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<sst xmlns="http://schemas.openxmlformats.org/spreadsheetml/2006/main" count="17688" uniqueCount="1795">
  <si>
    <t>File opened</t>
  </si>
  <si>
    <t>2025-09-23 09:27:04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</si>
  <si>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</si>
  <si>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</si>
  <si>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</si>
  <si>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</si>
  <si>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</si>
  <si>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</si>
  <si>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</si>
  <si>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</si>
  <si>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</si>
  <si>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</si>
  <si>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</si>
  <si>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</si>
  <si>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</si>
  <si>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</si>
  <si>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</si>
  <si>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Mon Sep 22 17:21</t>
  </si>
  <si>
    <t>H2O rangematch</t>
  </si>
  <si>
    <t>Mon Sep 22 17:30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</si>
  <si>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</si>
  <si>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</si>
  <si>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</si>
  <si>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</si>
  <si>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</si>
  <si>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</si>
  <si>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</si>
  <si>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</si>
  <si>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</si>
  <si>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09:27:04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</si>
  <si>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</si>
  <si>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</si>
  <si>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</si>
  <si>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</si>
  <si>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</si>
  <si>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</si>
  <si>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</si>
  <si>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</si>
  <si>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</si>
  <si>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</si>
  <si>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</si>
  <si>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</si>
  <si>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</si>
  <si>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</si>
  <si>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</si>
  <si>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</si>
  <si>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</si>
  <si>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</si>
  <si>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</si>
  <si>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</si>
  <si>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</si>
  <si>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</si>
  <si>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</si>
  <si>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</si>
  <si>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</si>
  <si>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</si>
  <si>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</si>
  <si>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</si>
  <si>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</si>
  <si>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</si>
  <si>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</si>
  <si>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</si>
  <si>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</si>
  <si>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</si>
  <si>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</si>
  <si>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</si>
  <si>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</si>
  <si>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</si>
  <si>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</si>
  <si>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</si>
  <si>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</si>
  <si>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</si>
  <si>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</si>
  <si>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</si>
  <si>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</si>
  <si>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</si>
  <si>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</si>
  <si>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</si>
  <si>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</si>
  <si>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</si>
  <si>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</si>
  <si>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</si>
  <si>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2.47544 177.856 355.778 626.193 860.521 1070.95 1255.71 1409.98</t>
  </si>
  <si>
    <t>Fs_true</t>
  </si>
  <si>
    <t>-0.770948 213.126 387.763 614.892 801.305 1006.68 1200.96 1401.3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</si>
  <si>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</si>
  <si>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</si>
  <si>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</si>
  <si>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</si>
  <si>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</si>
  <si>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</si>
  <si>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</si>
  <si>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</si>
  <si>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</si>
  <si>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</si>
  <si>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</si>
  <si>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</si>
  <si>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</si>
  <si>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</si>
  <si>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</si>
  <si>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</si>
  <si>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</si>
  <si>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</si>
  <si>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</si>
  <si>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</si>
  <si>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</si>
  <si>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</si>
  <si>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</si>
  <si>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</si>
  <si>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</si>
  <si>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</si>
  <si>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</si>
  <si>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</si>
  <si>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</si>
  <si>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</si>
  <si>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</si>
  <si>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</si>
  <si>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</si>
  <si>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</si>
  <si>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</si>
  <si>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</si>
  <si>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</si>
  <si>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</si>
  <si>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</si>
  <si>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</si>
  <si>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</si>
  <si>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</si>
  <si>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</si>
  <si>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</si>
  <si>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</si>
  <si>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</si>
  <si>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</si>
  <si>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</si>
  <si>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</si>
  <si>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</si>
  <si>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</si>
  <si>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</si>
  <si>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</si>
  <si>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</si>
  <si>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</si>
  <si>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</si>
  <si>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</si>
  <si>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</si>
  <si>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</si>
  <si>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</si>
  <si>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</si>
  <si>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</si>
  <si>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</si>
  <si>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</si>
  <si>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</si>
  <si>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</si>
  <si>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</si>
  <si>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</si>
  <si>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</si>
  <si>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</si>
  <si>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</si>
  <si>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</si>
  <si>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</si>
  <si>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</si>
  <si>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</si>
  <si>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</si>
  <si>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</si>
  <si>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</si>
  <si>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</si>
  <si>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</si>
  <si>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</si>
  <si>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</si>
  <si>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</si>
  <si>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</si>
  <si>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</si>
  <si>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</si>
  <si>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</si>
  <si>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</si>
  <si>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</si>
  <si>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</si>
  <si>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</si>
  <si>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</si>
  <si>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</si>
  <si>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</si>
  <si>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</si>
  <si>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</si>
  <si>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</si>
  <si>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</si>
  <si>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</si>
  <si>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</si>
  <si>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</si>
  <si>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</si>
  <si>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</si>
  <si>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</si>
  <si>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</si>
  <si>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</si>
  <si>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</si>
  <si>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</si>
  <si>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</si>
  <si>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</si>
  <si>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</si>
  <si>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</si>
  <si>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</si>
  <si>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</si>
  <si>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</si>
  <si>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</si>
  <si>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</si>
  <si>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</si>
  <si>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</si>
  <si>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</si>
  <si>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</si>
  <si>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</si>
  <si>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</si>
  <si>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</si>
  <si>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</si>
  <si>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</si>
  <si>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</si>
  <si>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</si>
  <si>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</si>
  <si>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</si>
  <si>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</si>
  <si>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</si>
  <si>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</si>
  <si>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</si>
  <si>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</si>
  <si>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</si>
  <si>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</si>
  <si>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</si>
  <si>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</si>
  <si>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</si>
  <si>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</si>
  <si>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</si>
  <si>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</si>
  <si>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</si>
  <si>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</si>
  <si>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</si>
  <si>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</si>
  <si>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</si>
  <si>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</si>
  <si>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</si>
  <si>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</si>
  <si>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</si>
  <si>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</si>
  <si>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</si>
  <si>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</si>
  <si>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</si>
  <si>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</si>
  <si>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</si>
  <si>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</si>
  <si>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</si>
  <si>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</si>
  <si>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</si>
  <si>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</si>
  <si>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</si>
  <si>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</si>
  <si>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</si>
  <si>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</si>
  <si>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</si>
  <si>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</si>
  <si>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</si>
  <si>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</si>
  <si>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</si>
  <si>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</si>
  <si>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</si>
  <si>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</si>
  <si>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</si>
  <si>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</si>
  <si>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</si>
  <si>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</si>
  <si>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</si>
  <si>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</si>
  <si>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</si>
  <si>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</si>
  <si>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</si>
  <si>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</si>
  <si>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</si>
  <si>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</si>
  <si>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</si>
  <si>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</si>
  <si>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</si>
  <si>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</si>
  <si>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</si>
  <si>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</si>
  <si>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</si>
  <si>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</si>
  <si>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</si>
  <si>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</si>
  <si>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</si>
  <si>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</si>
  <si>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</si>
  <si>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</si>
  <si>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</si>
  <si>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</si>
  <si>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</si>
  <si>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</si>
  <si>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</si>
  <si>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</si>
  <si>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</si>
  <si>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</si>
  <si>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</si>
  <si>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</si>
  <si>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</si>
  <si>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</si>
  <si>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</si>
  <si>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</si>
  <si>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</si>
  <si>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</si>
  <si>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</si>
  <si>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</si>
  <si>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</si>
  <si>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</si>
  <si>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</si>
  <si>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</si>
  <si>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</si>
  <si>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</si>
  <si>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</si>
  <si>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</si>
  <si>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</si>
  <si>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</si>
  <si>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</si>
  <si>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</si>
  <si>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</si>
  <si>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</si>
  <si>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</si>
  <si>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</si>
  <si>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</si>
  <si>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</si>
  <si>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</si>
  <si>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</si>
  <si>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</si>
  <si>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</si>
  <si>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</si>
  <si>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</si>
  <si>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</si>
  <si>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</si>
  <si>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</si>
  <si>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</si>
  <si>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</si>
  <si>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</si>
  <si>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</si>
  <si>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</si>
  <si>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</si>
  <si>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</si>
  <si>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</si>
  <si>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</si>
  <si>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</si>
  <si>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</si>
  <si>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</si>
  <si>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</si>
  <si>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</si>
  <si>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</si>
  <si>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</si>
  <si>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</si>
  <si>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</si>
  <si>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</si>
  <si>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</si>
  <si>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</si>
  <si>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</si>
  <si>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</si>
  <si>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</si>
  <si>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</si>
  <si>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</si>
  <si>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</si>
  <si>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</si>
  <si>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</si>
  <si>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</si>
  <si>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</si>
  <si>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</si>
  <si>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</si>
  <si>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</si>
  <si>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</si>
  <si>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</si>
  <si>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</si>
  <si>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</si>
  <si>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</si>
  <si>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</si>
  <si>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</si>
  <si>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</si>
  <si>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</si>
  <si>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</si>
  <si>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</si>
  <si>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</si>
  <si>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</si>
  <si>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</si>
  <si>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</si>
  <si>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</si>
  <si>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</si>
  <si>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</si>
  <si>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</si>
  <si>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</si>
  <si>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</si>
  <si>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</si>
  <si>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</si>
  <si>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</si>
  <si>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</si>
  <si>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</si>
  <si>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</si>
  <si>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</si>
  <si>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</si>
  <si>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</si>
  <si>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</si>
  <si>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</si>
  <si>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</si>
  <si>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</si>
  <si>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</si>
  <si>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</si>
  <si>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</si>
  <si>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</si>
  <si>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</si>
  <si>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</si>
  <si>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</si>
  <si>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</si>
  <si>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</si>
  <si>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</si>
  <si>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</si>
  <si>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</si>
  <si>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</si>
  <si>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</si>
  <si>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</si>
  <si>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</si>
  <si>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</si>
  <si>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</si>
  <si>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</si>
  <si>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</si>
  <si>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</si>
  <si>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</si>
  <si>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</si>
  <si>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</si>
  <si>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</si>
  <si>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</si>
  <si>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</si>
  <si>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</si>
  <si>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</si>
  <si>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</si>
  <si>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</si>
  <si>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</si>
  <si>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</si>
  <si>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</si>
  <si>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</si>
  <si>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20250923 10:33:46</t>
  </si>
  <si>
    <t>10:33:46</t>
  </si>
  <si>
    <t>220</t>
  </si>
  <si>
    <t>stan</t>
  </si>
  <si>
    <t>aci</t>
  </si>
  <si>
    <t>-</t>
  </si>
  <si>
    <t>0: Broadleaf</t>
  </si>
  <si>
    <t>--:--:--</t>
  </si>
  <si>
    <t>1/2</t>
  </si>
  <si>
    <t>00000000</t>
  </si>
  <si>
    <t>iiiiiiii</t>
  </si>
  <si>
    <t>off</t>
  </si>
  <si>
    <t>20250923 10:33:51</t>
  </si>
  <si>
    <t>10:33:51</t>
  </si>
  <si>
    <t>20250923 10:33:56</t>
  </si>
  <si>
    <t>10:33:56</t>
  </si>
  <si>
    <t>20250923 10:34:01</t>
  </si>
  <si>
    <t>10:34:01</t>
  </si>
  <si>
    <t>20250923 10:34:06</t>
  </si>
  <si>
    <t>10:34:06</t>
  </si>
  <si>
    <t>20250923 10:34:11</t>
  </si>
  <si>
    <t>10:34:11</t>
  </si>
  <si>
    <t>20250923 10:34:16</t>
  </si>
  <si>
    <t>10:34:16</t>
  </si>
  <si>
    <t>20250923 10:34:21</t>
  </si>
  <si>
    <t>10:34:21</t>
  </si>
  <si>
    <t>20250923 10:34:26</t>
  </si>
  <si>
    <t>10:34:26</t>
  </si>
  <si>
    <t>20250923 10:34:31</t>
  </si>
  <si>
    <t>10:34:31</t>
  </si>
  <si>
    <t>20250923 10:34:36</t>
  </si>
  <si>
    <t>10:34:36</t>
  </si>
  <si>
    <t>20250923 10:34:41</t>
  </si>
  <si>
    <t>10:34:41</t>
  </si>
  <si>
    <t>20250923 10:34:46</t>
  </si>
  <si>
    <t>10:34:46</t>
  </si>
  <si>
    <t>20250923 10:34:51</t>
  </si>
  <si>
    <t>10:34:51</t>
  </si>
  <si>
    <t>20250923 10:34:56</t>
  </si>
  <si>
    <t>10:34:56</t>
  </si>
  <si>
    <t>20250923 10:35:01</t>
  </si>
  <si>
    <t>10:35:01</t>
  </si>
  <si>
    <t>20250923 10:35:06</t>
  </si>
  <si>
    <t>10:35:06</t>
  </si>
  <si>
    <t>20250923 10:35:11</t>
  </si>
  <si>
    <t>10:35:11</t>
  </si>
  <si>
    <t>20250923 10:35:16</t>
  </si>
  <si>
    <t>10:35:16</t>
  </si>
  <si>
    <t>0/2</t>
  </si>
  <si>
    <t>20250923 10:35:21</t>
  </si>
  <si>
    <t>10:35:21</t>
  </si>
  <si>
    <t>20250923 10:35:26</t>
  </si>
  <si>
    <t>10:35:26</t>
  </si>
  <si>
    <t>20250923 10:35:31</t>
  </si>
  <si>
    <t>10:35:31</t>
  </si>
  <si>
    <t>20250923 10:35:35</t>
  </si>
  <si>
    <t>10:35:35</t>
  </si>
  <si>
    <t>20250923 10:35:40</t>
  </si>
  <si>
    <t>10:35:40</t>
  </si>
  <si>
    <t>20250923 10:37:17</t>
  </si>
  <si>
    <t>10:37:17</t>
  </si>
  <si>
    <t>20250923 10:37:22</t>
  </si>
  <si>
    <t>10:37:22</t>
  </si>
  <si>
    <t>20250923 10:37:27</t>
  </si>
  <si>
    <t>10:37:27</t>
  </si>
  <si>
    <t>20250923 10:37:32</t>
  </si>
  <si>
    <t>10:37:32</t>
  </si>
  <si>
    <t>20250923 10:37:37</t>
  </si>
  <si>
    <t>10:37:37</t>
  </si>
  <si>
    <t>20250923 10:37:42</t>
  </si>
  <si>
    <t>10:37:42</t>
  </si>
  <si>
    <t>20250923 10:37:47</t>
  </si>
  <si>
    <t>10:37:47</t>
  </si>
  <si>
    <t>20250923 10:37:52</t>
  </si>
  <si>
    <t>10:37:52</t>
  </si>
  <si>
    <t>20250923 10:37:57</t>
  </si>
  <si>
    <t>10:37:57</t>
  </si>
  <si>
    <t>20250923 10:38:02</t>
  </si>
  <si>
    <t>10:38:02</t>
  </si>
  <si>
    <t>20250923 10:38:07</t>
  </si>
  <si>
    <t>10:38:07</t>
  </si>
  <si>
    <t>20250923 10:38:12</t>
  </si>
  <si>
    <t>10:38:12</t>
  </si>
  <si>
    <t>20250923 10:38:17</t>
  </si>
  <si>
    <t>10:38:17</t>
  </si>
  <si>
    <t>20250923 10:38:22</t>
  </si>
  <si>
    <t>10:38:22</t>
  </si>
  <si>
    <t>20250923 10:38:27</t>
  </si>
  <si>
    <t>10:38:27</t>
  </si>
  <si>
    <t>20250923 10:38:32</t>
  </si>
  <si>
    <t>10:38:32</t>
  </si>
  <si>
    <t>20250923 10:38:37</t>
  </si>
  <si>
    <t>10:38:37</t>
  </si>
  <si>
    <t>20250923 10:38:42</t>
  </si>
  <si>
    <t>10:38:42</t>
  </si>
  <si>
    <t>20250923 10:38:47</t>
  </si>
  <si>
    <t>10:38:47</t>
  </si>
  <si>
    <t>20250923 10:38:52</t>
  </si>
  <si>
    <t>10:38:52</t>
  </si>
  <si>
    <t>20250923 10:38:57</t>
  </si>
  <si>
    <t>10:38:57</t>
  </si>
  <si>
    <t>20250923 10:39:02</t>
  </si>
  <si>
    <t>10:39:02</t>
  </si>
  <si>
    <t>20250923 10:39:07</t>
  </si>
  <si>
    <t>10:39:07</t>
  </si>
  <si>
    <t>20250923 10:39:12</t>
  </si>
  <si>
    <t>10:39:12</t>
  </si>
  <si>
    <t>20250923 10:39:17</t>
  </si>
  <si>
    <t>10:39:17</t>
  </si>
  <si>
    <t>20250923 10:39:22</t>
  </si>
  <si>
    <t>10:39:22</t>
  </si>
  <si>
    <t>20250923 10:39:27</t>
  </si>
  <si>
    <t>10:39:27</t>
  </si>
  <si>
    <t>20250923 10:39:32</t>
  </si>
  <si>
    <t>10:39:32</t>
  </si>
  <si>
    <t>20250923 10:39:37</t>
  </si>
  <si>
    <t>10:39:37</t>
  </si>
  <si>
    <t>20250923 10:39:42</t>
  </si>
  <si>
    <t>10:39:42</t>
  </si>
  <si>
    <t>20250923 10:39:47</t>
  </si>
  <si>
    <t>10:39:47</t>
  </si>
  <si>
    <t>20250923 10:39:52</t>
  </si>
  <si>
    <t>10:39:52</t>
  </si>
  <si>
    <t>20250923 10:39:57</t>
  </si>
  <si>
    <t>10:39:57</t>
  </si>
  <si>
    <t>20250923 10:40:02</t>
  </si>
  <si>
    <t>10:40:02</t>
  </si>
  <si>
    <t>20250923 10:40:07</t>
  </si>
  <si>
    <t>10:40:07</t>
  </si>
  <si>
    <t>20250923 10:40:12</t>
  </si>
  <si>
    <t>10:40:12</t>
  </si>
  <si>
    <t>20250923 10:40:17</t>
  </si>
  <si>
    <t>10:40:17</t>
  </si>
  <si>
    <t>20250923 10:40:22</t>
  </si>
  <si>
    <t>10:40:22</t>
  </si>
  <si>
    <t>20250923 10:40:27</t>
  </si>
  <si>
    <t>10:40:27</t>
  </si>
  <si>
    <t>20250923 10:40:32</t>
  </si>
  <si>
    <t>10:40:32</t>
  </si>
  <si>
    <t>20250923 10:40:37</t>
  </si>
  <si>
    <t>10:40:37</t>
  </si>
  <si>
    <t>2/2</t>
  </si>
  <si>
    <t>20250923 10:40:42</t>
  </si>
  <si>
    <t>10:40:42</t>
  </si>
  <si>
    <t>20250923 10:40:47</t>
  </si>
  <si>
    <t>10:40:47</t>
  </si>
  <si>
    <t>20250923 10:40:52</t>
  </si>
  <si>
    <t>10:40:52</t>
  </si>
  <si>
    <t>20250923 10:40:57</t>
  </si>
  <si>
    <t>10:40:57</t>
  </si>
  <si>
    <t>20250923 10:41:02</t>
  </si>
  <si>
    <t>10:41:02</t>
  </si>
  <si>
    <t>20250923 10:41:07</t>
  </si>
  <si>
    <t>10:41:07</t>
  </si>
  <si>
    <t>20250923 10:41:12</t>
  </si>
  <si>
    <t>10:41:12</t>
  </si>
  <si>
    <t>20250923 10:41:17</t>
  </si>
  <si>
    <t>10:41:17</t>
  </si>
  <si>
    <t>20250923 10:41:22</t>
  </si>
  <si>
    <t>10:41:22</t>
  </si>
  <si>
    <t>20250923 10:41:27</t>
  </si>
  <si>
    <t>10:41:27</t>
  </si>
  <si>
    <t>20250923 10:41:32</t>
  </si>
  <si>
    <t>10:41:32</t>
  </si>
  <si>
    <t>20250923 10:41:37</t>
  </si>
  <si>
    <t>10:41:37</t>
  </si>
  <si>
    <t>20250923 10:41:42</t>
  </si>
  <si>
    <t>10:41:42</t>
  </si>
  <si>
    <t>20250923 10:41:47</t>
  </si>
  <si>
    <t>10:41:47</t>
  </si>
  <si>
    <t>20250923 10:41:52</t>
  </si>
  <si>
    <t>10:41:52</t>
  </si>
  <si>
    <t>20250923 10:41:57</t>
  </si>
  <si>
    <t>10:41:57</t>
  </si>
  <si>
    <t>20250923 10:42:02</t>
  </si>
  <si>
    <t>10:42:02</t>
  </si>
  <si>
    <t>20250923 10:42:07</t>
  </si>
  <si>
    <t>10:42:07</t>
  </si>
  <si>
    <t>20250923 10:42:12</t>
  </si>
  <si>
    <t>10:42:12</t>
  </si>
  <si>
    <t>20250923 10:42:17</t>
  </si>
  <si>
    <t>10:42:17</t>
  </si>
  <si>
    <t>20250923 10:42:22</t>
  </si>
  <si>
    <t>10:42:22</t>
  </si>
  <si>
    <t>20250923 10:42:27</t>
  </si>
  <si>
    <t>10:42:27</t>
  </si>
  <si>
    <t>20250923 10:42:32</t>
  </si>
  <si>
    <t>10:42:32</t>
  </si>
  <si>
    <t>20250923 10:42:37</t>
  </si>
  <si>
    <t>10:42:37</t>
  </si>
  <si>
    <t>20250923 10:42:42</t>
  </si>
  <si>
    <t>10:42:42</t>
  </si>
  <si>
    <t>20250923 10:42:47</t>
  </si>
  <si>
    <t>10:42:47</t>
  </si>
  <si>
    <t>20250923 10:42:52</t>
  </si>
  <si>
    <t>10:42:52</t>
  </si>
  <si>
    <t>20250923 10:42:57</t>
  </si>
  <si>
    <t>10:42:57</t>
  </si>
  <si>
    <t>20250923 10:43:02</t>
  </si>
  <si>
    <t>10:43:02</t>
  </si>
  <si>
    <t>20250923 10:43:07</t>
  </si>
  <si>
    <t>10:43:07</t>
  </si>
  <si>
    <t>20250923 10:43:12</t>
  </si>
  <si>
    <t>10:43:12</t>
  </si>
  <si>
    <t>20250923 11:13:44</t>
  </si>
  <si>
    <t>11:13:44</t>
  </si>
  <si>
    <t>210</t>
  </si>
  <si>
    <t>20250923 11:13:49</t>
  </si>
  <si>
    <t>11:13:49</t>
  </si>
  <si>
    <t>20250923 11:13:54</t>
  </si>
  <si>
    <t>11:13:54</t>
  </si>
  <si>
    <t>20250923 11:13:59</t>
  </si>
  <si>
    <t>11:13:59</t>
  </si>
  <si>
    <t>20250923 11:14:04</t>
  </si>
  <si>
    <t>11:14:04</t>
  </si>
  <si>
    <t>20250923 11:14:09</t>
  </si>
  <si>
    <t>11:14:09</t>
  </si>
  <si>
    <t>20250923 11:14:14</t>
  </si>
  <si>
    <t>11:14:14</t>
  </si>
  <si>
    <t>20250923 11:14:19</t>
  </si>
  <si>
    <t>11:14:19</t>
  </si>
  <si>
    <t>20250923 11:14:24</t>
  </si>
  <si>
    <t>11:14:24</t>
  </si>
  <si>
    <t>20250923 11:14:29</t>
  </si>
  <si>
    <t>11:14:29</t>
  </si>
  <si>
    <t>20250923 11:14:34</t>
  </si>
  <si>
    <t>11:14:34</t>
  </si>
  <si>
    <t>20250923 11:14:39</t>
  </si>
  <si>
    <t>11:14:39</t>
  </si>
  <si>
    <t>20250923 11:14:44</t>
  </si>
  <si>
    <t>11:14:44</t>
  </si>
  <si>
    <t>20250923 11:14:49</t>
  </si>
  <si>
    <t>11:14:49</t>
  </si>
  <si>
    <t>20250923 11:14:54</t>
  </si>
  <si>
    <t>11:14:54</t>
  </si>
  <si>
    <t>20250923 11:14:59</t>
  </si>
  <si>
    <t>11:14:59</t>
  </si>
  <si>
    <t>20250923 11:15:03</t>
  </si>
  <si>
    <t>11:15:03</t>
  </si>
  <si>
    <t>20250923 11:15:08</t>
  </si>
  <si>
    <t>11:15:08</t>
  </si>
  <si>
    <t>20250923 11:15:13</t>
  </si>
  <si>
    <t>11:15:13</t>
  </si>
  <si>
    <t>20250923 11:15:18</t>
  </si>
  <si>
    <t>11:15:18</t>
  </si>
  <si>
    <t>20250923 11:15:23</t>
  </si>
  <si>
    <t>11:15:23</t>
  </si>
  <si>
    <t>20250923 11:15:28</t>
  </si>
  <si>
    <t>11:15:28</t>
  </si>
  <si>
    <t>20250923 11:15:33</t>
  </si>
  <si>
    <t>11:15:33</t>
  </si>
  <si>
    <t>20250923 11:15:38</t>
  </si>
  <si>
    <t>11:15:38</t>
  </si>
  <si>
    <t>20250923 11:17:15</t>
  </si>
  <si>
    <t>11:17:15</t>
  </si>
  <si>
    <t>20250923 11:17:20</t>
  </si>
  <si>
    <t>11:17:20</t>
  </si>
  <si>
    <t>20250923 11:17:25</t>
  </si>
  <si>
    <t>11:17:25</t>
  </si>
  <si>
    <t>20250923 11:17:30</t>
  </si>
  <si>
    <t>11:17:30</t>
  </si>
  <si>
    <t>20250923 11:17:35</t>
  </si>
  <si>
    <t>11:17:35</t>
  </si>
  <si>
    <t>20250923 11:17:40</t>
  </si>
  <si>
    <t>11:17:40</t>
  </si>
  <si>
    <t>20250923 11:17:45</t>
  </si>
  <si>
    <t>11:17:45</t>
  </si>
  <si>
    <t>20250923 11:17:50</t>
  </si>
  <si>
    <t>11:17:50</t>
  </si>
  <si>
    <t>20250923 11:17:55</t>
  </si>
  <si>
    <t>11:17:55</t>
  </si>
  <si>
    <t>20250923 11:18:00</t>
  </si>
  <si>
    <t>11:18:00</t>
  </si>
  <si>
    <t>20250923 11:18:05</t>
  </si>
  <si>
    <t>11:18:05</t>
  </si>
  <si>
    <t>20250923 11:18:10</t>
  </si>
  <si>
    <t>11:18:10</t>
  </si>
  <si>
    <t>20250923 11:18:15</t>
  </si>
  <si>
    <t>11:18:15</t>
  </si>
  <si>
    <t>20250923 11:18:20</t>
  </si>
  <si>
    <t>11:18:20</t>
  </si>
  <si>
    <t>20250923 11:18:25</t>
  </si>
  <si>
    <t>11:18:25</t>
  </si>
  <si>
    <t>20250923 11:18:30</t>
  </si>
  <si>
    <t>11:18:30</t>
  </si>
  <si>
    <t>20250923 11:18:35</t>
  </si>
  <si>
    <t>11:18:35</t>
  </si>
  <si>
    <t>20250923 11:18:40</t>
  </si>
  <si>
    <t>11:18:40</t>
  </si>
  <si>
    <t>20250923 11:18:45</t>
  </si>
  <si>
    <t>11:18:45</t>
  </si>
  <si>
    <t>20250923 11:18:50</t>
  </si>
  <si>
    <t>11:18:50</t>
  </si>
  <si>
    <t>20250923 11:18:55</t>
  </si>
  <si>
    <t>11:18:55</t>
  </si>
  <si>
    <t>20250923 11:19:00</t>
  </si>
  <si>
    <t>11:19:00</t>
  </si>
  <si>
    <t>20250923 11:19:05</t>
  </si>
  <si>
    <t>11:19:05</t>
  </si>
  <si>
    <t>20250923 11:19:10</t>
  </si>
  <si>
    <t>11:19:10</t>
  </si>
  <si>
    <t>20250923 11:19:15</t>
  </si>
  <si>
    <t>11:19:15</t>
  </si>
  <si>
    <t>20250923 11:19:20</t>
  </si>
  <si>
    <t>11:19:20</t>
  </si>
  <si>
    <t>20250923 11:19:25</t>
  </si>
  <si>
    <t>11:19:25</t>
  </si>
  <si>
    <t>20250923 11:19:30</t>
  </si>
  <si>
    <t>11:19:30</t>
  </si>
  <si>
    <t>20250923 11:19:35</t>
  </si>
  <si>
    <t>11:19:35</t>
  </si>
  <si>
    <t>20250923 11:19:40</t>
  </si>
  <si>
    <t>11:19:40</t>
  </si>
  <si>
    <t>20250923 11:19:45</t>
  </si>
  <si>
    <t>11:19:45</t>
  </si>
  <si>
    <t>20250923 11:19:50</t>
  </si>
  <si>
    <t>11:19:50</t>
  </si>
  <si>
    <t>20250923 11:19:55</t>
  </si>
  <si>
    <t>11:19:55</t>
  </si>
  <si>
    <t>20250923 11:20:00</t>
  </si>
  <si>
    <t>11:20:00</t>
  </si>
  <si>
    <t>20250923 11:20:05</t>
  </si>
  <si>
    <t>11:20:05</t>
  </si>
  <si>
    <t>20250923 11:20:10</t>
  </si>
  <si>
    <t>11:20:10</t>
  </si>
  <si>
    <t>20250923 11:20:15</t>
  </si>
  <si>
    <t>11:20:15</t>
  </si>
  <si>
    <t>20250923 11:20:20</t>
  </si>
  <si>
    <t>11:20:20</t>
  </si>
  <si>
    <t>20250923 11:20:25</t>
  </si>
  <si>
    <t>11:20:25</t>
  </si>
  <si>
    <t>20250923 11:20:30</t>
  </si>
  <si>
    <t>11:20:30</t>
  </si>
  <si>
    <t>20250923 11:20:35</t>
  </si>
  <si>
    <t>11:20:35</t>
  </si>
  <si>
    <t>20250923 11:20:40</t>
  </si>
  <si>
    <t>11:20:40</t>
  </si>
  <si>
    <t>20250923 11:20:45</t>
  </si>
  <si>
    <t>11:20:45</t>
  </si>
  <si>
    <t>20250923 11:20:50</t>
  </si>
  <si>
    <t>11:20:50</t>
  </si>
  <si>
    <t>20250923 11:20:55</t>
  </si>
  <si>
    <t>11:20:55</t>
  </si>
  <si>
    <t>20250923 11:21:00</t>
  </si>
  <si>
    <t>11:21:00</t>
  </si>
  <si>
    <t>20250923 11:21:05</t>
  </si>
  <si>
    <t>11:21:05</t>
  </si>
  <si>
    <t>20250923 11:21:10</t>
  </si>
  <si>
    <t>11:21:10</t>
  </si>
  <si>
    <t>20250923 11:21:15</t>
  </si>
  <si>
    <t>11:21:15</t>
  </si>
  <si>
    <t>20250923 11:21:20</t>
  </si>
  <si>
    <t>11:21:20</t>
  </si>
  <si>
    <t>20250923 11:21:25</t>
  </si>
  <si>
    <t>11:21:25</t>
  </si>
  <si>
    <t>20250923 11:21:30</t>
  </si>
  <si>
    <t>11:21:30</t>
  </si>
  <si>
    <t>20250923 11:21:35</t>
  </si>
  <si>
    <t>11:21:35</t>
  </si>
  <si>
    <t>20250923 11:21:40</t>
  </si>
  <si>
    <t>11:21:40</t>
  </si>
  <si>
    <t>20250923 11:21:45</t>
  </si>
  <si>
    <t>11:21:45</t>
  </si>
  <si>
    <t>20250923 11:21:50</t>
  </si>
  <si>
    <t>11:21:50</t>
  </si>
  <si>
    <t>20250923 11:21:55</t>
  </si>
  <si>
    <t>11:21:55</t>
  </si>
  <si>
    <t>20250923 11:22:00</t>
  </si>
  <si>
    <t>11:22:00</t>
  </si>
  <si>
    <t>20250923 11:22:05</t>
  </si>
  <si>
    <t>11:22:05</t>
  </si>
  <si>
    <t>20250923 11:22:10</t>
  </si>
  <si>
    <t>11:22:10</t>
  </si>
  <si>
    <t>20250923 11:22:15</t>
  </si>
  <si>
    <t>11:22:15</t>
  </si>
  <si>
    <t>20250923 11:22:20</t>
  </si>
  <si>
    <t>11:22:20</t>
  </si>
  <si>
    <t>20250923 11:22:25</t>
  </si>
  <si>
    <t>11:22:25</t>
  </si>
  <si>
    <t>20250923 11:22:30</t>
  </si>
  <si>
    <t>11:22:30</t>
  </si>
  <si>
    <t>20250923 11:22:35</t>
  </si>
  <si>
    <t>11:22:35</t>
  </si>
  <si>
    <t>20250923 11:22:40</t>
  </si>
  <si>
    <t>11:22:40</t>
  </si>
  <si>
    <t>20250923 11:22:45</t>
  </si>
  <si>
    <t>11:22:45</t>
  </si>
  <si>
    <t>20250923 11:22:50</t>
  </si>
  <si>
    <t>11:22:50</t>
  </si>
  <si>
    <t>20250923 11:22:55</t>
  </si>
  <si>
    <t>11:22:55</t>
  </si>
  <si>
    <t>20250923 11:23:00</t>
  </si>
  <si>
    <t>11:23:00</t>
  </si>
  <si>
    <t>20250923 11:23:05</t>
  </si>
  <si>
    <t>11:23:05</t>
  </si>
  <si>
    <t>20250923 11:23:10</t>
  </si>
  <si>
    <t>11:23:10</t>
  </si>
  <si>
    <t>20250923 11:53:58</t>
  </si>
  <si>
    <t>11:53:58</t>
  </si>
  <si>
    <t>215</t>
  </si>
  <si>
    <t>20250923 11:54:03</t>
  </si>
  <si>
    <t>11:54:03</t>
  </si>
  <si>
    <t>20250923 11:54:08</t>
  </si>
  <si>
    <t>11:54:08</t>
  </si>
  <si>
    <t>20250923 11:54:13</t>
  </si>
  <si>
    <t>11:54:13</t>
  </si>
  <si>
    <t>20250923 11:54:18</t>
  </si>
  <si>
    <t>11:54:18</t>
  </si>
  <si>
    <t>20250923 11:54:23</t>
  </si>
  <si>
    <t>11:54:23</t>
  </si>
  <si>
    <t>20250923 11:54:28</t>
  </si>
  <si>
    <t>11:54:28</t>
  </si>
  <si>
    <t>20250923 11:54:33</t>
  </si>
  <si>
    <t>11:54:33</t>
  </si>
  <si>
    <t>20250923 11:54:38</t>
  </si>
  <si>
    <t>11:54:38</t>
  </si>
  <si>
    <t>20250923 11:54:43</t>
  </si>
  <si>
    <t>11:54:43</t>
  </si>
  <si>
    <t>20250923 11:54:48</t>
  </si>
  <si>
    <t>11:54:48</t>
  </si>
  <si>
    <t>20250923 11:54:53</t>
  </si>
  <si>
    <t>11:54:53</t>
  </si>
  <si>
    <t>20250923 11:54:58</t>
  </si>
  <si>
    <t>11:54:58</t>
  </si>
  <si>
    <t>20250923 11:55:03</t>
  </si>
  <si>
    <t>11:55:03</t>
  </si>
  <si>
    <t>20250923 11:55:08</t>
  </si>
  <si>
    <t>11:55:08</t>
  </si>
  <si>
    <t>20250923 11:55:13</t>
  </si>
  <si>
    <t>11:55:13</t>
  </si>
  <si>
    <t>20250923 11:55:18</t>
  </si>
  <si>
    <t>11:55:18</t>
  </si>
  <si>
    <t>20250923 11:55:23</t>
  </si>
  <si>
    <t>11:55:23</t>
  </si>
  <si>
    <t>20250923 11:55:28</t>
  </si>
  <si>
    <t>11:55:28</t>
  </si>
  <si>
    <t>20250923 11:55:33</t>
  </si>
  <si>
    <t>11:55:33</t>
  </si>
  <si>
    <t>20250923 11:55:38</t>
  </si>
  <si>
    <t>11:55:38</t>
  </si>
  <si>
    <t>20250923 11:55:43</t>
  </si>
  <si>
    <t>11:55:43</t>
  </si>
  <si>
    <t>20250923 11:55:48</t>
  </si>
  <si>
    <t>11:55:48</t>
  </si>
  <si>
    <t>20250923 11:55:53</t>
  </si>
  <si>
    <t>11:55:53</t>
  </si>
  <si>
    <t>20250923 11:57:30</t>
  </si>
  <si>
    <t>11:57:30</t>
  </si>
  <si>
    <t>20250923 11:57:35</t>
  </si>
  <si>
    <t>11:57:35</t>
  </si>
  <si>
    <t>20250923 11:57:40</t>
  </si>
  <si>
    <t>11:57:40</t>
  </si>
  <si>
    <t>20250923 11:57:45</t>
  </si>
  <si>
    <t>11:57:45</t>
  </si>
  <si>
    <t>20250923 11:57:50</t>
  </si>
  <si>
    <t>11:57:50</t>
  </si>
  <si>
    <t>20250923 11:57:55</t>
  </si>
  <si>
    <t>11:57:55</t>
  </si>
  <si>
    <t>20250923 11:58:00</t>
  </si>
  <si>
    <t>11:58:00</t>
  </si>
  <si>
    <t>20250923 11:58:05</t>
  </si>
  <si>
    <t>11:58:05</t>
  </si>
  <si>
    <t>20250923 11:58:10</t>
  </si>
  <si>
    <t>11:58:10</t>
  </si>
  <si>
    <t>20250923 11:58:15</t>
  </si>
  <si>
    <t>11:58:15</t>
  </si>
  <si>
    <t>20250923 11:58:20</t>
  </si>
  <si>
    <t>11:58:20</t>
  </si>
  <si>
    <t>20250923 11:58:24</t>
  </si>
  <si>
    <t>11:58:24</t>
  </si>
  <si>
    <t>20250923 11:58:29</t>
  </si>
  <si>
    <t>11:58:29</t>
  </si>
  <si>
    <t>20250923 11:58:34</t>
  </si>
  <si>
    <t>11:58:34</t>
  </si>
  <si>
    <t>20250923 11:58:39</t>
  </si>
  <si>
    <t>11:58:39</t>
  </si>
  <si>
    <t>20250923 11:58:44</t>
  </si>
  <si>
    <t>11:58:44</t>
  </si>
  <si>
    <t>20250923 11:58:49</t>
  </si>
  <si>
    <t>11:58:49</t>
  </si>
  <si>
    <t>20250923 11:58:54</t>
  </si>
  <si>
    <t>11:58:54</t>
  </si>
  <si>
    <t>20250923 11:58:59</t>
  </si>
  <si>
    <t>11:58:59</t>
  </si>
  <si>
    <t>20250923 11:59:04</t>
  </si>
  <si>
    <t>11:59:04</t>
  </si>
  <si>
    <t>20250923 11:59:09</t>
  </si>
  <si>
    <t>11:59:09</t>
  </si>
  <si>
    <t>20250923 11:59:14</t>
  </si>
  <si>
    <t>11:59:14</t>
  </si>
  <si>
    <t>20250923 11:59:19</t>
  </si>
  <si>
    <t>11:59:19</t>
  </si>
  <si>
    <t>20250923 11:59:24</t>
  </si>
  <si>
    <t>11:59:24</t>
  </si>
  <si>
    <t>20250923 11:59:29</t>
  </si>
  <si>
    <t>11:59:29</t>
  </si>
  <si>
    <t>20250923 11:59:34</t>
  </si>
  <si>
    <t>11:59:34</t>
  </si>
  <si>
    <t>20250923 11:59:39</t>
  </si>
  <si>
    <t>11:59:39</t>
  </si>
  <si>
    <t>20250923 11:59:44</t>
  </si>
  <si>
    <t>11:59:44</t>
  </si>
  <si>
    <t>20250923 11:59:49</t>
  </si>
  <si>
    <t>11:59:49</t>
  </si>
  <si>
    <t>20250923 11:59:54</t>
  </si>
  <si>
    <t>11:59:54</t>
  </si>
  <si>
    <t>20250923 11:59:59</t>
  </si>
  <si>
    <t>11:59:59</t>
  </si>
  <si>
    <t>20250923 12:00:04</t>
  </si>
  <si>
    <t>12:00:04</t>
  </si>
  <si>
    <t>20250923 12:00:09</t>
  </si>
  <si>
    <t>12:00:09</t>
  </si>
  <si>
    <t>20250923 12:00:14</t>
  </si>
  <si>
    <t>12:00:14</t>
  </si>
  <si>
    <t>20250923 12:00:19</t>
  </si>
  <si>
    <t>12:00:19</t>
  </si>
  <si>
    <t>20250923 12:00:24</t>
  </si>
  <si>
    <t>12:00:24</t>
  </si>
  <si>
    <t>20250923 12:00:29</t>
  </si>
  <si>
    <t>12:00:29</t>
  </si>
  <si>
    <t>20250923 12:00:34</t>
  </si>
  <si>
    <t>12:00:34</t>
  </si>
  <si>
    <t>20250923 12:00:39</t>
  </si>
  <si>
    <t>12:00:39</t>
  </si>
  <si>
    <t>20250923 12:00:44</t>
  </si>
  <si>
    <t>12:00:44</t>
  </si>
  <si>
    <t>20250923 12:00:49</t>
  </si>
  <si>
    <t>12:00:49</t>
  </si>
  <si>
    <t>20250923 12:00:54</t>
  </si>
  <si>
    <t>12:00:54</t>
  </si>
  <si>
    <t>20250923 12:00:59</t>
  </si>
  <si>
    <t>12:00:59</t>
  </si>
  <si>
    <t>20250923 12:01:04</t>
  </si>
  <si>
    <t>12:01:04</t>
  </si>
  <si>
    <t>20250923 12:01:09</t>
  </si>
  <si>
    <t>12:01:09</t>
  </si>
  <si>
    <t>20250923 12:01:14</t>
  </si>
  <si>
    <t>12:01:14</t>
  </si>
  <si>
    <t>20250923 12:01:19</t>
  </si>
  <si>
    <t>12:01:19</t>
  </si>
  <si>
    <t>20250923 12:01:24</t>
  </si>
  <si>
    <t>12:01:24</t>
  </si>
  <si>
    <t>20250923 12:01:29</t>
  </si>
  <si>
    <t>12:01:29</t>
  </si>
  <si>
    <t>20250923 12:01:34</t>
  </si>
  <si>
    <t>12:01:34</t>
  </si>
  <si>
    <t>20250923 12:01:39</t>
  </si>
  <si>
    <t>12:01:39</t>
  </si>
  <si>
    <t>20250923 12:01:44</t>
  </si>
  <si>
    <t>12:01:44</t>
  </si>
  <si>
    <t>20250923 12:01:49</t>
  </si>
  <si>
    <t>12:01:49</t>
  </si>
  <si>
    <t>20250923 12:01:54</t>
  </si>
  <si>
    <t>12:01:54</t>
  </si>
  <si>
    <t>20250923 12:01:59</t>
  </si>
  <si>
    <t>12:01:59</t>
  </si>
  <si>
    <t>20250923 12:02:04</t>
  </si>
  <si>
    <t>12:02:04</t>
  </si>
  <si>
    <t>20250923 12:02:09</t>
  </si>
  <si>
    <t>12:02:09</t>
  </si>
  <si>
    <t>20250923 12:02:14</t>
  </si>
  <si>
    <t>12:02:14</t>
  </si>
  <si>
    <t>20250923 12:02:19</t>
  </si>
  <si>
    <t>12:02:19</t>
  </si>
  <si>
    <t>20250923 12:02:24</t>
  </si>
  <si>
    <t>12:02:24</t>
  </si>
  <si>
    <t>20250923 12:02:29</t>
  </si>
  <si>
    <t>12:02:29</t>
  </si>
  <si>
    <t>20250923 12:02:34</t>
  </si>
  <si>
    <t>12:02:34</t>
  </si>
  <si>
    <t>20250923 12:02:39</t>
  </si>
  <si>
    <t>12:02:39</t>
  </si>
  <si>
    <t>20250923 12:02:44</t>
  </si>
  <si>
    <t>12:02:44</t>
  </si>
  <si>
    <t>20250923 12:02:49</t>
  </si>
  <si>
    <t>12:02:49</t>
  </si>
  <si>
    <t>20250923 12:02:54</t>
  </si>
  <si>
    <t>12:02:54</t>
  </si>
  <si>
    <t>20250923 12:02:59</t>
  </si>
  <si>
    <t>12:02:59</t>
  </si>
  <si>
    <t>20250923 12:03:04</t>
  </si>
  <si>
    <t>12:03:04</t>
  </si>
  <si>
    <t>20250923 12:03:09</t>
  </si>
  <si>
    <t>12:03:09</t>
  </si>
  <si>
    <t>20250923 12:03:14</t>
  </si>
  <si>
    <t>12:03:14</t>
  </si>
  <si>
    <t>20250923 12:03:19</t>
  </si>
  <si>
    <t>12:03:19</t>
  </si>
  <si>
    <t>20250923 12:03:24</t>
  </si>
  <si>
    <t>12:03:24</t>
  </si>
  <si>
    <t>20250923 12:54:07</t>
  </si>
  <si>
    <t>12:54:07</t>
  </si>
  <si>
    <t>208</t>
  </si>
  <si>
    <t>20250923 12:54:12</t>
  </si>
  <si>
    <t>12:54:12</t>
  </si>
  <si>
    <t>20250923 12:54:17</t>
  </si>
  <si>
    <t>12:54:17</t>
  </si>
  <si>
    <t>20250923 12:54:22</t>
  </si>
  <si>
    <t>12:54:22</t>
  </si>
  <si>
    <t>20250923 12:54:27</t>
  </si>
  <si>
    <t>12:54:27</t>
  </si>
  <si>
    <t>20250923 12:54:32</t>
  </si>
  <si>
    <t>12:54:32</t>
  </si>
  <si>
    <t>20250923 12:54:37</t>
  </si>
  <si>
    <t>12:54:37</t>
  </si>
  <si>
    <t>20250923 12:54:42</t>
  </si>
  <si>
    <t>12:54:42</t>
  </si>
  <si>
    <t>20250923 12:54:47</t>
  </si>
  <si>
    <t>12:54:47</t>
  </si>
  <si>
    <t>20250923 12:54:52</t>
  </si>
  <si>
    <t>12:54:52</t>
  </si>
  <si>
    <t>20250923 12:54:57</t>
  </si>
  <si>
    <t>12:54:57</t>
  </si>
  <si>
    <t>20250923 12:55:02</t>
  </si>
  <si>
    <t>12:55:02</t>
  </si>
  <si>
    <t>20250923 12:55:07</t>
  </si>
  <si>
    <t>12:55:07</t>
  </si>
  <si>
    <t>20250923 12:55:12</t>
  </si>
  <si>
    <t>12:55:12</t>
  </si>
  <si>
    <t>20250923 12:55:17</t>
  </si>
  <si>
    <t>12:55:17</t>
  </si>
  <si>
    <t>20250923 12:55:22</t>
  </si>
  <si>
    <t>12:55:22</t>
  </si>
  <si>
    <t>20250923 12:55:27</t>
  </si>
  <si>
    <t>12:55:27</t>
  </si>
  <si>
    <t>20250923 12:55:32</t>
  </si>
  <si>
    <t>12:55:32</t>
  </si>
  <si>
    <t>20250923 12:55:37</t>
  </si>
  <si>
    <t>12:55:37</t>
  </si>
  <si>
    <t>20250923 12:55:42</t>
  </si>
  <si>
    <t>12:55:42</t>
  </si>
  <si>
    <t>20250923 12:55:47</t>
  </si>
  <si>
    <t>12:55:47</t>
  </si>
  <si>
    <t>20250923 12:55:52</t>
  </si>
  <si>
    <t>12:55:52</t>
  </si>
  <si>
    <t>20250923 12:55:57</t>
  </si>
  <si>
    <t>12:55:57</t>
  </si>
  <si>
    <t>20250923 12:56:02</t>
  </si>
  <si>
    <t>12:56:02</t>
  </si>
  <si>
    <t>20250923 12:57:39</t>
  </si>
  <si>
    <t>12:57:39</t>
  </si>
  <si>
    <t>20250923 12:57:44</t>
  </si>
  <si>
    <t>12:57:44</t>
  </si>
  <si>
    <t>20250923 12:57:49</t>
  </si>
  <si>
    <t>12:57:49</t>
  </si>
  <si>
    <t>20250923 12:57:54</t>
  </si>
  <si>
    <t>12:57:54</t>
  </si>
  <si>
    <t>20250923 12:57:59</t>
  </si>
  <si>
    <t>12:57:59</t>
  </si>
  <si>
    <t>20250923 12:58:04</t>
  </si>
  <si>
    <t>12:58:04</t>
  </si>
  <si>
    <t>20250923 12:58:09</t>
  </si>
  <si>
    <t>12:58:09</t>
  </si>
  <si>
    <t>20250923 12:58:14</t>
  </si>
  <si>
    <t>12:58:14</t>
  </si>
  <si>
    <t>20250923 12:58:19</t>
  </si>
  <si>
    <t>12:58:19</t>
  </si>
  <si>
    <t>20250923 12:58:24</t>
  </si>
  <si>
    <t>12:58:24</t>
  </si>
  <si>
    <t>20250923 12:58:29</t>
  </si>
  <si>
    <t>12:58:29</t>
  </si>
  <si>
    <t>20250923 12:58:34</t>
  </si>
  <si>
    <t>12:58:34</t>
  </si>
  <si>
    <t>20250923 12:58:39</t>
  </si>
  <si>
    <t>12:58:39</t>
  </si>
  <si>
    <t>20250923 12:58:44</t>
  </si>
  <si>
    <t>12:58:44</t>
  </si>
  <si>
    <t>20250923 12:58:49</t>
  </si>
  <si>
    <t>12:58:49</t>
  </si>
  <si>
    <t>20250923 12:58:54</t>
  </si>
  <si>
    <t>12:58:54</t>
  </si>
  <si>
    <t>20250923 12:58:59</t>
  </si>
  <si>
    <t>12:58:59</t>
  </si>
  <si>
    <t>20250923 12:59:04</t>
  </si>
  <si>
    <t>12:59:04</t>
  </si>
  <si>
    <t>20250923 12:59:09</t>
  </si>
  <si>
    <t>12:59:09</t>
  </si>
  <si>
    <t>20250923 12:59:14</t>
  </si>
  <si>
    <t>12:59:14</t>
  </si>
  <si>
    <t>20250923 12:59:19</t>
  </si>
  <si>
    <t>12:59:19</t>
  </si>
  <si>
    <t>20250923 12:59:24</t>
  </si>
  <si>
    <t>12:59:24</t>
  </si>
  <si>
    <t>20250923 12:59:29</t>
  </si>
  <si>
    <t>12:59:29</t>
  </si>
  <si>
    <t>20250923 12:59:34</t>
  </si>
  <si>
    <t>12:59:34</t>
  </si>
  <si>
    <t>20250923 12:59:38</t>
  </si>
  <si>
    <t>12:59:38</t>
  </si>
  <si>
    <t>20250923 12:59:43</t>
  </si>
  <si>
    <t>12:59:43</t>
  </si>
  <si>
    <t>20250923 12:59:48</t>
  </si>
  <si>
    <t>12:59:48</t>
  </si>
  <si>
    <t>20250923 12:59:53</t>
  </si>
  <si>
    <t>12:59:53</t>
  </si>
  <si>
    <t>20250923 12:59:58</t>
  </si>
  <si>
    <t>12:59:58</t>
  </si>
  <si>
    <t>20250923 13:00:03</t>
  </si>
  <si>
    <t>13:00:03</t>
  </si>
  <si>
    <t>20250923 13:00:08</t>
  </si>
  <si>
    <t>13:00:08</t>
  </si>
  <si>
    <t>20250923 13:00:13</t>
  </si>
  <si>
    <t>13:00:13</t>
  </si>
  <si>
    <t>20250923 13:00:18</t>
  </si>
  <si>
    <t>13:00:18</t>
  </si>
  <si>
    <t>20250923 13:00:23</t>
  </si>
  <si>
    <t>13:00:23</t>
  </si>
  <si>
    <t>20250923 13:00:28</t>
  </si>
  <si>
    <t>13:00:28</t>
  </si>
  <si>
    <t>20250923 13:00:33</t>
  </si>
  <si>
    <t>13:00:33</t>
  </si>
  <si>
    <t>20250923 13:00:38</t>
  </si>
  <si>
    <t>13:00:38</t>
  </si>
  <si>
    <t>20250923 13:00:43</t>
  </si>
  <si>
    <t>13:00:43</t>
  </si>
  <si>
    <t>20250923 13:00:48</t>
  </si>
  <si>
    <t>13:00:48</t>
  </si>
  <si>
    <t>20250923 13:00:53</t>
  </si>
  <si>
    <t>13:00:53</t>
  </si>
  <si>
    <t>20250923 13:00:58</t>
  </si>
  <si>
    <t>13:00:58</t>
  </si>
  <si>
    <t>20250923 13:01:03</t>
  </si>
  <si>
    <t>13:01:03</t>
  </si>
  <si>
    <t>20250923 13:01:08</t>
  </si>
  <si>
    <t>13:01:08</t>
  </si>
  <si>
    <t>20250923 13:01:13</t>
  </si>
  <si>
    <t>13:01:13</t>
  </si>
  <si>
    <t>20250923 13:01:18</t>
  </si>
  <si>
    <t>13:01:18</t>
  </si>
  <si>
    <t>20250923 13:01:23</t>
  </si>
  <si>
    <t>13:01:23</t>
  </si>
  <si>
    <t>20250923 13:01:28</t>
  </si>
  <si>
    <t>13:01:28</t>
  </si>
  <si>
    <t>20250923 13:01:33</t>
  </si>
  <si>
    <t>13:01:33</t>
  </si>
  <si>
    <t>20250923 13:01:38</t>
  </si>
  <si>
    <t>13:01:38</t>
  </si>
  <si>
    <t>20250923 13:01:43</t>
  </si>
  <si>
    <t>13:01:43</t>
  </si>
  <si>
    <t>20250923 13:01:48</t>
  </si>
  <si>
    <t>13:01:48</t>
  </si>
  <si>
    <t>20250923 13:01:53</t>
  </si>
  <si>
    <t>13:01:53</t>
  </si>
  <si>
    <t>20250923 13:01:58</t>
  </si>
  <si>
    <t>13:01:58</t>
  </si>
  <si>
    <t>20250923 13:02:03</t>
  </si>
  <si>
    <t>13:02:03</t>
  </si>
  <si>
    <t>20250923 13:02:08</t>
  </si>
  <si>
    <t>13:02:08</t>
  </si>
  <si>
    <t>20250923 13:02:13</t>
  </si>
  <si>
    <t>13:02:13</t>
  </si>
  <si>
    <t>20250923 13:02:18</t>
  </si>
  <si>
    <t>13:02:18</t>
  </si>
  <si>
    <t>20250923 13:02:23</t>
  </si>
  <si>
    <t>13:02:23</t>
  </si>
  <si>
    <t>20250923 13:02:28</t>
  </si>
  <si>
    <t>13:02:28</t>
  </si>
  <si>
    <t>20250923 13:02:33</t>
  </si>
  <si>
    <t>13:02:33</t>
  </si>
  <si>
    <t>20250923 13:02:38</t>
  </si>
  <si>
    <t>13:02:38</t>
  </si>
  <si>
    <t>20250923 13:02:43</t>
  </si>
  <si>
    <t>13:02:43</t>
  </si>
  <si>
    <t>20250923 13:02:48</t>
  </si>
  <si>
    <t>13:02:48</t>
  </si>
  <si>
    <t>20250923 13:02:53</t>
  </si>
  <si>
    <t>13:02:53</t>
  </si>
  <si>
    <t>20250923 13:02:58</t>
  </si>
  <si>
    <t>13:02:58</t>
  </si>
  <si>
    <t>20250923 13:03:03</t>
  </si>
  <si>
    <t>13:03:03</t>
  </si>
  <si>
    <t>20250923 13:03:08</t>
  </si>
  <si>
    <t>13:03:08</t>
  </si>
  <si>
    <t>20250923 13:03:13</t>
  </si>
  <si>
    <t>13:03:13</t>
  </si>
  <si>
    <t>20250923 13:03:18</t>
  </si>
  <si>
    <t>13:03:18</t>
  </si>
  <si>
    <t>20250923 13:03:23</t>
  </si>
  <si>
    <t>13:03:23</t>
  </si>
  <si>
    <t>20250923 13:03:28</t>
  </si>
  <si>
    <t>13:03:28</t>
  </si>
  <si>
    <t>20250923 13:03:33</t>
  </si>
  <si>
    <t>13:03:33</t>
  </si>
  <si>
    <t>20250923 13:55:25</t>
  </si>
  <si>
    <t>13:55:25</t>
  </si>
  <si>
    <t>227</t>
  </si>
  <si>
    <t>20250923 13:55:30</t>
  </si>
  <si>
    <t>13:55:30</t>
  </si>
  <si>
    <t>20250923 13:55:35</t>
  </si>
  <si>
    <t>13:55:35</t>
  </si>
  <si>
    <t>20250923 13:55:40</t>
  </si>
  <si>
    <t>13:55:40</t>
  </si>
  <si>
    <t>20250923 13:55:45</t>
  </si>
  <si>
    <t>13:55:45</t>
  </si>
  <si>
    <t>20250923 13:55:50</t>
  </si>
  <si>
    <t>13:55:50</t>
  </si>
  <si>
    <t>20250923 13:55:55</t>
  </si>
  <si>
    <t>13:55:55</t>
  </si>
  <si>
    <t>20250923 13:56:00</t>
  </si>
  <si>
    <t>13:56:00</t>
  </si>
  <si>
    <t>20250923 13:56:05</t>
  </si>
  <si>
    <t>13:56:05</t>
  </si>
  <si>
    <t>20250923 13:56:10</t>
  </si>
  <si>
    <t>13:56:10</t>
  </si>
  <si>
    <t>20250923 13:56:15</t>
  </si>
  <si>
    <t>13:56:15</t>
  </si>
  <si>
    <t>20250923 13:56:20</t>
  </si>
  <si>
    <t>13:56:20</t>
  </si>
  <si>
    <t>20250923 13:56:25</t>
  </si>
  <si>
    <t>13:56:25</t>
  </si>
  <si>
    <t>20250923 13:56:30</t>
  </si>
  <si>
    <t>13:56:30</t>
  </si>
  <si>
    <t>20250923 13:56:35</t>
  </si>
  <si>
    <t>13:56:35</t>
  </si>
  <si>
    <t>20250923 13:56:40</t>
  </si>
  <si>
    <t>13:56:40</t>
  </si>
  <si>
    <t>20250923 13:56:45</t>
  </si>
  <si>
    <t>13:56:45</t>
  </si>
  <si>
    <t>20250923 13:56:49</t>
  </si>
  <si>
    <t>13:56:49</t>
  </si>
  <si>
    <t>20250923 13:56:54</t>
  </si>
  <si>
    <t>13:56:54</t>
  </si>
  <si>
    <t>20250923 13:56:59</t>
  </si>
  <si>
    <t>13:56:59</t>
  </si>
  <si>
    <t>20250923 13:57:04</t>
  </si>
  <si>
    <t>13:57:04</t>
  </si>
  <si>
    <t>20250923 13:57:09</t>
  </si>
  <si>
    <t>13:57:09</t>
  </si>
  <si>
    <t>20250923 13:57:14</t>
  </si>
  <si>
    <t>13:57:14</t>
  </si>
  <si>
    <t>20250923 13:57:19</t>
  </si>
  <si>
    <t>13:57:19</t>
  </si>
  <si>
    <t>20250923 13:58:56</t>
  </si>
  <si>
    <t>13:58:56</t>
  </si>
  <si>
    <t>20250923 13:59:01</t>
  </si>
  <si>
    <t>13:59:01</t>
  </si>
  <si>
    <t>20250923 13:59:06</t>
  </si>
  <si>
    <t>13:59:06</t>
  </si>
  <si>
    <t>20250923 13:59:11</t>
  </si>
  <si>
    <t>13:59:11</t>
  </si>
  <si>
    <t>20250923 13:59:16</t>
  </si>
  <si>
    <t>13:59:16</t>
  </si>
  <si>
    <t>20250923 13:59:21</t>
  </si>
  <si>
    <t>13:59:21</t>
  </si>
  <si>
    <t>20250923 13:59:26</t>
  </si>
  <si>
    <t>13:59:26</t>
  </si>
  <si>
    <t>20250923 13:59:31</t>
  </si>
  <si>
    <t>13:59:31</t>
  </si>
  <si>
    <t>20250923 13:59:36</t>
  </si>
  <si>
    <t>13:59:36</t>
  </si>
  <si>
    <t>20250923 13:59:41</t>
  </si>
  <si>
    <t>13:59:41</t>
  </si>
  <si>
    <t>20250923 13:59:46</t>
  </si>
  <si>
    <t>13:59:46</t>
  </si>
  <si>
    <t>20250923 13:59:51</t>
  </si>
  <si>
    <t>13:59:51</t>
  </si>
  <si>
    <t>20250923 13:59:56</t>
  </si>
  <si>
    <t>13:59:56</t>
  </si>
  <si>
    <t>20250923 14:00:01</t>
  </si>
  <si>
    <t>14:00:01</t>
  </si>
  <si>
    <t>20250923 14:00:06</t>
  </si>
  <si>
    <t>14:00:06</t>
  </si>
  <si>
    <t>20250923 14:00:11</t>
  </si>
  <si>
    <t>14:00:11</t>
  </si>
  <si>
    <t>20250923 14:00:16</t>
  </si>
  <si>
    <t>14:00:16</t>
  </si>
  <si>
    <t>20250923 14:00:21</t>
  </si>
  <si>
    <t>14:00:21</t>
  </si>
  <si>
    <t>20250923 14:00:26</t>
  </si>
  <si>
    <t>14:00:26</t>
  </si>
  <si>
    <t>20250923 14:00:31</t>
  </si>
  <si>
    <t>14:00:31</t>
  </si>
  <si>
    <t>20250923 14:00:36</t>
  </si>
  <si>
    <t>14:00:36</t>
  </si>
  <si>
    <t>20250923 14:00:41</t>
  </si>
  <si>
    <t>14:00:41</t>
  </si>
  <si>
    <t>20250923 14:00:46</t>
  </si>
  <si>
    <t>14:00:46</t>
  </si>
  <si>
    <t>20250923 14:00:51</t>
  </si>
  <si>
    <t>14:00:51</t>
  </si>
  <si>
    <t>20250923 14:00:56</t>
  </si>
  <si>
    <t>14:00:56</t>
  </si>
  <si>
    <t>20250923 14:01:01</t>
  </si>
  <si>
    <t>14:01:01</t>
  </si>
  <si>
    <t>20250923 14:01:06</t>
  </si>
  <si>
    <t>14:01:06</t>
  </si>
  <si>
    <t>20250923 14:01:11</t>
  </si>
  <si>
    <t>14:01:11</t>
  </si>
  <si>
    <t>20250923 14:01:16</t>
  </si>
  <si>
    <t>14:01:16</t>
  </si>
  <si>
    <t>20250923 14:01:21</t>
  </si>
  <si>
    <t>14:01:21</t>
  </si>
  <si>
    <t>20250923 14:01:26</t>
  </si>
  <si>
    <t>14:01:26</t>
  </si>
  <si>
    <t>20250923 14:01:31</t>
  </si>
  <si>
    <t>14:01:31</t>
  </si>
  <si>
    <t>20250923 14:01:36</t>
  </si>
  <si>
    <t>14:01:36</t>
  </si>
  <si>
    <t>20250923 14:01:41</t>
  </si>
  <si>
    <t>14:01:41</t>
  </si>
  <si>
    <t>20250923 14:01:46</t>
  </si>
  <si>
    <t>14:01:46</t>
  </si>
  <si>
    <t>20250923 14:01:51</t>
  </si>
  <si>
    <t>14:01:51</t>
  </si>
  <si>
    <t>20250923 14:01:56</t>
  </si>
  <si>
    <t>14:01:56</t>
  </si>
  <si>
    <t>20250923 14:02:01</t>
  </si>
  <si>
    <t>14:02:01</t>
  </si>
  <si>
    <t>20250923 14:02:06</t>
  </si>
  <si>
    <t>14:02:06</t>
  </si>
  <si>
    <t>20250923 14:02:11</t>
  </si>
  <si>
    <t>14:02:11</t>
  </si>
  <si>
    <t>20250923 14:02:16</t>
  </si>
  <si>
    <t>14:02:16</t>
  </si>
  <si>
    <t>20250923 14:02:21</t>
  </si>
  <si>
    <t>14:02:21</t>
  </si>
  <si>
    <t>20250923 14:02:26</t>
  </si>
  <si>
    <t>14:02:26</t>
  </si>
  <si>
    <t>20250923 14:02:31</t>
  </si>
  <si>
    <t>14:02:31</t>
  </si>
  <si>
    <t>20250923 14:02:36</t>
  </si>
  <si>
    <t>14:02:36</t>
  </si>
  <si>
    <t>20250923 14:02:41</t>
  </si>
  <si>
    <t>14:02:41</t>
  </si>
  <si>
    <t>20250923 14:02:46</t>
  </si>
  <si>
    <t>14:02:46</t>
  </si>
  <si>
    <t>20250923 14:02:51</t>
  </si>
  <si>
    <t>14:02:51</t>
  </si>
  <si>
    <t>20250923 14:02:56</t>
  </si>
  <si>
    <t>14:02:56</t>
  </si>
  <si>
    <t>20250923 14:03:01</t>
  </si>
  <si>
    <t>14:03:01</t>
  </si>
  <si>
    <t>20250923 14:03:06</t>
  </si>
  <si>
    <t>14:03:06</t>
  </si>
  <si>
    <t>20250923 14:03:11</t>
  </si>
  <si>
    <t>14:03:11</t>
  </si>
  <si>
    <t>20250923 14:03:16</t>
  </si>
  <si>
    <t>14:03:16</t>
  </si>
  <si>
    <t>20250923 14:03:21</t>
  </si>
  <si>
    <t>14:03:21</t>
  </si>
  <si>
    <t>20250923 14:03:26</t>
  </si>
  <si>
    <t>14:03:26</t>
  </si>
  <si>
    <t>20250923 14:03:31</t>
  </si>
  <si>
    <t>14:03:31</t>
  </si>
  <si>
    <t>20250923 14:03:36</t>
  </si>
  <si>
    <t>14:03:36</t>
  </si>
  <si>
    <t>20250923 14:03:41</t>
  </si>
  <si>
    <t>14:03:41</t>
  </si>
  <si>
    <t>20250923 14:03:46</t>
  </si>
  <si>
    <t>14:03:46</t>
  </si>
  <si>
    <t>20250923 14:03:51</t>
  </si>
  <si>
    <t>14:03:51</t>
  </si>
  <si>
    <t>20250923 14:03:56</t>
  </si>
  <si>
    <t>14:03:56</t>
  </si>
  <si>
    <t>20250923 14:04:01</t>
  </si>
  <si>
    <t>14:04:01</t>
  </si>
  <si>
    <t>20250923 14:04:06</t>
  </si>
  <si>
    <t>14:04:06</t>
  </si>
  <si>
    <t>20250923 14:04:11</t>
  </si>
  <si>
    <t>14:04:11</t>
  </si>
  <si>
    <t>20250923 14:04:16</t>
  </si>
  <si>
    <t>14:04:16</t>
  </si>
  <si>
    <t>20250923 14:04:21</t>
  </si>
  <si>
    <t>14:04:21</t>
  </si>
  <si>
    <t>20250923 14:04:26</t>
  </si>
  <si>
    <t>14:04:26</t>
  </si>
  <si>
    <t>20250923 14:04:31</t>
  </si>
  <si>
    <t>14:04:31</t>
  </si>
  <si>
    <t>20250923 14:04:36</t>
  </si>
  <si>
    <t>14:04:36</t>
  </si>
  <si>
    <t>20250923 14:04:41</t>
  </si>
  <si>
    <t>14:04:41</t>
  </si>
  <si>
    <t>20250923 14:04:46</t>
  </si>
  <si>
    <t>14:04:46</t>
  </si>
  <si>
    <t>20250923 14:04:51</t>
  </si>
  <si>
    <t>14:04:51</t>
  </si>
  <si>
    <t>20250923 14:41:53</t>
  </si>
  <si>
    <t>14:41:53</t>
  </si>
  <si>
    <t>222</t>
  </si>
  <si>
    <t>20250923 14:41:58</t>
  </si>
  <si>
    <t>14:41:58</t>
  </si>
  <si>
    <t>20250923 14:42:03</t>
  </si>
  <si>
    <t>14:42:03</t>
  </si>
  <si>
    <t>20250923 14:42:08</t>
  </si>
  <si>
    <t>14:42:08</t>
  </si>
  <si>
    <t>20250923 14:42:13</t>
  </si>
  <si>
    <t>14:42:13</t>
  </si>
  <si>
    <t>20250923 14:42:18</t>
  </si>
  <si>
    <t>14:42:18</t>
  </si>
  <si>
    <t>20250923 14:42:23</t>
  </si>
  <si>
    <t>14:42:23</t>
  </si>
  <si>
    <t>20250923 14:42:28</t>
  </si>
  <si>
    <t>14:42:28</t>
  </si>
  <si>
    <t>20250923 14:42:33</t>
  </si>
  <si>
    <t>14:42:33</t>
  </si>
  <si>
    <t>20250923 14:42:38</t>
  </si>
  <si>
    <t>14:42:38</t>
  </si>
  <si>
    <t>20250923 14:42:43</t>
  </si>
  <si>
    <t>14:42:43</t>
  </si>
  <si>
    <t>20250923 14:42:48</t>
  </si>
  <si>
    <t>14:42:48</t>
  </si>
  <si>
    <t>20250923 14:42:53</t>
  </si>
  <si>
    <t>14:42:53</t>
  </si>
  <si>
    <t>20250923 14:42:58</t>
  </si>
  <si>
    <t>14:42:58</t>
  </si>
  <si>
    <t>20250923 14:43:03</t>
  </si>
  <si>
    <t>14:43:03</t>
  </si>
  <si>
    <t>20250923 14:43:08</t>
  </si>
  <si>
    <t>14:43:08</t>
  </si>
  <si>
    <t>20250923 14:43:13</t>
  </si>
  <si>
    <t>14:43:13</t>
  </si>
  <si>
    <t>20250923 14:43:18</t>
  </si>
  <si>
    <t>14:43:18</t>
  </si>
  <si>
    <t>20250923 14:43:23</t>
  </si>
  <si>
    <t>14:43:23</t>
  </si>
  <si>
    <t>20250923 14:43:28</t>
  </si>
  <si>
    <t>14:43:28</t>
  </si>
  <si>
    <t>20250923 14:43:33</t>
  </si>
  <si>
    <t>14:43:33</t>
  </si>
  <si>
    <t>20250923 14:43:38</t>
  </si>
  <si>
    <t>14:43:38</t>
  </si>
  <si>
    <t>20250923 14:43:43</t>
  </si>
  <si>
    <t>14:43:43</t>
  </si>
  <si>
    <t>20250923 14:43:48</t>
  </si>
  <si>
    <t>14:43:48</t>
  </si>
  <si>
    <t>20250923 14:45:25</t>
  </si>
  <si>
    <t>14:45:25</t>
  </si>
  <si>
    <t>20250923 14:45:30</t>
  </si>
  <si>
    <t>14:45:30</t>
  </si>
  <si>
    <t>20250923 14:45:35</t>
  </si>
  <si>
    <t>14:45:35</t>
  </si>
  <si>
    <t>20250923 14:45:40</t>
  </si>
  <si>
    <t>14:45:40</t>
  </si>
  <si>
    <t>20250923 14:45:45</t>
  </si>
  <si>
    <t>14:45:45</t>
  </si>
  <si>
    <t>20250923 14:45:50</t>
  </si>
  <si>
    <t>14:45:50</t>
  </si>
  <si>
    <t>20250923 14:45:55</t>
  </si>
  <si>
    <t>14:45:55</t>
  </si>
  <si>
    <t>20250923 14:46:00</t>
  </si>
  <si>
    <t>14:46:00</t>
  </si>
  <si>
    <t>20250923 14:46:05</t>
  </si>
  <si>
    <t>14:46:05</t>
  </si>
  <si>
    <t>20250923 14:46:10</t>
  </si>
  <si>
    <t>14:46:10</t>
  </si>
  <si>
    <t>20250923 14:46:15</t>
  </si>
  <si>
    <t>14:46:15</t>
  </si>
  <si>
    <t>20250923 14:46:20</t>
  </si>
  <si>
    <t>14:46:20</t>
  </si>
  <si>
    <t>20250923 14:46:25</t>
  </si>
  <si>
    <t>14:46:25</t>
  </si>
  <si>
    <t>20250923 14:46:30</t>
  </si>
  <si>
    <t>14:46:30</t>
  </si>
  <si>
    <t>20250923 14:46:35</t>
  </si>
  <si>
    <t>14:46:35</t>
  </si>
  <si>
    <t>20250923 14:46:40</t>
  </si>
  <si>
    <t>14:46:40</t>
  </si>
  <si>
    <t>20250923 14:46:45</t>
  </si>
  <si>
    <t>14:46:45</t>
  </si>
  <si>
    <t>20250923 14:46:50</t>
  </si>
  <si>
    <t>14:46:50</t>
  </si>
  <si>
    <t>20250923 14:46:55</t>
  </si>
  <si>
    <t>14:46:55</t>
  </si>
  <si>
    <t>20250923 14:47:00</t>
  </si>
  <si>
    <t>14:47:00</t>
  </si>
  <si>
    <t>20250923 14:47:05</t>
  </si>
  <si>
    <t>14:47:05</t>
  </si>
  <si>
    <t>20250923 14:47:10</t>
  </si>
  <si>
    <t>14:47:10</t>
  </si>
  <si>
    <t>20250923 14:47:15</t>
  </si>
  <si>
    <t>14:47:15</t>
  </si>
  <si>
    <t>20250923 14:47:20</t>
  </si>
  <si>
    <t>14:47:20</t>
  </si>
  <si>
    <t>20250923 14:47:25</t>
  </si>
  <si>
    <t>14:47:25</t>
  </si>
  <si>
    <t>20250923 14:47:30</t>
  </si>
  <si>
    <t>14:47:30</t>
  </si>
  <si>
    <t>20250923 14:47:35</t>
  </si>
  <si>
    <t>14:47:35</t>
  </si>
  <si>
    <t>20250923 14:47:40</t>
  </si>
  <si>
    <t>14:47:40</t>
  </si>
  <si>
    <t>20250923 14:47:45</t>
  </si>
  <si>
    <t>14:47:45</t>
  </si>
  <si>
    <t>20250923 14:47:50</t>
  </si>
  <si>
    <t>14:47:50</t>
  </si>
  <si>
    <t>20250923 14:47:55</t>
  </si>
  <si>
    <t>14:47:55</t>
  </si>
  <si>
    <t>20250923 14:48:00</t>
  </si>
  <si>
    <t>14:48:00</t>
  </si>
  <si>
    <t>20250923 14:48:05</t>
  </si>
  <si>
    <t>14:48:05</t>
  </si>
  <si>
    <t>20250923 14:48:09</t>
  </si>
  <si>
    <t>14:48:09</t>
  </si>
  <si>
    <t>20250923 14:48:15</t>
  </si>
  <si>
    <t>14:48:15</t>
  </si>
  <si>
    <t>20250923 14:48:19</t>
  </si>
  <si>
    <t>14:48:19</t>
  </si>
  <si>
    <t>20250923 14:48:25</t>
  </si>
  <si>
    <t>14:48:25</t>
  </si>
  <si>
    <t>20250923 14:48:29</t>
  </si>
  <si>
    <t>14:48:29</t>
  </si>
  <si>
    <t>20250923 14:48:35</t>
  </si>
  <si>
    <t>14:48:35</t>
  </si>
  <si>
    <t>20250923 14:48:39</t>
  </si>
  <si>
    <t>14:48:39</t>
  </si>
  <si>
    <t>20250923 14:48:45</t>
  </si>
  <si>
    <t>14:48:45</t>
  </si>
  <si>
    <t>20250923 14:48:50</t>
  </si>
  <si>
    <t>14:48:50</t>
  </si>
  <si>
    <t>20250923 14:48:55</t>
  </si>
  <si>
    <t>14:48:55</t>
  </si>
  <si>
    <t>20250923 14:49:00</t>
  </si>
  <si>
    <t>14:49:00</t>
  </si>
  <si>
    <t>20250923 14:49:05</t>
  </si>
  <si>
    <t>14:49:05</t>
  </si>
  <si>
    <t>20250923 14:49:10</t>
  </si>
  <si>
    <t>14:49:10</t>
  </si>
  <si>
    <t>20250923 14:49:15</t>
  </si>
  <si>
    <t>14:49:15</t>
  </si>
  <si>
    <t>20250923 14:49:20</t>
  </si>
  <si>
    <t>14:49:20</t>
  </si>
  <si>
    <t>20250923 14:49:25</t>
  </si>
  <si>
    <t>14:49:25</t>
  </si>
  <si>
    <t>20250923 14:49:30</t>
  </si>
  <si>
    <t>14:49:30</t>
  </si>
  <si>
    <t>20250923 14:49:35</t>
  </si>
  <si>
    <t>14:49:35</t>
  </si>
  <si>
    <t>20250923 14:49:40</t>
  </si>
  <si>
    <t>14:49:40</t>
  </si>
  <si>
    <t>20250923 14:49:45</t>
  </si>
  <si>
    <t>14:49:45</t>
  </si>
  <si>
    <t>20250923 14:49:49</t>
  </si>
  <si>
    <t>14:49:49</t>
  </si>
  <si>
    <t>20250923 14:49:55</t>
  </si>
  <si>
    <t>14:49:55</t>
  </si>
  <si>
    <t>20250923 14:49:59</t>
  </si>
  <si>
    <t>14:49:59</t>
  </si>
  <si>
    <t>20250923 14:50:04</t>
  </si>
  <si>
    <t>14:50:04</t>
  </si>
  <si>
    <t>20250923 14:50:09</t>
  </si>
  <si>
    <t>14:50:09</t>
  </si>
  <si>
    <t>20250923 14:50:14</t>
  </si>
  <si>
    <t>14:50:14</t>
  </si>
  <si>
    <t>20250923 14:50:19</t>
  </si>
  <si>
    <t>14:50:19</t>
  </si>
  <si>
    <t>20250923 14:50:24</t>
  </si>
  <si>
    <t>14:50:24</t>
  </si>
  <si>
    <t>20250923 14:50:29</t>
  </si>
  <si>
    <t>14:50:29</t>
  </si>
  <si>
    <t>20250923 14:50:34</t>
  </si>
  <si>
    <t>14:50:34</t>
  </si>
  <si>
    <t>20250923 14:50:39</t>
  </si>
  <si>
    <t>14:50:39</t>
  </si>
  <si>
    <t>20250923 14:50:44</t>
  </si>
  <si>
    <t>14:50:44</t>
  </si>
  <si>
    <t>20250923 14:50:49</t>
  </si>
  <si>
    <t>14:50:49</t>
  </si>
  <si>
    <t>20250923 14:50:54</t>
  </si>
  <si>
    <t>14:50:54</t>
  </si>
  <si>
    <t>20250923 14:50:59</t>
  </si>
  <si>
    <t>14:50:59</t>
  </si>
  <si>
    <t>20250923 14:51:04</t>
  </si>
  <si>
    <t>14:51:04</t>
  </si>
  <si>
    <t>20250923 14:51:09</t>
  </si>
  <si>
    <t>14:51:09</t>
  </si>
  <si>
    <t>20250923 14:51:14</t>
  </si>
  <si>
    <t>14:51:14</t>
  </si>
  <si>
    <t>20250923 14:51:19</t>
  </si>
  <si>
    <t>14:51:19</t>
  </si>
  <si>
    <t>20250923 15:18:53</t>
  </si>
  <si>
    <t>15:18:53</t>
  </si>
  <si>
    <t>20250923 15:18:58</t>
  </si>
  <si>
    <t>15:18:58</t>
  </si>
  <si>
    <t>20250923 15:19:03</t>
  </si>
  <si>
    <t>15:19:03</t>
  </si>
  <si>
    <t>20250923 15:19:08</t>
  </si>
  <si>
    <t>15:19:08</t>
  </si>
  <si>
    <t>20250923 15:19:13</t>
  </si>
  <si>
    <t>15:19:13</t>
  </si>
  <si>
    <t>20250923 15:19:18</t>
  </si>
  <si>
    <t>15:19:18</t>
  </si>
  <si>
    <t>20250923 15:19:23</t>
  </si>
  <si>
    <t>15:19:23</t>
  </si>
  <si>
    <t>20250923 15:19:28</t>
  </si>
  <si>
    <t>15:19:28</t>
  </si>
  <si>
    <t>20250923 15:19:33</t>
  </si>
  <si>
    <t>15:19:33</t>
  </si>
  <si>
    <t>20250923 15:19:38</t>
  </si>
  <si>
    <t>15:19:38</t>
  </si>
  <si>
    <t>20250923 15:19:43</t>
  </si>
  <si>
    <t>15:19:43</t>
  </si>
  <si>
    <t>20250923 15:19:48</t>
  </si>
  <si>
    <t>15:19:48</t>
  </si>
  <si>
    <t>20250923 15:19:53</t>
  </si>
  <si>
    <t>15:19:53</t>
  </si>
  <si>
    <t>20250923 15:19:58</t>
  </si>
  <si>
    <t>15:19:58</t>
  </si>
  <si>
    <t>20250923 15:20:03</t>
  </si>
  <si>
    <t>15:20:03</t>
  </si>
  <si>
    <t>20250923 15:20:08</t>
  </si>
  <si>
    <t>15:20:08</t>
  </si>
  <si>
    <t>20250923 15:20:13</t>
  </si>
  <si>
    <t>15:20:13</t>
  </si>
  <si>
    <t>20250923 15:20:18</t>
  </si>
  <si>
    <t>15:20:18</t>
  </si>
  <si>
    <t>20250923 15:20:23</t>
  </si>
  <si>
    <t>15:20:23</t>
  </si>
  <si>
    <t>20250923 15:20:28</t>
  </si>
  <si>
    <t>15:20:28</t>
  </si>
  <si>
    <t>20250923 15:20:33</t>
  </si>
  <si>
    <t>15:20:33</t>
  </si>
  <si>
    <t>20250923 15:20:38</t>
  </si>
  <si>
    <t>15:20:38</t>
  </si>
  <si>
    <t>20250923 15:20:43</t>
  </si>
  <si>
    <t>15:20:43</t>
  </si>
  <si>
    <t>20250923 15:20:48</t>
  </si>
  <si>
    <t>15:20:48</t>
  </si>
  <si>
    <t>20250923 15:22:25</t>
  </si>
  <si>
    <t>15:22:25</t>
  </si>
  <si>
    <t>20250923 15:22:30</t>
  </si>
  <si>
    <t>15:22:30</t>
  </si>
  <si>
    <t>20250923 15:22:35</t>
  </si>
  <si>
    <t>15:22:35</t>
  </si>
  <si>
    <t>20250923 15:22:40</t>
  </si>
  <si>
    <t>15:22:40</t>
  </si>
  <si>
    <t>20250923 15:22:45</t>
  </si>
  <si>
    <t>15:22:45</t>
  </si>
  <si>
    <t>20250923 15:22:50</t>
  </si>
  <si>
    <t>15:22:50</t>
  </si>
  <si>
    <t>20250923 15:22:55</t>
  </si>
  <si>
    <t>15:22:55</t>
  </si>
  <si>
    <t>20250923 15:23:00</t>
  </si>
  <si>
    <t>15:23:00</t>
  </si>
  <si>
    <t>20250923 15:23:05</t>
  </si>
  <si>
    <t>15:23:05</t>
  </si>
  <si>
    <t>20250923 15:23:10</t>
  </si>
  <si>
    <t>15:23:10</t>
  </si>
  <si>
    <t>20250923 15:23:15</t>
  </si>
  <si>
    <t>15:23:15</t>
  </si>
  <si>
    <t>20250923 15:23:20</t>
  </si>
  <si>
    <t>15:23:20</t>
  </si>
  <si>
    <t>20250923 15:23:25</t>
  </si>
  <si>
    <t>15:23:25</t>
  </si>
  <si>
    <t>20250923 15:23:30</t>
  </si>
  <si>
    <t>15:23:30</t>
  </si>
  <si>
    <t>20250923 15:23:35</t>
  </si>
  <si>
    <t>15:23:35</t>
  </si>
  <si>
    <t>20250923 15:23:40</t>
  </si>
  <si>
    <t>15:23:40</t>
  </si>
  <si>
    <t>20250923 15:23:45</t>
  </si>
  <si>
    <t>15:23:45</t>
  </si>
  <si>
    <t>20250923 15:23:50</t>
  </si>
  <si>
    <t>15:23:50</t>
  </si>
  <si>
    <t>20250923 15:23:55</t>
  </si>
  <si>
    <t>15:23:55</t>
  </si>
  <si>
    <t>20250923 15:24:00</t>
  </si>
  <si>
    <t>15:24:00</t>
  </si>
  <si>
    <t>20250923 15:24:05</t>
  </si>
  <si>
    <t>15:24:05</t>
  </si>
  <si>
    <t>20250923 15:24:10</t>
  </si>
  <si>
    <t>15:24:10</t>
  </si>
  <si>
    <t>20250923 15:24:15</t>
  </si>
  <si>
    <t>15:24:15</t>
  </si>
  <si>
    <t>20250923 15:24:20</t>
  </si>
  <si>
    <t>15:24:20</t>
  </si>
  <si>
    <t>20250923 15:24:25</t>
  </si>
  <si>
    <t>15:24:25</t>
  </si>
  <si>
    <t>20250923 15:24:30</t>
  </si>
  <si>
    <t>15:24:30</t>
  </si>
  <si>
    <t>20250923 15:24:35</t>
  </si>
  <si>
    <t>15:24:35</t>
  </si>
  <si>
    <t>20250923 15:24:40</t>
  </si>
  <si>
    <t>15:24:40</t>
  </si>
  <si>
    <t>20250923 15:24:45</t>
  </si>
  <si>
    <t>15:24:45</t>
  </si>
  <si>
    <t>20250923 15:24:49</t>
  </si>
  <si>
    <t>15:24:49</t>
  </si>
  <si>
    <t>20250923 15:24:55</t>
  </si>
  <si>
    <t>15:24:55</t>
  </si>
  <si>
    <t>20250923 15:24:59</t>
  </si>
  <si>
    <t>15:24:59</t>
  </si>
  <si>
    <t>20250923 15:25:05</t>
  </si>
  <si>
    <t>15:25:05</t>
  </si>
  <si>
    <t>20250923 15:25:09</t>
  </si>
  <si>
    <t>15:25:09</t>
  </si>
  <si>
    <t>20250923 15:25:15</t>
  </si>
  <si>
    <t>15:25:15</t>
  </si>
  <si>
    <t>20250923 15:25:20</t>
  </si>
  <si>
    <t>15:25:20</t>
  </si>
  <si>
    <t>20250923 15:25:25</t>
  </si>
  <si>
    <t>15:25:25</t>
  </si>
  <si>
    <t>20250923 15:25:30</t>
  </si>
  <si>
    <t>15:25:30</t>
  </si>
  <si>
    <t>20250923 15:25:35</t>
  </si>
  <si>
    <t>15:25:35</t>
  </si>
  <si>
    <t>20250923 15:25:40</t>
  </si>
  <si>
    <t>15:25:40</t>
  </si>
  <si>
    <t>20250923 15:25:45</t>
  </si>
  <si>
    <t>15:25:45</t>
  </si>
  <si>
    <t>20250923 15:25:50</t>
  </si>
  <si>
    <t>15:25:50</t>
  </si>
  <si>
    <t>20250923 15:25:55</t>
  </si>
  <si>
    <t>15:25:55</t>
  </si>
  <si>
    <t>20250923 15:26:00</t>
  </si>
  <si>
    <t>15:26:00</t>
  </si>
  <si>
    <t>20250923 15:26:05</t>
  </si>
  <si>
    <t>15:26:05</t>
  </si>
  <si>
    <t>20250923 15:26:10</t>
  </si>
  <si>
    <t>15:26:10</t>
  </si>
  <si>
    <t>20250923 15:26:15</t>
  </si>
  <si>
    <t>15:26:15</t>
  </si>
  <si>
    <t>20250923 15:26:20</t>
  </si>
  <si>
    <t>15:26:20</t>
  </si>
  <si>
    <t>20250923 15:26:25</t>
  </si>
  <si>
    <t>15:26:25</t>
  </si>
  <si>
    <t>20250923 15:26:30</t>
  </si>
  <si>
    <t>15:26:30</t>
  </si>
  <si>
    <t>20250923 15:26:35</t>
  </si>
  <si>
    <t>15:26:35</t>
  </si>
  <si>
    <t>20250923 15:26:40</t>
  </si>
  <si>
    <t>15:26:40</t>
  </si>
  <si>
    <t>20250923 15:26:45</t>
  </si>
  <si>
    <t>15:26:45</t>
  </si>
  <si>
    <t>20250923 15:26:50</t>
  </si>
  <si>
    <t>15:26:50</t>
  </si>
  <si>
    <t>20250923 15:26:54</t>
  </si>
  <si>
    <t>15:26:54</t>
  </si>
  <si>
    <t>20250923 15:26:59</t>
  </si>
  <si>
    <t>15:26:59</t>
  </si>
  <si>
    <t>20250923 15:27:04</t>
  </si>
  <si>
    <t>15:27:04</t>
  </si>
  <si>
    <t>20250923 15:27:09</t>
  </si>
  <si>
    <t>15:27:09</t>
  </si>
  <si>
    <t>20250923 15:27:14</t>
  </si>
  <si>
    <t>15:27:14</t>
  </si>
  <si>
    <t>20250923 15:27:19</t>
  </si>
  <si>
    <t>15:27:19</t>
  </si>
  <si>
    <t>20250923 15:27:24</t>
  </si>
  <si>
    <t>15:27:24</t>
  </si>
  <si>
    <t>20250923 15:27:29</t>
  </si>
  <si>
    <t>15:27:29</t>
  </si>
  <si>
    <t>20250923 15:27:34</t>
  </si>
  <si>
    <t>15:27:34</t>
  </si>
  <si>
    <t>20250923 15:27:39</t>
  </si>
  <si>
    <t>15:27:39</t>
  </si>
  <si>
    <t>20250923 15:27:44</t>
  </si>
  <si>
    <t>15:27:44</t>
  </si>
  <si>
    <t>20250923 15:27:49</t>
  </si>
  <si>
    <t>15:27:49</t>
  </si>
  <si>
    <t>20250923 15:27:54</t>
  </si>
  <si>
    <t>15:27:54</t>
  </si>
  <si>
    <t>20250923 15:27:59</t>
  </si>
  <si>
    <t>15:27:59</t>
  </si>
  <si>
    <t>20250923 15:28:04</t>
  </si>
  <si>
    <t>15:28:04</t>
  </si>
  <si>
    <t>20250923 15:28:09</t>
  </si>
  <si>
    <t>15:28:09</t>
  </si>
  <si>
    <t>20250923 15:28:14</t>
  </si>
  <si>
    <t>15:28:14</t>
  </si>
  <si>
    <t>20250923 15:28:19</t>
  </si>
  <si>
    <t>15:28:19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</si>
</sst>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688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8">
      <c r="B7">
        <v>0</v>
      </c>
      <c r="C7">
        <v>1</v>
      </c>
      <c r="D7">
        <v>0</v>
      </c>
      <c r="E7">
        <v>0</v>
      </c>
    </row>
    <row r="8" spans="1:29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8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8">
      <c r="B11">
        <v>0</v>
      </c>
      <c r="C11">
        <v>0</v>
      </c>
      <c r="D11">
        <v>0</v>
      </c>
      <c r="E11">
        <v>0</v>
      </c>
      <c r="F11">
        <v>1</v>
      </c>
    </row>
    <row r="12" spans="1:29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  <c r="KL14" t="s">
        <v>107</v>
      </c>
    </row>
    <row r="15" spans="1:298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90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185</v>
      </c>
      <c r="CW15" t="s">
        <v>206</v>
      </c>
      <c r="CX15" t="s">
        <v>207</v>
      </c>
      <c r="CY15" t="s">
        <v>208</v>
      </c>
      <c r="CZ15" t="s">
        <v>159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117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109</v>
      </c>
      <c r="FR15" t="s">
        <v>112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  <c r="KL15" t="s">
        <v>399</v>
      </c>
    </row>
    <row r="16" spans="1:298">
      <c r="B16" t="s">
        <v>400</v>
      </c>
      <c r="C16" t="s">
        <v>400</v>
      </c>
      <c r="F16" t="s">
        <v>400</v>
      </c>
      <c r="J16" t="s">
        <v>400</v>
      </c>
      <c r="K16" t="s">
        <v>401</v>
      </c>
      <c r="L16" t="s">
        <v>402</v>
      </c>
      <c r="M16" t="s">
        <v>403</v>
      </c>
      <c r="N16" t="s">
        <v>404</v>
      </c>
      <c r="O16" t="s">
        <v>404</v>
      </c>
      <c r="P16" t="s">
        <v>233</v>
      </c>
      <c r="Q16" t="s">
        <v>233</v>
      </c>
      <c r="R16" t="s">
        <v>401</v>
      </c>
      <c r="S16" t="s">
        <v>401</v>
      </c>
      <c r="T16" t="s">
        <v>401</v>
      </c>
      <c r="U16" t="s">
        <v>401</v>
      </c>
      <c r="V16" t="s">
        <v>405</v>
      </c>
      <c r="W16" t="s">
        <v>406</v>
      </c>
      <c r="X16" t="s">
        <v>406</v>
      </c>
      <c r="Y16" t="s">
        <v>407</v>
      </c>
      <c r="Z16" t="s">
        <v>408</v>
      </c>
      <c r="AA16" t="s">
        <v>407</v>
      </c>
      <c r="AB16" t="s">
        <v>407</v>
      </c>
      <c r="AC16" t="s">
        <v>407</v>
      </c>
      <c r="AD16" t="s">
        <v>405</v>
      </c>
      <c r="AE16" t="s">
        <v>405</v>
      </c>
      <c r="AF16" t="s">
        <v>405</v>
      </c>
      <c r="AG16" t="s">
        <v>405</v>
      </c>
      <c r="AH16" t="s">
        <v>403</v>
      </c>
      <c r="AI16" t="s">
        <v>402</v>
      </c>
      <c r="AJ16" t="s">
        <v>403</v>
      </c>
      <c r="AK16" t="s">
        <v>404</v>
      </c>
      <c r="AL16" t="s">
        <v>404</v>
      </c>
      <c r="AM16" t="s">
        <v>409</v>
      </c>
      <c r="AN16" t="s">
        <v>410</v>
      </c>
      <c r="AO16" t="s">
        <v>402</v>
      </c>
      <c r="AP16" t="s">
        <v>411</v>
      </c>
      <c r="AQ16" t="s">
        <v>411</v>
      </c>
      <c r="AR16" t="s">
        <v>412</v>
      </c>
      <c r="AS16" t="s">
        <v>410</v>
      </c>
      <c r="AT16" t="s">
        <v>413</v>
      </c>
      <c r="AU16" t="s">
        <v>408</v>
      </c>
      <c r="AW16" t="s">
        <v>408</v>
      </c>
      <c r="AX16" t="s">
        <v>413</v>
      </c>
      <c r="BD16" t="s">
        <v>403</v>
      </c>
      <c r="BK16" t="s">
        <v>403</v>
      </c>
      <c r="BL16" t="s">
        <v>403</v>
      </c>
      <c r="BM16" t="s">
        <v>403</v>
      </c>
      <c r="BN16" t="s">
        <v>414</v>
      </c>
      <c r="CB16" t="s">
        <v>415</v>
      </c>
      <c r="CD16" t="s">
        <v>415</v>
      </c>
      <c r="CE16" t="s">
        <v>403</v>
      </c>
      <c r="CH16" t="s">
        <v>415</v>
      </c>
      <c r="CI16" t="s">
        <v>408</v>
      </c>
      <c r="CL16" t="s">
        <v>416</v>
      </c>
      <c r="CM16" t="s">
        <v>416</v>
      </c>
      <c r="CO16" t="s">
        <v>417</v>
      </c>
      <c r="CP16" t="s">
        <v>415</v>
      </c>
      <c r="CR16" t="s">
        <v>415</v>
      </c>
      <c r="CS16" t="s">
        <v>403</v>
      </c>
      <c r="CW16" t="s">
        <v>415</v>
      </c>
      <c r="CY16" t="s">
        <v>418</v>
      </c>
      <c r="DB16" t="s">
        <v>415</v>
      </c>
      <c r="DC16" t="s">
        <v>415</v>
      </c>
      <c r="DE16" t="s">
        <v>415</v>
      </c>
      <c r="DG16" t="s">
        <v>415</v>
      </c>
      <c r="DI16" t="s">
        <v>403</v>
      </c>
      <c r="DJ16" t="s">
        <v>403</v>
      </c>
      <c r="DL16" t="s">
        <v>419</v>
      </c>
      <c r="DM16" t="s">
        <v>420</v>
      </c>
      <c r="DP16" t="s">
        <v>401</v>
      </c>
      <c r="DR16" t="s">
        <v>400</v>
      </c>
      <c r="DS16" t="s">
        <v>404</v>
      </c>
      <c r="DT16" t="s">
        <v>404</v>
      </c>
      <c r="DU16" t="s">
        <v>411</v>
      </c>
      <c r="DV16" t="s">
        <v>411</v>
      </c>
      <c r="DW16" t="s">
        <v>404</v>
      </c>
      <c r="DX16" t="s">
        <v>411</v>
      </c>
      <c r="DY16" t="s">
        <v>413</v>
      </c>
      <c r="DZ16" t="s">
        <v>407</v>
      </c>
      <c r="EA16" t="s">
        <v>407</v>
      </c>
      <c r="EB16" t="s">
        <v>406</v>
      </c>
      <c r="EC16" t="s">
        <v>406</v>
      </c>
      <c r="ED16" t="s">
        <v>406</v>
      </c>
      <c r="EE16" t="s">
        <v>406</v>
      </c>
      <c r="EF16" t="s">
        <v>406</v>
      </c>
      <c r="EG16" t="s">
        <v>421</v>
      </c>
      <c r="EH16" t="s">
        <v>403</v>
      </c>
      <c r="EI16" t="s">
        <v>403</v>
      </c>
      <c r="EJ16" t="s">
        <v>404</v>
      </c>
      <c r="EK16" t="s">
        <v>404</v>
      </c>
      <c r="EL16" t="s">
        <v>404</v>
      </c>
      <c r="EM16" t="s">
        <v>411</v>
      </c>
      <c r="EN16" t="s">
        <v>404</v>
      </c>
      <c r="EO16" t="s">
        <v>411</v>
      </c>
      <c r="EP16" t="s">
        <v>407</v>
      </c>
      <c r="EQ16" t="s">
        <v>407</v>
      </c>
      <c r="ER16" t="s">
        <v>406</v>
      </c>
      <c r="ES16" t="s">
        <v>406</v>
      </c>
      <c r="ET16" t="s">
        <v>403</v>
      </c>
      <c r="EY16" t="s">
        <v>403</v>
      </c>
      <c r="FB16" t="s">
        <v>406</v>
      </c>
      <c r="FC16" t="s">
        <v>406</v>
      </c>
      <c r="FD16" t="s">
        <v>406</v>
      </c>
      <c r="FE16" t="s">
        <v>406</v>
      </c>
      <c r="FF16" t="s">
        <v>406</v>
      </c>
      <c r="FG16" t="s">
        <v>403</v>
      </c>
      <c r="FH16" t="s">
        <v>403</v>
      </c>
      <c r="FI16" t="s">
        <v>403</v>
      </c>
      <c r="FJ16" t="s">
        <v>400</v>
      </c>
      <c r="FM16" t="s">
        <v>422</v>
      </c>
      <c r="FN16" t="s">
        <v>422</v>
      </c>
      <c r="FP16" t="s">
        <v>400</v>
      </c>
      <c r="FQ16" t="s">
        <v>423</v>
      </c>
      <c r="FS16" t="s">
        <v>400</v>
      </c>
      <c r="FT16" t="s">
        <v>400</v>
      </c>
      <c r="FV16" t="s">
        <v>424</v>
      </c>
      <c r="FW16" t="s">
        <v>425</v>
      </c>
      <c r="FX16" t="s">
        <v>424</v>
      </c>
      <c r="FY16" t="s">
        <v>425</v>
      </c>
      <c r="FZ16" t="s">
        <v>424</v>
      </c>
      <c r="GA16" t="s">
        <v>425</v>
      </c>
      <c r="GB16" t="s">
        <v>408</v>
      </c>
      <c r="GC16" t="s">
        <v>408</v>
      </c>
      <c r="GD16" t="s">
        <v>404</v>
      </c>
      <c r="GE16" t="s">
        <v>426</v>
      </c>
      <c r="GF16" t="s">
        <v>404</v>
      </c>
      <c r="GI16" t="s">
        <v>427</v>
      </c>
      <c r="GL16" t="s">
        <v>411</v>
      </c>
      <c r="GM16" t="s">
        <v>428</v>
      </c>
      <c r="GN16" t="s">
        <v>411</v>
      </c>
      <c r="GS16" t="s">
        <v>429</v>
      </c>
      <c r="GT16" t="s">
        <v>429</v>
      </c>
      <c r="HG16" t="s">
        <v>429</v>
      </c>
      <c r="HH16" t="s">
        <v>429</v>
      </c>
      <c r="HI16" t="s">
        <v>430</v>
      </c>
      <c r="HJ16" t="s">
        <v>430</v>
      </c>
      <c r="HK16" t="s">
        <v>406</v>
      </c>
      <c r="HL16" t="s">
        <v>406</v>
      </c>
      <c r="HM16" t="s">
        <v>408</v>
      </c>
      <c r="HN16" t="s">
        <v>406</v>
      </c>
      <c r="HO16" t="s">
        <v>411</v>
      </c>
      <c r="HP16" t="s">
        <v>408</v>
      </c>
      <c r="HQ16" t="s">
        <v>408</v>
      </c>
      <c r="HS16" t="s">
        <v>429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431</v>
      </c>
      <c r="IA16" t="s">
        <v>431</v>
      </c>
      <c r="IB16" t="s">
        <v>431</v>
      </c>
      <c r="IC16" t="s">
        <v>432</v>
      </c>
      <c r="ID16" t="s">
        <v>429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V16" t="s">
        <v>429</v>
      </c>
      <c r="IW16" t="s">
        <v>408</v>
      </c>
      <c r="IX16" t="s">
        <v>408</v>
      </c>
      <c r="IY16" t="s">
        <v>424</v>
      </c>
      <c r="IZ16" t="s">
        <v>425</v>
      </c>
      <c r="JA16" t="s">
        <v>424</v>
      </c>
      <c r="JE16" t="s">
        <v>425</v>
      </c>
      <c r="JI16" t="s">
        <v>404</v>
      </c>
      <c r="JJ16" t="s">
        <v>404</v>
      </c>
      <c r="JK16" t="s">
        <v>411</v>
      </c>
      <c r="JL16" t="s">
        <v>411</v>
      </c>
      <c r="JM16" t="s">
        <v>433</v>
      </c>
      <c r="JN16" t="s">
        <v>433</v>
      </c>
      <c r="JO16" t="s">
        <v>429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406</v>
      </c>
      <c r="JV16" t="s">
        <v>429</v>
      </c>
      <c r="JX16" t="s">
        <v>413</v>
      </c>
      <c r="JY16" t="s">
        <v>413</v>
      </c>
      <c r="JZ16" t="s">
        <v>406</v>
      </c>
      <c r="KA16" t="s">
        <v>406</v>
      </c>
      <c r="KB16" t="s">
        <v>406</v>
      </c>
      <c r="KC16" t="s">
        <v>406</v>
      </c>
      <c r="KD16" t="s">
        <v>406</v>
      </c>
      <c r="KE16" t="s">
        <v>408</v>
      </c>
      <c r="KF16" t="s">
        <v>408</v>
      </c>
      <c r="KG16" t="s">
        <v>408</v>
      </c>
      <c r="KH16" t="s">
        <v>406</v>
      </c>
      <c r="KI16" t="s">
        <v>404</v>
      </c>
      <c r="KJ16" t="s">
        <v>411</v>
      </c>
      <c r="KK16" t="s">
        <v>408</v>
      </c>
      <c r="KL16" t="s">
        <v>408</v>
      </c>
    </row>
    <row r="17" spans="1:298">
      <c r="A17">
        <v>1</v>
      </c>
      <c r="B17">
        <v>1758641626</v>
      </c>
      <c r="C17">
        <v>0</v>
      </c>
      <c r="D17" t="s">
        <v>434</v>
      </c>
      <c r="E17" t="s">
        <v>435</v>
      </c>
      <c r="F17">
        <v>5</v>
      </c>
      <c r="G17" t="s">
        <v>436</v>
      </c>
      <c r="H17" t="s">
        <v>437</v>
      </c>
      <c r="I17" t="s">
        <v>438</v>
      </c>
      <c r="J17">
        <v>1758641618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429.3287264108956</v>
      </c>
      <c r="AL17">
        <v>415.1418121212119</v>
      </c>
      <c r="AM17">
        <v>-7.602302465926192E-05</v>
      </c>
      <c r="AN17">
        <v>64.96130728800695</v>
      </c>
      <c r="AO17">
        <f>(AQ17 - AP17 + DZ17*1E3/(8.314*(EB17+273.15)) * AS17/DY17 * AR17) * DY17/(100*DM17) * 1000/(1000 - AQ17)</f>
        <v>0</v>
      </c>
      <c r="AP17">
        <v>21.68825591341991</v>
      </c>
      <c r="AQ17">
        <v>23.67194484848484</v>
      </c>
      <c r="AR17">
        <v>3.0660666911895E-07</v>
      </c>
      <c r="AS17">
        <v>107.77</v>
      </c>
      <c r="AT17">
        <v>0</v>
      </c>
      <c r="AU17">
        <v>0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439</v>
      </c>
      <c r="AZ17" t="s">
        <v>439</v>
      </c>
      <c r="BA17">
        <v>0</v>
      </c>
      <c r="BB17">
        <v>0</v>
      </c>
      <c r="BC17">
        <f>1-BA17/BB17</f>
        <v>0</v>
      </c>
      <c r="BD17">
        <v>0</v>
      </c>
      <c r="BE17" t="s">
        <v>439</v>
      </c>
      <c r="BF17" t="s">
        <v>439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439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2.44</v>
      </c>
      <c r="DN17">
        <v>0.5</v>
      </c>
      <c r="DO17" t="s">
        <v>440</v>
      </c>
      <c r="DP17">
        <v>2</v>
      </c>
      <c r="DQ17" t="b">
        <v>1</v>
      </c>
      <c r="DR17">
        <v>1758641618</v>
      </c>
      <c r="DS17">
        <v>405.3312903225805</v>
      </c>
      <c r="DT17">
        <v>420.0385483870967</v>
      </c>
      <c r="DU17">
        <v>23.67457096774194</v>
      </c>
      <c r="DV17">
        <v>21.68715806451612</v>
      </c>
      <c r="DW17">
        <v>405.1441612903225</v>
      </c>
      <c r="DX17">
        <v>23.52895483870967</v>
      </c>
      <c r="DY17">
        <v>499.9911935483871</v>
      </c>
      <c r="DZ17">
        <v>90.43881290322582</v>
      </c>
      <c r="EA17">
        <v>0.03196923548387096</v>
      </c>
      <c r="EB17">
        <v>30.1323064516129</v>
      </c>
      <c r="EC17">
        <v>30.00923870967742</v>
      </c>
      <c r="ED17">
        <v>999.9000000000003</v>
      </c>
      <c r="EE17">
        <v>0</v>
      </c>
      <c r="EF17">
        <v>0</v>
      </c>
      <c r="EG17">
        <v>9999.781290322582</v>
      </c>
      <c r="EH17">
        <v>0</v>
      </c>
      <c r="EI17">
        <v>12.03249032258064</v>
      </c>
      <c r="EJ17">
        <v>-14.70717096774194</v>
      </c>
      <c r="EK17">
        <v>415.1600645161292</v>
      </c>
      <c r="EL17">
        <v>429.3499354838709</v>
      </c>
      <c r="EM17">
        <v>1.98741064516129</v>
      </c>
      <c r="EN17">
        <v>420.0385483870967</v>
      </c>
      <c r="EO17">
        <v>21.68715806451612</v>
      </c>
      <c r="EP17">
        <v>2.1411</v>
      </c>
      <c r="EQ17">
        <v>1.961360322580645</v>
      </c>
      <c r="ER17">
        <v>18.52828709677419</v>
      </c>
      <c r="ES17">
        <v>17.1358064516129</v>
      </c>
      <c r="ET17">
        <v>2000.016774193549</v>
      </c>
      <c r="EU17">
        <v>0.9799978387096773</v>
      </c>
      <c r="EV17">
        <v>0.02000207419354838</v>
      </c>
      <c r="EW17">
        <v>0</v>
      </c>
      <c r="EX17">
        <v>331.469</v>
      </c>
      <c r="EY17">
        <v>5.000969999999999</v>
      </c>
      <c r="EZ17">
        <v>6730.431290322584</v>
      </c>
      <c r="FA17">
        <v>16707.7</v>
      </c>
      <c r="FB17">
        <v>40.81199999999998</v>
      </c>
      <c r="FC17">
        <v>41.15899999999998</v>
      </c>
      <c r="FD17">
        <v>40.78999999999999</v>
      </c>
      <c r="FE17">
        <v>40.75</v>
      </c>
      <c r="FF17">
        <v>41.379</v>
      </c>
      <c r="FG17">
        <v>1955.106774193548</v>
      </c>
      <c r="FH17">
        <v>39.90000000000001</v>
      </c>
      <c r="FI17">
        <v>0</v>
      </c>
      <c r="FJ17">
        <v>1758641626.8</v>
      </c>
      <c r="FK17">
        <v>0</v>
      </c>
      <c r="FL17">
        <v>331.4388846153846</v>
      </c>
      <c r="FM17">
        <v>-0.7583247836110294</v>
      </c>
      <c r="FN17">
        <v>-11.94017096172204</v>
      </c>
      <c r="FO17">
        <v>6730.325000000002</v>
      </c>
      <c r="FP17">
        <v>15</v>
      </c>
      <c r="FQ17">
        <v>0</v>
      </c>
      <c r="FR17" t="s">
        <v>441</v>
      </c>
      <c r="FS17">
        <v>1747247426.5</v>
      </c>
      <c r="FT17">
        <v>1747247420.5</v>
      </c>
      <c r="FU17">
        <v>0</v>
      </c>
      <c r="FV17">
        <v>1.027</v>
      </c>
      <c r="FW17">
        <v>0.031</v>
      </c>
      <c r="FX17">
        <v>0.02</v>
      </c>
      <c r="FY17">
        <v>0.05</v>
      </c>
      <c r="FZ17">
        <v>420</v>
      </c>
      <c r="GA17">
        <v>16</v>
      </c>
      <c r="GB17">
        <v>0.01</v>
      </c>
      <c r="GC17">
        <v>0.1</v>
      </c>
      <c r="GD17">
        <v>-14.6899425</v>
      </c>
      <c r="GE17">
        <v>-0.2480228893057579</v>
      </c>
      <c r="GF17">
        <v>0.03560603100248601</v>
      </c>
      <c r="GG17">
        <v>0</v>
      </c>
      <c r="GH17">
        <v>331.4816176470588</v>
      </c>
      <c r="GI17">
        <v>-0.8741787586928442</v>
      </c>
      <c r="GJ17">
        <v>0.2480647466128691</v>
      </c>
      <c r="GK17">
        <v>-1</v>
      </c>
      <c r="GL17">
        <v>1.99087675</v>
      </c>
      <c r="GM17">
        <v>-0.07056664165103838</v>
      </c>
      <c r="GN17">
        <v>0.007023282490224952</v>
      </c>
      <c r="GO17">
        <v>1</v>
      </c>
      <c r="GP17">
        <v>1</v>
      </c>
      <c r="GQ17">
        <v>2</v>
      </c>
      <c r="GR17" t="s">
        <v>442</v>
      </c>
      <c r="GS17">
        <v>3.13586</v>
      </c>
      <c r="GT17">
        <v>2.69149</v>
      </c>
      <c r="GU17">
        <v>0.0913413</v>
      </c>
      <c r="GV17">
        <v>0.09300079999999999</v>
      </c>
      <c r="GW17">
        <v>0.105177</v>
      </c>
      <c r="GX17">
        <v>0.0977436</v>
      </c>
      <c r="GY17">
        <v>28879</v>
      </c>
      <c r="GZ17">
        <v>28878</v>
      </c>
      <c r="HA17">
        <v>29546.3</v>
      </c>
      <c r="HB17">
        <v>29424.6</v>
      </c>
      <c r="HC17">
        <v>34934</v>
      </c>
      <c r="HD17">
        <v>35159.3</v>
      </c>
      <c r="HE17">
        <v>41581.1</v>
      </c>
      <c r="HF17">
        <v>41797.8</v>
      </c>
      <c r="HG17">
        <v>1.92073</v>
      </c>
      <c r="HH17">
        <v>1.873</v>
      </c>
      <c r="HI17">
        <v>0.0750721</v>
      </c>
      <c r="HJ17">
        <v>0</v>
      </c>
      <c r="HK17">
        <v>28.7814</v>
      </c>
      <c r="HL17">
        <v>999.9</v>
      </c>
      <c r="HM17">
        <v>56.7</v>
      </c>
      <c r="HN17">
        <v>30.5</v>
      </c>
      <c r="HO17">
        <v>27.4889</v>
      </c>
      <c r="HP17">
        <v>62.0911</v>
      </c>
      <c r="HQ17">
        <v>25.7893</v>
      </c>
      <c r="HR17">
        <v>1</v>
      </c>
      <c r="HS17">
        <v>0.103039</v>
      </c>
      <c r="HT17">
        <v>-0.413361</v>
      </c>
      <c r="HU17">
        <v>20.3388</v>
      </c>
      <c r="HV17">
        <v>5.21999</v>
      </c>
      <c r="HW17">
        <v>12.0119</v>
      </c>
      <c r="HX17">
        <v>4.98955</v>
      </c>
      <c r="HY17">
        <v>3.28815</v>
      </c>
      <c r="HZ17">
        <v>9999</v>
      </c>
      <c r="IA17">
        <v>9999</v>
      </c>
      <c r="IB17">
        <v>9999</v>
      </c>
      <c r="IC17">
        <v>999.9</v>
      </c>
      <c r="ID17">
        <v>1.86754</v>
      </c>
      <c r="IE17">
        <v>1.86673</v>
      </c>
      <c r="IF17">
        <v>1.866</v>
      </c>
      <c r="IG17">
        <v>1.866</v>
      </c>
      <c r="IH17">
        <v>1.86784</v>
      </c>
      <c r="II17">
        <v>1.87027</v>
      </c>
      <c r="IJ17">
        <v>1.86892</v>
      </c>
      <c r="IK17">
        <v>1.87042</v>
      </c>
      <c r="IL17">
        <v>0</v>
      </c>
      <c r="IM17">
        <v>0</v>
      </c>
      <c r="IN17">
        <v>0</v>
      </c>
      <c r="IO17">
        <v>0</v>
      </c>
      <c r="IP17" t="s">
        <v>443</v>
      </c>
      <c r="IQ17" t="s">
        <v>444</v>
      </c>
      <c r="IR17" t="s">
        <v>445</v>
      </c>
      <c r="IS17" t="s">
        <v>445</v>
      </c>
      <c r="IT17" t="s">
        <v>445</v>
      </c>
      <c r="IU17" t="s">
        <v>445</v>
      </c>
      <c r="IV17">
        <v>0</v>
      </c>
      <c r="IW17">
        <v>100</v>
      </c>
      <c r="IX17">
        <v>100</v>
      </c>
      <c r="IY17">
        <v>0.188</v>
      </c>
      <c r="IZ17">
        <v>0.1455</v>
      </c>
      <c r="JA17">
        <v>0.1520806729546384</v>
      </c>
      <c r="JB17">
        <v>0.0003178419753343253</v>
      </c>
      <c r="JC17">
        <v>-6.012475575984678E-07</v>
      </c>
      <c r="JD17">
        <v>7.594320938325871E-11</v>
      </c>
      <c r="JE17">
        <v>-0.06537213769188976</v>
      </c>
      <c r="JF17">
        <v>-0.002779077146552394</v>
      </c>
      <c r="JG17">
        <v>0.0007843295920201409</v>
      </c>
      <c r="JH17">
        <v>-1.211717912536145E-05</v>
      </c>
      <c r="JI17">
        <v>4</v>
      </c>
      <c r="JJ17">
        <v>2338</v>
      </c>
      <c r="JK17">
        <v>1</v>
      </c>
      <c r="JL17">
        <v>27</v>
      </c>
      <c r="JM17">
        <v>189903.3</v>
      </c>
      <c r="JN17">
        <v>189903.4</v>
      </c>
      <c r="JO17">
        <v>1.03516</v>
      </c>
      <c r="JP17">
        <v>2.25586</v>
      </c>
      <c r="JQ17">
        <v>1.39771</v>
      </c>
      <c r="JR17">
        <v>2.34863</v>
      </c>
      <c r="JS17">
        <v>1.49536</v>
      </c>
      <c r="JT17">
        <v>2.6416</v>
      </c>
      <c r="JU17">
        <v>36.152</v>
      </c>
      <c r="JV17">
        <v>24.0612</v>
      </c>
      <c r="JW17">
        <v>18</v>
      </c>
      <c r="JX17">
        <v>490.286</v>
      </c>
      <c r="JY17">
        <v>450.14</v>
      </c>
      <c r="JZ17">
        <v>28.6094</v>
      </c>
      <c r="KA17">
        <v>28.9505</v>
      </c>
      <c r="KB17">
        <v>29.9999</v>
      </c>
      <c r="KC17">
        <v>28.8503</v>
      </c>
      <c r="KD17">
        <v>28.7846</v>
      </c>
      <c r="KE17">
        <v>20.6487</v>
      </c>
      <c r="KF17">
        <v>28.5997</v>
      </c>
      <c r="KG17">
        <v>80.9491</v>
      </c>
      <c r="KH17">
        <v>28.6034</v>
      </c>
      <c r="KI17">
        <v>413.355</v>
      </c>
      <c r="KJ17">
        <v>21.7108</v>
      </c>
      <c r="KK17">
        <v>100.986</v>
      </c>
      <c r="KL17">
        <v>100.516</v>
      </c>
    </row>
    <row r="18" spans="1:298">
      <c r="A18">
        <v>2</v>
      </c>
      <c r="B18">
        <v>1758641631</v>
      </c>
      <c r="C18">
        <v>5</v>
      </c>
      <c r="D18" t="s">
        <v>446</v>
      </c>
      <c r="E18" t="s">
        <v>447</v>
      </c>
      <c r="F18">
        <v>5</v>
      </c>
      <c r="G18" t="s">
        <v>436</v>
      </c>
      <c r="H18" t="s">
        <v>437</v>
      </c>
      <c r="I18" t="s">
        <v>438</v>
      </c>
      <c r="J18">
        <v>1758641623.155172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429.3632339285714</v>
      </c>
      <c r="AL18">
        <v>415.0940121212122</v>
      </c>
      <c r="AM18">
        <v>-0.02106556979554793</v>
      </c>
      <c r="AN18">
        <v>64.96130728800695</v>
      </c>
      <c r="AO18">
        <f>(AQ18 - AP18 + DZ18*1E3/(8.314*(EB18+273.15)) * AS18/DY18 * AR18) * DY18/(100*DM18) * 1000/(1000 - AQ18)</f>
        <v>0</v>
      </c>
      <c r="AP18">
        <v>21.69116008658009</v>
      </c>
      <c r="AQ18">
        <v>23.67121454545455</v>
      </c>
      <c r="AR18">
        <v>-2.105129949228056E-06</v>
      </c>
      <c r="AS18">
        <v>107.77</v>
      </c>
      <c r="AT18">
        <v>0</v>
      </c>
      <c r="AU18">
        <v>0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439</v>
      </c>
      <c r="AZ18" t="s">
        <v>439</v>
      </c>
      <c r="BA18">
        <v>0</v>
      </c>
      <c r="BB18">
        <v>0</v>
      </c>
      <c r="BC18">
        <f>1-BA18/BB18</f>
        <v>0</v>
      </c>
      <c r="BD18">
        <v>0</v>
      </c>
      <c r="BE18" t="s">
        <v>439</v>
      </c>
      <c r="BF18" t="s">
        <v>439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439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2.44</v>
      </c>
      <c r="DN18">
        <v>0.5</v>
      </c>
      <c r="DO18" t="s">
        <v>440</v>
      </c>
      <c r="DP18">
        <v>2</v>
      </c>
      <c r="DQ18" t="b">
        <v>1</v>
      </c>
      <c r="DR18">
        <v>1758641623.155172</v>
      </c>
      <c r="DS18">
        <v>405.3331379310344</v>
      </c>
      <c r="DT18">
        <v>419.8518620689657</v>
      </c>
      <c r="DU18">
        <v>23.67237586206897</v>
      </c>
      <c r="DV18">
        <v>21.68892413793103</v>
      </c>
      <c r="DW18">
        <v>405.146</v>
      </c>
      <c r="DX18">
        <v>23.52678965517241</v>
      </c>
      <c r="DY18">
        <v>499.9676896551725</v>
      </c>
      <c r="DZ18">
        <v>90.43861724137933</v>
      </c>
      <c r="EA18">
        <v>0.03175401724137931</v>
      </c>
      <c r="EB18">
        <v>30.13178965517241</v>
      </c>
      <c r="EC18">
        <v>30.00826551724139</v>
      </c>
      <c r="ED18">
        <v>999.9000000000002</v>
      </c>
      <c r="EE18">
        <v>0</v>
      </c>
      <c r="EF18">
        <v>0</v>
      </c>
      <c r="EG18">
        <v>9998.25</v>
      </c>
      <c r="EH18">
        <v>0</v>
      </c>
      <c r="EI18">
        <v>12.03389310344828</v>
      </c>
      <c r="EJ18">
        <v>-14.51862068965517</v>
      </c>
      <c r="EK18">
        <v>415.1610344827586</v>
      </c>
      <c r="EL18">
        <v>429.1598620689655</v>
      </c>
      <c r="EM18">
        <v>1.983453448275862</v>
      </c>
      <c r="EN18">
        <v>419.8518620689657</v>
      </c>
      <c r="EO18">
        <v>21.68892413793103</v>
      </c>
      <c r="EP18">
        <v>2.140896206896552</v>
      </c>
      <c r="EQ18">
        <v>1.961516206896552</v>
      </c>
      <c r="ER18">
        <v>18.52677241379311</v>
      </c>
      <c r="ES18">
        <v>17.1370551724138</v>
      </c>
      <c r="ET18">
        <v>2000.026206896552</v>
      </c>
      <c r="EU18">
        <v>0.9799978620689654</v>
      </c>
      <c r="EV18">
        <v>0.02000205172413793</v>
      </c>
      <c r="EW18">
        <v>0</v>
      </c>
      <c r="EX18">
        <v>331.4158965517241</v>
      </c>
      <c r="EY18">
        <v>5.000969999999999</v>
      </c>
      <c r="EZ18">
        <v>6729.395862068965</v>
      </c>
      <c r="FA18">
        <v>16707.77931034483</v>
      </c>
      <c r="FB18">
        <v>40.81199999999998</v>
      </c>
      <c r="FC18">
        <v>41.15065517241379</v>
      </c>
      <c r="FD18">
        <v>40.77137931034483</v>
      </c>
      <c r="FE18">
        <v>40.75</v>
      </c>
      <c r="FF18">
        <v>41.375</v>
      </c>
      <c r="FG18">
        <v>1955.116206896552</v>
      </c>
      <c r="FH18">
        <v>39.90000000000001</v>
      </c>
      <c r="FI18">
        <v>0</v>
      </c>
      <c r="FJ18">
        <v>1758641632.2</v>
      </c>
      <c r="FK18">
        <v>0</v>
      </c>
      <c r="FL18">
        <v>331.39196</v>
      </c>
      <c r="FM18">
        <v>-1.054230773876915</v>
      </c>
      <c r="FN18">
        <v>-12.32384616687894</v>
      </c>
      <c r="FO18">
        <v>6729.089199999999</v>
      </c>
      <c r="FP18">
        <v>15</v>
      </c>
      <c r="FQ18">
        <v>0</v>
      </c>
      <c r="FR18" t="s">
        <v>441</v>
      </c>
      <c r="FS18">
        <v>1747247426.5</v>
      </c>
      <c r="FT18">
        <v>1747247420.5</v>
      </c>
      <c r="FU18">
        <v>0</v>
      </c>
      <c r="FV18">
        <v>1.027</v>
      </c>
      <c r="FW18">
        <v>0.031</v>
      </c>
      <c r="FX18">
        <v>0.02</v>
      </c>
      <c r="FY18">
        <v>0.05</v>
      </c>
      <c r="FZ18">
        <v>420</v>
      </c>
      <c r="GA18">
        <v>16</v>
      </c>
      <c r="GB18">
        <v>0.01</v>
      </c>
      <c r="GC18">
        <v>0.1</v>
      </c>
      <c r="GD18">
        <v>-14.6259875</v>
      </c>
      <c r="GE18">
        <v>1.33638236397749</v>
      </c>
      <c r="GF18">
        <v>0.2861055777047172</v>
      </c>
      <c r="GG18">
        <v>0</v>
      </c>
      <c r="GH18">
        <v>331.4389117647059</v>
      </c>
      <c r="GI18">
        <v>-0.8748204723605988</v>
      </c>
      <c r="GJ18">
        <v>0.2141471961672506</v>
      </c>
      <c r="GK18">
        <v>-1</v>
      </c>
      <c r="GL18">
        <v>1.9861215</v>
      </c>
      <c r="GM18">
        <v>-0.04431759849906511</v>
      </c>
      <c r="GN18">
        <v>0.00459082375505749</v>
      </c>
      <c r="GO18">
        <v>1</v>
      </c>
      <c r="GP18">
        <v>1</v>
      </c>
      <c r="GQ18">
        <v>2</v>
      </c>
      <c r="GR18" t="s">
        <v>442</v>
      </c>
      <c r="GS18">
        <v>3.13604</v>
      </c>
      <c r="GT18">
        <v>2.69138</v>
      </c>
      <c r="GU18">
        <v>0.09130969999999999</v>
      </c>
      <c r="GV18">
        <v>0.0924582</v>
      </c>
      <c r="GW18">
        <v>0.105175</v>
      </c>
      <c r="GX18">
        <v>0.0977594</v>
      </c>
      <c r="GY18">
        <v>28880.1</v>
      </c>
      <c r="GZ18">
        <v>28895.6</v>
      </c>
      <c r="HA18">
        <v>29546.4</v>
      </c>
      <c r="HB18">
        <v>29424.9</v>
      </c>
      <c r="HC18">
        <v>34933.9</v>
      </c>
      <c r="HD18">
        <v>35158.8</v>
      </c>
      <c r="HE18">
        <v>41581</v>
      </c>
      <c r="HF18">
        <v>41798</v>
      </c>
      <c r="HG18">
        <v>1.921</v>
      </c>
      <c r="HH18">
        <v>1.8729</v>
      </c>
      <c r="HI18">
        <v>0.0754073</v>
      </c>
      <c r="HJ18">
        <v>0</v>
      </c>
      <c r="HK18">
        <v>28.7838</v>
      </c>
      <c r="HL18">
        <v>999.9</v>
      </c>
      <c r="HM18">
        <v>56.7</v>
      </c>
      <c r="HN18">
        <v>30.5</v>
      </c>
      <c r="HO18">
        <v>27.4887</v>
      </c>
      <c r="HP18">
        <v>62.0111</v>
      </c>
      <c r="HQ18">
        <v>25.9054</v>
      </c>
      <c r="HR18">
        <v>1</v>
      </c>
      <c r="HS18">
        <v>0.102957</v>
      </c>
      <c r="HT18">
        <v>-0.424346</v>
      </c>
      <c r="HU18">
        <v>20.3386</v>
      </c>
      <c r="HV18">
        <v>5.21774</v>
      </c>
      <c r="HW18">
        <v>12.011</v>
      </c>
      <c r="HX18">
        <v>4.98925</v>
      </c>
      <c r="HY18">
        <v>3.2877</v>
      </c>
      <c r="HZ18">
        <v>9999</v>
      </c>
      <c r="IA18">
        <v>9999</v>
      </c>
      <c r="IB18">
        <v>9999</v>
      </c>
      <c r="IC18">
        <v>999.9</v>
      </c>
      <c r="ID18">
        <v>1.86754</v>
      </c>
      <c r="IE18">
        <v>1.86673</v>
      </c>
      <c r="IF18">
        <v>1.866</v>
      </c>
      <c r="IG18">
        <v>1.866</v>
      </c>
      <c r="IH18">
        <v>1.86783</v>
      </c>
      <c r="II18">
        <v>1.87028</v>
      </c>
      <c r="IJ18">
        <v>1.86893</v>
      </c>
      <c r="IK18">
        <v>1.87042</v>
      </c>
      <c r="IL18">
        <v>0</v>
      </c>
      <c r="IM18">
        <v>0</v>
      </c>
      <c r="IN18">
        <v>0</v>
      </c>
      <c r="IO18">
        <v>0</v>
      </c>
      <c r="IP18" t="s">
        <v>443</v>
      </c>
      <c r="IQ18" t="s">
        <v>444</v>
      </c>
      <c r="IR18" t="s">
        <v>445</v>
      </c>
      <c r="IS18" t="s">
        <v>445</v>
      </c>
      <c r="IT18" t="s">
        <v>445</v>
      </c>
      <c r="IU18" t="s">
        <v>445</v>
      </c>
      <c r="IV18">
        <v>0</v>
      </c>
      <c r="IW18">
        <v>100</v>
      </c>
      <c r="IX18">
        <v>100</v>
      </c>
      <c r="IY18">
        <v>0.188</v>
      </c>
      <c r="IZ18">
        <v>0.1455</v>
      </c>
      <c r="JA18">
        <v>0.1520806729546384</v>
      </c>
      <c r="JB18">
        <v>0.0003178419753343253</v>
      </c>
      <c r="JC18">
        <v>-6.012475575984678E-07</v>
      </c>
      <c r="JD18">
        <v>7.594320938325871E-11</v>
      </c>
      <c r="JE18">
        <v>-0.06537213769188976</v>
      </c>
      <c r="JF18">
        <v>-0.002779077146552394</v>
      </c>
      <c r="JG18">
        <v>0.0007843295920201409</v>
      </c>
      <c r="JH18">
        <v>-1.211717912536145E-05</v>
      </c>
      <c r="JI18">
        <v>4</v>
      </c>
      <c r="JJ18">
        <v>2338</v>
      </c>
      <c r="JK18">
        <v>1</v>
      </c>
      <c r="JL18">
        <v>27</v>
      </c>
      <c r="JM18">
        <v>189903.4</v>
      </c>
      <c r="JN18">
        <v>189903.5</v>
      </c>
      <c r="JO18">
        <v>1.0083</v>
      </c>
      <c r="JP18">
        <v>2.26807</v>
      </c>
      <c r="JQ18">
        <v>1.39648</v>
      </c>
      <c r="JR18">
        <v>2.34741</v>
      </c>
      <c r="JS18">
        <v>1.49536</v>
      </c>
      <c r="JT18">
        <v>2.53784</v>
      </c>
      <c r="JU18">
        <v>36.152</v>
      </c>
      <c r="JV18">
        <v>24.0612</v>
      </c>
      <c r="JW18">
        <v>18</v>
      </c>
      <c r="JX18">
        <v>490.441</v>
      </c>
      <c r="JY18">
        <v>450.055</v>
      </c>
      <c r="JZ18">
        <v>28.6</v>
      </c>
      <c r="KA18">
        <v>28.9474</v>
      </c>
      <c r="KB18">
        <v>29.9998</v>
      </c>
      <c r="KC18">
        <v>28.8478</v>
      </c>
      <c r="KD18">
        <v>28.7816</v>
      </c>
      <c r="KE18">
        <v>20.1509</v>
      </c>
      <c r="KF18">
        <v>28.5997</v>
      </c>
      <c r="KG18">
        <v>80.9491</v>
      </c>
      <c r="KH18">
        <v>28.5993</v>
      </c>
      <c r="KI18">
        <v>399.97</v>
      </c>
      <c r="KJ18">
        <v>21.7108</v>
      </c>
      <c r="KK18">
        <v>100.986</v>
      </c>
      <c r="KL18">
        <v>100.516</v>
      </c>
    </row>
    <row r="19" spans="1:298">
      <c r="A19">
        <v>3</v>
      </c>
      <c r="B19">
        <v>1758641636</v>
      </c>
      <c r="C19">
        <v>10</v>
      </c>
      <c r="D19" t="s">
        <v>448</v>
      </c>
      <c r="E19" t="s">
        <v>449</v>
      </c>
      <c r="F19">
        <v>5</v>
      </c>
      <c r="G19" t="s">
        <v>436</v>
      </c>
      <c r="H19" t="s">
        <v>437</v>
      </c>
      <c r="I19" t="s">
        <v>438</v>
      </c>
      <c r="J19">
        <v>1758641628.232143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421.3494870385918</v>
      </c>
      <c r="AL19">
        <v>411.3021515151515</v>
      </c>
      <c r="AM19">
        <v>-0.8950677380646255</v>
      </c>
      <c r="AN19">
        <v>64.96130728800695</v>
      </c>
      <c r="AO19">
        <f>(AQ19 - AP19 + DZ19*1E3/(8.314*(EB19+273.15)) * AS19/DY19 * AR19) * DY19/(100*DM19) * 1000/(1000 - AQ19)</f>
        <v>0</v>
      </c>
      <c r="AP19">
        <v>21.7012766926407</v>
      </c>
      <c r="AQ19">
        <v>23.67500363636363</v>
      </c>
      <c r="AR19">
        <v>3.969764691777052E-06</v>
      </c>
      <c r="AS19">
        <v>107.77</v>
      </c>
      <c r="AT19">
        <v>0</v>
      </c>
      <c r="AU19">
        <v>0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439</v>
      </c>
      <c r="AZ19" t="s">
        <v>439</v>
      </c>
      <c r="BA19">
        <v>0</v>
      </c>
      <c r="BB19">
        <v>0</v>
      </c>
      <c r="BC19">
        <f>1-BA19/BB19</f>
        <v>0</v>
      </c>
      <c r="BD19">
        <v>0</v>
      </c>
      <c r="BE19" t="s">
        <v>439</v>
      </c>
      <c r="BF19" t="s">
        <v>439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439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2.44</v>
      </c>
      <c r="DN19">
        <v>0.5</v>
      </c>
      <c r="DO19" t="s">
        <v>440</v>
      </c>
      <c r="DP19">
        <v>2</v>
      </c>
      <c r="DQ19" t="b">
        <v>1</v>
      </c>
      <c r="DR19">
        <v>1758641628.232143</v>
      </c>
      <c r="DS19">
        <v>404.7754999999999</v>
      </c>
      <c r="DT19">
        <v>416.7854285714286</v>
      </c>
      <c r="DU19">
        <v>23.67248214285714</v>
      </c>
      <c r="DV19">
        <v>21.69308214285714</v>
      </c>
      <c r="DW19">
        <v>404.58825</v>
      </c>
      <c r="DX19">
        <v>23.52689285714286</v>
      </c>
      <c r="DY19">
        <v>499.9905357142857</v>
      </c>
      <c r="DZ19">
        <v>90.43842142857144</v>
      </c>
      <c r="EA19">
        <v>0.03132173928571429</v>
      </c>
      <c r="EB19">
        <v>30.13073214285714</v>
      </c>
      <c r="EC19">
        <v>30.00590714285714</v>
      </c>
      <c r="ED19">
        <v>999.9000000000002</v>
      </c>
      <c r="EE19">
        <v>0</v>
      </c>
      <c r="EF19">
        <v>0</v>
      </c>
      <c r="EG19">
        <v>10000.84142857143</v>
      </c>
      <c r="EH19">
        <v>0</v>
      </c>
      <c r="EI19">
        <v>12.03977142857143</v>
      </c>
      <c r="EJ19">
        <v>-12.00988607142857</v>
      </c>
      <c r="EK19">
        <v>414.5898571428572</v>
      </c>
      <c r="EL19">
        <v>426.0272857142858</v>
      </c>
      <c r="EM19">
        <v>1.979391071428571</v>
      </c>
      <c r="EN19">
        <v>416.7854285714286</v>
      </c>
      <c r="EO19">
        <v>21.69308214285714</v>
      </c>
      <c r="EP19">
        <v>2.140900714285714</v>
      </c>
      <c r="EQ19">
        <v>1.961888571428572</v>
      </c>
      <c r="ER19">
        <v>18.52680714285714</v>
      </c>
      <c r="ES19">
        <v>17.14006071428571</v>
      </c>
      <c r="ET19">
        <v>2000.026071428571</v>
      </c>
      <c r="EU19">
        <v>0.9799978214285714</v>
      </c>
      <c r="EV19">
        <v>0.02000209285714285</v>
      </c>
      <c r="EW19">
        <v>0</v>
      </c>
      <c r="EX19">
        <v>331.3254642857142</v>
      </c>
      <c r="EY19">
        <v>5.00097</v>
      </c>
      <c r="EZ19">
        <v>6728.561071428571</v>
      </c>
      <c r="FA19">
        <v>16707.775</v>
      </c>
      <c r="FB19">
        <v>40.81199999999999</v>
      </c>
      <c r="FC19">
        <v>41.13607142857143</v>
      </c>
      <c r="FD19">
        <v>40.75442857142857</v>
      </c>
      <c r="FE19">
        <v>40.75</v>
      </c>
      <c r="FF19">
        <v>41.375</v>
      </c>
      <c r="FG19">
        <v>1955.116071428572</v>
      </c>
      <c r="FH19">
        <v>39.9</v>
      </c>
      <c r="FI19">
        <v>0</v>
      </c>
      <c r="FJ19">
        <v>1758641637</v>
      </c>
      <c r="FK19">
        <v>0</v>
      </c>
      <c r="FL19">
        <v>331.30112</v>
      </c>
      <c r="FM19">
        <v>-0.4784615521184457</v>
      </c>
      <c r="FN19">
        <v>-11.61692307340786</v>
      </c>
      <c r="FO19">
        <v>6728.328799999999</v>
      </c>
      <c r="FP19">
        <v>15</v>
      </c>
      <c r="FQ19">
        <v>0</v>
      </c>
      <c r="FR19" t="s">
        <v>441</v>
      </c>
      <c r="FS19">
        <v>1747247426.5</v>
      </c>
      <c r="FT19">
        <v>1747247420.5</v>
      </c>
      <c r="FU19">
        <v>0</v>
      </c>
      <c r="FV19">
        <v>1.027</v>
      </c>
      <c r="FW19">
        <v>0.031</v>
      </c>
      <c r="FX19">
        <v>0.02</v>
      </c>
      <c r="FY19">
        <v>0.05</v>
      </c>
      <c r="FZ19">
        <v>420</v>
      </c>
      <c r="GA19">
        <v>16</v>
      </c>
      <c r="GB19">
        <v>0.01</v>
      </c>
      <c r="GC19">
        <v>0.1</v>
      </c>
      <c r="GD19">
        <v>-12.79144902439024</v>
      </c>
      <c r="GE19">
        <v>26.32616675958182</v>
      </c>
      <c r="GF19">
        <v>3.377466779387673</v>
      </c>
      <c r="GG19">
        <v>0</v>
      </c>
      <c r="GH19">
        <v>331.3789705882352</v>
      </c>
      <c r="GI19">
        <v>-0.9205958791881304</v>
      </c>
      <c r="GJ19">
        <v>0.2279350378680051</v>
      </c>
      <c r="GK19">
        <v>-1</v>
      </c>
      <c r="GL19">
        <v>1.981120487804878</v>
      </c>
      <c r="GM19">
        <v>-0.04529351916376208</v>
      </c>
      <c r="GN19">
        <v>0.004766129969272518</v>
      </c>
      <c r="GO19">
        <v>1</v>
      </c>
      <c r="GP19">
        <v>1</v>
      </c>
      <c r="GQ19">
        <v>2</v>
      </c>
      <c r="GR19" t="s">
        <v>442</v>
      </c>
      <c r="GS19">
        <v>3.13589</v>
      </c>
      <c r="GT19">
        <v>2.69127</v>
      </c>
      <c r="GU19">
        <v>0.09056740000000001</v>
      </c>
      <c r="GV19">
        <v>0.0901512</v>
      </c>
      <c r="GW19">
        <v>0.105189</v>
      </c>
      <c r="GX19">
        <v>0.09779400000000001</v>
      </c>
      <c r="GY19">
        <v>28904.2</v>
      </c>
      <c r="GZ19">
        <v>28969.1</v>
      </c>
      <c r="HA19">
        <v>29546.9</v>
      </c>
      <c r="HB19">
        <v>29424.9</v>
      </c>
      <c r="HC19">
        <v>34933.9</v>
      </c>
      <c r="HD19">
        <v>35157.4</v>
      </c>
      <c r="HE19">
        <v>41581.7</v>
      </c>
      <c r="HF19">
        <v>41798</v>
      </c>
      <c r="HG19">
        <v>1.9207</v>
      </c>
      <c r="HH19">
        <v>1.87328</v>
      </c>
      <c r="HI19">
        <v>0.0751764</v>
      </c>
      <c r="HJ19">
        <v>0</v>
      </c>
      <c r="HK19">
        <v>28.7839</v>
      </c>
      <c r="HL19">
        <v>999.9</v>
      </c>
      <c r="HM19">
        <v>56.7</v>
      </c>
      <c r="HN19">
        <v>30.5</v>
      </c>
      <c r="HO19">
        <v>27.4873</v>
      </c>
      <c r="HP19">
        <v>61.7811</v>
      </c>
      <c r="HQ19">
        <v>25.8373</v>
      </c>
      <c r="HR19">
        <v>1</v>
      </c>
      <c r="HS19">
        <v>0.102424</v>
      </c>
      <c r="HT19">
        <v>-0.416231</v>
      </c>
      <c r="HU19">
        <v>20.3386</v>
      </c>
      <c r="HV19">
        <v>5.21819</v>
      </c>
      <c r="HW19">
        <v>12.012</v>
      </c>
      <c r="HX19">
        <v>4.98925</v>
      </c>
      <c r="HY19">
        <v>3.2877</v>
      </c>
      <c r="HZ19">
        <v>9999</v>
      </c>
      <c r="IA19">
        <v>9999</v>
      </c>
      <c r="IB19">
        <v>9999</v>
      </c>
      <c r="IC19">
        <v>999.9</v>
      </c>
      <c r="ID19">
        <v>1.86754</v>
      </c>
      <c r="IE19">
        <v>1.86672</v>
      </c>
      <c r="IF19">
        <v>1.866</v>
      </c>
      <c r="IG19">
        <v>1.866</v>
      </c>
      <c r="IH19">
        <v>1.86784</v>
      </c>
      <c r="II19">
        <v>1.87027</v>
      </c>
      <c r="IJ19">
        <v>1.86894</v>
      </c>
      <c r="IK19">
        <v>1.87041</v>
      </c>
      <c r="IL19">
        <v>0</v>
      </c>
      <c r="IM19">
        <v>0</v>
      </c>
      <c r="IN19">
        <v>0</v>
      </c>
      <c r="IO19">
        <v>0</v>
      </c>
      <c r="IP19" t="s">
        <v>443</v>
      </c>
      <c r="IQ19" t="s">
        <v>444</v>
      </c>
      <c r="IR19" t="s">
        <v>445</v>
      </c>
      <c r="IS19" t="s">
        <v>445</v>
      </c>
      <c r="IT19" t="s">
        <v>445</v>
      </c>
      <c r="IU19" t="s">
        <v>445</v>
      </c>
      <c r="IV19">
        <v>0</v>
      </c>
      <c r="IW19">
        <v>100</v>
      </c>
      <c r="IX19">
        <v>100</v>
      </c>
      <c r="IY19">
        <v>0.188</v>
      </c>
      <c r="IZ19">
        <v>0.1456</v>
      </c>
      <c r="JA19">
        <v>0.1520806729546384</v>
      </c>
      <c r="JB19">
        <v>0.0003178419753343253</v>
      </c>
      <c r="JC19">
        <v>-6.012475575984678E-07</v>
      </c>
      <c r="JD19">
        <v>7.594320938325871E-11</v>
      </c>
      <c r="JE19">
        <v>-0.06537213769188976</v>
      </c>
      <c r="JF19">
        <v>-0.002779077146552394</v>
      </c>
      <c r="JG19">
        <v>0.0007843295920201409</v>
      </c>
      <c r="JH19">
        <v>-1.211717912536145E-05</v>
      </c>
      <c r="JI19">
        <v>4</v>
      </c>
      <c r="JJ19">
        <v>2338</v>
      </c>
      <c r="JK19">
        <v>1</v>
      </c>
      <c r="JL19">
        <v>27</v>
      </c>
      <c r="JM19">
        <v>189903.5</v>
      </c>
      <c r="JN19">
        <v>189903.6</v>
      </c>
      <c r="JO19">
        <v>0.979004</v>
      </c>
      <c r="JP19">
        <v>2.25708</v>
      </c>
      <c r="JQ19">
        <v>1.39771</v>
      </c>
      <c r="JR19">
        <v>2.34741</v>
      </c>
      <c r="JS19">
        <v>1.49536</v>
      </c>
      <c r="JT19">
        <v>2.68311</v>
      </c>
      <c r="JU19">
        <v>36.152</v>
      </c>
      <c r="JV19">
        <v>24.07</v>
      </c>
      <c r="JW19">
        <v>18</v>
      </c>
      <c r="JX19">
        <v>490.231</v>
      </c>
      <c r="JY19">
        <v>450.269</v>
      </c>
      <c r="JZ19">
        <v>28.595</v>
      </c>
      <c r="KA19">
        <v>28.9451</v>
      </c>
      <c r="KB19">
        <v>29.9999</v>
      </c>
      <c r="KC19">
        <v>28.8454</v>
      </c>
      <c r="KD19">
        <v>28.7791</v>
      </c>
      <c r="KE19">
        <v>19.4869</v>
      </c>
      <c r="KF19">
        <v>28.5997</v>
      </c>
      <c r="KG19">
        <v>80.5744</v>
      </c>
      <c r="KH19">
        <v>28.5907</v>
      </c>
      <c r="KI19">
        <v>379.931</v>
      </c>
      <c r="KJ19">
        <v>21.7108</v>
      </c>
      <c r="KK19">
        <v>100.988</v>
      </c>
      <c r="KL19">
        <v>100.516</v>
      </c>
    </row>
    <row r="20" spans="1:298">
      <c r="A20">
        <v>4</v>
      </c>
      <c r="B20">
        <v>1758641641</v>
      </c>
      <c r="C20">
        <v>15</v>
      </c>
      <c r="D20" t="s">
        <v>450</v>
      </c>
      <c r="E20" t="s">
        <v>451</v>
      </c>
      <c r="F20">
        <v>5</v>
      </c>
      <c r="G20" t="s">
        <v>436</v>
      </c>
      <c r="H20" t="s">
        <v>437</v>
      </c>
      <c r="I20" t="s">
        <v>438</v>
      </c>
      <c r="J20">
        <v>1758641633.5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406.0811414851594</v>
      </c>
      <c r="AL20">
        <v>401.6134909090908</v>
      </c>
      <c r="AM20">
        <v>-2.053865524978275</v>
      </c>
      <c r="AN20">
        <v>64.96130728800695</v>
      </c>
      <c r="AO20">
        <f>(AQ20 - AP20 + DZ20*1E3/(8.314*(EB20+273.15)) * AS20/DY20 * AR20) * DY20/(100*DM20) * 1000/(1000 - AQ20)</f>
        <v>0</v>
      </c>
      <c r="AP20">
        <v>21.69759473593074</v>
      </c>
      <c r="AQ20">
        <v>23.67990787878787</v>
      </c>
      <c r="AR20">
        <v>4.990966227579901E-06</v>
      </c>
      <c r="AS20">
        <v>107.77</v>
      </c>
      <c r="AT20">
        <v>0</v>
      </c>
      <c r="AU20">
        <v>0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439</v>
      </c>
      <c r="AZ20" t="s">
        <v>439</v>
      </c>
      <c r="BA20">
        <v>0</v>
      </c>
      <c r="BB20">
        <v>0</v>
      </c>
      <c r="BC20">
        <f>1-BA20/BB20</f>
        <v>0</v>
      </c>
      <c r="BD20">
        <v>0</v>
      </c>
      <c r="BE20" t="s">
        <v>439</v>
      </c>
      <c r="BF20" t="s">
        <v>439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439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2.44</v>
      </c>
      <c r="DN20">
        <v>0.5</v>
      </c>
      <c r="DO20" t="s">
        <v>440</v>
      </c>
      <c r="DP20">
        <v>2</v>
      </c>
      <c r="DQ20" t="b">
        <v>1</v>
      </c>
      <c r="DR20">
        <v>1758641633.5</v>
      </c>
      <c r="DS20">
        <v>401.7495555555556</v>
      </c>
      <c r="DT20">
        <v>408.4687037037037</v>
      </c>
      <c r="DU20">
        <v>23.67460740740741</v>
      </c>
      <c r="DV20">
        <v>21.69658518518519</v>
      </c>
      <c r="DW20">
        <v>401.5618888888889</v>
      </c>
      <c r="DX20">
        <v>23.52899259259259</v>
      </c>
      <c r="DY20">
        <v>499.9866296296295</v>
      </c>
      <c r="DZ20">
        <v>90.43781851851853</v>
      </c>
      <c r="EA20">
        <v>0.03103917407407408</v>
      </c>
      <c r="EB20">
        <v>30.1317962962963</v>
      </c>
      <c r="EC20">
        <v>30.00635185185185</v>
      </c>
      <c r="ED20">
        <v>999.9000000000001</v>
      </c>
      <c r="EE20">
        <v>0</v>
      </c>
      <c r="EF20">
        <v>0</v>
      </c>
      <c r="EG20">
        <v>9997.634074074074</v>
      </c>
      <c r="EH20">
        <v>0</v>
      </c>
      <c r="EI20">
        <v>12.04815185185185</v>
      </c>
      <c r="EJ20">
        <v>-6.719137481481482</v>
      </c>
      <c r="EK20">
        <v>411.4914444444444</v>
      </c>
      <c r="EL20">
        <v>417.5274814814815</v>
      </c>
      <c r="EM20">
        <v>1.978008888888889</v>
      </c>
      <c r="EN20">
        <v>408.4687037037037</v>
      </c>
      <c r="EO20">
        <v>21.69658518518519</v>
      </c>
      <c r="EP20">
        <v>2.141078888888889</v>
      </c>
      <c r="EQ20">
        <v>1.962192962962963</v>
      </c>
      <c r="ER20">
        <v>18.52812962962963</v>
      </c>
      <c r="ES20">
        <v>17.14251481481481</v>
      </c>
      <c r="ET20">
        <v>2000.008888888889</v>
      </c>
      <c r="EU20">
        <v>0.9799976666666665</v>
      </c>
      <c r="EV20">
        <v>0.02000224814814815</v>
      </c>
      <c r="EW20">
        <v>0</v>
      </c>
      <c r="EX20">
        <v>331.2504444444444</v>
      </c>
      <c r="EY20">
        <v>5.00097</v>
      </c>
      <c r="EZ20">
        <v>6727.609259259259</v>
      </c>
      <c r="FA20">
        <v>16707.63703703704</v>
      </c>
      <c r="FB20">
        <v>40.81199999999999</v>
      </c>
      <c r="FC20">
        <v>41.13418518518519</v>
      </c>
      <c r="FD20">
        <v>40.75</v>
      </c>
      <c r="FE20">
        <v>40.75</v>
      </c>
      <c r="FF20">
        <v>41.375</v>
      </c>
      <c r="FG20">
        <v>1955.098888888889</v>
      </c>
      <c r="FH20">
        <v>39.9</v>
      </c>
      <c r="FI20">
        <v>0</v>
      </c>
      <c r="FJ20">
        <v>1758641641.8</v>
      </c>
      <c r="FK20">
        <v>0</v>
      </c>
      <c r="FL20">
        <v>331.23296</v>
      </c>
      <c r="FM20">
        <v>-1.522846167665292</v>
      </c>
      <c r="FN20">
        <v>-7.970769271345985</v>
      </c>
      <c r="FO20">
        <v>6727.5148</v>
      </c>
      <c r="FP20">
        <v>15</v>
      </c>
      <c r="FQ20">
        <v>0</v>
      </c>
      <c r="FR20" t="s">
        <v>441</v>
      </c>
      <c r="FS20">
        <v>1747247426.5</v>
      </c>
      <c r="FT20">
        <v>1747247420.5</v>
      </c>
      <c r="FU20">
        <v>0</v>
      </c>
      <c r="FV20">
        <v>1.027</v>
      </c>
      <c r="FW20">
        <v>0.031</v>
      </c>
      <c r="FX20">
        <v>0.02</v>
      </c>
      <c r="FY20">
        <v>0.05</v>
      </c>
      <c r="FZ20">
        <v>420</v>
      </c>
      <c r="GA20">
        <v>16</v>
      </c>
      <c r="GB20">
        <v>0.01</v>
      </c>
      <c r="GC20">
        <v>0.1</v>
      </c>
      <c r="GD20">
        <v>-9.933334926829268</v>
      </c>
      <c r="GE20">
        <v>54.28312772822296</v>
      </c>
      <c r="GF20">
        <v>5.888099534125502</v>
      </c>
      <c r="GG20">
        <v>0</v>
      </c>
      <c r="GH20">
        <v>331.2864705882353</v>
      </c>
      <c r="GI20">
        <v>-1.390313221111329</v>
      </c>
      <c r="GJ20">
        <v>0.2353062129244122</v>
      </c>
      <c r="GK20">
        <v>-1</v>
      </c>
      <c r="GL20">
        <v>1.979112682926829</v>
      </c>
      <c r="GM20">
        <v>-0.03694202090592258</v>
      </c>
      <c r="GN20">
        <v>0.004925017283312605</v>
      </c>
      <c r="GO20">
        <v>1</v>
      </c>
      <c r="GP20">
        <v>1</v>
      </c>
      <c r="GQ20">
        <v>2</v>
      </c>
      <c r="GR20" t="s">
        <v>442</v>
      </c>
      <c r="GS20">
        <v>3.13586</v>
      </c>
      <c r="GT20">
        <v>2.69128</v>
      </c>
      <c r="GU20">
        <v>0.0888298</v>
      </c>
      <c r="GV20">
        <v>0.0874033</v>
      </c>
      <c r="GW20">
        <v>0.105204</v>
      </c>
      <c r="GX20">
        <v>0.09773279999999999</v>
      </c>
      <c r="GY20">
        <v>28959.5</v>
      </c>
      <c r="GZ20">
        <v>29056.9</v>
      </c>
      <c r="HA20">
        <v>29547</v>
      </c>
      <c r="HB20">
        <v>29425.2</v>
      </c>
      <c r="HC20">
        <v>34933.6</v>
      </c>
      <c r="HD20">
        <v>35160.1</v>
      </c>
      <c r="HE20">
        <v>41582</v>
      </c>
      <c r="HF20">
        <v>41798.4</v>
      </c>
      <c r="HG20">
        <v>1.92068</v>
      </c>
      <c r="HH20">
        <v>1.87293</v>
      </c>
      <c r="HI20">
        <v>0.0753924</v>
      </c>
      <c r="HJ20">
        <v>0</v>
      </c>
      <c r="HK20">
        <v>28.7839</v>
      </c>
      <c r="HL20">
        <v>999.9</v>
      </c>
      <c r="HM20">
        <v>56.7</v>
      </c>
      <c r="HN20">
        <v>30.5</v>
      </c>
      <c r="HO20">
        <v>27.4871</v>
      </c>
      <c r="HP20">
        <v>61.8211</v>
      </c>
      <c r="HQ20">
        <v>25.8814</v>
      </c>
      <c r="HR20">
        <v>1</v>
      </c>
      <c r="HS20">
        <v>0.102447</v>
      </c>
      <c r="HT20">
        <v>-0.414393</v>
      </c>
      <c r="HU20">
        <v>20.3388</v>
      </c>
      <c r="HV20">
        <v>5.21699</v>
      </c>
      <c r="HW20">
        <v>12.0108</v>
      </c>
      <c r="HX20">
        <v>4.9892</v>
      </c>
      <c r="HY20">
        <v>3.28758</v>
      </c>
      <c r="HZ20">
        <v>9999</v>
      </c>
      <c r="IA20">
        <v>9999</v>
      </c>
      <c r="IB20">
        <v>9999</v>
      </c>
      <c r="IC20">
        <v>999.9</v>
      </c>
      <c r="ID20">
        <v>1.86754</v>
      </c>
      <c r="IE20">
        <v>1.8667</v>
      </c>
      <c r="IF20">
        <v>1.866</v>
      </c>
      <c r="IG20">
        <v>1.86601</v>
      </c>
      <c r="IH20">
        <v>1.86783</v>
      </c>
      <c r="II20">
        <v>1.87027</v>
      </c>
      <c r="IJ20">
        <v>1.86892</v>
      </c>
      <c r="IK20">
        <v>1.87041</v>
      </c>
      <c r="IL20">
        <v>0</v>
      </c>
      <c r="IM20">
        <v>0</v>
      </c>
      <c r="IN20">
        <v>0</v>
      </c>
      <c r="IO20">
        <v>0</v>
      </c>
      <c r="IP20" t="s">
        <v>443</v>
      </c>
      <c r="IQ20" t="s">
        <v>444</v>
      </c>
      <c r="IR20" t="s">
        <v>445</v>
      </c>
      <c r="IS20" t="s">
        <v>445</v>
      </c>
      <c r="IT20" t="s">
        <v>445</v>
      </c>
      <c r="IU20" t="s">
        <v>445</v>
      </c>
      <c r="IV20">
        <v>0</v>
      </c>
      <c r="IW20">
        <v>100</v>
      </c>
      <c r="IX20">
        <v>100</v>
      </c>
      <c r="IY20">
        <v>0.189</v>
      </c>
      <c r="IZ20">
        <v>0.1457</v>
      </c>
      <c r="JA20">
        <v>0.1520806729546384</v>
      </c>
      <c r="JB20">
        <v>0.0003178419753343253</v>
      </c>
      <c r="JC20">
        <v>-6.012475575984678E-07</v>
      </c>
      <c r="JD20">
        <v>7.594320938325871E-11</v>
      </c>
      <c r="JE20">
        <v>-0.06537213769188976</v>
      </c>
      <c r="JF20">
        <v>-0.002779077146552394</v>
      </c>
      <c r="JG20">
        <v>0.0007843295920201409</v>
      </c>
      <c r="JH20">
        <v>-1.211717912536145E-05</v>
      </c>
      <c r="JI20">
        <v>4</v>
      </c>
      <c r="JJ20">
        <v>2338</v>
      </c>
      <c r="JK20">
        <v>1</v>
      </c>
      <c r="JL20">
        <v>27</v>
      </c>
      <c r="JM20">
        <v>189903.6</v>
      </c>
      <c r="JN20">
        <v>189903.7</v>
      </c>
      <c r="JO20">
        <v>0.943604</v>
      </c>
      <c r="JP20">
        <v>2.26929</v>
      </c>
      <c r="JQ20">
        <v>1.39648</v>
      </c>
      <c r="JR20">
        <v>2.34619</v>
      </c>
      <c r="JS20">
        <v>1.49536</v>
      </c>
      <c r="JT20">
        <v>2.5354</v>
      </c>
      <c r="JU20">
        <v>36.152</v>
      </c>
      <c r="JV20">
        <v>24.0612</v>
      </c>
      <c r="JW20">
        <v>18</v>
      </c>
      <c r="JX20">
        <v>490.19</v>
      </c>
      <c r="JY20">
        <v>450.032</v>
      </c>
      <c r="JZ20">
        <v>28.5871</v>
      </c>
      <c r="KA20">
        <v>28.9424</v>
      </c>
      <c r="KB20">
        <v>29.9999</v>
      </c>
      <c r="KC20">
        <v>28.8423</v>
      </c>
      <c r="KD20">
        <v>28.7766</v>
      </c>
      <c r="KE20">
        <v>18.8546</v>
      </c>
      <c r="KF20">
        <v>28.5997</v>
      </c>
      <c r="KG20">
        <v>80.5744</v>
      </c>
      <c r="KH20">
        <v>28.5846</v>
      </c>
      <c r="KI20">
        <v>366.508</v>
      </c>
      <c r="KJ20">
        <v>21.7108</v>
      </c>
      <c r="KK20">
        <v>100.988</v>
      </c>
      <c r="KL20">
        <v>100.517</v>
      </c>
    </row>
    <row r="21" spans="1:298">
      <c r="A21">
        <v>5</v>
      </c>
      <c r="B21">
        <v>1758641646</v>
      </c>
      <c r="C21">
        <v>20</v>
      </c>
      <c r="D21" t="s">
        <v>452</v>
      </c>
      <c r="E21" t="s">
        <v>453</v>
      </c>
      <c r="F21">
        <v>5</v>
      </c>
      <c r="G21" t="s">
        <v>436</v>
      </c>
      <c r="H21" t="s">
        <v>437</v>
      </c>
      <c r="I21" t="s">
        <v>438</v>
      </c>
      <c r="J21">
        <v>1758641638.214286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389.5087263768721</v>
      </c>
      <c r="AL21">
        <v>388.2612787878788</v>
      </c>
      <c r="AM21">
        <v>-2.734025627347019</v>
      </c>
      <c r="AN21">
        <v>64.96130728800695</v>
      </c>
      <c r="AO21">
        <f>(AQ21 - AP21 + DZ21*1E3/(8.314*(EB21+273.15)) * AS21/DY21 * AR21) * DY21/(100*DM21) * 1000/(1000 - AQ21)</f>
        <v>0</v>
      </c>
      <c r="AP21">
        <v>21.68111580952382</v>
      </c>
      <c r="AQ21">
        <v>23.67339212121211</v>
      </c>
      <c r="AR21">
        <v>-8.177799482150178E-06</v>
      </c>
      <c r="AS21">
        <v>107.77</v>
      </c>
      <c r="AT21">
        <v>0</v>
      </c>
      <c r="AU21">
        <v>0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439</v>
      </c>
      <c r="AZ21" t="s">
        <v>439</v>
      </c>
      <c r="BA21">
        <v>0</v>
      </c>
      <c r="BB21">
        <v>0</v>
      </c>
      <c r="BC21">
        <f>1-BA21/BB21</f>
        <v>0</v>
      </c>
      <c r="BD21">
        <v>0</v>
      </c>
      <c r="BE21" t="s">
        <v>439</v>
      </c>
      <c r="BF21" t="s">
        <v>439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439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2.44</v>
      </c>
      <c r="DN21">
        <v>0.5</v>
      </c>
      <c r="DO21" t="s">
        <v>440</v>
      </c>
      <c r="DP21">
        <v>2</v>
      </c>
      <c r="DQ21" t="b">
        <v>1</v>
      </c>
      <c r="DR21">
        <v>1758641638.214286</v>
      </c>
      <c r="DS21">
        <v>395.1752857142856</v>
      </c>
      <c r="DT21">
        <v>395.8604642857143</v>
      </c>
      <c r="DU21">
        <v>23.67592857142858</v>
      </c>
      <c r="DV21">
        <v>21.69341071428571</v>
      </c>
      <c r="DW21">
        <v>394.9867857142858</v>
      </c>
      <c r="DX21">
        <v>23.53030357142857</v>
      </c>
      <c r="DY21">
        <v>500.0101071428572</v>
      </c>
      <c r="DZ21">
        <v>90.43785</v>
      </c>
      <c r="EA21">
        <v>0.03091235</v>
      </c>
      <c r="EB21">
        <v>30.13186428571428</v>
      </c>
      <c r="EC21">
        <v>30.00984642857144</v>
      </c>
      <c r="ED21">
        <v>999.9000000000002</v>
      </c>
      <c r="EE21">
        <v>0</v>
      </c>
      <c r="EF21">
        <v>0</v>
      </c>
      <c r="EG21">
        <v>9999.573571428571</v>
      </c>
      <c r="EH21">
        <v>0</v>
      </c>
      <c r="EI21">
        <v>12.0491</v>
      </c>
      <c r="EJ21">
        <v>-0.6851857857142859</v>
      </c>
      <c r="EK21">
        <v>404.7583214285714</v>
      </c>
      <c r="EL21">
        <v>404.6384642857142</v>
      </c>
      <c r="EM21">
        <v>1.982507857142857</v>
      </c>
      <c r="EN21">
        <v>395.8604642857143</v>
      </c>
      <c r="EO21">
        <v>21.69341071428571</v>
      </c>
      <c r="EP21">
        <v>2.1412</v>
      </c>
      <c r="EQ21">
        <v>1.961906428571428</v>
      </c>
      <c r="ER21">
        <v>18.52902857142857</v>
      </c>
      <c r="ES21">
        <v>17.14020714285714</v>
      </c>
      <c r="ET21">
        <v>1999.9925</v>
      </c>
      <c r="EU21">
        <v>0.9799974999999999</v>
      </c>
      <c r="EV21">
        <v>0.02000240714285714</v>
      </c>
      <c r="EW21">
        <v>0</v>
      </c>
      <c r="EX21">
        <v>331.17775</v>
      </c>
      <c r="EY21">
        <v>5.00097</v>
      </c>
      <c r="EZ21">
        <v>6726.174285714286</v>
      </c>
      <c r="FA21">
        <v>16707.5</v>
      </c>
      <c r="FB21">
        <v>40.81199999999999</v>
      </c>
      <c r="FC21">
        <v>41.12942857142857</v>
      </c>
      <c r="FD21">
        <v>40.75</v>
      </c>
      <c r="FE21">
        <v>40.75</v>
      </c>
      <c r="FF21">
        <v>41.375</v>
      </c>
      <c r="FG21">
        <v>1955.0825</v>
      </c>
      <c r="FH21">
        <v>39.9</v>
      </c>
      <c r="FI21">
        <v>0</v>
      </c>
      <c r="FJ21">
        <v>1758641647.2</v>
      </c>
      <c r="FK21">
        <v>0</v>
      </c>
      <c r="FL21">
        <v>331.1197692307693</v>
      </c>
      <c r="FM21">
        <v>-1.750564105876548</v>
      </c>
      <c r="FN21">
        <v>-24.59897443401708</v>
      </c>
      <c r="FO21">
        <v>6725.91076923077</v>
      </c>
      <c r="FP21">
        <v>15</v>
      </c>
      <c r="FQ21">
        <v>0</v>
      </c>
      <c r="FR21" t="s">
        <v>441</v>
      </c>
      <c r="FS21">
        <v>1747247426.5</v>
      </c>
      <c r="FT21">
        <v>1747247420.5</v>
      </c>
      <c r="FU21">
        <v>0</v>
      </c>
      <c r="FV21">
        <v>1.027</v>
      </c>
      <c r="FW21">
        <v>0.031</v>
      </c>
      <c r="FX21">
        <v>0.02</v>
      </c>
      <c r="FY21">
        <v>0.05</v>
      </c>
      <c r="FZ21">
        <v>420</v>
      </c>
      <c r="GA21">
        <v>16</v>
      </c>
      <c r="GB21">
        <v>0.01</v>
      </c>
      <c r="GC21">
        <v>0.1</v>
      </c>
      <c r="GD21">
        <v>-4.237302487804878</v>
      </c>
      <c r="GE21">
        <v>76.95644167944248</v>
      </c>
      <c r="GF21">
        <v>7.684312342801814</v>
      </c>
      <c r="GG21">
        <v>0</v>
      </c>
      <c r="GH21">
        <v>331.1973235294118</v>
      </c>
      <c r="GI21">
        <v>-1.330496564406908</v>
      </c>
      <c r="GJ21">
        <v>0.2333944805774411</v>
      </c>
      <c r="GK21">
        <v>-1</v>
      </c>
      <c r="GL21">
        <v>1.982186341463414</v>
      </c>
      <c r="GM21">
        <v>0.05075226480835957</v>
      </c>
      <c r="GN21">
        <v>0.008778503054815347</v>
      </c>
      <c r="GO21">
        <v>1</v>
      </c>
      <c r="GP21">
        <v>1</v>
      </c>
      <c r="GQ21">
        <v>2</v>
      </c>
      <c r="GR21" t="s">
        <v>442</v>
      </c>
      <c r="GS21">
        <v>3.1359</v>
      </c>
      <c r="GT21">
        <v>2.691</v>
      </c>
      <c r="GU21">
        <v>0.0864761</v>
      </c>
      <c r="GV21">
        <v>0.0844898</v>
      </c>
      <c r="GW21">
        <v>0.105176</v>
      </c>
      <c r="GX21">
        <v>0.0977131</v>
      </c>
      <c r="GY21">
        <v>29034.6</v>
      </c>
      <c r="GZ21">
        <v>29149.2</v>
      </c>
      <c r="HA21">
        <v>29547.2</v>
      </c>
      <c r="HB21">
        <v>29424.7</v>
      </c>
      <c r="HC21">
        <v>34934.9</v>
      </c>
      <c r="HD21">
        <v>35160.3</v>
      </c>
      <c r="HE21">
        <v>41582.3</v>
      </c>
      <c r="HF21">
        <v>41797.7</v>
      </c>
      <c r="HG21">
        <v>1.92078</v>
      </c>
      <c r="HH21">
        <v>1.8728</v>
      </c>
      <c r="HI21">
        <v>0.0750348</v>
      </c>
      <c r="HJ21">
        <v>0</v>
      </c>
      <c r="HK21">
        <v>28.7839</v>
      </c>
      <c r="HL21">
        <v>999.9</v>
      </c>
      <c r="HM21">
        <v>56.6</v>
      </c>
      <c r="HN21">
        <v>30.5</v>
      </c>
      <c r="HO21">
        <v>27.4405</v>
      </c>
      <c r="HP21">
        <v>61.8911</v>
      </c>
      <c r="HQ21">
        <v>25.8333</v>
      </c>
      <c r="HR21">
        <v>1</v>
      </c>
      <c r="HS21">
        <v>0.102376</v>
      </c>
      <c r="HT21">
        <v>-0.389316</v>
      </c>
      <c r="HU21">
        <v>20.3386</v>
      </c>
      <c r="HV21">
        <v>5.21729</v>
      </c>
      <c r="HW21">
        <v>12.0111</v>
      </c>
      <c r="HX21">
        <v>4.98885</v>
      </c>
      <c r="HY21">
        <v>3.28765</v>
      </c>
      <c r="HZ21">
        <v>9999</v>
      </c>
      <c r="IA21">
        <v>9999</v>
      </c>
      <c r="IB21">
        <v>9999</v>
      </c>
      <c r="IC21">
        <v>999.9</v>
      </c>
      <c r="ID21">
        <v>1.86752</v>
      </c>
      <c r="IE21">
        <v>1.86671</v>
      </c>
      <c r="IF21">
        <v>1.866</v>
      </c>
      <c r="IG21">
        <v>1.866</v>
      </c>
      <c r="IH21">
        <v>1.86783</v>
      </c>
      <c r="II21">
        <v>1.87027</v>
      </c>
      <c r="IJ21">
        <v>1.86893</v>
      </c>
      <c r="IK21">
        <v>1.87041</v>
      </c>
      <c r="IL21">
        <v>0</v>
      </c>
      <c r="IM21">
        <v>0</v>
      </c>
      <c r="IN21">
        <v>0</v>
      </c>
      <c r="IO21">
        <v>0</v>
      </c>
      <c r="IP21" t="s">
        <v>443</v>
      </c>
      <c r="IQ21" t="s">
        <v>444</v>
      </c>
      <c r="IR21" t="s">
        <v>445</v>
      </c>
      <c r="IS21" t="s">
        <v>445</v>
      </c>
      <c r="IT21" t="s">
        <v>445</v>
      </c>
      <c r="IU21" t="s">
        <v>445</v>
      </c>
      <c r="IV21">
        <v>0</v>
      </c>
      <c r="IW21">
        <v>100</v>
      </c>
      <c r="IX21">
        <v>100</v>
      </c>
      <c r="IY21">
        <v>0.19</v>
      </c>
      <c r="IZ21">
        <v>0.1456</v>
      </c>
      <c r="JA21">
        <v>0.1520806729546384</v>
      </c>
      <c r="JB21">
        <v>0.0003178419753343253</v>
      </c>
      <c r="JC21">
        <v>-6.012475575984678E-07</v>
      </c>
      <c r="JD21">
        <v>7.594320938325871E-11</v>
      </c>
      <c r="JE21">
        <v>-0.06537213769188976</v>
      </c>
      <c r="JF21">
        <v>-0.002779077146552394</v>
      </c>
      <c r="JG21">
        <v>0.0007843295920201409</v>
      </c>
      <c r="JH21">
        <v>-1.211717912536145E-05</v>
      </c>
      <c r="JI21">
        <v>4</v>
      </c>
      <c r="JJ21">
        <v>2338</v>
      </c>
      <c r="JK21">
        <v>1</v>
      </c>
      <c r="JL21">
        <v>27</v>
      </c>
      <c r="JM21">
        <v>189903.7</v>
      </c>
      <c r="JN21">
        <v>189903.8</v>
      </c>
      <c r="JO21">
        <v>0.911865</v>
      </c>
      <c r="JP21">
        <v>2.27783</v>
      </c>
      <c r="JQ21">
        <v>1.39771</v>
      </c>
      <c r="JR21">
        <v>2.34863</v>
      </c>
      <c r="JS21">
        <v>1.49536</v>
      </c>
      <c r="JT21">
        <v>2.50732</v>
      </c>
      <c r="JU21">
        <v>36.152</v>
      </c>
      <c r="JV21">
        <v>24.0612</v>
      </c>
      <c r="JW21">
        <v>18</v>
      </c>
      <c r="JX21">
        <v>490.236</v>
      </c>
      <c r="JY21">
        <v>449.932</v>
      </c>
      <c r="JZ21">
        <v>28.58</v>
      </c>
      <c r="KA21">
        <v>28.9401</v>
      </c>
      <c r="KB21">
        <v>29.9999</v>
      </c>
      <c r="KC21">
        <v>28.8399</v>
      </c>
      <c r="KD21">
        <v>28.7738</v>
      </c>
      <c r="KE21">
        <v>18.1517</v>
      </c>
      <c r="KF21">
        <v>28.5997</v>
      </c>
      <c r="KG21">
        <v>80.5744</v>
      </c>
      <c r="KH21">
        <v>28.5712</v>
      </c>
      <c r="KI21">
        <v>346.445</v>
      </c>
      <c r="KJ21">
        <v>21.7108</v>
      </c>
      <c r="KK21">
        <v>100.989</v>
      </c>
      <c r="KL21">
        <v>100.516</v>
      </c>
    </row>
    <row r="22" spans="1:298">
      <c r="A22">
        <v>6</v>
      </c>
      <c r="B22">
        <v>1758641651</v>
      </c>
      <c r="C22">
        <v>25</v>
      </c>
      <c r="D22" t="s">
        <v>454</v>
      </c>
      <c r="E22" t="s">
        <v>455</v>
      </c>
      <c r="F22">
        <v>5</v>
      </c>
      <c r="G22" t="s">
        <v>436</v>
      </c>
      <c r="H22" t="s">
        <v>437</v>
      </c>
      <c r="I22" t="s">
        <v>438</v>
      </c>
      <c r="J22">
        <v>1758641643.5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372.5662154921916</v>
      </c>
      <c r="AL22">
        <v>373.0607454545453</v>
      </c>
      <c r="AM22">
        <v>-3.07076657155257</v>
      </c>
      <c r="AN22">
        <v>64.96130728800695</v>
      </c>
      <c r="AO22">
        <f>(AQ22 - AP22 + DZ22*1E3/(8.314*(EB22+273.15)) * AS22/DY22 * AR22) * DY22/(100*DM22) * 1000/(1000 - AQ22)</f>
        <v>0</v>
      </c>
      <c r="AP22">
        <v>21.68037395670995</v>
      </c>
      <c r="AQ22">
        <v>23.66718727272728</v>
      </c>
      <c r="AR22">
        <v>-4.820932068341781E-06</v>
      </c>
      <c r="AS22">
        <v>107.77</v>
      </c>
      <c r="AT22">
        <v>0</v>
      </c>
      <c r="AU22">
        <v>0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439</v>
      </c>
      <c r="AZ22" t="s">
        <v>439</v>
      </c>
      <c r="BA22">
        <v>0</v>
      </c>
      <c r="BB22">
        <v>0</v>
      </c>
      <c r="BC22">
        <f>1-BA22/BB22</f>
        <v>0</v>
      </c>
      <c r="BD22">
        <v>0</v>
      </c>
      <c r="BE22" t="s">
        <v>439</v>
      </c>
      <c r="BF22" t="s">
        <v>439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439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2.44</v>
      </c>
      <c r="DN22">
        <v>0.5</v>
      </c>
      <c r="DO22" t="s">
        <v>440</v>
      </c>
      <c r="DP22">
        <v>2</v>
      </c>
      <c r="DQ22" t="b">
        <v>1</v>
      </c>
      <c r="DR22">
        <v>1758641643.5</v>
      </c>
      <c r="DS22">
        <v>383.698</v>
      </c>
      <c r="DT22">
        <v>379.0758148148147</v>
      </c>
      <c r="DU22">
        <v>23.67463703703704</v>
      </c>
      <c r="DV22">
        <v>21.68681481481481</v>
      </c>
      <c r="DW22">
        <v>383.5081851851853</v>
      </c>
      <c r="DX22">
        <v>23.52902962962964</v>
      </c>
      <c r="DY22">
        <v>499.9994074074074</v>
      </c>
      <c r="DZ22">
        <v>90.43627037037037</v>
      </c>
      <c r="EA22">
        <v>0.03092128888888888</v>
      </c>
      <c r="EB22">
        <v>30.13047407407408</v>
      </c>
      <c r="EC22">
        <v>30.01094814814815</v>
      </c>
      <c r="ED22">
        <v>999.9000000000001</v>
      </c>
      <c r="EE22">
        <v>0</v>
      </c>
      <c r="EF22">
        <v>0</v>
      </c>
      <c r="EG22">
        <v>9997.454074074074</v>
      </c>
      <c r="EH22">
        <v>0</v>
      </c>
      <c r="EI22">
        <v>12.05281851851852</v>
      </c>
      <c r="EJ22">
        <v>4.622248444444445</v>
      </c>
      <c r="EK22">
        <v>393.0022962962963</v>
      </c>
      <c r="EL22">
        <v>387.4789259259259</v>
      </c>
      <c r="EM22">
        <v>1.987829259259259</v>
      </c>
      <c r="EN22">
        <v>379.0758148148147</v>
      </c>
      <c r="EO22">
        <v>21.68681481481481</v>
      </c>
      <c r="EP22">
        <v>2.141047037037037</v>
      </c>
      <c r="EQ22">
        <v>1.961275185185185</v>
      </c>
      <c r="ER22">
        <v>18.52788518518519</v>
      </c>
      <c r="ES22">
        <v>17.13511851851852</v>
      </c>
      <c r="ET22">
        <v>2000.00037037037</v>
      </c>
      <c r="EU22">
        <v>0.9799975555555555</v>
      </c>
      <c r="EV22">
        <v>0.02000235555555556</v>
      </c>
      <c r="EW22">
        <v>0</v>
      </c>
      <c r="EX22">
        <v>331.0161481481482</v>
      </c>
      <c r="EY22">
        <v>5.00097</v>
      </c>
      <c r="EZ22">
        <v>6722.426296296297</v>
      </c>
      <c r="FA22">
        <v>16707.57037037037</v>
      </c>
      <c r="FB22">
        <v>40.81199999999999</v>
      </c>
      <c r="FC22">
        <v>41.12959259259259</v>
      </c>
      <c r="FD22">
        <v>40.75</v>
      </c>
      <c r="FE22">
        <v>40.75</v>
      </c>
      <c r="FF22">
        <v>41.375</v>
      </c>
      <c r="FG22">
        <v>1955.09037037037</v>
      </c>
      <c r="FH22">
        <v>39.9</v>
      </c>
      <c r="FI22">
        <v>0</v>
      </c>
      <c r="FJ22">
        <v>1758641652</v>
      </c>
      <c r="FK22">
        <v>0</v>
      </c>
      <c r="FL22">
        <v>330.9750384615385</v>
      </c>
      <c r="FM22">
        <v>-2.027999989358825</v>
      </c>
      <c r="FN22">
        <v>-63.7347008108793</v>
      </c>
      <c r="FO22">
        <v>6722.164615384615</v>
      </c>
      <c r="FP22">
        <v>15</v>
      </c>
      <c r="FQ22">
        <v>0</v>
      </c>
      <c r="FR22" t="s">
        <v>441</v>
      </c>
      <c r="FS22">
        <v>1747247426.5</v>
      </c>
      <c r="FT22">
        <v>1747247420.5</v>
      </c>
      <c r="FU22">
        <v>0</v>
      </c>
      <c r="FV22">
        <v>1.027</v>
      </c>
      <c r="FW22">
        <v>0.031</v>
      </c>
      <c r="FX22">
        <v>0.02</v>
      </c>
      <c r="FY22">
        <v>0.05</v>
      </c>
      <c r="FZ22">
        <v>420</v>
      </c>
      <c r="GA22">
        <v>16</v>
      </c>
      <c r="GB22">
        <v>0.01</v>
      </c>
      <c r="GC22">
        <v>0.1</v>
      </c>
      <c r="GD22">
        <v>1.12357043902439</v>
      </c>
      <c r="GE22">
        <v>61.24386809059234</v>
      </c>
      <c r="GF22">
        <v>6.27178769219033</v>
      </c>
      <c r="GG22">
        <v>0</v>
      </c>
      <c r="GH22">
        <v>331.0728823529412</v>
      </c>
      <c r="GI22">
        <v>-1.7308785335165</v>
      </c>
      <c r="GJ22">
        <v>0.2800728649629957</v>
      </c>
      <c r="GK22">
        <v>-1</v>
      </c>
      <c r="GL22">
        <v>1.983952926829268</v>
      </c>
      <c r="GM22">
        <v>0.06983184668989645</v>
      </c>
      <c r="GN22">
        <v>0.00926365603533439</v>
      </c>
      <c r="GO22">
        <v>1</v>
      </c>
      <c r="GP22">
        <v>1</v>
      </c>
      <c r="GQ22">
        <v>2</v>
      </c>
      <c r="GR22" t="s">
        <v>442</v>
      </c>
      <c r="GS22">
        <v>3.1359</v>
      </c>
      <c r="GT22">
        <v>2.6913</v>
      </c>
      <c r="GU22">
        <v>0.0837782</v>
      </c>
      <c r="GV22">
        <v>0.08149199999999999</v>
      </c>
      <c r="GW22">
        <v>0.105162</v>
      </c>
      <c r="GX22">
        <v>0.0977166</v>
      </c>
      <c r="GY22">
        <v>29120.8</v>
      </c>
      <c r="GZ22">
        <v>29244.7</v>
      </c>
      <c r="HA22">
        <v>29547.7</v>
      </c>
      <c r="HB22">
        <v>29424.7</v>
      </c>
      <c r="HC22">
        <v>34936</v>
      </c>
      <c r="HD22">
        <v>35160.2</v>
      </c>
      <c r="HE22">
        <v>41583</v>
      </c>
      <c r="HF22">
        <v>41797.9</v>
      </c>
      <c r="HG22">
        <v>1.92052</v>
      </c>
      <c r="HH22">
        <v>1.8728</v>
      </c>
      <c r="HI22">
        <v>0.0749268</v>
      </c>
      <c r="HJ22">
        <v>0</v>
      </c>
      <c r="HK22">
        <v>28.7863</v>
      </c>
      <c r="HL22">
        <v>999.9</v>
      </c>
      <c r="HM22">
        <v>56.6</v>
      </c>
      <c r="HN22">
        <v>30.5</v>
      </c>
      <c r="HO22">
        <v>27.4414</v>
      </c>
      <c r="HP22">
        <v>62.0211</v>
      </c>
      <c r="HQ22">
        <v>25.9776</v>
      </c>
      <c r="HR22">
        <v>1</v>
      </c>
      <c r="HS22">
        <v>0.101822</v>
      </c>
      <c r="HT22">
        <v>-0.38092</v>
      </c>
      <c r="HU22">
        <v>20.3386</v>
      </c>
      <c r="HV22">
        <v>5.21699</v>
      </c>
      <c r="HW22">
        <v>12.0116</v>
      </c>
      <c r="HX22">
        <v>4.9889</v>
      </c>
      <c r="HY22">
        <v>3.2876</v>
      </c>
      <c r="HZ22">
        <v>9999</v>
      </c>
      <c r="IA22">
        <v>9999</v>
      </c>
      <c r="IB22">
        <v>9999</v>
      </c>
      <c r="IC22">
        <v>999.9</v>
      </c>
      <c r="ID22">
        <v>1.86752</v>
      </c>
      <c r="IE22">
        <v>1.86673</v>
      </c>
      <c r="IF22">
        <v>1.86601</v>
      </c>
      <c r="IG22">
        <v>1.866</v>
      </c>
      <c r="IH22">
        <v>1.86783</v>
      </c>
      <c r="II22">
        <v>1.87027</v>
      </c>
      <c r="IJ22">
        <v>1.86891</v>
      </c>
      <c r="IK22">
        <v>1.8704</v>
      </c>
      <c r="IL22">
        <v>0</v>
      </c>
      <c r="IM22">
        <v>0</v>
      </c>
      <c r="IN22">
        <v>0</v>
      </c>
      <c r="IO22">
        <v>0</v>
      </c>
      <c r="IP22" t="s">
        <v>443</v>
      </c>
      <c r="IQ22" t="s">
        <v>444</v>
      </c>
      <c r="IR22" t="s">
        <v>445</v>
      </c>
      <c r="IS22" t="s">
        <v>445</v>
      </c>
      <c r="IT22" t="s">
        <v>445</v>
      </c>
      <c r="IU22" t="s">
        <v>445</v>
      </c>
      <c r="IV22">
        <v>0</v>
      </c>
      <c r="IW22">
        <v>100</v>
      </c>
      <c r="IX22">
        <v>100</v>
      </c>
      <c r="IY22">
        <v>0.192</v>
      </c>
      <c r="IZ22">
        <v>0.1455</v>
      </c>
      <c r="JA22">
        <v>0.1520806729546384</v>
      </c>
      <c r="JB22">
        <v>0.0003178419753343253</v>
      </c>
      <c r="JC22">
        <v>-6.012475575984678E-07</v>
      </c>
      <c r="JD22">
        <v>7.594320938325871E-11</v>
      </c>
      <c r="JE22">
        <v>-0.06537213769188976</v>
      </c>
      <c r="JF22">
        <v>-0.002779077146552394</v>
      </c>
      <c r="JG22">
        <v>0.0007843295920201409</v>
      </c>
      <c r="JH22">
        <v>-1.211717912536145E-05</v>
      </c>
      <c r="JI22">
        <v>4</v>
      </c>
      <c r="JJ22">
        <v>2338</v>
      </c>
      <c r="JK22">
        <v>1</v>
      </c>
      <c r="JL22">
        <v>27</v>
      </c>
      <c r="JM22">
        <v>189903.7</v>
      </c>
      <c r="JN22">
        <v>189903.8</v>
      </c>
      <c r="JO22">
        <v>0.876465</v>
      </c>
      <c r="JP22">
        <v>2.28271</v>
      </c>
      <c r="JQ22">
        <v>1.39648</v>
      </c>
      <c r="JR22">
        <v>2.34985</v>
      </c>
      <c r="JS22">
        <v>1.49536</v>
      </c>
      <c r="JT22">
        <v>2.55981</v>
      </c>
      <c r="JU22">
        <v>36.152</v>
      </c>
      <c r="JV22">
        <v>24.0525</v>
      </c>
      <c r="JW22">
        <v>18</v>
      </c>
      <c r="JX22">
        <v>490.051</v>
      </c>
      <c r="JY22">
        <v>449.913</v>
      </c>
      <c r="JZ22">
        <v>28.5669</v>
      </c>
      <c r="KA22">
        <v>28.9381</v>
      </c>
      <c r="KB22">
        <v>29.9999</v>
      </c>
      <c r="KC22">
        <v>28.8367</v>
      </c>
      <c r="KD22">
        <v>28.7712</v>
      </c>
      <c r="KE22">
        <v>17.5069</v>
      </c>
      <c r="KF22">
        <v>28.5997</v>
      </c>
      <c r="KG22">
        <v>80.5744</v>
      </c>
      <c r="KH22">
        <v>28.5613</v>
      </c>
      <c r="KI22">
        <v>333.085</v>
      </c>
      <c r="KJ22">
        <v>21.7108</v>
      </c>
      <c r="KK22">
        <v>100.991</v>
      </c>
      <c r="KL22">
        <v>100.516</v>
      </c>
    </row>
    <row r="23" spans="1:298">
      <c r="A23">
        <v>7</v>
      </c>
      <c r="B23">
        <v>1758641656</v>
      </c>
      <c r="C23">
        <v>30</v>
      </c>
      <c r="D23" t="s">
        <v>456</v>
      </c>
      <c r="E23" t="s">
        <v>457</v>
      </c>
      <c r="F23">
        <v>5</v>
      </c>
      <c r="G23" t="s">
        <v>436</v>
      </c>
      <c r="H23" t="s">
        <v>437</v>
      </c>
      <c r="I23" t="s">
        <v>438</v>
      </c>
      <c r="J23">
        <v>1758641648.214286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355.6125135485253</v>
      </c>
      <c r="AL23">
        <v>356.9730606060605</v>
      </c>
      <c r="AM23">
        <v>-3.227252274507874</v>
      </c>
      <c r="AN23">
        <v>64.96130728800695</v>
      </c>
      <c r="AO23">
        <f>(AQ23 - AP23 + DZ23*1E3/(8.314*(EB23+273.15)) * AS23/DY23 * AR23) * DY23/(100*DM23) * 1000/(1000 - AQ23)</f>
        <v>0</v>
      </c>
      <c r="AP23">
        <v>21.6825812987013</v>
      </c>
      <c r="AQ23">
        <v>23.66243696969697</v>
      </c>
      <c r="AR23">
        <v>-5.71229765259177E-06</v>
      </c>
      <c r="AS23">
        <v>107.77</v>
      </c>
      <c r="AT23">
        <v>0</v>
      </c>
      <c r="AU23">
        <v>0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439</v>
      </c>
      <c r="AZ23" t="s">
        <v>439</v>
      </c>
      <c r="BA23">
        <v>0</v>
      </c>
      <c r="BB23">
        <v>0</v>
      </c>
      <c r="BC23">
        <f>1-BA23/BB23</f>
        <v>0</v>
      </c>
      <c r="BD23">
        <v>0</v>
      </c>
      <c r="BE23" t="s">
        <v>439</v>
      </c>
      <c r="BF23" t="s">
        <v>439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439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2.44</v>
      </c>
      <c r="DN23">
        <v>0.5</v>
      </c>
      <c r="DO23" t="s">
        <v>440</v>
      </c>
      <c r="DP23">
        <v>2</v>
      </c>
      <c r="DQ23" t="b">
        <v>1</v>
      </c>
      <c r="DR23">
        <v>1758641648.214286</v>
      </c>
      <c r="DS23">
        <v>370.6714642857143</v>
      </c>
      <c r="DT23">
        <v>363.5379285714285</v>
      </c>
      <c r="DU23">
        <v>23.67072857142857</v>
      </c>
      <c r="DV23">
        <v>21.68176428571429</v>
      </c>
      <c r="DW23">
        <v>370.4803214285715</v>
      </c>
      <c r="DX23">
        <v>23.525175</v>
      </c>
      <c r="DY23">
        <v>500.0135714285714</v>
      </c>
      <c r="DZ23">
        <v>90.43522857142857</v>
      </c>
      <c r="EA23">
        <v>0.030885475</v>
      </c>
      <c r="EB23">
        <v>30.12751071428571</v>
      </c>
      <c r="EC23">
        <v>30.00903928571428</v>
      </c>
      <c r="ED23">
        <v>999.9000000000002</v>
      </c>
      <c r="EE23">
        <v>0</v>
      </c>
      <c r="EF23">
        <v>0</v>
      </c>
      <c r="EG23">
        <v>9998.346785714286</v>
      </c>
      <c r="EH23">
        <v>0</v>
      </c>
      <c r="EI23">
        <v>12.05295000000001</v>
      </c>
      <c r="EJ23">
        <v>7.133638571428571</v>
      </c>
      <c r="EK23">
        <v>379.6583214285715</v>
      </c>
      <c r="EL23">
        <v>371.5946785714286</v>
      </c>
      <c r="EM23">
        <v>1.988970714285714</v>
      </c>
      <c r="EN23">
        <v>363.5379285714285</v>
      </c>
      <c r="EO23">
        <v>21.68176428571429</v>
      </c>
      <c r="EP23">
        <v>2.140668928571428</v>
      </c>
      <c r="EQ23">
        <v>1.960796071428571</v>
      </c>
      <c r="ER23">
        <v>18.52506785714286</v>
      </c>
      <c r="ES23">
        <v>17.13126071428571</v>
      </c>
      <c r="ET23">
        <v>1999.995357142857</v>
      </c>
      <c r="EU23">
        <v>0.9799974999999999</v>
      </c>
      <c r="EV23">
        <v>0.02000241071428571</v>
      </c>
      <c r="EW23">
        <v>0</v>
      </c>
      <c r="EX23">
        <v>330.7081071428572</v>
      </c>
      <c r="EY23">
        <v>5.00097</v>
      </c>
      <c r="EZ23">
        <v>6714.990714285714</v>
      </c>
      <c r="FA23">
        <v>16707.52857142857</v>
      </c>
      <c r="FB23">
        <v>40.81199999999999</v>
      </c>
      <c r="FC23">
        <v>41.125</v>
      </c>
      <c r="FD23">
        <v>40.75</v>
      </c>
      <c r="FE23">
        <v>40.75</v>
      </c>
      <c r="FF23">
        <v>41.375</v>
      </c>
      <c r="FG23">
        <v>1955.085357142857</v>
      </c>
      <c r="FH23">
        <v>39.9</v>
      </c>
      <c r="FI23">
        <v>0</v>
      </c>
      <c r="FJ23">
        <v>1758641656.8</v>
      </c>
      <c r="FK23">
        <v>0</v>
      </c>
      <c r="FL23">
        <v>330.6575384615385</v>
      </c>
      <c r="FM23">
        <v>-5.808341879156171</v>
      </c>
      <c r="FN23">
        <v>-121.1555556559887</v>
      </c>
      <c r="FO23">
        <v>6714.661538461539</v>
      </c>
      <c r="FP23">
        <v>15</v>
      </c>
      <c r="FQ23">
        <v>0</v>
      </c>
      <c r="FR23" t="s">
        <v>441</v>
      </c>
      <c r="FS23">
        <v>1747247426.5</v>
      </c>
      <c r="FT23">
        <v>1747247420.5</v>
      </c>
      <c r="FU23">
        <v>0</v>
      </c>
      <c r="FV23">
        <v>1.027</v>
      </c>
      <c r="FW23">
        <v>0.031</v>
      </c>
      <c r="FX23">
        <v>0.02</v>
      </c>
      <c r="FY23">
        <v>0.05</v>
      </c>
      <c r="FZ23">
        <v>420</v>
      </c>
      <c r="GA23">
        <v>16</v>
      </c>
      <c r="GB23">
        <v>0.01</v>
      </c>
      <c r="GC23">
        <v>0.1</v>
      </c>
      <c r="GD23">
        <v>4.633071170731707</v>
      </c>
      <c r="GE23">
        <v>38.80666354703834</v>
      </c>
      <c r="GF23">
        <v>4.026098028401287</v>
      </c>
      <c r="GG23">
        <v>0</v>
      </c>
      <c r="GH23">
        <v>330.8351176470588</v>
      </c>
      <c r="GI23">
        <v>-3.234774637327248</v>
      </c>
      <c r="GJ23">
        <v>0.4340941050527156</v>
      </c>
      <c r="GK23">
        <v>-1</v>
      </c>
      <c r="GL23">
        <v>1.985739268292683</v>
      </c>
      <c r="GM23">
        <v>0.03271986062718214</v>
      </c>
      <c r="GN23">
        <v>0.008131828879656695</v>
      </c>
      <c r="GO23">
        <v>1</v>
      </c>
      <c r="GP23">
        <v>1</v>
      </c>
      <c r="GQ23">
        <v>2</v>
      </c>
      <c r="GR23" t="s">
        <v>442</v>
      </c>
      <c r="GS23">
        <v>3.13589</v>
      </c>
      <c r="GT23">
        <v>2.69104</v>
      </c>
      <c r="GU23">
        <v>0.0808825</v>
      </c>
      <c r="GV23">
        <v>0.0784321</v>
      </c>
      <c r="GW23">
        <v>0.105149</v>
      </c>
      <c r="GX23">
        <v>0.097723</v>
      </c>
      <c r="GY23">
        <v>29213.3</v>
      </c>
      <c r="GZ23">
        <v>29342.3</v>
      </c>
      <c r="HA23">
        <v>29548.2</v>
      </c>
      <c r="HB23">
        <v>29424.9</v>
      </c>
      <c r="HC23">
        <v>34936.7</v>
      </c>
      <c r="HD23">
        <v>35159.9</v>
      </c>
      <c r="HE23">
        <v>41583.3</v>
      </c>
      <c r="HF23">
        <v>41797.9</v>
      </c>
      <c r="HG23">
        <v>1.92083</v>
      </c>
      <c r="HH23">
        <v>1.8729</v>
      </c>
      <c r="HI23">
        <v>0.0749119</v>
      </c>
      <c r="HJ23">
        <v>0</v>
      </c>
      <c r="HK23">
        <v>28.7847</v>
      </c>
      <c r="HL23">
        <v>999.9</v>
      </c>
      <c r="HM23">
        <v>56.6</v>
      </c>
      <c r="HN23">
        <v>30.5</v>
      </c>
      <c r="HO23">
        <v>27.4408</v>
      </c>
      <c r="HP23">
        <v>62.0011</v>
      </c>
      <c r="HQ23">
        <v>25.9776</v>
      </c>
      <c r="HR23">
        <v>1</v>
      </c>
      <c r="HS23">
        <v>0.101847</v>
      </c>
      <c r="HT23">
        <v>-0.385223</v>
      </c>
      <c r="HU23">
        <v>20.3386</v>
      </c>
      <c r="HV23">
        <v>5.21714</v>
      </c>
      <c r="HW23">
        <v>12.0116</v>
      </c>
      <c r="HX23">
        <v>4.9893</v>
      </c>
      <c r="HY23">
        <v>3.28753</v>
      </c>
      <c r="HZ23">
        <v>9999</v>
      </c>
      <c r="IA23">
        <v>9999</v>
      </c>
      <c r="IB23">
        <v>9999</v>
      </c>
      <c r="IC23">
        <v>999.9</v>
      </c>
      <c r="ID23">
        <v>1.86752</v>
      </c>
      <c r="IE23">
        <v>1.8667</v>
      </c>
      <c r="IF23">
        <v>1.86601</v>
      </c>
      <c r="IG23">
        <v>1.866</v>
      </c>
      <c r="IH23">
        <v>1.86783</v>
      </c>
      <c r="II23">
        <v>1.87027</v>
      </c>
      <c r="IJ23">
        <v>1.86891</v>
      </c>
      <c r="IK23">
        <v>1.87039</v>
      </c>
      <c r="IL23">
        <v>0</v>
      </c>
      <c r="IM23">
        <v>0</v>
      </c>
      <c r="IN23">
        <v>0</v>
      </c>
      <c r="IO23">
        <v>0</v>
      </c>
      <c r="IP23" t="s">
        <v>443</v>
      </c>
      <c r="IQ23" t="s">
        <v>444</v>
      </c>
      <c r="IR23" t="s">
        <v>445</v>
      </c>
      <c r="IS23" t="s">
        <v>445</v>
      </c>
      <c r="IT23" t="s">
        <v>445</v>
      </c>
      <c r="IU23" t="s">
        <v>445</v>
      </c>
      <c r="IV23">
        <v>0</v>
      </c>
      <c r="IW23">
        <v>100</v>
      </c>
      <c r="IX23">
        <v>100</v>
      </c>
      <c r="IY23">
        <v>0.193</v>
      </c>
      <c r="IZ23">
        <v>0.1455</v>
      </c>
      <c r="JA23">
        <v>0.1520806729546384</v>
      </c>
      <c r="JB23">
        <v>0.0003178419753343253</v>
      </c>
      <c r="JC23">
        <v>-6.012475575984678E-07</v>
      </c>
      <c r="JD23">
        <v>7.594320938325871E-11</v>
      </c>
      <c r="JE23">
        <v>-0.06537213769188976</v>
      </c>
      <c r="JF23">
        <v>-0.002779077146552394</v>
      </c>
      <c r="JG23">
        <v>0.0007843295920201409</v>
      </c>
      <c r="JH23">
        <v>-1.211717912536145E-05</v>
      </c>
      <c r="JI23">
        <v>4</v>
      </c>
      <c r="JJ23">
        <v>2338</v>
      </c>
      <c r="JK23">
        <v>1</v>
      </c>
      <c r="JL23">
        <v>27</v>
      </c>
      <c r="JM23">
        <v>189903.8</v>
      </c>
      <c r="JN23">
        <v>189903.9</v>
      </c>
      <c r="JO23">
        <v>0.844727</v>
      </c>
      <c r="JP23">
        <v>2.26318</v>
      </c>
      <c r="JQ23">
        <v>1.39648</v>
      </c>
      <c r="JR23">
        <v>2.34741</v>
      </c>
      <c r="JS23">
        <v>1.49536</v>
      </c>
      <c r="JT23">
        <v>2.66479</v>
      </c>
      <c r="JU23">
        <v>36.1754</v>
      </c>
      <c r="JV23">
        <v>24.0612</v>
      </c>
      <c r="JW23">
        <v>18</v>
      </c>
      <c r="JX23">
        <v>490.222</v>
      </c>
      <c r="JY23">
        <v>449.957</v>
      </c>
      <c r="JZ23">
        <v>28.5571</v>
      </c>
      <c r="KA23">
        <v>28.9363</v>
      </c>
      <c r="KB23">
        <v>29.9999</v>
      </c>
      <c r="KC23">
        <v>28.8344</v>
      </c>
      <c r="KD23">
        <v>28.7689</v>
      </c>
      <c r="KE23">
        <v>16.8012</v>
      </c>
      <c r="KF23">
        <v>28.5997</v>
      </c>
      <c r="KG23">
        <v>80.5744</v>
      </c>
      <c r="KH23">
        <v>28.5543</v>
      </c>
      <c r="KI23">
        <v>313.044</v>
      </c>
      <c r="KJ23">
        <v>21.7108</v>
      </c>
      <c r="KK23">
        <v>100.992</v>
      </c>
      <c r="KL23">
        <v>100.516</v>
      </c>
    </row>
    <row r="24" spans="1:298">
      <c r="A24">
        <v>8</v>
      </c>
      <c r="B24">
        <v>1758641661</v>
      </c>
      <c r="C24">
        <v>35</v>
      </c>
      <c r="D24" t="s">
        <v>458</v>
      </c>
      <c r="E24" t="s">
        <v>459</v>
      </c>
      <c r="F24">
        <v>5</v>
      </c>
      <c r="G24" t="s">
        <v>436</v>
      </c>
      <c r="H24" t="s">
        <v>437</v>
      </c>
      <c r="I24" t="s">
        <v>438</v>
      </c>
      <c r="J24">
        <v>1758641653.5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338.5700529657126</v>
      </c>
      <c r="AL24">
        <v>340.5421636363637</v>
      </c>
      <c r="AM24">
        <v>-3.286545647176436</v>
      </c>
      <c r="AN24">
        <v>64.96130728800695</v>
      </c>
      <c r="AO24">
        <f>(AQ24 - AP24 + DZ24*1E3/(8.314*(EB24+273.15)) * AS24/DY24 * AR24) * DY24/(100*DM24) * 1000/(1000 - AQ24)</f>
        <v>0</v>
      </c>
      <c r="AP24">
        <v>21.68243203463205</v>
      </c>
      <c r="AQ24">
        <v>23.66577696969698</v>
      </c>
      <c r="AR24">
        <v>2.336974414176298E-06</v>
      </c>
      <c r="AS24">
        <v>107.77</v>
      </c>
      <c r="AT24">
        <v>0</v>
      </c>
      <c r="AU24">
        <v>0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439</v>
      </c>
      <c r="AZ24" t="s">
        <v>439</v>
      </c>
      <c r="BA24">
        <v>0</v>
      </c>
      <c r="BB24">
        <v>0</v>
      </c>
      <c r="BC24">
        <f>1-BA24/BB24</f>
        <v>0</v>
      </c>
      <c r="BD24">
        <v>0</v>
      </c>
      <c r="BE24" t="s">
        <v>439</v>
      </c>
      <c r="BF24" t="s">
        <v>439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439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2.44</v>
      </c>
      <c r="DN24">
        <v>0.5</v>
      </c>
      <c r="DO24" t="s">
        <v>440</v>
      </c>
      <c r="DP24">
        <v>2</v>
      </c>
      <c r="DQ24" t="b">
        <v>1</v>
      </c>
      <c r="DR24">
        <v>1758641653.5</v>
      </c>
      <c r="DS24">
        <v>354.6760740740741</v>
      </c>
      <c r="DT24">
        <v>345.9882962962964</v>
      </c>
      <c r="DU24">
        <v>23.66636296296296</v>
      </c>
      <c r="DV24">
        <v>21.68182222222222</v>
      </c>
      <c r="DW24">
        <v>354.4834814814815</v>
      </c>
      <c r="DX24">
        <v>23.52086296296297</v>
      </c>
      <c r="DY24">
        <v>499.983111111111</v>
      </c>
      <c r="DZ24">
        <v>90.4347111111111</v>
      </c>
      <c r="EA24">
        <v>0.03091921851851852</v>
      </c>
      <c r="EB24">
        <v>30.12629259259259</v>
      </c>
      <c r="EC24">
        <v>30.00488148148149</v>
      </c>
      <c r="ED24">
        <v>999.9000000000001</v>
      </c>
      <c r="EE24">
        <v>0</v>
      </c>
      <c r="EF24">
        <v>0</v>
      </c>
      <c r="EG24">
        <v>9995.412592592593</v>
      </c>
      <c r="EH24">
        <v>0</v>
      </c>
      <c r="EI24">
        <v>12.0565</v>
      </c>
      <c r="EJ24">
        <v>8.687825555555555</v>
      </c>
      <c r="EK24">
        <v>363.2733703703703</v>
      </c>
      <c r="EL24">
        <v>353.6561481481481</v>
      </c>
      <c r="EM24">
        <v>1.984547037037037</v>
      </c>
      <c r="EN24">
        <v>345.9882962962964</v>
      </c>
      <c r="EO24">
        <v>21.68182222222222</v>
      </c>
      <c r="EP24">
        <v>2.140261481481482</v>
      </c>
      <c r="EQ24">
        <v>1.960789259259259</v>
      </c>
      <c r="ER24">
        <v>18.52202592592592</v>
      </c>
      <c r="ES24">
        <v>17.13120740740741</v>
      </c>
      <c r="ET24">
        <v>2000.002962962963</v>
      </c>
      <c r="EU24">
        <v>0.9799975555555555</v>
      </c>
      <c r="EV24">
        <v>0.02000235555555556</v>
      </c>
      <c r="EW24">
        <v>0</v>
      </c>
      <c r="EX24">
        <v>330.0249259259259</v>
      </c>
      <c r="EY24">
        <v>5.00097</v>
      </c>
      <c r="EZ24">
        <v>6701.004074074074</v>
      </c>
      <c r="FA24">
        <v>16707.58888888889</v>
      </c>
      <c r="FB24">
        <v>40.81199999999999</v>
      </c>
      <c r="FC24">
        <v>41.125</v>
      </c>
      <c r="FD24">
        <v>40.75</v>
      </c>
      <c r="FE24">
        <v>40.75</v>
      </c>
      <c r="FF24">
        <v>41.375</v>
      </c>
      <c r="FG24">
        <v>1955.092962962963</v>
      </c>
      <c r="FH24">
        <v>39.9</v>
      </c>
      <c r="FI24">
        <v>0</v>
      </c>
      <c r="FJ24">
        <v>1758641662.2</v>
      </c>
      <c r="FK24">
        <v>0</v>
      </c>
      <c r="FL24">
        <v>329.9346</v>
      </c>
      <c r="FM24">
        <v>-10.96076922893415</v>
      </c>
      <c r="FN24">
        <v>-209.5884615213451</v>
      </c>
      <c r="FO24">
        <v>6699.015200000002</v>
      </c>
      <c r="FP24">
        <v>15</v>
      </c>
      <c r="FQ24">
        <v>0</v>
      </c>
      <c r="FR24" t="s">
        <v>441</v>
      </c>
      <c r="FS24">
        <v>1747247426.5</v>
      </c>
      <c r="FT24">
        <v>1747247420.5</v>
      </c>
      <c r="FU24">
        <v>0</v>
      </c>
      <c r="FV24">
        <v>1.027</v>
      </c>
      <c r="FW24">
        <v>0.031</v>
      </c>
      <c r="FX24">
        <v>0.02</v>
      </c>
      <c r="FY24">
        <v>0.05</v>
      </c>
      <c r="FZ24">
        <v>420</v>
      </c>
      <c r="GA24">
        <v>16</v>
      </c>
      <c r="GB24">
        <v>0.01</v>
      </c>
      <c r="GC24">
        <v>0.1</v>
      </c>
      <c r="GD24">
        <v>7.59249475</v>
      </c>
      <c r="GE24">
        <v>18.50214923076923</v>
      </c>
      <c r="GF24">
        <v>1.875942168209068</v>
      </c>
      <c r="GG24">
        <v>0</v>
      </c>
      <c r="GH24">
        <v>330.3719117647058</v>
      </c>
      <c r="GI24">
        <v>-7.432436973601479</v>
      </c>
      <c r="GJ24">
        <v>0.7837951550983875</v>
      </c>
      <c r="GK24">
        <v>-1</v>
      </c>
      <c r="GL24">
        <v>1.98752575</v>
      </c>
      <c r="GM24">
        <v>-0.05310315196998436</v>
      </c>
      <c r="GN24">
        <v>0.005475175744896229</v>
      </c>
      <c r="GO24">
        <v>1</v>
      </c>
      <c r="GP24">
        <v>1</v>
      </c>
      <c r="GQ24">
        <v>2</v>
      </c>
      <c r="GR24" t="s">
        <v>442</v>
      </c>
      <c r="GS24">
        <v>3.13603</v>
      </c>
      <c r="GT24">
        <v>2.69126</v>
      </c>
      <c r="GU24">
        <v>0.07787620000000001</v>
      </c>
      <c r="GV24">
        <v>0.0753602</v>
      </c>
      <c r="GW24">
        <v>0.105158</v>
      </c>
      <c r="GX24">
        <v>0.0977229</v>
      </c>
      <c r="GY24">
        <v>29308.1</v>
      </c>
      <c r="GZ24">
        <v>29440.3</v>
      </c>
      <c r="HA24">
        <v>29547.3</v>
      </c>
      <c r="HB24">
        <v>29425.1</v>
      </c>
      <c r="HC24">
        <v>34935.7</v>
      </c>
      <c r="HD24">
        <v>35160</v>
      </c>
      <c r="HE24">
        <v>41582.6</v>
      </c>
      <c r="HF24">
        <v>41798</v>
      </c>
      <c r="HG24">
        <v>1.92092</v>
      </c>
      <c r="HH24">
        <v>1.87272</v>
      </c>
      <c r="HI24">
        <v>0.0746883</v>
      </c>
      <c r="HJ24">
        <v>0</v>
      </c>
      <c r="HK24">
        <v>28.7863</v>
      </c>
      <c r="HL24">
        <v>999.9</v>
      </c>
      <c r="HM24">
        <v>56.6</v>
      </c>
      <c r="HN24">
        <v>30.5</v>
      </c>
      <c r="HO24">
        <v>27.4399</v>
      </c>
      <c r="HP24">
        <v>62.1311</v>
      </c>
      <c r="HQ24">
        <v>25.8173</v>
      </c>
      <c r="HR24">
        <v>1</v>
      </c>
      <c r="HS24">
        <v>0.101822</v>
      </c>
      <c r="HT24">
        <v>-0.395343</v>
      </c>
      <c r="HU24">
        <v>20.3384</v>
      </c>
      <c r="HV24">
        <v>5.21819</v>
      </c>
      <c r="HW24">
        <v>12.0113</v>
      </c>
      <c r="HX24">
        <v>4.9894</v>
      </c>
      <c r="HY24">
        <v>3.28775</v>
      </c>
      <c r="HZ24">
        <v>9999</v>
      </c>
      <c r="IA24">
        <v>9999</v>
      </c>
      <c r="IB24">
        <v>9999</v>
      </c>
      <c r="IC24">
        <v>999.9</v>
      </c>
      <c r="ID24">
        <v>1.86753</v>
      </c>
      <c r="IE24">
        <v>1.86669</v>
      </c>
      <c r="IF24">
        <v>1.866</v>
      </c>
      <c r="IG24">
        <v>1.866</v>
      </c>
      <c r="IH24">
        <v>1.86783</v>
      </c>
      <c r="II24">
        <v>1.87027</v>
      </c>
      <c r="IJ24">
        <v>1.86892</v>
      </c>
      <c r="IK24">
        <v>1.87042</v>
      </c>
      <c r="IL24">
        <v>0</v>
      </c>
      <c r="IM24">
        <v>0</v>
      </c>
      <c r="IN24">
        <v>0</v>
      </c>
      <c r="IO24">
        <v>0</v>
      </c>
      <c r="IP24" t="s">
        <v>443</v>
      </c>
      <c r="IQ24" t="s">
        <v>444</v>
      </c>
      <c r="IR24" t="s">
        <v>445</v>
      </c>
      <c r="IS24" t="s">
        <v>445</v>
      </c>
      <c r="IT24" t="s">
        <v>445</v>
      </c>
      <c r="IU24" t="s">
        <v>445</v>
      </c>
      <c r="IV24">
        <v>0</v>
      </c>
      <c r="IW24">
        <v>100</v>
      </c>
      <c r="IX24">
        <v>100</v>
      </c>
      <c r="IY24">
        <v>0.195</v>
      </c>
      <c r="IZ24">
        <v>0.1454</v>
      </c>
      <c r="JA24">
        <v>0.1520806729546384</v>
      </c>
      <c r="JB24">
        <v>0.0003178419753343253</v>
      </c>
      <c r="JC24">
        <v>-6.012475575984678E-07</v>
      </c>
      <c r="JD24">
        <v>7.594320938325871E-11</v>
      </c>
      <c r="JE24">
        <v>-0.06537213769188976</v>
      </c>
      <c r="JF24">
        <v>-0.002779077146552394</v>
      </c>
      <c r="JG24">
        <v>0.0007843295920201409</v>
      </c>
      <c r="JH24">
        <v>-1.211717912536145E-05</v>
      </c>
      <c r="JI24">
        <v>4</v>
      </c>
      <c r="JJ24">
        <v>2338</v>
      </c>
      <c r="JK24">
        <v>1</v>
      </c>
      <c r="JL24">
        <v>27</v>
      </c>
      <c r="JM24">
        <v>189903.9</v>
      </c>
      <c r="JN24">
        <v>189904</v>
      </c>
      <c r="JO24">
        <v>0.810547</v>
      </c>
      <c r="JP24">
        <v>2.26807</v>
      </c>
      <c r="JQ24">
        <v>1.39648</v>
      </c>
      <c r="JR24">
        <v>2.35229</v>
      </c>
      <c r="JS24">
        <v>1.49536</v>
      </c>
      <c r="JT24">
        <v>2.65381</v>
      </c>
      <c r="JU24">
        <v>36.152</v>
      </c>
      <c r="JV24">
        <v>24.07</v>
      </c>
      <c r="JW24">
        <v>18</v>
      </c>
      <c r="JX24">
        <v>490.264</v>
      </c>
      <c r="JY24">
        <v>449.829</v>
      </c>
      <c r="JZ24">
        <v>28.551</v>
      </c>
      <c r="KA24">
        <v>28.9344</v>
      </c>
      <c r="KB24">
        <v>29.9999</v>
      </c>
      <c r="KC24">
        <v>28.8318</v>
      </c>
      <c r="KD24">
        <v>28.7663</v>
      </c>
      <c r="KE24">
        <v>16.1924</v>
      </c>
      <c r="KF24">
        <v>28.5997</v>
      </c>
      <c r="KG24">
        <v>80.5744</v>
      </c>
      <c r="KH24">
        <v>28.5516</v>
      </c>
      <c r="KI24">
        <v>299.684</v>
      </c>
      <c r="KJ24">
        <v>21.7108</v>
      </c>
      <c r="KK24">
        <v>100.989</v>
      </c>
      <c r="KL24">
        <v>100.517</v>
      </c>
    </row>
    <row r="25" spans="1:298">
      <c r="A25">
        <v>9</v>
      </c>
      <c r="B25">
        <v>1758641666</v>
      </c>
      <c r="C25">
        <v>40</v>
      </c>
      <c r="D25" t="s">
        <v>460</v>
      </c>
      <c r="E25" t="s">
        <v>461</v>
      </c>
      <c r="F25">
        <v>5</v>
      </c>
      <c r="G25" t="s">
        <v>436</v>
      </c>
      <c r="H25" t="s">
        <v>437</v>
      </c>
      <c r="I25" t="s">
        <v>438</v>
      </c>
      <c r="J25">
        <v>1758641658.214286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322.2249978668641</v>
      </c>
      <c r="AL25">
        <v>324.2766121212121</v>
      </c>
      <c r="AM25">
        <v>-3.239759609550253</v>
      </c>
      <c r="AN25">
        <v>64.96130728800695</v>
      </c>
      <c r="AO25">
        <f>(AQ25 - AP25 + DZ25*1E3/(8.314*(EB25+273.15)) * AS25/DY25 * AR25) * DY25/(100*DM25) * 1000/(1000 - AQ25)</f>
        <v>0</v>
      </c>
      <c r="AP25">
        <v>21.68353670995671</v>
      </c>
      <c r="AQ25">
        <v>23.66782787878788</v>
      </c>
      <c r="AR25">
        <v>2.898052190976411E-06</v>
      </c>
      <c r="AS25">
        <v>107.77</v>
      </c>
      <c r="AT25">
        <v>0</v>
      </c>
      <c r="AU25">
        <v>0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439</v>
      </c>
      <c r="AZ25" t="s">
        <v>439</v>
      </c>
      <c r="BA25">
        <v>0</v>
      </c>
      <c r="BB25">
        <v>0</v>
      </c>
      <c r="BC25">
        <f>1-BA25/BB25</f>
        <v>0</v>
      </c>
      <c r="BD25">
        <v>0</v>
      </c>
      <c r="BE25" t="s">
        <v>439</v>
      </c>
      <c r="BF25" t="s">
        <v>439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439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2.44</v>
      </c>
      <c r="DN25">
        <v>0.5</v>
      </c>
      <c r="DO25" t="s">
        <v>440</v>
      </c>
      <c r="DP25">
        <v>2</v>
      </c>
      <c r="DQ25" t="b">
        <v>1</v>
      </c>
      <c r="DR25">
        <v>1758641658.214286</v>
      </c>
      <c r="DS25">
        <v>339.7851071428572</v>
      </c>
      <c r="DT25">
        <v>330.5493571428572</v>
      </c>
      <c r="DU25">
        <v>23.66553928571429</v>
      </c>
      <c r="DV25">
        <v>21.68275714285715</v>
      </c>
      <c r="DW25">
        <v>339.5914642857143</v>
      </c>
      <c r="DX25">
        <v>23.52004642857142</v>
      </c>
      <c r="DY25">
        <v>499.9710714285715</v>
      </c>
      <c r="DZ25">
        <v>90.4356392857143</v>
      </c>
      <c r="EA25">
        <v>0.03092438214285714</v>
      </c>
      <c r="EB25">
        <v>30.12581785714286</v>
      </c>
      <c r="EC25">
        <v>30.00437857142857</v>
      </c>
      <c r="ED25">
        <v>999.9000000000002</v>
      </c>
      <c r="EE25">
        <v>0</v>
      </c>
      <c r="EF25">
        <v>0</v>
      </c>
      <c r="EG25">
        <v>9998.319642857143</v>
      </c>
      <c r="EH25">
        <v>0</v>
      </c>
      <c r="EI25">
        <v>12.06262857142857</v>
      </c>
      <c r="EJ25">
        <v>9.235735</v>
      </c>
      <c r="EK25">
        <v>348.0210714285714</v>
      </c>
      <c r="EL25">
        <v>337.8754285714285</v>
      </c>
      <c r="EM25">
        <v>1.982780357142857</v>
      </c>
      <c r="EN25">
        <v>330.5493571428572</v>
      </c>
      <c r="EO25">
        <v>21.68275714285715</v>
      </c>
      <c r="EP25">
        <v>2.140208928571429</v>
      </c>
      <c r="EQ25">
        <v>1.960894285714286</v>
      </c>
      <c r="ER25">
        <v>18.52163571428571</v>
      </c>
      <c r="ES25">
        <v>17.13205714285714</v>
      </c>
      <c r="ET25">
        <v>2000.019285714285</v>
      </c>
      <c r="EU25">
        <v>0.9799977142857141</v>
      </c>
      <c r="EV25">
        <v>0.0200022</v>
      </c>
      <c r="EW25">
        <v>0</v>
      </c>
      <c r="EX25">
        <v>329.0539285714286</v>
      </c>
      <c r="EY25">
        <v>5.00097</v>
      </c>
      <c r="EZ25">
        <v>6681.132857142858</v>
      </c>
      <c r="FA25">
        <v>16707.72857142857</v>
      </c>
      <c r="FB25">
        <v>40.81199999999999</v>
      </c>
      <c r="FC25">
        <v>41.125</v>
      </c>
      <c r="FD25">
        <v>40.75</v>
      </c>
      <c r="FE25">
        <v>40.75</v>
      </c>
      <c r="FF25">
        <v>41.375</v>
      </c>
      <c r="FG25">
        <v>1955.109285714286</v>
      </c>
      <c r="FH25">
        <v>39.9</v>
      </c>
      <c r="FI25">
        <v>0</v>
      </c>
      <c r="FJ25">
        <v>1758641667</v>
      </c>
      <c r="FK25">
        <v>0</v>
      </c>
      <c r="FL25">
        <v>328.88288</v>
      </c>
      <c r="FM25">
        <v>-15.10007690321022</v>
      </c>
      <c r="FN25">
        <v>-311.4876917959538</v>
      </c>
      <c r="FO25">
        <v>6677.940400000001</v>
      </c>
      <c r="FP25">
        <v>15</v>
      </c>
      <c r="FQ25">
        <v>0</v>
      </c>
      <c r="FR25" t="s">
        <v>441</v>
      </c>
      <c r="FS25">
        <v>1747247426.5</v>
      </c>
      <c r="FT25">
        <v>1747247420.5</v>
      </c>
      <c r="FU25">
        <v>0</v>
      </c>
      <c r="FV25">
        <v>1.027</v>
      </c>
      <c r="FW25">
        <v>0.031</v>
      </c>
      <c r="FX25">
        <v>0.02</v>
      </c>
      <c r="FY25">
        <v>0.05</v>
      </c>
      <c r="FZ25">
        <v>420</v>
      </c>
      <c r="GA25">
        <v>16</v>
      </c>
      <c r="GB25">
        <v>0.01</v>
      </c>
      <c r="GC25">
        <v>0.1</v>
      </c>
      <c r="GD25">
        <v>8.781113414634147</v>
      </c>
      <c r="GE25">
        <v>8.029827177700353</v>
      </c>
      <c r="GF25">
        <v>0.8915075861477971</v>
      </c>
      <c r="GG25">
        <v>0</v>
      </c>
      <c r="GH25">
        <v>329.5142058823529</v>
      </c>
      <c r="GI25">
        <v>-11.82055002991694</v>
      </c>
      <c r="GJ25">
        <v>1.20038488385066</v>
      </c>
      <c r="GK25">
        <v>-1</v>
      </c>
      <c r="GL25">
        <v>1.984460243902439</v>
      </c>
      <c r="GM25">
        <v>-0.02595010452961608</v>
      </c>
      <c r="GN25">
        <v>0.003442719067054133</v>
      </c>
      <c r="GO25">
        <v>1</v>
      </c>
      <c r="GP25">
        <v>1</v>
      </c>
      <c r="GQ25">
        <v>2</v>
      </c>
      <c r="GR25" t="s">
        <v>442</v>
      </c>
      <c r="GS25">
        <v>3.13598</v>
      </c>
      <c r="GT25">
        <v>2.69129</v>
      </c>
      <c r="GU25">
        <v>0.0748485</v>
      </c>
      <c r="GV25">
        <v>0.0723596</v>
      </c>
      <c r="GW25">
        <v>0.105168</v>
      </c>
      <c r="GX25">
        <v>0.0977321</v>
      </c>
      <c r="GY25">
        <v>29404.6</v>
      </c>
      <c r="GZ25">
        <v>29535.6</v>
      </c>
      <c r="HA25">
        <v>29547.5</v>
      </c>
      <c r="HB25">
        <v>29424.8</v>
      </c>
      <c r="HC25">
        <v>34935.7</v>
      </c>
      <c r="HD25">
        <v>35159.6</v>
      </c>
      <c r="HE25">
        <v>41583.2</v>
      </c>
      <c r="HF25">
        <v>41798.1</v>
      </c>
      <c r="HG25">
        <v>1.9209</v>
      </c>
      <c r="HH25">
        <v>1.87267</v>
      </c>
      <c r="HI25">
        <v>0.0747666</v>
      </c>
      <c r="HJ25">
        <v>0</v>
      </c>
      <c r="HK25">
        <v>28.7863</v>
      </c>
      <c r="HL25">
        <v>999.9</v>
      </c>
      <c r="HM25">
        <v>56.6</v>
      </c>
      <c r="HN25">
        <v>30.5</v>
      </c>
      <c r="HO25">
        <v>27.4392</v>
      </c>
      <c r="HP25">
        <v>61.8411</v>
      </c>
      <c r="HQ25">
        <v>25.9495</v>
      </c>
      <c r="HR25">
        <v>1</v>
      </c>
      <c r="HS25">
        <v>0.101306</v>
      </c>
      <c r="HT25">
        <v>-0.397293</v>
      </c>
      <c r="HU25">
        <v>20.3383</v>
      </c>
      <c r="HV25">
        <v>5.21789</v>
      </c>
      <c r="HW25">
        <v>12.0111</v>
      </c>
      <c r="HX25">
        <v>4.9894</v>
      </c>
      <c r="HY25">
        <v>3.28778</v>
      </c>
      <c r="HZ25">
        <v>9999</v>
      </c>
      <c r="IA25">
        <v>9999</v>
      </c>
      <c r="IB25">
        <v>9999</v>
      </c>
      <c r="IC25">
        <v>999.9</v>
      </c>
      <c r="ID25">
        <v>1.86753</v>
      </c>
      <c r="IE25">
        <v>1.8667</v>
      </c>
      <c r="IF25">
        <v>1.866</v>
      </c>
      <c r="IG25">
        <v>1.86601</v>
      </c>
      <c r="IH25">
        <v>1.86783</v>
      </c>
      <c r="II25">
        <v>1.87027</v>
      </c>
      <c r="IJ25">
        <v>1.86893</v>
      </c>
      <c r="IK25">
        <v>1.87042</v>
      </c>
      <c r="IL25">
        <v>0</v>
      </c>
      <c r="IM25">
        <v>0</v>
      </c>
      <c r="IN25">
        <v>0</v>
      </c>
      <c r="IO25">
        <v>0</v>
      </c>
      <c r="IP25" t="s">
        <v>443</v>
      </c>
      <c r="IQ25" t="s">
        <v>444</v>
      </c>
      <c r="IR25" t="s">
        <v>445</v>
      </c>
      <c r="IS25" t="s">
        <v>445</v>
      </c>
      <c r="IT25" t="s">
        <v>445</v>
      </c>
      <c r="IU25" t="s">
        <v>445</v>
      </c>
      <c r="IV25">
        <v>0</v>
      </c>
      <c r="IW25">
        <v>100</v>
      </c>
      <c r="IX25">
        <v>100</v>
      </c>
      <c r="IY25">
        <v>0.195</v>
      </c>
      <c r="IZ25">
        <v>0.1455</v>
      </c>
      <c r="JA25">
        <v>0.1520806729546384</v>
      </c>
      <c r="JB25">
        <v>0.0003178419753343253</v>
      </c>
      <c r="JC25">
        <v>-6.012475575984678E-07</v>
      </c>
      <c r="JD25">
        <v>7.594320938325871E-11</v>
      </c>
      <c r="JE25">
        <v>-0.06537213769188976</v>
      </c>
      <c r="JF25">
        <v>-0.002779077146552394</v>
      </c>
      <c r="JG25">
        <v>0.0007843295920201409</v>
      </c>
      <c r="JH25">
        <v>-1.211717912536145E-05</v>
      </c>
      <c r="JI25">
        <v>4</v>
      </c>
      <c r="JJ25">
        <v>2338</v>
      </c>
      <c r="JK25">
        <v>1</v>
      </c>
      <c r="JL25">
        <v>27</v>
      </c>
      <c r="JM25">
        <v>189904</v>
      </c>
      <c r="JN25">
        <v>189904.1</v>
      </c>
      <c r="JO25">
        <v>0.778809</v>
      </c>
      <c r="JP25">
        <v>2.27417</v>
      </c>
      <c r="JQ25">
        <v>1.39771</v>
      </c>
      <c r="JR25">
        <v>2.35107</v>
      </c>
      <c r="JS25">
        <v>1.49536</v>
      </c>
      <c r="JT25">
        <v>2.61963</v>
      </c>
      <c r="JU25">
        <v>36.1754</v>
      </c>
      <c r="JV25">
        <v>24.0612</v>
      </c>
      <c r="JW25">
        <v>18</v>
      </c>
      <c r="JX25">
        <v>490.235</v>
      </c>
      <c r="JY25">
        <v>449.783</v>
      </c>
      <c r="JZ25">
        <v>28.5477</v>
      </c>
      <c r="KA25">
        <v>28.932</v>
      </c>
      <c r="KB25">
        <v>30</v>
      </c>
      <c r="KC25">
        <v>28.8301</v>
      </c>
      <c r="KD25">
        <v>28.7644</v>
      </c>
      <c r="KE25">
        <v>15.5625</v>
      </c>
      <c r="KF25">
        <v>28.5997</v>
      </c>
      <c r="KG25">
        <v>80.5744</v>
      </c>
      <c r="KH25">
        <v>28.5467</v>
      </c>
      <c r="KI25">
        <v>279.647</v>
      </c>
      <c r="KJ25">
        <v>21.7108</v>
      </c>
      <c r="KK25">
        <v>100.991</v>
      </c>
      <c r="KL25">
        <v>100.516</v>
      </c>
    </row>
    <row r="26" spans="1:298">
      <c r="A26">
        <v>10</v>
      </c>
      <c r="B26">
        <v>1758641671</v>
      </c>
      <c r="C26">
        <v>45</v>
      </c>
      <c r="D26" t="s">
        <v>462</v>
      </c>
      <c r="E26" t="s">
        <v>463</v>
      </c>
      <c r="F26">
        <v>5</v>
      </c>
      <c r="G26" t="s">
        <v>436</v>
      </c>
      <c r="H26" t="s">
        <v>437</v>
      </c>
      <c r="I26" t="s">
        <v>438</v>
      </c>
      <c r="J26">
        <v>1758641663.5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306.1088998956646</v>
      </c>
      <c r="AL26">
        <v>308.3410424242424</v>
      </c>
      <c r="AM26">
        <v>-3.190075015234331</v>
      </c>
      <c r="AN26">
        <v>64.96130728800695</v>
      </c>
      <c r="AO26">
        <f>(AQ26 - AP26 + DZ26*1E3/(8.314*(EB26+273.15)) * AS26/DY26 * AR26) * DY26/(100*DM26) * 1000/(1000 - AQ26)</f>
        <v>0</v>
      </c>
      <c r="AP26">
        <v>21.68552484848485</v>
      </c>
      <c r="AQ26">
        <v>23.66947696969697</v>
      </c>
      <c r="AR26">
        <v>8.877101440867126E-07</v>
      </c>
      <c r="AS26">
        <v>107.77</v>
      </c>
      <c r="AT26">
        <v>0</v>
      </c>
      <c r="AU26">
        <v>0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439</v>
      </c>
      <c r="AZ26" t="s">
        <v>439</v>
      </c>
      <c r="BA26">
        <v>0</v>
      </c>
      <c r="BB26">
        <v>0</v>
      </c>
      <c r="BC26">
        <f>1-BA26/BB26</f>
        <v>0</v>
      </c>
      <c r="BD26">
        <v>0</v>
      </c>
      <c r="BE26" t="s">
        <v>439</v>
      </c>
      <c r="BF26" t="s">
        <v>439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439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2.44</v>
      </c>
      <c r="DN26">
        <v>0.5</v>
      </c>
      <c r="DO26" t="s">
        <v>440</v>
      </c>
      <c r="DP26">
        <v>2</v>
      </c>
      <c r="DQ26" t="b">
        <v>1</v>
      </c>
      <c r="DR26">
        <v>1758641663.5</v>
      </c>
      <c r="DS26">
        <v>323.0237777777779</v>
      </c>
      <c r="DT26">
        <v>313.4851111111111</v>
      </c>
      <c r="DU26">
        <v>23.66677407407407</v>
      </c>
      <c r="DV26">
        <v>21.68386296296296</v>
      </c>
      <c r="DW26">
        <v>322.8292592592592</v>
      </c>
      <c r="DX26">
        <v>23.52125555555556</v>
      </c>
      <c r="DY26">
        <v>499.9802962962962</v>
      </c>
      <c r="DZ26">
        <v>90.43544814814815</v>
      </c>
      <c r="EA26">
        <v>0.03092686296296297</v>
      </c>
      <c r="EB26">
        <v>30.12491851851852</v>
      </c>
      <c r="EC26">
        <v>30.0069</v>
      </c>
      <c r="ED26">
        <v>999.9000000000001</v>
      </c>
      <c r="EE26">
        <v>0</v>
      </c>
      <c r="EF26">
        <v>0</v>
      </c>
      <c r="EG26">
        <v>10002.82222222222</v>
      </c>
      <c r="EH26">
        <v>0</v>
      </c>
      <c r="EI26">
        <v>12.07222222222222</v>
      </c>
      <c r="EJ26">
        <v>9.538678518518518</v>
      </c>
      <c r="EK26">
        <v>330.854</v>
      </c>
      <c r="EL26">
        <v>320.4333333333333</v>
      </c>
      <c r="EM26">
        <v>1.982911851851852</v>
      </c>
      <c r="EN26">
        <v>313.4851111111111</v>
      </c>
      <c r="EO26">
        <v>21.68386296296296</v>
      </c>
      <c r="EP26">
        <v>2.140315555555556</v>
      </c>
      <c r="EQ26">
        <v>1.960989259259259</v>
      </c>
      <c r="ER26">
        <v>18.52242962962963</v>
      </c>
      <c r="ES26">
        <v>17.13282592592593</v>
      </c>
      <c r="ET26">
        <v>1999.994074074074</v>
      </c>
      <c r="EU26">
        <v>0.9799974444444444</v>
      </c>
      <c r="EV26">
        <v>0.02000246666666667</v>
      </c>
      <c r="EW26">
        <v>0</v>
      </c>
      <c r="EX26">
        <v>327.5071111111111</v>
      </c>
      <c r="EY26">
        <v>5.00097</v>
      </c>
      <c r="EZ26">
        <v>6649.068888888888</v>
      </c>
      <c r="FA26">
        <v>16707.51851851852</v>
      </c>
      <c r="FB26">
        <v>40.81199999999999</v>
      </c>
      <c r="FC26">
        <v>41.125</v>
      </c>
      <c r="FD26">
        <v>40.75</v>
      </c>
      <c r="FE26">
        <v>40.75</v>
      </c>
      <c r="FF26">
        <v>41.375</v>
      </c>
      <c r="FG26">
        <v>1955.084074074074</v>
      </c>
      <c r="FH26">
        <v>39.9</v>
      </c>
      <c r="FI26">
        <v>0</v>
      </c>
      <c r="FJ26">
        <v>1758641671.8</v>
      </c>
      <c r="FK26">
        <v>0</v>
      </c>
      <c r="FL26">
        <v>327.42608</v>
      </c>
      <c r="FM26">
        <v>-21.4600769635894</v>
      </c>
      <c r="FN26">
        <v>-436.8046160437162</v>
      </c>
      <c r="FO26">
        <v>6647.8756</v>
      </c>
      <c r="FP26">
        <v>15</v>
      </c>
      <c r="FQ26">
        <v>0</v>
      </c>
      <c r="FR26" t="s">
        <v>441</v>
      </c>
      <c r="FS26">
        <v>1747247426.5</v>
      </c>
      <c r="FT26">
        <v>1747247420.5</v>
      </c>
      <c r="FU26">
        <v>0</v>
      </c>
      <c r="FV26">
        <v>1.027</v>
      </c>
      <c r="FW26">
        <v>0.031</v>
      </c>
      <c r="FX26">
        <v>0.02</v>
      </c>
      <c r="FY26">
        <v>0.05</v>
      </c>
      <c r="FZ26">
        <v>420</v>
      </c>
      <c r="GA26">
        <v>16</v>
      </c>
      <c r="GB26">
        <v>0.01</v>
      </c>
      <c r="GC26">
        <v>0.1</v>
      </c>
      <c r="GD26">
        <v>9.236388048780487</v>
      </c>
      <c r="GE26">
        <v>3.747264668989546</v>
      </c>
      <c r="GF26">
        <v>0.4509476770807068</v>
      </c>
      <c r="GG26">
        <v>0</v>
      </c>
      <c r="GH26">
        <v>328.4842352941177</v>
      </c>
      <c r="GI26">
        <v>-16.32076395031945</v>
      </c>
      <c r="GJ26">
        <v>1.643245426852596</v>
      </c>
      <c r="GK26">
        <v>-1</v>
      </c>
      <c r="GL26">
        <v>1.98312243902439</v>
      </c>
      <c r="GM26">
        <v>-0.003388641114982493</v>
      </c>
      <c r="GN26">
        <v>0.001657541200588352</v>
      </c>
      <c r="GO26">
        <v>1</v>
      </c>
      <c r="GP26">
        <v>1</v>
      </c>
      <c r="GQ26">
        <v>2</v>
      </c>
      <c r="GR26" t="s">
        <v>442</v>
      </c>
      <c r="GS26">
        <v>3.13604</v>
      </c>
      <c r="GT26">
        <v>2.69118</v>
      </c>
      <c r="GU26">
        <v>0.071808</v>
      </c>
      <c r="GV26">
        <v>0.0691996</v>
      </c>
      <c r="GW26">
        <v>0.10517</v>
      </c>
      <c r="GX26">
        <v>0.09773320000000001</v>
      </c>
      <c r="GY26">
        <v>29501.4</v>
      </c>
      <c r="GZ26">
        <v>29636.3</v>
      </c>
      <c r="HA26">
        <v>29547.7</v>
      </c>
      <c r="HB26">
        <v>29424.9</v>
      </c>
      <c r="HC26">
        <v>34935.8</v>
      </c>
      <c r="HD26">
        <v>35159.6</v>
      </c>
      <c r="HE26">
        <v>41583.4</v>
      </c>
      <c r="HF26">
        <v>41798.2</v>
      </c>
      <c r="HG26">
        <v>1.92103</v>
      </c>
      <c r="HH26">
        <v>1.87237</v>
      </c>
      <c r="HI26">
        <v>0.0754818</v>
      </c>
      <c r="HJ26">
        <v>0</v>
      </c>
      <c r="HK26">
        <v>28.7888</v>
      </c>
      <c r="HL26">
        <v>999.9</v>
      </c>
      <c r="HM26">
        <v>56.6</v>
      </c>
      <c r="HN26">
        <v>30.5</v>
      </c>
      <c r="HO26">
        <v>27.4401</v>
      </c>
      <c r="HP26">
        <v>61.9411</v>
      </c>
      <c r="HQ26">
        <v>25.9535</v>
      </c>
      <c r="HR26">
        <v>1</v>
      </c>
      <c r="HS26">
        <v>0.101347</v>
      </c>
      <c r="HT26">
        <v>-0.392568</v>
      </c>
      <c r="HU26">
        <v>20.3385</v>
      </c>
      <c r="HV26">
        <v>5.21774</v>
      </c>
      <c r="HW26">
        <v>12.0125</v>
      </c>
      <c r="HX26">
        <v>4.98915</v>
      </c>
      <c r="HY26">
        <v>3.28775</v>
      </c>
      <c r="HZ26">
        <v>9999</v>
      </c>
      <c r="IA26">
        <v>9999</v>
      </c>
      <c r="IB26">
        <v>9999</v>
      </c>
      <c r="IC26">
        <v>999.9</v>
      </c>
      <c r="ID26">
        <v>1.86753</v>
      </c>
      <c r="IE26">
        <v>1.86673</v>
      </c>
      <c r="IF26">
        <v>1.866</v>
      </c>
      <c r="IG26">
        <v>1.866</v>
      </c>
      <c r="IH26">
        <v>1.86783</v>
      </c>
      <c r="II26">
        <v>1.87027</v>
      </c>
      <c r="IJ26">
        <v>1.86891</v>
      </c>
      <c r="IK26">
        <v>1.87042</v>
      </c>
      <c r="IL26">
        <v>0</v>
      </c>
      <c r="IM26">
        <v>0</v>
      </c>
      <c r="IN26">
        <v>0</v>
      </c>
      <c r="IO26">
        <v>0</v>
      </c>
      <c r="IP26" t="s">
        <v>443</v>
      </c>
      <c r="IQ26" t="s">
        <v>444</v>
      </c>
      <c r="IR26" t="s">
        <v>445</v>
      </c>
      <c r="IS26" t="s">
        <v>445</v>
      </c>
      <c r="IT26" t="s">
        <v>445</v>
      </c>
      <c r="IU26" t="s">
        <v>445</v>
      </c>
      <c r="IV26">
        <v>0</v>
      </c>
      <c r="IW26">
        <v>100</v>
      </c>
      <c r="IX26">
        <v>100</v>
      </c>
      <c r="IY26">
        <v>0.195</v>
      </c>
      <c r="IZ26">
        <v>0.1456</v>
      </c>
      <c r="JA26">
        <v>0.1520806729546384</v>
      </c>
      <c r="JB26">
        <v>0.0003178419753343253</v>
      </c>
      <c r="JC26">
        <v>-6.012475575984678E-07</v>
      </c>
      <c r="JD26">
        <v>7.594320938325871E-11</v>
      </c>
      <c r="JE26">
        <v>-0.06537213769188976</v>
      </c>
      <c r="JF26">
        <v>-0.002779077146552394</v>
      </c>
      <c r="JG26">
        <v>0.0007843295920201409</v>
      </c>
      <c r="JH26">
        <v>-1.211717912536145E-05</v>
      </c>
      <c r="JI26">
        <v>4</v>
      </c>
      <c r="JJ26">
        <v>2338</v>
      </c>
      <c r="JK26">
        <v>1</v>
      </c>
      <c r="JL26">
        <v>27</v>
      </c>
      <c r="JM26">
        <v>189904.1</v>
      </c>
      <c r="JN26">
        <v>189904.2</v>
      </c>
      <c r="JO26">
        <v>0.743408</v>
      </c>
      <c r="JP26">
        <v>2.29126</v>
      </c>
      <c r="JQ26">
        <v>1.39771</v>
      </c>
      <c r="JR26">
        <v>2.34863</v>
      </c>
      <c r="JS26">
        <v>1.49536</v>
      </c>
      <c r="JT26">
        <v>2.54761</v>
      </c>
      <c r="JU26">
        <v>36.1754</v>
      </c>
      <c r="JV26">
        <v>24.0612</v>
      </c>
      <c r="JW26">
        <v>18</v>
      </c>
      <c r="JX26">
        <v>490.294</v>
      </c>
      <c r="JY26">
        <v>449.577</v>
      </c>
      <c r="JZ26">
        <v>28.5433</v>
      </c>
      <c r="KA26">
        <v>28.93</v>
      </c>
      <c r="KB26">
        <v>30</v>
      </c>
      <c r="KC26">
        <v>28.8275</v>
      </c>
      <c r="KD26">
        <v>28.762</v>
      </c>
      <c r="KE26">
        <v>14.8348</v>
      </c>
      <c r="KF26">
        <v>28.5997</v>
      </c>
      <c r="KG26">
        <v>80.5744</v>
      </c>
      <c r="KH26">
        <v>28.541</v>
      </c>
      <c r="KI26">
        <v>266.288</v>
      </c>
      <c r="KJ26">
        <v>21.7108</v>
      </c>
      <c r="KK26">
        <v>100.991</v>
      </c>
      <c r="KL26">
        <v>100.517</v>
      </c>
    </row>
    <row r="27" spans="1:298">
      <c r="A27">
        <v>11</v>
      </c>
      <c r="B27">
        <v>1758641676</v>
      </c>
      <c r="C27">
        <v>50</v>
      </c>
      <c r="D27" t="s">
        <v>464</v>
      </c>
      <c r="E27" t="s">
        <v>465</v>
      </c>
      <c r="F27">
        <v>5</v>
      </c>
      <c r="G27" t="s">
        <v>436</v>
      </c>
      <c r="H27" t="s">
        <v>437</v>
      </c>
      <c r="I27" t="s">
        <v>438</v>
      </c>
      <c r="J27">
        <v>1758641668.214286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289.417033587208</v>
      </c>
      <c r="AL27">
        <v>292.2709272727274</v>
      </c>
      <c r="AM27">
        <v>-3.219172202447102</v>
      </c>
      <c r="AN27">
        <v>64.96130728800695</v>
      </c>
      <c r="AO27">
        <f>(AQ27 - AP27 + DZ27*1E3/(8.314*(EB27+273.15)) * AS27/DY27 * AR27) * DY27/(100*DM27) * 1000/(1000 - AQ27)</f>
        <v>0</v>
      </c>
      <c r="AP27">
        <v>21.68642095238096</v>
      </c>
      <c r="AQ27">
        <v>23.67235757575758</v>
      </c>
      <c r="AR27">
        <v>4.206214568451253E-06</v>
      </c>
      <c r="AS27">
        <v>107.77</v>
      </c>
      <c r="AT27">
        <v>0</v>
      </c>
      <c r="AU27">
        <v>0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439</v>
      </c>
      <c r="AZ27" t="s">
        <v>439</v>
      </c>
      <c r="BA27">
        <v>0</v>
      </c>
      <c r="BB27">
        <v>0</v>
      </c>
      <c r="BC27">
        <f>1-BA27/BB27</f>
        <v>0</v>
      </c>
      <c r="BD27">
        <v>0</v>
      </c>
      <c r="BE27" t="s">
        <v>439</v>
      </c>
      <c r="BF27" t="s">
        <v>439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439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2.44</v>
      </c>
      <c r="DN27">
        <v>0.5</v>
      </c>
      <c r="DO27" t="s">
        <v>440</v>
      </c>
      <c r="DP27">
        <v>2</v>
      </c>
      <c r="DQ27" t="b">
        <v>1</v>
      </c>
      <c r="DR27">
        <v>1758641668.214286</v>
      </c>
      <c r="DS27">
        <v>308.1722857142857</v>
      </c>
      <c r="DT27">
        <v>298.3518571428572</v>
      </c>
      <c r="DU27">
        <v>23.66843214285714</v>
      </c>
      <c r="DV27">
        <v>21.68506785714286</v>
      </c>
      <c r="DW27">
        <v>307.97725</v>
      </c>
      <c r="DX27">
        <v>23.5229</v>
      </c>
      <c r="DY27">
        <v>500.0093571428571</v>
      </c>
      <c r="DZ27">
        <v>90.43494642857145</v>
      </c>
      <c r="EA27">
        <v>0.03097804642857143</v>
      </c>
      <c r="EB27">
        <v>30.12270357142858</v>
      </c>
      <c r="EC27">
        <v>30.00832857142857</v>
      </c>
      <c r="ED27">
        <v>999.9000000000002</v>
      </c>
      <c r="EE27">
        <v>0</v>
      </c>
      <c r="EF27">
        <v>0</v>
      </c>
      <c r="EG27">
        <v>9999.753214285713</v>
      </c>
      <c r="EH27">
        <v>0</v>
      </c>
      <c r="EI27">
        <v>12.08069285714286</v>
      </c>
      <c r="EJ27">
        <v>9.820478928571429</v>
      </c>
      <c r="EK27">
        <v>315.6430714285715</v>
      </c>
      <c r="EL27">
        <v>304.965</v>
      </c>
      <c r="EM27">
        <v>1.983366071428571</v>
      </c>
      <c r="EN27">
        <v>298.3518571428572</v>
      </c>
      <c r="EO27">
        <v>21.68506785714286</v>
      </c>
      <c r="EP27">
        <v>2.140453928571429</v>
      </c>
      <c r="EQ27">
        <v>1.961088214285714</v>
      </c>
      <c r="ER27">
        <v>18.52346428571428</v>
      </c>
      <c r="ES27">
        <v>17.13362142857143</v>
      </c>
      <c r="ET27">
        <v>1999.976071428571</v>
      </c>
      <c r="EU27">
        <v>0.9799972857142857</v>
      </c>
      <c r="EV27">
        <v>0.020002625</v>
      </c>
      <c r="EW27">
        <v>0</v>
      </c>
      <c r="EX27">
        <v>325.5763928571429</v>
      </c>
      <c r="EY27">
        <v>5.00097</v>
      </c>
      <c r="EZ27">
        <v>6608.948571428571</v>
      </c>
      <c r="FA27">
        <v>16707.375</v>
      </c>
      <c r="FB27">
        <v>40.81199999999999</v>
      </c>
      <c r="FC27">
        <v>41.125</v>
      </c>
      <c r="FD27">
        <v>40.75</v>
      </c>
      <c r="FE27">
        <v>40.75</v>
      </c>
      <c r="FF27">
        <v>41.375</v>
      </c>
      <c r="FG27">
        <v>1955.066071428572</v>
      </c>
      <c r="FH27">
        <v>39.9</v>
      </c>
      <c r="FI27">
        <v>0</v>
      </c>
      <c r="FJ27">
        <v>1758641677.2</v>
      </c>
      <c r="FK27">
        <v>0</v>
      </c>
      <c r="FL27">
        <v>325.3110384615384</v>
      </c>
      <c r="FM27">
        <v>-28.6493333647059</v>
      </c>
      <c r="FN27">
        <v>-588.9668380854768</v>
      </c>
      <c r="FO27">
        <v>6603.74923076923</v>
      </c>
      <c r="FP27">
        <v>15</v>
      </c>
      <c r="FQ27">
        <v>0</v>
      </c>
      <c r="FR27" t="s">
        <v>441</v>
      </c>
      <c r="FS27">
        <v>1747247426.5</v>
      </c>
      <c r="FT27">
        <v>1747247420.5</v>
      </c>
      <c r="FU27">
        <v>0</v>
      </c>
      <c r="FV27">
        <v>1.027</v>
      </c>
      <c r="FW27">
        <v>0.031</v>
      </c>
      <c r="FX27">
        <v>0.02</v>
      </c>
      <c r="FY27">
        <v>0.05</v>
      </c>
      <c r="FZ27">
        <v>420</v>
      </c>
      <c r="GA27">
        <v>16</v>
      </c>
      <c r="GB27">
        <v>0.01</v>
      </c>
      <c r="GC27">
        <v>0.1</v>
      </c>
      <c r="GD27">
        <v>9.721125609756097</v>
      </c>
      <c r="GE27">
        <v>3.312602508710818</v>
      </c>
      <c r="GF27">
        <v>0.3979885931877383</v>
      </c>
      <c r="GG27">
        <v>0</v>
      </c>
      <c r="GH27">
        <v>326.4351176470588</v>
      </c>
      <c r="GI27">
        <v>-24.32348358763966</v>
      </c>
      <c r="GJ27">
        <v>2.422152515777772</v>
      </c>
      <c r="GK27">
        <v>-1</v>
      </c>
      <c r="GL27">
        <v>1.982933170731707</v>
      </c>
      <c r="GM27">
        <v>0.00871756097560852</v>
      </c>
      <c r="GN27">
        <v>0.001150786452238468</v>
      </c>
      <c r="GO27">
        <v>1</v>
      </c>
      <c r="GP27">
        <v>1</v>
      </c>
      <c r="GQ27">
        <v>2</v>
      </c>
      <c r="GR27" t="s">
        <v>442</v>
      </c>
      <c r="GS27">
        <v>3.13583</v>
      </c>
      <c r="GT27">
        <v>2.69131</v>
      </c>
      <c r="GU27">
        <v>0.0686765</v>
      </c>
      <c r="GV27">
        <v>0.0658976</v>
      </c>
      <c r="GW27">
        <v>0.10518</v>
      </c>
      <c r="GX27">
        <v>0.0977392</v>
      </c>
      <c r="GY27">
        <v>29601.1</v>
      </c>
      <c r="GZ27">
        <v>29741.6</v>
      </c>
      <c r="HA27">
        <v>29547.9</v>
      </c>
      <c r="HB27">
        <v>29425</v>
      </c>
      <c r="HC27">
        <v>34935.4</v>
      </c>
      <c r="HD27">
        <v>35159.4</v>
      </c>
      <c r="HE27">
        <v>41583.4</v>
      </c>
      <c r="HF27">
        <v>41798.3</v>
      </c>
      <c r="HG27">
        <v>1.92073</v>
      </c>
      <c r="HH27">
        <v>1.87325</v>
      </c>
      <c r="HI27">
        <v>0.073988</v>
      </c>
      <c r="HJ27">
        <v>0</v>
      </c>
      <c r="HK27">
        <v>28.7898</v>
      </c>
      <c r="HL27">
        <v>999.9</v>
      </c>
      <c r="HM27">
        <v>56.6</v>
      </c>
      <c r="HN27">
        <v>30.5</v>
      </c>
      <c r="HO27">
        <v>27.4404</v>
      </c>
      <c r="HP27">
        <v>62.0711</v>
      </c>
      <c r="HQ27">
        <v>25.9736</v>
      </c>
      <c r="HR27">
        <v>1</v>
      </c>
      <c r="HS27">
        <v>0.101288</v>
      </c>
      <c r="HT27">
        <v>-0.358118</v>
      </c>
      <c r="HU27">
        <v>20.3386</v>
      </c>
      <c r="HV27">
        <v>5.21789</v>
      </c>
      <c r="HW27">
        <v>12.0123</v>
      </c>
      <c r="HX27">
        <v>4.98875</v>
      </c>
      <c r="HY27">
        <v>3.28765</v>
      </c>
      <c r="HZ27">
        <v>9999</v>
      </c>
      <c r="IA27">
        <v>9999</v>
      </c>
      <c r="IB27">
        <v>9999</v>
      </c>
      <c r="IC27">
        <v>999.9</v>
      </c>
      <c r="ID27">
        <v>1.86755</v>
      </c>
      <c r="IE27">
        <v>1.86672</v>
      </c>
      <c r="IF27">
        <v>1.866</v>
      </c>
      <c r="IG27">
        <v>1.866</v>
      </c>
      <c r="IH27">
        <v>1.86783</v>
      </c>
      <c r="II27">
        <v>1.87028</v>
      </c>
      <c r="IJ27">
        <v>1.86891</v>
      </c>
      <c r="IK27">
        <v>1.87041</v>
      </c>
      <c r="IL27">
        <v>0</v>
      </c>
      <c r="IM27">
        <v>0</v>
      </c>
      <c r="IN27">
        <v>0</v>
      </c>
      <c r="IO27">
        <v>0</v>
      </c>
      <c r="IP27" t="s">
        <v>443</v>
      </c>
      <c r="IQ27" t="s">
        <v>444</v>
      </c>
      <c r="IR27" t="s">
        <v>445</v>
      </c>
      <c r="IS27" t="s">
        <v>445</v>
      </c>
      <c r="IT27" t="s">
        <v>445</v>
      </c>
      <c r="IU27" t="s">
        <v>445</v>
      </c>
      <c r="IV27">
        <v>0</v>
      </c>
      <c r="IW27">
        <v>100</v>
      </c>
      <c r="IX27">
        <v>100</v>
      </c>
      <c r="IY27">
        <v>0.195</v>
      </c>
      <c r="IZ27">
        <v>0.1456</v>
      </c>
      <c r="JA27">
        <v>0.1520806729546384</v>
      </c>
      <c r="JB27">
        <v>0.0003178419753343253</v>
      </c>
      <c r="JC27">
        <v>-6.012475575984678E-07</v>
      </c>
      <c r="JD27">
        <v>7.594320938325871E-11</v>
      </c>
      <c r="JE27">
        <v>-0.06537213769188976</v>
      </c>
      <c r="JF27">
        <v>-0.002779077146552394</v>
      </c>
      <c r="JG27">
        <v>0.0007843295920201409</v>
      </c>
      <c r="JH27">
        <v>-1.211717912536145E-05</v>
      </c>
      <c r="JI27">
        <v>4</v>
      </c>
      <c r="JJ27">
        <v>2338</v>
      </c>
      <c r="JK27">
        <v>1</v>
      </c>
      <c r="JL27">
        <v>27</v>
      </c>
      <c r="JM27">
        <v>189904.2</v>
      </c>
      <c r="JN27">
        <v>189904.3</v>
      </c>
      <c r="JO27">
        <v>0.710449</v>
      </c>
      <c r="JP27">
        <v>2.27417</v>
      </c>
      <c r="JQ27">
        <v>1.39648</v>
      </c>
      <c r="JR27">
        <v>2.34863</v>
      </c>
      <c r="JS27">
        <v>1.49536</v>
      </c>
      <c r="JT27">
        <v>2.6355</v>
      </c>
      <c r="JU27">
        <v>36.1754</v>
      </c>
      <c r="JV27">
        <v>24.0612</v>
      </c>
      <c r="JW27">
        <v>18</v>
      </c>
      <c r="JX27">
        <v>490.085</v>
      </c>
      <c r="JY27">
        <v>450.104</v>
      </c>
      <c r="JZ27">
        <v>28.5362</v>
      </c>
      <c r="KA27">
        <v>28.9283</v>
      </c>
      <c r="KB27">
        <v>30</v>
      </c>
      <c r="KC27">
        <v>28.8252</v>
      </c>
      <c r="KD27">
        <v>28.7595</v>
      </c>
      <c r="KE27">
        <v>14.1769</v>
      </c>
      <c r="KF27">
        <v>28.5997</v>
      </c>
      <c r="KG27">
        <v>80.20099999999999</v>
      </c>
      <c r="KH27">
        <v>28.5257</v>
      </c>
      <c r="KI27">
        <v>246.245</v>
      </c>
      <c r="KJ27">
        <v>21.7108</v>
      </c>
      <c r="KK27">
        <v>100.991</v>
      </c>
      <c r="KL27">
        <v>100.517</v>
      </c>
    </row>
    <row r="28" spans="1:298">
      <c r="A28">
        <v>12</v>
      </c>
      <c r="B28">
        <v>1758641681</v>
      </c>
      <c r="C28">
        <v>55</v>
      </c>
      <c r="D28" t="s">
        <v>466</v>
      </c>
      <c r="E28" t="s">
        <v>467</v>
      </c>
      <c r="F28">
        <v>5</v>
      </c>
      <c r="G28" t="s">
        <v>436</v>
      </c>
      <c r="H28" t="s">
        <v>437</v>
      </c>
      <c r="I28" t="s">
        <v>438</v>
      </c>
      <c r="J28">
        <v>1758641673.5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272.5656313250469</v>
      </c>
      <c r="AL28">
        <v>275.9959272727272</v>
      </c>
      <c r="AM28">
        <v>-3.259442213248166</v>
      </c>
      <c r="AN28">
        <v>64.96130728800695</v>
      </c>
      <c r="AO28">
        <f>(AQ28 - AP28 + DZ28*1E3/(8.314*(EB28+273.15)) * AS28/DY28 * AR28) * DY28/(100*DM28) * 1000/(1000 - AQ28)</f>
        <v>0</v>
      </c>
      <c r="AP28">
        <v>21.69026166233767</v>
      </c>
      <c r="AQ28">
        <v>23.67609333333333</v>
      </c>
      <c r="AR28">
        <v>3.596504834285222E-06</v>
      </c>
      <c r="AS28">
        <v>107.77</v>
      </c>
      <c r="AT28">
        <v>0</v>
      </c>
      <c r="AU28">
        <v>0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439</v>
      </c>
      <c r="AZ28" t="s">
        <v>439</v>
      </c>
      <c r="BA28">
        <v>0</v>
      </c>
      <c r="BB28">
        <v>0</v>
      </c>
      <c r="BC28">
        <f>1-BA28/BB28</f>
        <v>0</v>
      </c>
      <c r="BD28">
        <v>0</v>
      </c>
      <c r="BE28" t="s">
        <v>439</v>
      </c>
      <c r="BF28" t="s">
        <v>439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439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2.44</v>
      </c>
      <c r="DN28">
        <v>0.5</v>
      </c>
      <c r="DO28" t="s">
        <v>440</v>
      </c>
      <c r="DP28">
        <v>2</v>
      </c>
      <c r="DQ28" t="b">
        <v>1</v>
      </c>
      <c r="DR28">
        <v>1758641673.5</v>
      </c>
      <c r="DS28">
        <v>291.5844444444444</v>
      </c>
      <c r="DT28">
        <v>281.2208518518518</v>
      </c>
      <c r="DU28">
        <v>23.67125555555556</v>
      </c>
      <c r="DV28">
        <v>21.68726296296296</v>
      </c>
      <c r="DW28">
        <v>291.3890740740741</v>
      </c>
      <c r="DX28">
        <v>23.52568148148148</v>
      </c>
      <c r="DY28">
        <v>500.0053333333333</v>
      </c>
      <c r="DZ28">
        <v>90.4332</v>
      </c>
      <c r="EA28">
        <v>0.0309957962962963</v>
      </c>
      <c r="EB28">
        <v>30.1199925925926</v>
      </c>
      <c r="EC28">
        <v>30.00464074074074</v>
      </c>
      <c r="ED28">
        <v>999.9000000000001</v>
      </c>
      <c r="EE28">
        <v>0</v>
      </c>
      <c r="EF28">
        <v>0</v>
      </c>
      <c r="EG28">
        <v>9998.521111111111</v>
      </c>
      <c r="EH28">
        <v>0</v>
      </c>
      <c r="EI28">
        <v>12.0846</v>
      </c>
      <c r="EJ28">
        <v>10.36367407407407</v>
      </c>
      <c r="EK28">
        <v>298.6539629629629</v>
      </c>
      <c r="EL28">
        <v>287.4548888888889</v>
      </c>
      <c r="EM28">
        <v>1.983997407407407</v>
      </c>
      <c r="EN28">
        <v>281.2208518518518</v>
      </c>
      <c r="EO28">
        <v>21.68726296296296</v>
      </c>
      <c r="EP28">
        <v>2.140667037037037</v>
      </c>
      <c r="EQ28">
        <v>1.961247777777778</v>
      </c>
      <c r="ER28">
        <v>18.52505925925926</v>
      </c>
      <c r="ES28">
        <v>17.13491111111111</v>
      </c>
      <c r="ET28">
        <v>1999.977037037037</v>
      </c>
      <c r="EU28">
        <v>0.9799973333333333</v>
      </c>
      <c r="EV28">
        <v>0.02000257407407407</v>
      </c>
      <c r="EW28">
        <v>0</v>
      </c>
      <c r="EX28">
        <v>322.7884074074074</v>
      </c>
      <c r="EY28">
        <v>5.00097</v>
      </c>
      <c r="EZ28">
        <v>6551.616666666667</v>
      </c>
      <c r="FA28">
        <v>16707.38518518519</v>
      </c>
      <c r="FB28">
        <v>40.81199999999999</v>
      </c>
      <c r="FC28">
        <v>41.125</v>
      </c>
      <c r="FD28">
        <v>40.75</v>
      </c>
      <c r="FE28">
        <v>40.74533333333333</v>
      </c>
      <c r="FF28">
        <v>41.375</v>
      </c>
      <c r="FG28">
        <v>1955.067037037037</v>
      </c>
      <c r="FH28">
        <v>39.9</v>
      </c>
      <c r="FI28">
        <v>0</v>
      </c>
      <c r="FJ28">
        <v>1758641682</v>
      </c>
      <c r="FK28">
        <v>0</v>
      </c>
      <c r="FL28">
        <v>322.6903846153846</v>
      </c>
      <c r="FM28">
        <v>-36.16006833288204</v>
      </c>
      <c r="FN28">
        <v>-742.7035887669113</v>
      </c>
      <c r="FO28">
        <v>6550.452307692309</v>
      </c>
      <c r="FP28">
        <v>15</v>
      </c>
      <c r="FQ28">
        <v>0</v>
      </c>
      <c r="FR28" t="s">
        <v>441</v>
      </c>
      <c r="FS28">
        <v>1747247426.5</v>
      </c>
      <c r="FT28">
        <v>1747247420.5</v>
      </c>
      <c r="FU28">
        <v>0</v>
      </c>
      <c r="FV28">
        <v>1.027</v>
      </c>
      <c r="FW28">
        <v>0.031</v>
      </c>
      <c r="FX28">
        <v>0.02</v>
      </c>
      <c r="FY28">
        <v>0.05</v>
      </c>
      <c r="FZ28">
        <v>420</v>
      </c>
      <c r="GA28">
        <v>16</v>
      </c>
      <c r="GB28">
        <v>0.01</v>
      </c>
      <c r="GC28">
        <v>0.1</v>
      </c>
      <c r="GD28">
        <v>10.10296341463415</v>
      </c>
      <c r="GE28">
        <v>6.131470871080145</v>
      </c>
      <c r="GF28">
        <v>0.6400121278142437</v>
      </c>
      <c r="GG28">
        <v>0</v>
      </c>
      <c r="GH28">
        <v>324.2235294117648</v>
      </c>
      <c r="GI28">
        <v>-31.57647056624776</v>
      </c>
      <c r="GJ28">
        <v>3.129296662522767</v>
      </c>
      <c r="GK28">
        <v>-1</v>
      </c>
      <c r="GL28">
        <v>1.983677317073171</v>
      </c>
      <c r="GM28">
        <v>0.006990313588851135</v>
      </c>
      <c r="GN28">
        <v>0.0008970793379010655</v>
      </c>
      <c r="GO28">
        <v>1</v>
      </c>
      <c r="GP28">
        <v>1</v>
      </c>
      <c r="GQ28">
        <v>2</v>
      </c>
      <c r="GR28" t="s">
        <v>442</v>
      </c>
      <c r="GS28">
        <v>3.13586</v>
      </c>
      <c r="GT28">
        <v>2.69151</v>
      </c>
      <c r="GU28">
        <v>0.0654346</v>
      </c>
      <c r="GV28">
        <v>0.0625328</v>
      </c>
      <c r="GW28">
        <v>0.105189</v>
      </c>
      <c r="GX28">
        <v>0.0977457</v>
      </c>
      <c r="GY28">
        <v>29704.2</v>
      </c>
      <c r="GZ28">
        <v>29848.8</v>
      </c>
      <c r="HA28">
        <v>29547.9</v>
      </c>
      <c r="HB28">
        <v>29425.1</v>
      </c>
      <c r="HC28">
        <v>34935.1</v>
      </c>
      <c r="HD28">
        <v>35159.4</v>
      </c>
      <c r="HE28">
        <v>41583.6</v>
      </c>
      <c r="HF28">
        <v>41798.7</v>
      </c>
      <c r="HG28">
        <v>1.92075</v>
      </c>
      <c r="HH28">
        <v>1.8728</v>
      </c>
      <c r="HI28">
        <v>0.0742637</v>
      </c>
      <c r="HJ28">
        <v>0</v>
      </c>
      <c r="HK28">
        <v>28.7912</v>
      </c>
      <c r="HL28">
        <v>999.9</v>
      </c>
      <c r="HM28">
        <v>56.6</v>
      </c>
      <c r="HN28">
        <v>30.5</v>
      </c>
      <c r="HO28">
        <v>27.441</v>
      </c>
      <c r="HP28">
        <v>61.8711</v>
      </c>
      <c r="HQ28">
        <v>25.8534</v>
      </c>
      <c r="HR28">
        <v>1</v>
      </c>
      <c r="HS28">
        <v>0.10125</v>
      </c>
      <c r="HT28">
        <v>-0.567181</v>
      </c>
      <c r="HU28">
        <v>20.3377</v>
      </c>
      <c r="HV28">
        <v>5.21684</v>
      </c>
      <c r="HW28">
        <v>12.0117</v>
      </c>
      <c r="HX28">
        <v>4.9889</v>
      </c>
      <c r="HY28">
        <v>3.28758</v>
      </c>
      <c r="HZ28">
        <v>9999</v>
      </c>
      <c r="IA28">
        <v>9999</v>
      </c>
      <c r="IB28">
        <v>9999</v>
      </c>
      <c r="IC28">
        <v>999.9</v>
      </c>
      <c r="ID28">
        <v>1.86756</v>
      </c>
      <c r="IE28">
        <v>1.86673</v>
      </c>
      <c r="IF28">
        <v>1.86602</v>
      </c>
      <c r="IG28">
        <v>1.866</v>
      </c>
      <c r="IH28">
        <v>1.86784</v>
      </c>
      <c r="II28">
        <v>1.87028</v>
      </c>
      <c r="IJ28">
        <v>1.86896</v>
      </c>
      <c r="IK28">
        <v>1.87041</v>
      </c>
      <c r="IL28">
        <v>0</v>
      </c>
      <c r="IM28">
        <v>0</v>
      </c>
      <c r="IN28">
        <v>0</v>
      </c>
      <c r="IO28">
        <v>0</v>
      </c>
      <c r="IP28" t="s">
        <v>443</v>
      </c>
      <c r="IQ28" t="s">
        <v>444</v>
      </c>
      <c r="IR28" t="s">
        <v>445</v>
      </c>
      <c r="IS28" t="s">
        <v>445</v>
      </c>
      <c r="IT28" t="s">
        <v>445</v>
      </c>
      <c r="IU28" t="s">
        <v>445</v>
      </c>
      <c r="IV28">
        <v>0</v>
      </c>
      <c r="IW28">
        <v>100</v>
      </c>
      <c r="IX28">
        <v>100</v>
      </c>
      <c r="IY28">
        <v>0.195</v>
      </c>
      <c r="IZ28">
        <v>0.1457</v>
      </c>
      <c r="JA28">
        <v>0.1520806729546384</v>
      </c>
      <c r="JB28">
        <v>0.0003178419753343253</v>
      </c>
      <c r="JC28">
        <v>-6.012475575984678E-07</v>
      </c>
      <c r="JD28">
        <v>7.594320938325871E-11</v>
      </c>
      <c r="JE28">
        <v>-0.06537213769188976</v>
      </c>
      <c r="JF28">
        <v>-0.002779077146552394</v>
      </c>
      <c r="JG28">
        <v>0.0007843295920201409</v>
      </c>
      <c r="JH28">
        <v>-1.211717912536145E-05</v>
      </c>
      <c r="JI28">
        <v>4</v>
      </c>
      <c r="JJ28">
        <v>2338</v>
      </c>
      <c r="JK28">
        <v>1</v>
      </c>
      <c r="JL28">
        <v>27</v>
      </c>
      <c r="JM28">
        <v>189904.2</v>
      </c>
      <c r="JN28">
        <v>189904.3</v>
      </c>
      <c r="JO28">
        <v>0.673828</v>
      </c>
      <c r="JP28">
        <v>2.28027</v>
      </c>
      <c r="JQ28">
        <v>1.39648</v>
      </c>
      <c r="JR28">
        <v>2.34985</v>
      </c>
      <c r="JS28">
        <v>1.49536</v>
      </c>
      <c r="JT28">
        <v>2.66602</v>
      </c>
      <c r="JU28">
        <v>36.1754</v>
      </c>
      <c r="JV28">
        <v>24.0612</v>
      </c>
      <c r="JW28">
        <v>18</v>
      </c>
      <c r="JX28">
        <v>490.08</v>
      </c>
      <c r="JY28">
        <v>449.805</v>
      </c>
      <c r="JZ28">
        <v>28.5339</v>
      </c>
      <c r="KA28">
        <v>28.927</v>
      </c>
      <c r="KB28">
        <v>29.9999</v>
      </c>
      <c r="KC28">
        <v>28.8226</v>
      </c>
      <c r="KD28">
        <v>28.7571</v>
      </c>
      <c r="KE28">
        <v>13.4306</v>
      </c>
      <c r="KF28">
        <v>28.5997</v>
      </c>
      <c r="KG28">
        <v>80.20099999999999</v>
      </c>
      <c r="KH28">
        <v>28.5815</v>
      </c>
      <c r="KI28">
        <v>232.871</v>
      </c>
      <c r="KJ28">
        <v>21.7108</v>
      </c>
      <c r="KK28">
        <v>100.992</v>
      </c>
      <c r="KL28">
        <v>100.518</v>
      </c>
    </row>
    <row r="29" spans="1:298">
      <c r="A29">
        <v>13</v>
      </c>
      <c r="B29">
        <v>1758641686</v>
      </c>
      <c r="C29">
        <v>60</v>
      </c>
      <c r="D29" t="s">
        <v>468</v>
      </c>
      <c r="E29" t="s">
        <v>469</v>
      </c>
      <c r="F29">
        <v>5</v>
      </c>
      <c r="G29" t="s">
        <v>436</v>
      </c>
      <c r="H29" t="s">
        <v>437</v>
      </c>
      <c r="I29" t="s">
        <v>438</v>
      </c>
      <c r="J29">
        <v>1758641678.214286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255.7074003214674</v>
      </c>
      <c r="AL29">
        <v>259.6940121212121</v>
      </c>
      <c r="AM29">
        <v>-3.261146564459736</v>
      </c>
      <c r="AN29">
        <v>64.96130728800695</v>
      </c>
      <c r="AO29">
        <f>(AQ29 - AP29 + DZ29*1E3/(8.314*(EB29+273.15)) * AS29/DY29 * AR29) * DY29/(100*DM29) * 1000/(1000 - AQ29)</f>
        <v>0</v>
      </c>
      <c r="AP29">
        <v>21.69078238961038</v>
      </c>
      <c r="AQ29">
        <v>23.68327878787879</v>
      </c>
      <c r="AR29">
        <v>8.112861002215979E-06</v>
      </c>
      <c r="AS29">
        <v>107.77</v>
      </c>
      <c r="AT29">
        <v>0</v>
      </c>
      <c r="AU29">
        <v>0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439</v>
      </c>
      <c r="AZ29" t="s">
        <v>439</v>
      </c>
      <c r="BA29">
        <v>0</v>
      </c>
      <c r="BB29">
        <v>0</v>
      </c>
      <c r="BC29">
        <f>1-BA29/BB29</f>
        <v>0</v>
      </c>
      <c r="BD29">
        <v>0</v>
      </c>
      <c r="BE29" t="s">
        <v>439</v>
      </c>
      <c r="BF29" t="s">
        <v>439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439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2.44</v>
      </c>
      <c r="DN29">
        <v>0.5</v>
      </c>
      <c r="DO29" t="s">
        <v>440</v>
      </c>
      <c r="DP29">
        <v>2</v>
      </c>
      <c r="DQ29" t="b">
        <v>1</v>
      </c>
      <c r="DR29">
        <v>1758641678.214286</v>
      </c>
      <c r="DS29">
        <v>276.6988571428572</v>
      </c>
      <c r="DT29">
        <v>265.7138571428571</v>
      </c>
      <c r="DU29">
        <v>23.674475</v>
      </c>
      <c r="DV29">
        <v>21.688825</v>
      </c>
      <c r="DW29">
        <v>276.5033928571428</v>
      </c>
      <c r="DX29">
        <v>23.52886071428571</v>
      </c>
      <c r="DY29">
        <v>500.0046428571428</v>
      </c>
      <c r="DZ29">
        <v>90.43227500000002</v>
      </c>
      <c r="EA29">
        <v>0.03102075714285714</v>
      </c>
      <c r="EB29">
        <v>30.11811428571429</v>
      </c>
      <c r="EC29">
        <v>29.99780714285714</v>
      </c>
      <c r="ED29">
        <v>999.9000000000002</v>
      </c>
      <c r="EE29">
        <v>0</v>
      </c>
      <c r="EF29">
        <v>0</v>
      </c>
      <c r="EG29">
        <v>9997.011428571428</v>
      </c>
      <c r="EH29">
        <v>0</v>
      </c>
      <c r="EI29">
        <v>12.0846</v>
      </c>
      <c r="EJ29">
        <v>10.9850725</v>
      </c>
      <c r="EK29">
        <v>283.4083571428571</v>
      </c>
      <c r="EL29">
        <v>271.6046428571428</v>
      </c>
      <c r="EM29">
        <v>1.9856475</v>
      </c>
      <c r="EN29">
        <v>265.7138571428571</v>
      </c>
      <c r="EO29">
        <v>21.688825</v>
      </c>
      <c r="EP29">
        <v>2.140936785714286</v>
      </c>
      <c r="EQ29">
        <v>1.961368928571429</v>
      </c>
      <c r="ER29">
        <v>18.52707142857142</v>
      </c>
      <c r="ES29">
        <v>17.13588928571429</v>
      </c>
      <c r="ET29">
        <v>1999.969285714286</v>
      </c>
      <c r="EU29">
        <v>0.9799973214285714</v>
      </c>
      <c r="EV29">
        <v>0.0200026</v>
      </c>
      <c r="EW29">
        <v>0</v>
      </c>
      <c r="EX29">
        <v>319.6017142857142</v>
      </c>
      <c r="EY29">
        <v>5.00097</v>
      </c>
      <c r="EZ29">
        <v>6486.856785714285</v>
      </c>
      <c r="FA29">
        <v>16707.31428571428</v>
      </c>
      <c r="FB29">
        <v>40.81199999999999</v>
      </c>
      <c r="FC29">
        <v>41.125</v>
      </c>
      <c r="FD29">
        <v>40.75</v>
      </c>
      <c r="FE29">
        <v>40.7455</v>
      </c>
      <c r="FF29">
        <v>41.375</v>
      </c>
      <c r="FG29">
        <v>1955.059642857143</v>
      </c>
      <c r="FH29">
        <v>39.9</v>
      </c>
      <c r="FI29">
        <v>0</v>
      </c>
      <c r="FJ29">
        <v>1758641686.8</v>
      </c>
      <c r="FK29">
        <v>0</v>
      </c>
      <c r="FL29">
        <v>319.4811538461539</v>
      </c>
      <c r="FM29">
        <v>-44.30851285875227</v>
      </c>
      <c r="FN29">
        <v>-899.9333339394449</v>
      </c>
      <c r="FO29">
        <v>6484.698076923077</v>
      </c>
      <c r="FP29">
        <v>15</v>
      </c>
      <c r="FQ29">
        <v>0</v>
      </c>
      <c r="FR29" t="s">
        <v>441</v>
      </c>
      <c r="FS29">
        <v>1747247426.5</v>
      </c>
      <c r="FT29">
        <v>1747247420.5</v>
      </c>
      <c r="FU29">
        <v>0</v>
      </c>
      <c r="FV29">
        <v>1.027</v>
      </c>
      <c r="FW29">
        <v>0.031</v>
      </c>
      <c r="FX29">
        <v>0.02</v>
      </c>
      <c r="FY29">
        <v>0.05</v>
      </c>
      <c r="FZ29">
        <v>420</v>
      </c>
      <c r="GA29">
        <v>16</v>
      </c>
      <c r="GB29">
        <v>0.01</v>
      </c>
      <c r="GC29">
        <v>0.1</v>
      </c>
      <c r="GD29">
        <v>10.587998</v>
      </c>
      <c r="GE29">
        <v>7.871214033771104</v>
      </c>
      <c r="GF29">
        <v>0.7591936729623079</v>
      </c>
      <c r="GG29">
        <v>0</v>
      </c>
      <c r="GH29">
        <v>321.3447352941177</v>
      </c>
      <c r="GI29">
        <v>-39.20221545760461</v>
      </c>
      <c r="GJ29">
        <v>3.881348077732662</v>
      </c>
      <c r="GK29">
        <v>-1</v>
      </c>
      <c r="GL29">
        <v>1.98486475</v>
      </c>
      <c r="GM29">
        <v>0.01733347091931989</v>
      </c>
      <c r="GN29">
        <v>0.002072862739667051</v>
      </c>
      <c r="GO29">
        <v>1</v>
      </c>
      <c r="GP29">
        <v>1</v>
      </c>
      <c r="GQ29">
        <v>2</v>
      </c>
      <c r="GR29" t="s">
        <v>442</v>
      </c>
      <c r="GS29">
        <v>3.13592</v>
      </c>
      <c r="GT29">
        <v>2.6914</v>
      </c>
      <c r="GU29">
        <v>0.0621148</v>
      </c>
      <c r="GV29">
        <v>0.059052</v>
      </c>
      <c r="GW29">
        <v>0.105209</v>
      </c>
      <c r="GX29">
        <v>0.0977428</v>
      </c>
      <c r="GY29">
        <v>29809.7</v>
      </c>
      <c r="GZ29">
        <v>29959.3</v>
      </c>
      <c r="HA29">
        <v>29547.9</v>
      </c>
      <c r="HB29">
        <v>29424.7</v>
      </c>
      <c r="HC29">
        <v>34934.1</v>
      </c>
      <c r="HD29">
        <v>35159</v>
      </c>
      <c r="HE29">
        <v>41583.5</v>
      </c>
      <c r="HF29">
        <v>41798.2</v>
      </c>
      <c r="HG29">
        <v>1.92105</v>
      </c>
      <c r="HH29">
        <v>1.87278</v>
      </c>
      <c r="HI29">
        <v>0.07290389999999999</v>
      </c>
      <c r="HJ29">
        <v>0</v>
      </c>
      <c r="HK29">
        <v>28.7917</v>
      </c>
      <c r="HL29">
        <v>999.9</v>
      </c>
      <c r="HM29">
        <v>56.6</v>
      </c>
      <c r="HN29">
        <v>30.5</v>
      </c>
      <c r="HO29">
        <v>27.4422</v>
      </c>
      <c r="HP29">
        <v>62.0911</v>
      </c>
      <c r="HQ29">
        <v>25.9135</v>
      </c>
      <c r="HR29">
        <v>1</v>
      </c>
      <c r="HS29">
        <v>0.100938</v>
      </c>
      <c r="HT29">
        <v>-0.534801</v>
      </c>
      <c r="HU29">
        <v>20.3378</v>
      </c>
      <c r="HV29">
        <v>5.21669</v>
      </c>
      <c r="HW29">
        <v>12.0119</v>
      </c>
      <c r="HX29">
        <v>4.98885</v>
      </c>
      <c r="HY29">
        <v>3.28765</v>
      </c>
      <c r="HZ29">
        <v>9999</v>
      </c>
      <c r="IA29">
        <v>9999</v>
      </c>
      <c r="IB29">
        <v>9999</v>
      </c>
      <c r="IC29">
        <v>999.9</v>
      </c>
      <c r="ID29">
        <v>1.86753</v>
      </c>
      <c r="IE29">
        <v>1.86673</v>
      </c>
      <c r="IF29">
        <v>1.866</v>
      </c>
      <c r="IG29">
        <v>1.866</v>
      </c>
      <c r="IH29">
        <v>1.86783</v>
      </c>
      <c r="II29">
        <v>1.87027</v>
      </c>
      <c r="IJ29">
        <v>1.86895</v>
      </c>
      <c r="IK29">
        <v>1.87042</v>
      </c>
      <c r="IL29">
        <v>0</v>
      </c>
      <c r="IM29">
        <v>0</v>
      </c>
      <c r="IN29">
        <v>0</v>
      </c>
      <c r="IO29">
        <v>0</v>
      </c>
      <c r="IP29" t="s">
        <v>443</v>
      </c>
      <c r="IQ29" t="s">
        <v>444</v>
      </c>
      <c r="IR29" t="s">
        <v>445</v>
      </c>
      <c r="IS29" t="s">
        <v>445</v>
      </c>
      <c r="IT29" t="s">
        <v>445</v>
      </c>
      <c r="IU29" t="s">
        <v>445</v>
      </c>
      <c r="IV29">
        <v>0</v>
      </c>
      <c r="IW29">
        <v>100</v>
      </c>
      <c r="IX29">
        <v>100</v>
      </c>
      <c r="IY29">
        <v>0.195</v>
      </c>
      <c r="IZ29">
        <v>0.1458</v>
      </c>
      <c r="JA29">
        <v>0.1520806729546384</v>
      </c>
      <c r="JB29">
        <v>0.0003178419753343253</v>
      </c>
      <c r="JC29">
        <v>-6.012475575984678E-07</v>
      </c>
      <c r="JD29">
        <v>7.594320938325871E-11</v>
      </c>
      <c r="JE29">
        <v>-0.06537213769188976</v>
      </c>
      <c r="JF29">
        <v>-0.002779077146552394</v>
      </c>
      <c r="JG29">
        <v>0.0007843295920201409</v>
      </c>
      <c r="JH29">
        <v>-1.211717912536145E-05</v>
      </c>
      <c r="JI29">
        <v>4</v>
      </c>
      <c r="JJ29">
        <v>2338</v>
      </c>
      <c r="JK29">
        <v>1</v>
      </c>
      <c r="JL29">
        <v>27</v>
      </c>
      <c r="JM29">
        <v>189904.3</v>
      </c>
      <c r="JN29">
        <v>189904.4</v>
      </c>
      <c r="JO29">
        <v>0.639648</v>
      </c>
      <c r="JP29">
        <v>2.2937</v>
      </c>
      <c r="JQ29">
        <v>1.39648</v>
      </c>
      <c r="JR29">
        <v>2.34863</v>
      </c>
      <c r="JS29">
        <v>1.49536</v>
      </c>
      <c r="JT29">
        <v>2.56348</v>
      </c>
      <c r="JU29">
        <v>36.1754</v>
      </c>
      <c r="JV29">
        <v>24.0612</v>
      </c>
      <c r="JW29">
        <v>18</v>
      </c>
      <c r="JX29">
        <v>490.255</v>
      </c>
      <c r="JY29">
        <v>449.77</v>
      </c>
      <c r="JZ29">
        <v>28.5791</v>
      </c>
      <c r="KA29">
        <v>28.9245</v>
      </c>
      <c r="KB29">
        <v>29.9999</v>
      </c>
      <c r="KC29">
        <v>28.8208</v>
      </c>
      <c r="KD29">
        <v>28.7547</v>
      </c>
      <c r="KE29">
        <v>12.7579</v>
      </c>
      <c r="KF29">
        <v>28.5997</v>
      </c>
      <c r="KG29">
        <v>80.20099999999999</v>
      </c>
      <c r="KH29">
        <v>28.5845</v>
      </c>
      <c r="KI29">
        <v>212.838</v>
      </c>
      <c r="KJ29">
        <v>21.7108</v>
      </c>
      <c r="KK29">
        <v>100.991</v>
      </c>
      <c r="KL29">
        <v>100.516</v>
      </c>
    </row>
    <row r="30" spans="1:298">
      <c r="A30">
        <v>14</v>
      </c>
      <c r="B30">
        <v>1758641691</v>
      </c>
      <c r="C30">
        <v>65</v>
      </c>
      <c r="D30" t="s">
        <v>470</v>
      </c>
      <c r="E30" t="s">
        <v>471</v>
      </c>
      <c r="F30">
        <v>5</v>
      </c>
      <c r="G30" t="s">
        <v>436</v>
      </c>
      <c r="H30" t="s">
        <v>437</v>
      </c>
      <c r="I30" t="s">
        <v>438</v>
      </c>
      <c r="J30">
        <v>1758641683.5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238.7324743044471</v>
      </c>
      <c r="AL30">
        <v>243.3064909090908</v>
      </c>
      <c r="AM30">
        <v>-3.276394577549952</v>
      </c>
      <c r="AN30">
        <v>64.96130728800695</v>
      </c>
      <c r="AO30">
        <f>(AQ30 - AP30 + DZ30*1E3/(8.314*(EB30+273.15)) * AS30/DY30 * AR30) * DY30/(100*DM30) * 1000/(1000 - AQ30)</f>
        <v>0</v>
      </c>
      <c r="AP30">
        <v>21.69037170562771</v>
      </c>
      <c r="AQ30">
        <v>23.6854418181818</v>
      </c>
      <c r="AR30">
        <v>1.432021750820456E-06</v>
      </c>
      <c r="AS30">
        <v>107.77</v>
      </c>
      <c r="AT30">
        <v>0</v>
      </c>
      <c r="AU30">
        <v>0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439</v>
      </c>
      <c r="AZ30" t="s">
        <v>439</v>
      </c>
      <c r="BA30">
        <v>0</v>
      </c>
      <c r="BB30">
        <v>0</v>
      </c>
      <c r="BC30">
        <f>1-BA30/BB30</f>
        <v>0</v>
      </c>
      <c r="BD30">
        <v>0</v>
      </c>
      <c r="BE30" t="s">
        <v>439</v>
      </c>
      <c r="BF30" t="s">
        <v>439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439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2.44</v>
      </c>
      <c r="DN30">
        <v>0.5</v>
      </c>
      <c r="DO30" t="s">
        <v>440</v>
      </c>
      <c r="DP30">
        <v>2</v>
      </c>
      <c r="DQ30" t="b">
        <v>1</v>
      </c>
      <c r="DR30">
        <v>1758641683.5</v>
      </c>
      <c r="DS30">
        <v>259.8981481481482</v>
      </c>
      <c r="DT30">
        <v>248.2414814814815</v>
      </c>
      <c r="DU30">
        <v>23.6794925925926</v>
      </c>
      <c r="DV30">
        <v>21.69021481481482</v>
      </c>
      <c r="DW30">
        <v>259.7028518518519</v>
      </c>
      <c r="DX30">
        <v>23.53380740740741</v>
      </c>
      <c r="DY30">
        <v>499.9933333333333</v>
      </c>
      <c r="DZ30">
        <v>90.43145925925926</v>
      </c>
      <c r="EA30">
        <v>0.03102537777777778</v>
      </c>
      <c r="EB30">
        <v>30.11767777777778</v>
      </c>
      <c r="EC30">
        <v>29.99080740740741</v>
      </c>
      <c r="ED30">
        <v>999.9000000000001</v>
      </c>
      <c r="EE30">
        <v>0</v>
      </c>
      <c r="EF30">
        <v>0</v>
      </c>
      <c r="EG30">
        <v>10004.05296296296</v>
      </c>
      <c r="EH30">
        <v>0</v>
      </c>
      <c r="EI30">
        <v>12.0846</v>
      </c>
      <c r="EJ30">
        <v>11.65667037037037</v>
      </c>
      <c r="EK30">
        <v>266.2015925925926</v>
      </c>
      <c r="EL30">
        <v>253.7452962962963</v>
      </c>
      <c r="EM30">
        <v>1.989277037037037</v>
      </c>
      <c r="EN30">
        <v>248.2414814814815</v>
      </c>
      <c r="EO30">
        <v>21.69021481481482</v>
      </c>
      <c r="EP30">
        <v>2.141370740740741</v>
      </c>
      <c r="EQ30">
        <v>1.961476666666667</v>
      </c>
      <c r="ER30">
        <v>18.53031111111111</v>
      </c>
      <c r="ES30">
        <v>17.13675555555555</v>
      </c>
      <c r="ET30">
        <v>1999.988518518519</v>
      </c>
      <c r="EU30">
        <v>0.9799975925925927</v>
      </c>
      <c r="EV30">
        <v>0.02000232962962963</v>
      </c>
      <c r="EW30">
        <v>0</v>
      </c>
      <c r="EX30">
        <v>315.405037037037</v>
      </c>
      <c r="EY30">
        <v>5.00097</v>
      </c>
      <c r="EZ30">
        <v>6401.717407407407</v>
      </c>
      <c r="FA30">
        <v>16707.46666666666</v>
      </c>
      <c r="FB30">
        <v>40.81199999999999</v>
      </c>
      <c r="FC30">
        <v>41.125</v>
      </c>
      <c r="FD30">
        <v>40.75</v>
      </c>
      <c r="FE30">
        <v>40.74066666666667</v>
      </c>
      <c r="FF30">
        <v>41.375</v>
      </c>
      <c r="FG30">
        <v>1955.078888888889</v>
      </c>
      <c r="FH30">
        <v>39.9</v>
      </c>
      <c r="FI30">
        <v>0</v>
      </c>
      <c r="FJ30">
        <v>1758641692.2</v>
      </c>
      <c r="FK30">
        <v>0</v>
      </c>
      <c r="FL30">
        <v>314.9128</v>
      </c>
      <c r="FM30">
        <v>-52.46192307976568</v>
      </c>
      <c r="FN30">
        <v>-1062.79692309666</v>
      </c>
      <c r="FO30">
        <v>6392.057199999999</v>
      </c>
      <c r="FP30">
        <v>15</v>
      </c>
      <c r="FQ30">
        <v>0</v>
      </c>
      <c r="FR30" t="s">
        <v>441</v>
      </c>
      <c r="FS30">
        <v>1747247426.5</v>
      </c>
      <c r="FT30">
        <v>1747247420.5</v>
      </c>
      <c r="FU30">
        <v>0</v>
      </c>
      <c r="FV30">
        <v>1.027</v>
      </c>
      <c r="FW30">
        <v>0.031</v>
      </c>
      <c r="FX30">
        <v>0.02</v>
      </c>
      <c r="FY30">
        <v>0.05</v>
      </c>
      <c r="FZ30">
        <v>420</v>
      </c>
      <c r="GA30">
        <v>16</v>
      </c>
      <c r="GB30">
        <v>0.01</v>
      </c>
      <c r="GC30">
        <v>0.1</v>
      </c>
      <c r="GD30">
        <v>11.24141325</v>
      </c>
      <c r="GE30">
        <v>7.61542885553469</v>
      </c>
      <c r="GF30">
        <v>0.7338808381112956</v>
      </c>
      <c r="GG30">
        <v>0</v>
      </c>
      <c r="GH30">
        <v>317.9336470588235</v>
      </c>
      <c r="GI30">
        <v>-46.89216196172121</v>
      </c>
      <c r="GJ30">
        <v>4.62370656560776</v>
      </c>
      <c r="GK30">
        <v>-1</v>
      </c>
      <c r="GL30">
        <v>1.98750625</v>
      </c>
      <c r="GM30">
        <v>0.04095838649155237</v>
      </c>
      <c r="GN30">
        <v>0.004279056372320884</v>
      </c>
      <c r="GO30">
        <v>1</v>
      </c>
      <c r="GP30">
        <v>1</v>
      </c>
      <c r="GQ30">
        <v>2</v>
      </c>
      <c r="GR30" t="s">
        <v>442</v>
      </c>
      <c r="GS30">
        <v>3.1359</v>
      </c>
      <c r="GT30">
        <v>2.69135</v>
      </c>
      <c r="GU30">
        <v>0.0587051</v>
      </c>
      <c r="GV30">
        <v>0.0554847</v>
      </c>
      <c r="GW30">
        <v>0.105222</v>
      </c>
      <c r="GX30">
        <v>0.0977537</v>
      </c>
      <c r="GY30">
        <v>29917.8</v>
      </c>
      <c r="GZ30">
        <v>30072.9</v>
      </c>
      <c r="HA30">
        <v>29547.6</v>
      </c>
      <c r="HB30">
        <v>29424.7</v>
      </c>
      <c r="HC30">
        <v>34933</v>
      </c>
      <c r="HD30">
        <v>35158.7</v>
      </c>
      <c r="HE30">
        <v>41582.9</v>
      </c>
      <c r="HF30">
        <v>41798.3</v>
      </c>
      <c r="HG30">
        <v>1.9209</v>
      </c>
      <c r="HH30">
        <v>1.87267</v>
      </c>
      <c r="HI30">
        <v>0.0737309</v>
      </c>
      <c r="HJ30">
        <v>0</v>
      </c>
      <c r="HK30">
        <v>28.7937</v>
      </c>
      <c r="HL30">
        <v>999.9</v>
      </c>
      <c r="HM30">
        <v>56.6</v>
      </c>
      <c r="HN30">
        <v>30.5</v>
      </c>
      <c r="HO30">
        <v>27.4426</v>
      </c>
      <c r="HP30">
        <v>62.0711</v>
      </c>
      <c r="HQ30">
        <v>26.0176</v>
      </c>
      <c r="HR30">
        <v>1</v>
      </c>
      <c r="HS30">
        <v>0.100869</v>
      </c>
      <c r="HT30">
        <v>-0.51869</v>
      </c>
      <c r="HU30">
        <v>20.3381</v>
      </c>
      <c r="HV30">
        <v>5.21684</v>
      </c>
      <c r="HW30">
        <v>12.0125</v>
      </c>
      <c r="HX30">
        <v>4.9891</v>
      </c>
      <c r="HY30">
        <v>3.28763</v>
      </c>
      <c r="HZ30">
        <v>9999</v>
      </c>
      <c r="IA30">
        <v>9999</v>
      </c>
      <c r="IB30">
        <v>9999</v>
      </c>
      <c r="IC30">
        <v>999.9</v>
      </c>
      <c r="ID30">
        <v>1.86752</v>
      </c>
      <c r="IE30">
        <v>1.86672</v>
      </c>
      <c r="IF30">
        <v>1.866</v>
      </c>
      <c r="IG30">
        <v>1.866</v>
      </c>
      <c r="IH30">
        <v>1.86783</v>
      </c>
      <c r="II30">
        <v>1.87027</v>
      </c>
      <c r="IJ30">
        <v>1.86896</v>
      </c>
      <c r="IK30">
        <v>1.87042</v>
      </c>
      <c r="IL30">
        <v>0</v>
      </c>
      <c r="IM30">
        <v>0</v>
      </c>
      <c r="IN30">
        <v>0</v>
      </c>
      <c r="IO30">
        <v>0</v>
      </c>
      <c r="IP30" t="s">
        <v>443</v>
      </c>
      <c r="IQ30" t="s">
        <v>444</v>
      </c>
      <c r="IR30" t="s">
        <v>445</v>
      </c>
      <c r="IS30" t="s">
        <v>445</v>
      </c>
      <c r="IT30" t="s">
        <v>445</v>
      </c>
      <c r="IU30" t="s">
        <v>445</v>
      </c>
      <c r="IV30">
        <v>0</v>
      </c>
      <c r="IW30">
        <v>100</v>
      </c>
      <c r="IX30">
        <v>100</v>
      </c>
      <c r="IY30">
        <v>0.194</v>
      </c>
      <c r="IZ30">
        <v>0.1458</v>
      </c>
      <c r="JA30">
        <v>0.1520806729546384</v>
      </c>
      <c r="JB30">
        <v>0.0003178419753343253</v>
      </c>
      <c r="JC30">
        <v>-6.012475575984678E-07</v>
      </c>
      <c r="JD30">
        <v>7.594320938325871E-11</v>
      </c>
      <c r="JE30">
        <v>-0.06537213769188976</v>
      </c>
      <c r="JF30">
        <v>-0.002779077146552394</v>
      </c>
      <c r="JG30">
        <v>0.0007843295920201409</v>
      </c>
      <c r="JH30">
        <v>-1.211717912536145E-05</v>
      </c>
      <c r="JI30">
        <v>4</v>
      </c>
      <c r="JJ30">
        <v>2338</v>
      </c>
      <c r="JK30">
        <v>1</v>
      </c>
      <c r="JL30">
        <v>27</v>
      </c>
      <c r="JM30">
        <v>189904.4</v>
      </c>
      <c r="JN30">
        <v>189904.5</v>
      </c>
      <c r="JO30">
        <v>0.603027</v>
      </c>
      <c r="JP30">
        <v>2.29736</v>
      </c>
      <c r="JQ30">
        <v>1.39648</v>
      </c>
      <c r="JR30">
        <v>2.34985</v>
      </c>
      <c r="JS30">
        <v>1.49536</v>
      </c>
      <c r="JT30">
        <v>2.65503</v>
      </c>
      <c r="JU30">
        <v>36.1754</v>
      </c>
      <c r="JV30">
        <v>24.0612</v>
      </c>
      <c r="JW30">
        <v>18</v>
      </c>
      <c r="JX30">
        <v>490.14</v>
      </c>
      <c r="JY30">
        <v>449.69</v>
      </c>
      <c r="JZ30">
        <v>28.592</v>
      </c>
      <c r="KA30">
        <v>28.9238</v>
      </c>
      <c r="KB30">
        <v>30.0001</v>
      </c>
      <c r="KC30">
        <v>28.8183</v>
      </c>
      <c r="KD30">
        <v>28.7522</v>
      </c>
      <c r="KE30">
        <v>12.0043</v>
      </c>
      <c r="KF30">
        <v>28.5997</v>
      </c>
      <c r="KG30">
        <v>80.20099999999999</v>
      </c>
      <c r="KH30">
        <v>28.5958</v>
      </c>
      <c r="KI30">
        <v>199.478</v>
      </c>
      <c r="KJ30">
        <v>21.7108</v>
      </c>
      <c r="KK30">
        <v>100.99</v>
      </c>
      <c r="KL30">
        <v>100.517</v>
      </c>
    </row>
    <row r="31" spans="1:298">
      <c r="A31">
        <v>15</v>
      </c>
      <c r="B31">
        <v>1758641696</v>
      </c>
      <c r="C31">
        <v>70</v>
      </c>
      <c r="D31" t="s">
        <v>472</v>
      </c>
      <c r="E31" t="s">
        <v>473</v>
      </c>
      <c r="F31">
        <v>5</v>
      </c>
      <c r="G31" t="s">
        <v>436</v>
      </c>
      <c r="H31" t="s">
        <v>437</v>
      </c>
      <c r="I31" t="s">
        <v>438</v>
      </c>
      <c r="J31">
        <v>1758641688.214286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221.76964435964</v>
      </c>
      <c r="AL31">
        <v>226.9731393939394</v>
      </c>
      <c r="AM31">
        <v>-3.261205584949549</v>
      </c>
      <c r="AN31">
        <v>64.96130728800695</v>
      </c>
      <c r="AO31">
        <f>(AQ31 - AP31 + DZ31*1E3/(8.314*(EB31+273.15)) * AS31/DY31 * AR31) * DY31/(100*DM31) * 1000/(1000 - AQ31)</f>
        <v>0</v>
      </c>
      <c r="AP31">
        <v>21.69344732467532</v>
      </c>
      <c r="AQ31">
        <v>23.6956709090909</v>
      </c>
      <c r="AR31">
        <v>9.044569170740372E-06</v>
      </c>
      <c r="AS31">
        <v>107.77</v>
      </c>
      <c r="AT31">
        <v>0</v>
      </c>
      <c r="AU31">
        <v>0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439</v>
      </c>
      <c r="AZ31" t="s">
        <v>439</v>
      </c>
      <c r="BA31">
        <v>0</v>
      </c>
      <c r="BB31">
        <v>0</v>
      </c>
      <c r="BC31">
        <f>1-BA31/BB31</f>
        <v>0</v>
      </c>
      <c r="BD31">
        <v>0</v>
      </c>
      <c r="BE31" t="s">
        <v>439</v>
      </c>
      <c r="BF31" t="s">
        <v>439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439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2.44</v>
      </c>
      <c r="DN31">
        <v>0.5</v>
      </c>
      <c r="DO31" t="s">
        <v>440</v>
      </c>
      <c r="DP31">
        <v>2</v>
      </c>
      <c r="DQ31" t="b">
        <v>1</v>
      </c>
      <c r="DR31">
        <v>1758641688.214286</v>
      </c>
      <c r="DS31">
        <v>244.8483928571429</v>
      </c>
      <c r="DT31">
        <v>232.6224642857143</v>
      </c>
      <c r="DU31">
        <v>23.68487142857143</v>
      </c>
      <c r="DV31">
        <v>21.69131428571429</v>
      </c>
      <c r="DW31">
        <v>244.6535357142857</v>
      </c>
      <c r="DX31">
        <v>23.53911785714286</v>
      </c>
      <c r="DY31">
        <v>499.9966785714286</v>
      </c>
      <c r="DZ31">
        <v>90.4316357142857</v>
      </c>
      <c r="EA31">
        <v>0.03107502142857143</v>
      </c>
      <c r="EB31">
        <v>30.11972857142856</v>
      </c>
      <c r="EC31">
        <v>29.99205000000001</v>
      </c>
      <c r="ED31">
        <v>999.9000000000002</v>
      </c>
      <c r="EE31">
        <v>0</v>
      </c>
      <c r="EF31">
        <v>0</v>
      </c>
      <c r="EG31">
        <v>10005.74464285714</v>
      </c>
      <c r="EH31">
        <v>0</v>
      </c>
      <c r="EI31">
        <v>12.0846</v>
      </c>
      <c r="EJ31">
        <v>12.22595714285714</v>
      </c>
      <c r="EK31">
        <v>250.7882142857143</v>
      </c>
      <c r="EL31">
        <v>237.7802142857143</v>
      </c>
      <c r="EM31">
        <v>1.993561428571429</v>
      </c>
      <c r="EN31">
        <v>232.6224642857143</v>
      </c>
      <c r="EO31">
        <v>21.69131428571429</v>
      </c>
      <c r="EP31">
        <v>2.141861785714286</v>
      </c>
      <c r="EQ31">
        <v>1.96158</v>
      </c>
      <c r="ER31">
        <v>18.53396071428572</v>
      </c>
      <c r="ES31">
        <v>17.13758571428571</v>
      </c>
      <c r="ET31">
        <v>1999.977857142857</v>
      </c>
      <c r="EU31">
        <v>0.9799975357142856</v>
      </c>
      <c r="EV31">
        <v>0.02000238571428571</v>
      </c>
      <c r="EW31">
        <v>0</v>
      </c>
      <c r="EX31">
        <v>311.1692499999999</v>
      </c>
      <c r="EY31">
        <v>5.00097</v>
      </c>
      <c r="EZ31">
        <v>6315.809285714285</v>
      </c>
      <c r="FA31">
        <v>16707.37142857143</v>
      </c>
      <c r="FB31">
        <v>40.81199999999999</v>
      </c>
      <c r="FC31">
        <v>41.125</v>
      </c>
      <c r="FD31">
        <v>40.75</v>
      </c>
      <c r="FE31">
        <v>40.741</v>
      </c>
      <c r="FF31">
        <v>41.375</v>
      </c>
      <c r="FG31">
        <v>1955.068214285715</v>
      </c>
      <c r="FH31">
        <v>39.9</v>
      </c>
      <c r="FI31">
        <v>0</v>
      </c>
      <c r="FJ31">
        <v>1758641697</v>
      </c>
      <c r="FK31">
        <v>0</v>
      </c>
      <c r="FL31">
        <v>310.5594</v>
      </c>
      <c r="FM31">
        <v>-56.53576914376126</v>
      </c>
      <c r="FN31">
        <v>-1151.052305908197</v>
      </c>
      <c r="FO31">
        <v>6303.827600000001</v>
      </c>
      <c r="FP31">
        <v>15</v>
      </c>
      <c r="FQ31">
        <v>0</v>
      </c>
      <c r="FR31" t="s">
        <v>441</v>
      </c>
      <c r="FS31">
        <v>1747247426.5</v>
      </c>
      <c r="FT31">
        <v>1747247420.5</v>
      </c>
      <c r="FU31">
        <v>0</v>
      </c>
      <c r="FV31">
        <v>1.027</v>
      </c>
      <c r="FW31">
        <v>0.031</v>
      </c>
      <c r="FX31">
        <v>0.02</v>
      </c>
      <c r="FY31">
        <v>0.05</v>
      </c>
      <c r="FZ31">
        <v>420</v>
      </c>
      <c r="GA31">
        <v>16</v>
      </c>
      <c r="GB31">
        <v>0.01</v>
      </c>
      <c r="GC31">
        <v>0.1</v>
      </c>
      <c r="GD31">
        <v>11.86959</v>
      </c>
      <c r="GE31">
        <v>7.297123452157551</v>
      </c>
      <c r="GF31">
        <v>0.7024883030342927</v>
      </c>
      <c r="GG31">
        <v>0</v>
      </c>
      <c r="GH31">
        <v>314.0014117647059</v>
      </c>
      <c r="GI31">
        <v>-53.11404125110938</v>
      </c>
      <c r="GJ31">
        <v>5.220221643466914</v>
      </c>
      <c r="GK31">
        <v>-1</v>
      </c>
      <c r="GL31">
        <v>1.99089775</v>
      </c>
      <c r="GM31">
        <v>0.05204116322701193</v>
      </c>
      <c r="GN31">
        <v>0.005217659191390331</v>
      </c>
      <c r="GO31">
        <v>1</v>
      </c>
      <c r="GP31">
        <v>1</v>
      </c>
      <c r="GQ31">
        <v>2</v>
      </c>
      <c r="GR31" t="s">
        <v>442</v>
      </c>
      <c r="GS31">
        <v>3.1359</v>
      </c>
      <c r="GT31">
        <v>2.69158</v>
      </c>
      <c r="GU31">
        <v>0.055231</v>
      </c>
      <c r="GV31">
        <v>0.0518534</v>
      </c>
      <c r="GW31">
        <v>0.105255</v>
      </c>
      <c r="GX31">
        <v>0.0977553</v>
      </c>
      <c r="GY31">
        <v>30028.8</v>
      </c>
      <c r="GZ31">
        <v>30188.6</v>
      </c>
      <c r="HA31">
        <v>29548.1</v>
      </c>
      <c r="HB31">
        <v>29424.8</v>
      </c>
      <c r="HC31">
        <v>34932.3</v>
      </c>
      <c r="HD31">
        <v>35158.5</v>
      </c>
      <c r="HE31">
        <v>41583.6</v>
      </c>
      <c r="HF31">
        <v>41798.3</v>
      </c>
      <c r="HG31">
        <v>1.92065</v>
      </c>
      <c r="HH31">
        <v>1.87295</v>
      </c>
      <c r="HI31">
        <v>0.0739098</v>
      </c>
      <c r="HJ31">
        <v>0</v>
      </c>
      <c r="HK31">
        <v>28.7937</v>
      </c>
      <c r="HL31">
        <v>999.9</v>
      </c>
      <c r="HM31">
        <v>56.6</v>
      </c>
      <c r="HN31">
        <v>30.6</v>
      </c>
      <c r="HO31">
        <v>27.5986</v>
      </c>
      <c r="HP31">
        <v>62.0511</v>
      </c>
      <c r="HQ31">
        <v>25.9295</v>
      </c>
      <c r="HR31">
        <v>1</v>
      </c>
      <c r="HS31">
        <v>0.100996</v>
      </c>
      <c r="HT31">
        <v>-0.490207</v>
      </c>
      <c r="HU31">
        <v>20.3383</v>
      </c>
      <c r="HV31">
        <v>5.21744</v>
      </c>
      <c r="HW31">
        <v>12.0113</v>
      </c>
      <c r="HX31">
        <v>4.9891</v>
      </c>
      <c r="HY31">
        <v>3.2876</v>
      </c>
      <c r="HZ31">
        <v>9999</v>
      </c>
      <c r="IA31">
        <v>9999</v>
      </c>
      <c r="IB31">
        <v>9999</v>
      </c>
      <c r="IC31">
        <v>999.9</v>
      </c>
      <c r="ID31">
        <v>1.86753</v>
      </c>
      <c r="IE31">
        <v>1.86673</v>
      </c>
      <c r="IF31">
        <v>1.86602</v>
      </c>
      <c r="IG31">
        <v>1.86601</v>
      </c>
      <c r="IH31">
        <v>1.86783</v>
      </c>
      <c r="II31">
        <v>1.87027</v>
      </c>
      <c r="IJ31">
        <v>1.86894</v>
      </c>
      <c r="IK31">
        <v>1.87042</v>
      </c>
      <c r="IL31">
        <v>0</v>
      </c>
      <c r="IM31">
        <v>0</v>
      </c>
      <c r="IN31">
        <v>0</v>
      </c>
      <c r="IO31">
        <v>0</v>
      </c>
      <c r="IP31" t="s">
        <v>443</v>
      </c>
      <c r="IQ31" t="s">
        <v>444</v>
      </c>
      <c r="IR31" t="s">
        <v>445</v>
      </c>
      <c r="IS31" t="s">
        <v>445</v>
      </c>
      <c r="IT31" t="s">
        <v>445</v>
      </c>
      <c r="IU31" t="s">
        <v>445</v>
      </c>
      <c r="IV31">
        <v>0</v>
      </c>
      <c r="IW31">
        <v>100</v>
      </c>
      <c r="IX31">
        <v>100</v>
      </c>
      <c r="IY31">
        <v>0.194</v>
      </c>
      <c r="IZ31">
        <v>0.1459</v>
      </c>
      <c r="JA31">
        <v>0.1520806729546384</v>
      </c>
      <c r="JB31">
        <v>0.0003178419753343253</v>
      </c>
      <c r="JC31">
        <v>-6.012475575984678E-07</v>
      </c>
      <c r="JD31">
        <v>7.594320938325871E-11</v>
      </c>
      <c r="JE31">
        <v>-0.06537213769188976</v>
      </c>
      <c r="JF31">
        <v>-0.002779077146552394</v>
      </c>
      <c r="JG31">
        <v>0.0007843295920201409</v>
      </c>
      <c r="JH31">
        <v>-1.211717912536145E-05</v>
      </c>
      <c r="JI31">
        <v>4</v>
      </c>
      <c r="JJ31">
        <v>2338</v>
      </c>
      <c r="JK31">
        <v>1</v>
      </c>
      <c r="JL31">
        <v>27</v>
      </c>
      <c r="JM31">
        <v>189904.5</v>
      </c>
      <c r="JN31">
        <v>189904.6</v>
      </c>
      <c r="JO31">
        <v>0.567627</v>
      </c>
      <c r="JP31">
        <v>2.30347</v>
      </c>
      <c r="JQ31">
        <v>1.39648</v>
      </c>
      <c r="JR31">
        <v>2.34863</v>
      </c>
      <c r="JS31">
        <v>1.49536</v>
      </c>
      <c r="JT31">
        <v>2.58423</v>
      </c>
      <c r="JU31">
        <v>36.1754</v>
      </c>
      <c r="JV31">
        <v>24.0612</v>
      </c>
      <c r="JW31">
        <v>18</v>
      </c>
      <c r="JX31">
        <v>489.963</v>
      </c>
      <c r="JY31">
        <v>449.843</v>
      </c>
      <c r="JZ31">
        <v>28.6021</v>
      </c>
      <c r="KA31">
        <v>28.922</v>
      </c>
      <c r="KB31">
        <v>30.0001</v>
      </c>
      <c r="KC31">
        <v>28.8159</v>
      </c>
      <c r="KD31">
        <v>28.7498</v>
      </c>
      <c r="KE31">
        <v>11.3209</v>
      </c>
      <c r="KF31">
        <v>28.5997</v>
      </c>
      <c r="KG31">
        <v>80.20099999999999</v>
      </c>
      <c r="KH31">
        <v>28.5994</v>
      </c>
      <c r="KI31">
        <v>179.443</v>
      </c>
      <c r="KJ31">
        <v>21.7018</v>
      </c>
      <c r="KK31">
        <v>100.992</v>
      </c>
      <c r="KL31">
        <v>100.517</v>
      </c>
    </row>
    <row r="32" spans="1:298">
      <c r="A32">
        <v>16</v>
      </c>
      <c r="B32">
        <v>1758641701</v>
      </c>
      <c r="C32">
        <v>75</v>
      </c>
      <c r="D32" t="s">
        <v>474</v>
      </c>
      <c r="E32" t="s">
        <v>475</v>
      </c>
      <c r="F32">
        <v>5</v>
      </c>
      <c r="G32" t="s">
        <v>436</v>
      </c>
      <c r="H32" t="s">
        <v>437</v>
      </c>
      <c r="I32" t="s">
        <v>438</v>
      </c>
      <c r="J32">
        <v>1758641693.5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204.8906894141522</v>
      </c>
      <c r="AL32">
        <v>210.6648303030303</v>
      </c>
      <c r="AM32">
        <v>-3.265761978688035</v>
      </c>
      <c r="AN32">
        <v>64.96130728800695</v>
      </c>
      <c r="AO32">
        <f>(AQ32 - AP32 + DZ32*1E3/(8.314*(EB32+273.15)) * AS32/DY32 * AR32) * DY32/(100*DM32) * 1000/(1000 - AQ32)</f>
        <v>0</v>
      </c>
      <c r="AP32">
        <v>21.69280626839828</v>
      </c>
      <c r="AQ32">
        <v>23.70377393939393</v>
      </c>
      <c r="AR32">
        <v>6.255028356986307E-06</v>
      </c>
      <c r="AS32">
        <v>107.77</v>
      </c>
      <c r="AT32">
        <v>0</v>
      </c>
      <c r="AU32">
        <v>0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439</v>
      </c>
      <c r="AZ32" t="s">
        <v>439</v>
      </c>
      <c r="BA32">
        <v>0</v>
      </c>
      <c r="BB32">
        <v>0</v>
      </c>
      <c r="BC32">
        <f>1-BA32/BB32</f>
        <v>0</v>
      </c>
      <c r="BD32">
        <v>0</v>
      </c>
      <c r="BE32" t="s">
        <v>439</v>
      </c>
      <c r="BF32" t="s">
        <v>439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439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2.44</v>
      </c>
      <c r="DN32">
        <v>0.5</v>
      </c>
      <c r="DO32" t="s">
        <v>440</v>
      </c>
      <c r="DP32">
        <v>2</v>
      </c>
      <c r="DQ32" t="b">
        <v>1</v>
      </c>
      <c r="DR32">
        <v>1758641693.5</v>
      </c>
      <c r="DS32">
        <v>227.9861111111111</v>
      </c>
      <c r="DT32">
        <v>215.101037037037</v>
      </c>
      <c r="DU32">
        <v>23.69245555555555</v>
      </c>
      <c r="DV32">
        <v>21.69210740740741</v>
      </c>
      <c r="DW32">
        <v>227.7920740740741</v>
      </c>
      <c r="DX32">
        <v>23.5466</v>
      </c>
      <c r="DY32">
        <v>500.0158888888889</v>
      </c>
      <c r="DZ32">
        <v>90.43205185185182</v>
      </c>
      <c r="EA32">
        <v>0.03106564444444444</v>
      </c>
      <c r="EB32">
        <v>30.12260740740741</v>
      </c>
      <c r="EC32">
        <v>29.99414074074074</v>
      </c>
      <c r="ED32">
        <v>999.9000000000001</v>
      </c>
      <c r="EE32">
        <v>0</v>
      </c>
      <c r="EF32">
        <v>0</v>
      </c>
      <c r="EG32">
        <v>10006.74148148148</v>
      </c>
      <c r="EH32">
        <v>0</v>
      </c>
      <c r="EI32">
        <v>12.0846</v>
      </c>
      <c r="EJ32">
        <v>12.88511111111111</v>
      </c>
      <c r="EK32">
        <v>233.5186666666666</v>
      </c>
      <c r="EL32">
        <v>219.8704444444444</v>
      </c>
      <c r="EM32">
        <v>2.00035037037037</v>
      </c>
      <c r="EN32">
        <v>215.101037037037</v>
      </c>
      <c r="EO32">
        <v>21.69210740740741</v>
      </c>
      <c r="EP32">
        <v>2.142557777777778</v>
      </c>
      <c r="EQ32">
        <v>1.961661111111111</v>
      </c>
      <c r="ER32">
        <v>18.53914074074074</v>
      </c>
      <c r="ES32">
        <v>17.13823333333333</v>
      </c>
      <c r="ET32">
        <v>1999.99</v>
      </c>
      <c r="EU32">
        <v>0.9799976666666665</v>
      </c>
      <c r="EV32">
        <v>0.02000224444444444</v>
      </c>
      <c r="EW32">
        <v>0</v>
      </c>
      <c r="EX32">
        <v>306.2079259259259</v>
      </c>
      <c r="EY32">
        <v>5.00097</v>
      </c>
      <c r="EZ32">
        <v>6213.795925925926</v>
      </c>
      <c r="FA32">
        <v>16707.48148148148</v>
      </c>
      <c r="FB32">
        <v>40.81199999999999</v>
      </c>
      <c r="FC32">
        <v>41.125</v>
      </c>
      <c r="FD32">
        <v>40.75</v>
      </c>
      <c r="FE32">
        <v>40.74066666666667</v>
      </c>
      <c r="FF32">
        <v>41.375</v>
      </c>
      <c r="FG32">
        <v>1955.08</v>
      </c>
      <c r="FH32">
        <v>39.9</v>
      </c>
      <c r="FI32">
        <v>0</v>
      </c>
      <c r="FJ32">
        <v>1758641701.8</v>
      </c>
      <c r="FK32">
        <v>0</v>
      </c>
      <c r="FL32">
        <v>306.01168</v>
      </c>
      <c r="FM32">
        <v>-57.58846161174907</v>
      </c>
      <c r="FN32">
        <v>-1185.869232581962</v>
      </c>
      <c r="FO32">
        <v>6210.7768</v>
      </c>
      <c r="FP32">
        <v>15</v>
      </c>
      <c r="FQ32">
        <v>0</v>
      </c>
      <c r="FR32" t="s">
        <v>441</v>
      </c>
      <c r="FS32">
        <v>1747247426.5</v>
      </c>
      <c r="FT32">
        <v>1747247420.5</v>
      </c>
      <c r="FU32">
        <v>0</v>
      </c>
      <c r="FV32">
        <v>1.027</v>
      </c>
      <c r="FW32">
        <v>0.031</v>
      </c>
      <c r="FX32">
        <v>0.02</v>
      </c>
      <c r="FY32">
        <v>0.05</v>
      </c>
      <c r="FZ32">
        <v>420</v>
      </c>
      <c r="GA32">
        <v>16</v>
      </c>
      <c r="GB32">
        <v>0.01</v>
      </c>
      <c r="GC32">
        <v>0.1</v>
      </c>
      <c r="GD32">
        <v>12.3846243902439</v>
      </c>
      <c r="GE32">
        <v>7.461566550522647</v>
      </c>
      <c r="GF32">
        <v>0.7359973799597082</v>
      </c>
      <c r="GG32">
        <v>0</v>
      </c>
      <c r="GH32">
        <v>309.65</v>
      </c>
      <c r="GI32">
        <v>-55.96614211539585</v>
      </c>
      <c r="GJ32">
        <v>5.497901626449642</v>
      </c>
      <c r="GK32">
        <v>-1</v>
      </c>
      <c r="GL32">
        <v>1.995589268292683</v>
      </c>
      <c r="GM32">
        <v>0.07099797909406995</v>
      </c>
      <c r="GN32">
        <v>0.007241020137752435</v>
      </c>
      <c r="GO32">
        <v>1</v>
      </c>
      <c r="GP32">
        <v>1</v>
      </c>
      <c r="GQ32">
        <v>2</v>
      </c>
      <c r="GR32" t="s">
        <v>442</v>
      </c>
      <c r="GS32">
        <v>3.13581</v>
      </c>
      <c r="GT32">
        <v>2.69121</v>
      </c>
      <c r="GU32">
        <v>0.0516792</v>
      </c>
      <c r="GV32">
        <v>0.0481232</v>
      </c>
      <c r="GW32">
        <v>0.105282</v>
      </c>
      <c r="GX32">
        <v>0.09775739999999999</v>
      </c>
      <c r="GY32">
        <v>30142.1</v>
      </c>
      <c r="GZ32">
        <v>30307.7</v>
      </c>
      <c r="HA32">
        <v>29548.6</v>
      </c>
      <c r="HB32">
        <v>29425.1</v>
      </c>
      <c r="HC32">
        <v>34931.6</v>
      </c>
      <c r="HD32">
        <v>35158.7</v>
      </c>
      <c r="HE32">
        <v>41584.1</v>
      </c>
      <c r="HF32">
        <v>41798.7</v>
      </c>
      <c r="HG32">
        <v>1.92092</v>
      </c>
      <c r="HH32">
        <v>1.87245</v>
      </c>
      <c r="HI32">
        <v>0.0733584</v>
      </c>
      <c r="HJ32">
        <v>0</v>
      </c>
      <c r="HK32">
        <v>28.7937</v>
      </c>
      <c r="HL32">
        <v>999.9</v>
      </c>
      <c r="HM32">
        <v>56.6</v>
      </c>
      <c r="HN32">
        <v>30.6</v>
      </c>
      <c r="HO32">
        <v>27.5988</v>
      </c>
      <c r="HP32">
        <v>61.9411</v>
      </c>
      <c r="HQ32">
        <v>25.9575</v>
      </c>
      <c r="HR32">
        <v>1</v>
      </c>
      <c r="HS32">
        <v>0.100732</v>
      </c>
      <c r="HT32">
        <v>-0.469526</v>
      </c>
      <c r="HU32">
        <v>20.3385</v>
      </c>
      <c r="HV32">
        <v>5.21699</v>
      </c>
      <c r="HW32">
        <v>12.0113</v>
      </c>
      <c r="HX32">
        <v>4.98875</v>
      </c>
      <c r="HY32">
        <v>3.2876</v>
      </c>
      <c r="HZ32">
        <v>9999</v>
      </c>
      <c r="IA32">
        <v>9999</v>
      </c>
      <c r="IB32">
        <v>9999</v>
      </c>
      <c r="IC32">
        <v>999.9</v>
      </c>
      <c r="ID32">
        <v>1.86754</v>
      </c>
      <c r="IE32">
        <v>1.8667</v>
      </c>
      <c r="IF32">
        <v>1.86602</v>
      </c>
      <c r="IG32">
        <v>1.86601</v>
      </c>
      <c r="IH32">
        <v>1.86784</v>
      </c>
      <c r="II32">
        <v>1.87028</v>
      </c>
      <c r="IJ32">
        <v>1.86893</v>
      </c>
      <c r="IK32">
        <v>1.87042</v>
      </c>
      <c r="IL32">
        <v>0</v>
      </c>
      <c r="IM32">
        <v>0</v>
      </c>
      <c r="IN32">
        <v>0</v>
      </c>
      <c r="IO32">
        <v>0</v>
      </c>
      <c r="IP32" t="s">
        <v>443</v>
      </c>
      <c r="IQ32" t="s">
        <v>444</v>
      </c>
      <c r="IR32" t="s">
        <v>445</v>
      </c>
      <c r="IS32" t="s">
        <v>445</v>
      </c>
      <c r="IT32" t="s">
        <v>445</v>
      </c>
      <c r="IU32" t="s">
        <v>445</v>
      </c>
      <c r="IV32">
        <v>0</v>
      </c>
      <c r="IW32">
        <v>100</v>
      </c>
      <c r="IX32">
        <v>100</v>
      </c>
      <c r="IY32">
        <v>0.192</v>
      </c>
      <c r="IZ32">
        <v>0.146</v>
      </c>
      <c r="JA32">
        <v>0.1520806729546384</v>
      </c>
      <c r="JB32">
        <v>0.0003178419753343253</v>
      </c>
      <c r="JC32">
        <v>-6.012475575984678E-07</v>
      </c>
      <c r="JD32">
        <v>7.594320938325871E-11</v>
      </c>
      <c r="JE32">
        <v>-0.06537213769188976</v>
      </c>
      <c r="JF32">
        <v>-0.002779077146552394</v>
      </c>
      <c r="JG32">
        <v>0.0007843295920201409</v>
      </c>
      <c r="JH32">
        <v>-1.211717912536145E-05</v>
      </c>
      <c r="JI32">
        <v>4</v>
      </c>
      <c r="JJ32">
        <v>2338</v>
      </c>
      <c r="JK32">
        <v>1</v>
      </c>
      <c r="JL32">
        <v>27</v>
      </c>
      <c r="JM32">
        <v>189904.6</v>
      </c>
      <c r="JN32">
        <v>189904.7</v>
      </c>
      <c r="JO32">
        <v>0.531006</v>
      </c>
      <c r="JP32">
        <v>2.30591</v>
      </c>
      <c r="JQ32">
        <v>1.39648</v>
      </c>
      <c r="JR32">
        <v>2.35107</v>
      </c>
      <c r="JS32">
        <v>1.49536</v>
      </c>
      <c r="JT32">
        <v>2.5293</v>
      </c>
      <c r="JU32">
        <v>36.1754</v>
      </c>
      <c r="JV32">
        <v>24.0525</v>
      </c>
      <c r="JW32">
        <v>18</v>
      </c>
      <c r="JX32">
        <v>490.116</v>
      </c>
      <c r="JY32">
        <v>449.513</v>
      </c>
      <c r="JZ32">
        <v>28.6043</v>
      </c>
      <c r="KA32">
        <v>28.9201</v>
      </c>
      <c r="KB32">
        <v>30</v>
      </c>
      <c r="KC32">
        <v>28.8135</v>
      </c>
      <c r="KD32">
        <v>28.7474</v>
      </c>
      <c r="KE32">
        <v>10.5544</v>
      </c>
      <c r="KF32">
        <v>28.5997</v>
      </c>
      <c r="KG32">
        <v>80.20099999999999</v>
      </c>
      <c r="KH32">
        <v>28.6008</v>
      </c>
      <c r="KI32">
        <v>166.081</v>
      </c>
      <c r="KJ32">
        <v>21.6985</v>
      </c>
      <c r="KK32">
        <v>100.993</v>
      </c>
      <c r="KL32">
        <v>100.518</v>
      </c>
    </row>
    <row r="33" spans="1:298">
      <c r="A33">
        <v>17</v>
      </c>
      <c r="B33">
        <v>1758641706</v>
      </c>
      <c r="C33">
        <v>80</v>
      </c>
      <c r="D33" t="s">
        <v>476</v>
      </c>
      <c r="E33" t="s">
        <v>477</v>
      </c>
      <c r="F33">
        <v>5</v>
      </c>
      <c r="G33" t="s">
        <v>436</v>
      </c>
      <c r="H33" t="s">
        <v>437</v>
      </c>
      <c r="I33" t="s">
        <v>438</v>
      </c>
      <c r="J33">
        <v>1758641698.214286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187.9598603386234</v>
      </c>
      <c r="AL33">
        <v>194.394</v>
      </c>
      <c r="AM33">
        <v>-3.251504821621409</v>
      </c>
      <c r="AN33">
        <v>64.96130728800695</v>
      </c>
      <c r="AO33">
        <f>(AQ33 - AP33 + DZ33*1E3/(8.314*(EB33+273.15)) * AS33/DY33 * AR33) * DY33/(100*DM33) * 1000/(1000 - AQ33)</f>
        <v>0</v>
      </c>
      <c r="AP33">
        <v>21.69324597402597</v>
      </c>
      <c r="AQ33">
        <v>23.71046969696969</v>
      </c>
      <c r="AR33">
        <v>5.280939451891164E-06</v>
      </c>
      <c r="AS33">
        <v>107.77</v>
      </c>
      <c r="AT33">
        <v>0</v>
      </c>
      <c r="AU33">
        <v>0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439</v>
      </c>
      <c r="AZ33" t="s">
        <v>439</v>
      </c>
      <c r="BA33">
        <v>0</v>
      </c>
      <c r="BB33">
        <v>0</v>
      </c>
      <c r="BC33">
        <f>1-BA33/BB33</f>
        <v>0</v>
      </c>
      <c r="BD33">
        <v>0</v>
      </c>
      <c r="BE33" t="s">
        <v>439</v>
      </c>
      <c r="BF33" t="s">
        <v>439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439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2.44</v>
      </c>
      <c r="DN33">
        <v>0.5</v>
      </c>
      <c r="DO33" t="s">
        <v>440</v>
      </c>
      <c r="DP33">
        <v>2</v>
      </c>
      <c r="DQ33" t="b">
        <v>1</v>
      </c>
      <c r="DR33">
        <v>1758641698.214286</v>
      </c>
      <c r="DS33">
        <v>212.9592857142857</v>
      </c>
      <c r="DT33">
        <v>199.4870000000001</v>
      </c>
      <c r="DU33">
        <v>23.69960357142858</v>
      </c>
      <c r="DV33">
        <v>21.69298928571429</v>
      </c>
      <c r="DW33">
        <v>212.7662142857143</v>
      </c>
      <c r="DX33">
        <v>23.55364642857143</v>
      </c>
      <c r="DY33">
        <v>500.0125714285714</v>
      </c>
      <c r="DZ33">
        <v>90.43275714285711</v>
      </c>
      <c r="EA33">
        <v>0.03115620357142857</v>
      </c>
      <c r="EB33">
        <v>30.12464285714285</v>
      </c>
      <c r="EC33">
        <v>29.99569642857142</v>
      </c>
      <c r="ED33">
        <v>999.9000000000002</v>
      </c>
      <c r="EE33">
        <v>0</v>
      </c>
      <c r="EF33">
        <v>0</v>
      </c>
      <c r="EG33">
        <v>9999.111785714285</v>
      </c>
      <c r="EH33">
        <v>0</v>
      </c>
      <c r="EI33">
        <v>12.0846</v>
      </c>
      <c r="EJ33">
        <v>13.47232857142857</v>
      </c>
      <c r="EK33">
        <v>218.12875</v>
      </c>
      <c r="EL33">
        <v>203.9104642857143</v>
      </c>
      <c r="EM33">
        <v>2.006620357142857</v>
      </c>
      <c r="EN33">
        <v>199.4870000000001</v>
      </c>
      <c r="EO33">
        <v>21.69298928571429</v>
      </c>
      <c r="EP33">
        <v>2.143221428571429</v>
      </c>
      <c r="EQ33">
        <v>1.961756428571428</v>
      </c>
      <c r="ER33">
        <v>18.54408571428572</v>
      </c>
      <c r="ES33">
        <v>17.13899642857143</v>
      </c>
      <c r="ET33">
        <v>1999.973214285714</v>
      </c>
      <c r="EU33">
        <v>0.9799974999999999</v>
      </c>
      <c r="EV33">
        <v>0.02000240357142857</v>
      </c>
      <c r="EW33">
        <v>0</v>
      </c>
      <c r="EX33">
        <v>301.7073571428572</v>
      </c>
      <c r="EY33">
        <v>5.00097</v>
      </c>
      <c r="EZ33">
        <v>6122.008214285713</v>
      </c>
      <c r="FA33">
        <v>16707.33571428571</v>
      </c>
      <c r="FB33">
        <v>40.80757142857142</v>
      </c>
      <c r="FC33">
        <v>41.125</v>
      </c>
      <c r="FD33">
        <v>40.75</v>
      </c>
      <c r="FE33">
        <v>40.7455</v>
      </c>
      <c r="FF33">
        <v>41.375</v>
      </c>
      <c r="FG33">
        <v>1955.063214285714</v>
      </c>
      <c r="FH33">
        <v>39.9</v>
      </c>
      <c r="FI33">
        <v>0</v>
      </c>
      <c r="FJ33">
        <v>1758641707.2</v>
      </c>
      <c r="FK33">
        <v>0</v>
      </c>
      <c r="FL33">
        <v>301.1475</v>
      </c>
      <c r="FM33">
        <v>-57.06683763430296</v>
      </c>
      <c r="FN33">
        <v>-1152.54974435557</v>
      </c>
      <c r="FO33">
        <v>6111.883076923078</v>
      </c>
      <c r="FP33">
        <v>15</v>
      </c>
      <c r="FQ33">
        <v>0</v>
      </c>
      <c r="FR33" t="s">
        <v>441</v>
      </c>
      <c r="FS33">
        <v>1747247426.5</v>
      </c>
      <c r="FT33">
        <v>1747247420.5</v>
      </c>
      <c r="FU33">
        <v>0</v>
      </c>
      <c r="FV33">
        <v>1.027</v>
      </c>
      <c r="FW33">
        <v>0.031</v>
      </c>
      <c r="FX33">
        <v>0.02</v>
      </c>
      <c r="FY33">
        <v>0.05</v>
      </c>
      <c r="FZ33">
        <v>420</v>
      </c>
      <c r="GA33">
        <v>16</v>
      </c>
      <c r="GB33">
        <v>0.01</v>
      </c>
      <c r="GC33">
        <v>0.1</v>
      </c>
      <c r="GD33">
        <v>13.13896097560976</v>
      </c>
      <c r="GE33">
        <v>7.477889895470379</v>
      </c>
      <c r="GF33">
        <v>0.7377255454627529</v>
      </c>
      <c r="GG33">
        <v>0</v>
      </c>
      <c r="GH33">
        <v>304.0326470588236</v>
      </c>
      <c r="GI33">
        <v>-57.30609627361322</v>
      </c>
      <c r="GJ33">
        <v>5.626209563454162</v>
      </c>
      <c r="GK33">
        <v>-1</v>
      </c>
      <c r="GL33">
        <v>2.003317804878049</v>
      </c>
      <c r="GM33">
        <v>0.08209777003484001</v>
      </c>
      <c r="GN33">
        <v>0.008309860000639012</v>
      </c>
      <c r="GO33">
        <v>1</v>
      </c>
      <c r="GP33">
        <v>1</v>
      </c>
      <c r="GQ33">
        <v>2</v>
      </c>
      <c r="GR33" t="s">
        <v>442</v>
      </c>
      <c r="GS33">
        <v>3.13593</v>
      </c>
      <c r="GT33">
        <v>2.69137</v>
      </c>
      <c r="GU33">
        <v>0.0480513</v>
      </c>
      <c r="GV33">
        <v>0.0443055</v>
      </c>
      <c r="GW33">
        <v>0.105301</v>
      </c>
      <c r="GX33">
        <v>0.09775789999999999</v>
      </c>
      <c r="GY33">
        <v>30257.9</v>
      </c>
      <c r="GZ33">
        <v>30429</v>
      </c>
      <c r="HA33">
        <v>29549</v>
      </c>
      <c r="HB33">
        <v>29424.9</v>
      </c>
      <c r="HC33">
        <v>34931.2</v>
      </c>
      <c r="HD33">
        <v>35158.2</v>
      </c>
      <c r="HE33">
        <v>41584.7</v>
      </c>
      <c r="HF33">
        <v>41798.2</v>
      </c>
      <c r="HG33">
        <v>1.92085</v>
      </c>
      <c r="HH33">
        <v>1.8725</v>
      </c>
      <c r="HI33">
        <v>0.073947</v>
      </c>
      <c r="HJ33">
        <v>0</v>
      </c>
      <c r="HK33">
        <v>28.7937</v>
      </c>
      <c r="HL33">
        <v>999.9</v>
      </c>
      <c r="HM33">
        <v>56.6</v>
      </c>
      <c r="HN33">
        <v>30.6</v>
      </c>
      <c r="HO33">
        <v>27.5974</v>
      </c>
      <c r="HP33">
        <v>61.9811</v>
      </c>
      <c r="HQ33">
        <v>25.8934</v>
      </c>
      <c r="HR33">
        <v>1</v>
      </c>
      <c r="HS33">
        <v>0.100701</v>
      </c>
      <c r="HT33">
        <v>-0.477982</v>
      </c>
      <c r="HU33">
        <v>20.338</v>
      </c>
      <c r="HV33">
        <v>5.21744</v>
      </c>
      <c r="HW33">
        <v>12.0111</v>
      </c>
      <c r="HX33">
        <v>4.98905</v>
      </c>
      <c r="HY33">
        <v>3.28763</v>
      </c>
      <c r="HZ33">
        <v>9999</v>
      </c>
      <c r="IA33">
        <v>9999</v>
      </c>
      <c r="IB33">
        <v>9999</v>
      </c>
      <c r="IC33">
        <v>999.9</v>
      </c>
      <c r="ID33">
        <v>1.86753</v>
      </c>
      <c r="IE33">
        <v>1.86672</v>
      </c>
      <c r="IF33">
        <v>1.866</v>
      </c>
      <c r="IG33">
        <v>1.86601</v>
      </c>
      <c r="IH33">
        <v>1.86784</v>
      </c>
      <c r="II33">
        <v>1.87027</v>
      </c>
      <c r="IJ33">
        <v>1.86894</v>
      </c>
      <c r="IK33">
        <v>1.87042</v>
      </c>
      <c r="IL33">
        <v>0</v>
      </c>
      <c r="IM33">
        <v>0</v>
      </c>
      <c r="IN33">
        <v>0</v>
      </c>
      <c r="IO33">
        <v>0</v>
      </c>
      <c r="IP33" t="s">
        <v>443</v>
      </c>
      <c r="IQ33" t="s">
        <v>444</v>
      </c>
      <c r="IR33" t="s">
        <v>445</v>
      </c>
      <c r="IS33" t="s">
        <v>445</v>
      </c>
      <c r="IT33" t="s">
        <v>445</v>
      </c>
      <c r="IU33" t="s">
        <v>445</v>
      </c>
      <c r="IV33">
        <v>0</v>
      </c>
      <c r="IW33">
        <v>100</v>
      </c>
      <c r="IX33">
        <v>100</v>
      </c>
      <c r="IY33">
        <v>0.191</v>
      </c>
      <c r="IZ33">
        <v>0.1461</v>
      </c>
      <c r="JA33">
        <v>0.1520806729546384</v>
      </c>
      <c r="JB33">
        <v>0.0003178419753343253</v>
      </c>
      <c r="JC33">
        <v>-6.012475575984678E-07</v>
      </c>
      <c r="JD33">
        <v>7.594320938325871E-11</v>
      </c>
      <c r="JE33">
        <v>-0.06537213769188976</v>
      </c>
      <c r="JF33">
        <v>-0.002779077146552394</v>
      </c>
      <c r="JG33">
        <v>0.0007843295920201409</v>
      </c>
      <c r="JH33">
        <v>-1.211717912536145E-05</v>
      </c>
      <c r="JI33">
        <v>4</v>
      </c>
      <c r="JJ33">
        <v>2338</v>
      </c>
      <c r="JK33">
        <v>1</v>
      </c>
      <c r="JL33">
        <v>27</v>
      </c>
      <c r="JM33">
        <v>189904.7</v>
      </c>
      <c r="JN33">
        <v>189904.8</v>
      </c>
      <c r="JO33">
        <v>0.495605</v>
      </c>
      <c r="JP33">
        <v>2.30713</v>
      </c>
      <c r="JQ33">
        <v>1.39648</v>
      </c>
      <c r="JR33">
        <v>2.34863</v>
      </c>
      <c r="JS33">
        <v>1.49536</v>
      </c>
      <c r="JT33">
        <v>2.66846</v>
      </c>
      <c r="JU33">
        <v>36.1754</v>
      </c>
      <c r="JV33">
        <v>24.0612</v>
      </c>
      <c r="JW33">
        <v>18</v>
      </c>
      <c r="JX33">
        <v>490.055</v>
      </c>
      <c r="JY33">
        <v>449.531</v>
      </c>
      <c r="JZ33">
        <v>28.6049</v>
      </c>
      <c r="KA33">
        <v>28.9196</v>
      </c>
      <c r="KB33">
        <v>30</v>
      </c>
      <c r="KC33">
        <v>28.8116</v>
      </c>
      <c r="KD33">
        <v>28.7457</v>
      </c>
      <c r="KE33">
        <v>9.85989</v>
      </c>
      <c r="KF33">
        <v>28.5997</v>
      </c>
      <c r="KG33">
        <v>80.20099999999999</v>
      </c>
      <c r="KH33">
        <v>28.6069</v>
      </c>
      <c r="KI33">
        <v>146.047</v>
      </c>
      <c r="KJ33">
        <v>21.6861</v>
      </c>
      <c r="KK33">
        <v>100.995</v>
      </c>
      <c r="KL33">
        <v>100.517</v>
      </c>
    </row>
    <row r="34" spans="1:298">
      <c r="A34">
        <v>18</v>
      </c>
      <c r="B34">
        <v>1758641711</v>
      </c>
      <c r="C34">
        <v>85</v>
      </c>
      <c r="D34" t="s">
        <v>478</v>
      </c>
      <c r="E34" t="s">
        <v>479</v>
      </c>
      <c r="F34">
        <v>5</v>
      </c>
      <c r="G34" t="s">
        <v>436</v>
      </c>
      <c r="H34" t="s">
        <v>437</v>
      </c>
      <c r="I34" t="s">
        <v>438</v>
      </c>
      <c r="J34">
        <v>1758641703.5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171.0324262819919</v>
      </c>
      <c r="AL34">
        <v>178.0912363636363</v>
      </c>
      <c r="AM34">
        <v>-3.255593149231889</v>
      </c>
      <c r="AN34">
        <v>64.96130728800695</v>
      </c>
      <c r="AO34">
        <f>(AQ34 - AP34 + DZ34*1E3/(8.314*(EB34+273.15)) * AS34/DY34 * AR34) * DY34/(100*DM34) * 1000/(1000 - AQ34)</f>
        <v>0</v>
      </c>
      <c r="AP34">
        <v>21.69391400865802</v>
      </c>
      <c r="AQ34">
        <v>23.72169454545454</v>
      </c>
      <c r="AR34">
        <v>1.041238068761198E-05</v>
      </c>
      <c r="AS34">
        <v>107.77</v>
      </c>
      <c r="AT34">
        <v>0</v>
      </c>
      <c r="AU34">
        <v>0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439</v>
      </c>
      <c r="AZ34" t="s">
        <v>439</v>
      </c>
      <c r="BA34">
        <v>0</v>
      </c>
      <c r="BB34">
        <v>0</v>
      </c>
      <c r="BC34">
        <f>1-BA34/BB34</f>
        <v>0</v>
      </c>
      <c r="BD34">
        <v>0</v>
      </c>
      <c r="BE34" t="s">
        <v>439</v>
      </c>
      <c r="BF34" t="s">
        <v>439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439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2.44</v>
      </c>
      <c r="DN34">
        <v>0.5</v>
      </c>
      <c r="DO34" t="s">
        <v>440</v>
      </c>
      <c r="DP34">
        <v>2</v>
      </c>
      <c r="DQ34" t="b">
        <v>1</v>
      </c>
      <c r="DR34">
        <v>1758641703.5</v>
      </c>
      <c r="DS34">
        <v>196.1372592592593</v>
      </c>
      <c r="DT34">
        <v>181.9877777777778</v>
      </c>
      <c r="DU34">
        <v>23.70853333333334</v>
      </c>
      <c r="DV34">
        <v>21.69301851851851</v>
      </c>
      <c r="DW34">
        <v>195.9454814814815</v>
      </c>
      <c r="DX34">
        <v>23.56245185185185</v>
      </c>
      <c r="DY34">
        <v>500.0318148148148</v>
      </c>
      <c r="DZ34">
        <v>90.43293333333332</v>
      </c>
      <c r="EA34">
        <v>0.0310774074074074</v>
      </c>
      <c r="EB34">
        <v>30.12407777777778</v>
      </c>
      <c r="EC34">
        <v>29.99530740740741</v>
      </c>
      <c r="ED34">
        <v>999.9000000000001</v>
      </c>
      <c r="EE34">
        <v>0</v>
      </c>
      <c r="EF34">
        <v>0</v>
      </c>
      <c r="EG34">
        <v>9995.600370370372</v>
      </c>
      <c r="EH34">
        <v>0</v>
      </c>
      <c r="EI34">
        <v>12.0846</v>
      </c>
      <c r="EJ34">
        <v>14.14945555555556</v>
      </c>
      <c r="EK34">
        <v>200.9001851851852</v>
      </c>
      <c r="EL34">
        <v>186.0232592592592</v>
      </c>
      <c r="EM34">
        <v>2.015517037037037</v>
      </c>
      <c r="EN34">
        <v>181.9877777777778</v>
      </c>
      <c r="EO34">
        <v>21.69301851851851</v>
      </c>
      <c r="EP34">
        <v>2.144032962962963</v>
      </c>
      <c r="EQ34">
        <v>1.961763333333334</v>
      </c>
      <c r="ER34">
        <v>18.55014444444445</v>
      </c>
      <c r="ES34">
        <v>17.13904074074074</v>
      </c>
      <c r="ET34">
        <v>1999.995555555555</v>
      </c>
      <c r="EU34">
        <v>0.9799977777777776</v>
      </c>
      <c r="EV34">
        <v>0.02000212962962963</v>
      </c>
      <c r="EW34">
        <v>0</v>
      </c>
      <c r="EX34">
        <v>296.7787407407408</v>
      </c>
      <c r="EY34">
        <v>5.00097</v>
      </c>
      <c r="EZ34">
        <v>6023.416296296297</v>
      </c>
      <c r="FA34">
        <v>16707.52592592593</v>
      </c>
      <c r="FB34">
        <v>40.80281481481481</v>
      </c>
      <c r="FC34">
        <v>41.125</v>
      </c>
      <c r="FD34">
        <v>40.75</v>
      </c>
      <c r="FE34">
        <v>40.74533333333333</v>
      </c>
      <c r="FF34">
        <v>41.375</v>
      </c>
      <c r="FG34">
        <v>1955.087407407407</v>
      </c>
      <c r="FH34">
        <v>39.9</v>
      </c>
      <c r="FI34">
        <v>0</v>
      </c>
      <c r="FJ34">
        <v>1758641712</v>
      </c>
      <c r="FK34">
        <v>0</v>
      </c>
      <c r="FL34">
        <v>296.7419230769231</v>
      </c>
      <c r="FM34">
        <v>-53.38543580868846</v>
      </c>
      <c r="FN34">
        <v>-1074.004442989023</v>
      </c>
      <c r="FO34">
        <v>6023.155</v>
      </c>
      <c r="FP34">
        <v>15</v>
      </c>
      <c r="FQ34">
        <v>0</v>
      </c>
      <c r="FR34" t="s">
        <v>441</v>
      </c>
      <c r="FS34">
        <v>1747247426.5</v>
      </c>
      <c r="FT34">
        <v>1747247420.5</v>
      </c>
      <c r="FU34">
        <v>0</v>
      </c>
      <c r="FV34">
        <v>1.027</v>
      </c>
      <c r="FW34">
        <v>0.031</v>
      </c>
      <c r="FX34">
        <v>0.02</v>
      </c>
      <c r="FY34">
        <v>0.05</v>
      </c>
      <c r="FZ34">
        <v>420</v>
      </c>
      <c r="GA34">
        <v>16</v>
      </c>
      <c r="GB34">
        <v>0.01</v>
      </c>
      <c r="GC34">
        <v>0.1</v>
      </c>
      <c r="GD34">
        <v>13.76640975609756</v>
      </c>
      <c r="GE34">
        <v>7.68564041811849</v>
      </c>
      <c r="GF34">
        <v>0.7581117762379583</v>
      </c>
      <c r="GG34">
        <v>0</v>
      </c>
      <c r="GH34">
        <v>299.532294117647</v>
      </c>
      <c r="GI34">
        <v>-55.61592049341031</v>
      </c>
      <c r="GJ34">
        <v>5.463058314606292</v>
      </c>
      <c r="GK34">
        <v>-1</v>
      </c>
      <c r="GL34">
        <v>2.010387073170731</v>
      </c>
      <c r="GM34">
        <v>0.09916745644599265</v>
      </c>
      <c r="GN34">
        <v>0.009858141922562159</v>
      </c>
      <c r="GO34">
        <v>1</v>
      </c>
      <c r="GP34">
        <v>1</v>
      </c>
      <c r="GQ34">
        <v>2</v>
      </c>
      <c r="GR34" t="s">
        <v>442</v>
      </c>
      <c r="GS34">
        <v>3.13583</v>
      </c>
      <c r="GT34">
        <v>2.69112</v>
      </c>
      <c r="GU34">
        <v>0.044337</v>
      </c>
      <c r="GV34">
        <v>0.0403931</v>
      </c>
      <c r="GW34">
        <v>0.105339</v>
      </c>
      <c r="GX34">
        <v>0.09774140000000001</v>
      </c>
      <c r="GY34">
        <v>30376.4</v>
      </c>
      <c r="GZ34">
        <v>30554.4</v>
      </c>
      <c r="HA34">
        <v>29549.4</v>
      </c>
      <c r="HB34">
        <v>29425.7</v>
      </c>
      <c r="HC34">
        <v>34930.4</v>
      </c>
      <c r="HD34">
        <v>35159.8</v>
      </c>
      <c r="HE34">
        <v>41585.6</v>
      </c>
      <c r="HF34">
        <v>41799.4</v>
      </c>
      <c r="HG34">
        <v>1.92092</v>
      </c>
      <c r="HH34">
        <v>1.8726</v>
      </c>
      <c r="HI34">
        <v>0.0740103</v>
      </c>
      <c r="HJ34">
        <v>0</v>
      </c>
      <c r="HK34">
        <v>28.7937</v>
      </c>
      <c r="HL34">
        <v>999.9</v>
      </c>
      <c r="HM34">
        <v>56.6</v>
      </c>
      <c r="HN34">
        <v>30.6</v>
      </c>
      <c r="HO34">
        <v>27.5973</v>
      </c>
      <c r="HP34">
        <v>62.0511</v>
      </c>
      <c r="HQ34">
        <v>25.8413</v>
      </c>
      <c r="HR34">
        <v>1</v>
      </c>
      <c r="HS34">
        <v>0.100645</v>
      </c>
      <c r="HT34">
        <v>-0.471258</v>
      </c>
      <c r="HU34">
        <v>20.3381</v>
      </c>
      <c r="HV34">
        <v>5.21819</v>
      </c>
      <c r="HW34">
        <v>12.0108</v>
      </c>
      <c r="HX34">
        <v>4.98945</v>
      </c>
      <c r="HY34">
        <v>3.2877</v>
      </c>
      <c r="HZ34">
        <v>9999</v>
      </c>
      <c r="IA34">
        <v>9999</v>
      </c>
      <c r="IB34">
        <v>9999</v>
      </c>
      <c r="IC34">
        <v>999.9</v>
      </c>
      <c r="ID34">
        <v>1.86756</v>
      </c>
      <c r="IE34">
        <v>1.86673</v>
      </c>
      <c r="IF34">
        <v>1.86602</v>
      </c>
      <c r="IG34">
        <v>1.86602</v>
      </c>
      <c r="IH34">
        <v>1.86785</v>
      </c>
      <c r="II34">
        <v>1.87029</v>
      </c>
      <c r="IJ34">
        <v>1.86896</v>
      </c>
      <c r="IK34">
        <v>1.87042</v>
      </c>
      <c r="IL34">
        <v>0</v>
      </c>
      <c r="IM34">
        <v>0</v>
      </c>
      <c r="IN34">
        <v>0</v>
      </c>
      <c r="IO34">
        <v>0</v>
      </c>
      <c r="IP34" t="s">
        <v>443</v>
      </c>
      <c r="IQ34" t="s">
        <v>444</v>
      </c>
      <c r="IR34" t="s">
        <v>445</v>
      </c>
      <c r="IS34" t="s">
        <v>445</v>
      </c>
      <c r="IT34" t="s">
        <v>445</v>
      </c>
      <c r="IU34" t="s">
        <v>445</v>
      </c>
      <c r="IV34">
        <v>0</v>
      </c>
      <c r="IW34">
        <v>100</v>
      </c>
      <c r="IX34">
        <v>100</v>
      </c>
      <c r="IY34">
        <v>0.189</v>
      </c>
      <c r="IZ34">
        <v>0.1463</v>
      </c>
      <c r="JA34">
        <v>0.1520806729546384</v>
      </c>
      <c r="JB34">
        <v>0.0003178419753343253</v>
      </c>
      <c r="JC34">
        <v>-6.012475575984678E-07</v>
      </c>
      <c r="JD34">
        <v>7.594320938325871E-11</v>
      </c>
      <c r="JE34">
        <v>-0.06537213769188976</v>
      </c>
      <c r="JF34">
        <v>-0.002779077146552394</v>
      </c>
      <c r="JG34">
        <v>0.0007843295920201409</v>
      </c>
      <c r="JH34">
        <v>-1.211717912536145E-05</v>
      </c>
      <c r="JI34">
        <v>4</v>
      </c>
      <c r="JJ34">
        <v>2338</v>
      </c>
      <c r="JK34">
        <v>1</v>
      </c>
      <c r="JL34">
        <v>27</v>
      </c>
      <c r="JM34">
        <v>189904.7</v>
      </c>
      <c r="JN34">
        <v>189904.8</v>
      </c>
      <c r="JO34">
        <v>0.456543</v>
      </c>
      <c r="JP34">
        <v>2.31934</v>
      </c>
      <c r="JQ34">
        <v>1.39648</v>
      </c>
      <c r="JR34">
        <v>2.34741</v>
      </c>
      <c r="JS34">
        <v>1.49536</v>
      </c>
      <c r="JT34">
        <v>2.58057</v>
      </c>
      <c r="JU34">
        <v>36.1754</v>
      </c>
      <c r="JV34">
        <v>24.0612</v>
      </c>
      <c r="JW34">
        <v>18</v>
      </c>
      <c r="JX34">
        <v>490.082</v>
      </c>
      <c r="JY34">
        <v>449.574</v>
      </c>
      <c r="JZ34">
        <v>28.6087</v>
      </c>
      <c r="KA34">
        <v>28.9171</v>
      </c>
      <c r="KB34">
        <v>29.9999</v>
      </c>
      <c r="KC34">
        <v>28.8091</v>
      </c>
      <c r="KD34">
        <v>28.7431</v>
      </c>
      <c r="KE34">
        <v>9.08427</v>
      </c>
      <c r="KF34">
        <v>28.5997</v>
      </c>
      <c r="KG34">
        <v>79.8262</v>
      </c>
      <c r="KH34">
        <v>28.6081</v>
      </c>
      <c r="KI34">
        <v>132.675</v>
      </c>
      <c r="KJ34">
        <v>21.668</v>
      </c>
      <c r="KK34">
        <v>100.997</v>
      </c>
      <c r="KL34">
        <v>100.519</v>
      </c>
    </row>
    <row r="35" spans="1:298">
      <c r="A35">
        <v>19</v>
      </c>
      <c r="B35">
        <v>1758641716</v>
      </c>
      <c r="C35">
        <v>90</v>
      </c>
      <c r="D35" t="s">
        <v>480</v>
      </c>
      <c r="E35" t="s">
        <v>481</v>
      </c>
      <c r="F35">
        <v>5</v>
      </c>
      <c r="G35" t="s">
        <v>436</v>
      </c>
      <c r="H35" t="s">
        <v>437</v>
      </c>
      <c r="I35" t="s">
        <v>438</v>
      </c>
      <c r="J35">
        <v>1758641708.214286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154.0330324180117</v>
      </c>
      <c r="AL35">
        <v>161.6937757575757</v>
      </c>
      <c r="AM35">
        <v>-3.283757206235644</v>
      </c>
      <c r="AN35">
        <v>64.96130728800695</v>
      </c>
      <c r="AO35">
        <f>(AQ35 - AP35 + DZ35*1E3/(8.314*(EB35+273.15)) * AS35/DY35 * AR35) * DY35/(100*DM35) * 1000/(1000 - AQ35)</f>
        <v>0</v>
      </c>
      <c r="AP35">
        <v>21.66588741125541</v>
      </c>
      <c r="AQ35">
        <v>23.72511636363636</v>
      </c>
      <c r="AR35">
        <v>2.577308329027167E-07</v>
      </c>
      <c r="AS35">
        <v>107.77</v>
      </c>
      <c r="AT35">
        <v>0</v>
      </c>
      <c r="AU35">
        <v>0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439</v>
      </c>
      <c r="AZ35" t="s">
        <v>439</v>
      </c>
      <c r="BA35">
        <v>0</v>
      </c>
      <c r="BB35">
        <v>0</v>
      </c>
      <c r="BC35">
        <f>1-BA35/BB35</f>
        <v>0</v>
      </c>
      <c r="BD35">
        <v>0</v>
      </c>
      <c r="BE35" t="s">
        <v>439</v>
      </c>
      <c r="BF35" t="s">
        <v>439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439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2.44</v>
      </c>
      <c r="DN35">
        <v>0.5</v>
      </c>
      <c r="DO35" t="s">
        <v>440</v>
      </c>
      <c r="DP35">
        <v>2</v>
      </c>
      <c r="DQ35" t="b">
        <v>1</v>
      </c>
      <c r="DR35">
        <v>1758641708.214286</v>
      </c>
      <c r="DS35">
        <v>181.1149285714286</v>
      </c>
      <c r="DT35">
        <v>166.3515357142857</v>
      </c>
      <c r="DU35">
        <v>23.71622142857143</v>
      </c>
      <c r="DV35">
        <v>21.68580714285714</v>
      </c>
      <c r="DW35">
        <v>180.9246071428572</v>
      </c>
      <c r="DX35">
        <v>23.57003928571428</v>
      </c>
      <c r="DY35">
        <v>500.0051071428571</v>
      </c>
      <c r="DZ35">
        <v>90.43277857142859</v>
      </c>
      <c r="EA35">
        <v>0.030983225</v>
      </c>
      <c r="EB35">
        <v>30.12368214285714</v>
      </c>
      <c r="EC35">
        <v>29.99874285714285</v>
      </c>
      <c r="ED35">
        <v>999.9000000000002</v>
      </c>
      <c r="EE35">
        <v>0</v>
      </c>
      <c r="EF35">
        <v>0</v>
      </c>
      <c r="EG35">
        <v>9995.428214285714</v>
      </c>
      <c r="EH35">
        <v>0</v>
      </c>
      <c r="EI35">
        <v>12.0846</v>
      </c>
      <c r="EJ35">
        <v>14.76339642857143</v>
      </c>
      <c r="EK35">
        <v>185.5144642857143</v>
      </c>
      <c r="EL35">
        <v>170.0391071428571</v>
      </c>
      <c r="EM35">
        <v>2.0304325</v>
      </c>
      <c r="EN35">
        <v>166.3515357142857</v>
      </c>
      <c r="EO35">
        <v>21.68580714285714</v>
      </c>
      <c r="EP35">
        <v>2.144724642857143</v>
      </c>
      <c r="EQ35">
        <v>1.961107142857143</v>
      </c>
      <c r="ER35">
        <v>18.55529642857143</v>
      </c>
      <c r="ES35">
        <v>17.13376071428571</v>
      </c>
      <c r="ET35">
        <v>1999.996071428571</v>
      </c>
      <c r="EU35">
        <v>0.9799978214285714</v>
      </c>
      <c r="EV35">
        <v>0.02000207857142857</v>
      </c>
      <c r="EW35">
        <v>0</v>
      </c>
      <c r="EX35">
        <v>292.7616428571428</v>
      </c>
      <c r="EY35">
        <v>5.00097</v>
      </c>
      <c r="EZ35">
        <v>5943.718928571428</v>
      </c>
      <c r="FA35">
        <v>16707.53571428571</v>
      </c>
      <c r="FB35">
        <v>40.79428571428571</v>
      </c>
      <c r="FC35">
        <v>41.125</v>
      </c>
      <c r="FD35">
        <v>40.75</v>
      </c>
      <c r="FE35">
        <v>40.7365</v>
      </c>
      <c r="FF35">
        <v>41.375</v>
      </c>
      <c r="FG35">
        <v>1955.087857142857</v>
      </c>
      <c r="FH35">
        <v>39.9</v>
      </c>
      <c r="FI35">
        <v>0</v>
      </c>
      <c r="FJ35">
        <v>1758641717.4</v>
      </c>
      <c r="FK35">
        <v>0</v>
      </c>
      <c r="FL35">
        <v>291.91816</v>
      </c>
      <c r="FM35">
        <v>-47.29299992065759</v>
      </c>
      <c r="FN35">
        <v>-943.0976908607247</v>
      </c>
      <c r="FO35">
        <v>5927.147999999999</v>
      </c>
      <c r="FP35">
        <v>15</v>
      </c>
      <c r="FQ35">
        <v>0</v>
      </c>
      <c r="FR35" t="s">
        <v>441</v>
      </c>
      <c r="FS35">
        <v>1747247426.5</v>
      </c>
      <c r="FT35">
        <v>1747247420.5</v>
      </c>
      <c r="FU35">
        <v>0</v>
      </c>
      <c r="FV35">
        <v>1.027</v>
      </c>
      <c r="FW35">
        <v>0.031</v>
      </c>
      <c r="FX35">
        <v>0.02</v>
      </c>
      <c r="FY35">
        <v>0.05</v>
      </c>
      <c r="FZ35">
        <v>420</v>
      </c>
      <c r="GA35">
        <v>16</v>
      </c>
      <c r="GB35">
        <v>0.01</v>
      </c>
      <c r="GC35">
        <v>0.1</v>
      </c>
      <c r="GD35">
        <v>14.28186585365854</v>
      </c>
      <c r="GE35">
        <v>7.849459233449476</v>
      </c>
      <c r="GF35">
        <v>0.7741745758909798</v>
      </c>
      <c r="GG35">
        <v>0</v>
      </c>
      <c r="GH35">
        <v>295.8042647058824</v>
      </c>
      <c r="GI35">
        <v>-52.48380444819157</v>
      </c>
      <c r="GJ35">
        <v>5.16084168527955</v>
      </c>
      <c r="GK35">
        <v>-1</v>
      </c>
      <c r="GL35">
        <v>2.021088536585366</v>
      </c>
      <c r="GM35">
        <v>0.1556387456445972</v>
      </c>
      <c r="GN35">
        <v>0.01678164583355301</v>
      </c>
      <c r="GO35">
        <v>0</v>
      </c>
      <c r="GP35">
        <v>0</v>
      </c>
      <c r="GQ35">
        <v>2</v>
      </c>
      <c r="GR35" t="s">
        <v>482</v>
      </c>
      <c r="GS35">
        <v>3.13595</v>
      </c>
      <c r="GT35">
        <v>2.69104</v>
      </c>
      <c r="GU35">
        <v>0.0405221</v>
      </c>
      <c r="GV35">
        <v>0.03639</v>
      </c>
      <c r="GW35">
        <v>0.105344</v>
      </c>
      <c r="GX35">
        <v>0.0976655</v>
      </c>
      <c r="GY35">
        <v>30496.8</v>
      </c>
      <c r="GZ35">
        <v>30681.7</v>
      </c>
      <c r="HA35">
        <v>29548.6</v>
      </c>
      <c r="HB35">
        <v>29425.6</v>
      </c>
      <c r="HC35">
        <v>34929.2</v>
      </c>
      <c r="HD35">
        <v>35162.4</v>
      </c>
      <c r="HE35">
        <v>41584.5</v>
      </c>
      <c r="HF35">
        <v>41799.1</v>
      </c>
      <c r="HG35">
        <v>1.92115</v>
      </c>
      <c r="HH35">
        <v>1.8724</v>
      </c>
      <c r="HI35">
        <v>0.0743568</v>
      </c>
      <c r="HJ35">
        <v>0</v>
      </c>
      <c r="HK35">
        <v>28.7937</v>
      </c>
      <c r="HL35">
        <v>999.9</v>
      </c>
      <c r="HM35">
        <v>56.6</v>
      </c>
      <c r="HN35">
        <v>30.6</v>
      </c>
      <c r="HO35">
        <v>27.6002</v>
      </c>
      <c r="HP35">
        <v>62.0011</v>
      </c>
      <c r="HQ35">
        <v>25.9936</v>
      </c>
      <c r="HR35">
        <v>1</v>
      </c>
      <c r="HS35">
        <v>0.100615</v>
      </c>
      <c r="HT35">
        <v>-0.466849</v>
      </c>
      <c r="HU35">
        <v>20.3383</v>
      </c>
      <c r="HV35">
        <v>5.21774</v>
      </c>
      <c r="HW35">
        <v>12.0117</v>
      </c>
      <c r="HX35">
        <v>4.98915</v>
      </c>
      <c r="HY35">
        <v>3.2877</v>
      </c>
      <c r="HZ35">
        <v>9999</v>
      </c>
      <c r="IA35">
        <v>9999</v>
      </c>
      <c r="IB35">
        <v>9999</v>
      </c>
      <c r="IC35">
        <v>999.9</v>
      </c>
      <c r="ID35">
        <v>1.86754</v>
      </c>
      <c r="IE35">
        <v>1.86672</v>
      </c>
      <c r="IF35">
        <v>1.86603</v>
      </c>
      <c r="IG35">
        <v>1.86601</v>
      </c>
      <c r="IH35">
        <v>1.86786</v>
      </c>
      <c r="II35">
        <v>1.87029</v>
      </c>
      <c r="IJ35">
        <v>1.86897</v>
      </c>
      <c r="IK35">
        <v>1.87042</v>
      </c>
      <c r="IL35">
        <v>0</v>
      </c>
      <c r="IM35">
        <v>0</v>
      </c>
      <c r="IN35">
        <v>0</v>
      </c>
      <c r="IO35">
        <v>0</v>
      </c>
      <c r="IP35" t="s">
        <v>443</v>
      </c>
      <c r="IQ35" t="s">
        <v>444</v>
      </c>
      <c r="IR35" t="s">
        <v>445</v>
      </c>
      <c r="IS35" t="s">
        <v>445</v>
      </c>
      <c r="IT35" t="s">
        <v>445</v>
      </c>
      <c r="IU35" t="s">
        <v>445</v>
      </c>
      <c r="IV35">
        <v>0</v>
      </c>
      <c r="IW35">
        <v>100</v>
      </c>
      <c r="IX35">
        <v>100</v>
      </c>
      <c r="IY35">
        <v>0.187</v>
      </c>
      <c r="IZ35">
        <v>0.1463</v>
      </c>
      <c r="JA35">
        <v>0.1520806729546384</v>
      </c>
      <c r="JB35">
        <v>0.0003178419753343253</v>
      </c>
      <c r="JC35">
        <v>-6.012475575984678E-07</v>
      </c>
      <c r="JD35">
        <v>7.594320938325871E-11</v>
      </c>
      <c r="JE35">
        <v>-0.06537213769188976</v>
      </c>
      <c r="JF35">
        <v>-0.002779077146552394</v>
      </c>
      <c r="JG35">
        <v>0.0007843295920201409</v>
      </c>
      <c r="JH35">
        <v>-1.211717912536145E-05</v>
      </c>
      <c r="JI35">
        <v>4</v>
      </c>
      <c r="JJ35">
        <v>2338</v>
      </c>
      <c r="JK35">
        <v>1</v>
      </c>
      <c r="JL35">
        <v>27</v>
      </c>
      <c r="JM35">
        <v>189904.8</v>
      </c>
      <c r="JN35">
        <v>189904.9</v>
      </c>
      <c r="JO35">
        <v>0.418701</v>
      </c>
      <c r="JP35">
        <v>2.31689</v>
      </c>
      <c r="JQ35">
        <v>1.39648</v>
      </c>
      <c r="JR35">
        <v>2.34741</v>
      </c>
      <c r="JS35">
        <v>1.49536</v>
      </c>
      <c r="JT35">
        <v>2.70142</v>
      </c>
      <c r="JU35">
        <v>36.1754</v>
      </c>
      <c r="JV35">
        <v>24.07</v>
      </c>
      <c r="JW35">
        <v>18</v>
      </c>
      <c r="JX35">
        <v>490.211</v>
      </c>
      <c r="JY35">
        <v>449.436</v>
      </c>
      <c r="JZ35">
        <v>28.6094</v>
      </c>
      <c r="KA35">
        <v>28.9165</v>
      </c>
      <c r="KB35">
        <v>29.9999</v>
      </c>
      <c r="KC35">
        <v>28.8073</v>
      </c>
      <c r="KD35">
        <v>28.7414</v>
      </c>
      <c r="KE35">
        <v>8.382540000000001</v>
      </c>
      <c r="KF35">
        <v>28.5997</v>
      </c>
      <c r="KG35">
        <v>79.8262</v>
      </c>
      <c r="KH35">
        <v>28.6088</v>
      </c>
      <c r="KI35">
        <v>112.641</v>
      </c>
      <c r="KJ35">
        <v>21.6585</v>
      </c>
      <c r="KK35">
        <v>100.994</v>
      </c>
      <c r="KL35">
        <v>100.519</v>
      </c>
    </row>
    <row r="36" spans="1:298">
      <c r="A36">
        <v>20</v>
      </c>
      <c r="B36">
        <v>1758641721</v>
      </c>
      <c r="C36">
        <v>95</v>
      </c>
      <c r="D36" t="s">
        <v>483</v>
      </c>
      <c r="E36" t="s">
        <v>484</v>
      </c>
      <c r="F36">
        <v>5</v>
      </c>
      <c r="G36" t="s">
        <v>436</v>
      </c>
      <c r="H36" t="s">
        <v>437</v>
      </c>
      <c r="I36" t="s">
        <v>438</v>
      </c>
      <c r="J36">
        <v>1758641713.5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137.0526107114232</v>
      </c>
      <c r="AL36">
        <v>145.399006060606</v>
      </c>
      <c r="AM36">
        <v>-3.257413527268612</v>
      </c>
      <c r="AN36">
        <v>64.96130728800695</v>
      </c>
      <c r="AO36">
        <f>(AQ36 - AP36 + DZ36*1E3/(8.314*(EB36+273.15)) * AS36/DY36 * AR36) * DY36/(100*DM36) * 1000/(1000 - AQ36)</f>
        <v>0</v>
      </c>
      <c r="AP36">
        <v>21.66754872727272</v>
      </c>
      <c r="AQ36">
        <v>23.72944424242424</v>
      </c>
      <c r="AR36">
        <v>4.939303121116785E-06</v>
      </c>
      <c r="AS36">
        <v>107.77</v>
      </c>
      <c r="AT36">
        <v>0</v>
      </c>
      <c r="AU36">
        <v>0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439</v>
      </c>
      <c r="AZ36" t="s">
        <v>439</v>
      </c>
      <c r="BA36">
        <v>0</v>
      </c>
      <c r="BB36">
        <v>0</v>
      </c>
      <c r="BC36">
        <f>1-BA36/BB36</f>
        <v>0</v>
      </c>
      <c r="BD36">
        <v>0</v>
      </c>
      <c r="BE36" t="s">
        <v>439</v>
      </c>
      <c r="BF36" t="s">
        <v>439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439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2.44</v>
      </c>
      <c r="DN36">
        <v>0.5</v>
      </c>
      <c r="DO36" t="s">
        <v>440</v>
      </c>
      <c r="DP36">
        <v>2</v>
      </c>
      <c r="DQ36" t="b">
        <v>1</v>
      </c>
      <c r="DR36">
        <v>1758641713.5</v>
      </c>
      <c r="DS36">
        <v>164.2644074074074</v>
      </c>
      <c r="DT36">
        <v>148.7981111111111</v>
      </c>
      <c r="DU36">
        <v>23.72304074074074</v>
      </c>
      <c r="DV36">
        <v>21.67676666666667</v>
      </c>
      <c r="DW36">
        <v>164.0760370370371</v>
      </c>
      <c r="DX36">
        <v>23.57675925925926</v>
      </c>
      <c r="DY36">
        <v>499.9934074074075</v>
      </c>
      <c r="DZ36">
        <v>90.43244444444444</v>
      </c>
      <c r="EA36">
        <v>0.03083391481481481</v>
      </c>
      <c r="EB36">
        <v>30.1231111111111</v>
      </c>
      <c r="EC36">
        <v>30.00383703703703</v>
      </c>
      <c r="ED36">
        <v>999.9000000000001</v>
      </c>
      <c r="EE36">
        <v>0</v>
      </c>
      <c r="EF36">
        <v>0</v>
      </c>
      <c r="EG36">
        <v>9994.957777777778</v>
      </c>
      <c r="EH36">
        <v>0</v>
      </c>
      <c r="EI36">
        <v>12.0846</v>
      </c>
      <c r="EJ36">
        <v>15.46636296296296</v>
      </c>
      <c r="EK36">
        <v>168.2558888888889</v>
      </c>
      <c r="EL36">
        <v>152.0951111111111</v>
      </c>
      <c r="EM36">
        <v>2.046283703703704</v>
      </c>
      <c r="EN36">
        <v>148.7981111111111</v>
      </c>
      <c r="EO36">
        <v>21.67676666666667</v>
      </c>
      <c r="EP36">
        <v>2.145332962962963</v>
      </c>
      <c r="EQ36">
        <v>1.960282962962963</v>
      </c>
      <c r="ER36">
        <v>18.55982592592592</v>
      </c>
      <c r="ES36">
        <v>17.12712222222222</v>
      </c>
      <c r="ET36">
        <v>1999.997037037037</v>
      </c>
      <c r="EU36">
        <v>0.9799978888888888</v>
      </c>
      <c r="EV36">
        <v>0.02000201111111111</v>
      </c>
      <c r="EW36">
        <v>0</v>
      </c>
      <c r="EX36">
        <v>288.6957037037037</v>
      </c>
      <c r="EY36">
        <v>5.00097</v>
      </c>
      <c r="EZ36">
        <v>5863.94037037037</v>
      </c>
      <c r="FA36">
        <v>16707.54814814815</v>
      </c>
      <c r="FB36">
        <v>40.79362962962963</v>
      </c>
      <c r="FC36">
        <v>41.125</v>
      </c>
      <c r="FD36">
        <v>40.75</v>
      </c>
      <c r="FE36">
        <v>40.736</v>
      </c>
      <c r="FF36">
        <v>41.375</v>
      </c>
      <c r="FG36">
        <v>1955.090740740741</v>
      </c>
      <c r="FH36">
        <v>39.9</v>
      </c>
      <c r="FI36">
        <v>0</v>
      </c>
      <c r="FJ36">
        <v>1758641722.2</v>
      </c>
      <c r="FK36">
        <v>0</v>
      </c>
      <c r="FL36">
        <v>288.35564</v>
      </c>
      <c r="FM36">
        <v>-41.6258461393755</v>
      </c>
      <c r="FN36">
        <v>-819.5215384718724</v>
      </c>
      <c r="FO36">
        <v>5856.661199999999</v>
      </c>
      <c r="FP36">
        <v>15</v>
      </c>
      <c r="FQ36">
        <v>0</v>
      </c>
      <c r="FR36" t="s">
        <v>441</v>
      </c>
      <c r="FS36">
        <v>1747247426.5</v>
      </c>
      <c r="FT36">
        <v>1747247420.5</v>
      </c>
      <c r="FU36">
        <v>0</v>
      </c>
      <c r="FV36">
        <v>1.027</v>
      </c>
      <c r="FW36">
        <v>0.031</v>
      </c>
      <c r="FX36">
        <v>0.02</v>
      </c>
      <c r="FY36">
        <v>0.05</v>
      </c>
      <c r="FZ36">
        <v>420</v>
      </c>
      <c r="GA36">
        <v>16</v>
      </c>
      <c r="GB36">
        <v>0.01</v>
      </c>
      <c r="GC36">
        <v>0.1</v>
      </c>
      <c r="GD36">
        <v>15.0353375</v>
      </c>
      <c r="GE36">
        <v>7.946828893058129</v>
      </c>
      <c r="GF36">
        <v>0.7649461212031536</v>
      </c>
      <c r="GG36">
        <v>0</v>
      </c>
      <c r="GH36">
        <v>291.3795</v>
      </c>
      <c r="GI36">
        <v>-46.3614514792754</v>
      </c>
      <c r="GJ36">
        <v>4.565549842860888</v>
      </c>
      <c r="GK36">
        <v>-1</v>
      </c>
      <c r="GL36">
        <v>2.03643925</v>
      </c>
      <c r="GM36">
        <v>0.1989776735459614</v>
      </c>
      <c r="GN36">
        <v>0.02016156211550832</v>
      </c>
      <c r="GO36">
        <v>0</v>
      </c>
      <c r="GP36">
        <v>0</v>
      </c>
      <c r="GQ36">
        <v>2</v>
      </c>
      <c r="GR36" t="s">
        <v>482</v>
      </c>
      <c r="GS36">
        <v>3.13596</v>
      </c>
      <c r="GT36">
        <v>2.69097</v>
      </c>
      <c r="GU36">
        <v>0.036646</v>
      </c>
      <c r="GV36">
        <v>0.0322661</v>
      </c>
      <c r="GW36">
        <v>0.10536</v>
      </c>
      <c r="GX36">
        <v>0.0976804</v>
      </c>
      <c r="GY36">
        <v>30620.9</v>
      </c>
      <c r="GZ36">
        <v>30812.8</v>
      </c>
      <c r="HA36">
        <v>29549.5</v>
      </c>
      <c r="HB36">
        <v>29425.4</v>
      </c>
      <c r="HC36">
        <v>34929.2</v>
      </c>
      <c r="HD36">
        <v>35161.7</v>
      </c>
      <c r="HE36">
        <v>41585.2</v>
      </c>
      <c r="HF36">
        <v>41799</v>
      </c>
      <c r="HG36">
        <v>1.9208</v>
      </c>
      <c r="HH36">
        <v>1.87255</v>
      </c>
      <c r="HI36">
        <v>0.0748374</v>
      </c>
      <c r="HJ36">
        <v>0</v>
      </c>
      <c r="HK36">
        <v>28.7943</v>
      </c>
      <c r="HL36">
        <v>999.9</v>
      </c>
      <c r="HM36">
        <v>56.5</v>
      </c>
      <c r="HN36">
        <v>30.6</v>
      </c>
      <c r="HO36">
        <v>27.5493</v>
      </c>
      <c r="HP36">
        <v>62.2211</v>
      </c>
      <c r="HQ36">
        <v>26.0016</v>
      </c>
      <c r="HR36">
        <v>1</v>
      </c>
      <c r="HS36">
        <v>0.100175</v>
      </c>
      <c r="HT36">
        <v>-0.421699</v>
      </c>
      <c r="HU36">
        <v>20.3383</v>
      </c>
      <c r="HV36">
        <v>5.21819</v>
      </c>
      <c r="HW36">
        <v>12.0122</v>
      </c>
      <c r="HX36">
        <v>4.98915</v>
      </c>
      <c r="HY36">
        <v>3.28772</v>
      </c>
      <c r="HZ36">
        <v>9999</v>
      </c>
      <c r="IA36">
        <v>9999</v>
      </c>
      <c r="IB36">
        <v>9999</v>
      </c>
      <c r="IC36">
        <v>999.9</v>
      </c>
      <c r="ID36">
        <v>1.86753</v>
      </c>
      <c r="IE36">
        <v>1.86672</v>
      </c>
      <c r="IF36">
        <v>1.86601</v>
      </c>
      <c r="IG36">
        <v>1.866</v>
      </c>
      <c r="IH36">
        <v>1.86784</v>
      </c>
      <c r="II36">
        <v>1.87029</v>
      </c>
      <c r="IJ36">
        <v>1.86894</v>
      </c>
      <c r="IK36">
        <v>1.87042</v>
      </c>
      <c r="IL36">
        <v>0</v>
      </c>
      <c r="IM36">
        <v>0</v>
      </c>
      <c r="IN36">
        <v>0</v>
      </c>
      <c r="IO36">
        <v>0</v>
      </c>
      <c r="IP36" t="s">
        <v>443</v>
      </c>
      <c r="IQ36" t="s">
        <v>444</v>
      </c>
      <c r="IR36" t="s">
        <v>445</v>
      </c>
      <c r="IS36" t="s">
        <v>445</v>
      </c>
      <c r="IT36" t="s">
        <v>445</v>
      </c>
      <c r="IU36" t="s">
        <v>445</v>
      </c>
      <c r="IV36">
        <v>0</v>
      </c>
      <c r="IW36">
        <v>100</v>
      </c>
      <c r="IX36">
        <v>100</v>
      </c>
      <c r="IY36">
        <v>0.185</v>
      </c>
      <c r="IZ36">
        <v>0.1464</v>
      </c>
      <c r="JA36">
        <v>0.1520806729546384</v>
      </c>
      <c r="JB36">
        <v>0.0003178419753343253</v>
      </c>
      <c r="JC36">
        <v>-6.012475575984678E-07</v>
      </c>
      <c r="JD36">
        <v>7.594320938325871E-11</v>
      </c>
      <c r="JE36">
        <v>-0.06537213769188976</v>
      </c>
      <c r="JF36">
        <v>-0.002779077146552394</v>
      </c>
      <c r="JG36">
        <v>0.0007843295920201409</v>
      </c>
      <c r="JH36">
        <v>-1.211717912536145E-05</v>
      </c>
      <c r="JI36">
        <v>4</v>
      </c>
      <c r="JJ36">
        <v>2338</v>
      </c>
      <c r="JK36">
        <v>1</v>
      </c>
      <c r="JL36">
        <v>27</v>
      </c>
      <c r="JM36">
        <v>189904.9</v>
      </c>
      <c r="JN36">
        <v>189905</v>
      </c>
      <c r="JO36">
        <v>0.383301</v>
      </c>
      <c r="JP36">
        <v>2.33276</v>
      </c>
      <c r="JQ36">
        <v>1.39648</v>
      </c>
      <c r="JR36">
        <v>2.35107</v>
      </c>
      <c r="JS36">
        <v>1.49536</v>
      </c>
      <c r="JT36">
        <v>2.62695</v>
      </c>
      <c r="JU36">
        <v>36.1754</v>
      </c>
      <c r="JV36">
        <v>24.0612</v>
      </c>
      <c r="JW36">
        <v>18</v>
      </c>
      <c r="JX36">
        <v>489.974</v>
      </c>
      <c r="JY36">
        <v>449.511</v>
      </c>
      <c r="JZ36">
        <v>28.6072</v>
      </c>
      <c r="KA36">
        <v>28.9146</v>
      </c>
      <c r="KB36">
        <v>29.9999</v>
      </c>
      <c r="KC36">
        <v>28.8054</v>
      </c>
      <c r="KD36">
        <v>28.7389</v>
      </c>
      <c r="KE36">
        <v>7.60534</v>
      </c>
      <c r="KF36">
        <v>28.5997</v>
      </c>
      <c r="KG36">
        <v>79.8262</v>
      </c>
      <c r="KH36">
        <v>28.5955</v>
      </c>
      <c r="KI36">
        <v>99.277</v>
      </c>
      <c r="KJ36">
        <v>21.6432</v>
      </c>
      <c r="KK36">
        <v>100.996</v>
      </c>
      <c r="KL36">
        <v>100.518</v>
      </c>
    </row>
    <row r="37" spans="1:298">
      <c r="A37">
        <v>21</v>
      </c>
      <c r="B37">
        <v>1758641726</v>
      </c>
      <c r="C37">
        <v>100</v>
      </c>
      <c r="D37" t="s">
        <v>485</v>
      </c>
      <c r="E37" t="s">
        <v>486</v>
      </c>
      <c r="F37">
        <v>5</v>
      </c>
      <c r="G37" t="s">
        <v>436</v>
      </c>
      <c r="H37" t="s">
        <v>437</v>
      </c>
      <c r="I37" t="s">
        <v>438</v>
      </c>
      <c r="J37">
        <v>1758641718.214286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119.9118798815422</v>
      </c>
      <c r="AL37">
        <v>129.0407818181818</v>
      </c>
      <c r="AM37">
        <v>-3.2705942290146</v>
      </c>
      <c r="AN37">
        <v>64.96130728800695</v>
      </c>
      <c r="AO37">
        <f>(AQ37 - AP37 + DZ37*1E3/(8.314*(EB37+273.15)) * AS37/DY37 * AR37) * DY37/(100*DM37) * 1000/(1000 - AQ37)</f>
        <v>0</v>
      </c>
      <c r="AP37">
        <v>21.67024242424243</v>
      </c>
      <c r="AQ37">
        <v>23.74078303030304</v>
      </c>
      <c r="AR37">
        <v>1.131381641768024E-05</v>
      </c>
      <c r="AS37">
        <v>107.77</v>
      </c>
      <c r="AT37">
        <v>0</v>
      </c>
      <c r="AU37">
        <v>0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439</v>
      </c>
      <c r="AZ37" t="s">
        <v>439</v>
      </c>
      <c r="BA37">
        <v>0</v>
      </c>
      <c r="BB37">
        <v>0</v>
      </c>
      <c r="BC37">
        <f>1-BA37/BB37</f>
        <v>0</v>
      </c>
      <c r="BD37">
        <v>0</v>
      </c>
      <c r="BE37" t="s">
        <v>439</v>
      </c>
      <c r="BF37" t="s">
        <v>439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439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2.44</v>
      </c>
      <c r="DN37">
        <v>0.5</v>
      </c>
      <c r="DO37" t="s">
        <v>440</v>
      </c>
      <c r="DP37">
        <v>2</v>
      </c>
      <c r="DQ37" t="b">
        <v>1</v>
      </c>
      <c r="DR37">
        <v>1758641718.214286</v>
      </c>
      <c r="DS37">
        <v>149.2215357142857</v>
      </c>
      <c r="DT37">
        <v>133.08425</v>
      </c>
      <c r="DU37">
        <v>23.72861071428571</v>
      </c>
      <c r="DV37">
        <v>21.66977857142857</v>
      </c>
      <c r="DW37">
        <v>149.0353214285714</v>
      </c>
      <c r="DX37">
        <v>23.58225</v>
      </c>
      <c r="DY37">
        <v>499.9852499999999</v>
      </c>
      <c r="DZ37">
        <v>90.43314285714284</v>
      </c>
      <c r="EA37">
        <v>0.03085984285714286</v>
      </c>
      <c r="EB37">
        <v>30.12288928571428</v>
      </c>
      <c r="EC37">
        <v>30.00785</v>
      </c>
      <c r="ED37">
        <v>999.9000000000002</v>
      </c>
      <c r="EE37">
        <v>0</v>
      </c>
      <c r="EF37">
        <v>0</v>
      </c>
      <c r="EG37">
        <v>9997.748928571429</v>
      </c>
      <c r="EH37">
        <v>0</v>
      </c>
      <c r="EI37">
        <v>12.0846</v>
      </c>
      <c r="EJ37">
        <v>16.13742142857143</v>
      </c>
      <c r="EK37">
        <v>152.8483571428571</v>
      </c>
      <c r="EL37">
        <v>136.0319642857143</v>
      </c>
      <c r="EM37">
        <v>2.058836071428571</v>
      </c>
      <c r="EN37">
        <v>133.08425</v>
      </c>
      <c r="EO37">
        <v>21.66977857142857</v>
      </c>
      <c r="EP37">
        <v>2.145852857142857</v>
      </c>
      <c r="EQ37">
        <v>1.959666428571428</v>
      </c>
      <c r="ER37">
        <v>18.56368928571429</v>
      </c>
      <c r="ES37">
        <v>17.12216071428572</v>
      </c>
      <c r="ET37">
        <v>1999.964285714286</v>
      </c>
      <c r="EU37">
        <v>0.9799976071428571</v>
      </c>
      <c r="EV37">
        <v>0.02000228928571428</v>
      </c>
      <c r="EW37">
        <v>0</v>
      </c>
      <c r="EX37">
        <v>285.7504642857143</v>
      </c>
      <c r="EY37">
        <v>5.00097</v>
      </c>
      <c r="EZ37">
        <v>5803.747499999999</v>
      </c>
      <c r="FA37">
        <v>16707.27142857143</v>
      </c>
      <c r="FB37">
        <v>40.79207142857142</v>
      </c>
      <c r="FC37">
        <v>41.125</v>
      </c>
      <c r="FD37">
        <v>40.75</v>
      </c>
      <c r="FE37">
        <v>40.72975</v>
      </c>
      <c r="FF37">
        <v>41.375</v>
      </c>
      <c r="FG37">
        <v>1955.059642857143</v>
      </c>
      <c r="FH37">
        <v>39.9</v>
      </c>
      <c r="FI37">
        <v>0</v>
      </c>
      <c r="FJ37">
        <v>1758641727</v>
      </c>
      <c r="FK37">
        <v>0</v>
      </c>
      <c r="FL37">
        <v>285.34572</v>
      </c>
      <c r="FM37">
        <v>-33.98699994016727</v>
      </c>
      <c r="FN37">
        <v>-689.4976912916961</v>
      </c>
      <c r="FO37">
        <v>5796.307599999999</v>
      </c>
      <c r="FP37">
        <v>15</v>
      </c>
      <c r="FQ37">
        <v>0</v>
      </c>
      <c r="FR37" t="s">
        <v>441</v>
      </c>
      <c r="FS37">
        <v>1747247426.5</v>
      </c>
      <c r="FT37">
        <v>1747247420.5</v>
      </c>
      <c r="FU37">
        <v>0</v>
      </c>
      <c r="FV37">
        <v>1.027</v>
      </c>
      <c r="FW37">
        <v>0.031</v>
      </c>
      <c r="FX37">
        <v>0.02</v>
      </c>
      <c r="FY37">
        <v>0.05</v>
      </c>
      <c r="FZ37">
        <v>420</v>
      </c>
      <c r="GA37">
        <v>16</v>
      </c>
      <c r="GB37">
        <v>0.01</v>
      </c>
      <c r="GC37">
        <v>0.1</v>
      </c>
      <c r="GD37">
        <v>15.76420731707317</v>
      </c>
      <c r="GE37">
        <v>8.418955400696847</v>
      </c>
      <c r="GF37">
        <v>0.8313235454764489</v>
      </c>
      <c r="GG37">
        <v>0</v>
      </c>
      <c r="GH37">
        <v>287.5404705882353</v>
      </c>
      <c r="GI37">
        <v>-38.52965618606437</v>
      </c>
      <c r="GJ37">
        <v>3.803454089882095</v>
      </c>
      <c r="GK37">
        <v>-1</v>
      </c>
      <c r="GL37">
        <v>2.049341951219512</v>
      </c>
      <c r="GM37">
        <v>0.1589105226480841</v>
      </c>
      <c r="GN37">
        <v>0.01751841013772992</v>
      </c>
      <c r="GO37">
        <v>0</v>
      </c>
      <c r="GP37">
        <v>0</v>
      </c>
      <c r="GQ37">
        <v>2</v>
      </c>
      <c r="GR37" t="s">
        <v>482</v>
      </c>
      <c r="GS37">
        <v>3.13591</v>
      </c>
      <c r="GT37">
        <v>2.69137</v>
      </c>
      <c r="GU37">
        <v>0.0326731</v>
      </c>
      <c r="GV37">
        <v>0.0280838</v>
      </c>
      <c r="GW37">
        <v>0.105402</v>
      </c>
      <c r="GX37">
        <v>0.097689</v>
      </c>
      <c r="GY37">
        <v>30746.7</v>
      </c>
      <c r="GZ37">
        <v>30946.2</v>
      </c>
      <c r="HA37">
        <v>29549</v>
      </c>
      <c r="HB37">
        <v>29425.6</v>
      </c>
      <c r="HC37">
        <v>34926.9</v>
      </c>
      <c r="HD37">
        <v>35161.2</v>
      </c>
      <c r="HE37">
        <v>41584.6</v>
      </c>
      <c r="HF37">
        <v>41799</v>
      </c>
      <c r="HG37">
        <v>1.92085</v>
      </c>
      <c r="HH37">
        <v>1.87243</v>
      </c>
      <c r="HI37">
        <v>0.0737607</v>
      </c>
      <c r="HJ37">
        <v>0</v>
      </c>
      <c r="HK37">
        <v>28.7962</v>
      </c>
      <c r="HL37">
        <v>999.9</v>
      </c>
      <c r="HM37">
        <v>56.5</v>
      </c>
      <c r="HN37">
        <v>30.6</v>
      </c>
      <c r="HO37">
        <v>27.5475</v>
      </c>
      <c r="HP37">
        <v>62.0211</v>
      </c>
      <c r="HQ37">
        <v>25.8774</v>
      </c>
      <c r="HR37">
        <v>1</v>
      </c>
      <c r="HS37">
        <v>0.100091</v>
      </c>
      <c r="HT37">
        <v>-0.390806</v>
      </c>
      <c r="HU37">
        <v>20.3384</v>
      </c>
      <c r="HV37">
        <v>5.21789</v>
      </c>
      <c r="HW37">
        <v>12.0113</v>
      </c>
      <c r="HX37">
        <v>4.98915</v>
      </c>
      <c r="HY37">
        <v>3.28768</v>
      </c>
      <c r="HZ37">
        <v>9999</v>
      </c>
      <c r="IA37">
        <v>9999</v>
      </c>
      <c r="IB37">
        <v>9999</v>
      </c>
      <c r="IC37">
        <v>999.9</v>
      </c>
      <c r="ID37">
        <v>1.86754</v>
      </c>
      <c r="IE37">
        <v>1.86673</v>
      </c>
      <c r="IF37">
        <v>1.86601</v>
      </c>
      <c r="IG37">
        <v>1.866</v>
      </c>
      <c r="IH37">
        <v>1.86783</v>
      </c>
      <c r="II37">
        <v>1.87027</v>
      </c>
      <c r="IJ37">
        <v>1.86893</v>
      </c>
      <c r="IK37">
        <v>1.87042</v>
      </c>
      <c r="IL37">
        <v>0</v>
      </c>
      <c r="IM37">
        <v>0</v>
      </c>
      <c r="IN37">
        <v>0</v>
      </c>
      <c r="IO37">
        <v>0</v>
      </c>
      <c r="IP37" t="s">
        <v>443</v>
      </c>
      <c r="IQ37" t="s">
        <v>444</v>
      </c>
      <c r="IR37" t="s">
        <v>445</v>
      </c>
      <c r="IS37" t="s">
        <v>445</v>
      </c>
      <c r="IT37" t="s">
        <v>445</v>
      </c>
      <c r="IU37" t="s">
        <v>445</v>
      </c>
      <c r="IV37">
        <v>0</v>
      </c>
      <c r="IW37">
        <v>100</v>
      </c>
      <c r="IX37">
        <v>100</v>
      </c>
      <c r="IY37">
        <v>0.182</v>
      </c>
      <c r="IZ37">
        <v>0.1465</v>
      </c>
      <c r="JA37">
        <v>0.1520806729546384</v>
      </c>
      <c r="JB37">
        <v>0.0003178419753343253</v>
      </c>
      <c r="JC37">
        <v>-6.012475575984678E-07</v>
      </c>
      <c r="JD37">
        <v>7.594320938325871E-11</v>
      </c>
      <c r="JE37">
        <v>-0.06537213769188976</v>
      </c>
      <c r="JF37">
        <v>-0.002779077146552394</v>
      </c>
      <c r="JG37">
        <v>0.0007843295920201409</v>
      </c>
      <c r="JH37">
        <v>-1.211717912536145E-05</v>
      </c>
      <c r="JI37">
        <v>4</v>
      </c>
      <c r="JJ37">
        <v>2338</v>
      </c>
      <c r="JK37">
        <v>1</v>
      </c>
      <c r="JL37">
        <v>27</v>
      </c>
      <c r="JM37">
        <v>189905</v>
      </c>
      <c r="JN37">
        <v>189905.1</v>
      </c>
      <c r="JO37">
        <v>0.345459</v>
      </c>
      <c r="JP37">
        <v>2.33032</v>
      </c>
      <c r="JQ37">
        <v>1.39648</v>
      </c>
      <c r="JR37">
        <v>2.34863</v>
      </c>
      <c r="JS37">
        <v>1.49536</v>
      </c>
      <c r="JT37">
        <v>2.69653</v>
      </c>
      <c r="JU37">
        <v>36.1989</v>
      </c>
      <c r="JV37">
        <v>24.07</v>
      </c>
      <c r="JW37">
        <v>18</v>
      </c>
      <c r="JX37">
        <v>489.99</v>
      </c>
      <c r="JY37">
        <v>449.419</v>
      </c>
      <c r="JZ37">
        <v>28.5925</v>
      </c>
      <c r="KA37">
        <v>28.9134</v>
      </c>
      <c r="KB37">
        <v>30</v>
      </c>
      <c r="KC37">
        <v>28.8037</v>
      </c>
      <c r="KD37">
        <v>28.7371</v>
      </c>
      <c r="KE37">
        <v>6.90296</v>
      </c>
      <c r="KF37">
        <v>28.5997</v>
      </c>
      <c r="KG37">
        <v>79.8262</v>
      </c>
      <c r="KH37">
        <v>28.5828</v>
      </c>
      <c r="KI37">
        <v>79.2366</v>
      </c>
      <c r="KJ37">
        <v>21.6129</v>
      </c>
      <c r="KK37">
        <v>100.995</v>
      </c>
      <c r="KL37">
        <v>100.519</v>
      </c>
    </row>
    <row r="38" spans="1:298">
      <c r="A38">
        <v>22</v>
      </c>
      <c r="B38">
        <v>1758641731</v>
      </c>
      <c r="C38">
        <v>105</v>
      </c>
      <c r="D38" t="s">
        <v>487</v>
      </c>
      <c r="E38" t="s">
        <v>488</v>
      </c>
      <c r="F38">
        <v>5</v>
      </c>
      <c r="G38" t="s">
        <v>436</v>
      </c>
      <c r="H38" t="s">
        <v>437</v>
      </c>
      <c r="I38" t="s">
        <v>438</v>
      </c>
      <c r="J38">
        <v>1758641723.5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102.8427963255934</v>
      </c>
      <c r="AL38">
        <v>112.6384787878788</v>
      </c>
      <c r="AM38">
        <v>-3.285284495977793</v>
      </c>
      <c r="AN38">
        <v>64.96130728800695</v>
      </c>
      <c r="AO38">
        <f>(AQ38 - AP38 + DZ38*1E3/(8.314*(EB38+273.15)) * AS38/DY38 * AR38) * DY38/(100*DM38) * 1000/(1000 - AQ38)</f>
        <v>0</v>
      </c>
      <c r="AP38">
        <v>21.66992093506495</v>
      </c>
      <c r="AQ38">
        <v>23.75454727272727</v>
      </c>
      <c r="AR38">
        <v>8.974988446091345E-06</v>
      </c>
      <c r="AS38">
        <v>107.77</v>
      </c>
      <c r="AT38">
        <v>0</v>
      </c>
      <c r="AU38">
        <v>0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439</v>
      </c>
      <c r="AZ38" t="s">
        <v>439</v>
      </c>
      <c r="BA38">
        <v>0</v>
      </c>
      <c r="BB38">
        <v>0</v>
      </c>
      <c r="BC38">
        <f>1-BA38/BB38</f>
        <v>0</v>
      </c>
      <c r="BD38">
        <v>0</v>
      </c>
      <c r="BE38" t="s">
        <v>439</v>
      </c>
      <c r="BF38" t="s">
        <v>439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439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2.44</v>
      </c>
      <c r="DN38">
        <v>0.5</v>
      </c>
      <c r="DO38" t="s">
        <v>440</v>
      </c>
      <c r="DP38">
        <v>2</v>
      </c>
      <c r="DQ38" t="b">
        <v>1</v>
      </c>
      <c r="DR38">
        <v>1758641723.5</v>
      </c>
      <c r="DS38">
        <v>132.3488148148148</v>
      </c>
      <c r="DT38">
        <v>115.4336814814815</v>
      </c>
      <c r="DU38">
        <v>23.73704444444444</v>
      </c>
      <c r="DV38">
        <v>21.66890740740741</v>
      </c>
      <c r="DW38">
        <v>132.1651481481481</v>
      </c>
      <c r="DX38">
        <v>23.59055925925925</v>
      </c>
      <c r="DY38">
        <v>499.982</v>
      </c>
      <c r="DZ38">
        <v>90.43359629629629</v>
      </c>
      <c r="EA38">
        <v>0.03094065555555556</v>
      </c>
      <c r="EB38">
        <v>30.12385185185185</v>
      </c>
      <c r="EC38">
        <v>30.00381111111111</v>
      </c>
      <c r="ED38">
        <v>999.9000000000001</v>
      </c>
      <c r="EE38">
        <v>0</v>
      </c>
      <c r="EF38">
        <v>0</v>
      </c>
      <c r="EG38">
        <v>9997.083333333334</v>
      </c>
      <c r="EH38">
        <v>0</v>
      </c>
      <c r="EI38">
        <v>12.0846</v>
      </c>
      <c r="EJ38">
        <v>16.91517407407407</v>
      </c>
      <c r="EK38">
        <v>135.5665925925926</v>
      </c>
      <c r="EL38">
        <v>117.9904185185185</v>
      </c>
      <c r="EM38">
        <v>2.068124074074074</v>
      </c>
      <c r="EN38">
        <v>115.4336814814815</v>
      </c>
      <c r="EO38">
        <v>21.66890740740741</v>
      </c>
      <c r="EP38">
        <v>2.146625185185185</v>
      </c>
      <c r="EQ38">
        <v>1.959598518518518</v>
      </c>
      <c r="ER38">
        <v>18.56944074074074</v>
      </c>
      <c r="ES38">
        <v>17.12160740740741</v>
      </c>
      <c r="ET38">
        <v>1999.946666666666</v>
      </c>
      <c r="EU38">
        <v>0.9799974444444444</v>
      </c>
      <c r="EV38">
        <v>0.02000245185185185</v>
      </c>
      <c r="EW38">
        <v>0</v>
      </c>
      <c r="EX38">
        <v>282.9741111111111</v>
      </c>
      <c r="EY38">
        <v>5.00097</v>
      </c>
      <c r="EZ38">
        <v>5747.241111111111</v>
      </c>
      <c r="FA38">
        <v>16707.12222222222</v>
      </c>
      <c r="FB38">
        <v>40.79822222222223</v>
      </c>
      <c r="FC38">
        <v>41.125</v>
      </c>
      <c r="FD38">
        <v>40.75</v>
      </c>
      <c r="FE38">
        <v>40.72433333333333</v>
      </c>
      <c r="FF38">
        <v>41.375</v>
      </c>
      <c r="FG38">
        <v>1955.042962962963</v>
      </c>
      <c r="FH38">
        <v>39.9</v>
      </c>
      <c r="FI38">
        <v>0</v>
      </c>
      <c r="FJ38">
        <v>1758641731.8</v>
      </c>
      <c r="FK38">
        <v>0</v>
      </c>
      <c r="FL38">
        <v>282.85176</v>
      </c>
      <c r="FM38">
        <v>-26.82953848620449</v>
      </c>
      <c r="FN38">
        <v>-559.0584623765852</v>
      </c>
      <c r="FO38">
        <v>5746.326799999999</v>
      </c>
      <c r="FP38">
        <v>15</v>
      </c>
      <c r="FQ38">
        <v>0</v>
      </c>
      <c r="FR38" t="s">
        <v>441</v>
      </c>
      <c r="FS38">
        <v>1747247426.5</v>
      </c>
      <c r="FT38">
        <v>1747247420.5</v>
      </c>
      <c r="FU38">
        <v>0</v>
      </c>
      <c r="FV38">
        <v>1.027</v>
      </c>
      <c r="FW38">
        <v>0.031</v>
      </c>
      <c r="FX38">
        <v>0.02</v>
      </c>
      <c r="FY38">
        <v>0.05</v>
      </c>
      <c r="FZ38">
        <v>420</v>
      </c>
      <c r="GA38">
        <v>16</v>
      </c>
      <c r="GB38">
        <v>0.01</v>
      </c>
      <c r="GC38">
        <v>0.1</v>
      </c>
      <c r="GD38">
        <v>16.3357756097561</v>
      </c>
      <c r="GE38">
        <v>8.752806271777001</v>
      </c>
      <c r="GF38">
        <v>0.8641313319845031</v>
      </c>
      <c r="GG38">
        <v>0</v>
      </c>
      <c r="GH38">
        <v>285.0535294117647</v>
      </c>
      <c r="GI38">
        <v>-33.45200917784559</v>
      </c>
      <c r="GJ38">
        <v>3.318525622615937</v>
      </c>
      <c r="GK38">
        <v>-1</v>
      </c>
      <c r="GL38">
        <v>2.06053512195122</v>
      </c>
      <c r="GM38">
        <v>0.1206468292682938</v>
      </c>
      <c r="GN38">
        <v>0.01348494411067596</v>
      </c>
      <c r="GO38">
        <v>0</v>
      </c>
      <c r="GP38">
        <v>0</v>
      </c>
      <c r="GQ38">
        <v>2</v>
      </c>
      <c r="GR38" t="s">
        <v>482</v>
      </c>
      <c r="GS38">
        <v>3.136</v>
      </c>
      <c r="GT38">
        <v>2.6911</v>
      </c>
      <c r="GU38">
        <v>0.0286193</v>
      </c>
      <c r="GV38">
        <v>0.0237887</v>
      </c>
      <c r="GW38">
        <v>0.105442</v>
      </c>
      <c r="GX38">
        <v>0.09768839999999999</v>
      </c>
      <c r="GY38">
        <v>30875.9</v>
      </c>
      <c r="GZ38">
        <v>31082.9</v>
      </c>
      <c r="HA38">
        <v>29549.3</v>
      </c>
      <c r="HB38">
        <v>29425.6</v>
      </c>
      <c r="HC38">
        <v>34925.6</v>
      </c>
      <c r="HD38">
        <v>35161.1</v>
      </c>
      <c r="HE38">
        <v>41585.1</v>
      </c>
      <c r="HF38">
        <v>41798.8</v>
      </c>
      <c r="HG38">
        <v>1.92083</v>
      </c>
      <c r="HH38">
        <v>1.87232</v>
      </c>
      <c r="HI38">
        <v>0.0728443</v>
      </c>
      <c r="HJ38">
        <v>0</v>
      </c>
      <c r="HK38">
        <v>28.7962</v>
      </c>
      <c r="HL38">
        <v>999.9</v>
      </c>
      <c r="HM38">
        <v>56.5</v>
      </c>
      <c r="HN38">
        <v>30.5</v>
      </c>
      <c r="HO38">
        <v>27.3941</v>
      </c>
      <c r="HP38">
        <v>62.1211</v>
      </c>
      <c r="HQ38">
        <v>25.9816</v>
      </c>
      <c r="HR38">
        <v>1</v>
      </c>
      <c r="HS38">
        <v>0.100079</v>
      </c>
      <c r="HT38">
        <v>-0.417495</v>
      </c>
      <c r="HU38">
        <v>20.3382</v>
      </c>
      <c r="HV38">
        <v>5.21714</v>
      </c>
      <c r="HW38">
        <v>12.0123</v>
      </c>
      <c r="HX38">
        <v>4.9891</v>
      </c>
      <c r="HY38">
        <v>3.28763</v>
      </c>
      <c r="HZ38">
        <v>9999</v>
      </c>
      <c r="IA38">
        <v>9999</v>
      </c>
      <c r="IB38">
        <v>9999</v>
      </c>
      <c r="IC38">
        <v>999.9</v>
      </c>
      <c r="ID38">
        <v>1.86755</v>
      </c>
      <c r="IE38">
        <v>1.86673</v>
      </c>
      <c r="IF38">
        <v>1.86601</v>
      </c>
      <c r="IG38">
        <v>1.86601</v>
      </c>
      <c r="IH38">
        <v>1.86783</v>
      </c>
      <c r="II38">
        <v>1.87027</v>
      </c>
      <c r="IJ38">
        <v>1.86893</v>
      </c>
      <c r="IK38">
        <v>1.87042</v>
      </c>
      <c r="IL38">
        <v>0</v>
      </c>
      <c r="IM38">
        <v>0</v>
      </c>
      <c r="IN38">
        <v>0</v>
      </c>
      <c r="IO38">
        <v>0</v>
      </c>
      <c r="IP38" t="s">
        <v>443</v>
      </c>
      <c r="IQ38" t="s">
        <v>444</v>
      </c>
      <c r="IR38" t="s">
        <v>445</v>
      </c>
      <c r="IS38" t="s">
        <v>445</v>
      </c>
      <c r="IT38" t="s">
        <v>445</v>
      </c>
      <c r="IU38" t="s">
        <v>445</v>
      </c>
      <c r="IV38">
        <v>0</v>
      </c>
      <c r="IW38">
        <v>100</v>
      </c>
      <c r="IX38">
        <v>100</v>
      </c>
      <c r="IY38">
        <v>0.179</v>
      </c>
      <c r="IZ38">
        <v>0.1467</v>
      </c>
      <c r="JA38">
        <v>0.1520806729546384</v>
      </c>
      <c r="JB38">
        <v>0.0003178419753343253</v>
      </c>
      <c r="JC38">
        <v>-6.012475575984678E-07</v>
      </c>
      <c r="JD38">
        <v>7.594320938325871E-11</v>
      </c>
      <c r="JE38">
        <v>-0.06537213769188976</v>
      </c>
      <c r="JF38">
        <v>-0.002779077146552394</v>
      </c>
      <c r="JG38">
        <v>0.0007843295920201409</v>
      </c>
      <c r="JH38">
        <v>-1.211717912536145E-05</v>
      </c>
      <c r="JI38">
        <v>4</v>
      </c>
      <c r="JJ38">
        <v>2338</v>
      </c>
      <c r="JK38">
        <v>1</v>
      </c>
      <c r="JL38">
        <v>27</v>
      </c>
      <c r="JM38">
        <v>189905.1</v>
      </c>
      <c r="JN38">
        <v>189905.2</v>
      </c>
      <c r="JO38">
        <v>0.308838</v>
      </c>
      <c r="JP38">
        <v>2.35352</v>
      </c>
      <c r="JQ38">
        <v>1.39771</v>
      </c>
      <c r="JR38">
        <v>2.34741</v>
      </c>
      <c r="JS38">
        <v>1.49536</v>
      </c>
      <c r="JT38">
        <v>2.51831</v>
      </c>
      <c r="JU38">
        <v>36.1989</v>
      </c>
      <c r="JV38">
        <v>24.0525</v>
      </c>
      <c r="JW38">
        <v>18</v>
      </c>
      <c r="JX38">
        <v>489.955</v>
      </c>
      <c r="JY38">
        <v>449.341</v>
      </c>
      <c r="JZ38">
        <v>28.5807</v>
      </c>
      <c r="KA38">
        <v>28.9121</v>
      </c>
      <c r="KB38">
        <v>30</v>
      </c>
      <c r="KC38">
        <v>28.8012</v>
      </c>
      <c r="KD38">
        <v>28.7352</v>
      </c>
      <c r="KE38">
        <v>6.12637</v>
      </c>
      <c r="KF38">
        <v>28.5997</v>
      </c>
      <c r="KG38">
        <v>79.8262</v>
      </c>
      <c r="KH38">
        <v>28.5816</v>
      </c>
      <c r="KI38">
        <v>65.8305</v>
      </c>
      <c r="KJ38">
        <v>21.5844</v>
      </c>
      <c r="KK38">
        <v>100.996</v>
      </c>
      <c r="KL38">
        <v>100.519</v>
      </c>
    </row>
    <row r="39" spans="1:298">
      <c r="A39">
        <v>23</v>
      </c>
      <c r="B39">
        <v>1758641735.5</v>
      </c>
      <c r="C39">
        <v>109.5</v>
      </c>
      <c r="D39" t="s">
        <v>489</v>
      </c>
      <c r="E39" t="s">
        <v>490</v>
      </c>
      <c r="F39">
        <v>5</v>
      </c>
      <c r="G39" t="s">
        <v>436</v>
      </c>
      <c r="H39" t="s">
        <v>437</v>
      </c>
      <c r="I39" t="s">
        <v>438</v>
      </c>
      <c r="J39">
        <v>1758641727.944444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87.42388670054189</v>
      </c>
      <c r="AL39">
        <v>97.91634727272726</v>
      </c>
      <c r="AM39">
        <v>-3.273518644274692</v>
      </c>
      <c r="AN39">
        <v>64.96130728800695</v>
      </c>
      <c r="AO39">
        <f>(AQ39 - AP39 + DZ39*1E3/(8.314*(EB39+273.15)) * AS39/DY39 * AR39) * DY39/(100*DM39) * 1000/(1000 - AQ39)</f>
        <v>0</v>
      </c>
      <c r="AP39">
        <v>21.67118644155844</v>
      </c>
      <c r="AQ39">
        <v>23.77096363636363</v>
      </c>
      <c r="AR39">
        <v>1.464060858232693E-05</v>
      </c>
      <c r="AS39">
        <v>107.77</v>
      </c>
      <c r="AT39">
        <v>0</v>
      </c>
      <c r="AU39">
        <v>0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439</v>
      </c>
      <c r="AZ39" t="s">
        <v>439</v>
      </c>
      <c r="BA39">
        <v>0</v>
      </c>
      <c r="BB39">
        <v>0</v>
      </c>
      <c r="BC39">
        <f>1-BA39/BB39</f>
        <v>0</v>
      </c>
      <c r="BD39">
        <v>0</v>
      </c>
      <c r="BE39" t="s">
        <v>439</v>
      </c>
      <c r="BF39" t="s">
        <v>439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439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2.44</v>
      </c>
      <c r="DN39">
        <v>0.5</v>
      </c>
      <c r="DO39" t="s">
        <v>440</v>
      </c>
      <c r="DP39">
        <v>2</v>
      </c>
      <c r="DQ39" t="b">
        <v>1</v>
      </c>
      <c r="DR39">
        <v>1758641727.944444</v>
      </c>
      <c r="DS39">
        <v>118.1454814814815</v>
      </c>
      <c r="DT39">
        <v>100.5547666666667</v>
      </c>
      <c r="DU39">
        <v>23.74835185185185</v>
      </c>
      <c r="DV39">
        <v>21.67023333333334</v>
      </c>
      <c r="DW39">
        <v>117.9642592592593</v>
      </c>
      <c r="DX39">
        <v>23.60171481481482</v>
      </c>
      <c r="DY39">
        <v>499.9900000000001</v>
      </c>
      <c r="DZ39">
        <v>90.43385555555554</v>
      </c>
      <c r="EA39">
        <v>0.03096271111111111</v>
      </c>
      <c r="EB39">
        <v>30.12345555555556</v>
      </c>
      <c r="EC39">
        <v>29.99805555555556</v>
      </c>
      <c r="ED39">
        <v>999.9000000000001</v>
      </c>
      <c r="EE39">
        <v>0</v>
      </c>
      <c r="EF39">
        <v>0</v>
      </c>
      <c r="EG39">
        <v>10001.20333333333</v>
      </c>
      <c r="EH39">
        <v>0</v>
      </c>
      <c r="EI39">
        <v>12.0846</v>
      </c>
      <c r="EJ39">
        <v>17.59068148148148</v>
      </c>
      <c r="EK39">
        <v>121.0192037037037</v>
      </c>
      <c r="EL39">
        <v>102.7821259259259</v>
      </c>
      <c r="EM39">
        <v>2.078106296296296</v>
      </c>
      <c r="EN39">
        <v>100.5547666666667</v>
      </c>
      <c r="EO39">
        <v>21.67023333333334</v>
      </c>
      <c r="EP39">
        <v>2.147654074074074</v>
      </c>
      <c r="EQ39">
        <v>1.959723333333333</v>
      </c>
      <c r="ER39">
        <v>18.57709259259259</v>
      </c>
      <c r="ES39">
        <v>17.12262222222222</v>
      </c>
      <c r="ET39">
        <v>1999.945925925926</v>
      </c>
      <c r="EU39">
        <v>0.9799974444444444</v>
      </c>
      <c r="EV39">
        <v>0.02000245185185185</v>
      </c>
      <c r="EW39">
        <v>0</v>
      </c>
      <c r="EX39">
        <v>281.1845925925926</v>
      </c>
      <c r="EY39">
        <v>5.00097</v>
      </c>
      <c r="EZ39">
        <v>5709.856296296297</v>
      </c>
      <c r="FA39">
        <v>16707.11111111111</v>
      </c>
      <c r="FB39">
        <v>40.78444444444444</v>
      </c>
      <c r="FC39">
        <v>41.125</v>
      </c>
      <c r="FD39">
        <v>40.74299999999999</v>
      </c>
      <c r="FE39">
        <v>40.70799999999999</v>
      </c>
      <c r="FF39">
        <v>41.375</v>
      </c>
      <c r="FG39">
        <v>1955.042222222222</v>
      </c>
      <c r="FH39">
        <v>39.9</v>
      </c>
      <c r="FI39">
        <v>0</v>
      </c>
      <c r="FJ39">
        <v>1758641736.6</v>
      </c>
      <c r="FK39">
        <v>0</v>
      </c>
      <c r="FL39">
        <v>280.932</v>
      </c>
      <c r="FM39">
        <v>-21.44253847395043</v>
      </c>
      <c r="FN39">
        <v>-430.8346160801113</v>
      </c>
      <c r="FO39">
        <v>5706.696</v>
      </c>
      <c r="FP39">
        <v>15</v>
      </c>
      <c r="FQ39">
        <v>0</v>
      </c>
      <c r="FR39" t="s">
        <v>441</v>
      </c>
      <c r="FS39">
        <v>1747247426.5</v>
      </c>
      <c r="FT39">
        <v>1747247420.5</v>
      </c>
      <c r="FU39">
        <v>0</v>
      </c>
      <c r="FV39">
        <v>1.027</v>
      </c>
      <c r="FW39">
        <v>0.031</v>
      </c>
      <c r="FX39">
        <v>0.02</v>
      </c>
      <c r="FY39">
        <v>0.05</v>
      </c>
      <c r="FZ39">
        <v>420</v>
      </c>
      <c r="GA39">
        <v>16</v>
      </c>
      <c r="GB39">
        <v>0.01</v>
      </c>
      <c r="GC39">
        <v>0.1</v>
      </c>
      <c r="GD39">
        <v>17.06641463414634</v>
      </c>
      <c r="GE39">
        <v>9.088026480836232</v>
      </c>
      <c r="GF39">
        <v>0.8964997565222084</v>
      </c>
      <c r="GG39">
        <v>0</v>
      </c>
      <c r="GH39">
        <v>282.6552647058824</v>
      </c>
      <c r="GI39">
        <v>-26.02033610129207</v>
      </c>
      <c r="GJ39">
        <v>2.590394261484301</v>
      </c>
      <c r="GK39">
        <v>-1</v>
      </c>
      <c r="GL39">
        <v>2.072109268292683</v>
      </c>
      <c r="GM39">
        <v>0.1179110801393734</v>
      </c>
      <c r="GN39">
        <v>0.01241319054331335</v>
      </c>
      <c r="GO39">
        <v>0</v>
      </c>
      <c r="GP39">
        <v>0</v>
      </c>
      <c r="GQ39">
        <v>2</v>
      </c>
      <c r="GR39" t="s">
        <v>482</v>
      </c>
      <c r="GS39">
        <v>3.13591</v>
      </c>
      <c r="GT39">
        <v>2.69122</v>
      </c>
      <c r="GU39">
        <v>0.0249157</v>
      </c>
      <c r="GV39">
        <v>0.0198856</v>
      </c>
      <c r="GW39">
        <v>0.105496</v>
      </c>
      <c r="GX39">
        <v>0.0976955</v>
      </c>
      <c r="GY39">
        <v>30993.5</v>
      </c>
      <c r="GZ39">
        <v>31207.3</v>
      </c>
      <c r="HA39">
        <v>29549.2</v>
      </c>
      <c r="HB39">
        <v>29425.6</v>
      </c>
      <c r="HC39">
        <v>34923.1</v>
      </c>
      <c r="HD39">
        <v>35161</v>
      </c>
      <c r="HE39">
        <v>41584.8</v>
      </c>
      <c r="HF39">
        <v>41799.1</v>
      </c>
      <c r="HG39">
        <v>1.92075</v>
      </c>
      <c r="HH39">
        <v>1.87255</v>
      </c>
      <c r="HI39">
        <v>0.07346270000000001</v>
      </c>
      <c r="HJ39">
        <v>0</v>
      </c>
      <c r="HK39">
        <v>28.7977</v>
      </c>
      <c r="HL39">
        <v>999.9</v>
      </c>
      <c r="HM39">
        <v>56.5</v>
      </c>
      <c r="HN39">
        <v>30.6</v>
      </c>
      <c r="HO39">
        <v>27.5485</v>
      </c>
      <c r="HP39">
        <v>61.8111</v>
      </c>
      <c r="HQ39">
        <v>25.8213</v>
      </c>
      <c r="HR39">
        <v>1</v>
      </c>
      <c r="HS39">
        <v>0.100015</v>
      </c>
      <c r="HT39">
        <v>-0.451275</v>
      </c>
      <c r="HU39">
        <v>20.3382</v>
      </c>
      <c r="HV39">
        <v>5.21714</v>
      </c>
      <c r="HW39">
        <v>12.0117</v>
      </c>
      <c r="HX39">
        <v>4.98915</v>
      </c>
      <c r="HY39">
        <v>3.28753</v>
      </c>
      <c r="HZ39">
        <v>9999</v>
      </c>
      <c r="IA39">
        <v>9999</v>
      </c>
      <c r="IB39">
        <v>9999</v>
      </c>
      <c r="IC39">
        <v>999.9</v>
      </c>
      <c r="ID39">
        <v>1.86755</v>
      </c>
      <c r="IE39">
        <v>1.86672</v>
      </c>
      <c r="IF39">
        <v>1.86602</v>
      </c>
      <c r="IG39">
        <v>1.86602</v>
      </c>
      <c r="IH39">
        <v>1.86783</v>
      </c>
      <c r="II39">
        <v>1.87028</v>
      </c>
      <c r="IJ39">
        <v>1.86893</v>
      </c>
      <c r="IK39">
        <v>1.87042</v>
      </c>
      <c r="IL39">
        <v>0</v>
      </c>
      <c r="IM39">
        <v>0</v>
      </c>
      <c r="IN39">
        <v>0</v>
      </c>
      <c r="IO39">
        <v>0</v>
      </c>
      <c r="IP39" t="s">
        <v>443</v>
      </c>
      <c r="IQ39" t="s">
        <v>444</v>
      </c>
      <c r="IR39" t="s">
        <v>445</v>
      </c>
      <c r="IS39" t="s">
        <v>445</v>
      </c>
      <c r="IT39" t="s">
        <v>445</v>
      </c>
      <c r="IU39" t="s">
        <v>445</v>
      </c>
      <c r="IV39">
        <v>0</v>
      </c>
      <c r="IW39">
        <v>100</v>
      </c>
      <c r="IX39">
        <v>100</v>
      </c>
      <c r="IY39">
        <v>0.177</v>
      </c>
      <c r="IZ39">
        <v>0.147</v>
      </c>
      <c r="JA39">
        <v>0.1520806729546384</v>
      </c>
      <c r="JB39">
        <v>0.0003178419753343253</v>
      </c>
      <c r="JC39">
        <v>-6.012475575984678E-07</v>
      </c>
      <c r="JD39">
        <v>7.594320938325871E-11</v>
      </c>
      <c r="JE39">
        <v>-0.06537213769188976</v>
      </c>
      <c r="JF39">
        <v>-0.002779077146552394</v>
      </c>
      <c r="JG39">
        <v>0.0007843295920201409</v>
      </c>
      <c r="JH39">
        <v>-1.211717912536145E-05</v>
      </c>
      <c r="JI39">
        <v>4</v>
      </c>
      <c r="JJ39">
        <v>2338</v>
      </c>
      <c r="JK39">
        <v>1</v>
      </c>
      <c r="JL39">
        <v>27</v>
      </c>
      <c r="JM39">
        <v>189905.1</v>
      </c>
      <c r="JN39">
        <v>189905.2</v>
      </c>
      <c r="JO39">
        <v>0.275879</v>
      </c>
      <c r="JP39">
        <v>2.34009</v>
      </c>
      <c r="JQ39">
        <v>1.39648</v>
      </c>
      <c r="JR39">
        <v>2.34863</v>
      </c>
      <c r="JS39">
        <v>1.49536</v>
      </c>
      <c r="JT39">
        <v>2.68188</v>
      </c>
      <c r="JU39">
        <v>36.1989</v>
      </c>
      <c r="JV39">
        <v>24.07</v>
      </c>
      <c r="JW39">
        <v>18</v>
      </c>
      <c r="JX39">
        <v>489.895</v>
      </c>
      <c r="JY39">
        <v>449.463</v>
      </c>
      <c r="JZ39">
        <v>28.5794</v>
      </c>
      <c r="KA39">
        <v>28.9099</v>
      </c>
      <c r="KB39">
        <v>29.9999</v>
      </c>
      <c r="KC39">
        <v>28.7996</v>
      </c>
      <c r="KD39">
        <v>28.7328</v>
      </c>
      <c r="KE39">
        <v>5.47943</v>
      </c>
      <c r="KF39">
        <v>28.878</v>
      </c>
      <c r="KG39">
        <v>79.8262</v>
      </c>
      <c r="KH39">
        <v>28.5874</v>
      </c>
      <c r="KI39">
        <v>52.4748</v>
      </c>
      <c r="KJ39">
        <v>21.5448</v>
      </c>
      <c r="KK39">
        <v>100.995</v>
      </c>
      <c r="KL39">
        <v>100.519</v>
      </c>
    </row>
    <row r="40" spans="1:298">
      <c r="A40">
        <v>24</v>
      </c>
      <c r="B40">
        <v>1758641740.5</v>
      </c>
      <c r="C40">
        <v>114.5</v>
      </c>
      <c r="D40" t="s">
        <v>491</v>
      </c>
      <c r="E40" t="s">
        <v>492</v>
      </c>
      <c r="F40">
        <v>5</v>
      </c>
      <c r="G40" t="s">
        <v>436</v>
      </c>
      <c r="H40" t="s">
        <v>437</v>
      </c>
      <c r="I40" t="s">
        <v>438</v>
      </c>
      <c r="J40">
        <v>1758641732.962963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70.23584483699224</v>
      </c>
      <c r="AL40">
        <v>81.42075333333334</v>
      </c>
      <c r="AM40">
        <v>-3.305052232061347</v>
      </c>
      <c r="AN40">
        <v>64.96130728800695</v>
      </c>
      <c r="AO40">
        <f>(AQ40 - AP40 + DZ40*1E3/(8.314*(EB40+273.15)) * AS40/DY40 * AR40) * DY40/(100*DM40) * 1000/(1000 - AQ40)</f>
        <v>0</v>
      </c>
      <c r="AP40">
        <v>21.65357812987013</v>
      </c>
      <c r="AQ40">
        <v>23.78247212121212</v>
      </c>
      <c r="AR40">
        <v>5.940226440222951E-06</v>
      </c>
      <c r="AS40">
        <v>107.77</v>
      </c>
      <c r="AT40">
        <v>0</v>
      </c>
      <c r="AU40">
        <v>0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439</v>
      </c>
      <c r="AZ40" t="s">
        <v>439</v>
      </c>
      <c r="BA40">
        <v>0</v>
      </c>
      <c r="BB40">
        <v>0</v>
      </c>
      <c r="BC40">
        <f>1-BA40/BB40</f>
        <v>0</v>
      </c>
      <c r="BD40">
        <v>0</v>
      </c>
      <c r="BE40" t="s">
        <v>439</v>
      </c>
      <c r="BF40" t="s">
        <v>439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439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2.44</v>
      </c>
      <c r="DN40">
        <v>0.5</v>
      </c>
      <c r="DO40" t="s">
        <v>440</v>
      </c>
      <c r="DP40">
        <v>2</v>
      </c>
      <c r="DQ40" t="b">
        <v>1</v>
      </c>
      <c r="DR40">
        <v>1758641732.962963</v>
      </c>
      <c r="DS40">
        <v>102.0847</v>
      </c>
      <c r="DT40">
        <v>83.72176296296296</v>
      </c>
      <c r="DU40">
        <v>23.76421481481481</v>
      </c>
      <c r="DV40">
        <v>21.66576666666667</v>
      </c>
      <c r="DW40">
        <v>101.9064851851852</v>
      </c>
      <c r="DX40">
        <v>23.61736666666667</v>
      </c>
      <c r="DY40">
        <v>499.9895185185185</v>
      </c>
      <c r="DZ40">
        <v>90.43343703703704</v>
      </c>
      <c r="EA40">
        <v>0.03089572592592593</v>
      </c>
      <c r="EB40">
        <v>30.12333703703703</v>
      </c>
      <c r="EC40">
        <v>29.99337777777778</v>
      </c>
      <c r="ED40">
        <v>999.9000000000001</v>
      </c>
      <c r="EE40">
        <v>0</v>
      </c>
      <c r="EF40">
        <v>0</v>
      </c>
      <c r="EG40">
        <v>9998.309999999999</v>
      </c>
      <c r="EH40">
        <v>0</v>
      </c>
      <c r="EI40">
        <v>12.0846</v>
      </c>
      <c r="EJ40">
        <v>18.3628962962963</v>
      </c>
      <c r="EK40">
        <v>104.5694518518518</v>
      </c>
      <c r="EL40">
        <v>85.57598888888889</v>
      </c>
      <c r="EM40">
        <v>2.098444074074074</v>
      </c>
      <c r="EN40">
        <v>83.72176296296296</v>
      </c>
      <c r="EO40">
        <v>21.66576666666667</v>
      </c>
      <c r="EP40">
        <v>2.149079259259259</v>
      </c>
      <c r="EQ40">
        <v>1.95931037037037</v>
      </c>
      <c r="ER40">
        <v>18.58768888888889</v>
      </c>
      <c r="ES40">
        <v>17.11928888888889</v>
      </c>
      <c r="ET40">
        <v>1999.928518518518</v>
      </c>
      <c r="EU40">
        <v>0.9799972222222222</v>
      </c>
      <c r="EV40">
        <v>0.02000267037037036</v>
      </c>
      <c r="EW40">
        <v>0</v>
      </c>
      <c r="EX40">
        <v>279.5944444444445</v>
      </c>
      <c r="EY40">
        <v>5.00097</v>
      </c>
      <c r="EZ40">
        <v>5678.231481481481</v>
      </c>
      <c r="FA40">
        <v>16706.95925925926</v>
      </c>
      <c r="FB40">
        <v>40.77755555555556</v>
      </c>
      <c r="FC40">
        <v>41.125</v>
      </c>
      <c r="FD40">
        <v>40.743</v>
      </c>
      <c r="FE40">
        <v>40.69866666666667</v>
      </c>
      <c r="FF40">
        <v>41.375</v>
      </c>
      <c r="FG40">
        <v>1955.021851851852</v>
      </c>
      <c r="FH40">
        <v>39.9</v>
      </c>
      <c r="FI40">
        <v>0</v>
      </c>
      <c r="FJ40">
        <v>1758641741.4</v>
      </c>
      <c r="FK40">
        <v>0</v>
      </c>
      <c r="FL40">
        <v>279.4576</v>
      </c>
      <c r="FM40">
        <v>-15.14115381280207</v>
      </c>
      <c r="FN40">
        <v>-304.8038457073067</v>
      </c>
      <c r="FO40">
        <v>5677.2296</v>
      </c>
      <c r="FP40">
        <v>15</v>
      </c>
      <c r="FQ40">
        <v>0</v>
      </c>
      <c r="FR40" t="s">
        <v>441</v>
      </c>
      <c r="FS40">
        <v>1747247426.5</v>
      </c>
      <c r="FT40">
        <v>1747247420.5</v>
      </c>
      <c r="FU40">
        <v>0</v>
      </c>
      <c r="FV40">
        <v>1.027</v>
      </c>
      <c r="FW40">
        <v>0.031</v>
      </c>
      <c r="FX40">
        <v>0.02</v>
      </c>
      <c r="FY40">
        <v>0.05</v>
      </c>
      <c r="FZ40">
        <v>420</v>
      </c>
      <c r="GA40">
        <v>16</v>
      </c>
      <c r="GB40">
        <v>0.01</v>
      </c>
      <c r="GC40">
        <v>0.1</v>
      </c>
      <c r="GD40">
        <v>17.83692195121951</v>
      </c>
      <c r="GE40">
        <v>9.139538675958226</v>
      </c>
      <c r="GF40">
        <v>0.9016623437856716</v>
      </c>
      <c r="GG40">
        <v>0</v>
      </c>
      <c r="GH40">
        <v>280.7741176470588</v>
      </c>
      <c r="GI40">
        <v>-20.13625668348121</v>
      </c>
      <c r="GJ40">
        <v>2.012115973805069</v>
      </c>
      <c r="GK40">
        <v>-1</v>
      </c>
      <c r="GL40">
        <v>2.086000243902439</v>
      </c>
      <c r="GM40">
        <v>0.2118399303135894</v>
      </c>
      <c r="GN40">
        <v>0.02184372896422361</v>
      </c>
      <c r="GO40">
        <v>0</v>
      </c>
      <c r="GP40">
        <v>0</v>
      </c>
      <c r="GQ40">
        <v>2</v>
      </c>
      <c r="GR40" t="s">
        <v>482</v>
      </c>
      <c r="GS40">
        <v>3.13595</v>
      </c>
      <c r="GT40">
        <v>2.6912</v>
      </c>
      <c r="GU40">
        <v>0.0207116</v>
      </c>
      <c r="GV40">
        <v>0.015448</v>
      </c>
      <c r="GW40">
        <v>0.105526</v>
      </c>
      <c r="GX40">
        <v>0.09756910000000001</v>
      </c>
      <c r="GY40">
        <v>31127.1</v>
      </c>
      <c r="GZ40">
        <v>31349.1</v>
      </c>
      <c r="HA40">
        <v>29549.2</v>
      </c>
      <c r="HB40">
        <v>29426.2</v>
      </c>
      <c r="HC40">
        <v>34921.8</v>
      </c>
      <c r="HD40">
        <v>35166.7</v>
      </c>
      <c r="HE40">
        <v>41584.6</v>
      </c>
      <c r="HF40">
        <v>41800.1</v>
      </c>
      <c r="HG40">
        <v>1.9206</v>
      </c>
      <c r="HH40">
        <v>1.87225</v>
      </c>
      <c r="HI40">
        <v>0.0739694</v>
      </c>
      <c r="HJ40">
        <v>0</v>
      </c>
      <c r="HK40">
        <v>28.7986</v>
      </c>
      <c r="HL40">
        <v>999.9</v>
      </c>
      <c r="HM40">
        <v>56.5</v>
      </c>
      <c r="HN40">
        <v>30.6</v>
      </c>
      <c r="HO40">
        <v>27.5483</v>
      </c>
      <c r="HP40">
        <v>62.0011</v>
      </c>
      <c r="HQ40">
        <v>25.7853</v>
      </c>
      <c r="HR40">
        <v>1</v>
      </c>
      <c r="HS40">
        <v>0.0996418</v>
      </c>
      <c r="HT40">
        <v>-0.468747</v>
      </c>
      <c r="HU40">
        <v>20.3381</v>
      </c>
      <c r="HV40">
        <v>5.21699</v>
      </c>
      <c r="HW40">
        <v>12.011</v>
      </c>
      <c r="HX40">
        <v>4.98895</v>
      </c>
      <c r="HY40">
        <v>3.28758</v>
      </c>
      <c r="HZ40">
        <v>9999</v>
      </c>
      <c r="IA40">
        <v>9999</v>
      </c>
      <c r="IB40">
        <v>9999</v>
      </c>
      <c r="IC40">
        <v>999.9</v>
      </c>
      <c r="ID40">
        <v>1.86753</v>
      </c>
      <c r="IE40">
        <v>1.86669</v>
      </c>
      <c r="IF40">
        <v>1.86602</v>
      </c>
      <c r="IG40">
        <v>1.866</v>
      </c>
      <c r="IH40">
        <v>1.86783</v>
      </c>
      <c r="II40">
        <v>1.87027</v>
      </c>
      <c r="IJ40">
        <v>1.86893</v>
      </c>
      <c r="IK40">
        <v>1.87042</v>
      </c>
      <c r="IL40">
        <v>0</v>
      </c>
      <c r="IM40">
        <v>0</v>
      </c>
      <c r="IN40">
        <v>0</v>
      </c>
      <c r="IO40">
        <v>0</v>
      </c>
      <c r="IP40" t="s">
        <v>443</v>
      </c>
      <c r="IQ40" t="s">
        <v>444</v>
      </c>
      <c r="IR40" t="s">
        <v>445</v>
      </c>
      <c r="IS40" t="s">
        <v>445</v>
      </c>
      <c r="IT40" t="s">
        <v>445</v>
      </c>
      <c r="IU40" t="s">
        <v>445</v>
      </c>
      <c r="IV40">
        <v>0</v>
      </c>
      <c r="IW40">
        <v>100</v>
      </c>
      <c r="IX40">
        <v>100</v>
      </c>
      <c r="IY40">
        <v>0.173</v>
      </c>
      <c r="IZ40">
        <v>0.1472</v>
      </c>
      <c r="JA40">
        <v>0.1520806729546384</v>
      </c>
      <c r="JB40">
        <v>0.0003178419753343253</v>
      </c>
      <c r="JC40">
        <v>-6.012475575984678E-07</v>
      </c>
      <c r="JD40">
        <v>7.594320938325871E-11</v>
      </c>
      <c r="JE40">
        <v>-0.06537213769188976</v>
      </c>
      <c r="JF40">
        <v>-0.002779077146552394</v>
      </c>
      <c r="JG40">
        <v>0.0007843295920201409</v>
      </c>
      <c r="JH40">
        <v>-1.211717912536145E-05</v>
      </c>
      <c r="JI40">
        <v>4</v>
      </c>
      <c r="JJ40">
        <v>2338</v>
      </c>
      <c r="JK40">
        <v>1</v>
      </c>
      <c r="JL40">
        <v>27</v>
      </c>
      <c r="JM40">
        <v>189905.2</v>
      </c>
      <c r="JN40">
        <v>189905.3</v>
      </c>
      <c r="JO40">
        <v>0.241699</v>
      </c>
      <c r="JP40">
        <v>2.35107</v>
      </c>
      <c r="JQ40">
        <v>1.39648</v>
      </c>
      <c r="JR40">
        <v>2.35107</v>
      </c>
      <c r="JS40">
        <v>1.49536</v>
      </c>
      <c r="JT40">
        <v>2.68188</v>
      </c>
      <c r="JU40">
        <v>36.1989</v>
      </c>
      <c r="JV40">
        <v>24.07</v>
      </c>
      <c r="JW40">
        <v>18</v>
      </c>
      <c r="JX40">
        <v>489.785</v>
      </c>
      <c r="JY40">
        <v>449.261</v>
      </c>
      <c r="JZ40">
        <v>28.5856</v>
      </c>
      <c r="KA40">
        <v>28.9096</v>
      </c>
      <c r="KB40">
        <v>29.9999</v>
      </c>
      <c r="KC40">
        <v>28.7978</v>
      </c>
      <c r="KD40">
        <v>28.7307</v>
      </c>
      <c r="KE40">
        <v>4.72316</v>
      </c>
      <c r="KF40">
        <v>29.1621</v>
      </c>
      <c r="KG40">
        <v>79.4554</v>
      </c>
      <c r="KH40">
        <v>28.5921</v>
      </c>
      <c r="KI40">
        <v>32.439</v>
      </c>
      <c r="KJ40">
        <v>21.5149</v>
      </c>
      <c r="KK40">
        <v>100.995</v>
      </c>
      <c r="KL40">
        <v>100.521</v>
      </c>
    </row>
    <row r="41" spans="1:298">
      <c r="A41">
        <v>25</v>
      </c>
      <c r="B41">
        <v>1758641837.5</v>
      </c>
      <c r="C41">
        <v>211.5</v>
      </c>
      <c r="D41" t="s">
        <v>493</v>
      </c>
      <c r="E41" t="s">
        <v>494</v>
      </c>
      <c r="F41">
        <v>5</v>
      </c>
      <c r="G41" t="s">
        <v>436</v>
      </c>
      <c r="H41" t="s">
        <v>437</v>
      </c>
      <c r="I41" t="s">
        <v>438</v>
      </c>
      <c r="J41">
        <v>1758641829.5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429.3002263729975</v>
      </c>
      <c r="AL41">
        <v>416.3552848484848</v>
      </c>
      <c r="AM41">
        <v>-0.01583893175993397</v>
      </c>
      <c r="AN41">
        <v>64.96130728800695</v>
      </c>
      <c r="AO41">
        <f>(AQ41 - AP41 + DZ41*1E3/(8.314*(EB41+273.15)) * AS41/DY41 * AR41) * DY41/(100*DM41) * 1000/(1000 - AQ41)</f>
        <v>0</v>
      </c>
      <c r="AP41">
        <v>21.39463832034632</v>
      </c>
      <c r="AQ41">
        <v>23.65598909090909</v>
      </c>
      <c r="AR41">
        <v>7.9653679653245E-06</v>
      </c>
      <c r="AS41">
        <v>107.77</v>
      </c>
      <c r="AT41">
        <v>0</v>
      </c>
      <c r="AU41">
        <v>0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439</v>
      </c>
      <c r="AZ41" t="s">
        <v>439</v>
      </c>
      <c r="BA41">
        <v>0</v>
      </c>
      <c r="BB41">
        <v>0</v>
      </c>
      <c r="BC41">
        <f>1-BA41/BB41</f>
        <v>0</v>
      </c>
      <c r="BD41">
        <v>0</v>
      </c>
      <c r="BE41" t="s">
        <v>439</v>
      </c>
      <c r="BF41" t="s">
        <v>439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439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2.44</v>
      </c>
      <c r="DN41">
        <v>0.5</v>
      </c>
      <c r="DO41" t="s">
        <v>440</v>
      </c>
      <c r="DP41">
        <v>2</v>
      </c>
      <c r="DQ41" t="b">
        <v>1</v>
      </c>
      <c r="DR41">
        <v>1758641829.5</v>
      </c>
      <c r="DS41">
        <v>406.8102580645162</v>
      </c>
      <c r="DT41">
        <v>420.052193548387</v>
      </c>
      <c r="DU41">
        <v>23.65694193548387</v>
      </c>
      <c r="DV41">
        <v>21.39026451612903</v>
      </c>
      <c r="DW41">
        <v>406.6232258064517</v>
      </c>
      <c r="DX41">
        <v>23.51157096774193</v>
      </c>
      <c r="DY41">
        <v>499.9970645161291</v>
      </c>
      <c r="DZ41">
        <v>90.43479354838709</v>
      </c>
      <c r="EA41">
        <v>0.0321495935483871</v>
      </c>
      <c r="EB41">
        <v>30.15247096774193</v>
      </c>
      <c r="EC41">
        <v>29.98216774193549</v>
      </c>
      <c r="ED41">
        <v>999.9000000000003</v>
      </c>
      <c r="EE41">
        <v>0</v>
      </c>
      <c r="EF41">
        <v>0</v>
      </c>
      <c r="EG41">
        <v>9999.311935483871</v>
      </c>
      <c r="EH41">
        <v>0</v>
      </c>
      <c r="EI41">
        <v>12.07853548387097</v>
      </c>
      <c r="EJ41">
        <v>-13.24193870967742</v>
      </c>
      <c r="EK41">
        <v>416.667258064516</v>
      </c>
      <c r="EL41">
        <v>429.2336129032258</v>
      </c>
      <c r="EM41">
        <v>2.26666870967742</v>
      </c>
      <c r="EN41">
        <v>420.052193548387</v>
      </c>
      <c r="EO41">
        <v>21.39026451612903</v>
      </c>
      <c r="EP41">
        <v>2.13941</v>
      </c>
      <c r="EQ41">
        <v>1.934425161290322</v>
      </c>
      <c r="ER41">
        <v>18.51569032258065</v>
      </c>
      <c r="ES41">
        <v>16.91755483870968</v>
      </c>
      <c r="ET41">
        <v>2000.01870967742</v>
      </c>
      <c r="EU41">
        <v>0.9799976451612902</v>
      </c>
      <c r="EV41">
        <v>0.02000226774193548</v>
      </c>
      <c r="EW41">
        <v>0</v>
      </c>
      <c r="EX41">
        <v>289.2593548387097</v>
      </c>
      <c r="EY41">
        <v>5.000969999999999</v>
      </c>
      <c r="EZ41">
        <v>5885.04870967742</v>
      </c>
      <c r="FA41">
        <v>16707.71290322581</v>
      </c>
      <c r="FB41">
        <v>40.75</v>
      </c>
      <c r="FC41">
        <v>41.0762258064516</v>
      </c>
      <c r="FD41">
        <v>40.68699999999998</v>
      </c>
      <c r="FE41">
        <v>40.68699999999998</v>
      </c>
      <c r="FF41">
        <v>41.31199999999998</v>
      </c>
      <c r="FG41">
        <v>1955.108709677419</v>
      </c>
      <c r="FH41">
        <v>39.90129032258066</v>
      </c>
      <c r="FI41">
        <v>0</v>
      </c>
      <c r="FJ41">
        <v>1758641838.6</v>
      </c>
      <c r="FK41">
        <v>0</v>
      </c>
      <c r="FL41">
        <v>289.53092</v>
      </c>
      <c r="FM41">
        <v>18.1235384985293</v>
      </c>
      <c r="FN41">
        <v>367.4753851924679</v>
      </c>
      <c r="FO41">
        <v>5890.9124</v>
      </c>
      <c r="FP41">
        <v>15</v>
      </c>
      <c r="FQ41">
        <v>0</v>
      </c>
      <c r="FR41" t="s">
        <v>441</v>
      </c>
      <c r="FS41">
        <v>1747247426.5</v>
      </c>
      <c r="FT41">
        <v>1747247420.5</v>
      </c>
      <c r="FU41">
        <v>0</v>
      </c>
      <c r="FV41">
        <v>1.027</v>
      </c>
      <c r="FW41">
        <v>0.031</v>
      </c>
      <c r="FX41">
        <v>0.02</v>
      </c>
      <c r="FY41">
        <v>0.05</v>
      </c>
      <c r="FZ41">
        <v>420</v>
      </c>
      <c r="GA41">
        <v>16</v>
      </c>
      <c r="GB41">
        <v>0.01</v>
      </c>
      <c r="GC41">
        <v>0.1</v>
      </c>
      <c r="GD41">
        <v>-13.02913902439024</v>
      </c>
      <c r="GE41">
        <v>-4.109379094076659</v>
      </c>
      <c r="GF41">
        <v>0.4150626040808365</v>
      </c>
      <c r="GG41">
        <v>0</v>
      </c>
      <c r="GH41">
        <v>288.3013823529412</v>
      </c>
      <c r="GI41">
        <v>19.01480518262845</v>
      </c>
      <c r="GJ41">
        <v>1.876271788519582</v>
      </c>
      <c r="GK41">
        <v>-1</v>
      </c>
      <c r="GL41">
        <v>2.269830487804878</v>
      </c>
      <c r="GM41">
        <v>-0.06470905923345009</v>
      </c>
      <c r="GN41">
        <v>0.006480337973427873</v>
      </c>
      <c r="GO41">
        <v>1</v>
      </c>
      <c r="GP41">
        <v>1</v>
      </c>
      <c r="GQ41">
        <v>2</v>
      </c>
      <c r="GR41" t="s">
        <v>442</v>
      </c>
      <c r="GS41">
        <v>3.13595</v>
      </c>
      <c r="GT41">
        <v>2.69153</v>
      </c>
      <c r="GU41">
        <v>0.09156019999999999</v>
      </c>
      <c r="GV41">
        <v>0.0930062</v>
      </c>
      <c r="GW41">
        <v>0.105147</v>
      </c>
      <c r="GX41">
        <v>0.0968309</v>
      </c>
      <c r="GY41">
        <v>28876.3</v>
      </c>
      <c r="GZ41">
        <v>28880.9</v>
      </c>
      <c r="HA41">
        <v>29550.3</v>
      </c>
      <c r="HB41">
        <v>29427.4</v>
      </c>
      <c r="HC41">
        <v>34939.5</v>
      </c>
      <c r="HD41">
        <v>35198.5</v>
      </c>
      <c r="HE41">
        <v>41586.5</v>
      </c>
      <c r="HF41">
        <v>41801.6</v>
      </c>
      <c r="HG41">
        <v>1.92173</v>
      </c>
      <c r="HH41">
        <v>1.87252</v>
      </c>
      <c r="HI41">
        <v>0.073351</v>
      </c>
      <c r="HJ41">
        <v>0</v>
      </c>
      <c r="HK41">
        <v>28.8061</v>
      </c>
      <c r="HL41">
        <v>999.9</v>
      </c>
      <c r="HM41">
        <v>56.3</v>
      </c>
      <c r="HN41">
        <v>30.6</v>
      </c>
      <c r="HO41">
        <v>27.4489</v>
      </c>
      <c r="HP41">
        <v>61.9311</v>
      </c>
      <c r="HQ41">
        <v>25.9175</v>
      </c>
      <c r="HR41">
        <v>1</v>
      </c>
      <c r="HS41">
        <v>0.0981809</v>
      </c>
      <c r="HT41">
        <v>-0.738696</v>
      </c>
      <c r="HU41">
        <v>20.3378</v>
      </c>
      <c r="HV41">
        <v>5.22043</v>
      </c>
      <c r="HW41">
        <v>12.0116</v>
      </c>
      <c r="HX41">
        <v>4.98965</v>
      </c>
      <c r="HY41">
        <v>3.28843</v>
      </c>
      <c r="HZ41">
        <v>9999</v>
      </c>
      <c r="IA41">
        <v>9999</v>
      </c>
      <c r="IB41">
        <v>9999</v>
      </c>
      <c r="IC41">
        <v>999.9</v>
      </c>
      <c r="ID41">
        <v>1.86752</v>
      </c>
      <c r="IE41">
        <v>1.86674</v>
      </c>
      <c r="IF41">
        <v>1.86602</v>
      </c>
      <c r="IG41">
        <v>1.866</v>
      </c>
      <c r="IH41">
        <v>1.86783</v>
      </c>
      <c r="II41">
        <v>1.87027</v>
      </c>
      <c r="IJ41">
        <v>1.86891</v>
      </c>
      <c r="IK41">
        <v>1.87042</v>
      </c>
      <c r="IL41">
        <v>0</v>
      </c>
      <c r="IM41">
        <v>0</v>
      </c>
      <c r="IN41">
        <v>0</v>
      </c>
      <c r="IO41">
        <v>0</v>
      </c>
      <c r="IP41" t="s">
        <v>443</v>
      </c>
      <c r="IQ41" t="s">
        <v>444</v>
      </c>
      <c r="IR41" t="s">
        <v>445</v>
      </c>
      <c r="IS41" t="s">
        <v>445</v>
      </c>
      <c r="IT41" t="s">
        <v>445</v>
      </c>
      <c r="IU41" t="s">
        <v>445</v>
      </c>
      <c r="IV41">
        <v>0</v>
      </c>
      <c r="IW41">
        <v>100</v>
      </c>
      <c r="IX41">
        <v>100</v>
      </c>
      <c r="IY41">
        <v>0.187</v>
      </c>
      <c r="IZ41">
        <v>0.1454</v>
      </c>
      <c r="JA41">
        <v>0.1520806729546384</v>
      </c>
      <c r="JB41">
        <v>0.0003178419753343253</v>
      </c>
      <c r="JC41">
        <v>-6.012475575984678E-07</v>
      </c>
      <c r="JD41">
        <v>7.594320938325871E-11</v>
      </c>
      <c r="JE41">
        <v>-0.06537213769188976</v>
      </c>
      <c r="JF41">
        <v>-0.002779077146552394</v>
      </c>
      <c r="JG41">
        <v>0.0007843295920201409</v>
      </c>
      <c r="JH41">
        <v>-1.211717912536145E-05</v>
      </c>
      <c r="JI41">
        <v>4</v>
      </c>
      <c r="JJ41">
        <v>2338</v>
      </c>
      <c r="JK41">
        <v>1</v>
      </c>
      <c r="JL41">
        <v>27</v>
      </c>
      <c r="JM41">
        <v>189906.9</v>
      </c>
      <c r="JN41">
        <v>189907</v>
      </c>
      <c r="JO41">
        <v>1.03516</v>
      </c>
      <c r="JP41">
        <v>2.29004</v>
      </c>
      <c r="JQ41">
        <v>1.39771</v>
      </c>
      <c r="JR41">
        <v>2.34863</v>
      </c>
      <c r="JS41">
        <v>1.49536</v>
      </c>
      <c r="JT41">
        <v>2.52686</v>
      </c>
      <c r="JU41">
        <v>36.2459</v>
      </c>
      <c r="JV41">
        <v>24.07</v>
      </c>
      <c r="JW41">
        <v>18</v>
      </c>
      <c r="JX41">
        <v>490.172</v>
      </c>
      <c r="JY41">
        <v>449.121</v>
      </c>
      <c r="JZ41">
        <v>28.9479</v>
      </c>
      <c r="KA41">
        <v>28.8765</v>
      </c>
      <c r="KB41">
        <v>29.9999</v>
      </c>
      <c r="KC41">
        <v>28.7573</v>
      </c>
      <c r="KD41">
        <v>28.6899</v>
      </c>
      <c r="KE41">
        <v>20.7307</v>
      </c>
      <c r="KF41">
        <v>29.1695</v>
      </c>
      <c r="KG41">
        <v>78.3415</v>
      </c>
      <c r="KH41">
        <v>28.947</v>
      </c>
      <c r="KI41">
        <v>420.044</v>
      </c>
      <c r="KJ41">
        <v>21.391</v>
      </c>
      <c r="KK41">
        <v>100.999</v>
      </c>
      <c r="KL41">
        <v>100.525</v>
      </c>
    </row>
    <row r="42" spans="1:298">
      <c r="A42">
        <v>26</v>
      </c>
      <c r="B42">
        <v>1758641842.5</v>
      </c>
      <c r="C42">
        <v>216.5</v>
      </c>
      <c r="D42" t="s">
        <v>495</v>
      </c>
      <c r="E42" t="s">
        <v>496</v>
      </c>
      <c r="F42">
        <v>5</v>
      </c>
      <c r="G42" t="s">
        <v>436</v>
      </c>
      <c r="H42" t="s">
        <v>437</v>
      </c>
      <c r="I42" t="s">
        <v>438</v>
      </c>
      <c r="J42">
        <v>1758641834.655172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429.1362451717449</v>
      </c>
      <c r="AL42">
        <v>416.2251030303028</v>
      </c>
      <c r="AM42">
        <v>-0.02249588076935738</v>
      </c>
      <c r="AN42">
        <v>64.96130728800695</v>
      </c>
      <c r="AO42">
        <f>(AQ42 - AP42 + DZ42*1E3/(8.314*(EB42+273.15)) * AS42/DY42 * AR42) * DY42/(100*DM42) * 1000/(1000 - AQ42)</f>
        <v>0</v>
      </c>
      <c r="AP42">
        <v>21.39363844155844</v>
      </c>
      <c r="AQ42">
        <v>23.65674484848484</v>
      </c>
      <c r="AR42">
        <v>7.077922077706564E-06</v>
      </c>
      <c r="AS42">
        <v>107.77</v>
      </c>
      <c r="AT42">
        <v>0</v>
      </c>
      <c r="AU42">
        <v>0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439</v>
      </c>
      <c r="AZ42" t="s">
        <v>439</v>
      </c>
      <c r="BA42">
        <v>0</v>
      </c>
      <c r="BB42">
        <v>0</v>
      </c>
      <c r="BC42">
        <f>1-BA42/BB42</f>
        <v>0</v>
      </c>
      <c r="BD42">
        <v>0</v>
      </c>
      <c r="BE42" t="s">
        <v>439</v>
      </c>
      <c r="BF42" t="s">
        <v>439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439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2.44</v>
      </c>
      <c r="DN42">
        <v>0.5</v>
      </c>
      <c r="DO42" t="s">
        <v>440</v>
      </c>
      <c r="DP42">
        <v>2</v>
      </c>
      <c r="DQ42" t="b">
        <v>1</v>
      </c>
      <c r="DR42">
        <v>1758641834.655172</v>
      </c>
      <c r="DS42">
        <v>406.575172413793</v>
      </c>
      <c r="DT42">
        <v>420.1574482758621</v>
      </c>
      <c r="DU42">
        <v>23.65591379310345</v>
      </c>
      <c r="DV42">
        <v>21.39251034482759</v>
      </c>
      <c r="DW42">
        <v>406.3881034482758</v>
      </c>
      <c r="DX42">
        <v>23.51055862068966</v>
      </c>
      <c r="DY42">
        <v>499.9845172413793</v>
      </c>
      <c r="DZ42">
        <v>90.43549310344828</v>
      </c>
      <c r="EA42">
        <v>0.0316748</v>
      </c>
      <c r="EB42">
        <v>30.15993448275862</v>
      </c>
      <c r="EC42">
        <v>29.99002413793104</v>
      </c>
      <c r="ED42">
        <v>999.9000000000002</v>
      </c>
      <c r="EE42">
        <v>0</v>
      </c>
      <c r="EF42">
        <v>0</v>
      </c>
      <c r="EG42">
        <v>9999.309310344826</v>
      </c>
      <c r="EH42">
        <v>0</v>
      </c>
      <c r="EI42">
        <v>12.0846</v>
      </c>
      <c r="EJ42">
        <v>-13.58224827586207</v>
      </c>
      <c r="EK42">
        <v>416.4260689655172</v>
      </c>
      <c r="EL42">
        <v>429.3421034482759</v>
      </c>
      <c r="EM42">
        <v>2.263390344827586</v>
      </c>
      <c r="EN42">
        <v>420.1574482758621</v>
      </c>
      <c r="EO42">
        <v>21.39251034482759</v>
      </c>
      <c r="EP42">
        <v>2.139333103448276</v>
      </c>
      <c r="EQ42">
        <v>1.934642413793104</v>
      </c>
      <c r="ER42">
        <v>18.51512068965518</v>
      </c>
      <c r="ES42">
        <v>16.91933103448276</v>
      </c>
      <c r="ET42">
        <v>2000.003103448276</v>
      </c>
      <c r="EU42">
        <v>0.979997448275862</v>
      </c>
      <c r="EV42">
        <v>0.02000246206896551</v>
      </c>
      <c r="EW42">
        <v>0</v>
      </c>
      <c r="EX42">
        <v>290.802551724138</v>
      </c>
      <c r="EY42">
        <v>5.000969999999999</v>
      </c>
      <c r="EZ42">
        <v>5915.712068965518</v>
      </c>
      <c r="FA42">
        <v>16707.59310344827</v>
      </c>
      <c r="FB42">
        <v>40.75</v>
      </c>
      <c r="FC42">
        <v>41.0750344827586</v>
      </c>
      <c r="FD42">
        <v>40.68699999999998</v>
      </c>
      <c r="FE42">
        <v>40.68699999999998</v>
      </c>
      <c r="FF42">
        <v>41.31199999999998</v>
      </c>
      <c r="FG42">
        <v>1955.093103448276</v>
      </c>
      <c r="FH42">
        <v>39.90344827586207</v>
      </c>
      <c r="FI42">
        <v>0</v>
      </c>
      <c r="FJ42">
        <v>1758641843.4</v>
      </c>
      <c r="FK42">
        <v>0</v>
      </c>
      <c r="FL42">
        <v>290.97936</v>
      </c>
      <c r="FM42">
        <v>17.27007690563618</v>
      </c>
      <c r="FN42">
        <v>340.029230217251</v>
      </c>
      <c r="FO42">
        <v>5919.1292</v>
      </c>
      <c r="FP42">
        <v>15</v>
      </c>
      <c r="FQ42">
        <v>0</v>
      </c>
      <c r="FR42" t="s">
        <v>441</v>
      </c>
      <c r="FS42">
        <v>1747247426.5</v>
      </c>
      <c r="FT42">
        <v>1747247420.5</v>
      </c>
      <c r="FU42">
        <v>0</v>
      </c>
      <c r="FV42">
        <v>1.027</v>
      </c>
      <c r="FW42">
        <v>0.031</v>
      </c>
      <c r="FX42">
        <v>0.02</v>
      </c>
      <c r="FY42">
        <v>0.05</v>
      </c>
      <c r="FZ42">
        <v>420</v>
      </c>
      <c r="GA42">
        <v>16</v>
      </c>
      <c r="GB42">
        <v>0.01</v>
      </c>
      <c r="GC42">
        <v>0.1</v>
      </c>
      <c r="GD42">
        <v>-13.429445</v>
      </c>
      <c r="GE42">
        <v>-4.04196022514068</v>
      </c>
      <c r="GF42">
        <v>0.463782857569143</v>
      </c>
      <c r="GG42">
        <v>0</v>
      </c>
      <c r="GH42">
        <v>289.9736470588235</v>
      </c>
      <c r="GI42">
        <v>17.72791444216417</v>
      </c>
      <c r="GJ42">
        <v>1.751036245843034</v>
      </c>
      <c r="GK42">
        <v>-1</v>
      </c>
      <c r="GL42">
        <v>2.26557775</v>
      </c>
      <c r="GM42">
        <v>-0.03700311444652862</v>
      </c>
      <c r="GN42">
        <v>0.004315959040294526</v>
      </c>
      <c r="GO42">
        <v>1</v>
      </c>
      <c r="GP42">
        <v>1</v>
      </c>
      <c r="GQ42">
        <v>2</v>
      </c>
      <c r="GR42" t="s">
        <v>442</v>
      </c>
      <c r="GS42">
        <v>3.13584</v>
      </c>
      <c r="GT42">
        <v>2.69127</v>
      </c>
      <c r="GU42">
        <v>0.09155729999999999</v>
      </c>
      <c r="GV42">
        <v>0.0934104</v>
      </c>
      <c r="GW42">
        <v>0.105148</v>
      </c>
      <c r="GX42">
        <v>0.096828</v>
      </c>
      <c r="GY42">
        <v>28876.2</v>
      </c>
      <c r="GZ42">
        <v>28868</v>
      </c>
      <c r="HA42">
        <v>29550</v>
      </c>
      <c r="HB42">
        <v>29427.4</v>
      </c>
      <c r="HC42">
        <v>34939.1</v>
      </c>
      <c r="HD42">
        <v>35198.6</v>
      </c>
      <c r="HE42">
        <v>41586</v>
      </c>
      <c r="HF42">
        <v>41801.6</v>
      </c>
      <c r="HG42">
        <v>1.9215</v>
      </c>
      <c r="HH42">
        <v>1.8732</v>
      </c>
      <c r="HI42">
        <v>0.07322430000000001</v>
      </c>
      <c r="HJ42">
        <v>0</v>
      </c>
      <c r="HK42">
        <v>28.8061</v>
      </c>
      <c r="HL42">
        <v>999.9</v>
      </c>
      <c r="HM42">
        <v>56.3</v>
      </c>
      <c r="HN42">
        <v>30.6</v>
      </c>
      <c r="HO42">
        <v>27.4492</v>
      </c>
      <c r="HP42">
        <v>61.9111</v>
      </c>
      <c r="HQ42">
        <v>25.9655</v>
      </c>
      <c r="HR42">
        <v>1</v>
      </c>
      <c r="HS42">
        <v>0.0975737</v>
      </c>
      <c r="HT42">
        <v>-0.694398</v>
      </c>
      <c r="HU42">
        <v>20.3374</v>
      </c>
      <c r="HV42">
        <v>5.21774</v>
      </c>
      <c r="HW42">
        <v>12.0105</v>
      </c>
      <c r="HX42">
        <v>4.9892</v>
      </c>
      <c r="HY42">
        <v>3.28793</v>
      </c>
      <c r="HZ42">
        <v>9999</v>
      </c>
      <c r="IA42">
        <v>9999</v>
      </c>
      <c r="IB42">
        <v>9999</v>
      </c>
      <c r="IC42">
        <v>999.9</v>
      </c>
      <c r="ID42">
        <v>1.86752</v>
      </c>
      <c r="IE42">
        <v>1.86675</v>
      </c>
      <c r="IF42">
        <v>1.86601</v>
      </c>
      <c r="IG42">
        <v>1.866</v>
      </c>
      <c r="IH42">
        <v>1.86784</v>
      </c>
      <c r="II42">
        <v>1.87027</v>
      </c>
      <c r="IJ42">
        <v>1.86891</v>
      </c>
      <c r="IK42">
        <v>1.87042</v>
      </c>
      <c r="IL42">
        <v>0</v>
      </c>
      <c r="IM42">
        <v>0</v>
      </c>
      <c r="IN42">
        <v>0</v>
      </c>
      <c r="IO42">
        <v>0</v>
      </c>
      <c r="IP42" t="s">
        <v>443</v>
      </c>
      <c r="IQ42" t="s">
        <v>444</v>
      </c>
      <c r="IR42" t="s">
        <v>445</v>
      </c>
      <c r="IS42" t="s">
        <v>445</v>
      </c>
      <c r="IT42" t="s">
        <v>445</v>
      </c>
      <c r="IU42" t="s">
        <v>445</v>
      </c>
      <c r="IV42">
        <v>0</v>
      </c>
      <c r="IW42">
        <v>100</v>
      </c>
      <c r="IX42">
        <v>100</v>
      </c>
      <c r="IY42">
        <v>0.187</v>
      </c>
      <c r="IZ42">
        <v>0.1453</v>
      </c>
      <c r="JA42">
        <v>0.1520806729546384</v>
      </c>
      <c r="JB42">
        <v>0.0003178419753343253</v>
      </c>
      <c r="JC42">
        <v>-6.012475575984678E-07</v>
      </c>
      <c r="JD42">
        <v>7.594320938325871E-11</v>
      </c>
      <c r="JE42">
        <v>-0.06537213769188976</v>
      </c>
      <c r="JF42">
        <v>-0.002779077146552394</v>
      </c>
      <c r="JG42">
        <v>0.0007843295920201409</v>
      </c>
      <c r="JH42">
        <v>-1.211717912536145E-05</v>
      </c>
      <c r="JI42">
        <v>4</v>
      </c>
      <c r="JJ42">
        <v>2338</v>
      </c>
      <c r="JK42">
        <v>1</v>
      </c>
      <c r="JL42">
        <v>27</v>
      </c>
      <c r="JM42">
        <v>189906.9</v>
      </c>
      <c r="JN42">
        <v>189907</v>
      </c>
      <c r="JO42">
        <v>1.05957</v>
      </c>
      <c r="JP42">
        <v>2.27905</v>
      </c>
      <c r="JQ42">
        <v>1.39771</v>
      </c>
      <c r="JR42">
        <v>2.34863</v>
      </c>
      <c r="JS42">
        <v>1.49536</v>
      </c>
      <c r="JT42">
        <v>2.69531</v>
      </c>
      <c r="JU42">
        <v>36.2459</v>
      </c>
      <c r="JV42">
        <v>24.07</v>
      </c>
      <c r="JW42">
        <v>18</v>
      </c>
      <c r="JX42">
        <v>490.015</v>
      </c>
      <c r="JY42">
        <v>449.528</v>
      </c>
      <c r="JZ42">
        <v>28.9547</v>
      </c>
      <c r="KA42">
        <v>28.875</v>
      </c>
      <c r="KB42">
        <v>29.9999</v>
      </c>
      <c r="KC42">
        <v>28.7555</v>
      </c>
      <c r="KD42">
        <v>28.6881</v>
      </c>
      <c r="KE42">
        <v>21.2634</v>
      </c>
      <c r="KF42">
        <v>29.1695</v>
      </c>
      <c r="KG42">
        <v>78.3415</v>
      </c>
      <c r="KH42">
        <v>28.9489</v>
      </c>
      <c r="KI42">
        <v>440.096</v>
      </c>
      <c r="KJ42">
        <v>21.391</v>
      </c>
      <c r="KK42">
        <v>100.998</v>
      </c>
      <c r="KL42">
        <v>100.525</v>
      </c>
    </row>
    <row r="43" spans="1:298">
      <c r="A43">
        <v>27</v>
      </c>
      <c r="B43">
        <v>1758641847.5</v>
      </c>
      <c r="C43">
        <v>221.5</v>
      </c>
      <c r="D43" t="s">
        <v>497</v>
      </c>
      <c r="E43" t="s">
        <v>498</v>
      </c>
      <c r="F43">
        <v>5</v>
      </c>
      <c r="G43" t="s">
        <v>436</v>
      </c>
      <c r="H43" t="s">
        <v>437</v>
      </c>
      <c r="I43" t="s">
        <v>438</v>
      </c>
      <c r="J43">
        <v>1758641839.732143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436.0001928355449</v>
      </c>
      <c r="AL43">
        <v>419.3261454545454</v>
      </c>
      <c r="AM43">
        <v>0.751108685494166</v>
      </c>
      <c r="AN43">
        <v>64.96130728800695</v>
      </c>
      <c r="AO43">
        <f>(AQ43 - AP43 + DZ43*1E3/(8.314*(EB43+273.15)) * AS43/DY43 * AR43) * DY43/(100*DM43) * 1000/(1000 - AQ43)</f>
        <v>0</v>
      </c>
      <c r="AP43">
        <v>21.39200443290043</v>
      </c>
      <c r="AQ43">
        <v>23.6551903030303</v>
      </c>
      <c r="AR43">
        <v>-1.047407876805345E-06</v>
      </c>
      <c r="AS43">
        <v>107.77</v>
      </c>
      <c r="AT43">
        <v>0</v>
      </c>
      <c r="AU43">
        <v>0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439</v>
      </c>
      <c r="AZ43" t="s">
        <v>439</v>
      </c>
      <c r="BA43">
        <v>0</v>
      </c>
      <c r="BB43">
        <v>0</v>
      </c>
      <c r="BC43">
        <f>1-BA43/BB43</f>
        <v>0</v>
      </c>
      <c r="BD43">
        <v>0</v>
      </c>
      <c r="BE43" t="s">
        <v>439</v>
      </c>
      <c r="BF43" t="s">
        <v>439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439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2.44</v>
      </c>
      <c r="DN43">
        <v>0.5</v>
      </c>
      <c r="DO43" t="s">
        <v>440</v>
      </c>
      <c r="DP43">
        <v>2</v>
      </c>
      <c r="DQ43" t="b">
        <v>1</v>
      </c>
      <c r="DR43">
        <v>1758641839.732143</v>
      </c>
      <c r="DS43">
        <v>406.8621071428571</v>
      </c>
      <c r="DT43">
        <v>422.8423214285714</v>
      </c>
      <c r="DU43">
        <v>23.65596785714286</v>
      </c>
      <c r="DV43">
        <v>21.393375</v>
      </c>
      <c r="DW43">
        <v>406.6750714285714</v>
      </c>
      <c r="DX43">
        <v>23.51061071428571</v>
      </c>
      <c r="DY43">
        <v>499.9874285714286</v>
      </c>
      <c r="DZ43">
        <v>90.43594285714286</v>
      </c>
      <c r="EA43">
        <v>0.03126921071428571</v>
      </c>
      <c r="EB43">
        <v>30.16667857142858</v>
      </c>
      <c r="EC43">
        <v>29.99759285714286</v>
      </c>
      <c r="ED43">
        <v>999.9000000000002</v>
      </c>
      <c r="EE43">
        <v>0</v>
      </c>
      <c r="EF43">
        <v>0</v>
      </c>
      <c r="EG43">
        <v>10001.475</v>
      </c>
      <c r="EH43">
        <v>0</v>
      </c>
      <c r="EI43">
        <v>12.07928571428572</v>
      </c>
      <c r="EJ43">
        <v>-15.98021071428571</v>
      </c>
      <c r="EK43">
        <v>416.7198928571429</v>
      </c>
      <c r="EL43">
        <v>432.0859642857143</v>
      </c>
      <c r="EM43">
        <v>2.2625875</v>
      </c>
      <c r="EN43">
        <v>422.8423214285714</v>
      </c>
      <c r="EO43">
        <v>21.393375</v>
      </c>
      <c r="EP43">
        <v>2.139349285714286</v>
      </c>
      <c r="EQ43">
        <v>1.934729642857143</v>
      </c>
      <c r="ER43">
        <v>18.51523571428572</v>
      </c>
      <c r="ES43">
        <v>16.92003928571429</v>
      </c>
      <c r="ET43">
        <v>2000.003571428571</v>
      </c>
      <c r="EU43">
        <v>0.9799973928571427</v>
      </c>
      <c r="EV43">
        <v>0.02000251428571428</v>
      </c>
      <c r="EW43">
        <v>0</v>
      </c>
      <c r="EX43">
        <v>292.1871071428571</v>
      </c>
      <c r="EY43">
        <v>5.00097</v>
      </c>
      <c r="EZ43">
        <v>5943.453214285715</v>
      </c>
      <c r="FA43">
        <v>16707.59642857143</v>
      </c>
      <c r="FB43">
        <v>40.75</v>
      </c>
      <c r="FC43">
        <v>41.07099999999998</v>
      </c>
      <c r="FD43">
        <v>40.68699999999999</v>
      </c>
      <c r="FE43">
        <v>40.68699999999999</v>
      </c>
      <c r="FF43">
        <v>41.31649999999998</v>
      </c>
      <c r="FG43">
        <v>1955.093571428572</v>
      </c>
      <c r="FH43">
        <v>39.90607142857143</v>
      </c>
      <c r="FI43">
        <v>0</v>
      </c>
      <c r="FJ43">
        <v>1758641848.2</v>
      </c>
      <c r="FK43">
        <v>0</v>
      </c>
      <c r="FL43">
        <v>292.2706</v>
      </c>
      <c r="FM43">
        <v>15.63253848228586</v>
      </c>
      <c r="FN43">
        <v>310.548461493156</v>
      </c>
      <c r="FO43">
        <v>5945.19</v>
      </c>
      <c r="FP43">
        <v>15</v>
      </c>
      <c r="FQ43">
        <v>0</v>
      </c>
      <c r="FR43" t="s">
        <v>441</v>
      </c>
      <c r="FS43">
        <v>1747247426.5</v>
      </c>
      <c r="FT43">
        <v>1747247420.5</v>
      </c>
      <c r="FU43">
        <v>0</v>
      </c>
      <c r="FV43">
        <v>1.027</v>
      </c>
      <c r="FW43">
        <v>0.031</v>
      </c>
      <c r="FX43">
        <v>0.02</v>
      </c>
      <c r="FY43">
        <v>0.05</v>
      </c>
      <c r="FZ43">
        <v>420</v>
      </c>
      <c r="GA43">
        <v>16</v>
      </c>
      <c r="GB43">
        <v>0.01</v>
      </c>
      <c r="GC43">
        <v>0.1</v>
      </c>
      <c r="GD43">
        <v>-14.6880175</v>
      </c>
      <c r="GE43">
        <v>-19.68180900562853</v>
      </c>
      <c r="GF43">
        <v>2.519381250911372</v>
      </c>
      <c r="GG43">
        <v>0</v>
      </c>
      <c r="GH43">
        <v>291.1750882352941</v>
      </c>
      <c r="GI43">
        <v>17.29764706495029</v>
      </c>
      <c r="GJ43">
        <v>1.708880616895975</v>
      </c>
      <c r="GK43">
        <v>-1</v>
      </c>
      <c r="GL43">
        <v>2.263521</v>
      </c>
      <c r="GM43">
        <v>-0.01270491557223657</v>
      </c>
      <c r="GN43">
        <v>0.002190464334336464</v>
      </c>
      <c r="GO43">
        <v>1</v>
      </c>
      <c r="GP43">
        <v>1</v>
      </c>
      <c r="GQ43">
        <v>2</v>
      </c>
      <c r="GR43" t="s">
        <v>442</v>
      </c>
      <c r="GS43">
        <v>3.13581</v>
      </c>
      <c r="GT43">
        <v>2.69134</v>
      </c>
      <c r="GU43">
        <v>0.09217740000000001</v>
      </c>
      <c r="GV43">
        <v>0.0955664</v>
      </c>
      <c r="GW43">
        <v>0.105142</v>
      </c>
      <c r="GX43">
        <v>0.0968231</v>
      </c>
      <c r="GY43">
        <v>28856.6</v>
      </c>
      <c r="GZ43">
        <v>28799.2</v>
      </c>
      <c r="HA43">
        <v>29550.1</v>
      </c>
      <c r="HB43">
        <v>29427.2</v>
      </c>
      <c r="HC43">
        <v>34939.5</v>
      </c>
      <c r="HD43">
        <v>35198.6</v>
      </c>
      <c r="HE43">
        <v>41586.2</v>
      </c>
      <c r="HF43">
        <v>41801.3</v>
      </c>
      <c r="HG43">
        <v>1.92178</v>
      </c>
      <c r="HH43">
        <v>1.87283</v>
      </c>
      <c r="HI43">
        <v>0.0735074</v>
      </c>
      <c r="HJ43">
        <v>0</v>
      </c>
      <c r="HK43">
        <v>28.8061</v>
      </c>
      <c r="HL43">
        <v>999.9</v>
      </c>
      <c r="HM43">
        <v>56.3</v>
      </c>
      <c r="HN43">
        <v>30.6</v>
      </c>
      <c r="HO43">
        <v>27.451</v>
      </c>
      <c r="HP43">
        <v>61.8311</v>
      </c>
      <c r="HQ43">
        <v>26.0096</v>
      </c>
      <c r="HR43">
        <v>1</v>
      </c>
      <c r="HS43">
        <v>0.0977896</v>
      </c>
      <c r="HT43">
        <v>0.0156727</v>
      </c>
      <c r="HU43">
        <v>20.3386</v>
      </c>
      <c r="HV43">
        <v>5.21789</v>
      </c>
      <c r="HW43">
        <v>12.0105</v>
      </c>
      <c r="HX43">
        <v>4.9896</v>
      </c>
      <c r="HY43">
        <v>3.28795</v>
      </c>
      <c r="HZ43">
        <v>9999</v>
      </c>
      <c r="IA43">
        <v>9999</v>
      </c>
      <c r="IB43">
        <v>9999</v>
      </c>
      <c r="IC43">
        <v>999.9</v>
      </c>
      <c r="ID43">
        <v>1.86755</v>
      </c>
      <c r="IE43">
        <v>1.86674</v>
      </c>
      <c r="IF43">
        <v>1.86602</v>
      </c>
      <c r="IG43">
        <v>1.866</v>
      </c>
      <c r="IH43">
        <v>1.86785</v>
      </c>
      <c r="II43">
        <v>1.87028</v>
      </c>
      <c r="IJ43">
        <v>1.86892</v>
      </c>
      <c r="IK43">
        <v>1.87042</v>
      </c>
      <c r="IL43">
        <v>0</v>
      </c>
      <c r="IM43">
        <v>0</v>
      </c>
      <c r="IN43">
        <v>0</v>
      </c>
      <c r="IO43">
        <v>0</v>
      </c>
      <c r="IP43" t="s">
        <v>443</v>
      </c>
      <c r="IQ43" t="s">
        <v>444</v>
      </c>
      <c r="IR43" t="s">
        <v>445</v>
      </c>
      <c r="IS43" t="s">
        <v>445</v>
      </c>
      <c r="IT43" t="s">
        <v>445</v>
      </c>
      <c r="IU43" t="s">
        <v>445</v>
      </c>
      <c r="IV43">
        <v>0</v>
      </c>
      <c r="IW43">
        <v>100</v>
      </c>
      <c r="IX43">
        <v>100</v>
      </c>
      <c r="IY43">
        <v>0.186</v>
      </c>
      <c r="IZ43">
        <v>0.1454</v>
      </c>
      <c r="JA43">
        <v>0.1520806729546384</v>
      </c>
      <c r="JB43">
        <v>0.0003178419753343253</v>
      </c>
      <c r="JC43">
        <v>-6.012475575984678E-07</v>
      </c>
      <c r="JD43">
        <v>7.594320938325871E-11</v>
      </c>
      <c r="JE43">
        <v>-0.06537213769188976</v>
      </c>
      <c r="JF43">
        <v>-0.002779077146552394</v>
      </c>
      <c r="JG43">
        <v>0.0007843295920201409</v>
      </c>
      <c r="JH43">
        <v>-1.211717912536145E-05</v>
      </c>
      <c r="JI43">
        <v>4</v>
      </c>
      <c r="JJ43">
        <v>2338</v>
      </c>
      <c r="JK43">
        <v>1</v>
      </c>
      <c r="JL43">
        <v>27</v>
      </c>
      <c r="JM43">
        <v>189907</v>
      </c>
      <c r="JN43">
        <v>189907.1</v>
      </c>
      <c r="JO43">
        <v>1.08887</v>
      </c>
      <c r="JP43">
        <v>2.28394</v>
      </c>
      <c r="JQ43">
        <v>1.39771</v>
      </c>
      <c r="JR43">
        <v>2.34863</v>
      </c>
      <c r="JS43">
        <v>1.49536</v>
      </c>
      <c r="JT43">
        <v>2.65015</v>
      </c>
      <c r="JU43">
        <v>36.2459</v>
      </c>
      <c r="JV43">
        <v>24.07</v>
      </c>
      <c r="JW43">
        <v>18</v>
      </c>
      <c r="JX43">
        <v>490.178</v>
      </c>
      <c r="JY43">
        <v>449.282</v>
      </c>
      <c r="JZ43">
        <v>28.8636</v>
      </c>
      <c r="KA43">
        <v>28.8725</v>
      </c>
      <c r="KB43">
        <v>30.0001</v>
      </c>
      <c r="KC43">
        <v>28.7542</v>
      </c>
      <c r="KD43">
        <v>28.6866</v>
      </c>
      <c r="KE43">
        <v>21.8481</v>
      </c>
      <c r="KF43">
        <v>29.1695</v>
      </c>
      <c r="KG43">
        <v>78.3415</v>
      </c>
      <c r="KH43">
        <v>28.7719</v>
      </c>
      <c r="KI43">
        <v>453.507</v>
      </c>
      <c r="KJ43">
        <v>21.391</v>
      </c>
      <c r="KK43">
        <v>100.999</v>
      </c>
      <c r="KL43">
        <v>100.524</v>
      </c>
    </row>
    <row r="44" spans="1:298">
      <c r="A44">
        <v>28</v>
      </c>
      <c r="B44">
        <v>1758641852.5</v>
      </c>
      <c r="C44">
        <v>226.5</v>
      </c>
      <c r="D44" t="s">
        <v>499</v>
      </c>
      <c r="E44" t="s">
        <v>500</v>
      </c>
      <c r="F44">
        <v>5</v>
      </c>
      <c r="G44" t="s">
        <v>436</v>
      </c>
      <c r="H44" t="s">
        <v>437</v>
      </c>
      <c r="I44" t="s">
        <v>438</v>
      </c>
      <c r="J44">
        <v>1758641845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450.9577842422961</v>
      </c>
      <c r="AL44">
        <v>428.5485030303032</v>
      </c>
      <c r="AM44">
        <v>1.965271499087901</v>
      </c>
      <c r="AN44">
        <v>64.96130728800695</v>
      </c>
      <c r="AO44">
        <f>(AQ44 - AP44 + DZ44*1E3/(8.314*(EB44+273.15)) * AS44/DY44 * AR44) * DY44/(100*DM44) * 1000/(1000 - AQ44)</f>
        <v>0</v>
      </c>
      <c r="AP44">
        <v>21.39199565367966</v>
      </c>
      <c r="AQ44">
        <v>23.64887030303029</v>
      </c>
      <c r="AR44">
        <v>-5.849049501244239E-05</v>
      </c>
      <c r="AS44">
        <v>107.77</v>
      </c>
      <c r="AT44">
        <v>0</v>
      </c>
      <c r="AU44">
        <v>0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439</v>
      </c>
      <c r="AZ44" t="s">
        <v>439</v>
      </c>
      <c r="BA44">
        <v>0</v>
      </c>
      <c r="BB44">
        <v>0</v>
      </c>
      <c r="BC44">
        <f>1-BA44/BB44</f>
        <v>0</v>
      </c>
      <c r="BD44">
        <v>0</v>
      </c>
      <c r="BE44" t="s">
        <v>439</v>
      </c>
      <c r="BF44" t="s">
        <v>439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439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2.44</v>
      </c>
      <c r="DN44">
        <v>0.5</v>
      </c>
      <c r="DO44" t="s">
        <v>440</v>
      </c>
      <c r="DP44">
        <v>2</v>
      </c>
      <c r="DQ44" t="b">
        <v>1</v>
      </c>
      <c r="DR44">
        <v>1758641845</v>
      </c>
      <c r="DS44">
        <v>409.4845185185185</v>
      </c>
      <c r="DT44">
        <v>430.5888148148147</v>
      </c>
      <c r="DU44">
        <v>23.65455925925926</v>
      </c>
      <c r="DV44">
        <v>21.39261851851852</v>
      </c>
      <c r="DW44">
        <v>409.2978148148148</v>
      </c>
      <c r="DX44">
        <v>23.50922222222222</v>
      </c>
      <c r="DY44">
        <v>499.9957037037037</v>
      </c>
      <c r="DZ44">
        <v>90.43624444444443</v>
      </c>
      <c r="EA44">
        <v>0.03089999999999999</v>
      </c>
      <c r="EB44">
        <v>30.17143333333333</v>
      </c>
      <c r="EC44">
        <v>30.00087777777778</v>
      </c>
      <c r="ED44">
        <v>999.9000000000001</v>
      </c>
      <c r="EE44">
        <v>0</v>
      </c>
      <c r="EF44">
        <v>0</v>
      </c>
      <c r="EG44">
        <v>9998.264074074074</v>
      </c>
      <c r="EH44">
        <v>0</v>
      </c>
      <c r="EI44">
        <v>12.07706666666667</v>
      </c>
      <c r="EJ44">
        <v>-21.10428888888889</v>
      </c>
      <c r="EK44">
        <v>419.4052222222222</v>
      </c>
      <c r="EL44">
        <v>440.0014074074074</v>
      </c>
      <c r="EM44">
        <v>2.261947407407407</v>
      </c>
      <c r="EN44">
        <v>430.5888148148147</v>
      </c>
      <c r="EO44">
        <v>21.39261851851852</v>
      </c>
      <c r="EP44">
        <v>2.13922962962963</v>
      </c>
      <c r="EQ44">
        <v>1.934667407407408</v>
      </c>
      <c r="ER44">
        <v>18.51433703703704</v>
      </c>
      <c r="ES44">
        <v>16.91954074074074</v>
      </c>
      <c r="ET44">
        <v>2000.014814814815</v>
      </c>
      <c r="EU44">
        <v>0.9799974444444444</v>
      </c>
      <c r="EV44">
        <v>0.02000246296296296</v>
      </c>
      <c r="EW44">
        <v>0</v>
      </c>
      <c r="EX44">
        <v>293.4942592592593</v>
      </c>
      <c r="EY44">
        <v>5.00097</v>
      </c>
      <c r="EZ44">
        <v>5969.718148148148</v>
      </c>
      <c r="FA44">
        <v>16707.69629629629</v>
      </c>
      <c r="FB44">
        <v>40.75</v>
      </c>
      <c r="FC44">
        <v>41.06199999999999</v>
      </c>
      <c r="FD44">
        <v>40.68699999999999</v>
      </c>
      <c r="FE44">
        <v>40.68699999999999</v>
      </c>
      <c r="FF44">
        <v>41.32133333333332</v>
      </c>
      <c r="FG44">
        <v>1955.104814814815</v>
      </c>
      <c r="FH44">
        <v>39.90851851851852</v>
      </c>
      <c r="FI44">
        <v>0</v>
      </c>
      <c r="FJ44">
        <v>1758641853.6</v>
      </c>
      <c r="FK44">
        <v>0</v>
      </c>
      <c r="FL44">
        <v>293.5172692307692</v>
      </c>
      <c r="FM44">
        <v>14.05227352632091</v>
      </c>
      <c r="FN44">
        <v>279.5873504355328</v>
      </c>
      <c r="FO44">
        <v>5970.254230769231</v>
      </c>
      <c r="FP44">
        <v>15</v>
      </c>
      <c r="FQ44">
        <v>0</v>
      </c>
      <c r="FR44" t="s">
        <v>441</v>
      </c>
      <c r="FS44">
        <v>1747247426.5</v>
      </c>
      <c r="FT44">
        <v>1747247420.5</v>
      </c>
      <c r="FU44">
        <v>0</v>
      </c>
      <c r="FV44">
        <v>1.027</v>
      </c>
      <c r="FW44">
        <v>0.031</v>
      </c>
      <c r="FX44">
        <v>0.02</v>
      </c>
      <c r="FY44">
        <v>0.05</v>
      </c>
      <c r="FZ44">
        <v>420</v>
      </c>
      <c r="GA44">
        <v>16</v>
      </c>
      <c r="GB44">
        <v>0.01</v>
      </c>
      <c r="GC44">
        <v>0.1</v>
      </c>
      <c r="GD44">
        <v>-18.4401243902439</v>
      </c>
      <c r="GE44">
        <v>-55.23282229965159</v>
      </c>
      <c r="GF44">
        <v>5.956027740061384</v>
      </c>
      <c r="GG44">
        <v>0</v>
      </c>
      <c r="GH44">
        <v>292.6061764705883</v>
      </c>
      <c r="GI44">
        <v>15.14123758287659</v>
      </c>
      <c r="GJ44">
        <v>1.5021068433564</v>
      </c>
      <c r="GK44">
        <v>-1</v>
      </c>
      <c r="GL44">
        <v>2.26207243902439</v>
      </c>
      <c r="GM44">
        <v>-0.004985644599300587</v>
      </c>
      <c r="GN44">
        <v>0.001418170894252978</v>
      </c>
      <c r="GO44">
        <v>1</v>
      </c>
      <c r="GP44">
        <v>1</v>
      </c>
      <c r="GQ44">
        <v>2</v>
      </c>
      <c r="GR44" t="s">
        <v>442</v>
      </c>
      <c r="GS44">
        <v>3.13578</v>
      </c>
      <c r="GT44">
        <v>2.69109</v>
      </c>
      <c r="GU44">
        <v>0.0937958</v>
      </c>
      <c r="GV44">
        <v>0.0980906</v>
      </c>
      <c r="GW44">
        <v>0.105125</v>
      </c>
      <c r="GX44">
        <v>0.0968238</v>
      </c>
      <c r="GY44">
        <v>28805.5</v>
      </c>
      <c r="GZ44">
        <v>28718.8</v>
      </c>
      <c r="HA44">
        <v>29550.4</v>
      </c>
      <c r="HB44">
        <v>29427.2</v>
      </c>
      <c r="HC44">
        <v>34940.6</v>
      </c>
      <c r="HD44">
        <v>35198.6</v>
      </c>
      <c r="HE44">
        <v>41586.8</v>
      </c>
      <c r="HF44">
        <v>41801.3</v>
      </c>
      <c r="HG44">
        <v>1.92157</v>
      </c>
      <c r="HH44">
        <v>1.87332</v>
      </c>
      <c r="HI44">
        <v>0.0738427</v>
      </c>
      <c r="HJ44">
        <v>0</v>
      </c>
      <c r="HK44">
        <v>28.8058</v>
      </c>
      <c r="HL44">
        <v>999.9</v>
      </c>
      <c r="HM44">
        <v>56.3</v>
      </c>
      <c r="HN44">
        <v>30.6</v>
      </c>
      <c r="HO44">
        <v>27.4532</v>
      </c>
      <c r="HP44">
        <v>62.1411</v>
      </c>
      <c r="HQ44">
        <v>25.8454</v>
      </c>
      <c r="HR44">
        <v>1</v>
      </c>
      <c r="HS44">
        <v>0.09757109999999999</v>
      </c>
      <c r="HT44">
        <v>-0.490534</v>
      </c>
      <c r="HU44">
        <v>20.3378</v>
      </c>
      <c r="HV44">
        <v>5.21489</v>
      </c>
      <c r="HW44">
        <v>12.0111</v>
      </c>
      <c r="HX44">
        <v>4.9882</v>
      </c>
      <c r="HY44">
        <v>3.28728</v>
      </c>
      <c r="HZ44">
        <v>9999</v>
      </c>
      <c r="IA44">
        <v>9999</v>
      </c>
      <c r="IB44">
        <v>9999</v>
      </c>
      <c r="IC44">
        <v>999.9</v>
      </c>
      <c r="ID44">
        <v>1.86755</v>
      </c>
      <c r="IE44">
        <v>1.86675</v>
      </c>
      <c r="IF44">
        <v>1.86601</v>
      </c>
      <c r="IG44">
        <v>1.866</v>
      </c>
      <c r="IH44">
        <v>1.86784</v>
      </c>
      <c r="II44">
        <v>1.87027</v>
      </c>
      <c r="IJ44">
        <v>1.86891</v>
      </c>
      <c r="IK44">
        <v>1.87042</v>
      </c>
      <c r="IL44">
        <v>0</v>
      </c>
      <c r="IM44">
        <v>0</v>
      </c>
      <c r="IN44">
        <v>0</v>
      </c>
      <c r="IO44">
        <v>0</v>
      </c>
      <c r="IP44" t="s">
        <v>443</v>
      </c>
      <c r="IQ44" t="s">
        <v>444</v>
      </c>
      <c r="IR44" t="s">
        <v>445</v>
      </c>
      <c r="IS44" t="s">
        <v>445</v>
      </c>
      <c r="IT44" t="s">
        <v>445</v>
      </c>
      <c r="IU44" t="s">
        <v>445</v>
      </c>
      <c r="IV44">
        <v>0</v>
      </c>
      <c r="IW44">
        <v>100</v>
      </c>
      <c r="IX44">
        <v>100</v>
      </c>
      <c r="IY44">
        <v>0.186</v>
      </c>
      <c r="IZ44">
        <v>0.1452</v>
      </c>
      <c r="JA44">
        <v>0.1520806729546384</v>
      </c>
      <c r="JB44">
        <v>0.0003178419753343253</v>
      </c>
      <c r="JC44">
        <v>-6.012475575984678E-07</v>
      </c>
      <c r="JD44">
        <v>7.594320938325871E-11</v>
      </c>
      <c r="JE44">
        <v>-0.06537213769188976</v>
      </c>
      <c r="JF44">
        <v>-0.002779077146552394</v>
      </c>
      <c r="JG44">
        <v>0.0007843295920201409</v>
      </c>
      <c r="JH44">
        <v>-1.211717912536145E-05</v>
      </c>
      <c r="JI44">
        <v>4</v>
      </c>
      <c r="JJ44">
        <v>2338</v>
      </c>
      <c r="JK44">
        <v>1</v>
      </c>
      <c r="JL44">
        <v>27</v>
      </c>
      <c r="JM44">
        <v>189907.1</v>
      </c>
      <c r="JN44">
        <v>189907.2</v>
      </c>
      <c r="JO44">
        <v>1.12305</v>
      </c>
      <c r="JP44">
        <v>2.26807</v>
      </c>
      <c r="JQ44">
        <v>1.39648</v>
      </c>
      <c r="JR44">
        <v>2.34863</v>
      </c>
      <c r="JS44">
        <v>1.49536</v>
      </c>
      <c r="JT44">
        <v>2.67456</v>
      </c>
      <c r="JU44">
        <v>36.2459</v>
      </c>
      <c r="JV44">
        <v>24.07</v>
      </c>
      <c r="JW44">
        <v>18</v>
      </c>
      <c r="JX44">
        <v>490.035</v>
      </c>
      <c r="JY44">
        <v>449.574</v>
      </c>
      <c r="JZ44">
        <v>28.7802</v>
      </c>
      <c r="KA44">
        <v>28.8709</v>
      </c>
      <c r="KB44">
        <v>29.9999</v>
      </c>
      <c r="KC44">
        <v>28.7522</v>
      </c>
      <c r="KD44">
        <v>28.6841</v>
      </c>
      <c r="KE44">
        <v>22.5452</v>
      </c>
      <c r="KF44">
        <v>29.1695</v>
      </c>
      <c r="KG44">
        <v>78.3415</v>
      </c>
      <c r="KH44">
        <v>28.8099</v>
      </c>
      <c r="KI44">
        <v>473.92</v>
      </c>
      <c r="KJ44">
        <v>21.5008</v>
      </c>
      <c r="KK44">
        <v>101</v>
      </c>
      <c r="KL44">
        <v>100.524</v>
      </c>
    </row>
    <row r="45" spans="1:298">
      <c r="A45">
        <v>29</v>
      </c>
      <c r="B45">
        <v>1758641857.5</v>
      </c>
      <c r="C45">
        <v>231.5</v>
      </c>
      <c r="D45" t="s">
        <v>501</v>
      </c>
      <c r="E45" t="s">
        <v>502</v>
      </c>
      <c r="F45">
        <v>5</v>
      </c>
      <c r="G45" t="s">
        <v>436</v>
      </c>
      <c r="H45" t="s">
        <v>437</v>
      </c>
      <c r="I45" t="s">
        <v>438</v>
      </c>
      <c r="J45">
        <v>1758641849.714286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467.4104348454756</v>
      </c>
      <c r="AL45">
        <v>441.6292363636362</v>
      </c>
      <c r="AM45">
        <v>2.697105531587987</v>
      </c>
      <c r="AN45">
        <v>64.96130728800695</v>
      </c>
      <c r="AO45">
        <f>(AQ45 - AP45 + DZ45*1E3/(8.314*(EB45+273.15)) * AS45/DY45 * AR45) * DY45/(100*DM45) * 1000/(1000 - AQ45)</f>
        <v>0</v>
      </c>
      <c r="AP45">
        <v>21.39081823376624</v>
      </c>
      <c r="AQ45">
        <v>23.64806606060607</v>
      </c>
      <c r="AR45">
        <v>-9.987267634406086E-06</v>
      </c>
      <c r="AS45">
        <v>107.77</v>
      </c>
      <c r="AT45">
        <v>0</v>
      </c>
      <c r="AU45">
        <v>0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439</v>
      </c>
      <c r="AZ45" t="s">
        <v>439</v>
      </c>
      <c r="BA45">
        <v>0</v>
      </c>
      <c r="BB45">
        <v>0</v>
      </c>
      <c r="BC45">
        <f>1-BA45/BB45</f>
        <v>0</v>
      </c>
      <c r="BD45">
        <v>0</v>
      </c>
      <c r="BE45" t="s">
        <v>439</v>
      </c>
      <c r="BF45" t="s">
        <v>439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439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2.44</v>
      </c>
      <c r="DN45">
        <v>0.5</v>
      </c>
      <c r="DO45" t="s">
        <v>440</v>
      </c>
      <c r="DP45">
        <v>2</v>
      </c>
      <c r="DQ45" t="b">
        <v>1</v>
      </c>
      <c r="DR45">
        <v>1758641849.714286</v>
      </c>
      <c r="DS45">
        <v>415.5946071428571</v>
      </c>
      <c r="DT45">
        <v>442.8203214285714</v>
      </c>
      <c r="DU45">
        <v>23.65185714285715</v>
      </c>
      <c r="DV45">
        <v>21.39178571428571</v>
      </c>
      <c r="DW45">
        <v>415.4087857142858</v>
      </c>
      <c r="DX45">
        <v>23.50655714285714</v>
      </c>
      <c r="DY45">
        <v>500.0001785714286</v>
      </c>
      <c r="DZ45">
        <v>90.43591785714285</v>
      </c>
      <c r="EA45">
        <v>0.03097284642857143</v>
      </c>
      <c r="EB45">
        <v>30.17200357142857</v>
      </c>
      <c r="EC45">
        <v>30.00343571428571</v>
      </c>
      <c r="ED45">
        <v>999.9000000000002</v>
      </c>
      <c r="EE45">
        <v>0</v>
      </c>
      <c r="EF45">
        <v>0</v>
      </c>
      <c r="EG45">
        <v>10001.38428571429</v>
      </c>
      <c r="EH45">
        <v>0</v>
      </c>
      <c r="EI45">
        <v>12.07568571428572</v>
      </c>
      <c r="EJ45">
        <v>-27.22576785714286</v>
      </c>
      <c r="EK45">
        <v>425.6620714285714</v>
      </c>
      <c r="EL45">
        <v>452.4998928571429</v>
      </c>
      <c r="EM45">
        <v>2.260080357142857</v>
      </c>
      <c r="EN45">
        <v>442.8203214285714</v>
      </c>
      <c r="EO45">
        <v>21.39178571428571</v>
      </c>
      <c r="EP45">
        <v>2.1389775</v>
      </c>
      <c r="EQ45">
        <v>1.934584642857143</v>
      </c>
      <c r="ER45">
        <v>18.51245714285714</v>
      </c>
      <c r="ES45">
        <v>16.91887142857143</v>
      </c>
      <c r="ET45">
        <v>2000.012857142857</v>
      </c>
      <c r="EU45">
        <v>0.9799973928571427</v>
      </c>
      <c r="EV45">
        <v>0.02000251785714285</v>
      </c>
      <c r="EW45">
        <v>0</v>
      </c>
      <c r="EX45">
        <v>294.5496785714286</v>
      </c>
      <c r="EY45">
        <v>5.00097</v>
      </c>
      <c r="EZ45">
        <v>5990.742142857142</v>
      </c>
      <c r="FA45">
        <v>16707.68214285714</v>
      </c>
      <c r="FB45">
        <v>40.75</v>
      </c>
      <c r="FC45">
        <v>41.06199999999999</v>
      </c>
      <c r="FD45">
        <v>40.68699999999999</v>
      </c>
      <c r="FE45">
        <v>40.68699999999999</v>
      </c>
      <c r="FF45">
        <v>41.32324999999999</v>
      </c>
      <c r="FG45">
        <v>1955.102857142857</v>
      </c>
      <c r="FH45">
        <v>39.90928571428572</v>
      </c>
      <c r="FI45">
        <v>0</v>
      </c>
      <c r="FJ45">
        <v>1758641858.4</v>
      </c>
      <c r="FK45">
        <v>0</v>
      </c>
      <c r="FL45">
        <v>294.6021153846154</v>
      </c>
      <c r="FM45">
        <v>12.58485471331922</v>
      </c>
      <c r="FN45">
        <v>255.1599999847383</v>
      </c>
      <c r="FO45">
        <v>5991.700384615386</v>
      </c>
      <c r="FP45">
        <v>15</v>
      </c>
      <c r="FQ45">
        <v>0</v>
      </c>
      <c r="FR45" t="s">
        <v>441</v>
      </c>
      <c r="FS45">
        <v>1747247426.5</v>
      </c>
      <c r="FT45">
        <v>1747247420.5</v>
      </c>
      <c r="FU45">
        <v>0</v>
      </c>
      <c r="FV45">
        <v>1.027</v>
      </c>
      <c r="FW45">
        <v>0.031</v>
      </c>
      <c r="FX45">
        <v>0.02</v>
      </c>
      <c r="FY45">
        <v>0.05</v>
      </c>
      <c r="FZ45">
        <v>420</v>
      </c>
      <c r="GA45">
        <v>16</v>
      </c>
      <c r="GB45">
        <v>0.01</v>
      </c>
      <c r="GC45">
        <v>0.1</v>
      </c>
      <c r="GD45">
        <v>-23.975525</v>
      </c>
      <c r="GE45">
        <v>-79.06238499061914</v>
      </c>
      <c r="GF45">
        <v>7.680442992619307</v>
      </c>
      <c r="GG45">
        <v>0</v>
      </c>
      <c r="GH45">
        <v>293.9157647058823</v>
      </c>
      <c r="GI45">
        <v>13.50869366899432</v>
      </c>
      <c r="GJ45">
        <v>1.343047173163537</v>
      </c>
      <c r="GK45">
        <v>-1</v>
      </c>
      <c r="GL45">
        <v>2.26078725</v>
      </c>
      <c r="GM45">
        <v>-0.02358315196998353</v>
      </c>
      <c r="GN45">
        <v>0.00263001329606901</v>
      </c>
      <c r="GO45">
        <v>1</v>
      </c>
      <c r="GP45">
        <v>1</v>
      </c>
      <c r="GQ45">
        <v>2</v>
      </c>
      <c r="GR45" t="s">
        <v>442</v>
      </c>
      <c r="GS45">
        <v>3.13593</v>
      </c>
      <c r="GT45">
        <v>2.69152</v>
      </c>
      <c r="GU45">
        <v>0.0960135</v>
      </c>
      <c r="GV45">
        <v>0.100929</v>
      </c>
      <c r="GW45">
        <v>0.105123</v>
      </c>
      <c r="GX45">
        <v>0.09683020000000001</v>
      </c>
      <c r="GY45">
        <v>28734.9</v>
      </c>
      <c r="GZ45">
        <v>28628.7</v>
      </c>
      <c r="HA45">
        <v>29550.4</v>
      </c>
      <c r="HB45">
        <v>29427.5</v>
      </c>
      <c r="HC45">
        <v>34940.5</v>
      </c>
      <c r="HD45">
        <v>35198.6</v>
      </c>
      <c r="HE45">
        <v>41586.4</v>
      </c>
      <c r="HF45">
        <v>41801.5</v>
      </c>
      <c r="HG45">
        <v>1.92157</v>
      </c>
      <c r="HH45">
        <v>1.87302</v>
      </c>
      <c r="HI45">
        <v>0.0735596</v>
      </c>
      <c r="HJ45">
        <v>0</v>
      </c>
      <c r="HK45">
        <v>28.8036</v>
      </c>
      <c r="HL45">
        <v>999.9</v>
      </c>
      <c r="HM45">
        <v>56.3</v>
      </c>
      <c r="HN45">
        <v>30.6</v>
      </c>
      <c r="HO45">
        <v>27.4491</v>
      </c>
      <c r="HP45">
        <v>61.5811</v>
      </c>
      <c r="HQ45">
        <v>25.7893</v>
      </c>
      <c r="HR45">
        <v>1</v>
      </c>
      <c r="HS45">
        <v>0.09755079999999999</v>
      </c>
      <c r="HT45">
        <v>-0.491394</v>
      </c>
      <c r="HU45">
        <v>20.3383</v>
      </c>
      <c r="HV45">
        <v>5.21759</v>
      </c>
      <c r="HW45">
        <v>12.0113</v>
      </c>
      <c r="HX45">
        <v>4.9894</v>
      </c>
      <c r="HY45">
        <v>3.2879</v>
      </c>
      <c r="HZ45">
        <v>9999</v>
      </c>
      <c r="IA45">
        <v>9999</v>
      </c>
      <c r="IB45">
        <v>9999</v>
      </c>
      <c r="IC45">
        <v>999.9</v>
      </c>
      <c r="ID45">
        <v>1.86754</v>
      </c>
      <c r="IE45">
        <v>1.86673</v>
      </c>
      <c r="IF45">
        <v>1.86602</v>
      </c>
      <c r="IG45">
        <v>1.866</v>
      </c>
      <c r="IH45">
        <v>1.86784</v>
      </c>
      <c r="II45">
        <v>1.87029</v>
      </c>
      <c r="IJ45">
        <v>1.8689</v>
      </c>
      <c r="IK45">
        <v>1.87042</v>
      </c>
      <c r="IL45">
        <v>0</v>
      </c>
      <c r="IM45">
        <v>0</v>
      </c>
      <c r="IN45">
        <v>0</v>
      </c>
      <c r="IO45">
        <v>0</v>
      </c>
      <c r="IP45" t="s">
        <v>443</v>
      </c>
      <c r="IQ45" t="s">
        <v>444</v>
      </c>
      <c r="IR45" t="s">
        <v>445</v>
      </c>
      <c r="IS45" t="s">
        <v>445</v>
      </c>
      <c r="IT45" t="s">
        <v>445</v>
      </c>
      <c r="IU45" t="s">
        <v>445</v>
      </c>
      <c r="IV45">
        <v>0</v>
      </c>
      <c r="IW45">
        <v>100</v>
      </c>
      <c r="IX45">
        <v>100</v>
      </c>
      <c r="IY45">
        <v>0.183</v>
      </c>
      <c r="IZ45">
        <v>0.1453</v>
      </c>
      <c r="JA45">
        <v>0.1520806729546384</v>
      </c>
      <c r="JB45">
        <v>0.0003178419753343253</v>
      </c>
      <c r="JC45">
        <v>-6.012475575984678E-07</v>
      </c>
      <c r="JD45">
        <v>7.594320938325871E-11</v>
      </c>
      <c r="JE45">
        <v>-0.06537213769188976</v>
      </c>
      <c r="JF45">
        <v>-0.002779077146552394</v>
      </c>
      <c r="JG45">
        <v>0.0007843295920201409</v>
      </c>
      <c r="JH45">
        <v>-1.211717912536145E-05</v>
      </c>
      <c r="JI45">
        <v>4</v>
      </c>
      <c r="JJ45">
        <v>2338</v>
      </c>
      <c r="JK45">
        <v>1</v>
      </c>
      <c r="JL45">
        <v>27</v>
      </c>
      <c r="JM45">
        <v>189907.2</v>
      </c>
      <c r="JN45">
        <v>189907.3</v>
      </c>
      <c r="JO45">
        <v>1.15356</v>
      </c>
      <c r="JP45">
        <v>2.26807</v>
      </c>
      <c r="JQ45">
        <v>1.39648</v>
      </c>
      <c r="JR45">
        <v>2.34863</v>
      </c>
      <c r="JS45">
        <v>1.49536</v>
      </c>
      <c r="JT45">
        <v>2.66357</v>
      </c>
      <c r="JU45">
        <v>36.2459</v>
      </c>
      <c r="JV45">
        <v>24.07</v>
      </c>
      <c r="JW45">
        <v>18</v>
      </c>
      <c r="JX45">
        <v>490.023</v>
      </c>
      <c r="JY45">
        <v>449.382</v>
      </c>
      <c r="JZ45">
        <v>28.7839</v>
      </c>
      <c r="KA45">
        <v>28.8701</v>
      </c>
      <c r="KB45">
        <v>29.9999</v>
      </c>
      <c r="KC45">
        <v>28.7506</v>
      </c>
      <c r="KD45">
        <v>28.6833</v>
      </c>
      <c r="KE45">
        <v>23.1565</v>
      </c>
      <c r="KF45">
        <v>28.8672</v>
      </c>
      <c r="KG45">
        <v>78.3415</v>
      </c>
      <c r="KH45">
        <v>28.7958</v>
      </c>
      <c r="KI45">
        <v>487.32</v>
      </c>
      <c r="KJ45">
        <v>21.5335</v>
      </c>
      <c r="KK45">
        <v>100.999</v>
      </c>
      <c r="KL45">
        <v>100.525</v>
      </c>
    </row>
    <row r="46" spans="1:298">
      <c r="A46">
        <v>30</v>
      </c>
      <c r="B46">
        <v>1758641862.5</v>
      </c>
      <c r="C46">
        <v>236.5</v>
      </c>
      <c r="D46" t="s">
        <v>503</v>
      </c>
      <c r="E46" t="s">
        <v>504</v>
      </c>
      <c r="F46">
        <v>5</v>
      </c>
      <c r="G46" t="s">
        <v>436</v>
      </c>
      <c r="H46" t="s">
        <v>437</v>
      </c>
      <c r="I46" t="s">
        <v>438</v>
      </c>
      <c r="J46">
        <v>1758641855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485.1857055080154</v>
      </c>
      <c r="AL46">
        <v>457.105303030303</v>
      </c>
      <c r="AM46">
        <v>3.122832349792527</v>
      </c>
      <c r="AN46">
        <v>64.96130728800695</v>
      </c>
      <c r="AO46">
        <f>(AQ46 - AP46 + DZ46*1E3/(8.314*(EB46+273.15)) * AS46/DY46 * AR46) * DY46/(100*DM46) * 1000/(1000 - AQ46)</f>
        <v>0</v>
      </c>
      <c r="AP46">
        <v>21.42333821645023</v>
      </c>
      <c r="AQ46">
        <v>23.65498121212121</v>
      </c>
      <c r="AR46">
        <v>7.511286332712414E-05</v>
      </c>
      <c r="AS46">
        <v>107.77</v>
      </c>
      <c r="AT46">
        <v>0</v>
      </c>
      <c r="AU46">
        <v>0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439</v>
      </c>
      <c r="AZ46" t="s">
        <v>439</v>
      </c>
      <c r="BA46">
        <v>0</v>
      </c>
      <c r="BB46">
        <v>0</v>
      </c>
      <c r="BC46">
        <f>1-BA46/BB46</f>
        <v>0</v>
      </c>
      <c r="BD46">
        <v>0</v>
      </c>
      <c r="BE46" t="s">
        <v>439</v>
      </c>
      <c r="BF46" t="s">
        <v>439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439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2.44</v>
      </c>
      <c r="DN46">
        <v>0.5</v>
      </c>
      <c r="DO46" t="s">
        <v>440</v>
      </c>
      <c r="DP46">
        <v>2</v>
      </c>
      <c r="DQ46" t="b">
        <v>1</v>
      </c>
      <c r="DR46">
        <v>1758641855</v>
      </c>
      <c r="DS46">
        <v>426.765962962963</v>
      </c>
      <c r="DT46">
        <v>459.7008148148148</v>
      </c>
      <c r="DU46">
        <v>23.65010370370371</v>
      </c>
      <c r="DV46">
        <v>21.40023703703704</v>
      </c>
      <c r="DW46">
        <v>426.5818518518519</v>
      </c>
      <c r="DX46">
        <v>23.50482962962963</v>
      </c>
      <c r="DY46">
        <v>500.029074074074</v>
      </c>
      <c r="DZ46">
        <v>90.43563333333333</v>
      </c>
      <c r="EA46">
        <v>0.03096615185185185</v>
      </c>
      <c r="EB46">
        <v>30.17041111111111</v>
      </c>
      <c r="EC46">
        <v>30.00542222222223</v>
      </c>
      <c r="ED46">
        <v>999.9000000000001</v>
      </c>
      <c r="EE46">
        <v>0</v>
      </c>
      <c r="EF46">
        <v>0</v>
      </c>
      <c r="EG46">
        <v>9997.502222222221</v>
      </c>
      <c r="EH46">
        <v>0</v>
      </c>
      <c r="EI46">
        <v>12.07827407407408</v>
      </c>
      <c r="EJ46">
        <v>-32.9349037037037</v>
      </c>
      <c r="EK46">
        <v>437.1032592592593</v>
      </c>
      <c r="EL46">
        <v>469.7536666666667</v>
      </c>
      <c r="EM46">
        <v>2.249874444444445</v>
      </c>
      <c r="EN46">
        <v>459.7008148148148</v>
      </c>
      <c r="EO46">
        <v>21.40023703703704</v>
      </c>
      <c r="EP46">
        <v>2.138812222222223</v>
      </c>
      <c r="EQ46">
        <v>1.935343703703704</v>
      </c>
      <c r="ER46">
        <v>18.51122592592592</v>
      </c>
      <c r="ES46">
        <v>16.92505185185185</v>
      </c>
      <c r="ET46">
        <v>2000.004444444445</v>
      </c>
      <c r="EU46">
        <v>0.9799972222222222</v>
      </c>
      <c r="EV46">
        <v>0.02000268148148148</v>
      </c>
      <c r="EW46">
        <v>0</v>
      </c>
      <c r="EX46">
        <v>295.638074074074</v>
      </c>
      <c r="EY46">
        <v>5.00097</v>
      </c>
      <c r="EZ46">
        <v>6012.585925925925</v>
      </c>
      <c r="FA46">
        <v>16707.61111111111</v>
      </c>
      <c r="FB46">
        <v>40.75</v>
      </c>
      <c r="FC46">
        <v>41.06199999999999</v>
      </c>
      <c r="FD46">
        <v>40.68699999999999</v>
      </c>
      <c r="FE46">
        <v>40.68699999999999</v>
      </c>
      <c r="FF46">
        <v>41.319</v>
      </c>
      <c r="FG46">
        <v>1955.094444444445</v>
      </c>
      <c r="FH46">
        <v>39.91</v>
      </c>
      <c r="FI46">
        <v>0</v>
      </c>
      <c r="FJ46">
        <v>1758641863.2</v>
      </c>
      <c r="FK46">
        <v>0</v>
      </c>
      <c r="FL46">
        <v>295.5798846153846</v>
      </c>
      <c r="FM46">
        <v>12.07600001868275</v>
      </c>
      <c r="FN46">
        <v>239.0252993278767</v>
      </c>
      <c r="FO46">
        <v>6011.511153846154</v>
      </c>
      <c r="FP46">
        <v>15</v>
      </c>
      <c r="FQ46">
        <v>0</v>
      </c>
      <c r="FR46" t="s">
        <v>441</v>
      </c>
      <c r="FS46">
        <v>1747247426.5</v>
      </c>
      <c r="FT46">
        <v>1747247420.5</v>
      </c>
      <c r="FU46">
        <v>0</v>
      </c>
      <c r="FV46">
        <v>1.027</v>
      </c>
      <c r="FW46">
        <v>0.031</v>
      </c>
      <c r="FX46">
        <v>0.02</v>
      </c>
      <c r="FY46">
        <v>0.05</v>
      </c>
      <c r="FZ46">
        <v>420</v>
      </c>
      <c r="GA46">
        <v>16</v>
      </c>
      <c r="GB46">
        <v>0.01</v>
      </c>
      <c r="GC46">
        <v>0.1</v>
      </c>
      <c r="GD46">
        <v>-28.49420249999999</v>
      </c>
      <c r="GE46">
        <v>-70.17458949343332</v>
      </c>
      <c r="GF46">
        <v>6.912411767157954</v>
      </c>
      <c r="GG46">
        <v>0</v>
      </c>
      <c r="GH46">
        <v>294.8329705882353</v>
      </c>
      <c r="GI46">
        <v>12.41969443028641</v>
      </c>
      <c r="GJ46">
        <v>1.234403225313496</v>
      </c>
      <c r="GK46">
        <v>-1</v>
      </c>
      <c r="GL46">
        <v>2.2557505</v>
      </c>
      <c r="GM46">
        <v>-0.0848672420262665</v>
      </c>
      <c r="GN46">
        <v>0.01041699163626427</v>
      </c>
      <c r="GO46">
        <v>1</v>
      </c>
      <c r="GP46">
        <v>1</v>
      </c>
      <c r="GQ46">
        <v>2</v>
      </c>
      <c r="GR46" t="s">
        <v>442</v>
      </c>
      <c r="GS46">
        <v>3.13566</v>
      </c>
      <c r="GT46">
        <v>2.69119</v>
      </c>
      <c r="GU46">
        <v>0.09854259999999999</v>
      </c>
      <c r="GV46">
        <v>0.103537</v>
      </c>
      <c r="GW46">
        <v>0.105152</v>
      </c>
      <c r="GX46">
        <v>0.0969522</v>
      </c>
      <c r="GY46">
        <v>28654</v>
      </c>
      <c r="GZ46">
        <v>28545.8</v>
      </c>
      <c r="HA46">
        <v>29549.9</v>
      </c>
      <c r="HB46">
        <v>29427.7</v>
      </c>
      <c r="HC46">
        <v>34939</v>
      </c>
      <c r="HD46">
        <v>35194</v>
      </c>
      <c r="HE46">
        <v>41586.1</v>
      </c>
      <c r="HF46">
        <v>41801.7</v>
      </c>
      <c r="HG46">
        <v>1.9211</v>
      </c>
      <c r="HH46">
        <v>1.87332</v>
      </c>
      <c r="HI46">
        <v>0.0739321</v>
      </c>
      <c r="HJ46">
        <v>0</v>
      </c>
      <c r="HK46">
        <v>28.8036</v>
      </c>
      <c r="HL46">
        <v>999.9</v>
      </c>
      <c r="HM46">
        <v>56.2</v>
      </c>
      <c r="HN46">
        <v>30.6</v>
      </c>
      <c r="HO46">
        <v>27.4026</v>
      </c>
      <c r="HP46">
        <v>62.1611</v>
      </c>
      <c r="HQ46">
        <v>26.0417</v>
      </c>
      <c r="HR46">
        <v>1</v>
      </c>
      <c r="HS46">
        <v>0.0970351</v>
      </c>
      <c r="HT46">
        <v>-0.524297</v>
      </c>
      <c r="HU46">
        <v>20.3379</v>
      </c>
      <c r="HV46">
        <v>5.21684</v>
      </c>
      <c r="HW46">
        <v>12.0122</v>
      </c>
      <c r="HX46">
        <v>4.989</v>
      </c>
      <c r="HY46">
        <v>3.28768</v>
      </c>
      <c r="HZ46">
        <v>9999</v>
      </c>
      <c r="IA46">
        <v>9999</v>
      </c>
      <c r="IB46">
        <v>9999</v>
      </c>
      <c r="IC46">
        <v>999.9</v>
      </c>
      <c r="ID46">
        <v>1.86753</v>
      </c>
      <c r="IE46">
        <v>1.86674</v>
      </c>
      <c r="IF46">
        <v>1.86601</v>
      </c>
      <c r="IG46">
        <v>1.866</v>
      </c>
      <c r="IH46">
        <v>1.86784</v>
      </c>
      <c r="II46">
        <v>1.87028</v>
      </c>
      <c r="IJ46">
        <v>1.8689</v>
      </c>
      <c r="IK46">
        <v>1.87042</v>
      </c>
      <c r="IL46">
        <v>0</v>
      </c>
      <c r="IM46">
        <v>0</v>
      </c>
      <c r="IN46">
        <v>0</v>
      </c>
      <c r="IO46">
        <v>0</v>
      </c>
      <c r="IP46" t="s">
        <v>443</v>
      </c>
      <c r="IQ46" t="s">
        <v>444</v>
      </c>
      <c r="IR46" t="s">
        <v>445</v>
      </c>
      <c r="IS46" t="s">
        <v>445</v>
      </c>
      <c r="IT46" t="s">
        <v>445</v>
      </c>
      <c r="IU46" t="s">
        <v>445</v>
      </c>
      <c r="IV46">
        <v>0</v>
      </c>
      <c r="IW46">
        <v>100</v>
      </c>
      <c r="IX46">
        <v>100</v>
      </c>
      <c r="IY46">
        <v>0.18</v>
      </c>
      <c r="IZ46">
        <v>0.1454</v>
      </c>
      <c r="JA46">
        <v>0.1520806729546384</v>
      </c>
      <c r="JB46">
        <v>0.0003178419753343253</v>
      </c>
      <c r="JC46">
        <v>-6.012475575984678E-07</v>
      </c>
      <c r="JD46">
        <v>7.594320938325871E-11</v>
      </c>
      <c r="JE46">
        <v>-0.06537213769188976</v>
      </c>
      <c r="JF46">
        <v>-0.002779077146552394</v>
      </c>
      <c r="JG46">
        <v>0.0007843295920201409</v>
      </c>
      <c r="JH46">
        <v>-1.211717912536145E-05</v>
      </c>
      <c r="JI46">
        <v>4</v>
      </c>
      <c r="JJ46">
        <v>2338</v>
      </c>
      <c r="JK46">
        <v>1</v>
      </c>
      <c r="JL46">
        <v>27</v>
      </c>
      <c r="JM46">
        <v>189907.3</v>
      </c>
      <c r="JN46">
        <v>189907.4</v>
      </c>
      <c r="JO46">
        <v>1.18774</v>
      </c>
      <c r="JP46">
        <v>2.28027</v>
      </c>
      <c r="JQ46">
        <v>1.39648</v>
      </c>
      <c r="JR46">
        <v>2.35107</v>
      </c>
      <c r="JS46">
        <v>1.49536</v>
      </c>
      <c r="JT46">
        <v>2.54883</v>
      </c>
      <c r="JU46">
        <v>36.2459</v>
      </c>
      <c r="JV46">
        <v>24.0612</v>
      </c>
      <c r="JW46">
        <v>18</v>
      </c>
      <c r="JX46">
        <v>489.713</v>
      </c>
      <c r="JY46">
        <v>449.556</v>
      </c>
      <c r="JZ46">
        <v>28.7805</v>
      </c>
      <c r="KA46">
        <v>28.8678</v>
      </c>
      <c r="KB46">
        <v>29.9999</v>
      </c>
      <c r="KC46">
        <v>28.7494</v>
      </c>
      <c r="KD46">
        <v>28.6817</v>
      </c>
      <c r="KE46">
        <v>23.8364</v>
      </c>
      <c r="KF46">
        <v>28.5919</v>
      </c>
      <c r="KG46">
        <v>77.9657</v>
      </c>
      <c r="KH46">
        <v>28.7887</v>
      </c>
      <c r="KI46">
        <v>507.392</v>
      </c>
      <c r="KJ46">
        <v>21.5638</v>
      </c>
      <c r="KK46">
        <v>100.998</v>
      </c>
      <c r="KL46">
        <v>100.526</v>
      </c>
    </row>
    <row r="47" spans="1:298">
      <c r="A47">
        <v>31</v>
      </c>
      <c r="B47">
        <v>1758641867.5</v>
      </c>
      <c r="C47">
        <v>241.5</v>
      </c>
      <c r="D47" t="s">
        <v>505</v>
      </c>
      <c r="E47" t="s">
        <v>506</v>
      </c>
      <c r="F47">
        <v>5</v>
      </c>
      <c r="G47" t="s">
        <v>436</v>
      </c>
      <c r="H47" t="s">
        <v>437</v>
      </c>
      <c r="I47" t="s">
        <v>438</v>
      </c>
      <c r="J47">
        <v>1758641859.714286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502.0045537098116</v>
      </c>
      <c r="AL47">
        <v>473.3385636363635</v>
      </c>
      <c r="AM47">
        <v>3.260362013992631</v>
      </c>
      <c r="AN47">
        <v>64.96130728800695</v>
      </c>
      <c r="AO47">
        <f>(AQ47 - AP47 + DZ47*1E3/(8.314*(EB47+273.15)) * AS47/DY47 * AR47) * DY47/(100*DM47) * 1000/(1000 - AQ47)</f>
        <v>0</v>
      </c>
      <c r="AP47">
        <v>21.47257561904763</v>
      </c>
      <c r="AQ47">
        <v>23.67868909090909</v>
      </c>
      <c r="AR47">
        <v>0.005381082251081526</v>
      </c>
      <c r="AS47">
        <v>107.77</v>
      </c>
      <c r="AT47">
        <v>0</v>
      </c>
      <c r="AU47">
        <v>0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439</v>
      </c>
      <c r="AZ47" t="s">
        <v>439</v>
      </c>
      <c r="BA47">
        <v>0</v>
      </c>
      <c r="BB47">
        <v>0</v>
      </c>
      <c r="BC47">
        <f>1-BA47/BB47</f>
        <v>0</v>
      </c>
      <c r="BD47">
        <v>0</v>
      </c>
      <c r="BE47" t="s">
        <v>439</v>
      </c>
      <c r="BF47" t="s">
        <v>439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439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2.44</v>
      </c>
      <c r="DN47">
        <v>0.5</v>
      </c>
      <c r="DO47" t="s">
        <v>440</v>
      </c>
      <c r="DP47">
        <v>2</v>
      </c>
      <c r="DQ47" t="b">
        <v>1</v>
      </c>
      <c r="DR47">
        <v>1758641859.714286</v>
      </c>
      <c r="DS47">
        <v>439.7523571428572</v>
      </c>
      <c r="DT47">
        <v>475.45925</v>
      </c>
      <c r="DU47">
        <v>23.65511071428572</v>
      </c>
      <c r="DV47">
        <v>21.42437857142858</v>
      </c>
      <c r="DW47">
        <v>439.5704642857144</v>
      </c>
      <c r="DX47">
        <v>23.50977142857143</v>
      </c>
      <c r="DY47">
        <v>499.995392857143</v>
      </c>
      <c r="DZ47">
        <v>90.43587142857142</v>
      </c>
      <c r="EA47">
        <v>0.03098900357142857</v>
      </c>
      <c r="EB47">
        <v>30.16900357142857</v>
      </c>
      <c r="EC47">
        <v>30.00594285714286</v>
      </c>
      <c r="ED47">
        <v>999.9000000000002</v>
      </c>
      <c r="EE47">
        <v>0</v>
      </c>
      <c r="EF47">
        <v>0</v>
      </c>
      <c r="EG47">
        <v>10002.20821428571</v>
      </c>
      <c r="EH47">
        <v>0</v>
      </c>
      <c r="EI47">
        <v>12.0776</v>
      </c>
      <c r="EJ47">
        <v>-35.70691071428571</v>
      </c>
      <c r="EK47">
        <v>450.4068571428571</v>
      </c>
      <c r="EL47">
        <v>485.8691428571428</v>
      </c>
      <c r="EM47">
        <v>2.230741071428572</v>
      </c>
      <c r="EN47">
        <v>475.45925</v>
      </c>
      <c r="EO47">
        <v>21.42437857142858</v>
      </c>
      <c r="EP47">
        <v>2.139270714285714</v>
      </c>
      <c r="EQ47">
        <v>1.937531785714286</v>
      </c>
      <c r="ER47">
        <v>18.51464285714286</v>
      </c>
      <c r="ES47">
        <v>16.94285357142857</v>
      </c>
      <c r="ET47">
        <v>1999.985</v>
      </c>
      <c r="EU47">
        <v>0.9799969642857143</v>
      </c>
      <c r="EV47">
        <v>0.02000293571428571</v>
      </c>
      <c r="EW47">
        <v>0</v>
      </c>
      <c r="EX47">
        <v>296.529</v>
      </c>
      <c r="EY47">
        <v>5.00097</v>
      </c>
      <c r="EZ47">
        <v>6030.745714285714</v>
      </c>
      <c r="FA47">
        <v>16707.43928571428</v>
      </c>
      <c r="FB47">
        <v>40.75</v>
      </c>
      <c r="FC47">
        <v>41.07099999999998</v>
      </c>
      <c r="FD47">
        <v>40.68699999999999</v>
      </c>
      <c r="FE47">
        <v>40.68699999999999</v>
      </c>
      <c r="FF47">
        <v>41.31424999999998</v>
      </c>
      <c r="FG47">
        <v>1955.075</v>
      </c>
      <c r="FH47">
        <v>39.91</v>
      </c>
      <c r="FI47">
        <v>0</v>
      </c>
      <c r="FJ47">
        <v>1758641868.6</v>
      </c>
      <c r="FK47">
        <v>0</v>
      </c>
      <c r="FL47">
        <v>296.66904</v>
      </c>
      <c r="FM47">
        <v>11.0881538731698</v>
      </c>
      <c r="FN47">
        <v>224.5015388135296</v>
      </c>
      <c r="FO47">
        <v>6033.538400000001</v>
      </c>
      <c r="FP47">
        <v>15</v>
      </c>
      <c r="FQ47">
        <v>0</v>
      </c>
      <c r="FR47" t="s">
        <v>441</v>
      </c>
      <c r="FS47">
        <v>1747247426.5</v>
      </c>
      <c r="FT47">
        <v>1747247420.5</v>
      </c>
      <c r="FU47">
        <v>0</v>
      </c>
      <c r="FV47">
        <v>1.027</v>
      </c>
      <c r="FW47">
        <v>0.031</v>
      </c>
      <c r="FX47">
        <v>0.02</v>
      </c>
      <c r="FY47">
        <v>0.05</v>
      </c>
      <c r="FZ47">
        <v>420</v>
      </c>
      <c r="GA47">
        <v>16</v>
      </c>
      <c r="GB47">
        <v>0.01</v>
      </c>
      <c r="GC47">
        <v>0.1</v>
      </c>
      <c r="GD47">
        <v>-33.896945</v>
      </c>
      <c r="GE47">
        <v>-36.70380112570351</v>
      </c>
      <c r="GF47">
        <v>3.727811152134051</v>
      </c>
      <c r="GG47">
        <v>0</v>
      </c>
      <c r="GH47">
        <v>296.0250294117647</v>
      </c>
      <c r="GI47">
        <v>11.55873186111286</v>
      </c>
      <c r="GJ47">
        <v>1.157473172990968</v>
      </c>
      <c r="GK47">
        <v>-1</v>
      </c>
      <c r="GL47">
        <v>2.2384675</v>
      </c>
      <c r="GM47">
        <v>-0.2423628517823651</v>
      </c>
      <c r="GN47">
        <v>0.02591613857714917</v>
      </c>
      <c r="GO47">
        <v>0</v>
      </c>
      <c r="GP47">
        <v>0</v>
      </c>
      <c r="GQ47">
        <v>2</v>
      </c>
      <c r="GR47" t="s">
        <v>482</v>
      </c>
      <c r="GS47">
        <v>3.13583</v>
      </c>
      <c r="GT47">
        <v>2.6911</v>
      </c>
      <c r="GU47">
        <v>0.101145</v>
      </c>
      <c r="GV47">
        <v>0.106206</v>
      </c>
      <c r="GW47">
        <v>0.105232</v>
      </c>
      <c r="GX47">
        <v>0.0972211</v>
      </c>
      <c r="GY47">
        <v>28570.8</v>
      </c>
      <c r="GZ47">
        <v>28460.2</v>
      </c>
      <c r="HA47">
        <v>29549.4</v>
      </c>
      <c r="HB47">
        <v>29427</v>
      </c>
      <c r="HC47">
        <v>34934.9</v>
      </c>
      <c r="HD47">
        <v>35183.1</v>
      </c>
      <c r="HE47">
        <v>41584.9</v>
      </c>
      <c r="HF47">
        <v>41801.4</v>
      </c>
      <c r="HG47">
        <v>1.92167</v>
      </c>
      <c r="HH47">
        <v>1.8732</v>
      </c>
      <c r="HI47">
        <v>0.0733063</v>
      </c>
      <c r="HJ47">
        <v>0</v>
      </c>
      <c r="HK47">
        <v>28.8036</v>
      </c>
      <c r="HL47">
        <v>999.9</v>
      </c>
      <c r="HM47">
        <v>56.2</v>
      </c>
      <c r="HN47">
        <v>30.6</v>
      </c>
      <c r="HO47">
        <v>27.4008</v>
      </c>
      <c r="HP47">
        <v>62.1411</v>
      </c>
      <c r="HQ47">
        <v>26.0577</v>
      </c>
      <c r="HR47">
        <v>1</v>
      </c>
      <c r="HS47">
        <v>0.09711889999999999</v>
      </c>
      <c r="HT47">
        <v>-0.5400740000000001</v>
      </c>
      <c r="HU47">
        <v>20.3378</v>
      </c>
      <c r="HV47">
        <v>5.21774</v>
      </c>
      <c r="HW47">
        <v>12.0116</v>
      </c>
      <c r="HX47">
        <v>4.9892</v>
      </c>
      <c r="HY47">
        <v>3.28768</v>
      </c>
      <c r="HZ47">
        <v>9999</v>
      </c>
      <c r="IA47">
        <v>9999</v>
      </c>
      <c r="IB47">
        <v>9999</v>
      </c>
      <c r="IC47">
        <v>999.9</v>
      </c>
      <c r="ID47">
        <v>1.86754</v>
      </c>
      <c r="IE47">
        <v>1.86671</v>
      </c>
      <c r="IF47">
        <v>1.86602</v>
      </c>
      <c r="IG47">
        <v>1.86601</v>
      </c>
      <c r="IH47">
        <v>1.86784</v>
      </c>
      <c r="II47">
        <v>1.87027</v>
      </c>
      <c r="IJ47">
        <v>1.86893</v>
      </c>
      <c r="IK47">
        <v>1.87042</v>
      </c>
      <c r="IL47">
        <v>0</v>
      </c>
      <c r="IM47">
        <v>0</v>
      </c>
      <c r="IN47">
        <v>0</v>
      </c>
      <c r="IO47">
        <v>0</v>
      </c>
      <c r="IP47" t="s">
        <v>443</v>
      </c>
      <c r="IQ47" t="s">
        <v>444</v>
      </c>
      <c r="IR47" t="s">
        <v>445</v>
      </c>
      <c r="IS47" t="s">
        <v>445</v>
      </c>
      <c r="IT47" t="s">
        <v>445</v>
      </c>
      <c r="IU47" t="s">
        <v>445</v>
      </c>
      <c r="IV47">
        <v>0</v>
      </c>
      <c r="IW47">
        <v>100</v>
      </c>
      <c r="IX47">
        <v>100</v>
      </c>
      <c r="IY47">
        <v>0.178</v>
      </c>
      <c r="IZ47">
        <v>0.1457</v>
      </c>
      <c r="JA47">
        <v>0.1520806729546384</v>
      </c>
      <c r="JB47">
        <v>0.0003178419753343253</v>
      </c>
      <c r="JC47">
        <v>-6.012475575984678E-07</v>
      </c>
      <c r="JD47">
        <v>7.594320938325871E-11</v>
      </c>
      <c r="JE47">
        <v>-0.06537213769188976</v>
      </c>
      <c r="JF47">
        <v>-0.002779077146552394</v>
      </c>
      <c r="JG47">
        <v>0.0007843295920201409</v>
      </c>
      <c r="JH47">
        <v>-1.211717912536145E-05</v>
      </c>
      <c r="JI47">
        <v>4</v>
      </c>
      <c r="JJ47">
        <v>2338</v>
      </c>
      <c r="JK47">
        <v>1</v>
      </c>
      <c r="JL47">
        <v>27</v>
      </c>
      <c r="JM47">
        <v>189907.4</v>
      </c>
      <c r="JN47">
        <v>189907.5</v>
      </c>
      <c r="JO47">
        <v>1.21826</v>
      </c>
      <c r="JP47">
        <v>2.28516</v>
      </c>
      <c r="JQ47">
        <v>1.39648</v>
      </c>
      <c r="JR47">
        <v>2.35107</v>
      </c>
      <c r="JS47">
        <v>1.49536</v>
      </c>
      <c r="JT47">
        <v>2.57324</v>
      </c>
      <c r="JU47">
        <v>36.2459</v>
      </c>
      <c r="JV47">
        <v>24.0612</v>
      </c>
      <c r="JW47">
        <v>18</v>
      </c>
      <c r="JX47">
        <v>490.059</v>
      </c>
      <c r="JY47">
        <v>449.463</v>
      </c>
      <c r="JZ47">
        <v>28.7792</v>
      </c>
      <c r="KA47">
        <v>28.8676</v>
      </c>
      <c r="KB47">
        <v>30</v>
      </c>
      <c r="KC47">
        <v>28.7473</v>
      </c>
      <c r="KD47">
        <v>28.6796</v>
      </c>
      <c r="KE47">
        <v>24.4425</v>
      </c>
      <c r="KF47">
        <v>28.5919</v>
      </c>
      <c r="KG47">
        <v>77.9657</v>
      </c>
      <c r="KH47">
        <v>28.7842</v>
      </c>
      <c r="KI47">
        <v>520.758</v>
      </c>
      <c r="KJ47">
        <v>21.5619</v>
      </c>
      <c r="KK47">
        <v>100.996</v>
      </c>
      <c r="KL47">
        <v>100.524</v>
      </c>
    </row>
    <row r="48" spans="1:298">
      <c r="A48">
        <v>32</v>
      </c>
      <c r="B48">
        <v>1758641872.5</v>
      </c>
      <c r="C48">
        <v>246.5</v>
      </c>
      <c r="D48" t="s">
        <v>507</v>
      </c>
      <c r="E48" t="s">
        <v>508</v>
      </c>
      <c r="F48">
        <v>5</v>
      </c>
      <c r="G48" t="s">
        <v>436</v>
      </c>
      <c r="H48" t="s">
        <v>437</v>
      </c>
      <c r="I48" t="s">
        <v>438</v>
      </c>
      <c r="J48">
        <v>1758641865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519.7269021255354</v>
      </c>
      <c r="AL48">
        <v>490.2909999999999</v>
      </c>
      <c r="AM48">
        <v>3.402320317099326</v>
      </c>
      <c r="AN48">
        <v>64.96130728800695</v>
      </c>
      <c r="AO48">
        <f>(AQ48 - AP48 + DZ48*1E3/(8.314*(EB48+273.15)) * AS48/DY48 * AR48) * DY48/(100*DM48) * 1000/(1000 - AQ48)</f>
        <v>0</v>
      </c>
      <c r="AP48">
        <v>21.53609695238096</v>
      </c>
      <c r="AQ48">
        <v>23.71558787878786</v>
      </c>
      <c r="AR48">
        <v>0.007446969696965737</v>
      </c>
      <c r="AS48">
        <v>107.77</v>
      </c>
      <c r="AT48">
        <v>0</v>
      </c>
      <c r="AU48">
        <v>0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439</v>
      </c>
      <c r="AZ48" t="s">
        <v>439</v>
      </c>
      <c r="BA48">
        <v>0</v>
      </c>
      <c r="BB48">
        <v>0</v>
      </c>
      <c r="BC48">
        <f>1-BA48/BB48</f>
        <v>0</v>
      </c>
      <c r="BD48">
        <v>0</v>
      </c>
      <c r="BE48" t="s">
        <v>439</v>
      </c>
      <c r="BF48" t="s">
        <v>439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439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2.44</v>
      </c>
      <c r="DN48">
        <v>0.5</v>
      </c>
      <c r="DO48" t="s">
        <v>440</v>
      </c>
      <c r="DP48">
        <v>2</v>
      </c>
      <c r="DQ48" t="b">
        <v>1</v>
      </c>
      <c r="DR48">
        <v>1758641865</v>
      </c>
      <c r="DS48">
        <v>455.9605555555555</v>
      </c>
      <c r="DT48">
        <v>493.398</v>
      </c>
      <c r="DU48">
        <v>23.67292592592592</v>
      </c>
      <c r="DV48">
        <v>21.4730037037037</v>
      </c>
      <c r="DW48">
        <v>455.7815925925926</v>
      </c>
      <c r="DX48">
        <v>23.52734074074074</v>
      </c>
      <c r="DY48">
        <v>499.9991111111111</v>
      </c>
      <c r="DZ48">
        <v>90.43555555555555</v>
      </c>
      <c r="EA48">
        <v>0.03092018888888888</v>
      </c>
      <c r="EB48">
        <v>30.16834814814815</v>
      </c>
      <c r="EC48">
        <v>30.00184074074074</v>
      </c>
      <c r="ED48">
        <v>999.9000000000001</v>
      </c>
      <c r="EE48">
        <v>0</v>
      </c>
      <c r="EF48">
        <v>0</v>
      </c>
      <c r="EG48">
        <v>10004.0537037037</v>
      </c>
      <c r="EH48">
        <v>0</v>
      </c>
      <c r="EI48">
        <v>12.07905185185185</v>
      </c>
      <c r="EJ48">
        <v>-37.43738888888888</v>
      </c>
      <c r="EK48">
        <v>467.0166296296297</v>
      </c>
      <c r="EL48">
        <v>504.226037037037</v>
      </c>
      <c r="EM48">
        <v>2.199927407407408</v>
      </c>
      <c r="EN48">
        <v>493.398</v>
      </c>
      <c r="EO48">
        <v>21.4730037037037</v>
      </c>
      <c r="EP48">
        <v>2.140875185185185</v>
      </c>
      <c r="EQ48">
        <v>1.941923333333333</v>
      </c>
      <c r="ER48">
        <v>18.5265962962963</v>
      </c>
      <c r="ES48">
        <v>16.97854814814815</v>
      </c>
      <c r="ET48">
        <v>1999.975925925926</v>
      </c>
      <c r="EU48">
        <v>0.9799967777777778</v>
      </c>
      <c r="EV48">
        <v>0.02000311851851852</v>
      </c>
      <c r="EW48">
        <v>0</v>
      </c>
      <c r="EX48">
        <v>297.4861481481481</v>
      </c>
      <c r="EY48">
        <v>5.00097</v>
      </c>
      <c r="EZ48">
        <v>6050.203703703703</v>
      </c>
      <c r="FA48">
        <v>16707.35555555555</v>
      </c>
      <c r="FB48">
        <v>40.75</v>
      </c>
      <c r="FC48">
        <v>41.07599999999999</v>
      </c>
      <c r="FD48">
        <v>40.68699999999999</v>
      </c>
      <c r="FE48">
        <v>40.68699999999999</v>
      </c>
      <c r="FF48">
        <v>41.31199999999999</v>
      </c>
      <c r="FG48">
        <v>1955.065925925926</v>
      </c>
      <c r="FH48">
        <v>39.91</v>
      </c>
      <c r="FI48">
        <v>0</v>
      </c>
      <c r="FJ48">
        <v>1758641873.4</v>
      </c>
      <c r="FK48">
        <v>0</v>
      </c>
      <c r="FL48">
        <v>297.54252</v>
      </c>
      <c r="FM48">
        <v>10.9975384519304</v>
      </c>
      <c r="FN48">
        <v>214.2507689128634</v>
      </c>
      <c r="FO48">
        <v>6051.095599999998</v>
      </c>
      <c r="FP48">
        <v>15</v>
      </c>
      <c r="FQ48">
        <v>0</v>
      </c>
      <c r="FR48" t="s">
        <v>441</v>
      </c>
      <c r="FS48">
        <v>1747247426.5</v>
      </c>
      <c r="FT48">
        <v>1747247420.5</v>
      </c>
      <c r="FU48">
        <v>0</v>
      </c>
      <c r="FV48">
        <v>1.027</v>
      </c>
      <c r="FW48">
        <v>0.031</v>
      </c>
      <c r="FX48">
        <v>0.02</v>
      </c>
      <c r="FY48">
        <v>0.05</v>
      </c>
      <c r="FZ48">
        <v>420</v>
      </c>
      <c r="GA48">
        <v>16</v>
      </c>
      <c r="GB48">
        <v>0.01</v>
      </c>
      <c r="GC48">
        <v>0.1</v>
      </c>
      <c r="GD48">
        <v>-36.3988325</v>
      </c>
      <c r="GE48">
        <v>-19.02892795497183</v>
      </c>
      <c r="GF48">
        <v>1.985693209988328</v>
      </c>
      <c r="GG48">
        <v>0</v>
      </c>
      <c r="GH48">
        <v>296.9363529411765</v>
      </c>
      <c r="GI48">
        <v>11.0502368241792</v>
      </c>
      <c r="GJ48">
        <v>1.108704036313751</v>
      </c>
      <c r="GK48">
        <v>-1</v>
      </c>
      <c r="GL48">
        <v>2.2153675</v>
      </c>
      <c r="GM48">
        <v>-0.3570875797373448</v>
      </c>
      <c r="GN48">
        <v>0.03583222479486864</v>
      </c>
      <c r="GO48">
        <v>0</v>
      </c>
      <c r="GP48">
        <v>0</v>
      </c>
      <c r="GQ48">
        <v>2</v>
      </c>
      <c r="GR48" t="s">
        <v>482</v>
      </c>
      <c r="GS48">
        <v>3.13588</v>
      </c>
      <c r="GT48">
        <v>2.69115</v>
      </c>
      <c r="GU48">
        <v>0.10381</v>
      </c>
      <c r="GV48">
        <v>0.108743</v>
      </c>
      <c r="GW48">
        <v>0.105343</v>
      </c>
      <c r="GX48">
        <v>0.097293</v>
      </c>
      <c r="GY48">
        <v>28486.1</v>
      </c>
      <c r="GZ48">
        <v>28379.4</v>
      </c>
      <c r="HA48">
        <v>29549.4</v>
      </c>
      <c r="HB48">
        <v>29427</v>
      </c>
      <c r="HC48">
        <v>34931</v>
      </c>
      <c r="HD48">
        <v>35180</v>
      </c>
      <c r="HE48">
        <v>41585.4</v>
      </c>
      <c r="HF48">
        <v>41801</v>
      </c>
      <c r="HG48">
        <v>1.92183</v>
      </c>
      <c r="HH48">
        <v>1.87342</v>
      </c>
      <c r="HI48">
        <v>0.07317220000000001</v>
      </c>
      <c r="HJ48">
        <v>0</v>
      </c>
      <c r="HK48">
        <v>28.8061</v>
      </c>
      <c r="HL48">
        <v>999.9</v>
      </c>
      <c r="HM48">
        <v>56.2</v>
      </c>
      <c r="HN48">
        <v>30.6</v>
      </c>
      <c r="HO48">
        <v>27.4043</v>
      </c>
      <c r="HP48">
        <v>62.0611</v>
      </c>
      <c r="HQ48">
        <v>25.9175</v>
      </c>
      <c r="HR48">
        <v>1</v>
      </c>
      <c r="HS48">
        <v>0.09711889999999999</v>
      </c>
      <c r="HT48">
        <v>-0.540983</v>
      </c>
      <c r="HU48">
        <v>20.338</v>
      </c>
      <c r="HV48">
        <v>5.21654</v>
      </c>
      <c r="HW48">
        <v>12.0104</v>
      </c>
      <c r="HX48">
        <v>4.98905</v>
      </c>
      <c r="HY48">
        <v>3.2878</v>
      </c>
      <c r="HZ48">
        <v>9999</v>
      </c>
      <c r="IA48">
        <v>9999</v>
      </c>
      <c r="IB48">
        <v>9999</v>
      </c>
      <c r="IC48">
        <v>999.9</v>
      </c>
      <c r="ID48">
        <v>1.86753</v>
      </c>
      <c r="IE48">
        <v>1.86672</v>
      </c>
      <c r="IF48">
        <v>1.86602</v>
      </c>
      <c r="IG48">
        <v>1.866</v>
      </c>
      <c r="IH48">
        <v>1.86783</v>
      </c>
      <c r="II48">
        <v>1.87028</v>
      </c>
      <c r="IJ48">
        <v>1.86893</v>
      </c>
      <c r="IK48">
        <v>1.87043</v>
      </c>
      <c r="IL48">
        <v>0</v>
      </c>
      <c r="IM48">
        <v>0</v>
      </c>
      <c r="IN48">
        <v>0</v>
      </c>
      <c r="IO48">
        <v>0</v>
      </c>
      <c r="IP48" t="s">
        <v>443</v>
      </c>
      <c r="IQ48" t="s">
        <v>444</v>
      </c>
      <c r="IR48" t="s">
        <v>445</v>
      </c>
      <c r="IS48" t="s">
        <v>445</v>
      </c>
      <c r="IT48" t="s">
        <v>445</v>
      </c>
      <c r="IU48" t="s">
        <v>445</v>
      </c>
      <c r="IV48">
        <v>0</v>
      </c>
      <c r="IW48">
        <v>100</v>
      </c>
      <c r="IX48">
        <v>100</v>
      </c>
      <c r="IY48">
        <v>0.174</v>
      </c>
      <c r="IZ48">
        <v>0.1462</v>
      </c>
      <c r="JA48">
        <v>0.1520806729546384</v>
      </c>
      <c r="JB48">
        <v>0.0003178419753343253</v>
      </c>
      <c r="JC48">
        <v>-6.012475575984678E-07</v>
      </c>
      <c r="JD48">
        <v>7.594320938325871E-11</v>
      </c>
      <c r="JE48">
        <v>-0.06537213769188976</v>
      </c>
      <c r="JF48">
        <v>-0.002779077146552394</v>
      </c>
      <c r="JG48">
        <v>0.0007843295920201409</v>
      </c>
      <c r="JH48">
        <v>-1.211717912536145E-05</v>
      </c>
      <c r="JI48">
        <v>4</v>
      </c>
      <c r="JJ48">
        <v>2338</v>
      </c>
      <c r="JK48">
        <v>1</v>
      </c>
      <c r="JL48">
        <v>27</v>
      </c>
      <c r="JM48">
        <v>189907.4</v>
      </c>
      <c r="JN48">
        <v>189907.5</v>
      </c>
      <c r="JO48">
        <v>1.25122</v>
      </c>
      <c r="JP48">
        <v>2.26685</v>
      </c>
      <c r="JQ48">
        <v>1.39771</v>
      </c>
      <c r="JR48">
        <v>2.34985</v>
      </c>
      <c r="JS48">
        <v>1.49536</v>
      </c>
      <c r="JT48">
        <v>2.70508</v>
      </c>
      <c r="JU48">
        <v>36.2459</v>
      </c>
      <c r="JV48">
        <v>24.0612</v>
      </c>
      <c r="JW48">
        <v>18</v>
      </c>
      <c r="JX48">
        <v>490.142</v>
      </c>
      <c r="JY48">
        <v>449.6</v>
      </c>
      <c r="JZ48">
        <v>28.7784</v>
      </c>
      <c r="KA48">
        <v>28.8651</v>
      </c>
      <c r="KB48">
        <v>30</v>
      </c>
      <c r="KC48">
        <v>28.7457</v>
      </c>
      <c r="KD48">
        <v>28.6793</v>
      </c>
      <c r="KE48">
        <v>25.1112</v>
      </c>
      <c r="KF48">
        <v>28.5919</v>
      </c>
      <c r="KG48">
        <v>77.9657</v>
      </c>
      <c r="KH48">
        <v>28.7803</v>
      </c>
      <c r="KI48">
        <v>540.832</v>
      </c>
      <c r="KJ48">
        <v>21.5517</v>
      </c>
      <c r="KK48">
        <v>100.996</v>
      </c>
      <c r="KL48">
        <v>100.524</v>
      </c>
    </row>
    <row r="49" spans="1:298">
      <c r="A49">
        <v>33</v>
      </c>
      <c r="B49">
        <v>1758641877.5</v>
      </c>
      <c r="C49">
        <v>251.5</v>
      </c>
      <c r="D49" t="s">
        <v>509</v>
      </c>
      <c r="E49" t="s">
        <v>510</v>
      </c>
      <c r="F49">
        <v>5</v>
      </c>
      <c r="G49" t="s">
        <v>436</v>
      </c>
      <c r="H49" t="s">
        <v>437</v>
      </c>
      <c r="I49" t="s">
        <v>438</v>
      </c>
      <c r="J49">
        <v>1758641869.714286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536.3851244567269</v>
      </c>
      <c r="AL49">
        <v>507.1130606060606</v>
      </c>
      <c r="AM49">
        <v>3.364447026325297</v>
      </c>
      <c r="AN49">
        <v>64.96130728800695</v>
      </c>
      <c r="AO49">
        <f>(AQ49 - AP49 + DZ49*1E3/(8.314*(EB49+273.15)) * AS49/DY49 * AR49) * DY49/(100*DM49) * 1000/(1000 - AQ49)</f>
        <v>0</v>
      </c>
      <c r="AP49">
        <v>21.54394607792208</v>
      </c>
      <c r="AQ49">
        <v>23.73952727272727</v>
      </c>
      <c r="AR49">
        <v>0.002912005772004428</v>
      </c>
      <c r="AS49">
        <v>107.77</v>
      </c>
      <c r="AT49">
        <v>0</v>
      </c>
      <c r="AU49">
        <v>0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439</v>
      </c>
      <c r="AZ49" t="s">
        <v>439</v>
      </c>
      <c r="BA49">
        <v>0</v>
      </c>
      <c r="BB49">
        <v>0</v>
      </c>
      <c r="BC49">
        <f>1-BA49/BB49</f>
        <v>0</v>
      </c>
      <c r="BD49">
        <v>0</v>
      </c>
      <c r="BE49" t="s">
        <v>439</v>
      </c>
      <c r="BF49" t="s">
        <v>439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439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2.44</v>
      </c>
      <c r="DN49">
        <v>0.5</v>
      </c>
      <c r="DO49" t="s">
        <v>440</v>
      </c>
      <c r="DP49">
        <v>2</v>
      </c>
      <c r="DQ49" t="b">
        <v>1</v>
      </c>
      <c r="DR49">
        <v>1758641869.714286</v>
      </c>
      <c r="DS49">
        <v>471.1507142857142</v>
      </c>
      <c r="DT49">
        <v>509.1738928571428</v>
      </c>
      <c r="DU49">
        <v>23.69837857142857</v>
      </c>
      <c r="DV49">
        <v>21.51186071428572</v>
      </c>
      <c r="DW49">
        <v>470.9746071428572</v>
      </c>
      <c r="DX49">
        <v>23.55244285714286</v>
      </c>
      <c r="DY49">
        <v>499.9768214285714</v>
      </c>
      <c r="DZ49">
        <v>90.43485357142858</v>
      </c>
      <c r="EA49">
        <v>0.03097215714285714</v>
      </c>
      <c r="EB49">
        <v>30.16612499999999</v>
      </c>
      <c r="EC49">
        <v>29.99829285714286</v>
      </c>
      <c r="ED49">
        <v>999.9000000000002</v>
      </c>
      <c r="EE49">
        <v>0</v>
      </c>
      <c r="EF49">
        <v>0</v>
      </c>
      <c r="EG49">
        <v>10003.99642857143</v>
      </c>
      <c r="EH49">
        <v>0</v>
      </c>
      <c r="EI49">
        <v>12.07975</v>
      </c>
      <c r="EJ49">
        <v>-38.02318214285715</v>
      </c>
      <c r="EK49">
        <v>482.5878928571429</v>
      </c>
      <c r="EL49">
        <v>520.3685714285715</v>
      </c>
      <c r="EM49">
        <v>2.1865175</v>
      </c>
      <c r="EN49">
        <v>509.1738928571428</v>
      </c>
      <c r="EO49">
        <v>21.51186071428572</v>
      </c>
      <c r="EP49">
        <v>2.143160357142857</v>
      </c>
      <c r="EQ49">
        <v>1.945422142857143</v>
      </c>
      <c r="ER49">
        <v>18.54362857142857</v>
      </c>
      <c r="ES49">
        <v>17.00696785714286</v>
      </c>
      <c r="ET49">
        <v>1999.989285714286</v>
      </c>
      <c r="EU49">
        <v>0.9799968571428571</v>
      </c>
      <c r="EV49">
        <v>0.02000304285714285</v>
      </c>
      <c r="EW49">
        <v>0</v>
      </c>
      <c r="EX49">
        <v>298.3469285714286</v>
      </c>
      <c r="EY49">
        <v>5.00097</v>
      </c>
      <c r="EZ49">
        <v>6066.632857142856</v>
      </c>
      <c r="FA49">
        <v>16707.46785714286</v>
      </c>
      <c r="FB49">
        <v>40.75</v>
      </c>
      <c r="FC49">
        <v>41.07999999999999</v>
      </c>
      <c r="FD49">
        <v>40.68699999999999</v>
      </c>
      <c r="FE49">
        <v>40.68699999999999</v>
      </c>
      <c r="FF49">
        <v>41.31649999999998</v>
      </c>
      <c r="FG49">
        <v>1955.079285714286</v>
      </c>
      <c r="FH49">
        <v>39.91</v>
      </c>
      <c r="FI49">
        <v>0</v>
      </c>
      <c r="FJ49">
        <v>1758641878.2</v>
      </c>
      <c r="FK49">
        <v>0</v>
      </c>
      <c r="FL49">
        <v>298.40452</v>
      </c>
      <c r="FM49">
        <v>11.03046153854035</v>
      </c>
      <c r="FN49">
        <v>203.0007692288116</v>
      </c>
      <c r="FO49">
        <v>6067.715999999999</v>
      </c>
      <c r="FP49">
        <v>15</v>
      </c>
      <c r="FQ49">
        <v>0</v>
      </c>
      <c r="FR49" t="s">
        <v>441</v>
      </c>
      <c r="FS49">
        <v>1747247426.5</v>
      </c>
      <c r="FT49">
        <v>1747247420.5</v>
      </c>
      <c r="FU49">
        <v>0</v>
      </c>
      <c r="FV49">
        <v>1.027</v>
      </c>
      <c r="FW49">
        <v>0.031</v>
      </c>
      <c r="FX49">
        <v>0.02</v>
      </c>
      <c r="FY49">
        <v>0.05</v>
      </c>
      <c r="FZ49">
        <v>420</v>
      </c>
      <c r="GA49">
        <v>16</v>
      </c>
      <c r="GB49">
        <v>0.01</v>
      </c>
      <c r="GC49">
        <v>0.1</v>
      </c>
      <c r="GD49">
        <v>-37.4494025</v>
      </c>
      <c r="GE49">
        <v>-9.183139587241879</v>
      </c>
      <c r="GF49">
        <v>0.9556522161559349</v>
      </c>
      <c r="GG49">
        <v>0</v>
      </c>
      <c r="GH49">
        <v>297.7051470588235</v>
      </c>
      <c r="GI49">
        <v>10.85639419684317</v>
      </c>
      <c r="GJ49">
        <v>1.089805490803502</v>
      </c>
      <c r="GK49">
        <v>-1</v>
      </c>
      <c r="GL49">
        <v>2.2009885</v>
      </c>
      <c r="GM49">
        <v>-0.2594138836772924</v>
      </c>
      <c r="GN49">
        <v>0.03009859810273561</v>
      </c>
      <c r="GO49">
        <v>0</v>
      </c>
      <c r="GP49">
        <v>0</v>
      </c>
      <c r="GQ49">
        <v>2</v>
      </c>
      <c r="GR49" t="s">
        <v>482</v>
      </c>
      <c r="GS49">
        <v>3.13596</v>
      </c>
      <c r="GT49">
        <v>2.69137</v>
      </c>
      <c r="GU49">
        <v>0.10641</v>
      </c>
      <c r="GV49">
        <v>0.111328</v>
      </c>
      <c r="GW49">
        <v>0.10541</v>
      </c>
      <c r="GX49">
        <v>0.0973055</v>
      </c>
      <c r="GY49">
        <v>28403.4</v>
      </c>
      <c r="GZ49">
        <v>28297</v>
      </c>
      <c r="HA49">
        <v>29549.4</v>
      </c>
      <c r="HB49">
        <v>29427</v>
      </c>
      <c r="HC49">
        <v>34928.3</v>
      </c>
      <c r="HD49">
        <v>35179.5</v>
      </c>
      <c r="HE49">
        <v>41585.3</v>
      </c>
      <c r="HF49">
        <v>41801</v>
      </c>
      <c r="HG49">
        <v>1.92183</v>
      </c>
      <c r="HH49">
        <v>1.8733</v>
      </c>
      <c r="HI49">
        <v>0.0730455</v>
      </c>
      <c r="HJ49">
        <v>0</v>
      </c>
      <c r="HK49">
        <v>28.8069</v>
      </c>
      <c r="HL49">
        <v>999.9</v>
      </c>
      <c r="HM49">
        <v>56.2</v>
      </c>
      <c r="HN49">
        <v>30.6</v>
      </c>
      <c r="HO49">
        <v>27.4006</v>
      </c>
      <c r="HP49">
        <v>61.9811</v>
      </c>
      <c r="HQ49">
        <v>25.8494</v>
      </c>
      <c r="HR49">
        <v>1</v>
      </c>
      <c r="HS49">
        <v>0.0970452</v>
      </c>
      <c r="HT49">
        <v>-0.581228</v>
      </c>
      <c r="HU49">
        <v>20.3382</v>
      </c>
      <c r="HV49">
        <v>5.21729</v>
      </c>
      <c r="HW49">
        <v>12.0113</v>
      </c>
      <c r="HX49">
        <v>4.98915</v>
      </c>
      <c r="HY49">
        <v>3.28772</v>
      </c>
      <c r="HZ49">
        <v>9999</v>
      </c>
      <c r="IA49">
        <v>9999</v>
      </c>
      <c r="IB49">
        <v>9999</v>
      </c>
      <c r="IC49">
        <v>999.9</v>
      </c>
      <c r="ID49">
        <v>1.86755</v>
      </c>
      <c r="IE49">
        <v>1.86673</v>
      </c>
      <c r="IF49">
        <v>1.86601</v>
      </c>
      <c r="IG49">
        <v>1.866</v>
      </c>
      <c r="IH49">
        <v>1.86783</v>
      </c>
      <c r="II49">
        <v>1.87028</v>
      </c>
      <c r="IJ49">
        <v>1.86893</v>
      </c>
      <c r="IK49">
        <v>1.87042</v>
      </c>
      <c r="IL49">
        <v>0</v>
      </c>
      <c r="IM49">
        <v>0</v>
      </c>
      <c r="IN49">
        <v>0</v>
      </c>
      <c r="IO49">
        <v>0</v>
      </c>
      <c r="IP49" t="s">
        <v>443</v>
      </c>
      <c r="IQ49" t="s">
        <v>444</v>
      </c>
      <c r="IR49" t="s">
        <v>445</v>
      </c>
      <c r="IS49" t="s">
        <v>445</v>
      </c>
      <c r="IT49" t="s">
        <v>445</v>
      </c>
      <c r="IU49" t="s">
        <v>445</v>
      </c>
      <c r="IV49">
        <v>0</v>
      </c>
      <c r="IW49">
        <v>100</v>
      </c>
      <c r="IX49">
        <v>100</v>
      </c>
      <c r="IY49">
        <v>0.171</v>
      </c>
      <c r="IZ49">
        <v>0.1465</v>
      </c>
      <c r="JA49">
        <v>0.1520806729546384</v>
      </c>
      <c r="JB49">
        <v>0.0003178419753343253</v>
      </c>
      <c r="JC49">
        <v>-6.012475575984678E-07</v>
      </c>
      <c r="JD49">
        <v>7.594320938325871E-11</v>
      </c>
      <c r="JE49">
        <v>-0.06537213769188976</v>
      </c>
      <c r="JF49">
        <v>-0.002779077146552394</v>
      </c>
      <c r="JG49">
        <v>0.0007843295920201409</v>
      </c>
      <c r="JH49">
        <v>-1.211717912536145E-05</v>
      </c>
      <c r="JI49">
        <v>4</v>
      </c>
      <c r="JJ49">
        <v>2338</v>
      </c>
      <c r="JK49">
        <v>1</v>
      </c>
      <c r="JL49">
        <v>27</v>
      </c>
      <c r="JM49">
        <v>189907.5</v>
      </c>
      <c r="JN49">
        <v>189907.6</v>
      </c>
      <c r="JO49">
        <v>1.28174</v>
      </c>
      <c r="JP49">
        <v>2.27417</v>
      </c>
      <c r="JQ49">
        <v>1.39771</v>
      </c>
      <c r="JR49">
        <v>2.34741</v>
      </c>
      <c r="JS49">
        <v>1.49536</v>
      </c>
      <c r="JT49">
        <v>2.57446</v>
      </c>
      <c r="JU49">
        <v>36.2459</v>
      </c>
      <c r="JV49">
        <v>24.07</v>
      </c>
      <c r="JW49">
        <v>18</v>
      </c>
      <c r="JX49">
        <v>490.134</v>
      </c>
      <c r="JY49">
        <v>449.503</v>
      </c>
      <c r="JZ49">
        <v>28.7811</v>
      </c>
      <c r="KA49">
        <v>28.8651</v>
      </c>
      <c r="KB49">
        <v>30</v>
      </c>
      <c r="KC49">
        <v>28.7448</v>
      </c>
      <c r="KD49">
        <v>28.6768</v>
      </c>
      <c r="KE49">
        <v>25.7059</v>
      </c>
      <c r="KF49">
        <v>28.5919</v>
      </c>
      <c r="KG49">
        <v>77.9657</v>
      </c>
      <c r="KH49">
        <v>28.787</v>
      </c>
      <c r="KI49">
        <v>554.193</v>
      </c>
      <c r="KJ49">
        <v>21.553</v>
      </c>
      <c r="KK49">
        <v>100.996</v>
      </c>
      <c r="KL49">
        <v>100.524</v>
      </c>
    </row>
    <row r="50" spans="1:298">
      <c r="A50">
        <v>34</v>
      </c>
      <c r="B50">
        <v>1758641882.5</v>
      </c>
      <c r="C50">
        <v>256.5</v>
      </c>
      <c r="D50" t="s">
        <v>511</v>
      </c>
      <c r="E50" t="s">
        <v>512</v>
      </c>
      <c r="F50">
        <v>5</v>
      </c>
      <c r="G50" t="s">
        <v>436</v>
      </c>
      <c r="H50" t="s">
        <v>437</v>
      </c>
      <c r="I50" t="s">
        <v>438</v>
      </c>
      <c r="J50">
        <v>1758641875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554.078461185363</v>
      </c>
      <c r="AL50">
        <v>524.2159818181817</v>
      </c>
      <c r="AM50">
        <v>3.420954181779889</v>
      </c>
      <c r="AN50">
        <v>64.96130728800695</v>
      </c>
      <c r="AO50">
        <f>(AQ50 - AP50 + DZ50*1E3/(8.314*(EB50+273.15)) * AS50/DY50 * AR50) * DY50/(100*DM50) * 1000/(1000 - AQ50)</f>
        <v>0</v>
      </c>
      <c r="AP50">
        <v>21.54530806926407</v>
      </c>
      <c r="AQ50">
        <v>23.75361272727271</v>
      </c>
      <c r="AR50">
        <v>0.0006532359307350705</v>
      </c>
      <c r="AS50">
        <v>107.77</v>
      </c>
      <c r="AT50">
        <v>0</v>
      </c>
      <c r="AU50">
        <v>0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439</v>
      </c>
      <c r="AZ50" t="s">
        <v>439</v>
      </c>
      <c r="BA50">
        <v>0</v>
      </c>
      <c r="BB50">
        <v>0</v>
      </c>
      <c r="BC50">
        <f>1-BA50/BB50</f>
        <v>0</v>
      </c>
      <c r="BD50">
        <v>0</v>
      </c>
      <c r="BE50" t="s">
        <v>439</v>
      </c>
      <c r="BF50" t="s">
        <v>439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439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2.44</v>
      </c>
      <c r="DN50">
        <v>0.5</v>
      </c>
      <c r="DO50" t="s">
        <v>440</v>
      </c>
      <c r="DP50">
        <v>2</v>
      </c>
      <c r="DQ50" t="b">
        <v>1</v>
      </c>
      <c r="DR50">
        <v>1758641875</v>
      </c>
      <c r="DS50">
        <v>488.5217777777777</v>
      </c>
      <c r="DT50">
        <v>527.0626296296296</v>
      </c>
      <c r="DU50">
        <v>23.72701851851852</v>
      </c>
      <c r="DV50">
        <v>21.54057037037038</v>
      </c>
      <c r="DW50">
        <v>488.3492222222222</v>
      </c>
      <c r="DX50">
        <v>23.58067777777778</v>
      </c>
      <c r="DY50">
        <v>500.0137407407407</v>
      </c>
      <c r="DZ50">
        <v>90.43390740740743</v>
      </c>
      <c r="EA50">
        <v>0.03099418518518518</v>
      </c>
      <c r="EB50">
        <v>30.16421481481481</v>
      </c>
      <c r="EC50">
        <v>29.99785925925926</v>
      </c>
      <c r="ED50">
        <v>999.9000000000001</v>
      </c>
      <c r="EE50">
        <v>0</v>
      </c>
      <c r="EF50">
        <v>0</v>
      </c>
      <c r="EG50">
        <v>10001.06962962963</v>
      </c>
      <c r="EH50">
        <v>0</v>
      </c>
      <c r="EI50">
        <v>12.07832592592593</v>
      </c>
      <c r="EJ50">
        <v>-38.5409074074074</v>
      </c>
      <c r="EK50">
        <v>500.395074074074</v>
      </c>
      <c r="EL50">
        <v>538.6659259259259</v>
      </c>
      <c r="EM50">
        <v>2.186437037037037</v>
      </c>
      <c r="EN50">
        <v>527.0626296296296</v>
      </c>
      <c r="EO50">
        <v>21.54057037037038</v>
      </c>
      <c r="EP50">
        <v>2.145726296296296</v>
      </c>
      <c r="EQ50">
        <v>1.947998888888889</v>
      </c>
      <c r="ER50">
        <v>18.56274444444444</v>
      </c>
      <c r="ES50">
        <v>17.02787407407407</v>
      </c>
      <c r="ET50">
        <v>1999.976666666667</v>
      </c>
      <c r="EU50">
        <v>0.9799966666666667</v>
      </c>
      <c r="EV50">
        <v>0.02000323333333333</v>
      </c>
      <c r="EW50">
        <v>0</v>
      </c>
      <c r="EX50">
        <v>299.2033703703704</v>
      </c>
      <c r="EY50">
        <v>5.00097</v>
      </c>
      <c r="EZ50">
        <v>6083.881111111113</v>
      </c>
      <c r="FA50">
        <v>16707.35925925926</v>
      </c>
      <c r="FB50">
        <v>40.75</v>
      </c>
      <c r="FC50">
        <v>41.07133333333332</v>
      </c>
      <c r="FD50">
        <v>40.68699999999999</v>
      </c>
      <c r="FE50">
        <v>40.68699999999999</v>
      </c>
      <c r="FF50">
        <v>41.31666666666666</v>
      </c>
      <c r="FG50">
        <v>1955.066666666667</v>
      </c>
      <c r="FH50">
        <v>39.91</v>
      </c>
      <c r="FI50">
        <v>0</v>
      </c>
      <c r="FJ50">
        <v>1758641883.6</v>
      </c>
      <c r="FK50">
        <v>0</v>
      </c>
      <c r="FL50">
        <v>299.2352692307692</v>
      </c>
      <c r="FM50">
        <v>9.506290599988596</v>
      </c>
      <c r="FN50">
        <v>189.4379487127138</v>
      </c>
      <c r="FO50">
        <v>6084.319999999999</v>
      </c>
      <c r="FP50">
        <v>15</v>
      </c>
      <c r="FQ50">
        <v>0</v>
      </c>
      <c r="FR50" t="s">
        <v>441</v>
      </c>
      <c r="FS50">
        <v>1747247426.5</v>
      </c>
      <c r="FT50">
        <v>1747247420.5</v>
      </c>
      <c r="FU50">
        <v>0</v>
      </c>
      <c r="FV50">
        <v>1.027</v>
      </c>
      <c r="FW50">
        <v>0.031</v>
      </c>
      <c r="FX50">
        <v>0.02</v>
      </c>
      <c r="FY50">
        <v>0.05</v>
      </c>
      <c r="FZ50">
        <v>420</v>
      </c>
      <c r="GA50">
        <v>16</v>
      </c>
      <c r="GB50">
        <v>0.01</v>
      </c>
      <c r="GC50">
        <v>0.1</v>
      </c>
      <c r="GD50">
        <v>-38.16810731707317</v>
      </c>
      <c r="GE50">
        <v>-5.971912891986044</v>
      </c>
      <c r="GF50">
        <v>0.6415658901546085</v>
      </c>
      <c r="GG50">
        <v>0</v>
      </c>
      <c r="GH50">
        <v>298.6246764705883</v>
      </c>
      <c r="GI50">
        <v>10.1726050370567</v>
      </c>
      <c r="GJ50">
        <v>1.028080041533393</v>
      </c>
      <c r="GK50">
        <v>-1</v>
      </c>
      <c r="GL50">
        <v>2.190954390243903</v>
      </c>
      <c r="GM50">
        <v>-0.01531588850174256</v>
      </c>
      <c r="GN50">
        <v>0.01868866645580927</v>
      </c>
      <c r="GO50">
        <v>1</v>
      </c>
      <c r="GP50">
        <v>1</v>
      </c>
      <c r="GQ50">
        <v>2</v>
      </c>
      <c r="GR50" t="s">
        <v>442</v>
      </c>
      <c r="GS50">
        <v>3.1358</v>
      </c>
      <c r="GT50">
        <v>2.69127</v>
      </c>
      <c r="GU50">
        <v>0.109009</v>
      </c>
      <c r="GV50">
        <v>0.113806</v>
      </c>
      <c r="GW50">
        <v>0.10545</v>
      </c>
      <c r="GX50">
        <v>0.097305</v>
      </c>
      <c r="GY50">
        <v>28320.9</v>
      </c>
      <c r="GZ50">
        <v>28218.7</v>
      </c>
      <c r="HA50">
        <v>29549.5</v>
      </c>
      <c r="HB50">
        <v>29427.6</v>
      </c>
      <c r="HC50">
        <v>34927.1</v>
      </c>
      <c r="HD50">
        <v>35180.3</v>
      </c>
      <c r="HE50">
        <v>41585.7</v>
      </c>
      <c r="HF50">
        <v>41801.8</v>
      </c>
      <c r="HG50">
        <v>1.92173</v>
      </c>
      <c r="HH50">
        <v>1.8734</v>
      </c>
      <c r="HI50">
        <v>0.0739172</v>
      </c>
      <c r="HJ50">
        <v>0</v>
      </c>
      <c r="HK50">
        <v>28.8086</v>
      </c>
      <c r="HL50">
        <v>999.9</v>
      </c>
      <c r="HM50">
        <v>56.2</v>
      </c>
      <c r="HN50">
        <v>30.6</v>
      </c>
      <c r="HO50">
        <v>27.4019</v>
      </c>
      <c r="HP50">
        <v>62.2011</v>
      </c>
      <c r="HQ50">
        <v>25.9535</v>
      </c>
      <c r="HR50">
        <v>1</v>
      </c>
      <c r="HS50">
        <v>0.0970478</v>
      </c>
      <c r="HT50">
        <v>-0.5920069999999999</v>
      </c>
      <c r="HU50">
        <v>20.3379</v>
      </c>
      <c r="HV50">
        <v>5.21669</v>
      </c>
      <c r="HW50">
        <v>12.0107</v>
      </c>
      <c r="HX50">
        <v>4.98875</v>
      </c>
      <c r="HY50">
        <v>3.2876</v>
      </c>
      <c r="HZ50">
        <v>9999</v>
      </c>
      <c r="IA50">
        <v>9999</v>
      </c>
      <c r="IB50">
        <v>9999</v>
      </c>
      <c r="IC50">
        <v>999.9</v>
      </c>
      <c r="ID50">
        <v>1.86753</v>
      </c>
      <c r="IE50">
        <v>1.86672</v>
      </c>
      <c r="IF50">
        <v>1.866</v>
      </c>
      <c r="IG50">
        <v>1.866</v>
      </c>
      <c r="IH50">
        <v>1.86784</v>
      </c>
      <c r="II50">
        <v>1.87027</v>
      </c>
      <c r="IJ50">
        <v>1.86891</v>
      </c>
      <c r="IK50">
        <v>1.87042</v>
      </c>
      <c r="IL50">
        <v>0</v>
      </c>
      <c r="IM50">
        <v>0</v>
      </c>
      <c r="IN50">
        <v>0</v>
      </c>
      <c r="IO50">
        <v>0</v>
      </c>
      <c r="IP50" t="s">
        <v>443</v>
      </c>
      <c r="IQ50" t="s">
        <v>444</v>
      </c>
      <c r="IR50" t="s">
        <v>445</v>
      </c>
      <c r="IS50" t="s">
        <v>445</v>
      </c>
      <c r="IT50" t="s">
        <v>445</v>
      </c>
      <c r="IU50" t="s">
        <v>445</v>
      </c>
      <c r="IV50">
        <v>0</v>
      </c>
      <c r="IW50">
        <v>100</v>
      </c>
      <c r="IX50">
        <v>100</v>
      </c>
      <c r="IY50">
        <v>0.168</v>
      </c>
      <c r="IZ50">
        <v>0.1467</v>
      </c>
      <c r="JA50">
        <v>0.1520806729546384</v>
      </c>
      <c r="JB50">
        <v>0.0003178419753343253</v>
      </c>
      <c r="JC50">
        <v>-6.012475575984678E-07</v>
      </c>
      <c r="JD50">
        <v>7.594320938325871E-11</v>
      </c>
      <c r="JE50">
        <v>-0.06537213769188976</v>
      </c>
      <c r="JF50">
        <v>-0.002779077146552394</v>
      </c>
      <c r="JG50">
        <v>0.0007843295920201409</v>
      </c>
      <c r="JH50">
        <v>-1.211717912536145E-05</v>
      </c>
      <c r="JI50">
        <v>4</v>
      </c>
      <c r="JJ50">
        <v>2338</v>
      </c>
      <c r="JK50">
        <v>1</v>
      </c>
      <c r="JL50">
        <v>27</v>
      </c>
      <c r="JM50">
        <v>189907.6</v>
      </c>
      <c r="JN50">
        <v>189907.7</v>
      </c>
      <c r="JO50">
        <v>1.3147</v>
      </c>
      <c r="JP50">
        <v>2.26685</v>
      </c>
      <c r="JQ50">
        <v>1.39648</v>
      </c>
      <c r="JR50">
        <v>2.34741</v>
      </c>
      <c r="JS50">
        <v>1.49536</v>
      </c>
      <c r="JT50">
        <v>2.70752</v>
      </c>
      <c r="JU50">
        <v>36.2459</v>
      </c>
      <c r="JV50">
        <v>24.0612</v>
      </c>
      <c r="JW50">
        <v>18</v>
      </c>
      <c r="JX50">
        <v>490.051</v>
      </c>
      <c r="JY50">
        <v>449.555</v>
      </c>
      <c r="JZ50">
        <v>28.7888</v>
      </c>
      <c r="KA50">
        <v>28.8629</v>
      </c>
      <c r="KB50">
        <v>30</v>
      </c>
      <c r="KC50">
        <v>28.7423</v>
      </c>
      <c r="KD50">
        <v>28.6754</v>
      </c>
      <c r="KE50">
        <v>26.3672</v>
      </c>
      <c r="KF50">
        <v>28.5919</v>
      </c>
      <c r="KG50">
        <v>77.9657</v>
      </c>
      <c r="KH50">
        <v>28.7922</v>
      </c>
      <c r="KI50">
        <v>574.279</v>
      </c>
      <c r="KJ50">
        <v>21.5432</v>
      </c>
      <c r="KK50">
        <v>100.997</v>
      </c>
      <c r="KL50">
        <v>100.526</v>
      </c>
    </row>
    <row r="51" spans="1:298">
      <c r="A51">
        <v>35</v>
      </c>
      <c r="B51">
        <v>1758641887.5</v>
      </c>
      <c r="C51">
        <v>261.5</v>
      </c>
      <c r="D51" t="s">
        <v>513</v>
      </c>
      <c r="E51" t="s">
        <v>514</v>
      </c>
      <c r="F51">
        <v>5</v>
      </c>
      <c r="G51" t="s">
        <v>436</v>
      </c>
      <c r="H51" t="s">
        <v>437</v>
      </c>
      <c r="I51" t="s">
        <v>438</v>
      </c>
      <c r="J51">
        <v>1758641879.714286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570.8237843515773</v>
      </c>
      <c r="AL51">
        <v>541.2013696969694</v>
      </c>
      <c r="AM51">
        <v>3.392417748061284</v>
      </c>
      <c r="AN51">
        <v>64.96130728800695</v>
      </c>
      <c r="AO51">
        <f>(AQ51 - AP51 + DZ51*1E3/(8.314*(EB51+273.15)) * AS51/DY51 * AR51) * DY51/(100*DM51) * 1000/(1000 - AQ51)</f>
        <v>0</v>
      </c>
      <c r="AP51">
        <v>21.54621260606061</v>
      </c>
      <c r="AQ51">
        <v>23.76132545454546</v>
      </c>
      <c r="AR51">
        <v>0.0002488178488180031</v>
      </c>
      <c r="AS51">
        <v>107.77</v>
      </c>
      <c r="AT51">
        <v>0</v>
      </c>
      <c r="AU51">
        <v>0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439</v>
      </c>
      <c r="AZ51" t="s">
        <v>439</v>
      </c>
      <c r="BA51">
        <v>0</v>
      </c>
      <c r="BB51">
        <v>0</v>
      </c>
      <c r="BC51">
        <f>1-BA51/BB51</f>
        <v>0</v>
      </c>
      <c r="BD51">
        <v>0</v>
      </c>
      <c r="BE51" t="s">
        <v>439</v>
      </c>
      <c r="BF51" t="s">
        <v>439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439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2.44</v>
      </c>
      <c r="DN51">
        <v>0.5</v>
      </c>
      <c r="DO51" t="s">
        <v>440</v>
      </c>
      <c r="DP51">
        <v>2</v>
      </c>
      <c r="DQ51" t="b">
        <v>1</v>
      </c>
      <c r="DR51">
        <v>1758641879.714286</v>
      </c>
      <c r="DS51">
        <v>504.1429285714286</v>
      </c>
      <c r="DT51">
        <v>542.8308928571429</v>
      </c>
      <c r="DU51">
        <v>23.74487857142858</v>
      </c>
      <c r="DV51">
        <v>21.54460357142857</v>
      </c>
      <c r="DW51">
        <v>503.9738928571428</v>
      </c>
      <c r="DX51">
        <v>23.59829285714286</v>
      </c>
      <c r="DY51">
        <v>500.0097142857143</v>
      </c>
      <c r="DZ51">
        <v>90.43380714285715</v>
      </c>
      <c r="EA51">
        <v>0.03098705</v>
      </c>
      <c r="EB51">
        <v>30.1638</v>
      </c>
      <c r="EC51">
        <v>30.00214642857143</v>
      </c>
      <c r="ED51">
        <v>999.9000000000002</v>
      </c>
      <c r="EE51">
        <v>0</v>
      </c>
      <c r="EF51">
        <v>0</v>
      </c>
      <c r="EG51">
        <v>10001.335</v>
      </c>
      <c r="EH51">
        <v>0</v>
      </c>
      <c r="EI51">
        <v>12.07248571428572</v>
      </c>
      <c r="EJ51">
        <v>-38.68792857142857</v>
      </c>
      <c r="EK51">
        <v>516.4052857142857</v>
      </c>
      <c r="EL51">
        <v>554.7835357142857</v>
      </c>
      <c r="EM51">
        <v>2.200270357142857</v>
      </c>
      <c r="EN51">
        <v>542.8308928571429</v>
      </c>
      <c r="EO51">
        <v>21.54460357142857</v>
      </c>
      <c r="EP51">
        <v>2.147338214285714</v>
      </c>
      <c r="EQ51">
        <v>1.948361071428572</v>
      </c>
      <c r="ER51">
        <v>18.57475</v>
      </c>
      <c r="ES51">
        <v>17.03080357142857</v>
      </c>
      <c r="ET51">
        <v>2000.007142857143</v>
      </c>
      <c r="EU51">
        <v>0.9799969642857143</v>
      </c>
      <c r="EV51">
        <v>0.02000293928571428</v>
      </c>
      <c r="EW51">
        <v>0</v>
      </c>
      <c r="EX51">
        <v>299.9050714285714</v>
      </c>
      <c r="EY51">
        <v>5.00097</v>
      </c>
      <c r="EZ51">
        <v>6098.436428571428</v>
      </c>
      <c r="FA51">
        <v>16707.62142857143</v>
      </c>
      <c r="FB51">
        <v>40.75</v>
      </c>
      <c r="FC51">
        <v>41.06649999999998</v>
      </c>
      <c r="FD51">
        <v>40.68699999999999</v>
      </c>
      <c r="FE51">
        <v>40.68699999999999</v>
      </c>
      <c r="FF51">
        <v>41.31649999999998</v>
      </c>
      <c r="FG51">
        <v>1955.097142857143</v>
      </c>
      <c r="FH51">
        <v>39.91</v>
      </c>
      <c r="FI51">
        <v>0</v>
      </c>
      <c r="FJ51">
        <v>1758641888.4</v>
      </c>
      <c r="FK51">
        <v>0</v>
      </c>
      <c r="FL51">
        <v>299.9253076923077</v>
      </c>
      <c r="FM51">
        <v>7.855658121737195</v>
      </c>
      <c r="FN51">
        <v>179.9685469799593</v>
      </c>
      <c r="FO51">
        <v>6099.095384615384</v>
      </c>
      <c r="FP51">
        <v>15</v>
      </c>
      <c r="FQ51">
        <v>0</v>
      </c>
      <c r="FR51" t="s">
        <v>441</v>
      </c>
      <c r="FS51">
        <v>1747247426.5</v>
      </c>
      <c r="FT51">
        <v>1747247420.5</v>
      </c>
      <c r="FU51">
        <v>0</v>
      </c>
      <c r="FV51">
        <v>1.027</v>
      </c>
      <c r="FW51">
        <v>0.031</v>
      </c>
      <c r="FX51">
        <v>0.02</v>
      </c>
      <c r="FY51">
        <v>0.05</v>
      </c>
      <c r="FZ51">
        <v>420</v>
      </c>
      <c r="GA51">
        <v>16</v>
      </c>
      <c r="GB51">
        <v>0.01</v>
      </c>
      <c r="GC51">
        <v>0.1</v>
      </c>
      <c r="GD51">
        <v>-38.5964</v>
      </c>
      <c r="GE51">
        <v>-2.654404502814309</v>
      </c>
      <c r="GF51">
        <v>0.3190534406647265</v>
      </c>
      <c r="GG51">
        <v>0</v>
      </c>
      <c r="GH51">
        <v>299.4811764705883</v>
      </c>
      <c r="GI51">
        <v>8.794285715368529</v>
      </c>
      <c r="GJ51">
        <v>0.8890032247208222</v>
      </c>
      <c r="GK51">
        <v>-1</v>
      </c>
      <c r="GL51">
        <v>2.19228825</v>
      </c>
      <c r="GM51">
        <v>0.1759676172607843</v>
      </c>
      <c r="GN51">
        <v>0.01723482374257133</v>
      </c>
      <c r="GO51">
        <v>0</v>
      </c>
      <c r="GP51">
        <v>0</v>
      </c>
      <c r="GQ51">
        <v>2</v>
      </c>
      <c r="GR51" t="s">
        <v>482</v>
      </c>
      <c r="GS51">
        <v>3.13597</v>
      </c>
      <c r="GT51">
        <v>2.69115</v>
      </c>
      <c r="GU51">
        <v>0.111556</v>
      </c>
      <c r="GV51">
        <v>0.116291</v>
      </c>
      <c r="GW51">
        <v>0.105475</v>
      </c>
      <c r="GX51">
        <v>0.0973161</v>
      </c>
      <c r="GY51">
        <v>28239.5</v>
      </c>
      <c r="GZ51">
        <v>28139.1</v>
      </c>
      <c r="HA51">
        <v>29549</v>
      </c>
      <c r="HB51">
        <v>29427.2</v>
      </c>
      <c r="HC51">
        <v>34925.6</v>
      </c>
      <c r="HD51">
        <v>35179.6</v>
      </c>
      <c r="HE51">
        <v>41585</v>
      </c>
      <c r="HF51">
        <v>41801.4</v>
      </c>
      <c r="HG51">
        <v>1.92202</v>
      </c>
      <c r="HH51">
        <v>1.87353</v>
      </c>
      <c r="HI51">
        <v>0.0735223</v>
      </c>
      <c r="HJ51">
        <v>0</v>
      </c>
      <c r="HK51">
        <v>28.81</v>
      </c>
      <c r="HL51">
        <v>999.9</v>
      </c>
      <c r="HM51">
        <v>56.2</v>
      </c>
      <c r="HN51">
        <v>30.6</v>
      </c>
      <c r="HO51">
        <v>27.4022</v>
      </c>
      <c r="HP51">
        <v>62.1211</v>
      </c>
      <c r="HQ51">
        <v>25.8253</v>
      </c>
      <c r="HR51">
        <v>1</v>
      </c>
      <c r="HS51">
        <v>0.09701220000000001</v>
      </c>
      <c r="HT51">
        <v>-0.559254</v>
      </c>
      <c r="HU51">
        <v>20.338</v>
      </c>
      <c r="HV51">
        <v>5.21699</v>
      </c>
      <c r="HW51">
        <v>12.0116</v>
      </c>
      <c r="HX51">
        <v>4.9888</v>
      </c>
      <c r="HY51">
        <v>3.2878</v>
      </c>
      <c r="HZ51">
        <v>9999</v>
      </c>
      <c r="IA51">
        <v>9999</v>
      </c>
      <c r="IB51">
        <v>9999</v>
      </c>
      <c r="IC51">
        <v>999.9</v>
      </c>
      <c r="ID51">
        <v>1.86753</v>
      </c>
      <c r="IE51">
        <v>1.86669</v>
      </c>
      <c r="IF51">
        <v>1.866</v>
      </c>
      <c r="IG51">
        <v>1.866</v>
      </c>
      <c r="IH51">
        <v>1.86784</v>
      </c>
      <c r="II51">
        <v>1.87027</v>
      </c>
      <c r="IJ51">
        <v>1.86893</v>
      </c>
      <c r="IK51">
        <v>1.87042</v>
      </c>
      <c r="IL51">
        <v>0</v>
      </c>
      <c r="IM51">
        <v>0</v>
      </c>
      <c r="IN51">
        <v>0</v>
      </c>
      <c r="IO51">
        <v>0</v>
      </c>
      <c r="IP51" t="s">
        <v>443</v>
      </c>
      <c r="IQ51" t="s">
        <v>444</v>
      </c>
      <c r="IR51" t="s">
        <v>445</v>
      </c>
      <c r="IS51" t="s">
        <v>445</v>
      </c>
      <c r="IT51" t="s">
        <v>445</v>
      </c>
      <c r="IU51" t="s">
        <v>445</v>
      </c>
      <c r="IV51">
        <v>0</v>
      </c>
      <c r="IW51">
        <v>100</v>
      </c>
      <c r="IX51">
        <v>100</v>
      </c>
      <c r="IY51">
        <v>0.163</v>
      </c>
      <c r="IZ51">
        <v>0.1468</v>
      </c>
      <c r="JA51">
        <v>0.1520806729546384</v>
      </c>
      <c r="JB51">
        <v>0.0003178419753343253</v>
      </c>
      <c r="JC51">
        <v>-6.012475575984678E-07</v>
      </c>
      <c r="JD51">
        <v>7.594320938325871E-11</v>
      </c>
      <c r="JE51">
        <v>-0.06537213769188976</v>
      </c>
      <c r="JF51">
        <v>-0.002779077146552394</v>
      </c>
      <c r="JG51">
        <v>0.0007843295920201409</v>
      </c>
      <c r="JH51">
        <v>-1.211717912536145E-05</v>
      </c>
      <c r="JI51">
        <v>4</v>
      </c>
      <c r="JJ51">
        <v>2338</v>
      </c>
      <c r="JK51">
        <v>1</v>
      </c>
      <c r="JL51">
        <v>27</v>
      </c>
      <c r="JM51">
        <v>189907.7</v>
      </c>
      <c r="JN51">
        <v>189907.8</v>
      </c>
      <c r="JO51">
        <v>1.34399</v>
      </c>
      <c r="JP51">
        <v>2.2583</v>
      </c>
      <c r="JQ51">
        <v>1.39648</v>
      </c>
      <c r="JR51">
        <v>2.34863</v>
      </c>
      <c r="JS51">
        <v>1.49536</v>
      </c>
      <c r="JT51">
        <v>2.65747</v>
      </c>
      <c r="JU51">
        <v>36.2459</v>
      </c>
      <c r="JV51">
        <v>24.07</v>
      </c>
      <c r="JW51">
        <v>18</v>
      </c>
      <c r="JX51">
        <v>490.233</v>
      </c>
      <c r="JY51">
        <v>449.625</v>
      </c>
      <c r="JZ51">
        <v>28.7911</v>
      </c>
      <c r="KA51">
        <v>28.8627</v>
      </c>
      <c r="KB51">
        <v>30</v>
      </c>
      <c r="KC51">
        <v>28.7414</v>
      </c>
      <c r="KD51">
        <v>28.6744</v>
      </c>
      <c r="KE51">
        <v>26.9531</v>
      </c>
      <c r="KF51">
        <v>28.5919</v>
      </c>
      <c r="KG51">
        <v>77.9657</v>
      </c>
      <c r="KH51">
        <v>28.7883</v>
      </c>
      <c r="KI51">
        <v>587.638</v>
      </c>
      <c r="KJ51">
        <v>21.5429</v>
      </c>
      <c r="KK51">
        <v>100.995</v>
      </c>
      <c r="KL51">
        <v>100.524</v>
      </c>
    </row>
    <row r="52" spans="1:298">
      <c r="A52">
        <v>36</v>
      </c>
      <c r="B52">
        <v>1758641892.5</v>
      </c>
      <c r="C52">
        <v>266.5</v>
      </c>
      <c r="D52" t="s">
        <v>515</v>
      </c>
      <c r="E52" t="s">
        <v>516</v>
      </c>
      <c r="F52">
        <v>5</v>
      </c>
      <c r="G52" t="s">
        <v>436</v>
      </c>
      <c r="H52" t="s">
        <v>437</v>
      </c>
      <c r="I52" t="s">
        <v>438</v>
      </c>
      <c r="J52">
        <v>1758641885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588.4696483697179</v>
      </c>
      <c r="AL52">
        <v>558.4504363636363</v>
      </c>
      <c r="AM52">
        <v>3.450135585916583</v>
      </c>
      <c r="AN52">
        <v>64.96130728800695</v>
      </c>
      <c r="AO52">
        <f>(AQ52 - AP52 + DZ52*1E3/(8.314*(EB52+273.15)) * AS52/DY52 * AR52) * DY52/(100*DM52) * 1000/(1000 - AQ52)</f>
        <v>0</v>
      </c>
      <c r="AP52">
        <v>21.54699993073593</v>
      </c>
      <c r="AQ52">
        <v>23.75876363636362</v>
      </c>
      <c r="AR52">
        <v>-0.0001062481962483425</v>
      </c>
      <c r="AS52">
        <v>107.77</v>
      </c>
      <c r="AT52">
        <v>0</v>
      </c>
      <c r="AU52">
        <v>0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439</v>
      </c>
      <c r="AZ52" t="s">
        <v>439</v>
      </c>
      <c r="BA52">
        <v>0</v>
      </c>
      <c r="BB52">
        <v>0</v>
      </c>
      <c r="BC52">
        <f>1-BA52/BB52</f>
        <v>0</v>
      </c>
      <c r="BD52">
        <v>0</v>
      </c>
      <c r="BE52" t="s">
        <v>439</v>
      </c>
      <c r="BF52" t="s">
        <v>439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439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2.44</v>
      </c>
      <c r="DN52">
        <v>0.5</v>
      </c>
      <c r="DO52" t="s">
        <v>440</v>
      </c>
      <c r="DP52">
        <v>2</v>
      </c>
      <c r="DQ52" t="b">
        <v>1</v>
      </c>
      <c r="DR52">
        <v>1758641885</v>
      </c>
      <c r="DS52">
        <v>521.7413333333333</v>
      </c>
      <c r="DT52">
        <v>560.7260740740741</v>
      </c>
      <c r="DU52">
        <v>23.75578518518519</v>
      </c>
      <c r="DV52">
        <v>21.54604814814815</v>
      </c>
      <c r="DW52">
        <v>521.5764444444444</v>
      </c>
      <c r="DX52">
        <v>23.60904444444445</v>
      </c>
      <c r="DY52">
        <v>500.0072222222223</v>
      </c>
      <c r="DZ52">
        <v>90.4342074074074</v>
      </c>
      <c r="EA52">
        <v>0.03097031481481482</v>
      </c>
      <c r="EB52">
        <v>30.16511481481482</v>
      </c>
      <c r="EC52">
        <v>30.00811481481482</v>
      </c>
      <c r="ED52">
        <v>999.9000000000001</v>
      </c>
      <c r="EE52">
        <v>0</v>
      </c>
      <c r="EF52">
        <v>0</v>
      </c>
      <c r="EG52">
        <v>9998.511481481481</v>
      </c>
      <c r="EH52">
        <v>0</v>
      </c>
      <c r="EI52">
        <v>12.06427777777778</v>
      </c>
      <c r="EJ52">
        <v>-38.98467407407408</v>
      </c>
      <c r="EK52">
        <v>534.4375185185186</v>
      </c>
      <c r="EL52">
        <v>573.0736666666667</v>
      </c>
      <c r="EM52">
        <v>2.209734074074074</v>
      </c>
      <c r="EN52">
        <v>560.7260740740741</v>
      </c>
      <c r="EO52">
        <v>21.54604814814815</v>
      </c>
      <c r="EP52">
        <v>2.148334074074074</v>
      </c>
      <c r="EQ52">
        <v>1.948500740740741</v>
      </c>
      <c r="ER52">
        <v>18.58216296296296</v>
      </c>
      <c r="ES52">
        <v>17.03192962962963</v>
      </c>
      <c r="ET52">
        <v>1999.988148148148</v>
      </c>
      <c r="EU52">
        <v>0.9799967777777778</v>
      </c>
      <c r="EV52">
        <v>0.02000312592592592</v>
      </c>
      <c r="EW52">
        <v>0</v>
      </c>
      <c r="EX52">
        <v>300.5748888888888</v>
      </c>
      <c r="EY52">
        <v>5.00097</v>
      </c>
      <c r="EZ52">
        <v>6113.457407407408</v>
      </c>
      <c r="FA52">
        <v>16707.47407407407</v>
      </c>
      <c r="FB52">
        <v>40.75</v>
      </c>
      <c r="FC52">
        <v>41.06666666666666</v>
      </c>
      <c r="FD52">
        <v>40.68699999999999</v>
      </c>
      <c r="FE52">
        <v>40.68699999999999</v>
      </c>
      <c r="FF52">
        <v>41.31199999999999</v>
      </c>
      <c r="FG52">
        <v>1955.078148148148</v>
      </c>
      <c r="FH52">
        <v>39.91</v>
      </c>
      <c r="FI52">
        <v>0</v>
      </c>
      <c r="FJ52">
        <v>1758641893.2</v>
      </c>
      <c r="FK52">
        <v>0</v>
      </c>
      <c r="FL52">
        <v>300.5491153846154</v>
      </c>
      <c r="FM52">
        <v>7.503008556956498</v>
      </c>
      <c r="FN52">
        <v>164.8324787169491</v>
      </c>
      <c r="FO52">
        <v>6112.79346153846</v>
      </c>
      <c r="FP52">
        <v>15</v>
      </c>
      <c r="FQ52">
        <v>0</v>
      </c>
      <c r="FR52" t="s">
        <v>441</v>
      </c>
      <c r="FS52">
        <v>1747247426.5</v>
      </c>
      <c r="FT52">
        <v>1747247420.5</v>
      </c>
      <c r="FU52">
        <v>0</v>
      </c>
      <c r="FV52">
        <v>1.027</v>
      </c>
      <c r="FW52">
        <v>0.031</v>
      </c>
      <c r="FX52">
        <v>0.02</v>
      </c>
      <c r="FY52">
        <v>0.05</v>
      </c>
      <c r="FZ52">
        <v>420</v>
      </c>
      <c r="GA52">
        <v>16</v>
      </c>
      <c r="GB52">
        <v>0.01</v>
      </c>
      <c r="GC52">
        <v>0.1</v>
      </c>
      <c r="GD52">
        <v>-38.8168325</v>
      </c>
      <c r="GE52">
        <v>-3.025396998123757</v>
      </c>
      <c r="GF52">
        <v>0.3457163493295479</v>
      </c>
      <c r="GG52">
        <v>0</v>
      </c>
      <c r="GH52">
        <v>300.228</v>
      </c>
      <c r="GI52">
        <v>7.771642480929398</v>
      </c>
      <c r="GJ52">
        <v>0.7940082604400673</v>
      </c>
      <c r="GK52">
        <v>-1</v>
      </c>
      <c r="GL52">
        <v>2.203872</v>
      </c>
      <c r="GM52">
        <v>0.1066216885553425</v>
      </c>
      <c r="GN52">
        <v>0.01103268421554792</v>
      </c>
      <c r="GO52">
        <v>0</v>
      </c>
      <c r="GP52">
        <v>0</v>
      </c>
      <c r="GQ52">
        <v>2</v>
      </c>
      <c r="GR52" t="s">
        <v>482</v>
      </c>
      <c r="GS52">
        <v>3.13591</v>
      </c>
      <c r="GT52">
        <v>2.69122</v>
      </c>
      <c r="GU52">
        <v>0.114096</v>
      </c>
      <c r="GV52">
        <v>0.118696</v>
      </c>
      <c r="GW52">
        <v>0.105469</v>
      </c>
      <c r="GX52">
        <v>0.09731430000000001</v>
      </c>
      <c r="GY52">
        <v>28159</v>
      </c>
      <c r="GZ52">
        <v>28062.5</v>
      </c>
      <c r="HA52">
        <v>29549.3</v>
      </c>
      <c r="HB52">
        <v>29427.1</v>
      </c>
      <c r="HC52">
        <v>34926</v>
      </c>
      <c r="HD52">
        <v>35179.5</v>
      </c>
      <c r="HE52">
        <v>41585.2</v>
      </c>
      <c r="HF52">
        <v>41801.2</v>
      </c>
      <c r="HG52">
        <v>1.9217</v>
      </c>
      <c r="HH52">
        <v>1.87345</v>
      </c>
      <c r="HI52">
        <v>0.0734702</v>
      </c>
      <c r="HJ52">
        <v>0</v>
      </c>
      <c r="HK52">
        <v>28.8119</v>
      </c>
      <c r="HL52">
        <v>999.9</v>
      </c>
      <c r="HM52">
        <v>56.2</v>
      </c>
      <c r="HN52">
        <v>30.6</v>
      </c>
      <c r="HO52">
        <v>27.4025</v>
      </c>
      <c r="HP52">
        <v>62.1311</v>
      </c>
      <c r="HQ52">
        <v>25.8413</v>
      </c>
      <c r="HR52">
        <v>1</v>
      </c>
      <c r="HS52">
        <v>0.0965676</v>
      </c>
      <c r="HT52">
        <v>-0.52344</v>
      </c>
      <c r="HU52">
        <v>20.3382</v>
      </c>
      <c r="HV52">
        <v>5.21819</v>
      </c>
      <c r="HW52">
        <v>12.0113</v>
      </c>
      <c r="HX52">
        <v>4.98905</v>
      </c>
      <c r="HY52">
        <v>3.28783</v>
      </c>
      <c r="HZ52">
        <v>9999</v>
      </c>
      <c r="IA52">
        <v>9999</v>
      </c>
      <c r="IB52">
        <v>9999</v>
      </c>
      <c r="IC52">
        <v>999.9</v>
      </c>
      <c r="ID52">
        <v>1.86755</v>
      </c>
      <c r="IE52">
        <v>1.86673</v>
      </c>
      <c r="IF52">
        <v>1.86601</v>
      </c>
      <c r="IG52">
        <v>1.86601</v>
      </c>
      <c r="IH52">
        <v>1.86784</v>
      </c>
      <c r="II52">
        <v>1.87029</v>
      </c>
      <c r="IJ52">
        <v>1.86894</v>
      </c>
      <c r="IK52">
        <v>1.87042</v>
      </c>
      <c r="IL52">
        <v>0</v>
      </c>
      <c r="IM52">
        <v>0</v>
      </c>
      <c r="IN52">
        <v>0</v>
      </c>
      <c r="IO52">
        <v>0</v>
      </c>
      <c r="IP52" t="s">
        <v>443</v>
      </c>
      <c r="IQ52" t="s">
        <v>444</v>
      </c>
      <c r="IR52" t="s">
        <v>445</v>
      </c>
      <c r="IS52" t="s">
        <v>445</v>
      </c>
      <c r="IT52" t="s">
        <v>445</v>
      </c>
      <c r="IU52" t="s">
        <v>445</v>
      </c>
      <c r="IV52">
        <v>0</v>
      </c>
      <c r="IW52">
        <v>100</v>
      </c>
      <c r="IX52">
        <v>100</v>
      </c>
      <c r="IY52">
        <v>0.159</v>
      </c>
      <c r="IZ52">
        <v>0.1468</v>
      </c>
      <c r="JA52">
        <v>0.1520806729546384</v>
      </c>
      <c r="JB52">
        <v>0.0003178419753343253</v>
      </c>
      <c r="JC52">
        <v>-6.012475575984678E-07</v>
      </c>
      <c r="JD52">
        <v>7.594320938325871E-11</v>
      </c>
      <c r="JE52">
        <v>-0.06537213769188976</v>
      </c>
      <c r="JF52">
        <v>-0.002779077146552394</v>
      </c>
      <c r="JG52">
        <v>0.0007843295920201409</v>
      </c>
      <c r="JH52">
        <v>-1.211717912536145E-05</v>
      </c>
      <c r="JI52">
        <v>4</v>
      </c>
      <c r="JJ52">
        <v>2338</v>
      </c>
      <c r="JK52">
        <v>1</v>
      </c>
      <c r="JL52">
        <v>27</v>
      </c>
      <c r="JM52">
        <v>189907.8</v>
      </c>
      <c r="JN52">
        <v>189907.9</v>
      </c>
      <c r="JO52">
        <v>1.37085</v>
      </c>
      <c r="JP52">
        <v>2.26074</v>
      </c>
      <c r="JQ52">
        <v>1.39648</v>
      </c>
      <c r="JR52">
        <v>2.35107</v>
      </c>
      <c r="JS52">
        <v>1.49536</v>
      </c>
      <c r="JT52">
        <v>2.61841</v>
      </c>
      <c r="JU52">
        <v>36.2459</v>
      </c>
      <c r="JV52">
        <v>24.0612</v>
      </c>
      <c r="JW52">
        <v>18</v>
      </c>
      <c r="JX52">
        <v>490.015</v>
      </c>
      <c r="JY52">
        <v>449.559</v>
      </c>
      <c r="JZ52">
        <v>28.7852</v>
      </c>
      <c r="KA52">
        <v>28.8617</v>
      </c>
      <c r="KB52">
        <v>30.0001</v>
      </c>
      <c r="KC52">
        <v>28.7399</v>
      </c>
      <c r="KD52">
        <v>28.672</v>
      </c>
      <c r="KE52">
        <v>27.553</v>
      </c>
      <c r="KF52">
        <v>28.5919</v>
      </c>
      <c r="KG52">
        <v>77.9657</v>
      </c>
      <c r="KH52">
        <v>28.7794</v>
      </c>
      <c r="KI52">
        <v>607.676</v>
      </c>
      <c r="KJ52">
        <v>21.5431</v>
      </c>
      <c r="KK52">
        <v>100.996</v>
      </c>
      <c r="KL52">
        <v>100.524</v>
      </c>
    </row>
    <row r="53" spans="1:298">
      <c r="A53">
        <v>37</v>
      </c>
      <c r="B53">
        <v>1758641897.5</v>
      </c>
      <c r="C53">
        <v>271.5</v>
      </c>
      <c r="D53" t="s">
        <v>517</v>
      </c>
      <c r="E53" t="s">
        <v>518</v>
      </c>
      <c r="F53">
        <v>5</v>
      </c>
      <c r="G53" t="s">
        <v>436</v>
      </c>
      <c r="H53" t="s">
        <v>437</v>
      </c>
      <c r="I53" t="s">
        <v>438</v>
      </c>
      <c r="J53">
        <v>1758641889.714286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604.781681067078</v>
      </c>
      <c r="AL53">
        <v>575.2084242424241</v>
      </c>
      <c r="AM53">
        <v>3.340790344988893</v>
      </c>
      <c r="AN53">
        <v>64.96130728800695</v>
      </c>
      <c r="AO53">
        <f>(AQ53 - AP53 + DZ53*1E3/(8.314*(EB53+273.15)) * AS53/DY53 * AR53) * DY53/(100*DM53) * 1000/(1000 - AQ53)</f>
        <v>0</v>
      </c>
      <c r="AP53">
        <v>21.54748188744589</v>
      </c>
      <c r="AQ53">
        <v>23.75756181818182</v>
      </c>
      <c r="AR53">
        <v>-3.083003952575744E-05</v>
      </c>
      <c r="AS53">
        <v>107.77</v>
      </c>
      <c r="AT53">
        <v>0</v>
      </c>
      <c r="AU53">
        <v>0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439</v>
      </c>
      <c r="AZ53" t="s">
        <v>439</v>
      </c>
      <c r="BA53">
        <v>0</v>
      </c>
      <c r="BB53">
        <v>0</v>
      </c>
      <c r="BC53">
        <f>1-BA53/BB53</f>
        <v>0</v>
      </c>
      <c r="BD53">
        <v>0</v>
      </c>
      <c r="BE53" t="s">
        <v>439</v>
      </c>
      <c r="BF53" t="s">
        <v>439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439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2.44</v>
      </c>
      <c r="DN53">
        <v>0.5</v>
      </c>
      <c r="DO53" t="s">
        <v>440</v>
      </c>
      <c r="DP53">
        <v>2</v>
      </c>
      <c r="DQ53" t="b">
        <v>1</v>
      </c>
      <c r="DR53">
        <v>1758641889.714286</v>
      </c>
      <c r="DS53">
        <v>537.44625</v>
      </c>
      <c r="DT53">
        <v>576.3016785714285</v>
      </c>
      <c r="DU53">
        <v>23.75896071428571</v>
      </c>
      <c r="DV53">
        <v>21.54656785714286</v>
      </c>
      <c r="DW53">
        <v>537.2852857142857</v>
      </c>
      <c r="DX53">
        <v>23.61218928571429</v>
      </c>
      <c r="DY53">
        <v>500.0059642857144</v>
      </c>
      <c r="DZ53">
        <v>90.43481071428572</v>
      </c>
      <c r="EA53">
        <v>0.03090369285714286</v>
      </c>
      <c r="EB53">
        <v>30.16640357142857</v>
      </c>
      <c r="EC53">
        <v>30.00925714285714</v>
      </c>
      <c r="ED53">
        <v>999.9000000000002</v>
      </c>
      <c r="EE53">
        <v>0</v>
      </c>
      <c r="EF53">
        <v>0</v>
      </c>
      <c r="EG53">
        <v>10001.06714285714</v>
      </c>
      <c r="EH53">
        <v>0</v>
      </c>
      <c r="EI53">
        <v>12.05997142857143</v>
      </c>
      <c r="EJ53">
        <v>-38.85537857142857</v>
      </c>
      <c r="EK53">
        <v>550.5262857142858</v>
      </c>
      <c r="EL53">
        <v>588.9925357142857</v>
      </c>
      <c r="EM53">
        <v>2.212403928571429</v>
      </c>
      <c r="EN53">
        <v>576.3016785714285</v>
      </c>
      <c r="EO53">
        <v>21.54656785714286</v>
      </c>
      <c r="EP53">
        <v>2.148637857142857</v>
      </c>
      <c r="EQ53">
        <v>1.948560714285714</v>
      </c>
      <c r="ER53">
        <v>18.58441785714286</v>
      </c>
      <c r="ES53">
        <v>17.03241071428571</v>
      </c>
      <c r="ET53">
        <v>1999.999285714286</v>
      </c>
      <c r="EU53">
        <v>0.9799968571428571</v>
      </c>
      <c r="EV53">
        <v>0.02000304642857142</v>
      </c>
      <c r="EW53">
        <v>0</v>
      </c>
      <c r="EX53">
        <v>301.2358571428571</v>
      </c>
      <c r="EY53">
        <v>5.00097</v>
      </c>
      <c r="EZ53">
        <v>6126.005</v>
      </c>
      <c r="FA53">
        <v>16707.56071428572</v>
      </c>
      <c r="FB53">
        <v>40.75</v>
      </c>
      <c r="FC53">
        <v>41.06649999999998</v>
      </c>
      <c r="FD53">
        <v>40.68699999999999</v>
      </c>
      <c r="FE53">
        <v>40.68699999999999</v>
      </c>
      <c r="FF53">
        <v>41.31199999999999</v>
      </c>
      <c r="FG53">
        <v>1955.089285714286</v>
      </c>
      <c r="FH53">
        <v>39.91</v>
      </c>
      <c r="FI53">
        <v>0</v>
      </c>
      <c r="FJ53">
        <v>1758641898.6</v>
      </c>
      <c r="FK53">
        <v>0</v>
      </c>
      <c r="FL53">
        <v>301.30296</v>
      </c>
      <c r="FM53">
        <v>8.633846165888995</v>
      </c>
      <c r="FN53">
        <v>149.66000025457</v>
      </c>
      <c r="FO53">
        <v>6127.9164</v>
      </c>
      <c r="FP53">
        <v>15</v>
      </c>
      <c r="FQ53">
        <v>0</v>
      </c>
      <c r="FR53" t="s">
        <v>441</v>
      </c>
      <c r="FS53">
        <v>1747247426.5</v>
      </c>
      <c r="FT53">
        <v>1747247420.5</v>
      </c>
      <c r="FU53">
        <v>0</v>
      </c>
      <c r="FV53">
        <v>1.027</v>
      </c>
      <c r="FW53">
        <v>0.031</v>
      </c>
      <c r="FX53">
        <v>0.02</v>
      </c>
      <c r="FY53">
        <v>0.05</v>
      </c>
      <c r="FZ53">
        <v>420</v>
      </c>
      <c r="GA53">
        <v>16</v>
      </c>
      <c r="GB53">
        <v>0.01</v>
      </c>
      <c r="GC53">
        <v>0.1</v>
      </c>
      <c r="GD53">
        <v>-38.895395</v>
      </c>
      <c r="GE53">
        <v>0.127366604127608</v>
      </c>
      <c r="GF53">
        <v>0.2337970529647449</v>
      </c>
      <c r="GG53">
        <v>0</v>
      </c>
      <c r="GH53">
        <v>300.7254411764706</v>
      </c>
      <c r="GI53">
        <v>8.395706647318915</v>
      </c>
      <c r="GJ53">
        <v>0.8545259501507091</v>
      </c>
      <c r="GK53">
        <v>-1</v>
      </c>
      <c r="GL53">
        <v>2.20913225</v>
      </c>
      <c r="GM53">
        <v>0.04808273921200164</v>
      </c>
      <c r="GN53">
        <v>0.005929566800154943</v>
      </c>
      <c r="GO53">
        <v>1</v>
      </c>
      <c r="GP53">
        <v>1</v>
      </c>
      <c r="GQ53">
        <v>2</v>
      </c>
      <c r="GR53" t="s">
        <v>442</v>
      </c>
      <c r="GS53">
        <v>3.13591</v>
      </c>
      <c r="GT53">
        <v>2.69114</v>
      </c>
      <c r="GU53">
        <v>0.116524</v>
      </c>
      <c r="GV53">
        <v>0.120937</v>
      </c>
      <c r="GW53">
        <v>0.105463</v>
      </c>
      <c r="GX53">
        <v>0.0973064</v>
      </c>
      <c r="GY53">
        <v>28081.6</v>
      </c>
      <c r="GZ53">
        <v>27991.4</v>
      </c>
      <c r="HA53">
        <v>29549.1</v>
      </c>
      <c r="HB53">
        <v>29427.4</v>
      </c>
      <c r="HC53">
        <v>34926.1</v>
      </c>
      <c r="HD53">
        <v>35180.2</v>
      </c>
      <c r="HE53">
        <v>41584.9</v>
      </c>
      <c r="HF53">
        <v>41801.6</v>
      </c>
      <c r="HG53">
        <v>1.92183</v>
      </c>
      <c r="HH53">
        <v>1.87357</v>
      </c>
      <c r="HI53">
        <v>0.0735745</v>
      </c>
      <c r="HJ53">
        <v>0</v>
      </c>
      <c r="HK53">
        <v>28.8135</v>
      </c>
      <c r="HL53">
        <v>999.9</v>
      </c>
      <c r="HM53">
        <v>56.1</v>
      </c>
      <c r="HN53">
        <v>30.6</v>
      </c>
      <c r="HO53">
        <v>27.3551</v>
      </c>
      <c r="HP53">
        <v>61.9311</v>
      </c>
      <c r="HQ53">
        <v>25.8694</v>
      </c>
      <c r="HR53">
        <v>1</v>
      </c>
      <c r="HS53">
        <v>0.09678100000000001</v>
      </c>
      <c r="HT53">
        <v>-0.503246</v>
      </c>
      <c r="HU53">
        <v>20.3384</v>
      </c>
      <c r="HV53">
        <v>5.21714</v>
      </c>
      <c r="HW53">
        <v>12.0114</v>
      </c>
      <c r="HX53">
        <v>4.9889</v>
      </c>
      <c r="HY53">
        <v>3.28772</v>
      </c>
      <c r="HZ53">
        <v>9999</v>
      </c>
      <c r="IA53">
        <v>9999</v>
      </c>
      <c r="IB53">
        <v>9999</v>
      </c>
      <c r="IC53">
        <v>999.9</v>
      </c>
      <c r="ID53">
        <v>1.86754</v>
      </c>
      <c r="IE53">
        <v>1.86672</v>
      </c>
      <c r="IF53">
        <v>1.866</v>
      </c>
      <c r="IG53">
        <v>1.866</v>
      </c>
      <c r="IH53">
        <v>1.86783</v>
      </c>
      <c r="II53">
        <v>1.87027</v>
      </c>
      <c r="IJ53">
        <v>1.86893</v>
      </c>
      <c r="IK53">
        <v>1.87042</v>
      </c>
      <c r="IL53">
        <v>0</v>
      </c>
      <c r="IM53">
        <v>0</v>
      </c>
      <c r="IN53">
        <v>0</v>
      </c>
      <c r="IO53">
        <v>0</v>
      </c>
      <c r="IP53" t="s">
        <v>443</v>
      </c>
      <c r="IQ53" t="s">
        <v>444</v>
      </c>
      <c r="IR53" t="s">
        <v>445</v>
      </c>
      <c r="IS53" t="s">
        <v>445</v>
      </c>
      <c r="IT53" t="s">
        <v>445</v>
      </c>
      <c r="IU53" t="s">
        <v>445</v>
      </c>
      <c r="IV53">
        <v>0</v>
      </c>
      <c r="IW53">
        <v>100</v>
      </c>
      <c r="IX53">
        <v>100</v>
      </c>
      <c r="IY53">
        <v>0.154</v>
      </c>
      <c r="IZ53">
        <v>0.1468</v>
      </c>
      <c r="JA53">
        <v>0.1520806729546384</v>
      </c>
      <c r="JB53">
        <v>0.0003178419753343253</v>
      </c>
      <c r="JC53">
        <v>-6.012475575984678E-07</v>
      </c>
      <c r="JD53">
        <v>7.594320938325871E-11</v>
      </c>
      <c r="JE53">
        <v>-0.06537213769188976</v>
      </c>
      <c r="JF53">
        <v>-0.002779077146552394</v>
      </c>
      <c r="JG53">
        <v>0.0007843295920201409</v>
      </c>
      <c r="JH53">
        <v>-1.211717912536145E-05</v>
      </c>
      <c r="JI53">
        <v>4</v>
      </c>
      <c r="JJ53">
        <v>2338</v>
      </c>
      <c r="JK53">
        <v>1</v>
      </c>
      <c r="JL53">
        <v>27</v>
      </c>
      <c r="JM53">
        <v>189907.9</v>
      </c>
      <c r="JN53">
        <v>189908</v>
      </c>
      <c r="JO53">
        <v>1.40259</v>
      </c>
      <c r="JP53">
        <v>2.26807</v>
      </c>
      <c r="JQ53">
        <v>1.39648</v>
      </c>
      <c r="JR53">
        <v>2.34985</v>
      </c>
      <c r="JS53">
        <v>1.49536</v>
      </c>
      <c r="JT53">
        <v>2.57446</v>
      </c>
      <c r="JU53">
        <v>36.2459</v>
      </c>
      <c r="JV53">
        <v>24.0612</v>
      </c>
      <c r="JW53">
        <v>18</v>
      </c>
      <c r="JX53">
        <v>490.083</v>
      </c>
      <c r="JY53">
        <v>449.631</v>
      </c>
      <c r="JZ53">
        <v>28.7745</v>
      </c>
      <c r="KA53">
        <v>28.8602</v>
      </c>
      <c r="KB53">
        <v>30.0001</v>
      </c>
      <c r="KC53">
        <v>28.7383</v>
      </c>
      <c r="KD53">
        <v>28.6711</v>
      </c>
      <c r="KE53">
        <v>28.1315</v>
      </c>
      <c r="KF53">
        <v>28.5919</v>
      </c>
      <c r="KG53">
        <v>77.5932</v>
      </c>
      <c r="KH53">
        <v>28.77</v>
      </c>
      <c r="KI53">
        <v>621.033</v>
      </c>
      <c r="KJ53">
        <v>21.546</v>
      </c>
      <c r="KK53">
        <v>100.995</v>
      </c>
      <c r="KL53">
        <v>100.525</v>
      </c>
    </row>
    <row r="54" spans="1:298">
      <c r="A54">
        <v>38</v>
      </c>
      <c r="B54">
        <v>1758641902.5</v>
      </c>
      <c r="C54">
        <v>276.5</v>
      </c>
      <c r="D54" t="s">
        <v>519</v>
      </c>
      <c r="E54" t="s">
        <v>520</v>
      </c>
      <c r="F54">
        <v>5</v>
      </c>
      <c r="G54" t="s">
        <v>436</v>
      </c>
      <c r="H54" t="s">
        <v>437</v>
      </c>
      <c r="I54" t="s">
        <v>438</v>
      </c>
      <c r="J54">
        <v>1758641895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621.3248789802666</v>
      </c>
      <c r="AL54">
        <v>591.7035272727275</v>
      </c>
      <c r="AM54">
        <v>3.294570745272615</v>
      </c>
      <c r="AN54">
        <v>64.96130728800695</v>
      </c>
      <c r="AO54">
        <f>(AQ54 - AP54 + DZ54*1E3/(8.314*(EB54+273.15)) * AS54/DY54 * AR54) * DY54/(100*DM54) * 1000/(1000 - AQ54)</f>
        <v>0</v>
      </c>
      <c r="AP54">
        <v>21.53000062337663</v>
      </c>
      <c r="AQ54">
        <v>23.74978545454545</v>
      </c>
      <c r="AR54">
        <v>-0.0001302597402600616</v>
      </c>
      <c r="AS54">
        <v>107.77</v>
      </c>
      <c r="AT54">
        <v>0</v>
      </c>
      <c r="AU54">
        <v>0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439</v>
      </c>
      <c r="AZ54" t="s">
        <v>439</v>
      </c>
      <c r="BA54">
        <v>0</v>
      </c>
      <c r="BB54">
        <v>0</v>
      </c>
      <c r="BC54">
        <f>1-BA54/BB54</f>
        <v>0</v>
      </c>
      <c r="BD54">
        <v>0</v>
      </c>
      <c r="BE54" t="s">
        <v>439</v>
      </c>
      <c r="BF54" t="s">
        <v>439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439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2.44</v>
      </c>
      <c r="DN54">
        <v>0.5</v>
      </c>
      <c r="DO54" t="s">
        <v>440</v>
      </c>
      <c r="DP54">
        <v>2</v>
      </c>
      <c r="DQ54" t="b">
        <v>1</v>
      </c>
      <c r="DR54">
        <v>1758641895</v>
      </c>
      <c r="DS54">
        <v>554.8954074074074</v>
      </c>
      <c r="DT54">
        <v>593.6905555555555</v>
      </c>
      <c r="DU54">
        <v>23.75772962962963</v>
      </c>
      <c r="DV54">
        <v>21.54212222222222</v>
      </c>
      <c r="DW54">
        <v>554.7390740740741</v>
      </c>
      <c r="DX54">
        <v>23.61098888888889</v>
      </c>
      <c r="DY54">
        <v>500.0132222222222</v>
      </c>
      <c r="DZ54">
        <v>90.43587777777778</v>
      </c>
      <c r="EA54">
        <v>0.03094227407407407</v>
      </c>
      <c r="EB54">
        <v>30.1667074074074</v>
      </c>
      <c r="EC54">
        <v>30.00941851851852</v>
      </c>
      <c r="ED54">
        <v>999.9000000000001</v>
      </c>
      <c r="EE54">
        <v>0</v>
      </c>
      <c r="EF54">
        <v>0</v>
      </c>
      <c r="EG54">
        <v>9998.154814814814</v>
      </c>
      <c r="EH54">
        <v>0</v>
      </c>
      <c r="EI54">
        <v>12.0565</v>
      </c>
      <c r="EJ54">
        <v>-38.79521481481482</v>
      </c>
      <c r="EK54">
        <v>568.3992592592592</v>
      </c>
      <c r="EL54">
        <v>606.7615185185185</v>
      </c>
      <c r="EM54">
        <v>2.215619259259259</v>
      </c>
      <c r="EN54">
        <v>593.6905555555555</v>
      </c>
      <c r="EO54">
        <v>21.54212222222222</v>
      </c>
      <c r="EP54">
        <v>2.148552592592593</v>
      </c>
      <c r="EQ54">
        <v>1.948182222222222</v>
      </c>
      <c r="ER54">
        <v>18.58378148148148</v>
      </c>
      <c r="ES54">
        <v>17.02934814814815</v>
      </c>
      <c r="ET54">
        <v>1999.987037037037</v>
      </c>
      <c r="EU54">
        <v>0.9799966666666667</v>
      </c>
      <c r="EV54">
        <v>0.02000323703703703</v>
      </c>
      <c r="EW54">
        <v>0</v>
      </c>
      <c r="EX54">
        <v>301.9195925925926</v>
      </c>
      <c r="EY54">
        <v>5.00097</v>
      </c>
      <c r="EZ54">
        <v>6138.872592592593</v>
      </c>
      <c r="FA54">
        <v>16707.45555555556</v>
      </c>
      <c r="FB54">
        <v>40.75</v>
      </c>
      <c r="FC54">
        <v>41.06666666666666</v>
      </c>
      <c r="FD54">
        <v>40.68699999999999</v>
      </c>
      <c r="FE54">
        <v>40.68699999999999</v>
      </c>
      <c r="FF54">
        <v>41.31199999999999</v>
      </c>
      <c r="FG54">
        <v>1955.077037037037</v>
      </c>
      <c r="FH54">
        <v>39.91</v>
      </c>
      <c r="FI54">
        <v>0</v>
      </c>
      <c r="FJ54">
        <v>1758641903.4</v>
      </c>
      <c r="FK54">
        <v>0</v>
      </c>
      <c r="FL54">
        <v>301.94128</v>
      </c>
      <c r="FM54">
        <v>8.104230766876476</v>
      </c>
      <c r="FN54">
        <v>141.0815382733794</v>
      </c>
      <c r="FO54">
        <v>6139.475200000002</v>
      </c>
      <c r="FP54">
        <v>15</v>
      </c>
      <c r="FQ54">
        <v>0</v>
      </c>
      <c r="FR54" t="s">
        <v>441</v>
      </c>
      <c r="FS54">
        <v>1747247426.5</v>
      </c>
      <c r="FT54">
        <v>1747247420.5</v>
      </c>
      <c r="FU54">
        <v>0</v>
      </c>
      <c r="FV54">
        <v>1.027</v>
      </c>
      <c r="FW54">
        <v>0.031</v>
      </c>
      <c r="FX54">
        <v>0.02</v>
      </c>
      <c r="FY54">
        <v>0.05</v>
      </c>
      <c r="FZ54">
        <v>420</v>
      </c>
      <c r="GA54">
        <v>16</v>
      </c>
      <c r="GB54">
        <v>0.01</v>
      </c>
      <c r="GC54">
        <v>0.1</v>
      </c>
      <c r="GD54">
        <v>-38.8059756097561</v>
      </c>
      <c r="GE54">
        <v>1.300471777003494</v>
      </c>
      <c r="GF54">
        <v>0.2831535916747069</v>
      </c>
      <c r="GG54">
        <v>0</v>
      </c>
      <c r="GH54">
        <v>301.4332352941177</v>
      </c>
      <c r="GI54">
        <v>7.970939654315092</v>
      </c>
      <c r="GJ54">
        <v>0.8117282600514087</v>
      </c>
      <c r="GK54">
        <v>-1</v>
      </c>
      <c r="GL54">
        <v>2.213907073170732</v>
      </c>
      <c r="GM54">
        <v>0.02842724738676104</v>
      </c>
      <c r="GN54">
        <v>0.003980750170693367</v>
      </c>
      <c r="GO54">
        <v>1</v>
      </c>
      <c r="GP54">
        <v>1</v>
      </c>
      <c r="GQ54">
        <v>2</v>
      </c>
      <c r="GR54" t="s">
        <v>442</v>
      </c>
      <c r="GS54">
        <v>3.13596</v>
      </c>
      <c r="GT54">
        <v>2.69132</v>
      </c>
      <c r="GU54">
        <v>0.118891</v>
      </c>
      <c r="GV54">
        <v>0.123279</v>
      </c>
      <c r="GW54">
        <v>0.105442</v>
      </c>
      <c r="GX54">
        <v>0.0972489</v>
      </c>
      <c r="GY54">
        <v>28006.1</v>
      </c>
      <c r="GZ54">
        <v>27916.9</v>
      </c>
      <c r="HA54">
        <v>29548.9</v>
      </c>
      <c r="HB54">
        <v>29427.5</v>
      </c>
      <c r="HC54">
        <v>34926.8</v>
      </c>
      <c r="HD54">
        <v>35182.4</v>
      </c>
      <c r="HE54">
        <v>41584.8</v>
      </c>
      <c r="HF54">
        <v>41801.4</v>
      </c>
      <c r="HG54">
        <v>1.92202</v>
      </c>
      <c r="HH54">
        <v>1.8736</v>
      </c>
      <c r="HI54">
        <v>0.07314229999999999</v>
      </c>
      <c r="HJ54">
        <v>0</v>
      </c>
      <c r="HK54">
        <v>28.816</v>
      </c>
      <c r="HL54">
        <v>999.9</v>
      </c>
      <c r="HM54">
        <v>56.1</v>
      </c>
      <c r="HN54">
        <v>30.6</v>
      </c>
      <c r="HO54">
        <v>27.3529</v>
      </c>
      <c r="HP54">
        <v>61.9111</v>
      </c>
      <c r="HQ54">
        <v>25.8894</v>
      </c>
      <c r="HR54">
        <v>1</v>
      </c>
      <c r="HS54">
        <v>0.0965955</v>
      </c>
      <c r="HT54">
        <v>-0.497263</v>
      </c>
      <c r="HU54">
        <v>20.3383</v>
      </c>
      <c r="HV54">
        <v>5.21789</v>
      </c>
      <c r="HW54">
        <v>12.0108</v>
      </c>
      <c r="HX54">
        <v>4.98935</v>
      </c>
      <c r="HY54">
        <v>3.28772</v>
      </c>
      <c r="HZ54">
        <v>9999</v>
      </c>
      <c r="IA54">
        <v>9999</v>
      </c>
      <c r="IB54">
        <v>9999</v>
      </c>
      <c r="IC54">
        <v>999.9</v>
      </c>
      <c r="ID54">
        <v>1.86754</v>
      </c>
      <c r="IE54">
        <v>1.86671</v>
      </c>
      <c r="IF54">
        <v>1.866</v>
      </c>
      <c r="IG54">
        <v>1.866</v>
      </c>
      <c r="IH54">
        <v>1.86784</v>
      </c>
      <c r="II54">
        <v>1.87028</v>
      </c>
      <c r="IJ54">
        <v>1.86894</v>
      </c>
      <c r="IK54">
        <v>1.87042</v>
      </c>
      <c r="IL54">
        <v>0</v>
      </c>
      <c r="IM54">
        <v>0</v>
      </c>
      <c r="IN54">
        <v>0</v>
      </c>
      <c r="IO54">
        <v>0</v>
      </c>
      <c r="IP54" t="s">
        <v>443</v>
      </c>
      <c r="IQ54" t="s">
        <v>444</v>
      </c>
      <c r="IR54" t="s">
        <v>445</v>
      </c>
      <c r="IS54" t="s">
        <v>445</v>
      </c>
      <c r="IT54" t="s">
        <v>445</v>
      </c>
      <c r="IU54" t="s">
        <v>445</v>
      </c>
      <c r="IV54">
        <v>0</v>
      </c>
      <c r="IW54">
        <v>100</v>
      </c>
      <c r="IX54">
        <v>100</v>
      </c>
      <c r="IY54">
        <v>0.149</v>
      </c>
      <c r="IZ54">
        <v>0.1467</v>
      </c>
      <c r="JA54">
        <v>0.1520806729546384</v>
      </c>
      <c r="JB54">
        <v>0.0003178419753343253</v>
      </c>
      <c r="JC54">
        <v>-6.012475575984678E-07</v>
      </c>
      <c r="JD54">
        <v>7.594320938325871E-11</v>
      </c>
      <c r="JE54">
        <v>-0.06537213769188976</v>
      </c>
      <c r="JF54">
        <v>-0.002779077146552394</v>
      </c>
      <c r="JG54">
        <v>0.0007843295920201409</v>
      </c>
      <c r="JH54">
        <v>-1.211717912536145E-05</v>
      </c>
      <c r="JI54">
        <v>4</v>
      </c>
      <c r="JJ54">
        <v>2338</v>
      </c>
      <c r="JK54">
        <v>1</v>
      </c>
      <c r="JL54">
        <v>27</v>
      </c>
      <c r="JM54">
        <v>189907.9</v>
      </c>
      <c r="JN54">
        <v>189908</v>
      </c>
      <c r="JO54">
        <v>1.43188</v>
      </c>
      <c r="JP54">
        <v>2.25586</v>
      </c>
      <c r="JQ54">
        <v>1.39648</v>
      </c>
      <c r="JR54">
        <v>2.34863</v>
      </c>
      <c r="JS54">
        <v>1.49536</v>
      </c>
      <c r="JT54">
        <v>2.65625</v>
      </c>
      <c r="JU54">
        <v>36.2459</v>
      </c>
      <c r="JV54">
        <v>24.0612</v>
      </c>
      <c r="JW54">
        <v>18</v>
      </c>
      <c r="JX54">
        <v>490.199</v>
      </c>
      <c r="JY54">
        <v>449.634</v>
      </c>
      <c r="JZ54">
        <v>28.7634</v>
      </c>
      <c r="KA54">
        <v>28.8602</v>
      </c>
      <c r="KB54">
        <v>30</v>
      </c>
      <c r="KC54">
        <v>28.7371</v>
      </c>
      <c r="KD54">
        <v>28.6696</v>
      </c>
      <c r="KE54">
        <v>28.7686</v>
      </c>
      <c r="KF54">
        <v>28.5919</v>
      </c>
      <c r="KG54">
        <v>77.5932</v>
      </c>
      <c r="KH54">
        <v>28.7608</v>
      </c>
      <c r="KI54">
        <v>641.088</v>
      </c>
      <c r="KJ54">
        <v>21.5554</v>
      </c>
      <c r="KK54">
        <v>100.995</v>
      </c>
      <c r="KL54">
        <v>100.525</v>
      </c>
    </row>
    <row r="55" spans="1:298">
      <c r="A55">
        <v>39</v>
      </c>
      <c r="B55">
        <v>1758641907.5</v>
      </c>
      <c r="C55">
        <v>281.5</v>
      </c>
      <c r="D55" t="s">
        <v>521</v>
      </c>
      <c r="E55" t="s">
        <v>522</v>
      </c>
      <c r="F55">
        <v>5</v>
      </c>
      <c r="G55" t="s">
        <v>436</v>
      </c>
      <c r="H55" t="s">
        <v>437</v>
      </c>
      <c r="I55" t="s">
        <v>438</v>
      </c>
      <c r="J55">
        <v>1758641899.714286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638.3078714813255</v>
      </c>
      <c r="AL55">
        <v>608.4829333333332</v>
      </c>
      <c r="AM55">
        <v>3.36296474230604</v>
      </c>
      <c r="AN55">
        <v>64.96130728800695</v>
      </c>
      <c r="AO55">
        <f>(AQ55 - AP55 + DZ55*1E3/(8.314*(EB55+273.15)) * AS55/DY55 * AR55) * DY55/(100*DM55) * 1000/(1000 - AQ55)</f>
        <v>0</v>
      </c>
      <c r="AP55">
        <v>21.52198117748918</v>
      </c>
      <c r="AQ55">
        <v>23.73716969696969</v>
      </c>
      <c r="AR55">
        <v>-0.0001666640430276681</v>
      </c>
      <c r="AS55">
        <v>107.77</v>
      </c>
      <c r="AT55">
        <v>0</v>
      </c>
      <c r="AU55">
        <v>0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439</v>
      </c>
      <c r="AZ55" t="s">
        <v>439</v>
      </c>
      <c r="BA55">
        <v>0</v>
      </c>
      <c r="BB55">
        <v>0</v>
      </c>
      <c r="BC55">
        <f>1-BA55/BB55</f>
        <v>0</v>
      </c>
      <c r="BD55">
        <v>0</v>
      </c>
      <c r="BE55" t="s">
        <v>439</v>
      </c>
      <c r="BF55" t="s">
        <v>439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439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2.44</v>
      </c>
      <c r="DN55">
        <v>0.5</v>
      </c>
      <c r="DO55" t="s">
        <v>440</v>
      </c>
      <c r="DP55">
        <v>2</v>
      </c>
      <c r="DQ55" t="b">
        <v>1</v>
      </c>
      <c r="DR55">
        <v>1758641899.714286</v>
      </c>
      <c r="DS55">
        <v>570.2988571428572</v>
      </c>
      <c r="DT55">
        <v>609.04625</v>
      </c>
      <c r="DU55">
        <v>23.75208214285714</v>
      </c>
      <c r="DV55">
        <v>21.53432857142857</v>
      </c>
      <c r="DW55">
        <v>570.147</v>
      </c>
      <c r="DX55">
        <v>23.60541785714286</v>
      </c>
      <c r="DY55">
        <v>500.0021428571428</v>
      </c>
      <c r="DZ55">
        <v>90.43798214285714</v>
      </c>
      <c r="EA55">
        <v>0.03097556785714286</v>
      </c>
      <c r="EB55">
        <v>30.167125</v>
      </c>
      <c r="EC55">
        <v>30.01309285714285</v>
      </c>
      <c r="ED55">
        <v>999.9000000000002</v>
      </c>
      <c r="EE55">
        <v>0</v>
      </c>
      <c r="EF55">
        <v>0</v>
      </c>
      <c r="EG55">
        <v>10001.37142857143</v>
      </c>
      <c r="EH55">
        <v>0</v>
      </c>
      <c r="EI55">
        <v>12.0565</v>
      </c>
      <c r="EJ55">
        <v>-38.74743571428571</v>
      </c>
      <c r="EK55">
        <v>584.1741785714287</v>
      </c>
      <c r="EL55">
        <v>622.4502500000001</v>
      </c>
      <c r="EM55">
        <v>2.217767857142857</v>
      </c>
      <c r="EN55">
        <v>609.04625</v>
      </c>
      <c r="EO55">
        <v>21.53432857142857</v>
      </c>
      <c r="EP55">
        <v>2.148091428571429</v>
      </c>
      <c r="EQ55">
        <v>1.947521428571429</v>
      </c>
      <c r="ER55">
        <v>18.58034642857143</v>
      </c>
      <c r="ES55">
        <v>17.024</v>
      </c>
      <c r="ET55">
        <v>1999.991428571429</v>
      </c>
      <c r="EU55">
        <v>0.9799966428571428</v>
      </c>
      <c r="EV55">
        <v>0.02000325714285714</v>
      </c>
      <c r="EW55">
        <v>0</v>
      </c>
      <c r="EX55">
        <v>302.4686428571428</v>
      </c>
      <c r="EY55">
        <v>5.00097</v>
      </c>
      <c r="EZ55">
        <v>6149.604285714285</v>
      </c>
      <c r="FA55">
        <v>16707.48571428572</v>
      </c>
      <c r="FB55">
        <v>40.75</v>
      </c>
      <c r="FC55">
        <v>41.06199999999999</v>
      </c>
      <c r="FD55">
        <v>40.68699999999999</v>
      </c>
      <c r="FE55">
        <v>40.68699999999999</v>
      </c>
      <c r="FF55">
        <v>41.31199999999999</v>
      </c>
      <c r="FG55">
        <v>1955.081428571428</v>
      </c>
      <c r="FH55">
        <v>39.91</v>
      </c>
      <c r="FI55">
        <v>0</v>
      </c>
      <c r="FJ55">
        <v>1758641908.2</v>
      </c>
      <c r="FK55">
        <v>0</v>
      </c>
      <c r="FL55">
        <v>302.5094</v>
      </c>
      <c r="FM55">
        <v>6.035923088056554</v>
      </c>
      <c r="FN55">
        <v>130.588461577891</v>
      </c>
      <c r="FO55">
        <v>6150.3932</v>
      </c>
      <c r="FP55">
        <v>15</v>
      </c>
      <c r="FQ55">
        <v>0</v>
      </c>
      <c r="FR55" t="s">
        <v>441</v>
      </c>
      <c r="FS55">
        <v>1747247426.5</v>
      </c>
      <c r="FT55">
        <v>1747247420.5</v>
      </c>
      <c r="FU55">
        <v>0</v>
      </c>
      <c r="FV55">
        <v>1.027</v>
      </c>
      <c r="FW55">
        <v>0.031</v>
      </c>
      <c r="FX55">
        <v>0.02</v>
      </c>
      <c r="FY55">
        <v>0.05</v>
      </c>
      <c r="FZ55">
        <v>420</v>
      </c>
      <c r="GA55">
        <v>16</v>
      </c>
      <c r="GB55">
        <v>0.01</v>
      </c>
      <c r="GC55">
        <v>0.1</v>
      </c>
      <c r="GD55">
        <v>-38.8506325</v>
      </c>
      <c r="GE55">
        <v>0.5818998123828049</v>
      </c>
      <c r="GF55">
        <v>0.2914539263653004</v>
      </c>
      <c r="GG55">
        <v>0</v>
      </c>
      <c r="GH55">
        <v>302.1500588235294</v>
      </c>
      <c r="GI55">
        <v>7.302979381384835</v>
      </c>
      <c r="GJ55">
        <v>0.7527608768501861</v>
      </c>
      <c r="GK55">
        <v>-1</v>
      </c>
      <c r="GL55">
        <v>2.2168435</v>
      </c>
      <c r="GM55">
        <v>0.03444225140712377</v>
      </c>
      <c r="GN55">
        <v>0.004760455624202363</v>
      </c>
      <c r="GO55">
        <v>1</v>
      </c>
      <c r="GP55">
        <v>1</v>
      </c>
      <c r="GQ55">
        <v>2</v>
      </c>
      <c r="GR55" t="s">
        <v>442</v>
      </c>
      <c r="GS55">
        <v>3.13591</v>
      </c>
      <c r="GT55">
        <v>2.69138</v>
      </c>
      <c r="GU55">
        <v>0.121273</v>
      </c>
      <c r="GV55">
        <v>0.12559</v>
      </c>
      <c r="GW55">
        <v>0.105407</v>
      </c>
      <c r="GX55">
        <v>0.0972462</v>
      </c>
      <c r="GY55">
        <v>27930.8</v>
      </c>
      <c r="GZ55">
        <v>27843.3</v>
      </c>
      <c r="HA55">
        <v>29549.3</v>
      </c>
      <c r="HB55">
        <v>29427.6</v>
      </c>
      <c r="HC55">
        <v>34928.4</v>
      </c>
      <c r="HD55">
        <v>35182.8</v>
      </c>
      <c r="HE55">
        <v>41585</v>
      </c>
      <c r="HF55">
        <v>41801.7</v>
      </c>
      <c r="HG55">
        <v>1.92188</v>
      </c>
      <c r="HH55">
        <v>1.87372</v>
      </c>
      <c r="HI55">
        <v>0.07399169999999999</v>
      </c>
      <c r="HJ55">
        <v>0</v>
      </c>
      <c r="HK55">
        <v>28.8168</v>
      </c>
      <c r="HL55">
        <v>999.9</v>
      </c>
      <c r="HM55">
        <v>56.1</v>
      </c>
      <c r="HN55">
        <v>30.6</v>
      </c>
      <c r="HO55">
        <v>27.3533</v>
      </c>
      <c r="HP55">
        <v>61.9511</v>
      </c>
      <c r="HQ55">
        <v>25.9776</v>
      </c>
      <c r="HR55">
        <v>1</v>
      </c>
      <c r="HS55">
        <v>0.09660059999999999</v>
      </c>
      <c r="HT55">
        <v>-0.492688</v>
      </c>
      <c r="HU55">
        <v>20.3382</v>
      </c>
      <c r="HV55">
        <v>5.21759</v>
      </c>
      <c r="HW55">
        <v>12.0117</v>
      </c>
      <c r="HX55">
        <v>4.98905</v>
      </c>
      <c r="HY55">
        <v>3.28778</v>
      </c>
      <c r="HZ55">
        <v>9999</v>
      </c>
      <c r="IA55">
        <v>9999</v>
      </c>
      <c r="IB55">
        <v>9999</v>
      </c>
      <c r="IC55">
        <v>999.9</v>
      </c>
      <c r="ID55">
        <v>1.86753</v>
      </c>
      <c r="IE55">
        <v>1.86672</v>
      </c>
      <c r="IF55">
        <v>1.86601</v>
      </c>
      <c r="IG55">
        <v>1.86601</v>
      </c>
      <c r="IH55">
        <v>1.86784</v>
      </c>
      <c r="II55">
        <v>1.87028</v>
      </c>
      <c r="IJ55">
        <v>1.86892</v>
      </c>
      <c r="IK55">
        <v>1.87042</v>
      </c>
      <c r="IL55">
        <v>0</v>
      </c>
      <c r="IM55">
        <v>0</v>
      </c>
      <c r="IN55">
        <v>0</v>
      </c>
      <c r="IO55">
        <v>0</v>
      </c>
      <c r="IP55" t="s">
        <v>443</v>
      </c>
      <c r="IQ55" t="s">
        <v>444</v>
      </c>
      <c r="IR55" t="s">
        <v>445</v>
      </c>
      <c r="IS55" t="s">
        <v>445</v>
      </c>
      <c r="IT55" t="s">
        <v>445</v>
      </c>
      <c r="IU55" t="s">
        <v>445</v>
      </c>
      <c r="IV55">
        <v>0</v>
      </c>
      <c r="IW55">
        <v>100</v>
      </c>
      <c r="IX55">
        <v>100</v>
      </c>
      <c r="IY55">
        <v>0.144</v>
      </c>
      <c r="IZ55">
        <v>0.1464</v>
      </c>
      <c r="JA55">
        <v>0.1520806729546384</v>
      </c>
      <c r="JB55">
        <v>0.0003178419753343253</v>
      </c>
      <c r="JC55">
        <v>-6.012475575984678E-07</v>
      </c>
      <c r="JD55">
        <v>7.594320938325871E-11</v>
      </c>
      <c r="JE55">
        <v>-0.06537213769188976</v>
      </c>
      <c r="JF55">
        <v>-0.002779077146552394</v>
      </c>
      <c r="JG55">
        <v>0.0007843295920201409</v>
      </c>
      <c r="JH55">
        <v>-1.211717912536145E-05</v>
      </c>
      <c r="JI55">
        <v>4</v>
      </c>
      <c r="JJ55">
        <v>2338</v>
      </c>
      <c r="JK55">
        <v>1</v>
      </c>
      <c r="JL55">
        <v>27</v>
      </c>
      <c r="JM55">
        <v>189908</v>
      </c>
      <c r="JN55">
        <v>189908.1</v>
      </c>
      <c r="JO55">
        <v>1.46484</v>
      </c>
      <c r="JP55">
        <v>2.26807</v>
      </c>
      <c r="JQ55">
        <v>1.39648</v>
      </c>
      <c r="JR55">
        <v>2.34985</v>
      </c>
      <c r="JS55">
        <v>1.49536</v>
      </c>
      <c r="JT55">
        <v>2.67944</v>
      </c>
      <c r="JU55">
        <v>36.2694</v>
      </c>
      <c r="JV55">
        <v>24.07</v>
      </c>
      <c r="JW55">
        <v>18</v>
      </c>
      <c r="JX55">
        <v>490.087</v>
      </c>
      <c r="JY55">
        <v>449.694</v>
      </c>
      <c r="JZ55">
        <v>28.7525</v>
      </c>
      <c r="KA55">
        <v>28.8592</v>
      </c>
      <c r="KB55">
        <v>30.0001</v>
      </c>
      <c r="KC55">
        <v>28.7351</v>
      </c>
      <c r="KD55">
        <v>28.6671</v>
      </c>
      <c r="KE55">
        <v>29.3511</v>
      </c>
      <c r="KF55">
        <v>28.5919</v>
      </c>
      <c r="KG55">
        <v>77.5932</v>
      </c>
      <c r="KH55">
        <v>28.751</v>
      </c>
      <c r="KI55">
        <v>654.4450000000001</v>
      </c>
      <c r="KJ55">
        <v>21.5725</v>
      </c>
      <c r="KK55">
        <v>100.996</v>
      </c>
      <c r="KL55">
        <v>100.525</v>
      </c>
    </row>
    <row r="56" spans="1:298">
      <c r="A56">
        <v>40</v>
      </c>
      <c r="B56">
        <v>1758641912.5</v>
      </c>
      <c r="C56">
        <v>286.5</v>
      </c>
      <c r="D56" t="s">
        <v>523</v>
      </c>
      <c r="E56" t="s">
        <v>524</v>
      </c>
      <c r="F56">
        <v>5</v>
      </c>
      <c r="G56" t="s">
        <v>436</v>
      </c>
      <c r="H56" t="s">
        <v>437</v>
      </c>
      <c r="I56" t="s">
        <v>438</v>
      </c>
      <c r="J56">
        <v>1758641905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655.4633627616375</v>
      </c>
      <c r="AL56">
        <v>625.4301333333333</v>
      </c>
      <c r="AM56">
        <v>3.381217585562029</v>
      </c>
      <c r="AN56">
        <v>64.96130728800695</v>
      </c>
      <c r="AO56">
        <f>(AQ56 - AP56 + DZ56*1E3/(8.314*(EB56+273.15)) * AS56/DY56 * AR56) * DY56/(100*DM56) * 1000/(1000 - AQ56)</f>
        <v>0</v>
      </c>
      <c r="AP56">
        <v>21.52051842424242</v>
      </c>
      <c r="AQ56">
        <v>23.72623393939393</v>
      </c>
      <c r="AR56">
        <v>-0.0001165709728870047</v>
      </c>
      <c r="AS56">
        <v>107.77</v>
      </c>
      <c r="AT56">
        <v>0</v>
      </c>
      <c r="AU56">
        <v>0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439</v>
      </c>
      <c r="AZ56" t="s">
        <v>439</v>
      </c>
      <c r="BA56">
        <v>0</v>
      </c>
      <c r="BB56">
        <v>0</v>
      </c>
      <c r="BC56">
        <f>1-BA56/BB56</f>
        <v>0</v>
      </c>
      <c r="BD56">
        <v>0</v>
      </c>
      <c r="BE56" t="s">
        <v>439</v>
      </c>
      <c r="BF56" t="s">
        <v>439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439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2.44</v>
      </c>
      <c r="DN56">
        <v>0.5</v>
      </c>
      <c r="DO56" t="s">
        <v>440</v>
      </c>
      <c r="DP56">
        <v>2</v>
      </c>
      <c r="DQ56" t="b">
        <v>1</v>
      </c>
      <c r="DR56">
        <v>1758641905</v>
      </c>
      <c r="DS56">
        <v>587.5423333333333</v>
      </c>
      <c r="DT56">
        <v>626.5296666666667</v>
      </c>
      <c r="DU56">
        <v>23.74252592592593</v>
      </c>
      <c r="DV56">
        <v>21.52517777777778</v>
      </c>
      <c r="DW56">
        <v>587.3957037037037</v>
      </c>
      <c r="DX56">
        <v>23.59598518518519</v>
      </c>
      <c r="DY56">
        <v>500.0101481481482</v>
      </c>
      <c r="DZ56">
        <v>90.43990370370372</v>
      </c>
      <c r="EA56">
        <v>0.03099254074074074</v>
      </c>
      <c r="EB56">
        <v>30.16707407407407</v>
      </c>
      <c r="EC56">
        <v>30.01408148148148</v>
      </c>
      <c r="ED56">
        <v>999.9000000000001</v>
      </c>
      <c r="EE56">
        <v>0</v>
      </c>
      <c r="EF56">
        <v>0</v>
      </c>
      <c r="EG56">
        <v>9999.685185185184</v>
      </c>
      <c r="EH56">
        <v>0</v>
      </c>
      <c r="EI56">
        <v>12.0565</v>
      </c>
      <c r="EJ56">
        <v>-38.98738148148148</v>
      </c>
      <c r="EK56">
        <v>601.8312592592592</v>
      </c>
      <c r="EL56">
        <v>640.3125555555556</v>
      </c>
      <c r="EM56">
        <v>2.217356296296296</v>
      </c>
      <c r="EN56">
        <v>626.5296666666667</v>
      </c>
      <c r="EO56">
        <v>21.52517777777778</v>
      </c>
      <c r="EP56">
        <v>2.147272222222222</v>
      </c>
      <c r="EQ56">
        <v>1.946735185185185</v>
      </c>
      <c r="ER56">
        <v>18.57425185185185</v>
      </c>
      <c r="ES56">
        <v>17.01763703703704</v>
      </c>
      <c r="ET56">
        <v>1999.995185185185</v>
      </c>
      <c r="EU56">
        <v>0.9799966666666667</v>
      </c>
      <c r="EV56">
        <v>0.02000323333333333</v>
      </c>
      <c r="EW56">
        <v>0</v>
      </c>
      <c r="EX56">
        <v>303.0672962962963</v>
      </c>
      <c r="EY56">
        <v>5.00097</v>
      </c>
      <c r="EZ56">
        <v>6160.940740740742</v>
      </c>
      <c r="FA56">
        <v>16707.52962962963</v>
      </c>
      <c r="FB56">
        <v>40.75</v>
      </c>
      <c r="FC56">
        <v>41.06666666666666</v>
      </c>
      <c r="FD56">
        <v>40.68699999999999</v>
      </c>
      <c r="FE56">
        <v>40.67781481481481</v>
      </c>
      <c r="FF56">
        <v>41.31199999999999</v>
      </c>
      <c r="FG56">
        <v>1955.085185185185</v>
      </c>
      <c r="FH56">
        <v>39.91</v>
      </c>
      <c r="FI56">
        <v>0</v>
      </c>
      <c r="FJ56">
        <v>1758641913.6</v>
      </c>
      <c r="FK56">
        <v>0</v>
      </c>
      <c r="FL56">
        <v>303.0692692307693</v>
      </c>
      <c r="FM56">
        <v>6.794905998639799</v>
      </c>
      <c r="FN56">
        <v>124.7654700894865</v>
      </c>
      <c r="FO56">
        <v>6161.270384615385</v>
      </c>
      <c r="FP56">
        <v>15</v>
      </c>
      <c r="FQ56">
        <v>0</v>
      </c>
      <c r="FR56" t="s">
        <v>441</v>
      </c>
      <c r="FS56">
        <v>1747247426.5</v>
      </c>
      <c r="FT56">
        <v>1747247420.5</v>
      </c>
      <c r="FU56">
        <v>0</v>
      </c>
      <c r="FV56">
        <v>1.027</v>
      </c>
      <c r="FW56">
        <v>0.031</v>
      </c>
      <c r="FX56">
        <v>0.02</v>
      </c>
      <c r="FY56">
        <v>0.05</v>
      </c>
      <c r="FZ56">
        <v>420</v>
      </c>
      <c r="GA56">
        <v>16</v>
      </c>
      <c r="GB56">
        <v>0.01</v>
      </c>
      <c r="GC56">
        <v>0.1</v>
      </c>
      <c r="GD56">
        <v>-38.872785</v>
      </c>
      <c r="GE56">
        <v>-2.878261913696056</v>
      </c>
      <c r="GF56">
        <v>0.3230519002807444</v>
      </c>
      <c r="GG56">
        <v>0</v>
      </c>
      <c r="GH56">
        <v>302.7458529411765</v>
      </c>
      <c r="GI56">
        <v>6.822719636109591</v>
      </c>
      <c r="GJ56">
        <v>0.6985473638560024</v>
      </c>
      <c r="GK56">
        <v>-1</v>
      </c>
      <c r="GL56">
        <v>2.21595975</v>
      </c>
      <c r="GM56">
        <v>-0.005398536585374694</v>
      </c>
      <c r="GN56">
        <v>0.005640771439927332</v>
      </c>
      <c r="GO56">
        <v>1</v>
      </c>
      <c r="GP56">
        <v>1</v>
      </c>
      <c r="GQ56">
        <v>2</v>
      </c>
      <c r="GR56" t="s">
        <v>442</v>
      </c>
      <c r="GS56">
        <v>3.13598</v>
      </c>
      <c r="GT56">
        <v>2.691</v>
      </c>
      <c r="GU56">
        <v>0.123629</v>
      </c>
      <c r="GV56">
        <v>0.127898</v>
      </c>
      <c r="GW56">
        <v>0.105371</v>
      </c>
      <c r="GX56">
        <v>0.09724099999999999</v>
      </c>
      <c r="GY56">
        <v>27856</v>
      </c>
      <c r="GZ56">
        <v>27770</v>
      </c>
      <c r="HA56">
        <v>29549.3</v>
      </c>
      <c r="HB56">
        <v>29427.7</v>
      </c>
      <c r="HC56">
        <v>34930</v>
      </c>
      <c r="HD56">
        <v>35183</v>
      </c>
      <c r="HE56">
        <v>41585.2</v>
      </c>
      <c r="HF56">
        <v>41801.7</v>
      </c>
      <c r="HG56">
        <v>1.9219</v>
      </c>
      <c r="HH56">
        <v>1.87395</v>
      </c>
      <c r="HI56">
        <v>0.0730008</v>
      </c>
      <c r="HJ56">
        <v>0</v>
      </c>
      <c r="HK56">
        <v>28.8184</v>
      </c>
      <c r="HL56">
        <v>999.9</v>
      </c>
      <c r="HM56">
        <v>56.1</v>
      </c>
      <c r="HN56">
        <v>30.6</v>
      </c>
      <c r="HO56">
        <v>27.3496</v>
      </c>
      <c r="HP56">
        <v>62.0811</v>
      </c>
      <c r="HQ56">
        <v>25.8534</v>
      </c>
      <c r="HR56">
        <v>1</v>
      </c>
      <c r="HS56">
        <v>0.096593</v>
      </c>
      <c r="HT56">
        <v>-0.434363</v>
      </c>
      <c r="HU56">
        <v>20.3383</v>
      </c>
      <c r="HV56">
        <v>5.21714</v>
      </c>
      <c r="HW56">
        <v>12.0102</v>
      </c>
      <c r="HX56">
        <v>4.98905</v>
      </c>
      <c r="HY56">
        <v>3.28763</v>
      </c>
      <c r="HZ56">
        <v>9999</v>
      </c>
      <c r="IA56">
        <v>9999</v>
      </c>
      <c r="IB56">
        <v>9999</v>
      </c>
      <c r="IC56">
        <v>999.9</v>
      </c>
      <c r="ID56">
        <v>1.86754</v>
      </c>
      <c r="IE56">
        <v>1.86673</v>
      </c>
      <c r="IF56">
        <v>1.86602</v>
      </c>
      <c r="IG56">
        <v>1.866</v>
      </c>
      <c r="IH56">
        <v>1.86783</v>
      </c>
      <c r="II56">
        <v>1.87028</v>
      </c>
      <c r="IJ56">
        <v>1.86893</v>
      </c>
      <c r="IK56">
        <v>1.87042</v>
      </c>
      <c r="IL56">
        <v>0</v>
      </c>
      <c r="IM56">
        <v>0</v>
      </c>
      <c r="IN56">
        <v>0</v>
      </c>
      <c r="IO56">
        <v>0</v>
      </c>
      <c r="IP56" t="s">
        <v>443</v>
      </c>
      <c r="IQ56" t="s">
        <v>444</v>
      </c>
      <c r="IR56" t="s">
        <v>445</v>
      </c>
      <c r="IS56" t="s">
        <v>445</v>
      </c>
      <c r="IT56" t="s">
        <v>445</v>
      </c>
      <c r="IU56" t="s">
        <v>445</v>
      </c>
      <c r="IV56">
        <v>0</v>
      </c>
      <c r="IW56">
        <v>100</v>
      </c>
      <c r="IX56">
        <v>100</v>
      </c>
      <c r="IY56">
        <v>0.138</v>
      </c>
      <c r="IZ56">
        <v>0.1463</v>
      </c>
      <c r="JA56">
        <v>0.1520806729546384</v>
      </c>
      <c r="JB56">
        <v>0.0003178419753343253</v>
      </c>
      <c r="JC56">
        <v>-6.012475575984678E-07</v>
      </c>
      <c r="JD56">
        <v>7.594320938325871E-11</v>
      </c>
      <c r="JE56">
        <v>-0.06537213769188976</v>
      </c>
      <c r="JF56">
        <v>-0.002779077146552394</v>
      </c>
      <c r="JG56">
        <v>0.0007843295920201409</v>
      </c>
      <c r="JH56">
        <v>-1.211717912536145E-05</v>
      </c>
      <c r="JI56">
        <v>4</v>
      </c>
      <c r="JJ56">
        <v>2338</v>
      </c>
      <c r="JK56">
        <v>1</v>
      </c>
      <c r="JL56">
        <v>27</v>
      </c>
      <c r="JM56">
        <v>189908.1</v>
      </c>
      <c r="JN56">
        <v>189908.2</v>
      </c>
      <c r="JO56">
        <v>1.49292</v>
      </c>
      <c r="JP56">
        <v>2.2644</v>
      </c>
      <c r="JQ56">
        <v>1.39771</v>
      </c>
      <c r="JR56">
        <v>2.34863</v>
      </c>
      <c r="JS56">
        <v>1.49536</v>
      </c>
      <c r="JT56">
        <v>2.68433</v>
      </c>
      <c r="JU56">
        <v>36.2694</v>
      </c>
      <c r="JV56">
        <v>24.0612</v>
      </c>
      <c r="JW56">
        <v>18</v>
      </c>
      <c r="JX56">
        <v>490.095</v>
      </c>
      <c r="JY56">
        <v>449.828</v>
      </c>
      <c r="JZ56">
        <v>28.7372</v>
      </c>
      <c r="KA56">
        <v>28.8577</v>
      </c>
      <c r="KB56">
        <v>30.0001</v>
      </c>
      <c r="KC56">
        <v>28.7341</v>
      </c>
      <c r="KD56">
        <v>28.6663</v>
      </c>
      <c r="KE56">
        <v>29.9848</v>
      </c>
      <c r="KF56">
        <v>28.5919</v>
      </c>
      <c r="KG56">
        <v>77.5932</v>
      </c>
      <c r="KH56">
        <v>28.7288</v>
      </c>
      <c r="KI56">
        <v>674.48</v>
      </c>
      <c r="KJ56">
        <v>21.587</v>
      </c>
      <c r="KK56">
        <v>100.996</v>
      </c>
      <c r="KL56">
        <v>100.526</v>
      </c>
    </row>
    <row r="57" spans="1:298">
      <c r="A57">
        <v>41</v>
      </c>
      <c r="B57">
        <v>1758641917.5</v>
      </c>
      <c r="C57">
        <v>291.5</v>
      </c>
      <c r="D57" t="s">
        <v>525</v>
      </c>
      <c r="E57" t="s">
        <v>526</v>
      </c>
      <c r="F57">
        <v>5</v>
      </c>
      <c r="G57" t="s">
        <v>436</v>
      </c>
      <c r="H57" t="s">
        <v>437</v>
      </c>
      <c r="I57" t="s">
        <v>438</v>
      </c>
      <c r="J57">
        <v>1758641909.714286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672.654378304068</v>
      </c>
      <c r="AL57">
        <v>642.4902424242422</v>
      </c>
      <c r="AM57">
        <v>3.414923254985184</v>
      </c>
      <c r="AN57">
        <v>64.96130728800695</v>
      </c>
      <c r="AO57">
        <f>(AQ57 - AP57 + DZ57*1E3/(8.314*(EB57+273.15)) * AS57/DY57 * AR57) * DY57/(100*DM57) * 1000/(1000 - AQ57)</f>
        <v>0</v>
      </c>
      <c r="AP57">
        <v>21.51990481385283</v>
      </c>
      <c r="AQ57">
        <v>23.7162909090909</v>
      </c>
      <c r="AR57">
        <v>-8.372697070389189E-05</v>
      </c>
      <c r="AS57">
        <v>107.77</v>
      </c>
      <c r="AT57">
        <v>0</v>
      </c>
      <c r="AU57">
        <v>0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439</v>
      </c>
      <c r="AZ57" t="s">
        <v>439</v>
      </c>
      <c r="BA57">
        <v>0</v>
      </c>
      <c r="BB57">
        <v>0</v>
      </c>
      <c r="BC57">
        <f>1-BA57/BB57</f>
        <v>0</v>
      </c>
      <c r="BD57">
        <v>0</v>
      </c>
      <c r="BE57" t="s">
        <v>439</v>
      </c>
      <c r="BF57" t="s">
        <v>439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439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2.44</v>
      </c>
      <c r="DN57">
        <v>0.5</v>
      </c>
      <c r="DO57" t="s">
        <v>440</v>
      </c>
      <c r="DP57">
        <v>2</v>
      </c>
      <c r="DQ57" t="b">
        <v>1</v>
      </c>
      <c r="DR57">
        <v>1758641909.714286</v>
      </c>
      <c r="DS57">
        <v>603.0509642857143</v>
      </c>
      <c r="DT57">
        <v>642.3204285714286</v>
      </c>
      <c r="DU57">
        <v>23.73197142857143</v>
      </c>
      <c r="DV57">
        <v>21.52125357142857</v>
      </c>
      <c r="DW57">
        <v>602.9092857142856</v>
      </c>
      <c r="DX57">
        <v>23.585575</v>
      </c>
      <c r="DY57">
        <v>499.9975357142857</v>
      </c>
      <c r="DZ57">
        <v>90.44075357142857</v>
      </c>
      <c r="EA57">
        <v>0.03090300714285714</v>
      </c>
      <c r="EB57">
        <v>30.166875</v>
      </c>
      <c r="EC57">
        <v>30.01425357142858</v>
      </c>
      <c r="ED57">
        <v>999.9000000000002</v>
      </c>
      <c r="EE57">
        <v>0</v>
      </c>
      <c r="EF57">
        <v>0</v>
      </c>
      <c r="EG57">
        <v>9997.326428571429</v>
      </c>
      <c r="EH57">
        <v>0</v>
      </c>
      <c r="EI57">
        <v>12.0565</v>
      </c>
      <c r="EJ57">
        <v>-39.26942857142857</v>
      </c>
      <c r="EK57">
        <v>617.710357142857</v>
      </c>
      <c r="EL57">
        <v>656.4480714285716</v>
      </c>
      <c r="EM57">
        <v>2.210725</v>
      </c>
      <c r="EN57">
        <v>642.3204285714286</v>
      </c>
      <c r="EO57">
        <v>21.52125357142857</v>
      </c>
      <c r="EP57">
        <v>2.146337857142857</v>
      </c>
      <c r="EQ57">
        <v>1.946398214285714</v>
      </c>
      <c r="ER57">
        <v>18.56730357142857</v>
      </c>
      <c r="ES57">
        <v>17.01491071428571</v>
      </c>
      <c r="ET57">
        <v>1999.979285714286</v>
      </c>
      <c r="EU57">
        <v>0.9799965357142858</v>
      </c>
      <c r="EV57">
        <v>0.02000336071428571</v>
      </c>
      <c r="EW57">
        <v>0</v>
      </c>
      <c r="EX57">
        <v>303.5849642857142</v>
      </c>
      <c r="EY57">
        <v>5.00097</v>
      </c>
      <c r="EZ57">
        <v>6170.402500000001</v>
      </c>
      <c r="FA57">
        <v>16707.38571428572</v>
      </c>
      <c r="FB57">
        <v>40.75</v>
      </c>
      <c r="FC57">
        <v>41.06649999999998</v>
      </c>
      <c r="FD57">
        <v>40.68699999999999</v>
      </c>
      <c r="FE57">
        <v>40.67814285714285</v>
      </c>
      <c r="FF57">
        <v>41.31199999999999</v>
      </c>
      <c r="FG57">
        <v>1955.069285714286</v>
      </c>
      <c r="FH57">
        <v>39.91</v>
      </c>
      <c r="FI57">
        <v>0</v>
      </c>
      <c r="FJ57">
        <v>1758641918.4</v>
      </c>
      <c r="FK57">
        <v>0</v>
      </c>
      <c r="FL57">
        <v>303.6066538461538</v>
      </c>
      <c r="FM57">
        <v>6.683316252226665</v>
      </c>
      <c r="FN57">
        <v>118.2502563687436</v>
      </c>
      <c r="FO57">
        <v>6170.894615384615</v>
      </c>
      <c r="FP57">
        <v>15</v>
      </c>
      <c r="FQ57">
        <v>0</v>
      </c>
      <c r="FR57" t="s">
        <v>441</v>
      </c>
      <c r="FS57">
        <v>1747247426.5</v>
      </c>
      <c r="FT57">
        <v>1747247420.5</v>
      </c>
      <c r="FU57">
        <v>0</v>
      </c>
      <c r="FV57">
        <v>1.027</v>
      </c>
      <c r="FW57">
        <v>0.031</v>
      </c>
      <c r="FX57">
        <v>0.02</v>
      </c>
      <c r="FY57">
        <v>0.05</v>
      </c>
      <c r="FZ57">
        <v>420</v>
      </c>
      <c r="GA57">
        <v>16</v>
      </c>
      <c r="GB57">
        <v>0.01</v>
      </c>
      <c r="GC57">
        <v>0.1</v>
      </c>
      <c r="GD57">
        <v>-39.05033</v>
      </c>
      <c r="GE57">
        <v>-3.827090431519728</v>
      </c>
      <c r="GF57">
        <v>0.3733161329222193</v>
      </c>
      <c r="GG57">
        <v>0</v>
      </c>
      <c r="GH57">
        <v>303.2057647058823</v>
      </c>
      <c r="GI57">
        <v>6.864415597274761</v>
      </c>
      <c r="GJ57">
        <v>0.7053701180658353</v>
      </c>
      <c r="GK57">
        <v>-1</v>
      </c>
      <c r="GL57">
        <v>2.213833</v>
      </c>
      <c r="GM57">
        <v>-0.06641808630394608</v>
      </c>
      <c r="GN57">
        <v>0.008254092984695515</v>
      </c>
      <c r="GO57">
        <v>1</v>
      </c>
      <c r="GP57">
        <v>1</v>
      </c>
      <c r="GQ57">
        <v>2</v>
      </c>
      <c r="GR57" t="s">
        <v>442</v>
      </c>
      <c r="GS57">
        <v>3.13594</v>
      </c>
      <c r="GT57">
        <v>2.69083</v>
      </c>
      <c r="GU57">
        <v>0.125977</v>
      </c>
      <c r="GV57">
        <v>0.130157</v>
      </c>
      <c r="GW57">
        <v>0.105339</v>
      </c>
      <c r="GX57">
        <v>0.0972398</v>
      </c>
      <c r="GY57">
        <v>27781</v>
      </c>
      <c r="GZ57">
        <v>27698</v>
      </c>
      <c r="HA57">
        <v>29549</v>
      </c>
      <c r="HB57">
        <v>29427.7</v>
      </c>
      <c r="HC57">
        <v>34930.7</v>
      </c>
      <c r="HD57">
        <v>35183.3</v>
      </c>
      <c r="HE57">
        <v>41584.4</v>
      </c>
      <c r="HF57">
        <v>41802</v>
      </c>
      <c r="HG57">
        <v>1.92178</v>
      </c>
      <c r="HH57">
        <v>1.87405</v>
      </c>
      <c r="HI57">
        <v>0.07341060000000001</v>
      </c>
      <c r="HJ57">
        <v>0</v>
      </c>
      <c r="HK57">
        <v>28.8184</v>
      </c>
      <c r="HL57">
        <v>999.9</v>
      </c>
      <c r="HM57">
        <v>56.1</v>
      </c>
      <c r="HN57">
        <v>30.6</v>
      </c>
      <c r="HO57">
        <v>27.3527</v>
      </c>
      <c r="HP57">
        <v>62.0911</v>
      </c>
      <c r="HQ57">
        <v>25.8814</v>
      </c>
      <c r="HR57">
        <v>1</v>
      </c>
      <c r="HS57">
        <v>0.0964863</v>
      </c>
      <c r="HT57">
        <v>-0.457342</v>
      </c>
      <c r="HU57">
        <v>20.3383</v>
      </c>
      <c r="HV57">
        <v>5.21699</v>
      </c>
      <c r="HW57">
        <v>12.0105</v>
      </c>
      <c r="HX57">
        <v>4.9889</v>
      </c>
      <c r="HY57">
        <v>3.28755</v>
      </c>
      <c r="HZ57">
        <v>9999</v>
      </c>
      <c r="IA57">
        <v>9999</v>
      </c>
      <c r="IB57">
        <v>9999</v>
      </c>
      <c r="IC57">
        <v>999.9</v>
      </c>
      <c r="ID57">
        <v>1.86754</v>
      </c>
      <c r="IE57">
        <v>1.86674</v>
      </c>
      <c r="IF57">
        <v>1.86601</v>
      </c>
      <c r="IG57">
        <v>1.86602</v>
      </c>
      <c r="IH57">
        <v>1.86784</v>
      </c>
      <c r="II57">
        <v>1.87028</v>
      </c>
      <c r="IJ57">
        <v>1.86895</v>
      </c>
      <c r="IK57">
        <v>1.87042</v>
      </c>
      <c r="IL57">
        <v>0</v>
      </c>
      <c r="IM57">
        <v>0</v>
      </c>
      <c r="IN57">
        <v>0</v>
      </c>
      <c r="IO57">
        <v>0</v>
      </c>
      <c r="IP57" t="s">
        <v>443</v>
      </c>
      <c r="IQ57" t="s">
        <v>444</v>
      </c>
      <c r="IR57" t="s">
        <v>445</v>
      </c>
      <c r="IS57" t="s">
        <v>445</v>
      </c>
      <c r="IT57" t="s">
        <v>445</v>
      </c>
      <c r="IU57" t="s">
        <v>445</v>
      </c>
      <c r="IV57">
        <v>0</v>
      </c>
      <c r="IW57">
        <v>100</v>
      </c>
      <c r="IX57">
        <v>100</v>
      </c>
      <c r="IY57">
        <v>0.133</v>
      </c>
      <c r="IZ57">
        <v>0.1462</v>
      </c>
      <c r="JA57">
        <v>0.1520806729546384</v>
      </c>
      <c r="JB57">
        <v>0.0003178419753343253</v>
      </c>
      <c r="JC57">
        <v>-6.012475575984678E-07</v>
      </c>
      <c r="JD57">
        <v>7.594320938325871E-11</v>
      </c>
      <c r="JE57">
        <v>-0.06537213769188976</v>
      </c>
      <c r="JF57">
        <v>-0.002779077146552394</v>
      </c>
      <c r="JG57">
        <v>0.0007843295920201409</v>
      </c>
      <c r="JH57">
        <v>-1.211717912536145E-05</v>
      </c>
      <c r="JI57">
        <v>4</v>
      </c>
      <c r="JJ57">
        <v>2338</v>
      </c>
      <c r="JK57">
        <v>1</v>
      </c>
      <c r="JL57">
        <v>27</v>
      </c>
      <c r="JM57">
        <v>189908.2</v>
      </c>
      <c r="JN57">
        <v>189908.3</v>
      </c>
      <c r="JO57">
        <v>1.52466</v>
      </c>
      <c r="JP57">
        <v>2.2644</v>
      </c>
      <c r="JQ57">
        <v>1.39648</v>
      </c>
      <c r="JR57">
        <v>2.34619</v>
      </c>
      <c r="JS57">
        <v>1.49536</v>
      </c>
      <c r="JT57">
        <v>2.55859</v>
      </c>
      <c r="JU57">
        <v>36.2694</v>
      </c>
      <c r="JV57">
        <v>24.0612</v>
      </c>
      <c r="JW57">
        <v>18</v>
      </c>
      <c r="JX57">
        <v>490.004</v>
      </c>
      <c r="JY57">
        <v>449.878</v>
      </c>
      <c r="JZ57">
        <v>28.7194</v>
      </c>
      <c r="KA57">
        <v>28.8577</v>
      </c>
      <c r="KB57">
        <v>30</v>
      </c>
      <c r="KC57">
        <v>28.7326</v>
      </c>
      <c r="KD57">
        <v>28.6647</v>
      </c>
      <c r="KE57">
        <v>30.5566</v>
      </c>
      <c r="KF57">
        <v>28.315</v>
      </c>
      <c r="KG57">
        <v>77.5932</v>
      </c>
      <c r="KH57">
        <v>28.7193</v>
      </c>
      <c r="KI57">
        <v>687.8440000000001</v>
      </c>
      <c r="KJ57">
        <v>21.6087</v>
      </c>
      <c r="KK57">
        <v>100.994</v>
      </c>
      <c r="KL57">
        <v>100.526</v>
      </c>
    </row>
    <row r="58" spans="1:298">
      <c r="A58">
        <v>42</v>
      </c>
      <c r="B58">
        <v>1758641922.5</v>
      </c>
      <c r="C58">
        <v>296.5</v>
      </c>
      <c r="D58" t="s">
        <v>527</v>
      </c>
      <c r="E58" t="s">
        <v>528</v>
      </c>
      <c r="F58">
        <v>5</v>
      </c>
      <c r="G58" t="s">
        <v>436</v>
      </c>
      <c r="H58" t="s">
        <v>437</v>
      </c>
      <c r="I58" t="s">
        <v>438</v>
      </c>
      <c r="J58">
        <v>1758641915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689.6584141636571</v>
      </c>
      <c r="AL58">
        <v>659.4697333333335</v>
      </c>
      <c r="AM58">
        <v>3.373015971207987</v>
      </c>
      <c r="AN58">
        <v>64.96130728800695</v>
      </c>
      <c r="AO58">
        <f>(AQ58 - AP58 + DZ58*1E3/(8.314*(EB58+273.15)) * AS58/DY58 * AR58) * DY58/(100*DM58) * 1000/(1000 - AQ58)</f>
        <v>0</v>
      </c>
      <c r="AP58">
        <v>21.52433934199134</v>
      </c>
      <c r="AQ58">
        <v>23.70880363636362</v>
      </c>
      <c r="AR58">
        <v>-3.470418470444003E-05</v>
      </c>
      <c r="AS58">
        <v>107.77</v>
      </c>
      <c r="AT58">
        <v>0</v>
      </c>
      <c r="AU58">
        <v>0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439</v>
      </c>
      <c r="AZ58" t="s">
        <v>439</v>
      </c>
      <c r="BA58">
        <v>0</v>
      </c>
      <c r="BB58">
        <v>0</v>
      </c>
      <c r="BC58">
        <f>1-BA58/BB58</f>
        <v>0</v>
      </c>
      <c r="BD58">
        <v>0</v>
      </c>
      <c r="BE58" t="s">
        <v>439</v>
      </c>
      <c r="BF58" t="s">
        <v>439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439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2.44</v>
      </c>
      <c r="DN58">
        <v>0.5</v>
      </c>
      <c r="DO58" t="s">
        <v>440</v>
      </c>
      <c r="DP58">
        <v>2</v>
      </c>
      <c r="DQ58" t="b">
        <v>1</v>
      </c>
      <c r="DR58">
        <v>1758641915</v>
      </c>
      <c r="DS58">
        <v>620.5982962962962</v>
      </c>
      <c r="DT58">
        <v>660.0318518518517</v>
      </c>
      <c r="DU58">
        <v>23.72015555555556</v>
      </c>
      <c r="DV58">
        <v>21.5221</v>
      </c>
      <c r="DW58">
        <v>620.4623703703704</v>
      </c>
      <c r="DX58">
        <v>23.57392592592592</v>
      </c>
      <c r="DY58">
        <v>500.0107407407408</v>
      </c>
      <c r="DZ58">
        <v>90.44000000000003</v>
      </c>
      <c r="EA58">
        <v>0.03067893703703704</v>
      </c>
      <c r="EB58">
        <v>30.16571481481481</v>
      </c>
      <c r="EC58">
        <v>30.0117962962963</v>
      </c>
      <c r="ED58">
        <v>999.9000000000001</v>
      </c>
      <c r="EE58">
        <v>0</v>
      </c>
      <c r="EF58">
        <v>0</v>
      </c>
      <c r="EG58">
        <v>10000.94962962963</v>
      </c>
      <c r="EH58">
        <v>0</v>
      </c>
      <c r="EI58">
        <v>12.0565</v>
      </c>
      <c r="EJ58">
        <v>-39.43356296296296</v>
      </c>
      <c r="EK58">
        <v>635.6765185185185</v>
      </c>
      <c r="EL58">
        <v>674.5495925925926</v>
      </c>
      <c r="EM58">
        <v>2.198073333333334</v>
      </c>
      <c r="EN58">
        <v>660.0318518518517</v>
      </c>
      <c r="EO58">
        <v>21.5221</v>
      </c>
      <c r="EP58">
        <v>2.145251111111111</v>
      </c>
      <c r="EQ58">
        <v>1.946458148148148</v>
      </c>
      <c r="ER58">
        <v>18.55922592592593</v>
      </c>
      <c r="ES58">
        <v>17.01539259259259</v>
      </c>
      <c r="ET58">
        <v>2000.010740740741</v>
      </c>
      <c r="EU58">
        <v>0.9799968888888889</v>
      </c>
      <c r="EV58">
        <v>0.02000301851851852</v>
      </c>
      <c r="EW58">
        <v>0</v>
      </c>
      <c r="EX58">
        <v>304.1262592592593</v>
      </c>
      <c r="EY58">
        <v>5.00097</v>
      </c>
      <c r="EZ58">
        <v>6180.593703703704</v>
      </c>
      <c r="FA58">
        <v>16707.64814814815</v>
      </c>
      <c r="FB58">
        <v>40.75</v>
      </c>
      <c r="FC58">
        <v>41.06666666666666</v>
      </c>
      <c r="FD58">
        <v>40.68699999999999</v>
      </c>
      <c r="FE58">
        <v>40.67092592592592</v>
      </c>
      <c r="FF58">
        <v>41.31199999999999</v>
      </c>
      <c r="FG58">
        <v>1955.100740740741</v>
      </c>
      <c r="FH58">
        <v>39.91</v>
      </c>
      <c r="FI58">
        <v>0</v>
      </c>
      <c r="FJ58">
        <v>1758641923.2</v>
      </c>
      <c r="FK58">
        <v>0</v>
      </c>
      <c r="FL58">
        <v>304.0692692307692</v>
      </c>
      <c r="FM58">
        <v>5.009470094475967</v>
      </c>
      <c r="FN58">
        <v>110.9777777985611</v>
      </c>
      <c r="FO58">
        <v>6180.09923076923</v>
      </c>
      <c r="FP58">
        <v>15</v>
      </c>
      <c r="FQ58">
        <v>0</v>
      </c>
      <c r="FR58" t="s">
        <v>441</v>
      </c>
      <c r="FS58">
        <v>1747247426.5</v>
      </c>
      <c r="FT58">
        <v>1747247420.5</v>
      </c>
      <c r="FU58">
        <v>0</v>
      </c>
      <c r="FV58">
        <v>1.027</v>
      </c>
      <c r="FW58">
        <v>0.031</v>
      </c>
      <c r="FX58">
        <v>0.02</v>
      </c>
      <c r="FY58">
        <v>0.05</v>
      </c>
      <c r="FZ58">
        <v>420</v>
      </c>
      <c r="GA58">
        <v>16</v>
      </c>
      <c r="GB58">
        <v>0.01</v>
      </c>
      <c r="GC58">
        <v>0.1</v>
      </c>
      <c r="GD58">
        <v>-39.29100731707317</v>
      </c>
      <c r="GE58">
        <v>-2.118183972125506</v>
      </c>
      <c r="GF58">
        <v>0.2330991345582954</v>
      </c>
      <c r="GG58">
        <v>0</v>
      </c>
      <c r="GH58">
        <v>303.7516764705883</v>
      </c>
      <c r="GI58">
        <v>6.145867084259002</v>
      </c>
      <c r="GJ58">
        <v>0.6438089651162211</v>
      </c>
      <c r="GK58">
        <v>-1</v>
      </c>
      <c r="GL58">
        <v>2.206090731707318</v>
      </c>
      <c r="GM58">
        <v>-0.1339490592334473</v>
      </c>
      <c r="GN58">
        <v>0.01336712720477017</v>
      </c>
      <c r="GO58">
        <v>0</v>
      </c>
      <c r="GP58">
        <v>0</v>
      </c>
      <c r="GQ58">
        <v>2</v>
      </c>
      <c r="GR58" t="s">
        <v>482</v>
      </c>
      <c r="GS58">
        <v>3.136</v>
      </c>
      <c r="GT58">
        <v>2.69087</v>
      </c>
      <c r="GU58">
        <v>0.128272</v>
      </c>
      <c r="GV58">
        <v>0.132379</v>
      </c>
      <c r="GW58">
        <v>0.105319</v>
      </c>
      <c r="GX58">
        <v>0.0973086</v>
      </c>
      <c r="GY58">
        <v>27708</v>
      </c>
      <c r="GZ58">
        <v>27626.9</v>
      </c>
      <c r="HA58">
        <v>29548.9</v>
      </c>
      <c r="HB58">
        <v>29427.4</v>
      </c>
      <c r="HC58">
        <v>34931.7</v>
      </c>
      <c r="HD58">
        <v>35180.2</v>
      </c>
      <c r="HE58">
        <v>41584.6</v>
      </c>
      <c r="HF58">
        <v>41801.5</v>
      </c>
      <c r="HG58">
        <v>1.92197</v>
      </c>
      <c r="HH58">
        <v>1.87425</v>
      </c>
      <c r="HI58">
        <v>0.0733063</v>
      </c>
      <c r="HJ58">
        <v>0</v>
      </c>
      <c r="HK58">
        <v>28.8187</v>
      </c>
      <c r="HL58">
        <v>999.9</v>
      </c>
      <c r="HM58">
        <v>56.1</v>
      </c>
      <c r="HN58">
        <v>30.6</v>
      </c>
      <c r="HO58">
        <v>27.3544</v>
      </c>
      <c r="HP58">
        <v>61.9511</v>
      </c>
      <c r="HQ58">
        <v>25.9535</v>
      </c>
      <c r="HR58">
        <v>1</v>
      </c>
      <c r="HS58">
        <v>0.0964482</v>
      </c>
      <c r="HT58">
        <v>-0.450207</v>
      </c>
      <c r="HU58">
        <v>20.3382</v>
      </c>
      <c r="HV58">
        <v>5.21699</v>
      </c>
      <c r="HW58">
        <v>12.0114</v>
      </c>
      <c r="HX58">
        <v>4.9891</v>
      </c>
      <c r="HY58">
        <v>3.28768</v>
      </c>
      <c r="HZ58">
        <v>9999</v>
      </c>
      <c r="IA58">
        <v>9999</v>
      </c>
      <c r="IB58">
        <v>9999</v>
      </c>
      <c r="IC58">
        <v>999.9</v>
      </c>
      <c r="ID58">
        <v>1.86755</v>
      </c>
      <c r="IE58">
        <v>1.86673</v>
      </c>
      <c r="IF58">
        <v>1.866</v>
      </c>
      <c r="IG58">
        <v>1.86601</v>
      </c>
      <c r="IH58">
        <v>1.86784</v>
      </c>
      <c r="II58">
        <v>1.87027</v>
      </c>
      <c r="IJ58">
        <v>1.86893</v>
      </c>
      <c r="IK58">
        <v>1.87042</v>
      </c>
      <c r="IL58">
        <v>0</v>
      </c>
      <c r="IM58">
        <v>0</v>
      </c>
      <c r="IN58">
        <v>0</v>
      </c>
      <c r="IO58">
        <v>0</v>
      </c>
      <c r="IP58" t="s">
        <v>443</v>
      </c>
      <c r="IQ58" t="s">
        <v>444</v>
      </c>
      <c r="IR58" t="s">
        <v>445</v>
      </c>
      <c r="IS58" t="s">
        <v>445</v>
      </c>
      <c r="IT58" t="s">
        <v>445</v>
      </c>
      <c r="IU58" t="s">
        <v>445</v>
      </c>
      <c r="IV58">
        <v>0</v>
      </c>
      <c r="IW58">
        <v>100</v>
      </c>
      <c r="IX58">
        <v>100</v>
      </c>
      <c r="IY58">
        <v>0.127</v>
      </c>
      <c r="IZ58">
        <v>0.1461</v>
      </c>
      <c r="JA58">
        <v>0.1520806729546384</v>
      </c>
      <c r="JB58">
        <v>0.0003178419753343253</v>
      </c>
      <c r="JC58">
        <v>-6.012475575984678E-07</v>
      </c>
      <c r="JD58">
        <v>7.594320938325871E-11</v>
      </c>
      <c r="JE58">
        <v>-0.06537213769188976</v>
      </c>
      <c r="JF58">
        <v>-0.002779077146552394</v>
      </c>
      <c r="JG58">
        <v>0.0007843295920201409</v>
      </c>
      <c r="JH58">
        <v>-1.211717912536145E-05</v>
      </c>
      <c r="JI58">
        <v>4</v>
      </c>
      <c r="JJ58">
        <v>2338</v>
      </c>
      <c r="JK58">
        <v>1</v>
      </c>
      <c r="JL58">
        <v>27</v>
      </c>
      <c r="JM58">
        <v>189908.3</v>
      </c>
      <c r="JN58">
        <v>189908.4</v>
      </c>
      <c r="JO58">
        <v>1.55273</v>
      </c>
      <c r="JP58">
        <v>2.26685</v>
      </c>
      <c r="JQ58">
        <v>1.39648</v>
      </c>
      <c r="JR58">
        <v>2.34741</v>
      </c>
      <c r="JS58">
        <v>1.49536</v>
      </c>
      <c r="JT58">
        <v>2.66724</v>
      </c>
      <c r="JU58">
        <v>36.2694</v>
      </c>
      <c r="JV58">
        <v>24.0612</v>
      </c>
      <c r="JW58">
        <v>18</v>
      </c>
      <c r="JX58">
        <v>490.113</v>
      </c>
      <c r="JY58">
        <v>449.987</v>
      </c>
      <c r="JZ58">
        <v>28.7079</v>
      </c>
      <c r="KA58">
        <v>28.8561</v>
      </c>
      <c r="KB58">
        <v>30</v>
      </c>
      <c r="KC58">
        <v>28.7304</v>
      </c>
      <c r="KD58">
        <v>28.6626</v>
      </c>
      <c r="KE58">
        <v>31.1901</v>
      </c>
      <c r="KF58">
        <v>28.315</v>
      </c>
      <c r="KG58">
        <v>77.5932</v>
      </c>
      <c r="KH58">
        <v>28.7068</v>
      </c>
      <c r="KI58">
        <v>707.88</v>
      </c>
      <c r="KJ58">
        <v>21.6258</v>
      </c>
      <c r="KK58">
        <v>100.995</v>
      </c>
      <c r="KL58">
        <v>100.525</v>
      </c>
    </row>
    <row r="59" spans="1:298">
      <c r="A59">
        <v>43</v>
      </c>
      <c r="B59">
        <v>1758641927.5</v>
      </c>
      <c r="C59">
        <v>301.5</v>
      </c>
      <c r="D59" t="s">
        <v>529</v>
      </c>
      <c r="E59" t="s">
        <v>530</v>
      </c>
      <c r="F59">
        <v>5</v>
      </c>
      <c r="G59" t="s">
        <v>436</v>
      </c>
      <c r="H59" t="s">
        <v>437</v>
      </c>
      <c r="I59" t="s">
        <v>438</v>
      </c>
      <c r="J59">
        <v>1758641919.714286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706.831337821049</v>
      </c>
      <c r="AL59">
        <v>676.5568969696965</v>
      </c>
      <c r="AM59">
        <v>3.423840140252491</v>
      </c>
      <c r="AN59">
        <v>64.96130728800695</v>
      </c>
      <c r="AO59">
        <f>(AQ59 - AP59 + DZ59*1E3/(8.314*(EB59+273.15)) * AS59/DY59 * AR59) * DY59/(100*DM59) * 1000/(1000 - AQ59)</f>
        <v>0</v>
      </c>
      <c r="AP59">
        <v>21.56260870995671</v>
      </c>
      <c r="AQ59">
        <v>23.7172496969697</v>
      </c>
      <c r="AR59">
        <v>8.844727599440332E-05</v>
      </c>
      <c r="AS59">
        <v>107.77</v>
      </c>
      <c r="AT59">
        <v>0</v>
      </c>
      <c r="AU59">
        <v>0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439</v>
      </c>
      <c r="AZ59" t="s">
        <v>439</v>
      </c>
      <c r="BA59">
        <v>0</v>
      </c>
      <c r="BB59">
        <v>0</v>
      </c>
      <c r="BC59">
        <f>1-BA59/BB59</f>
        <v>0</v>
      </c>
      <c r="BD59">
        <v>0</v>
      </c>
      <c r="BE59" t="s">
        <v>439</v>
      </c>
      <c r="BF59" t="s">
        <v>439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439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2.44</v>
      </c>
      <c r="DN59">
        <v>0.5</v>
      </c>
      <c r="DO59" t="s">
        <v>440</v>
      </c>
      <c r="DP59">
        <v>2</v>
      </c>
      <c r="DQ59" t="b">
        <v>1</v>
      </c>
      <c r="DR59">
        <v>1758641919.714286</v>
      </c>
      <c r="DS59">
        <v>636.2731428571427</v>
      </c>
      <c r="DT59">
        <v>675.8127500000002</v>
      </c>
      <c r="DU59">
        <v>23.71428928571428</v>
      </c>
      <c r="DV59">
        <v>21.53444285714286</v>
      </c>
      <c r="DW59">
        <v>636.14275</v>
      </c>
      <c r="DX59">
        <v>23.56813928571429</v>
      </c>
      <c r="DY59">
        <v>500.0013571428571</v>
      </c>
      <c r="DZ59">
        <v>90.4393964285714</v>
      </c>
      <c r="EA59">
        <v>0.03063718571428571</v>
      </c>
      <c r="EB59">
        <v>30.165425</v>
      </c>
      <c r="EC59">
        <v>30.01425</v>
      </c>
      <c r="ED59">
        <v>999.9000000000002</v>
      </c>
      <c r="EE59">
        <v>0</v>
      </c>
      <c r="EF59">
        <v>0</v>
      </c>
      <c r="EG59">
        <v>9998.123571428572</v>
      </c>
      <c r="EH59">
        <v>0</v>
      </c>
      <c r="EI59">
        <v>12.0565</v>
      </c>
      <c r="EJ59">
        <v>-39.53956785714286</v>
      </c>
      <c r="EK59">
        <v>651.7284285714286</v>
      </c>
      <c r="EL59">
        <v>690.6864642857142</v>
      </c>
      <c r="EM59">
        <v>2.179854642857143</v>
      </c>
      <c r="EN59">
        <v>675.8127500000002</v>
      </c>
      <c r="EO59">
        <v>21.53444285714286</v>
      </c>
      <c r="EP59">
        <v>2.144706428571429</v>
      </c>
      <c r="EQ59">
        <v>1.947561071428572</v>
      </c>
      <c r="ER59">
        <v>18.55516428571429</v>
      </c>
      <c r="ES59">
        <v>17.024325</v>
      </c>
      <c r="ET59">
        <v>1999.995357142857</v>
      </c>
      <c r="EU59">
        <v>0.97999675</v>
      </c>
      <c r="EV59">
        <v>0.02000315714285714</v>
      </c>
      <c r="EW59">
        <v>0</v>
      </c>
      <c r="EX59">
        <v>304.5326071428572</v>
      </c>
      <c r="EY59">
        <v>5.00097</v>
      </c>
      <c r="EZ59">
        <v>6188.921071428572</v>
      </c>
      <c r="FA59">
        <v>16707.51785714286</v>
      </c>
      <c r="FB59">
        <v>40.75</v>
      </c>
      <c r="FC59">
        <v>41.06424999999998</v>
      </c>
      <c r="FD59">
        <v>40.68699999999999</v>
      </c>
      <c r="FE59">
        <v>40.66928571428571</v>
      </c>
      <c r="FF59">
        <v>41.31199999999999</v>
      </c>
      <c r="FG59">
        <v>1955.085357142857</v>
      </c>
      <c r="FH59">
        <v>39.91</v>
      </c>
      <c r="FI59">
        <v>0</v>
      </c>
      <c r="FJ59">
        <v>1758641928.6</v>
      </c>
      <c r="FK59">
        <v>0</v>
      </c>
      <c r="FL59">
        <v>304.52744</v>
      </c>
      <c r="FM59">
        <v>3.662615402957396</v>
      </c>
      <c r="FN59">
        <v>103.8461539301675</v>
      </c>
      <c r="FO59">
        <v>6190.2524</v>
      </c>
      <c r="FP59">
        <v>15</v>
      </c>
      <c r="FQ59">
        <v>0</v>
      </c>
      <c r="FR59" t="s">
        <v>441</v>
      </c>
      <c r="FS59">
        <v>1747247426.5</v>
      </c>
      <c r="FT59">
        <v>1747247420.5</v>
      </c>
      <c r="FU59">
        <v>0</v>
      </c>
      <c r="FV59">
        <v>1.027</v>
      </c>
      <c r="FW59">
        <v>0.031</v>
      </c>
      <c r="FX59">
        <v>0.02</v>
      </c>
      <c r="FY59">
        <v>0.05</v>
      </c>
      <c r="FZ59">
        <v>420</v>
      </c>
      <c r="GA59">
        <v>16</v>
      </c>
      <c r="GB59">
        <v>0.01</v>
      </c>
      <c r="GC59">
        <v>0.1</v>
      </c>
      <c r="GD59">
        <v>-39.45220243902439</v>
      </c>
      <c r="GE59">
        <v>-1.399174912892012</v>
      </c>
      <c r="GF59">
        <v>0.1658479828297146</v>
      </c>
      <c r="GG59">
        <v>0</v>
      </c>
      <c r="GH59">
        <v>304.2183235294118</v>
      </c>
      <c r="GI59">
        <v>5.154209318936343</v>
      </c>
      <c r="GJ59">
        <v>0.5549335795225077</v>
      </c>
      <c r="GK59">
        <v>-1</v>
      </c>
      <c r="GL59">
        <v>2.189706097560976</v>
      </c>
      <c r="GM59">
        <v>-0.2104524041811851</v>
      </c>
      <c r="GN59">
        <v>0.02173233130143568</v>
      </c>
      <c r="GO59">
        <v>0</v>
      </c>
      <c r="GP59">
        <v>0</v>
      </c>
      <c r="GQ59">
        <v>2</v>
      </c>
      <c r="GR59" t="s">
        <v>482</v>
      </c>
      <c r="GS59">
        <v>3.1359</v>
      </c>
      <c r="GT59">
        <v>2.69095</v>
      </c>
      <c r="GU59">
        <v>0.130561</v>
      </c>
      <c r="GV59">
        <v>0.134583</v>
      </c>
      <c r="GW59">
        <v>0.105352</v>
      </c>
      <c r="GX59">
        <v>0.0973832</v>
      </c>
      <c r="GY59">
        <v>27635.6</v>
      </c>
      <c r="GZ59">
        <v>27556.9</v>
      </c>
      <c r="HA59">
        <v>29549.4</v>
      </c>
      <c r="HB59">
        <v>29427.6</v>
      </c>
      <c r="HC59">
        <v>34930.9</v>
      </c>
      <c r="HD59">
        <v>35177.7</v>
      </c>
      <c r="HE59">
        <v>41585.1</v>
      </c>
      <c r="HF59">
        <v>41802</v>
      </c>
      <c r="HG59">
        <v>1.92173</v>
      </c>
      <c r="HH59">
        <v>1.87445</v>
      </c>
      <c r="HI59">
        <v>0.0733137</v>
      </c>
      <c r="HJ59">
        <v>0</v>
      </c>
      <c r="HK59">
        <v>28.8209</v>
      </c>
      <c r="HL59">
        <v>999.9</v>
      </c>
      <c r="HM59">
        <v>56.1</v>
      </c>
      <c r="HN59">
        <v>30.6</v>
      </c>
      <c r="HO59">
        <v>27.3509</v>
      </c>
      <c r="HP59">
        <v>61.9611</v>
      </c>
      <c r="HQ59">
        <v>25.8293</v>
      </c>
      <c r="HR59">
        <v>1</v>
      </c>
      <c r="HS59">
        <v>0.0964101</v>
      </c>
      <c r="HT59">
        <v>-0.443758</v>
      </c>
      <c r="HU59">
        <v>20.3379</v>
      </c>
      <c r="HV59">
        <v>5.21714</v>
      </c>
      <c r="HW59">
        <v>12.0111</v>
      </c>
      <c r="HX59">
        <v>4.9887</v>
      </c>
      <c r="HY59">
        <v>3.28772</v>
      </c>
      <c r="HZ59">
        <v>9999</v>
      </c>
      <c r="IA59">
        <v>9999</v>
      </c>
      <c r="IB59">
        <v>9999</v>
      </c>
      <c r="IC59">
        <v>999.9</v>
      </c>
      <c r="ID59">
        <v>1.86752</v>
      </c>
      <c r="IE59">
        <v>1.86674</v>
      </c>
      <c r="IF59">
        <v>1.86601</v>
      </c>
      <c r="IG59">
        <v>1.866</v>
      </c>
      <c r="IH59">
        <v>1.86784</v>
      </c>
      <c r="II59">
        <v>1.87028</v>
      </c>
      <c r="IJ59">
        <v>1.86893</v>
      </c>
      <c r="IK59">
        <v>1.87042</v>
      </c>
      <c r="IL59">
        <v>0</v>
      </c>
      <c r="IM59">
        <v>0</v>
      </c>
      <c r="IN59">
        <v>0</v>
      </c>
      <c r="IO59">
        <v>0</v>
      </c>
      <c r="IP59" t="s">
        <v>443</v>
      </c>
      <c r="IQ59" t="s">
        <v>444</v>
      </c>
      <c r="IR59" t="s">
        <v>445</v>
      </c>
      <c r="IS59" t="s">
        <v>445</v>
      </c>
      <c r="IT59" t="s">
        <v>445</v>
      </c>
      <c r="IU59" t="s">
        <v>445</v>
      </c>
      <c r="IV59">
        <v>0</v>
      </c>
      <c r="IW59">
        <v>100</v>
      </c>
      <c r="IX59">
        <v>100</v>
      </c>
      <c r="IY59">
        <v>0.121</v>
      </c>
      <c r="IZ59">
        <v>0.1462</v>
      </c>
      <c r="JA59">
        <v>0.1520806729546384</v>
      </c>
      <c r="JB59">
        <v>0.0003178419753343253</v>
      </c>
      <c r="JC59">
        <v>-6.012475575984678E-07</v>
      </c>
      <c r="JD59">
        <v>7.594320938325871E-11</v>
      </c>
      <c r="JE59">
        <v>-0.06537213769188976</v>
      </c>
      <c r="JF59">
        <v>-0.002779077146552394</v>
      </c>
      <c r="JG59">
        <v>0.0007843295920201409</v>
      </c>
      <c r="JH59">
        <v>-1.211717912536145E-05</v>
      </c>
      <c r="JI59">
        <v>4</v>
      </c>
      <c r="JJ59">
        <v>2338</v>
      </c>
      <c r="JK59">
        <v>1</v>
      </c>
      <c r="JL59">
        <v>27</v>
      </c>
      <c r="JM59">
        <v>189908.4</v>
      </c>
      <c r="JN59">
        <v>189908.5</v>
      </c>
      <c r="JO59">
        <v>1.58447</v>
      </c>
      <c r="JP59">
        <v>2.2522</v>
      </c>
      <c r="JQ59">
        <v>1.39648</v>
      </c>
      <c r="JR59">
        <v>2.34741</v>
      </c>
      <c r="JS59">
        <v>1.49536</v>
      </c>
      <c r="JT59">
        <v>2.61597</v>
      </c>
      <c r="JU59">
        <v>36.2694</v>
      </c>
      <c r="JV59">
        <v>24.07</v>
      </c>
      <c r="JW59">
        <v>18</v>
      </c>
      <c r="JX59">
        <v>489.953</v>
      </c>
      <c r="JY59">
        <v>450.108</v>
      </c>
      <c r="JZ59">
        <v>28.6955</v>
      </c>
      <c r="KA59">
        <v>28.8553</v>
      </c>
      <c r="KB59">
        <v>30</v>
      </c>
      <c r="KC59">
        <v>28.7302</v>
      </c>
      <c r="KD59">
        <v>28.6623</v>
      </c>
      <c r="KE59">
        <v>31.7647</v>
      </c>
      <c r="KF59">
        <v>28.315</v>
      </c>
      <c r="KG59">
        <v>77.5932</v>
      </c>
      <c r="KH59">
        <v>28.6941</v>
      </c>
      <c r="KI59">
        <v>721.237</v>
      </c>
      <c r="KJ59">
        <v>21.6279</v>
      </c>
      <c r="KK59">
        <v>100.996</v>
      </c>
      <c r="KL59">
        <v>100.526</v>
      </c>
    </row>
    <row r="60" spans="1:298">
      <c r="A60">
        <v>44</v>
      </c>
      <c r="B60">
        <v>1758641932.5</v>
      </c>
      <c r="C60">
        <v>306.5</v>
      </c>
      <c r="D60" t="s">
        <v>531</v>
      </c>
      <c r="E60" t="s">
        <v>532</v>
      </c>
      <c r="F60">
        <v>5</v>
      </c>
      <c r="G60" t="s">
        <v>436</v>
      </c>
      <c r="H60" t="s">
        <v>437</v>
      </c>
      <c r="I60" t="s">
        <v>438</v>
      </c>
      <c r="J60">
        <v>1758641925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723.9335478449046</v>
      </c>
      <c r="AL60">
        <v>693.6722666666665</v>
      </c>
      <c r="AM60">
        <v>3.428083834211845</v>
      </c>
      <c r="AN60">
        <v>64.96130728800695</v>
      </c>
      <c r="AO60">
        <f>(AQ60 - AP60 + DZ60*1E3/(8.314*(EB60+273.15)) * AS60/DY60 * AR60) * DY60/(100*DM60) * 1000/(1000 - AQ60)</f>
        <v>0</v>
      </c>
      <c r="AP60">
        <v>21.5672376969697</v>
      </c>
      <c r="AQ60">
        <v>23.72013818181818</v>
      </c>
      <c r="AR60">
        <v>-6.42782504868808E-06</v>
      </c>
      <c r="AS60">
        <v>107.77</v>
      </c>
      <c r="AT60">
        <v>0</v>
      </c>
      <c r="AU60">
        <v>0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439</v>
      </c>
      <c r="AZ60" t="s">
        <v>439</v>
      </c>
      <c r="BA60">
        <v>0</v>
      </c>
      <c r="BB60">
        <v>0</v>
      </c>
      <c r="BC60">
        <f>1-BA60/BB60</f>
        <v>0</v>
      </c>
      <c r="BD60">
        <v>0</v>
      </c>
      <c r="BE60" t="s">
        <v>439</v>
      </c>
      <c r="BF60" t="s">
        <v>439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439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2.44</v>
      </c>
      <c r="DN60">
        <v>0.5</v>
      </c>
      <c r="DO60" t="s">
        <v>440</v>
      </c>
      <c r="DP60">
        <v>2</v>
      </c>
      <c r="DQ60" t="b">
        <v>1</v>
      </c>
      <c r="DR60">
        <v>1758641925</v>
      </c>
      <c r="DS60">
        <v>653.8773333333332</v>
      </c>
      <c r="DT60">
        <v>693.4903333333333</v>
      </c>
      <c r="DU60">
        <v>23.7141037037037</v>
      </c>
      <c r="DV60">
        <v>21.55058888888889</v>
      </c>
      <c r="DW60">
        <v>653.7531851851852</v>
      </c>
      <c r="DX60">
        <v>23.56794814814815</v>
      </c>
      <c r="DY60">
        <v>500.0051851851852</v>
      </c>
      <c r="DZ60">
        <v>90.43872222222222</v>
      </c>
      <c r="EA60">
        <v>0.03069975555555556</v>
      </c>
      <c r="EB60">
        <v>30.16438888888889</v>
      </c>
      <c r="EC60">
        <v>30.01774074074074</v>
      </c>
      <c r="ED60">
        <v>999.9000000000001</v>
      </c>
      <c r="EE60">
        <v>0</v>
      </c>
      <c r="EF60">
        <v>0</v>
      </c>
      <c r="EG60">
        <v>10001.50333333333</v>
      </c>
      <c r="EH60">
        <v>0</v>
      </c>
      <c r="EI60">
        <v>12.0565</v>
      </c>
      <c r="EJ60">
        <v>-39.61308888888889</v>
      </c>
      <c r="EK60">
        <v>669.7601481481483</v>
      </c>
      <c r="EL60">
        <v>708.7647777777778</v>
      </c>
      <c r="EM60">
        <v>2.163521481481482</v>
      </c>
      <c r="EN60">
        <v>693.4903333333333</v>
      </c>
      <c r="EO60">
        <v>21.55058888888889</v>
      </c>
      <c r="EP60">
        <v>2.144673703703703</v>
      </c>
      <c r="EQ60">
        <v>1.949007407407407</v>
      </c>
      <c r="ER60">
        <v>18.55491481481481</v>
      </c>
      <c r="ES60">
        <v>17.03602962962963</v>
      </c>
      <c r="ET60">
        <v>2000.022962962963</v>
      </c>
      <c r="EU60">
        <v>0.979997</v>
      </c>
      <c r="EV60">
        <v>0.02000291111111111</v>
      </c>
      <c r="EW60">
        <v>0</v>
      </c>
      <c r="EX60">
        <v>304.8873333333333</v>
      </c>
      <c r="EY60">
        <v>5.00097</v>
      </c>
      <c r="EZ60">
        <v>6198.046666666668</v>
      </c>
      <c r="FA60">
        <v>16707.74444444444</v>
      </c>
      <c r="FB60">
        <v>40.75</v>
      </c>
      <c r="FC60">
        <v>41.06199999999999</v>
      </c>
      <c r="FD60">
        <v>40.68699999999999</v>
      </c>
      <c r="FE60">
        <v>40.65714814814815</v>
      </c>
      <c r="FF60">
        <v>41.31199999999999</v>
      </c>
      <c r="FG60">
        <v>1955.112962962963</v>
      </c>
      <c r="FH60">
        <v>39.91</v>
      </c>
      <c r="FI60">
        <v>0</v>
      </c>
      <c r="FJ60">
        <v>1758641933.4</v>
      </c>
      <c r="FK60">
        <v>0</v>
      </c>
      <c r="FL60">
        <v>304.8748399999999</v>
      </c>
      <c r="FM60">
        <v>4.641538448916774</v>
      </c>
      <c r="FN60">
        <v>99.53999980250167</v>
      </c>
      <c r="FO60">
        <v>6198.434</v>
      </c>
      <c r="FP60">
        <v>15</v>
      </c>
      <c r="FQ60">
        <v>0</v>
      </c>
      <c r="FR60" t="s">
        <v>441</v>
      </c>
      <c r="FS60">
        <v>1747247426.5</v>
      </c>
      <c r="FT60">
        <v>1747247420.5</v>
      </c>
      <c r="FU60">
        <v>0</v>
      </c>
      <c r="FV60">
        <v>1.027</v>
      </c>
      <c r="FW60">
        <v>0.031</v>
      </c>
      <c r="FX60">
        <v>0.02</v>
      </c>
      <c r="FY60">
        <v>0.05</v>
      </c>
      <c r="FZ60">
        <v>420</v>
      </c>
      <c r="GA60">
        <v>16</v>
      </c>
      <c r="GB60">
        <v>0.01</v>
      </c>
      <c r="GC60">
        <v>0.1</v>
      </c>
      <c r="GD60">
        <v>-39.57414634146341</v>
      </c>
      <c r="GE60">
        <v>-0.9206174216028993</v>
      </c>
      <c r="GF60">
        <v>0.1107800679825793</v>
      </c>
      <c r="GG60">
        <v>0</v>
      </c>
      <c r="GH60">
        <v>304.5947352941176</v>
      </c>
      <c r="GI60">
        <v>4.206340723767056</v>
      </c>
      <c r="GJ60">
        <v>0.4796249949837343</v>
      </c>
      <c r="GK60">
        <v>-1</v>
      </c>
      <c r="GL60">
        <v>2.175334634146342</v>
      </c>
      <c r="GM60">
        <v>-0.2058581184668934</v>
      </c>
      <c r="GN60">
        <v>0.02147110083828062</v>
      </c>
      <c r="GO60">
        <v>0</v>
      </c>
      <c r="GP60">
        <v>0</v>
      </c>
      <c r="GQ60">
        <v>2</v>
      </c>
      <c r="GR60" t="s">
        <v>482</v>
      </c>
      <c r="GS60">
        <v>3.13583</v>
      </c>
      <c r="GT60">
        <v>2.69121</v>
      </c>
      <c r="GU60">
        <v>0.132816</v>
      </c>
      <c r="GV60">
        <v>0.136781</v>
      </c>
      <c r="GW60">
        <v>0.105352</v>
      </c>
      <c r="GX60">
        <v>0.0973842</v>
      </c>
      <c r="GY60">
        <v>27564.6</v>
      </c>
      <c r="GZ60">
        <v>27487.1</v>
      </c>
      <c r="HA60">
        <v>29550.2</v>
      </c>
      <c r="HB60">
        <v>29427.9</v>
      </c>
      <c r="HC60">
        <v>34931.7</v>
      </c>
      <c r="HD60">
        <v>35177.9</v>
      </c>
      <c r="HE60">
        <v>41586.1</v>
      </c>
      <c r="HF60">
        <v>41802.2</v>
      </c>
      <c r="HG60">
        <v>1.92167</v>
      </c>
      <c r="HH60">
        <v>1.87437</v>
      </c>
      <c r="HI60">
        <v>0.0734702</v>
      </c>
      <c r="HJ60">
        <v>0</v>
      </c>
      <c r="HK60">
        <v>28.8209</v>
      </c>
      <c r="HL60">
        <v>999.9</v>
      </c>
      <c r="HM60">
        <v>56.1</v>
      </c>
      <c r="HN60">
        <v>30.6</v>
      </c>
      <c r="HO60">
        <v>27.3497</v>
      </c>
      <c r="HP60">
        <v>62.1511</v>
      </c>
      <c r="HQ60">
        <v>25.9495</v>
      </c>
      <c r="HR60">
        <v>1</v>
      </c>
      <c r="HS60">
        <v>0.0963567</v>
      </c>
      <c r="HT60">
        <v>-0.40653</v>
      </c>
      <c r="HU60">
        <v>20.3382</v>
      </c>
      <c r="HV60">
        <v>5.21714</v>
      </c>
      <c r="HW60">
        <v>12.0117</v>
      </c>
      <c r="HX60">
        <v>4.9888</v>
      </c>
      <c r="HY60">
        <v>3.28775</v>
      </c>
      <c r="HZ60">
        <v>9999</v>
      </c>
      <c r="IA60">
        <v>9999</v>
      </c>
      <c r="IB60">
        <v>9999</v>
      </c>
      <c r="IC60">
        <v>999.9</v>
      </c>
      <c r="ID60">
        <v>1.86752</v>
      </c>
      <c r="IE60">
        <v>1.86674</v>
      </c>
      <c r="IF60">
        <v>1.866</v>
      </c>
      <c r="IG60">
        <v>1.866</v>
      </c>
      <c r="IH60">
        <v>1.86784</v>
      </c>
      <c r="II60">
        <v>1.87027</v>
      </c>
      <c r="IJ60">
        <v>1.86891</v>
      </c>
      <c r="IK60">
        <v>1.87041</v>
      </c>
      <c r="IL60">
        <v>0</v>
      </c>
      <c r="IM60">
        <v>0</v>
      </c>
      <c r="IN60">
        <v>0</v>
      </c>
      <c r="IO60">
        <v>0</v>
      </c>
      <c r="IP60" t="s">
        <v>443</v>
      </c>
      <c r="IQ60" t="s">
        <v>444</v>
      </c>
      <c r="IR60" t="s">
        <v>445</v>
      </c>
      <c r="IS60" t="s">
        <v>445</v>
      </c>
      <c r="IT60" t="s">
        <v>445</v>
      </c>
      <c r="IU60" t="s">
        <v>445</v>
      </c>
      <c r="IV60">
        <v>0</v>
      </c>
      <c r="IW60">
        <v>100</v>
      </c>
      <c r="IX60">
        <v>100</v>
      </c>
      <c r="IY60">
        <v>0.115</v>
      </c>
      <c r="IZ60">
        <v>0.1462</v>
      </c>
      <c r="JA60">
        <v>0.1520806729546384</v>
      </c>
      <c r="JB60">
        <v>0.0003178419753343253</v>
      </c>
      <c r="JC60">
        <v>-6.012475575984678E-07</v>
      </c>
      <c r="JD60">
        <v>7.594320938325871E-11</v>
      </c>
      <c r="JE60">
        <v>-0.06537213769188976</v>
      </c>
      <c r="JF60">
        <v>-0.002779077146552394</v>
      </c>
      <c r="JG60">
        <v>0.0007843295920201409</v>
      </c>
      <c r="JH60">
        <v>-1.211717912536145E-05</v>
      </c>
      <c r="JI60">
        <v>4</v>
      </c>
      <c r="JJ60">
        <v>2338</v>
      </c>
      <c r="JK60">
        <v>1</v>
      </c>
      <c r="JL60">
        <v>27</v>
      </c>
      <c r="JM60">
        <v>189908.4</v>
      </c>
      <c r="JN60">
        <v>189908.5</v>
      </c>
      <c r="JO60">
        <v>1.61255</v>
      </c>
      <c r="JP60">
        <v>2.25952</v>
      </c>
      <c r="JQ60">
        <v>1.39648</v>
      </c>
      <c r="JR60">
        <v>2.34985</v>
      </c>
      <c r="JS60">
        <v>1.49536</v>
      </c>
      <c r="JT60">
        <v>2.70142</v>
      </c>
      <c r="JU60">
        <v>36.2694</v>
      </c>
      <c r="JV60">
        <v>24.0612</v>
      </c>
      <c r="JW60">
        <v>18</v>
      </c>
      <c r="JX60">
        <v>489.903</v>
      </c>
      <c r="JY60">
        <v>450.046</v>
      </c>
      <c r="JZ60">
        <v>28.6808</v>
      </c>
      <c r="KA60">
        <v>28.8553</v>
      </c>
      <c r="KB60">
        <v>29.9999</v>
      </c>
      <c r="KC60">
        <v>28.7279</v>
      </c>
      <c r="KD60">
        <v>28.6602</v>
      </c>
      <c r="KE60">
        <v>32.3881</v>
      </c>
      <c r="KF60">
        <v>28.315</v>
      </c>
      <c r="KG60">
        <v>77.5932</v>
      </c>
      <c r="KH60">
        <v>28.6753</v>
      </c>
      <c r="KI60">
        <v>741.277</v>
      </c>
      <c r="KJ60">
        <v>21.6436</v>
      </c>
      <c r="KK60">
        <v>100.998</v>
      </c>
      <c r="KL60">
        <v>100.526</v>
      </c>
    </row>
    <row r="61" spans="1:298">
      <c r="A61">
        <v>45</v>
      </c>
      <c r="B61">
        <v>1758641937.5</v>
      </c>
      <c r="C61">
        <v>311.5</v>
      </c>
      <c r="D61" t="s">
        <v>533</v>
      </c>
      <c r="E61" t="s">
        <v>534</v>
      </c>
      <c r="F61">
        <v>5</v>
      </c>
      <c r="G61" t="s">
        <v>436</v>
      </c>
      <c r="H61" t="s">
        <v>437</v>
      </c>
      <c r="I61" t="s">
        <v>438</v>
      </c>
      <c r="J61">
        <v>1758641929.714286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741.1619226213469</v>
      </c>
      <c r="AL61">
        <v>710.6415090909087</v>
      </c>
      <c r="AM61">
        <v>3.391168602795262</v>
      </c>
      <c r="AN61">
        <v>64.96130728800695</v>
      </c>
      <c r="AO61">
        <f>(AQ61 - AP61 + DZ61*1E3/(8.314*(EB61+273.15)) * AS61/DY61 * AR61) * DY61/(100*DM61) * 1000/(1000 - AQ61)</f>
        <v>0</v>
      </c>
      <c r="AP61">
        <v>21.56879873593074</v>
      </c>
      <c r="AQ61">
        <v>23.72119575757575</v>
      </c>
      <c r="AR61">
        <v>1.669346526482861E-05</v>
      </c>
      <c r="AS61">
        <v>107.77</v>
      </c>
      <c r="AT61">
        <v>0</v>
      </c>
      <c r="AU61">
        <v>0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439</v>
      </c>
      <c r="AZ61" t="s">
        <v>439</v>
      </c>
      <c r="BA61">
        <v>0</v>
      </c>
      <c r="BB61">
        <v>0</v>
      </c>
      <c r="BC61">
        <f>1-BA61/BB61</f>
        <v>0</v>
      </c>
      <c r="BD61">
        <v>0</v>
      </c>
      <c r="BE61" t="s">
        <v>439</v>
      </c>
      <c r="BF61" t="s">
        <v>439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439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2.44</v>
      </c>
      <c r="DN61">
        <v>0.5</v>
      </c>
      <c r="DO61" t="s">
        <v>440</v>
      </c>
      <c r="DP61">
        <v>2</v>
      </c>
      <c r="DQ61" t="b">
        <v>1</v>
      </c>
      <c r="DR61">
        <v>1758641929.714286</v>
      </c>
      <c r="DS61">
        <v>669.5591071428572</v>
      </c>
      <c r="DT61">
        <v>709.3151071428571</v>
      </c>
      <c r="DU61">
        <v>23.71728214285714</v>
      </c>
      <c r="DV61">
        <v>21.56407142857142</v>
      </c>
      <c r="DW61">
        <v>669.4409642857142</v>
      </c>
      <c r="DX61">
        <v>23.57108571428572</v>
      </c>
      <c r="DY61">
        <v>499.9996428571429</v>
      </c>
      <c r="DZ61">
        <v>90.43834285714286</v>
      </c>
      <c r="EA61">
        <v>0.03081182142857142</v>
      </c>
      <c r="EB61">
        <v>30.16258571428571</v>
      </c>
      <c r="EC61">
        <v>30.017175</v>
      </c>
      <c r="ED61">
        <v>999.9000000000002</v>
      </c>
      <c r="EE61">
        <v>0</v>
      </c>
      <c r="EF61">
        <v>0</v>
      </c>
      <c r="EG61">
        <v>10002.74964285714</v>
      </c>
      <c r="EH61">
        <v>0</v>
      </c>
      <c r="EI61">
        <v>12.0565</v>
      </c>
      <c r="EJ61">
        <v>-39.75602857142857</v>
      </c>
      <c r="EK61">
        <v>685.8250714285715</v>
      </c>
      <c r="EL61">
        <v>724.9479285714286</v>
      </c>
      <c r="EM61">
        <v>2.153213928571429</v>
      </c>
      <c r="EN61">
        <v>709.3151071428571</v>
      </c>
      <c r="EO61">
        <v>21.56407142857142</v>
      </c>
      <c r="EP61">
        <v>2.144953214285714</v>
      </c>
      <c r="EQ61">
        <v>1.950218928571429</v>
      </c>
      <c r="ER61">
        <v>18.55698571428571</v>
      </c>
      <c r="ES61">
        <v>17.04584642857143</v>
      </c>
      <c r="ET61">
        <v>1999.993214285714</v>
      </c>
      <c r="EU61">
        <v>0.9799966428571428</v>
      </c>
      <c r="EV61">
        <v>0.02000326071428571</v>
      </c>
      <c r="EW61">
        <v>0</v>
      </c>
      <c r="EX61">
        <v>305.2570357142857</v>
      </c>
      <c r="EY61">
        <v>5.00097</v>
      </c>
      <c r="EZ61">
        <v>6205.703928571428</v>
      </c>
      <c r="FA61">
        <v>16707.5</v>
      </c>
      <c r="FB61">
        <v>40.75</v>
      </c>
      <c r="FC61">
        <v>41.06199999999999</v>
      </c>
      <c r="FD61">
        <v>40.68699999999999</v>
      </c>
      <c r="FE61">
        <v>40.64714285714285</v>
      </c>
      <c r="FF61">
        <v>41.31199999999999</v>
      </c>
      <c r="FG61">
        <v>1955.083214285714</v>
      </c>
      <c r="FH61">
        <v>39.91</v>
      </c>
      <c r="FI61">
        <v>0</v>
      </c>
      <c r="FJ61">
        <v>1758641938.2</v>
      </c>
      <c r="FK61">
        <v>0</v>
      </c>
      <c r="FL61">
        <v>305.27148</v>
      </c>
      <c r="FM61">
        <v>4.773000001417683</v>
      </c>
      <c r="FN61">
        <v>96.64076921235991</v>
      </c>
      <c r="FO61">
        <v>6206.202400000001</v>
      </c>
      <c r="FP61">
        <v>15</v>
      </c>
      <c r="FQ61">
        <v>0</v>
      </c>
      <c r="FR61" t="s">
        <v>441</v>
      </c>
      <c r="FS61">
        <v>1747247426.5</v>
      </c>
      <c r="FT61">
        <v>1747247420.5</v>
      </c>
      <c r="FU61">
        <v>0</v>
      </c>
      <c r="FV61">
        <v>1.027</v>
      </c>
      <c r="FW61">
        <v>0.031</v>
      </c>
      <c r="FX61">
        <v>0.02</v>
      </c>
      <c r="FY61">
        <v>0.05</v>
      </c>
      <c r="FZ61">
        <v>420</v>
      </c>
      <c r="GA61">
        <v>16</v>
      </c>
      <c r="GB61">
        <v>0.01</v>
      </c>
      <c r="GC61">
        <v>0.1</v>
      </c>
      <c r="GD61">
        <v>-39.66968780487805</v>
      </c>
      <c r="GE61">
        <v>-1.572600000000022</v>
      </c>
      <c r="GF61">
        <v>0.1635504504771508</v>
      </c>
      <c r="GG61">
        <v>0</v>
      </c>
      <c r="GH61">
        <v>304.9981176470588</v>
      </c>
      <c r="GI61">
        <v>4.564950345002121</v>
      </c>
      <c r="GJ61">
        <v>0.5182622414039543</v>
      </c>
      <c r="GK61">
        <v>-1</v>
      </c>
      <c r="GL61">
        <v>2.163053414634147</v>
      </c>
      <c r="GM61">
        <v>-0.1371183972125389</v>
      </c>
      <c r="GN61">
        <v>0.0163199039944803</v>
      </c>
      <c r="GO61">
        <v>0</v>
      </c>
      <c r="GP61">
        <v>0</v>
      </c>
      <c r="GQ61">
        <v>2</v>
      </c>
      <c r="GR61" t="s">
        <v>482</v>
      </c>
      <c r="GS61">
        <v>3.13589</v>
      </c>
      <c r="GT61">
        <v>2.69124</v>
      </c>
      <c r="GU61">
        <v>0.135037</v>
      </c>
      <c r="GV61">
        <v>0.138932</v>
      </c>
      <c r="GW61">
        <v>0.105361</v>
      </c>
      <c r="GX61">
        <v>0.0974047</v>
      </c>
      <c r="GY61">
        <v>27493.1</v>
      </c>
      <c r="GZ61">
        <v>27418.7</v>
      </c>
      <c r="HA61">
        <v>29549.2</v>
      </c>
      <c r="HB61">
        <v>29428</v>
      </c>
      <c r="HC61">
        <v>34930.3</v>
      </c>
      <c r="HD61">
        <v>35177.4</v>
      </c>
      <c r="HE61">
        <v>41584.8</v>
      </c>
      <c r="HF61">
        <v>41802.5</v>
      </c>
      <c r="HG61">
        <v>1.9216</v>
      </c>
      <c r="HH61">
        <v>1.8744</v>
      </c>
      <c r="HI61">
        <v>0.0728741</v>
      </c>
      <c r="HJ61">
        <v>0</v>
      </c>
      <c r="HK61">
        <v>28.8209</v>
      </c>
      <c r="HL61">
        <v>999.9</v>
      </c>
      <c r="HM61">
        <v>56</v>
      </c>
      <c r="HN61">
        <v>30.6</v>
      </c>
      <c r="HO61">
        <v>27.3052</v>
      </c>
      <c r="HP61">
        <v>61.9211</v>
      </c>
      <c r="HQ61">
        <v>25.8293</v>
      </c>
      <c r="HR61">
        <v>1</v>
      </c>
      <c r="HS61">
        <v>0.0963364</v>
      </c>
      <c r="HT61">
        <v>-0.384014</v>
      </c>
      <c r="HU61">
        <v>20.3384</v>
      </c>
      <c r="HV61">
        <v>5.21759</v>
      </c>
      <c r="HW61">
        <v>12.0116</v>
      </c>
      <c r="HX61">
        <v>4.9889</v>
      </c>
      <c r="HY61">
        <v>3.28775</v>
      </c>
      <c r="HZ61">
        <v>9999</v>
      </c>
      <c r="IA61">
        <v>9999</v>
      </c>
      <c r="IB61">
        <v>9999</v>
      </c>
      <c r="IC61">
        <v>999.9</v>
      </c>
      <c r="ID61">
        <v>1.86752</v>
      </c>
      <c r="IE61">
        <v>1.86671</v>
      </c>
      <c r="IF61">
        <v>1.86602</v>
      </c>
      <c r="IG61">
        <v>1.866</v>
      </c>
      <c r="IH61">
        <v>1.86783</v>
      </c>
      <c r="II61">
        <v>1.87027</v>
      </c>
      <c r="IJ61">
        <v>1.8689</v>
      </c>
      <c r="IK61">
        <v>1.87042</v>
      </c>
      <c r="IL61">
        <v>0</v>
      </c>
      <c r="IM61">
        <v>0</v>
      </c>
      <c r="IN61">
        <v>0</v>
      </c>
      <c r="IO61">
        <v>0</v>
      </c>
      <c r="IP61" t="s">
        <v>443</v>
      </c>
      <c r="IQ61" t="s">
        <v>444</v>
      </c>
      <c r="IR61" t="s">
        <v>445</v>
      </c>
      <c r="IS61" t="s">
        <v>445</v>
      </c>
      <c r="IT61" t="s">
        <v>445</v>
      </c>
      <c r="IU61" t="s">
        <v>445</v>
      </c>
      <c r="IV61">
        <v>0</v>
      </c>
      <c r="IW61">
        <v>100</v>
      </c>
      <c r="IX61">
        <v>100</v>
      </c>
      <c r="IY61">
        <v>0.108</v>
      </c>
      <c r="IZ61">
        <v>0.1463</v>
      </c>
      <c r="JA61">
        <v>0.1520806729546384</v>
      </c>
      <c r="JB61">
        <v>0.0003178419753343253</v>
      </c>
      <c r="JC61">
        <v>-6.012475575984678E-07</v>
      </c>
      <c r="JD61">
        <v>7.594320938325871E-11</v>
      </c>
      <c r="JE61">
        <v>-0.06537213769188976</v>
      </c>
      <c r="JF61">
        <v>-0.002779077146552394</v>
      </c>
      <c r="JG61">
        <v>0.0007843295920201409</v>
      </c>
      <c r="JH61">
        <v>-1.211717912536145E-05</v>
      </c>
      <c r="JI61">
        <v>4</v>
      </c>
      <c r="JJ61">
        <v>2338</v>
      </c>
      <c r="JK61">
        <v>1</v>
      </c>
      <c r="JL61">
        <v>27</v>
      </c>
      <c r="JM61">
        <v>189908.5</v>
      </c>
      <c r="JN61">
        <v>189908.6</v>
      </c>
      <c r="JO61">
        <v>1.64429</v>
      </c>
      <c r="JP61">
        <v>2.24854</v>
      </c>
      <c r="JQ61">
        <v>1.39648</v>
      </c>
      <c r="JR61">
        <v>2.34741</v>
      </c>
      <c r="JS61">
        <v>1.49536</v>
      </c>
      <c r="JT61">
        <v>2.67578</v>
      </c>
      <c r="JU61">
        <v>36.2694</v>
      </c>
      <c r="JV61">
        <v>24.07</v>
      </c>
      <c r="JW61">
        <v>18</v>
      </c>
      <c r="JX61">
        <v>489.854</v>
      </c>
      <c r="JY61">
        <v>450.059</v>
      </c>
      <c r="JZ61">
        <v>28.6591</v>
      </c>
      <c r="KA61">
        <v>28.8549</v>
      </c>
      <c r="KB61">
        <v>29.9999</v>
      </c>
      <c r="KC61">
        <v>28.7277</v>
      </c>
      <c r="KD61">
        <v>28.6598</v>
      </c>
      <c r="KE61">
        <v>32.9547</v>
      </c>
      <c r="KF61">
        <v>28.041</v>
      </c>
      <c r="KG61">
        <v>77.2201</v>
      </c>
      <c r="KH61">
        <v>28.6544</v>
      </c>
      <c r="KI61">
        <v>754.635</v>
      </c>
      <c r="KJ61">
        <v>21.6543</v>
      </c>
      <c r="KK61">
        <v>100.995</v>
      </c>
      <c r="KL61">
        <v>100.527</v>
      </c>
    </row>
    <row r="62" spans="1:298">
      <c r="A62">
        <v>46</v>
      </c>
      <c r="B62">
        <v>1758641942.5</v>
      </c>
      <c r="C62">
        <v>316.5</v>
      </c>
      <c r="D62" t="s">
        <v>535</v>
      </c>
      <c r="E62" t="s">
        <v>536</v>
      </c>
      <c r="F62">
        <v>5</v>
      </c>
      <c r="G62" t="s">
        <v>436</v>
      </c>
      <c r="H62" t="s">
        <v>437</v>
      </c>
      <c r="I62" t="s">
        <v>438</v>
      </c>
      <c r="J62">
        <v>1758641935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758.2513042908095</v>
      </c>
      <c r="AL62">
        <v>727.7518727272726</v>
      </c>
      <c r="AM62">
        <v>3.424408267318024</v>
      </c>
      <c r="AN62">
        <v>64.96130728800695</v>
      </c>
      <c r="AO62">
        <f>(AQ62 - AP62 + DZ62*1E3/(8.314*(EB62+273.15)) * AS62/DY62 * AR62) * DY62/(100*DM62) * 1000/(1000 - AQ62)</f>
        <v>0</v>
      </c>
      <c r="AP62">
        <v>21.59966143722944</v>
      </c>
      <c r="AQ62">
        <v>23.72820303030302</v>
      </c>
      <c r="AR62">
        <v>4.75923096510748E-05</v>
      </c>
      <c r="AS62">
        <v>107.77</v>
      </c>
      <c r="AT62">
        <v>0</v>
      </c>
      <c r="AU62">
        <v>0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439</v>
      </c>
      <c r="AZ62" t="s">
        <v>439</v>
      </c>
      <c r="BA62">
        <v>0</v>
      </c>
      <c r="BB62">
        <v>0</v>
      </c>
      <c r="BC62">
        <f>1-BA62/BB62</f>
        <v>0</v>
      </c>
      <c r="BD62">
        <v>0</v>
      </c>
      <c r="BE62" t="s">
        <v>439</v>
      </c>
      <c r="BF62" t="s">
        <v>439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439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2.44</v>
      </c>
      <c r="DN62">
        <v>0.5</v>
      </c>
      <c r="DO62" t="s">
        <v>440</v>
      </c>
      <c r="DP62">
        <v>2</v>
      </c>
      <c r="DQ62" t="b">
        <v>1</v>
      </c>
      <c r="DR62">
        <v>1758641935</v>
      </c>
      <c r="DS62">
        <v>687.1597037037037</v>
      </c>
      <c r="DT62">
        <v>727.0499629629628</v>
      </c>
      <c r="DU62">
        <v>23.72174074074074</v>
      </c>
      <c r="DV62">
        <v>21.57711111111111</v>
      </c>
      <c r="DW62">
        <v>687.0484814814815</v>
      </c>
      <c r="DX62">
        <v>23.57548518518518</v>
      </c>
      <c r="DY62">
        <v>500.0146296296296</v>
      </c>
      <c r="DZ62">
        <v>90.43826296296295</v>
      </c>
      <c r="EA62">
        <v>0.03080785185185185</v>
      </c>
      <c r="EB62">
        <v>30.15995555555555</v>
      </c>
      <c r="EC62">
        <v>30.01528888888888</v>
      </c>
      <c r="ED62">
        <v>999.9000000000001</v>
      </c>
      <c r="EE62">
        <v>0</v>
      </c>
      <c r="EF62">
        <v>0</v>
      </c>
      <c r="EG62">
        <v>10009.54074074074</v>
      </c>
      <c r="EH62">
        <v>0</v>
      </c>
      <c r="EI62">
        <v>12.0565</v>
      </c>
      <c r="EJ62">
        <v>-39.89026296296296</v>
      </c>
      <c r="EK62">
        <v>703.8564444444446</v>
      </c>
      <c r="EL62">
        <v>743.0837407407407</v>
      </c>
      <c r="EM62">
        <v>2.144636666666667</v>
      </c>
      <c r="EN62">
        <v>727.0499629629628</v>
      </c>
      <c r="EO62">
        <v>21.57711111111111</v>
      </c>
      <c r="EP62">
        <v>2.145354444444445</v>
      </c>
      <c r="EQ62">
        <v>1.951396666666666</v>
      </c>
      <c r="ER62">
        <v>18.55997407407407</v>
      </c>
      <c r="ES62">
        <v>17.05538518518518</v>
      </c>
      <c r="ET62">
        <v>2000.023703703704</v>
      </c>
      <c r="EU62">
        <v>0.9799968888888889</v>
      </c>
      <c r="EV62">
        <v>0.02000301851851851</v>
      </c>
      <c r="EW62">
        <v>0</v>
      </c>
      <c r="EX62">
        <v>305.6584814814814</v>
      </c>
      <c r="EY62">
        <v>5.00097</v>
      </c>
      <c r="EZ62">
        <v>6214.131481481482</v>
      </c>
      <c r="FA62">
        <v>16707.75185185185</v>
      </c>
      <c r="FB62">
        <v>40.75</v>
      </c>
      <c r="FC62">
        <v>41.06199999999999</v>
      </c>
      <c r="FD62">
        <v>40.68699999999999</v>
      </c>
      <c r="FE62">
        <v>40.63648148148148</v>
      </c>
      <c r="FF62">
        <v>41.31199999999999</v>
      </c>
      <c r="FG62">
        <v>1955.113703703704</v>
      </c>
      <c r="FH62">
        <v>39.91</v>
      </c>
      <c r="FI62">
        <v>0</v>
      </c>
      <c r="FJ62">
        <v>1758641943.6</v>
      </c>
      <c r="FK62">
        <v>0</v>
      </c>
      <c r="FL62">
        <v>305.666</v>
      </c>
      <c r="FM62">
        <v>5.204170938257814</v>
      </c>
      <c r="FN62">
        <v>91.33743590788291</v>
      </c>
      <c r="FO62">
        <v>6214.296153846154</v>
      </c>
      <c r="FP62">
        <v>15</v>
      </c>
      <c r="FQ62">
        <v>0</v>
      </c>
      <c r="FR62" t="s">
        <v>441</v>
      </c>
      <c r="FS62">
        <v>1747247426.5</v>
      </c>
      <c r="FT62">
        <v>1747247420.5</v>
      </c>
      <c r="FU62">
        <v>0</v>
      </c>
      <c r="FV62">
        <v>1.027</v>
      </c>
      <c r="FW62">
        <v>0.031</v>
      </c>
      <c r="FX62">
        <v>0.02</v>
      </c>
      <c r="FY62">
        <v>0.05</v>
      </c>
      <c r="FZ62">
        <v>420</v>
      </c>
      <c r="GA62">
        <v>16</v>
      </c>
      <c r="GB62">
        <v>0.01</v>
      </c>
      <c r="GC62">
        <v>0.1</v>
      </c>
      <c r="GD62">
        <v>-39.7992487804878</v>
      </c>
      <c r="GE62">
        <v>-1.572311498257883</v>
      </c>
      <c r="GF62">
        <v>0.1591252200917396</v>
      </c>
      <c r="GG62">
        <v>0</v>
      </c>
      <c r="GH62">
        <v>305.3889411764706</v>
      </c>
      <c r="GI62">
        <v>4.781329253318702</v>
      </c>
      <c r="GJ62">
        <v>0.5365127015204127</v>
      </c>
      <c r="GK62">
        <v>-1</v>
      </c>
      <c r="GL62">
        <v>2.149486585365854</v>
      </c>
      <c r="GM62">
        <v>-0.09042146341463403</v>
      </c>
      <c r="GN62">
        <v>0.01154788558615836</v>
      </c>
      <c r="GO62">
        <v>1</v>
      </c>
      <c r="GP62">
        <v>1</v>
      </c>
      <c r="GQ62">
        <v>2</v>
      </c>
      <c r="GR62" t="s">
        <v>442</v>
      </c>
      <c r="GS62">
        <v>3.13589</v>
      </c>
      <c r="GT62">
        <v>2.69107</v>
      </c>
      <c r="GU62">
        <v>0.137245</v>
      </c>
      <c r="GV62">
        <v>0.141082</v>
      </c>
      <c r="GW62">
        <v>0.105387</v>
      </c>
      <c r="GX62">
        <v>0.0975461</v>
      </c>
      <c r="GY62">
        <v>27423.7</v>
      </c>
      <c r="GZ62">
        <v>27350.3</v>
      </c>
      <c r="HA62">
        <v>29550.1</v>
      </c>
      <c r="HB62">
        <v>29428</v>
      </c>
      <c r="HC62">
        <v>34930.2</v>
      </c>
      <c r="HD62">
        <v>35171.9</v>
      </c>
      <c r="HE62">
        <v>41585.8</v>
      </c>
      <c r="HF62">
        <v>41802.5</v>
      </c>
      <c r="HG62">
        <v>1.9216</v>
      </c>
      <c r="HH62">
        <v>1.87425</v>
      </c>
      <c r="HI62">
        <v>0.0733882</v>
      </c>
      <c r="HJ62">
        <v>0</v>
      </c>
      <c r="HK62">
        <v>28.8209</v>
      </c>
      <c r="HL62">
        <v>999.9</v>
      </c>
      <c r="HM62">
        <v>56</v>
      </c>
      <c r="HN62">
        <v>30.6</v>
      </c>
      <c r="HO62">
        <v>27.3041</v>
      </c>
      <c r="HP62">
        <v>61.8411</v>
      </c>
      <c r="HQ62">
        <v>25.9535</v>
      </c>
      <c r="HR62">
        <v>1</v>
      </c>
      <c r="HS62">
        <v>0.0958842</v>
      </c>
      <c r="HT62">
        <v>-0.402625</v>
      </c>
      <c r="HU62">
        <v>20.3381</v>
      </c>
      <c r="HV62">
        <v>5.21864</v>
      </c>
      <c r="HW62">
        <v>12.0117</v>
      </c>
      <c r="HX62">
        <v>4.9895</v>
      </c>
      <c r="HY62">
        <v>3.28788</v>
      </c>
      <c r="HZ62">
        <v>9999</v>
      </c>
      <c r="IA62">
        <v>9999</v>
      </c>
      <c r="IB62">
        <v>9999</v>
      </c>
      <c r="IC62">
        <v>999.9</v>
      </c>
      <c r="ID62">
        <v>1.86752</v>
      </c>
      <c r="IE62">
        <v>1.86674</v>
      </c>
      <c r="IF62">
        <v>1.86602</v>
      </c>
      <c r="IG62">
        <v>1.866</v>
      </c>
      <c r="IH62">
        <v>1.86783</v>
      </c>
      <c r="II62">
        <v>1.87028</v>
      </c>
      <c r="IJ62">
        <v>1.86891</v>
      </c>
      <c r="IK62">
        <v>1.87042</v>
      </c>
      <c r="IL62">
        <v>0</v>
      </c>
      <c r="IM62">
        <v>0</v>
      </c>
      <c r="IN62">
        <v>0</v>
      </c>
      <c r="IO62">
        <v>0</v>
      </c>
      <c r="IP62" t="s">
        <v>443</v>
      </c>
      <c r="IQ62" t="s">
        <v>444</v>
      </c>
      <c r="IR62" t="s">
        <v>445</v>
      </c>
      <c r="IS62" t="s">
        <v>445</v>
      </c>
      <c r="IT62" t="s">
        <v>445</v>
      </c>
      <c r="IU62" t="s">
        <v>445</v>
      </c>
      <c r="IV62">
        <v>0</v>
      </c>
      <c r="IW62">
        <v>100</v>
      </c>
      <c r="IX62">
        <v>100</v>
      </c>
      <c r="IY62">
        <v>0.101</v>
      </c>
      <c r="IZ62">
        <v>0.1463</v>
      </c>
      <c r="JA62">
        <v>0.1520806729546384</v>
      </c>
      <c r="JB62">
        <v>0.0003178419753343253</v>
      </c>
      <c r="JC62">
        <v>-6.012475575984678E-07</v>
      </c>
      <c r="JD62">
        <v>7.594320938325871E-11</v>
      </c>
      <c r="JE62">
        <v>-0.06537213769188976</v>
      </c>
      <c r="JF62">
        <v>-0.002779077146552394</v>
      </c>
      <c r="JG62">
        <v>0.0007843295920201409</v>
      </c>
      <c r="JH62">
        <v>-1.211717912536145E-05</v>
      </c>
      <c r="JI62">
        <v>4</v>
      </c>
      <c r="JJ62">
        <v>2338</v>
      </c>
      <c r="JK62">
        <v>1</v>
      </c>
      <c r="JL62">
        <v>27</v>
      </c>
      <c r="JM62">
        <v>189908.6</v>
      </c>
      <c r="JN62">
        <v>189908.7</v>
      </c>
      <c r="JO62">
        <v>1.67236</v>
      </c>
      <c r="JP62">
        <v>2.26562</v>
      </c>
      <c r="JQ62">
        <v>1.39771</v>
      </c>
      <c r="JR62">
        <v>2.34985</v>
      </c>
      <c r="JS62">
        <v>1.49536</v>
      </c>
      <c r="JT62">
        <v>2.54517</v>
      </c>
      <c r="JU62">
        <v>36.2694</v>
      </c>
      <c r="JV62">
        <v>24.0525</v>
      </c>
      <c r="JW62">
        <v>18</v>
      </c>
      <c r="JX62">
        <v>489.836</v>
      </c>
      <c r="JY62">
        <v>449.946</v>
      </c>
      <c r="JZ62">
        <v>28.6437</v>
      </c>
      <c r="KA62">
        <v>28.8528</v>
      </c>
      <c r="KB62">
        <v>30</v>
      </c>
      <c r="KC62">
        <v>28.7255</v>
      </c>
      <c r="KD62">
        <v>28.6574</v>
      </c>
      <c r="KE62">
        <v>33.5717</v>
      </c>
      <c r="KF62">
        <v>28.041</v>
      </c>
      <c r="KG62">
        <v>77.2201</v>
      </c>
      <c r="KH62">
        <v>28.6437</v>
      </c>
      <c r="KI62">
        <v>774.671</v>
      </c>
      <c r="KJ62">
        <v>21.6534</v>
      </c>
      <c r="KK62">
        <v>100.998</v>
      </c>
      <c r="KL62">
        <v>100.527</v>
      </c>
    </row>
    <row r="63" spans="1:298">
      <c r="A63">
        <v>47</v>
      </c>
      <c r="B63">
        <v>1758641947.5</v>
      </c>
      <c r="C63">
        <v>321.5</v>
      </c>
      <c r="D63" t="s">
        <v>537</v>
      </c>
      <c r="E63" t="s">
        <v>538</v>
      </c>
      <c r="F63">
        <v>5</v>
      </c>
      <c r="G63" t="s">
        <v>436</v>
      </c>
      <c r="H63" t="s">
        <v>437</v>
      </c>
      <c r="I63" t="s">
        <v>438</v>
      </c>
      <c r="J63">
        <v>1758641939.714286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775.5590797141348</v>
      </c>
      <c r="AL63">
        <v>744.8914727272723</v>
      </c>
      <c r="AM63">
        <v>3.424778501555564</v>
      </c>
      <c r="AN63">
        <v>64.96130728800695</v>
      </c>
      <c r="AO63">
        <f>(AQ63 - AP63 + DZ63*1E3/(8.314*(EB63+273.15)) * AS63/DY63 * AR63) * DY63/(100*DM63) * 1000/(1000 - AQ63)</f>
        <v>0</v>
      </c>
      <c r="AP63">
        <v>21.62893025108227</v>
      </c>
      <c r="AQ63">
        <v>23.74446969696968</v>
      </c>
      <c r="AR63">
        <v>8.591116645901237E-05</v>
      </c>
      <c r="AS63">
        <v>107.77</v>
      </c>
      <c r="AT63">
        <v>0</v>
      </c>
      <c r="AU63">
        <v>0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439</v>
      </c>
      <c r="AZ63" t="s">
        <v>439</v>
      </c>
      <c r="BA63">
        <v>0</v>
      </c>
      <c r="BB63">
        <v>0</v>
      </c>
      <c r="BC63">
        <f>1-BA63/BB63</f>
        <v>0</v>
      </c>
      <c r="BD63">
        <v>0</v>
      </c>
      <c r="BE63" t="s">
        <v>439</v>
      </c>
      <c r="BF63" t="s">
        <v>439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439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2.44</v>
      </c>
      <c r="DN63">
        <v>0.5</v>
      </c>
      <c r="DO63" t="s">
        <v>440</v>
      </c>
      <c r="DP63">
        <v>2</v>
      </c>
      <c r="DQ63" t="b">
        <v>1</v>
      </c>
      <c r="DR63">
        <v>1758641939.714286</v>
      </c>
      <c r="DS63">
        <v>702.8789642857143</v>
      </c>
      <c r="DT63">
        <v>742.9075357142857</v>
      </c>
      <c r="DU63">
        <v>23.72748214285715</v>
      </c>
      <c r="DV63">
        <v>21.596</v>
      </c>
      <c r="DW63">
        <v>702.7742500000001</v>
      </c>
      <c r="DX63">
        <v>23.58114285714286</v>
      </c>
      <c r="DY63">
        <v>500.0105</v>
      </c>
      <c r="DZ63">
        <v>90.43777142857144</v>
      </c>
      <c r="EA63">
        <v>0.03076456785714286</v>
      </c>
      <c r="EB63">
        <v>30.156925</v>
      </c>
      <c r="EC63">
        <v>30.01424285714286</v>
      </c>
      <c r="ED63">
        <v>999.9000000000002</v>
      </c>
      <c r="EE63">
        <v>0</v>
      </c>
      <c r="EF63">
        <v>0</v>
      </c>
      <c r="EG63">
        <v>10007.95</v>
      </c>
      <c r="EH63">
        <v>0</v>
      </c>
      <c r="EI63">
        <v>12.061725</v>
      </c>
      <c r="EJ63">
        <v>-40.02853214285715</v>
      </c>
      <c r="EK63">
        <v>719.9619642857142</v>
      </c>
      <c r="EL63">
        <v>759.3058928571427</v>
      </c>
      <c r="EM63">
        <v>2.131484642857143</v>
      </c>
      <c r="EN63">
        <v>742.9075357142857</v>
      </c>
      <c r="EO63">
        <v>21.596</v>
      </c>
      <c r="EP63">
        <v>2.145861071428571</v>
      </c>
      <c r="EQ63">
        <v>1.953093928571429</v>
      </c>
      <c r="ER63">
        <v>18.56375357142857</v>
      </c>
      <c r="ES63">
        <v>17.06911071428572</v>
      </c>
      <c r="ET63">
        <v>2000.0125</v>
      </c>
      <c r="EU63">
        <v>0.97999675</v>
      </c>
      <c r="EV63">
        <v>0.02000315357142857</v>
      </c>
      <c r="EW63">
        <v>0</v>
      </c>
      <c r="EX63">
        <v>306.0818214285714</v>
      </c>
      <c r="EY63">
        <v>5.00097</v>
      </c>
      <c r="EZ63">
        <v>6221.276071428571</v>
      </c>
      <c r="FA63">
        <v>16707.65357142857</v>
      </c>
      <c r="FB63">
        <v>40.75</v>
      </c>
      <c r="FC63">
        <v>41.06199999999999</v>
      </c>
      <c r="FD63">
        <v>40.68699999999999</v>
      </c>
      <c r="FE63">
        <v>40.62721428571428</v>
      </c>
      <c r="FF63">
        <v>41.31199999999999</v>
      </c>
      <c r="FG63">
        <v>1955.1025</v>
      </c>
      <c r="FH63">
        <v>39.91</v>
      </c>
      <c r="FI63">
        <v>0</v>
      </c>
      <c r="FJ63">
        <v>1758641948.4</v>
      </c>
      <c r="FK63">
        <v>0</v>
      </c>
      <c r="FL63">
        <v>306.0735</v>
      </c>
      <c r="FM63">
        <v>4.994905979586236</v>
      </c>
      <c r="FN63">
        <v>90.65948719438327</v>
      </c>
      <c r="FO63">
        <v>6221.559615384616</v>
      </c>
      <c r="FP63">
        <v>15</v>
      </c>
      <c r="FQ63">
        <v>0</v>
      </c>
      <c r="FR63" t="s">
        <v>441</v>
      </c>
      <c r="FS63">
        <v>1747247426.5</v>
      </c>
      <c r="FT63">
        <v>1747247420.5</v>
      </c>
      <c r="FU63">
        <v>0</v>
      </c>
      <c r="FV63">
        <v>1.027</v>
      </c>
      <c r="FW63">
        <v>0.031</v>
      </c>
      <c r="FX63">
        <v>0.02</v>
      </c>
      <c r="FY63">
        <v>0.05</v>
      </c>
      <c r="FZ63">
        <v>420</v>
      </c>
      <c r="GA63">
        <v>16</v>
      </c>
      <c r="GB63">
        <v>0.01</v>
      </c>
      <c r="GC63">
        <v>0.1</v>
      </c>
      <c r="GD63">
        <v>-39.95512</v>
      </c>
      <c r="GE63">
        <v>-1.73735909943705</v>
      </c>
      <c r="GF63">
        <v>0.169797619535729</v>
      </c>
      <c r="GG63">
        <v>0</v>
      </c>
      <c r="GH63">
        <v>305.8218529411765</v>
      </c>
      <c r="GI63">
        <v>5.345561496044867</v>
      </c>
      <c r="GJ63">
        <v>0.5727721101261933</v>
      </c>
      <c r="GK63">
        <v>-1</v>
      </c>
      <c r="GL63">
        <v>2.13693975</v>
      </c>
      <c r="GM63">
        <v>-0.1717241651031915</v>
      </c>
      <c r="GN63">
        <v>0.01803537891028353</v>
      </c>
      <c r="GO63">
        <v>0</v>
      </c>
      <c r="GP63">
        <v>0</v>
      </c>
      <c r="GQ63">
        <v>2</v>
      </c>
      <c r="GR63" t="s">
        <v>482</v>
      </c>
      <c r="GS63">
        <v>3.13594</v>
      </c>
      <c r="GT63">
        <v>2.69085</v>
      </c>
      <c r="GU63">
        <v>0.139424</v>
      </c>
      <c r="GV63">
        <v>0.143182</v>
      </c>
      <c r="GW63">
        <v>0.105432</v>
      </c>
      <c r="GX63">
        <v>0.0975848</v>
      </c>
      <c r="GY63">
        <v>27353.8</v>
      </c>
      <c r="GZ63">
        <v>27283.3</v>
      </c>
      <c r="HA63">
        <v>29549.4</v>
      </c>
      <c r="HB63">
        <v>29427.9</v>
      </c>
      <c r="HC63">
        <v>34927.7</v>
      </c>
      <c r="HD63">
        <v>35170.4</v>
      </c>
      <c r="HE63">
        <v>41585</v>
      </c>
      <c r="HF63">
        <v>41802.5</v>
      </c>
      <c r="HG63">
        <v>1.92178</v>
      </c>
      <c r="HH63">
        <v>1.8744</v>
      </c>
      <c r="HI63">
        <v>0.07334350000000001</v>
      </c>
      <c r="HJ63">
        <v>0</v>
      </c>
      <c r="HK63">
        <v>28.8224</v>
      </c>
      <c r="HL63">
        <v>999.9</v>
      </c>
      <c r="HM63">
        <v>56</v>
      </c>
      <c r="HN63">
        <v>30.6</v>
      </c>
      <c r="HO63">
        <v>27.3039</v>
      </c>
      <c r="HP63">
        <v>62.1811</v>
      </c>
      <c r="HQ63">
        <v>25.9175</v>
      </c>
      <c r="HR63">
        <v>1</v>
      </c>
      <c r="HS63">
        <v>0.0959985</v>
      </c>
      <c r="HT63">
        <v>-0.397184</v>
      </c>
      <c r="HU63">
        <v>20.3382</v>
      </c>
      <c r="HV63">
        <v>5.21729</v>
      </c>
      <c r="HW63">
        <v>12.0114</v>
      </c>
      <c r="HX63">
        <v>4.9893</v>
      </c>
      <c r="HY63">
        <v>3.28783</v>
      </c>
      <c r="HZ63">
        <v>9999</v>
      </c>
      <c r="IA63">
        <v>9999</v>
      </c>
      <c r="IB63">
        <v>9999</v>
      </c>
      <c r="IC63">
        <v>999.9</v>
      </c>
      <c r="ID63">
        <v>1.86754</v>
      </c>
      <c r="IE63">
        <v>1.86674</v>
      </c>
      <c r="IF63">
        <v>1.866</v>
      </c>
      <c r="IG63">
        <v>1.866</v>
      </c>
      <c r="IH63">
        <v>1.86784</v>
      </c>
      <c r="II63">
        <v>1.87027</v>
      </c>
      <c r="IJ63">
        <v>1.86892</v>
      </c>
      <c r="IK63">
        <v>1.87042</v>
      </c>
      <c r="IL63">
        <v>0</v>
      </c>
      <c r="IM63">
        <v>0</v>
      </c>
      <c r="IN63">
        <v>0</v>
      </c>
      <c r="IO63">
        <v>0</v>
      </c>
      <c r="IP63" t="s">
        <v>443</v>
      </c>
      <c r="IQ63" t="s">
        <v>444</v>
      </c>
      <c r="IR63" t="s">
        <v>445</v>
      </c>
      <c r="IS63" t="s">
        <v>445</v>
      </c>
      <c r="IT63" t="s">
        <v>445</v>
      </c>
      <c r="IU63" t="s">
        <v>445</v>
      </c>
      <c r="IV63">
        <v>0</v>
      </c>
      <c r="IW63">
        <v>100</v>
      </c>
      <c r="IX63">
        <v>100</v>
      </c>
      <c r="IY63">
        <v>0.093</v>
      </c>
      <c r="IZ63">
        <v>0.1466</v>
      </c>
      <c r="JA63">
        <v>0.1520806729546384</v>
      </c>
      <c r="JB63">
        <v>0.0003178419753343253</v>
      </c>
      <c r="JC63">
        <v>-6.012475575984678E-07</v>
      </c>
      <c r="JD63">
        <v>7.594320938325871E-11</v>
      </c>
      <c r="JE63">
        <v>-0.06537213769188976</v>
      </c>
      <c r="JF63">
        <v>-0.002779077146552394</v>
      </c>
      <c r="JG63">
        <v>0.0007843295920201409</v>
      </c>
      <c r="JH63">
        <v>-1.211717912536145E-05</v>
      </c>
      <c r="JI63">
        <v>4</v>
      </c>
      <c r="JJ63">
        <v>2338</v>
      </c>
      <c r="JK63">
        <v>1</v>
      </c>
      <c r="JL63">
        <v>27</v>
      </c>
      <c r="JM63">
        <v>189908.7</v>
      </c>
      <c r="JN63">
        <v>189908.8</v>
      </c>
      <c r="JO63">
        <v>1.70288</v>
      </c>
      <c r="JP63">
        <v>2.2583</v>
      </c>
      <c r="JQ63">
        <v>1.39648</v>
      </c>
      <c r="JR63">
        <v>2.34863</v>
      </c>
      <c r="JS63">
        <v>1.49536</v>
      </c>
      <c r="JT63">
        <v>2.52563</v>
      </c>
      <c r="JU63">
        <v>36.2694</v>
      </c>
      <c r="JV63">
        <v>24.0612</v>
      </c>
      <c r="JW63">
        <v>18</v>
      </c>
      <c r="JX63">
        <v>489.945</v>
      </c>
      <c r="JY63">
        <v>450.034</v>
      </c>
      <c r="JZ63">
        <v>28.6301</v>
      </c>
      <c r="KA63">
        <v>28.8528</v>
      </c>
      <c r="KB63">
        <v>30.0001</v>
      </c>
      <c r="KC63">
        <v>28.7253</v>
      </c>
      <c r="KD63">
        <v>28.6566</v>
      </c>
      <c r="KE63">
        <v>34.1312</v>
      </c>
      <c r="KF63">
        <v>28.041</v>
      </c>
      <c r="KG63">
        <v>77.2201</v>
      </c>
      <c r="KH63">
        <v>28.6296</v>
      </c>
      <c r="KI63">
        <v>788.029</v>
      </c>
      <c r="KJ63">
        <v>21.6506</v>
      </c>
      <c r="KK63">
        <v>100.996</v>
      </c>
      <c r="KL63">
        <v>100.527</v>
      </c>
    </row>
    <row r="64" spans="1:298">
      <c r="A64">
        <v>48</v>
      </c>
      <c r="B64">
        <v>1758641952.5</v>
      </c>
      <c r="C64">
        <v>326.5</v>
      </c>
      <c r="D64" t="s">
        <v>539</v>
      </c>
      <c r="E64" t="s">
        <v>540</v>
      </c>
      <c r="F64">
        <v>5</v>
      </c>
      <c r="G64" t="s">
        <v>436</v>
      </c>
      <c r="H64" t="s">
        <v>437</v>
      </c>
      <c r="I64" t="s">
        <v>438</v>
      </c>
      <c r="J64">
        <v>1758641945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792.5096522986928</v>
      </c>
      <c r="AL64">
        <v>761.9092787878786</v>
      </c>
      <c r="AM64">
        <v>3.395726401315498</v>
      </c>
      <c r="AN64">
        <v>64.96130728800695</v>
      </c>
      <c r="AO64">
        <f>(AQ64 - AP64 + DZ64*1E3/(8.314*(EB64+273.15)) * AS64/DY64 * AR64) * DY64/(100*DM64) * 1000/(1000 - AQ64)</f>
        <v>0</v>
      </c>
      <c r="AP64">
        <v>21.63306190476192</v>
      </c>
      <c r="AQ64">
        <v>23.75604303030303</v>
      </c>
      <c r="AR64">
        <v>5.755910755914117E-05</v>
      </c>
      <c r="AS64">
        <v>107.77</v>
      </c>
      <c r="AT64">
        <v>0</v>
      </c>
      <c r="AU64">
        <v>0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439</v>
      </c>
      <c r="AZ64" t="s">
        <v>439</v>
      </c>
      <c r="BA64">
        <v>0</v>
      </c>
      <c r="BB64">
        <v>0</v>
      </c>
      <c r="BC64">
        <f>1-BA64/BB64</f>
        <v>0</v>
      </c>
      <c r="BD64">
        <v>0</v>
      </c>
      <c r="BE64" t="s">
        <v>439</v>
      </c>
      <c r="BF64" t="s">
        <v>439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439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2.44</v>
      </c>
      <c r="DN64">
        <v>0.5</v>
      </c>
      <c r="DO64" t="s">
        <v>440</v>
      </c>
      <c r="DP64">
        <v>2</v>
      </c>
      <c r="DQ64" t="b">
        <v>1</v>
      </c>
      <c r="DR64">
        <v>1758641945</v>
      </c>
      <c r="DS64">
        <v>720.5015555555556</v>
      </c>
      <c r="DT64">
        <v>760.5931111111112</v>
      </c>
      <c r="DU64">
        <v>23.73818148148148</v>
      </c>
      <c r="DV64">
        <v>21.61845555555555</v>
      </c>
      <c r="DW64">
        <v>720.4043333333334</v>
      </c>
      <c r="DX64">
        <v>23.59169259259259</v>
      </c>
      <c r="DY64">
        <v>499.9992222222223</v>
      </c>
      <c r="DZ64">
        <v>90.43676666666667</v>
      </c>
      <c r="EA64">
        <v>0.03078062222222222</v>
      </c>
      <c r="EB64">
        <v>30.15381481481482</v>
      </c>
      <c r="EC64">
        <v>30.01423333333333</v>
      </c>
      <c r="ED64">
        <v>999.9000000000001</v>
      </c>
      <c r="EE64">
        <v>0</v>
      </c>
      <c r="EF64">
        <v>0</v>
      </c>
      <c r="EG64">
        <v>10003.10740740741</v>
      </c>
      <c r="EH64">
        <v>0</v>
      </c>
      <c r="EI64">
        <v>12.07128518518519</v>
      </c>
      <c r="EJ64">
        <v>-40.09151111111111</v>
      </c>
      <c r="EK64">
        <v>738.021074074074</v>
      </c>
      <c r="EL64">
        <v>777.3996296296295</v>
      </c>
      <c r="EM64">
        <v>2.119731481481481</v>
      </c>
      <c r="EN64">
        <v>760.5931111111112</v>
      </c>
      <c r="EO64">
        <v>21.61845555555555</v>
      </c>
      <c r="EP64">
        <v>2.146804074074074</v>
      </c>
      <c r="EQ64">
        <v>1.955102962962963</v>
      </c>
      <c r="ER64">
        <v>18.57077407407408</v>
      </c>
      <c r="ES64">
        <v>17.08534074074074</v>
      </c>
      <c r="ET64">
        <v>2000.017037037037</v>
      </c>
      <c r="EU64">
        <v>0.9799967777777778</v>
      </c>
      <c r="EV64">
        <v>0.02000312592592592</v>
      </c>
      <c r="EW64">
        <v>0</v>
      </c>
      <c r="EX64">
        <v>306.4768888888889</v>
      </c>
      <c r="EY64">
        <v>5.00097</v>
      </c>
      <c r="EZ64">
        <v>6229.214074074074</v>
      </c>
      <c r="FA64">
        <v>16707.69629629629</v>
      </c>
      <c r="FB64">
        <v>40.743</v>
      </c>
      <c r="FC64">
        <v>41.06199999999999</v>
      </c>
      <c r="FD64">
        <v>40.68699999999999</v>
      </c>
      <c r="FE64">
        <v>40.62959259259259</v>
      </c>
      <c r="FF64">
        <v>41.31199999999999</v>
      </c>
      <c r="FG64">
        <v>1955.107037037037</v>
      </c>
      <c r="FH64">
        <v>39.91</v>
      </c>
      <c r="FI64">
        <v>0</v>
      </c>
      <c r="FJ64">
        <v>1758641953.2</v>
      </c>
      <c r="FK64">
        <v>0</v>
      </c>
      <c r="FL64">
        <v>306.449423076923</v>
      </c>
      <c r="FM64">
        <v>3.950188033455043</v>
      </c>
      <c r="FN64">
        <v>88.94598298726822</v>
      </c>
      <c r="FO64">
        <v>6228.745769230769</v>
      </c>
      <c r="FP64">
        <v>15</v>
      </c>
      <c r="FQ64">
        <v>0</v>
      </c>
      <c r="FR64" t="s">
        <v>441</v>
      </c>
      <c r="FS64">
        <v>1747247426.5</v>
      </c>
      <c r="FT64">
        <v>1747247420.5</v>
      </c>
      <c r="FU64">
        <v>0</v>
      </c>
      <c r="FV64">
        <v>1.027</v>
      </c>
      <c r="FW64">
        <v>0.031</v>
      </c>
      <c r="FX64">
        <v>0.02</v>
      </c>
      <c r="FY64">
        <v>0.05</v>
      </c>
      <c r="FZ64">
        <v>420</v>
      </c>
      <c r="GA64">
        <v>16</v>
      </c>
      <c r="GB64">
        <v>0.01</v>
      </c>
      <c r="GC64">
        <v>0.1</v>
      </c>
      <c r="GD64">
        <v>-40.03154634146342</v>
      </c>
      <c r="GE64">
        <v>-0.9620425087107641</v>
      </c>
      <c r="GF64">
        <v>0.116771154343079</v>
      </c>
      <c r="GG64">
        <v>0</v>
      </c>
      <c r="GH64">
        <v>306.212</v>
      </c>
      <c r="GI64">
        <v>4.398624904421177</v>
      </c>
      <c r="GJ64">
        <v>0.4941109068167814</v>
      </c>
      <c r="GK64">
        <v>-1</v>
      </c>
      <c r="GL64">
        <v>2.129524146341463</v>
      </c>
      <c r="GM64">
        <v>-0.1473880139372816</v>
      </c>
      <c r="GN64">
        <v>0.01697046645170194</v>
      </c>
      <c r="GO64">
        <v>0</v>
      </c>
      <c r="GP64">
        <v>0</v>
      </c>
      <c r="GQ64">
        <v>2</v>
      </c>
      <c r="GR64" t="s">
        <v>482</v>
      </c>
      <c r="GS64">
        <v>3.13595</v>
      </c>
      <c r="GT64">
        <v>2.69134</v>
      </c>
      <c r="GU64">
        <v>0.141562</v>
      </c>
      <c r="GV64">
        <v>0.145248</v>
      </c>
      <c r="GW64">
        <v>0.105464</v>
      </c>
      <c r="GX64">
        <v>0.0975974</v>
      </c>
      <c r="GY64">
        <v>27286.3</v>
      </c>
      <c r="GZ64">
        <v>27217.4</v>
      </c>
      <c r="HA64">
        <v>29550</v>
      </c>
      <c r="HB64">
        <v>29427.9</v>
      </c>
      <c r="HC64">
        <v>34927.1</v>
      </c>
      <c r="HD64">
        <v>35169.9</v>
      </c>
      <c r="HE64">
        <v>41585.7</v>
      </c>
      <c r="HF64">
        <v>41802.5</v>
      </c>
      <c r="HG64">
        <v>1.92153</v>
      </c>
      <c r="HH64">
        <v>1.87475</v>
      </c>
      <c r="HI64">
        <v>0.0728741</v>
      </c>
      <c r="HJ64">
        <v>0</v>
      </c>
      <c r="HK64">
        <v>28.8234</v>
      </c>
      <c r="HL64">
        <v>999.9</v>
      </c>
      <c r="HM64">
        <v>56</v>
      </c>
      <c r="HN64">
        <v>30.6</v>
      </c>
      <c r="HO64">
        <v>27.3075</v>
      </c>
      <c r="HP64">
        <v>62.0711</v>
      </c>
      <c r="HQ64">
        <v>25.8894</v>
      </c>
      <c r="HR64">
        <v>1</v>
      </c>
      <c r="HS64">
        <v>0.0960442</v>
      </c>
      <c r="HT64">
        <v>-0.377808</v>
      </c>
      <c r="HU64">
        <v>20.3384</v>
      </c>
      <c r="HV64">
        <v>5.21789</v>
      </c>
      <c r="HW64">
        <v>12.0123</v>
      </c>
      <c r="HX64">
        <v>4.9892</v>
      </c>
      <c r="HY64">
        <v>3.28778</v>
      </c>
      <c r="HZ64">
        <v>9999</v>
      </c>
      <c r="IA64">
        <v>9999</v>
      </c>
      <c r="IB64">
        <v>9999</v>
      </c>
      <c r="IC64">
        <v>999.9</v>
      </c>
      <c r="ID64">
        <v>1.86753</v>
      </c>
      <c r="IE64">
        <v>1.86675</v>
      </c>
      <c r="IF64">
        <v>1.86601</v>
      </c>
      <c r="IG64">
        <v>1.866</v>
      </c>
      <c r="IH64">
        <v>1.86784</v>
      </c>
      <c r="II64">
        <v>1.87027</v>
      </c>
      <c r="IJ64">
        <v>1.86893</v>
      </c>
      <c r="IK64">
        <v>1.87042</v>
      </c>
      <c r="IL64">
        <v>0</v>
      </c>
      <c r="IM64">
        <v>0</v>
      </c>
      <c r="IN64">
        <v>0</v>
      </c>
      <c r="IO64">
        <v>0</v>
      </c>
      <c r="IP64" t="s">
        <v>443</v>
      </c>
      <c r="IQ64" t="s">
        <v>444</v>
      </c>
      <c r="IR64" t="s">
        <v>445</v>
      </c>
      <c r="IS64" t="s">
        <v>445</v>
      </c>
      <c r="IT64" t="s">
        <v>445</v>
      </c>
      <c r="IU64" t="s">
        <v>445</v>
      </c>
      <c r="IV64">
        <v>0</v>
      </c>
      <c r="IW64">
        <v>100</v>
      </c>
      <c r="IX64">
        <v>100</v>
      </c>
      <c r="IY64">
        <v>0.08699999999999999</v>
      </c>
      <c r="IZ64">
        <v>0.1467</v>
      </c>
      <c r="JA64">
        <v>0.1520806729546384</v>
      </c>
      <c r="JB64">
        <v>0.0003178419753343253</v>
      </c>
      <c r="JC64">
        <v>-6.012475575984678E-07</v>
      </c>
      <c r="JD64">
        <v>7.594320938325871E-11</v>
      </c>
      <c r="JE64">
        <v>-0.06537213769188976</v>
      </c>
      <c r="JF64">
        <v>-0.002779077146552394</v>
      </c>
      <c r="JG64">
        <v>0.0007843295920201409</v>
      </c>
      <c r="JH64">
        <v>-1.211717912536145E-05</v>
      </c>
      <c r="JI64">
        <v>4</v>
      </c>
      <c r="JJ64">
        <v>2338</v>
      </c>
      <c r="JK64">
        <v>1</v>
      </c>
      <c r="JL64">
        <v>27</v>
      </c>
      <c r="JM64">
        <v>189908.8</v>
      </c>
      <c r="JN64">
        <v>189908.9</v>
      </c>
      <c r="JO64">
        <v>1.73096</v>
      </c>
      <c r="JP64">
        <v>2.24854</v>
      </c>
      <c r="JQ64">
        <v>1.39648</v>
      </c>
      <c r="JR64">
        <v>2.34863</v>
      </c>
      <c r="JS64">
        <v>1.49536</v>
      </c>
      <c r="JT64">
        <v>2.7063</v>
      </c>
      <c r="JU64">
        <v>36.2694</v>
      </c>
      <c r="JV64">
        <v>24.07</v>
      </c>
      <c r="JW64">
        <v>18</v>
      </c>
      <c r="JX64">
        <v>489.767</v>
      </c>
      <c r="JY64">
        <v>450.24</v>
      </c>
      <c r="JZ64">
        <v>28.6154</v>
      </c>
      <c r="KA64">
        <v>28.8528</v>
      </c>
      <c r="KB64">
        <v>30.0001</v>
      </c>
      <c r="KC64">
        <v>28.7228</v>
      </c>
      <c r="KD64">
        <v>28.655</v>
      </c>
      <c r="KE64">
        <v>34.7484</v>
      </c>
      <c r="KF64">
        <v>28.041</v>
      </c>
      <c r="KG64">
        <v>77.2201</v>
      </c>
      <c r="KH64">
        <v>28.6123</v>
      </c>
      <c r="KI64">
        <v>808.0700000000001</v>
      </c>
      <c r="KJ64">
        <v>21.6445</v>
      </c>
      <c r="KK64">
        <v>100.998</v>
      </c>
      <c r="KL64">
        <v>100.527</v>
      </c>
    </row>
    <row r="65" spans="1:298">
      <c r="A65">
        <v>49</v>
      </c>
      <c r="B65">
        <v>1758641957.5</v>
      </c>
      <c r="C65">
        <v>331.5</v>
      </c>
      <c r="D65" t="s">
        <v>541</v>
      </c>
      <c r="E65" t="s">
        <v>542</v>
      </c>
      <c r="F65">
        <v>5</v>
      </c>
      <c r="G65" t="s">
        <v>436</v>
      </c>
      <c r="H65" t="s">
        <v>437</v>
      </c>
      <c r="I65" t="s">
        <v>438</v>
      </c>
      <c r="J65">
        <v>1758641949.714286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809.7215786193049</v>
      </c>
      <c r="AL65">
        <v>778.991096969697</v>
      </c>
      <c r="AM65">
        <v>3.417283282552038</v>
      </c>
      <c r="AN65">
        <v>64.96130728800695</v>
      </c>
      <c r="AO65">
        <f>(AQ65 - AP65 + DZ65*1E3/(8.314*(EB65+273.15)) * AS65/DY65 * AR65) * DY65/(100*DM65) * 1000/(1000 - AQ65)</f>
        <v>0</v>
      </c>
      <c r="AP65">
        <v>21.6370366926407</v>
      </c>
      <c r="AQ65">
        <v>23.75640727272727</v>
      </c>
      <c r="AR65">
        <v>-1.291086423627616E-05</v>
      </c>
      <c r="AS65">
        <v>107.77</v>
      </c>
      <c r="AT65">
        <v>0</v>
      </c>
      <c r="AU65">
        <v>0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439</v>
      </c>
      <c r="AZ65" t="s">
        <v>439</v>
      </c>
      <c r="BA65">
        <v>0</v>
      </c>
      <c r="BB65">
        <v>0</v>
      </c>
      <c r="BC65">
        <f>1-BA65/BB65</f>
        <v>0</v>
      </c>
      <c r="BD65">
        <v>0</v>
      </c>
      <c r="BE65" t="s">
        <v>439</v>
      </c>
      <c r="BF65" t="s">
        <v>439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439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2.44</v>
      </c>
      <c r="DN65">
        <v>0.5</v>
      </c>
      <c r="DO65" t="s">
        <v>440</v>
      </c>
      <c r="DP65">
        <v>2</v>
      </c>
      <c r="DQ65" t="b">
        <v>1</v>
      </c>
      <c r="DR65">
        <v>1758641949.714286</v>
      </c>
      <c r="DS65">
        <v>736.2191071428571</v>
      </c>
      <c r="DT65">
        <v>776.3978214285713</v>
      </c>
      <c r="DU65">
        <v>23.74869285714286</v>
      </c>
      <c r="DV65">
        <v>21.63156428571428</v>
      </c>
      <c r="DW65">
        <v>736.1287500000001</v>
      </c>
      <c r="DX65">
        <v>23.60204285714286</v>
      </c>
      <c r="DY65">
        <v>499.9974285714285</v>
      </c>
      <c r="DZ65">
        <v>90.43559999999999</v>
      </c>
      <c r="EA65">
        <v>0.03074218928571429</v>
      </c>
      <c r="EB65">
        <v>30.14986071428572</v>
      </c>
      <c r="EC65">
        <v>30.01226071428571</v>
      </c>
      <c r="ED65">
        <v>999.9000000000002</v>
      </c>
      <c r="EE65">
        <v>0</v>
      </c>
      <c r="EF65">
        <v>0</v>
      </c>
      <c r="EG65">
        <v>10005.73642857143</v>
      </c>
      <c r="EH65">
        <v>0</v>
      </c>
      <c r="EI65">
        <v>12.07978928571429</v>
      </c>
      <c r="EJ65">
        <v>-40.17864285714285</v>
      </c>
      <c r="EK65">
        <v>754.1288928571428</v>
      </c>
      <c r="EL65">
        <v>793.564</v>
      </c>
      <c r="EM65">
        <v>2.117125</v>
      </c>
      <c r="EN65">
        <v>776.3978214285713</v>
      </c>
      <c r="EO65">
        <v>21.63156428571428</v>
      </c>
      <c r="EP65">
        <v>2.147726785714286</v>
      </c>
      <c r="EQ65">
        <v>1.956263571428571</v>
      </c>
      <c r="ER65">
        <v>18.57763928571429</v>
      </c>
      <c r="ES65">
        <v>17.09470714285714</v>
      </c>
      <c r="ET65">
        <v>2000.005357142857</v>
      </c>
      <c r="EU65">
        <v>0.9799966428571428</v>
      </c>
      <c r="EV65">
        <v>0.02000325357142857</v>
      </c>
      <c r="EW65">
        <v>0</v>
      </c>
      <c r="EX65">
        <v>306.8133571428571</v>
      </c>
      <c r="EY65">
        <v>5.00097</v>
      </c>
      <c r="EZ65">
        <v>6236.075</v>
      </c>
      <c r="FA65">
        <v>16707.60714285714</v>
      </c>
      <c r="FB65">
        <v>40.73649999999999</v>
      </c>
      <c r="FC65">
        <v>41.06199999999999</v>
      </c>
      <c r="FD65">
        <v>40.68699999999999</v>
      </c>
      <c r="FE65">
        <v>40.63164285714286</v>
      </c>
      <c r="FF65">
        <v>41.31199999999999</v>
      </c>
      <c r="FG65">
        <v>1955.095357142857</v>
      </c>
      <c r="FH65">
        <v>39.91</v>
      </c>
      <c r="FI65">
        <v>0</v>
      </c>
      <c r="FJ65">
        <v>1758641958.6</v>
      </c>
      <c r="FK65">
        <v>0</v>
      </c>
      <c r="FL65">
        <v>306.8454</v>
      </c>
      <c r="FM65">
        <v>3.795076921551417</v>
      </c>
      <c r="FN65">
        <v>85.2661539986989</v>
      </c>
      <c r="FO65">
        <v>6236.9868</v>
      </c>
      <c r="FP65">
        <v>15</v>
      </c>
      <c r="FQ65">
        <v>0</v>
      </c>
      <c r="FR65" t="s">
        <v>441</v>
      </c>
      <c r="FS65">
        <v>1747247426.5</v>
      </c>
      <c r="FT65">
        <v>1747247420.5</v>
      </c>
      <c r="FU65">
        <v>0</v>
      </c>
      <c r="FV65">
        <v>1.027</v>
      </c>
      <c r="FW65">
        <v>0.031</v>
      </c>
      <c r="FX65">
        <v>0.02</v>
      </c>
      <c r="FY65">
        <v>0.05</v>
      </c>
      <c r="FZ65">
        <v>420</v>
      </c>
      <c r="GA65">
        <v>16</v>
      </c>
      <c r="GB65">
        <v>0.01</v>
      </c>
      <c r="GC65">
        <v>0.1</v>
      </c>
      <c r="GD65">
        <v>-40.1239487804878</v>
      </c>
      <c r="GE65">
        <v>-0.8700961672473597</v>
      </c>
      <c r="GF65">
        <v>0.109835473682234</v>
      </c>
      <c r="GG65">
        <v>0</v>
      </c>
      <c r="GH65">
        <v>306.5576470588235</v>
      </c>
      <c r="GI65">
        <v>4.045836511623943</v>
      </c>
      <c r="GJ65">
        <v>0.4476916534949008</v>
      </c>
      <c r="GK65">
        <v>-1</v>
      </c>
      <c r="GL65">
        <v>2.122049268292683</v>
      </c>
      <c r="GM65">
        <v>-0.05338202090592098</v>
      </c>
      <c r="GN65">
        <v>0.01114387689036146</v>
      </c>
      <c r="GO65">
        <v>1</v>
      </c>
      <c r="GP65">
        <v>1</v>
      </c>
      <c r="GQ65">
        <v>2</v>
      </c>
      <c r="GR65" t="s">
        <v>442</v>
      </c>
      <c r="GS65">
        <v>3.13589</v>
      </c>
      <c r="GT65">
        <v>2.69088</v>
      </c>
      <c r="GU65">
        <v>0.143697</v>
      </c>
      <c r="GV65">
        <v>0.147328</v>
      </c>
      <c r="GW65">
        <v>0.105468</v>
      </c>
      <c r="GX65">
        <v>0.09760870000000001</v>
      </c>
      <c r="GY65">
        <v>27218.6</v>
      </c>
      <c r="GZ65">
        <v>27151.4</v>
      </c>
      <c r="HA65">
        <v>29550.1</v>
      </c>
      <c r="HB65">
        <v>29428.2</v>
      </c>
      <c r="HC65">
        <v>34927.1</v>
      </c>
      <c r="HD65">
        <v>35169.8</v>
      </c>
      <c r="HE65">
        <v>41585.9</v>
      </c>
      <c r="HF65">
        <v>41802.8</v>
      </c>
      <c r="HG65">
        <v>1.92165</v>
      </c>
      <c r="HH65">
        <v>1.87437</v>
      </c>
      <c r="HI65">
        <v>0.0724494</v>
      </c>
      <c r="HJ65">
        <v>0</v>
      </c>
      <c r="HK65">
        <v>28.8234</v>
      </c>
      <c r="HL65">
        <v>999.9</v>
      </c>
      <c r="HM65">
        <v>55.9</v>
      </c>
      <c r="HN65">
        <v>30.6</v>
      </c>
      <c r="HO65">
        <v>27.2549</v>
      </c>
      <c r="HP65">
        <v>61.9311</v>
      </c>
      <c r="HQ65">
        <v>25.9976</v>
      </c>
      <c r="HR65">
        <v>1</v>
      </c>
      <c r="HS65">
        <v>0.0959705</v>
      </c>
      <c r="HT65">
        <v>-0.387519</v>
      </c>
      <c r="HU65">
        <v>20.3385</v>
      </c>
      <c r="HV65">
        <v>5.21744</v>
      </c>
      <c r="HW65">
        <v>12.0119</v>
      </c>
      <c r="HX65">
        <v>4.989</v>
      </c>
      <c r="HY65">
        <v>3.2878</v>
      </c>
      <c r="HZ65">
        <v>9999</v>
      </c>
      <c r="IA65">
        <v>9999</v>
      </c>
      <c r="IB65">
        <v>9999</v>
      </c>
      <c r="IC65">
        <v>999.9</v>
      </c>
      <c r="ID65">
        <v>1.86753</v>
      </c>
      <c r="IE65">
        <v>1.86674</v>
      </c>
      <c r="IF65">
        <v>1.86602</v>
      </c>
      <c r="IG65">
        <v>1.866</v>
      </c>
      <c r="IH65">
        <v>1.86784</v>
      </c>
      <c r="II65">
        <v>1.87027</v>
      </c>
      <c r="IJ65">
        <v>1.86892</v>
      </c>
      <c r="IK65">
        <v>1.87042</v>
      </c>
      <c r="IL65">
        <v>0</v>
      </c>
      <c r="IM65">
        <v>0</v>
      </c>
      <c r="IN65">
        <v>0</v>
      </c>
      <c r="IO65">
        <v>0</v>
      </c>
      <c r="IP65" t="s">
        <v>443</v>
      </c>
      <c r="IQ65" t="s">
        <v>444</v>
      </c>
      <c r="IR65" t="s">
        <v>445</v>
      </c>
      <c r="IS65" t="s">
        <v>445</v>
      </c>
      <c r="IT65" t="s">
        <v>445</v>
      </c>
      <c r="IU65" t="s">
        <v>445</v>
      </c>
      <c r="IV65">
        <v>0</v>
      </c>
      <c r="IW65">
        <v>100</v>
      </c>
      <c r="IX65">
        <v>100</v>
      </c>
      <c r="IY65">
        <v>0.079</v>
      </c>
      <c r="IZ65">
        <v>0.1467</v>
      </c>
      <c r="JA65">
        <v>0.1520806729546384</v>
      </c>
      <c r="JB65">
        <v>0.0003178419753343253</v>
      </c>
      <c r="JC65">
        <v>-6.012475575984678E-07</v>
      </c>
      <c r="JD65">
        <v>7.594320938325871E-11</v>
      </c>
      <c r="JE65">
        <v>-0.06537213769188976</v>
      </c>
      <c r="JF65">
        <v>-0.002779077146552394</v>
      </c>
      <c r="JG65">
        <v>0.0007843295920201409</v>
      </c>
      <c r="JH65">
        <v>-1.211717912536145E-05</v>
      </c>
      <c r="JI65">
        <v>4</v>
      </c>
      <c r="JJ65">
        <v>2338</v>
      </c>
      <c r="JK65">
        <v>1</v>
      </c>
      <c r="JL65">
        <v>27</v>
      </c>
      <c r="JM65">
        <v>189908.9</v>
      </c>
      <c r="JN65">
        <v>189909</v>
      </c>
      <c r="JO65">
        <v>1.76147</v>
      </c>
      <c r="JP65">
        <v>2.25952</v>
      </c>
      <c r="JQ65">
        <v>1.39771</v>
      </c>
      <c r="JR65">
        <v>2.34741</v>
      </c>
      <c r="JS65">
        <v>1.49536</v>
      </c>
      <c r="JT65">
        <v>2.58667</v>
      </c>
      <c r="JU65">
        <v>36.2694</v>
      </c>
      <c r="JV65">
        <v>24.0612</v>
      </c>
      <c r="JW65">
        <v>18</v>
      </c>
      <c r="JX65">
        <v>489.846</v>
      </c>
      <c r="JY65">
        <v>449.995</v>
      </c>
      <c r="JZ65">
        <v>28.6007</v>
      </c>
      <c r="KA65">
        <v>28.8503</v>
      </c>
      <c r="KB65">
        <v>30.0001</v>
      </c>
      <c r="KC65">
        <v>28.7228</v>
      </c>
      <c r="KD65">
        <v>28.6535</v>
      </c>
      <c r="KE65">
        <v>35.3019</v>
      </c>
      <c r="KF65">
        <v>28.041</v>
      </c>
      <c r="KG65">
        <v>77.2201</v>
      </c>
      <c r="KH65">
        <v>28.6008</v>
      </c>
      <c r="KI65">
        <v>821.427</v>
      </c>
      <c r="KJ65">
        <v>21.6448</v>
      </c>
      <c r="KK65">
        <v>100.998</v>
      </c>
      <c r="KL65">
        <v>100.528</v>
      </c>
    </row>
    <row r="66" spans="1:298">
      <c r="A66">
        <v>50</v>
      </c>
      <c r="B66">
        <v>1758641962.5</v>
      </c>
      <c r="C66">
        <v>336.5</v>
      </c>
      <c r="D66" t="s">
        <v>543</v>
      </c>
      <c r="E66" t="s">
        <v>544</v>
      </c>
      <c r="F66">
        <v>5</v>
      </c>
      <c r="G66" t="s">
        <v>436</v>
      </c>
      <c r="H66" t="s">
        <v>437</v>
      </c>
      <c r="I66" t="s">
        <v>438</v>
      </c>
      <c r="J66">
        <v>1758641955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826.8738311329396</v>
      </c>
      <c r="AL66">
        <v>796.1858060606058</v>
      </c>
      <c r="AM66">
        <v>3.450003669133072</v>
      </c>
      <c r="AN66">
        <v>64.96130728800695</v>
      </c>
      <c r="AO66">
        <f>(AQ66 - AP66 + DZ66*1E3/(8.314*(EB66+273.15)) * AS66/DY66 * AR66) * DY66/(100*DM66) * 1000/(1000 - AQ66)</f>
        <v>0</v>
      </c>
      <c r="AP66">
        <v>21.63881636363637</v>
      </c>
      <c r="AQ66">
        <v>23.75870363636363</v>
      </c>
      <c r="AR66">
        <v>1.311589925225885E-05</v>
      </c>
      <c r="AS66">
        <v>107.77</v>
      </c>
      <c r="AT66">
        <v>0</v>
      </c>
      <c r="AU66">
        <v>0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439</v>
      </c>
      <c r="AZ66" t="s">
        <v>439</v>
      </c>
      <c r="BA66">
        <v>0</v>
      </c>
      <c r="BB66">
        <v>0</v>
      </c>
      <c r="BC66">
        <f>1-BA66/BB66</f>
        <v>0</v>
      </c>
      <c r="BD66">
        <v>0</v>
      </c>
      <c r="BE66" t="s">
        <v>439</v>
      </c>
      <c r="BF66" t="s">
        <v>439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439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2.44</v>
      </c>
      <c r="DN66">
        <v>0.5</v>
      </c>
      <c r="DO66" t="s">
        <v>440</v>
      </c>
      <c r="DP66">
        <v>2</v>
      </c>
      <c r="DQ66" t="b">
        <v>1</v>
      </c>
      <c r="DR66">
        <v>1758641955</v>
      </c>
      <c r="DS66">
        <v>753.8448518518519</v>
      </c>
      <c r="DT66">
        <v>794.0875925925926</v>
      </c>
      <c r="DU66">
        <v>23.75571111111112</v>
      </c>
      <c r="DV66">
        <v>21.63608518518518</v>
      </c>
      <c r="DW66">
        <v>753.7624444444444</v>
      </c>
      <c r="DX66">
        <v>23.60897037037037</v>
      </c>
      <c r="DY66">
        <v>500.0029259259259</v>
      </c>
      <c r="DZ66">
        <v>90.43519999999999</v>
      </c>
      <c r="EA66">
        <v>0.03077135185185185</v>
      </c>
      <c r="EB66">
        <v>30.14608888888889</v>
      </c>
      <c r="EC66">
        <v>30.00848518518518</v>
      </c>
      <c r="ED66">
        <v>999.9000000000001</v>
      </c>
      <c r="EE66">
        <v>0</v>
      </c>
      <c r="EF66">
        <v>0</v>
      </c>
      <c r="EG66">
        <v>10006.17888888889</v>
      </c>
      <c r="EH66">
        <v>0</v>
      </c>
      <c r="EI66">
        <v>12.0846</v>
      </c>
      <c r="EJ66">
        <v>-40.24268148148148</v>
      </c>
      <c r="EK66">
        <v>772.1889629629629</v>
      </c>
      <c r="EL66">
        <v>811.6486296296296</v>
      </c>
      <c r="EM66">
        <v>2.119623703703704</v>
      </c>
      <c r="EN66">
        <v>794.0875925925926</v>
      </c>
      <c r="EO66">
        <v>21.63608518518518</v>
      </c>
      <c r="EP66">
        <v>2.148352962962963</v>
      </c>
      <c r="EQ66">
        <v>1.956664074074074</v>
      </c>
      <c r="ER66">
        <v>18.58229259259259</v>
      </c>
      <c r="ES66">
        <v>17.09793703703704</v>
      </c>
      <c r="ET66">
        <v>2000.001481481482</v>
      </c>
      <c r="EU66">
        <v>0.9799965555555556</v>
      </c>
      <c r="EV66">
        <v>0.02000334074074073</v>
      </c>
      <c r="EW66">
        <v>0</v>
      </c>
      <c r="EX66">
        <v>307.1428888888889</v>
      </c>
      <c r="EY66">
        <v>5.00097</v>
      </c>
      <c r="EZ66">
        <v>6243.536296296296</v>
      </c>
      <c r="FA66">
        <v>16707.58888888889</v>
      </c>
      <c r="FB66">
        <v>40.72666666666666</v>
      </c>
      <c r="FC66">
        <v>41.06199999999999</v>
      </c>
      <c r="FD66">
        <v>40.68699999999999</v>
      </c>
      <c r="FE66">
        <v>40.63188888888889</v>
      </c>
      <c r="FF66">
        <v>41.31199999999999</v>
      </c>
      <c r="FG66">
        <v>1955.091481481481</v>
      </c>
      <c r="FH66">
        <v>39.91</v>
      </c>
      <c r="FI66">
        <v>0</v>
      </c>
      <c r="FJ66">
        <v>1758641963.4</v>
      </c>
      <c r="FK66">
        <v>0</v>
      </c>
      <c r="FL66">
        <v>307.15236</v>
      </c>
      <c r="FM66">
        <v>3.937153835391632</v>
      </c>
      <c r="FN66">
        <v>81.94923067506687</v>
      </c>
      <c r="FO66">
        <v>6243.717999999999</v>
      </c>
      <c r="FP66">
        <v>15</v>
      </c>
      <c r="FQ66">
        <v>0</v>
      </c>
      <c r="FR66" t="s">
        <v>441</v>
      </c>
      <c r="FS66">
        <v>1747247426.5</v>
      </c>
      <c r="FT66">
        <v>1747247420.5</v>
      </c>
      <c r="FU66">
        <v>0</v>
      </c>
      <c r="FV66">
        <v>1.027</v>
      </c>
      <c r="FW66">
        <v>0.031</v>
      </c>
      <c r="FX66">
        <v>0.02</v>
      </c>
      <c r="FY66">
        <v>0.05</v>
      </c>
      <c r="FZ66">
        <v>420</v>
      </c>
      <c r="GA66">
        <v>16</v>
      </c>
      <c r="GB66">
        <v>0.01</v>
      </c>
      <c r="GC66">
        <v>0.1</v>
      </c>
      <c r="GD66">
        <v>-40.21251951219512</v>
      </c>
      <c r="GE66">
        <v>-0.8737839721254709</v>
      </c>
      <c r="GF66">
        <v>0.1100325211782192</v>
      </c>
      <c r="GG66">
        <v>0</v>
      </c>
      <c r="GH66">
        <v>306.9074411764706</v>
      </c>
      <c r="GI66">
        <v>4.114392664293915</v>
      </c>
      <c r="GJ66">
        <v>0.4520670298539449</v>
      </c>
      <c r="GK66">
        <v>-1</v>
      </c>
      <c r="GL66">
        <v>2.11744487804878</v>
      </c>
      <c r="GM66">
        <v>0.02793867595819131</v>
      </c>
      <c r="GN66">
        <v>0.003699932841810573</v>
      </c>
      <c r="GO66">
        <v>1</v>
      </c>
      <c r="GP66">
        <v>1</v>
      </c>
      <c r="GQ66">
        <v>2</v>
      </c>
      <c r="GR66" t="s">
        <v>442</v>
      </c>
      <c r="GS66">
        <v>3.13589</v>
      </c>
      <c r="GT66">
        <v>2.69122</v>
      </c>
      <c r="GU66">
        <v>0.145819</v>
      </c>
      <c r="GV66">
        <v>0.149381</v>
      </c>
      <c r="GW66">
        <v>0.105475</v>
      </c>
      <c r="GX66">
        <v>0.0976156</v>
      </c>
      <c r="GY66">
        <v>27150.9</v>
      </c>
      <c r="GZ66">
        <v>27086</v>
      </c>
      <c r="HA66">
        <v>29549.9</v>
      </c>
      <c r="HB66">
        <v>29428.2</v>
      </c>
      <c r="HC66">
        <v>34926.8</v>
      </c>
      <c r="HD66">
        <v>35169.6</v>
      </c>
      <c r="HE66">
        <v>41585.8</v>
      </c>
      <c r="HF66">
        <v>41802.9</v>
      </c>
      <c r="HG66">
        <v>1.92153</v>
      </c>
      <c r="HH66">
        <v>1.87447</v>
      </c>
      <c r="HI66">
        <v>0.07237490000000001</v>
      </c>
      <c r="HJ66">
        <v>0</v>
      </c>
      <c r="HK66">
        <v>28.8234</v>
      </c>
      <c r="HL66">
        <v>999.9</v>
      </c>
      <c r="HM66">
        <v>55.9</v>
      </c>
      <c r="HN66">
        <v>30.6</v>
      </c>
      <c r="HO66">
        <v>27.2557</v>
      </c>
      <c r="HP66">
        <v>62.0011</v>
      </c>
      <c r="HQ66">
        <v>25.9856</v>
      </c>
      <c r="HR66">
        <v>1</v>
      </c>
      <c r="HS66">
        <v>0.0959629</v>
      </c>
      <c r="HT66">
        <v>-0.408284</v>
      </c>
      <c r="HU66">
        <v>20.3384</v>
      </c>
      <c r="HV66">
        <v>5.21759</v>
      </c>
      <c r="HW66">
        <v>12.011</v>
      </c>
      <c r="HX66">
        <v>4.9888</v>
      </c>
      <c r="HY66">
        <v>3.28778</v>
      </c>
      <c r="HZ66">
        <v>9999</v>
      </c>
      <c r="IA66">
        <v>9999</v>
      </c>
      <c r="IB66">
        <v>9999</v>
      </c>
      <c r="IC66">
        <v>999.9</v>
      </c>
      <c r="ID66">
        <v>1.86752</v>
      </c>
      <c r="IE66">
        <v>1.86673</v>
      </c>
      <c r="IF66">
        <v>1.86602</v>
      </c>
      <c r="IG66">
        <v>1.866</v>
      </c>
      <c r="IH66">
        <v>1.86783</v>
      </c>
      <c r="II66">
        <v>1.87029</v>
      </c>
      <c r="IJ66">
        <v>1.86891</v>
      </c>
      <c r="IK66">
        <v>1.87042</v>
      </c>
      <c r="IL66">
        <v>0</v>
      </c>
      <c r="IM66">
        <v>0</v>
      </c>
      <c r="IN66">
        <v>0</v>
      </c>
      <c r="IO66">
        <v>0</v>
      </c>
      <c r="IP66" t="s">
        <v>443</v>
      </c>
      <c r="IQ66" t="s">
        <v>444</v>
      </c>
      <c r="IR66" t="s">
        <v>445</v>
      </c>
      <c r="IS66" t="s">
        <v>445</v>
      </c>
      <c r="IT66" t="s">
        <v>445</v>
      </c>
      <c r="IU66" t="s">
        <v>445</v>
      </c>
      <c r="IV66">
        <v>0</v>
      </c>
      <c r="IW66">
        <v>100</v>
      </c>
      <c r="IX66">
        <v>100</v>
      </c>
      <c r="IY66">
        <v>0.07000000000000001</v>
      </c>
      <c r="IZ66">
        <v>0.1468</v>
      </c>
      <c r="JA66">
        <v>0.1520806729546384</v>
      </c>
      <c r="JB66">
        <v>0.0003178419753343253</v>
      </c>
      <c r="JC66">
        <v>-6.012475575984678E-07</v>
      </c>
      <c r="JD66">
        <v>7.594320938325871E-11</v>
      </c>
      <c r="JE66">
        <v>-0.06537213769188976</v>
      </c>
      <c r="JF66">
        <v>-0.002779077146552394</v>
      </c>
      <c r="JG66">
        <v>0.0007843295920201409</v>
      </c>
      <c r="JH66">
        <v>-1.211717912536145E-05</v>
      </c>
      <c r="JI66">
        <v>4</v>
      </c>
      <c r="JJ66">
        <v>2338</v>
      </c>
      <c r="JK66">
        <v>1</v>
      </c>
      <c r="JL66">
        <v>27</v>
      </c>
      <c r="JM66">
        <v>189908.9</v>
      </c>
      <c r="JN66">
        <v>189909</v>
      </c>
      <c r="JO66">
        <v>1.78833</v>
      </c>
      <c r="JP66">
        <v>2.25464</v>
      </c>
      <c r="JQ66">
        <v>1.39648</v>
      </c>
      <c r="JR66">
        <v>2.35107</v>
      </c>
      <c r="JS66">
        <v>1.49536</v>
      </c>
      <c r="JT66">
        <v>2.69165</v>
      </c>
      <c r="JU66">
        <v>36.2929</v>
      </c>
      <c r="JV66">
        <v>24.0612</v>
      </c>
      <c r="JW66">
        <v>18</v>
      </c>
      <c r="JX66">
        <v>489.747</v>
      </c>
      <c r="JY66">
        <v>450.049</v>
      </c>
      <c r="JZ66">
        <v>28.5927</v>
      </c>
      <c r="KA66">
        <v>28.8503</v>
      </c>
      <c r="KB66">
        <v>30.0001</v>
      </c>
      <c r="KC66">
        <v>28.7203</v>
      </c>
      <c r="KD66">
        <v>28.6526</v>
      </c>
      <c r="KE66">
        <v>35.9109</v>
      </c>
      <c r="KF66">
        <v>28.041</v>
      </c>
      <c r="KG66">
        <v>77.2201</v>
      </c>
      <c r="KH66">
        <v>28.5951</v>
      </c>
      <c r="KI66">
        <v>841.463</v>
      </c>
      <c r="KJ66">
        <v>21.6448</v>
      </c>
      <c r="KK66">
        <v>100.998</v>
      </c>
      <c r="KL66">
        <v>100.528</v>
      </c>
    </row>
    <row r="67" spans="1:298">
      <c r="A67">
        <v>51</v>
      </c>
      <c r="B67">
        <v>1758641967.5</v>
      </c>
      <c r="C67">
        <v>341.5</v>
      </c>
      <c r="D67" t="s">
        <v>545</v>
      </c>
      <c r="E67" t="s">
        <v>546</v>
      </c>
      <c r="F67">
        <v>5</v>
      </c>
      <c r="G67" t="s">
        <v>436</v>
      </c>
      <c r="H67" t="s">
        <v>437</v>
      </c>
      <c r="I67" t="s">
        <v>438</v>
      </c>
      <c r="J67">
        <v>1758641959.714286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844.0965960567502</v>
      </c>
      <c r="AL67">
        <v>813.3312484848483</v>
      </c>
      <c r="AM67">
        <v>3.439797410649426</v>
      </c>
      <c r="AN67">
        <v>64.96130728800695</v>
      </c>
      <c r="AO67">
        <f>(AQ67 - AP67 + DZ67*1E3/(8.314*(EB67+273.15)) * AS67/DY67 * AR67) * DY67/(100*DM67) * 1000/(1000 - AQ67)</f>
        <v>0</v>
      </c>
      <c r="AP67">
        <v>21.6402192900433</v>
      </c>
      <c r="AQ67">
        <v>23.75592606060605</v>
      </c>
      <c r="AR67">
        <v>-1.010566494443768E-05</v>
      </c>
      <c r="AS67">
        <v>107.77</v>
      </c>
      <c r="AT67">
        <v>0</v>
      </c>
      <c r="AU67">
        <v>0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439</v>
      </c>
      <c r="AZ67" t="s">
        <v>439</v>
      </c>
      <c r="BA67">
        <v>0</v>
      </c>
      <c r="BB67">
        <v>0</v>
      </c>
      <c r="BC67">
        <f>1-BA67/BB67</f>
        <v>0</v>
      </c>
      <c r="BD67">
        <v>0</v>
      </c>
      <c r="BE67" t="s">
        <v>439</v>
      </c>
      <c r="BF67" t="s">
        <v>439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439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2.44</v>
      </c>
      <c r="DN67">
        <v>0.5</v>
      </c>
      <c r="DO67" t="s">
        <v>440</v>
      </c>
      <c r="DP67">
        <v>2</v>
      </c>
      <c r="DQ67" t="b">
        <v>1</v>
      </c>
      <c r="DR67">
        <v>1758641959.714286</v>
      </c>
      <c r="DS67">
        <v>769.5929285714286</v>
      </c>
      <c r="DT67">
        <v>809.9383571428572</v>
      </c>
      <c r="DU67">
        <v>23.75732142857143</v>
      </c>
      <c r="DV67">
        <v>21.63834642857143</v>
      </c>
      <c r="DW67">
        <v>769.5178214285713</v>
      </c>
      <c r="DX67">
        <v>23.61055</v>
      </c>
      <c r="DY67">
        <v>500.0307857142857</v>
      </c>
      <c r="DZ67">
        <v>90.43605714285714</v>
      </c>
      <c r="EA67">
        <v>0.03073164285714286</v>
      </c>
      <c r="EB67">
        <v>30.14249642857143</v>
      </c>
      <c r="EC67">
        <v>30.00475357142858</v>
      </c>
      <c r="ED67">
        <v>999.9000000000002</v>
      </c>
      <c r="EE67">
        <v>0</v>
      </c>
      <c r="EF67">
        <v>0</v>
      </c>
      <c r="EG67">
        <v>10008.57428571429</v>
      </c>
      <c r="EH67">
        <v>0</v>
      </c>
      <c r="EI67">
        <v>12.07938571428572</v>
      </c>
      <c r="EJ67">
        <v>-40.34540714285715</v>
      </c>
      <c r="EK67">
        <v>788.3214285714284</v>
      </c>
      <c r="EL67">
        <v>827.8518214285714</v>
      </c>
      <c r="EM67">
        <v>2.118965</v>
      </c>
      <c r="EN67">
        <v>809.9383571428572</v>
      </c>
      <c r="EO67">
        <v>21.63834642857143</v>
      </c>
      <c r="EP67">
        <v>2.148519642857143</v>
      </c>
      <c r="EQ67">
        <v>1.9568875</v>
      </c>
      <c r="ER67">
        <v>18.58352857142857</v>
      </c>
      <c r="ES67">
        <v>17.09974285714286</v>
      </c>
      <c r="ET67">
        <v>1999.993571428571</v>
      </c>
      <c r="EU67">
        <v>0.9799964285714287</v>
      </c>
      <c r="EV67">
        <v>0.02000346785714285</v>
      </c>
      <c r="EW67">
        <v>0</v>
      </c>
      <c r="EX67">
        <v>307.4908928571428</v>
      </c>
      <c r="EY67">
        <v>5.00097</v>
      </c>
      <c r="EZ67">
        <v>6249.774642857143</v>
      </c>
      <c r="FA67">
        <v>16707.51071428572</v>
      </c>
      <c r="FB67">
        <v>40.72074999999999</v>
      </c>
      <c r="FC67">
        <v>41.06199999999999</v>
      </c>
      <c r="FD67">
        <v>40.68699999999999</v>
      </c>
      <c r="FE67">
        <v>40.62942857142857</v>
      </c>
      <c r="FF67">
        <v>41.31199999999999</v>
      </c>
      <c r="FG67">
        <v>1955.083571428572</v>
      </c>
      <c r="FH67">
        <v>39.91</v>
      </c>
      <c r="FI67">
        <v>0</v>
      </c>
      <c r="FJ67">
        <v>1758641968.2</v>
      </c>
      <c r="FK67">
        <v>0</v>
      </c>
      <c r="FL67">
        <v>307.50888</v>
      </c>
      <c r="FM67">
        <v>4.338538458011689</v>
      </c>
      <c r="FN67">
        <v>78.03846154335544</v>
      </c>
      <c r="FO67">
        <v>6250.0948</v>
      </c>
      <c r="FP67">
        <v>15</v>
      </c>
      <c r="FQ67">
        <v>0</v>
      </c>
      <c r="FR67" t="s">
        <v>441</v>
      </c>
      <c r="FS67">
        <v>1747247426.5</v>
      </c>
      <c r="FT67">
        <v>1747247420.5</v>
      </c>
      <c r="FU67">
        <v>0</v>
      </c>
      <c r="FV67">
        <v>1.027</v>
      </c>
      <c r="FW67">
        <v>0.031</v>
      </c>
      <c r="FX67">
        <v>0.02</v>
      </c>
      <c r="FY67">
        <v>0.05</v>
      </c>
      <c r="FZ67">
        <v>420</v>
      </c>
      <c r="GA67">
        <v>16</v>
      </c>
      <c r="GB67">
        <v>0.01</v>
      </c>
      <c r="GC67">
        <v>0.1</v>
      </c>
      <c r="GD67">
        <v>-40.282625</v>
      </c>
      <c r="GE67">
        <v>-1.216464540337711</v>
      </c>
      <c r="GF67">
        <v>0.1295364673557221</v>
      </c>
      <c r="GG67">
        <v>0</v>
      </c>
      <c r="GH67">
        <v>307.3116470588236</v>
      </c>
      <c r="GI67">
        <v>4.356027502128264</v>
      </c>
      <c r="GJ67">
        <v>0.4839727679719279</v>
      </c>
      <c r="GK67">
        <v>-1</v>
      </c>
      <c r="GL67">
        <v>2.1187955</v>
      </c>
      <c r="GM67">
        <v>-0.00765523452157543</v>
      </c>
      <c r="GN67">
        <v>0.002077719843963588</v>
      </c>
      <c r="GO67">
        <v>1</v>
      </c>
      <c r="GP67">
        <v>1</v>
      </c>
      <c r="GQ67">
        <v>2</v>
      </c>
      <c r="GR67" t="s">
        <v>442</v>
      </c>
      <c r="GS67">
        <v>3.1359</v>
      </c>
      <c r="GT67">
        <v>2.69103</v>
      </c>
      <c r="GU67">
        <v>0.147907</v>
      </c>
      <c r="GV67">
        <v>0.151397</v>
      </c>
      <c r="GW67">
        <v>0.105472</v>
      </c>
      <c r="GX67">
        <v>0.09761599999999999</v>
      </c>
      <c r="GY67">
        <v>27084.5</v>
      </c>
      <c r="GZ67">
        <v>27021.7</v>
      </c>
      <c r="HA67">
        <v>29549.9</v>
      </c>
      <c r="HB67">
        <v>29428.1</v>
      </c>
      <c r="HC67">
        <v>34927.2</v>
      </c>
      <c r="HD67">
        <v>35169.3</v>
      </c>
      <c r="HE67">
        <v>41586</v>
      </c>
      <c r="HF67">
        <v>41802.5</v>
      </c>
      <c r="HG67">
        <v>1.92175</v>
      </c>
      <c r="HH67">
        <v>1.87458</v>
      </c>
      <c r="HI67">
        <v>0.0725985</v>
      </c>
      <c r="HJ67">
        <v>0</v>
      </c>
      <c r="HK67">
        <v>28.8231</v>
      </c>
      <c r="HL67">
        <v>999.9</v>
      </c>
      <c r="HM67">
        <v>55.9</v>
      </c>
      <c r="HN67">
        <v>30.6</v>
      </c>
      <c r="HO67">
        <v>27.2569</v>
      </c>
      <c r="HP67">
        <v>61.9811</v>
      </c>
      <c r="HQ67">
        <v>25.8253</v>
      </c>
      <c r="HR67">
        <v>1</v>
      </c>
      <c r="HS67">
        <v>0.0958765</v>
      </c>
      <c r="HT67">
        <v>-0.414997</v>
      </c>
      <c r="HU67">
        <v>20.3384</v>
      </c>
      <c r="HV67">
        <v>5.21699</v>
      </c>
      <c r="HW67">
        <v>12.0108</v>
      </c>
      <c r="HX67">
        <v>4.989</v>
      </c>
      <c r="HY67">
        <v>3.28785</v>
      </c>
      <c r="HZ67">
        <v>9999</v>
      </c>
      <c r="IA67">
        <v>9999</v>
      </c>
      <c r="IB67">
        <v>9999</v>
      </c>
      <c r="IC67">
        <v>999.9</v>
      </c>
      <c r="ID67">
        <v>1.86753</v>
      </c>
      <c r="IE67">
        <v>1.86673</v>
      </c>
      <c r="IF67">
        <v>1.86601</v>
      </c>
      <c r="IG67">
        <v>1.866</v>
      </c>
      <c r="IH67">
        <v>1.86785</v>
      </c>
      <c r="II67">
        <v>1.87027</v>
      </c>
      <c r="IJ67">
        <v>1.86891</v>
      </c>
      <c r="IK67">
        <v>1.87042</v>
      </c>
      <c r="IL67">
        <v>0</v>
      </c>
      <c r="IM67">
        <v>0</v>
      </c>
      <c r="IN67">
        <v>0</v>
      </c>
      <c r="IO67">
        <v>0</v>
      </c>
      <c r="IP67" t="s">
        <v>443</v>
      </c>
      <c r="IQ67" t="s">
        <v>444</v>
      </c>
      <c r="IR67" t="s">
        <v>445</v>
      </c>
      <c r="IS67" t="s">
        <v>445</v>
      </c>
      <c r="IT67" t="s">
        <v>445</v>
      </c>
      <c r="IU67" t="s">
        <v>445</v>
      </c>
      <c r="IV67">
        <v>0</v>
      </c>
      <c r="IW67">
        <v>100</v>
      </c>
      <c r="IX67">
        <v>100</v>
      </c>
      <c r="IY67">
        <v>0.063</v>
      </c>
      <c r="IZ67">
        <v>0.1467</v>
      </c>
      <c r="JA67">
        <v>0.1520806729546384</v>
      </c>
      <c r="JB67">
        <v>0.0003178419753343253</v>
      </c>
      <c r="JC67">
        <v>-6.012475575984678E-07</v>
      </c>
      <c r="JD67">
        <v>7.594320938325871E-11</v>
      </c>
      <c r="JE67">
        <v>-0.06537213769188976</v>
      </c>
      <c r="JF67">
        <v>-0.002779077146552394</v>
      </c>
      <c r="JG67">
        <v>0.0007843295920201409</v>
      </c>
      <c r="JH67">
        <v>-1.211717912536145E-05</v>
      </c>
      <c r="JI67">
        <v>4</v>
      </c>
      <c r="JJ67">
        <v>2338</v>
      </c>
      <c r="JK67">
        <v>1</v>
      </c>
      <c r="JL67">
        <v>27</v>
      </c>
      <c r="JM67">
        <v>189909</v>
      </c>
      <c r="JN67">
        <v>189909.1</v>
      </c>
      <c r="JO67">
        <v>1.81885</v>
      </c>
      <c r="JP67">
        <v>2.24487</v>
      </c>
      <c r="JQ67">
        <v>1.39648</v>
      </c>
      <c r="JR67">
        <v>2.34863</v>
      </c>
      <c r="JS67">
        <v>1.49536</v>
      </c>
      <c r="JT67">
        <v>2.68799</v>
      </c>
      <c r="JU67">
        <v>36.2929</v>
      </c>
      <c r="JV67">
        <v>24.07</v>
      </c>
      <c r="JW67">
        <v>18</v>
      </c>
      <c r="JX67">
        <v>489.882</v>
      </c>
      <c r="JY67">
        <v>450.093</v>
      </c>
      <c r="JZ67">
        <v>28.5876</v>
      </c>
      <c r="KA67">
        <v>28.8503</v>
      </c>
      <c r="KB67">
        <v>30</v>
      </c>
      <c r="KC67">
        <v>28.7194</v>
      </c>
      <c r="KD67">
        <v>28.6501</v>
      </c>
      <c r="KE67">
        <v>36.4591</v>
      </c>
      <c r="KF67">
        <v>28.041</v>
      </c>
      <c r="KG67">
        <v>77.2201</v>
      </c>
      <c r="KH67">
        <v>28.5894</v>
      </c>
      <c r="KI67">
        <v>854.8200000000001</v>
      </c>
      <c r="KJ67">
        <v>21.6454</v>
      </c>
      <c r="KK67">
        <v>100.998</v>
      </c>
      <c r="KL67">
        <v>100.527</v>
      </c>
    </row>
    <row r="68" spans="1:298">
      <c r="A68">
        <v>52</v>
      </c>
      <c r="B68">
        <v>1758641972.5</v>
      </c>
      <c r="C68">
        <v>346.5</v>
      </c>
      <c r="D68" t="s">
        <v>547</v>
      </c>
      <c r="E68" t="s">
        <v>548</v>
      </c>
      <c r="F68">
        <v>5</v>
      </c>
      <c r="G68" t="s">
        <v>436</v>
      </c>
      <c r="H68" t="s">
        <v>437</v>
      </c>
      <c r="I68" t="s">
        <v>438</v>
      </c>
      <c r="J68">
        <v>1758641965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861.1079123412003</v>
      </c>
      <c r="AL68">
        <v>830.3719575757574</v>
      </c>
      <c r="AM68">
        <v>3.416412053005462</v>
      </c>
      <c r="AN68">
        <v>64.96130728800695</v>
      </c>
      <c r="AO68">
        <f>(AQ68 - AP68 + DZ68*1E3/(8.314*(EB68+273.15)) * AS68/DY68 * AR68) * DY68/(100*DM68) * 1000/(1000 - AQ68)</f>
        <v>0</v>
      </c>
      <c r="AP68">
        <v>21.64018770562771</v>
      </c>
      <c r="AQ68">
        <v>23.7524303030303</v>
      </c>
      <c r="AR68">
        <v>-2.685219542359431E-05</v>
      </c>
      <c r="AS68">
        <v>107.77</v>
      </c>
      <c r="AT68">
        <v>0</v>
      </c>
      <c r="AU68">
        <v>0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439</v>
      </c>
      <c r="AZ68" t="s">
        <v>439</v>
      </c>
      <c r="BA68">
        <v>0</v>
      </c>
      <c r="BB68">
        <v>0</v>
      </c>
      <c r="BC68">
        <f>1-BA68/BB68</f>
        <v>0</v>
      </c>
      <c r="BD68">
        <v>0</v>
      </c>
      <c r="BE68" t="s">
        <v>439</v>
      </c>
      <c r="BF68" t="s">
        <v>439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439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2.44</v>
      </c>
      <c r="DN68">
        <v>0.5</v>
      </c>
      <c r="DO68" t="s">
        <v>440</v>
      </c>
      <c r="DP68">
        <v>2</v>
      </c>
      <c r="DQ68" t="b">
        <v>1</v>
      </c>
      <c r="DR68">
        <v>1758641965</v>
      </c>
      <c r="DS68">
        <v>787.2575555555553</v>
      </c>
      <c r="DT68">
        <v>827.6644814814816</v>
      </c>
      <c r="DU68">
        <v>23.75647777777778</v>
      </c>
      <c r="DV68">
        <v>21.63961851851852</v>
      </c>
      <c r="DW68">
        <v>787.1908888888889</v>
      </c>
      <c r="DX68">
        <v>23.60972962962963</v>
      </c>
      <c r="DY68">
        <v>499.9977037037037</v>
      </c>
      <c r="DZ68">
        <v>90.43645185185187</v>
      </c>
      <c r="EA68">
        <v>0.03076614074074074</v>
      </c>
      <c r="EB68">
        <v>30.13822222222222</v>
      </c>
      <c r="EC68">
        <v>30.00163333333333</v>
      </c>
      <c r="ED68">
        <v>999.9000000000001</v>
      </c>
      <c r="EE68">
        <v>0</v>
      </c>
      <c r="EF68">
        <v>0</v>
      </c>
      <c r="EG68">
        <v>10003.53185185185</v>
      </c>
      <c r="EH68">
        <v>0</v>
      </c>
      <c r="EI68">
        <v>12.07264444444445</v>
      </c>
      <c r="EJ68">
        <v>-40.40690740740741</v>
      </c>
      <c r="EK68">
        <v>806.4151481481482</v>
      </c>
      <c r="EL68">
        <v>845.9709999999999</v>
      </c>
      <c r="EM68">
        <v>2.116853333333333</v>
      </c>
      <c r="EN68">
        <v>827.6644814814816</v>
      </c>
      <c r="EO68">
        <v>21.63961851851852</v>
      </c>
      <c r="EP68">
        <v>2.148452222222222</v>
      </c>
      <c r="EQ68">
        <v>1.957011481481481</v>
      </c>
      <c r="ER68">
        <v>18.58303703703704</v>
      </c>
      <c r="ES68">
        <v>17.10074074074074</v>
      </c>
      <c r="ET68">
        <v>2000.007037037037</v>
      </c>
      <c r="EU68">
        <v>0.9799965555555556</v>
      </c>
      <c r="EV68">
        <v>0.02000334444444444</v>
      </c>
      <c r="EW68">
        <v>0</v>
      </c>
      <c r="EX68">
        <v>307.8374444444444</v>
      </c>
      <c r="EY68">
        <v>5.00097</v>
      </c>
      <c r="EZ68">
        <v>6256.705925925926</v>
      </c>
      <c r="FA68">
        <v>16707.61481481481</v>
      </c>
      <c r="FB68">
        <v>40.72666666666666</v>
      </c>
      <c r="FC68">
        <v>41.06199999999999</v>
      </c>
      <c r="FD68">
        <v>40.68699999999999</v>
      </c>
      <c r="FE68">
        <v>40.62729629629629</v>
      </c>
      <c r="FF68">
        <v>41.31199999999999</v>
      </c>
      <c r="FG68">
        <v>1955.097037037037</v>
      </c>
      <c r="FH68">
        <v>39.91</v>
      </c>
      <c r="FI68">
        <v>0</v>
      </c>
      <c r="FJ68">
        <v>1758641973.6</v>
      </c>
      <c r="FK68">
        <v>0</v>
      </c>
      <c r="FL68">
        <v>307.8295384615384</v>
      </c>
      <c r="FM68">
        <v>3.463042737645052</v>
      </c>
      <c r="FN68">
        <v>76.64410255871945</v>
      </c>
      <c r="FO68">
        <v>6256.796923076923</v>
      </c>
      <c r="FP68">
        <v>15</v>
      </c>
      <c r="FQ68">
        <v>0</v>
      </c>
      <c r="FR68" t="s">
        <v>441</v>
      </c>
      <c r="FS68">
        <v>1747247426.5</v>
      </c>
      <c r="FT68">
        <v>1747247420.5</v>
      </c>
      <c r="FU68">
        <v>0</v>
      </c>
      <c r="FV68">
        <v>1.027</v>
      </c>
      <c r="FW68">
        <v>0.031</v>
      </c>
      <c r="FX68">
        <v>0.02</v>
      </c>
      <c r="FY68">
        <v>0.05</v>
      </c>
      <c r="FZ68">
        <v>420</v>
      </c>
      <c r="GA68">
        <v>16</v>
      </c>
      <c r="GB68">
        <v>0.01</v>
      </c>
      <c r="GC68">
        <v>0.1</v>
      </c>
      <c r="GD68">
        <v>-40.3691675</v>
      </c>
      <c r="GE68">
        <v>-0.6708844277672527</v>
      </c>
      <c r="GF68">
        <v>0.07751152942466023</v>
      </c>
      <c r="GG68">
        <v>0</v>
      </c>
      <c r="GH68">
        <v>307.6291764705883</v>
      </c>
      <c r="GI68">
        <v>3.943529410547931</v>
      </c>
      <c r="GJ68">
        <v>0.4396332342110186</v>
      </c>
      <c r="GK68">
        <v>-1</v>
      </c>
      <c r="GL68">
        <v>2.1180695</v>
      </c>
      <c r="GM68">
        <v>-0.0248235647279648</v>
      </c>
      <c r="GN68">
        <v>0.002658453450786772</v>
      </c>
      <c r="GO68">
        <v>1</v>
      </c>
      <c r="GP68">
        <v>1</v>
      </c>
      <c r="GQ68">
        <v>2</v>
      </c>
      <c r="GR68" t="s">
        <v>442</v>
      </c>
      <c r="GS68">
        <v>3.13594</v>
      </c>
      <c r="GT68">
        <v>2.69101</v>
      </c>
      <c r="GU68">
        <v>0.149962</v>
      </c>
      <c r="GV68">
        <v>0.153395</v>
      </c>
      <c r="GW68">
        <v>0.105452</v>
      </c>
      <c r="GX68">
        <v>0.0976194</v>
      </c>
      <c r="GY68">
        <v>27019.4</v>
      </c>
      <c r="GZ68">
        <v>26958.4</v>
      </c>
      <c r="HA68">
        <v>29550.1</v>
      </c>
      <c r="HB68">
        <v>29428.4</v>
      </c>
      <c r="HC68">
        <v>34928.3</v>
      </c>
      <c r="HD68">
        <v>35169.5</v>
      </c>
      <c r="HE68">
        <v>41586.4</v>
      </c>
      <c r="HF68">
        <v>41802.9</v>
      </c>
      <c r="HG68">
        <v>1.92183</v>
      </c>
      <c r="HH68">
        <v>1.87468</v>
      </c>
      <c r="HI68">
        <v>0.071615</v>
      </c>
      <c r="HJ68">
        <v>0</v>
      </c>
      <c r="HK68">
        <v>28.8209</v>
      </c>
      <c r="HL68">
        <v>999.9</v>
      </c>
      <c r="HM68">
        <v>55.9</v>
      </c>
      <c r="HN68">
        <v>30.6</v>
      </c>
      <c r="HO68">
        <v>27.2569</v>
      </c>
      <c r="HP68">
        <v>62.0511</v>
      </c>
      <c r="HQ68">
        <v>25.7732</v>
      </c>
      <c r="HR68">
        <v>1</v>
      </c>
      <c r="HS68">
        <v>0.0958384</v>
      </c>
      <c r="HT68">
        <v>-0.429657</v>
      </c>
      <c r="HU68">
        <v>20.3385</v>
      </c>
      <c r="HV68">
        <v>5.21774</v>
      </c>
      <c r="HW68">
        <v>12.0108</v>
      </c>
      <c r="HX68">
        <v>4.98915</v>
      </c>
      <c r="HY68">
        <v>3.28772</v>
      </c>
      <c r="HZ68">
        <v>9999</v>
      </c>
      <c r="IA68">
        <v>9999</v>
      </c>
      <c r="IB68">
        <v>9999</v>
      </c>
      <c r="IC68">
        <v>999.9</v>
      </c>
      <c r="ID68">
        <v>1.86753</v>
      </c>
      <c r="IE68">
        <v>1.86676</v>
      </c>
      <c r="IF68">
        <v>1.86603</v>
      </c>
      <c r="IG68">
        <v>1.866</v>
      </c>
      <c r="IH68">
        <v>1.86785</v>
      </c>
      <c r="II68">
        <v>1.87029</v>
      </c>
      <c r="IJ68">
        <v>1.86891</v>
      </c>
      <c r="IK68">
        <v>1.87042</v>
      </c>
      <c r="IL68">
        <v>0</v>
      </c>
      <c r="IM68">
        <v>0</v>
      </c>
      <c r="IN68">
        <v>0</v>
      </c>
      <c r="IO68">
        <v>0</v>
      </c>
      <c r="IP68" t="s">
        <v>443</v>
      </c>
      <c r="IQ68" t="s">
        <v>444</v>
      </c>
      <c r="IR68" t="s">
        <v>445</v>
      </c>
      <c r="IS68" t="s">
        <v>445</v>
      </c>
      <c r="IT68" t="s">
        <v>445</v>
      </c>
      <c r="IU68" t="s">
        <v>445</v>
      </c>
      <c r="IV68">
        <v>0</v>
      </c>
      <c r="IW68">
        <v>100</v>
      </c>
      <c r="IX68">
        <v>100</v>
      </c>
      <c r="IY68">
        <v>0.054</v>
      </c>
      <c r="IZ68">
        <v>0.1467</v>
      </c>
      <c r="JA68">
        <v>0.1520806729546384</v>
      </c>
      <c r="JB68">
        <v>0.0003178419753343253</v>
      </c>
      <c r="JC68">
        <v>-6.012475575984678E-07</v>
      </c>
      <c r="JD68">
        <v>7.594320938325871E-11</v>
      </c>
      <c r="JE68">
        <v>-0.06537213769188976</v>
      </c>
      <c r="JF68">
        <v>-0.002779077146552394</v>
      </c>
      <c r="JG68">
        <v>0.0007843295920201409</v>
      </c>
      <c r="JH68">
        <v>-1.211717912536145E-05</v>
      </c>
      <c r="JI68">
        <v>4</v>
      </c>
      <c r="JJ68">
        <v>2338</v>
      </c>
      <c r="JK68">
        <v>1</v>
      </c>
      <c r="JL68">
        <v>27</v>
      </c>
      <c r="JM68">
        <v>189909.1</v>
      </c>
      <c r="JN68">
        <v>189909.2</v>
      </c>
      <c r="JO68">
        <v>1.8457</v>
      </c>
      <c r="JP68">
        <v>2.24731</v>
      </c>
      <c r="JQ68">
        <v>1.39648</v>
      </c>
      <c r="JR68">
        <v>2.35107</v>
      </c>
      <c r="JS68">
        <v>1.49536</v>
      </c>
      <c r="JT68">
        <v>2.66479</v>
      </c>
      <c r="JU68">
        <v>36.2929</v>
      </c>
      <c r="JV68">
        <v>24.07</v>
      </c>
      <c r="JW68">
        <v>18</v>
      </c>
      <c r="JX68">
        <v>489.917</v>
      </c>
      <c r="JY68">
        <v>450.154</v>
      </c>
      <c r="JZ68">
        <v>28.5855</v>
      </c>
      <c r="KA68">
        <v>28.8481</v>
      </c>
      <c r="KB68">
        <v>30</v>
      </c>
      <c r="KC68">
        <v>28.7179</v>
      </c>
      <c r="KD68">
        <v>28.6499</v>
      </c>
      <c r="KE68">
        <v>37.0623</v>
      </c>
      <c r="KF68">
        <v>28.041</v>
      </c>
      <c r="KG68">
        <v>77.2201</v>
      </c>
      <c r="KH68">
        <v>28.5879</v>
      </c>
      <c r="KI68">
        <v>874.855</v>
      </c>
      <c r="KJ68">
        <v>21.6508</v>
      </c>
      <c r="KK68">
        <v>100.999</v>
      </c>
      <c r="KL68">
        <v>100.528</v>
      </c>
    </row>
    <row r="69" spans="1:298">
      <c r="A69">
        <v>53</v>
      </c>
      <c r="B69">
        <v>1758641977.5</v>
      </c>
      <c r="C69">
        <v>351.5</v>
      </c>
      <c r="D69" t="s">
        <v>549</v>
      </c>
      <c r="E69" t="s">
        <v>550</v>
      </c>
      <c r="F69">
        <v>5</v>
      </c>
      <c r="G69" t="s">
        <v>436</v>
      </c>
      <c r="H69" t="s">
        <v>437</v>
      </c>
      <c r="I69" t="s">
        <v>438</v>
      </c>
      <c r="J69">
        <v>1758641969.714286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878.2654580053226</v>
      </c>
      <c r="AL69">
        <v>847.4329939393938</v>
      </c>
      <c r="AM69">
        <v>3.413408064193696</v>
      </c>
      <c r="AN69">
        <v>64.96130728800695</v>
      </c>
      <c r="AO69">
        <f>(AQ69 - AP69 + DZ69*1E3/(8.314*(EB69+273.15)) * AS69/DY69 * AR69) * DY69/(100*DM69) * 1000/(1000 - AQ69)</f>
        <v>0</v>
      </c>
      <c r="AP69">
        <v>21.64162961038961</v>
      </c>
      <c r="AQ69">
        <v>23.75256060606061</v>
      </c>
      <c r="AR69">
        <v>3.225318370922315E-06</v>
      </c>
      <c r="AS69">
        <v>107.77</v>
      </c>
      <c r="AT69">
        <v>0</v>
      </c>
      <c r="AU69">
        <v>0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439</v>
      </c>
      <c r="AZ69" t="s">
        <v>439</v>
      </c>
      <c r="BA69">
        <v>0</v>
      </c>
      <c r="BB69">
        <v>0</v>
      </c>
      <c r="BC69">
        <f>1-BA69/BB69</f>
        <v>0</v>
      </c>
      <c r="BD69">
        <v>0</v>
      </c>
      <c r="BE69" t="s">
        <v>439</v>
      </c>
      <c r="BF69" t="s">
        <v>439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439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2.44</v>
      </c>
      <c r="DN69">
        <v>0.5</v>
      </c>
      <c r="DO69" t="s">
        <v>440</v>
      </c>
      <c r="DP69">
        <v>2</v>
      </c>
      <c r="DQ69" t="b">
        <v>1</v>
      </c>
      <c r="DR69">
        <v>1758641969.714286</v>
      </c>
      <c r="DS69">
        <v>803.0017857142858</v>
      </c>
      <c r="DT69">
        <v>843.4554642857144</v>
      </c>
      <c r="DU69">
        <v>23.754825</v>
      </c>
      <c r="DV69">
        <v>21.64072857142857</v>
      </c>
      <c r="DW69">
        <v>802.9428928571426</v>
      </c>
      <c r="DX69">
        <v>23.6081</v>
      </c>
      <c r="DY69">
        <v>500.0033214285714</v>
      </c>
      <c r="DZ69">
        <v>90.43579999999999</v>
      </c>
      <c r="EA69">
        <v>0.03069173214285714</v>
      </c>
      <c r="EB69">
        <v>30.13658571428571</v>
      </c>
      <c r="EC69">
        <v>29.99754285714286</v>
      </c>
      <c r="ED69">
        <v>999.9000000000002</v>
      </c>
      <c r="EE69">
        <v>0</v>
      </c>
      <c r="EF69">
        <v>0</v>
      </c>
      <c r="EG69">
        <v>10008.58857142857</v>
      </c>
      <c r="EH69">
        <v>0</v>
      </c>
      <c r="EI69">
        <v>12.06489285714286</v>
      </c>
      <c r="EJ69">
        <v>-40.45372142857143</v>
      </c>
      <c r="EK69">
        <v>822.5410000000001</v>
      </c>
      <c r="EL69">
        <v>862.1121785714286</v>
      </c>
      <c r="EM69">
        <v>2.114092857142857</v>
      </c>
      <c r="EN69">
        <v>843.4554642857144</v>
      </c>
      <c r="EO69">
        <v>21.64072857142857</v>
      </c>
      <c r="EP69">
        <v>2.148286785714286</v>
      </c>
      <c r="EQ69">
        <v>1.957097857142857</v>
      </c>
      <c r="ER69">
        <v>18.58181071428571</v>
      </c>
      <c r="ES69">
        <v>17.10143928571429</v>
      </c>
      <c r="ET69">
        <v>1999.981428571429</v>
      </c>
      <c r="EU69">
        <v>0.9799963214285715</v>
      </c>
      <c r="EV69">
        <v>0.02000357857142857</v>
      </c>
      <c r="EW69">
        <v>0</v>
      </c>
      <c r="EX69">
        <v>308.1687857142857</v>
      </c>
      <c r="EY69">
        <v>5.00097</v>
      </c>
      <c r="EZ69">
        <v>6262.5825</v>
      </c>
      <c r="FA69">
        <v>16707.40357142857</v>
      </c>
      <c r="FB69">
        <v>40.7275</v>
      </c>
      <c r="FC69">
        <v>41.06199999999999</v>
      </c>
      <c r="FD69">
        <v>40.68699999999999</v>
      </c>
      <c r="FE69">
        <v>40.62942857142857</v>
      </c>
      <c r="FF69">
        <v>41.31199999999999</v>
      </c>
      <c r="FG69">
        <v>1955.071428571429</v>
      </c>
      <c r="FH69">
        <v>39.91</v>
      </c>
      <c r="FI69">
        <v>0</v>
      </c>
      <c r="FJ69">
        <v>1758641978.4</v>
      </c>
      <c r="FK69">
        <v>0</v>
      </c>
      <c r="FL69">
        <v>308.1461923076923</v>
      </c>
      <c r="FM69">
        <v>3.709162396921179</v>
      </c>
      <c r="FN69">
        <v>76.43965811365632</v>
      </c>
      <c r="FO69">
        <v>6262.853076923077</v>
      </c>
      <c r="FP69">
        <v>15</v>
      </c>
      <c r="FQ69">
        <v>0</v>
      </c>
      <c r="FR69" t="s">
        <v>441</v>
      </c>
      <c r="FS69">
        <v>1747247426.5</v>
      </c>
      <c r="FT69">
        <v>1747247420.5</v>
      </c>
      <c r="FU69">
        <v>0</v>
      </c>
      <c r="FV69">
        <v>1.027</v>
      </c>
      <c r="FW69">
        <v>0.031</v>
      </c>
      <c r="FX69">
        <v>0.02</v>
      </c>
      <c r="FY69">
        <v>0.05</v>
      </c>
      <c r="FZ69">
        <v>420</v>
      </c>
      <c r="GA69">
        <v>16</v>
      </c>
      <c r="GB69">
        <v>0.01</v>
      </c>
      <c r="GC69">
        <v>0.1</v>
      </c>
      <c r="GD69">
        <v>-40.41856249999999</v>
      </c>
      <c r="GE69">
        <v>-0.6355328330205529</v>
      </c>
      <c r="GF69">
        <v>0.07055740814223563</v>
      </c>
      <c r="GG69">
        <v>0</v>
      </c>
      <c r="GH69">
        <v>307.9138529411765</v>
      </c>
      <c r="GI69">
        <v>3.938594349167247</v>
      </c>
      <c r="GJ69">
        <v>0.4360603798148729</v>
      </c>
      <c r="GK69">
        <v>-1</v>
      </c>
      <c r="GL69">
        <v>2.11579825</v>
      </c>
      <c r="GM69">
        <v>-0.0317884052532896</v>
      </c>
      <c r="GN69">
        <v>0.003397202442819648</v>
      </c>
      <c r="GO69">
        <v>1</v>
      </c>
      <c r="GP69">
        <v>1</v>
      </c>
      <c r="GQ69">
        <v>2</v>
      </c>
      <c r="GR69" t="s">
        <v>442</v>
      </c>
      <c r="GS69">
        <v>3.13603</v>
      </c>
      <c r="GT69">
        <v>2.69083</v>
      </c>
      <c r="GU69">
        <v>0.151996</v>
      </c>
      <c r="GV69">
        <v>0.155359</v>
      </c>
      <c r="GW69">
        <v>0.105456</v>
      </c>
      <c r="GX69">
        <v>0.0976245</v>
      </c>
      <c r="GY69">
        <v>26954.7</v>
      </c>
      <c r="GZ69">
        <v>26895.5</v>
      </c>
      <c r="HA69">
        <v>29550.1</v>
      </c>
      <c r="HB69">
        <v>29428.1</v>
      </c>
      <c r="HC69">
        <v>34928</v>
      </c>
      <c r="HD69">
        <v>35169.2</v>
      </c>
      <c r="HE69">
        <v>41586.2</v>
      </c>
      <c r="HF69">
        <v>41802.7</v>
      </c>
      <c r="HG69">
        <v>1.9221</v>
      </c>
      <c r="HH69">
        <v>1.87475</v>
      </c>
      <c r="HI69">
        <v>0.0726059</v>
      </c>
      <c r="HJ69">
        <v>0</v>
      </c>
      <c r="HK69">
        <v>28.8209</v>
      </c>
      <c r="HL69">
        <v>999.9</v>
      </c>
      <c r="HM69">
        <v>55.9</v>
      </c>
      <c r="HN69">
        <v>30.6</v>
      </c>
      <c r="HO69">
        <v>27.2572</v>
      </c>
      <c r="HP69">
        <v>61.9411</v>
      </c>
      <c r="HQ69">
        <v>25.7732</v>
      </c>
      <c r="HR69">
        <v>1</v>
      </c>
      <c r="HS69">
        <v>0.0958638</v>
      </c>
      <c r="HT69">
        <v>-0.816473</v>
      </c>
      <c r="HU69">
        <v>20.3371</v>
      </c>
      <c r="HV69">
        <v>5.21789</v>
      </c>
      <c r="HW69">
        <v>12.0116</v>
      </c>
      <c r="HX69">
        <v>4.98905</v>
      </c>
      <c r="HY69">
        <v>3.28783</v>
      </c>
      <c r="HZ69">
        <v>9999</v>
      </c>
      <c r="IA69">
        <v>9999</v>
      </c>
      <c r="IB69">
        <v>9999</v>
      </c>
      <c r="IC69">
        <v>999.9</v>
      </c>
      <c r="ID69">
        <v>1.86753</v>
      </c>
      <c r="IE69">
        <v>1.86676</v>
      </c>
      <c r="IF69">
        <v>1.86605</v>
      </c>
      <c r="IG69">
        <v>1.86602</v>
      </c>
      <c r="IH69">
        <v>1.86787</v>
      </c>
      <c r="II69">
        <v>1.87028</v>
      </c>
      <c r="IJ69">
        <v>1.86891</v>
      </c>
      <c r="IK69">
        <v>1.87042</v>
      </c>
      <c r="IL69">
        <v>0</v>
      </c>
      <c r="IM69">
        <v>0</v>
      </c>
      <c r="IN69">
        <v>0</v>
      </c>
      <c r="IO69">
        <v>0</v>
      </c>
      <c r="IP69" t="s">
        <v>443</v>
      </c>
      <c r="IQ69" t="s">
        <v>444</v>
      </c>
      <c r="IR69" t="s">
        <v>445</v>
      </c>
      <c r="IS69" t="s">
        <v>445</v>
      </c>
      <c r="IT69" t="s">
        <v>445</v>
      </c>
      <c r="IU69" t="s">
        <v>445</v>
      </c>
      <c r="IV69">
        <v>0</v>
      </c>
      <c r="IW69">
        <v>100</v>
      </c>
      <c r="IX69">
        <v>100</v>
      </c>
      <c r="IY69">
        <v>0.045</v>
      </c>
      <c r="IZ69">
        <v>0.1467</v>
      </c>
      <c r="JA69">
        <v>0.1520806729546384</v>
      </c>
      <c r="JB69">
        <v>0.0003178419753343253</v>
      </c>
      <c r="JC69">
        <v>-6.012475575984678E-07</v>
      </c>
      <c r="JD69">
        <v>7.594320938325871E-11</v>
      </c>
      <c r="JE69">
        <v>-0.06537213769188976</v>
      </c>
      <c r="JF69">
        <v>-0.002779077146552394</v>
      </c>
      <c r="JG69">
        <v>0.0007843295920201409</v>
      </c>
      <c r="JH69">
        <v>-1.211717912536145E-05</v>
      </c>
      <c r="JI69">
        <v>4</v>
      </c>
      <c r="JJ69">
        <v>2338</v>
      </c>
      <c r="JK69">
        <v>1</v>
      </c>
      <c r="JL69">
        <v>27</v>
      </c>
      <c r="JM69">
        <v>189909.2</v>
      </c>
      <c r="JN69">
        <v>189909.3</v>
      </c>
      <c r="JO69">
        <v>1.87744</v>
      </c>
      <c r="JP69">
        <v>2.24487</v>
      </c>
      <c r="JQ69">
        <v>1.39648</v>
      </c>
      <c r="JR69">
        <v>2.34741</v>
      </c>
      <c r="JS69">
        <v>1.49536</v>
      </c>
      <c r="JT69">
        <v>2.70142</v>
      </c>
      <c r="JU69">
        <v>36.2929</v>
      </c>
      <c r="JV69">
        <v>24.07</v>
      </c>
      <c r="JW69">
        <v>18</v>
      </c>
      <c r="JX69">
        <v>490.084</v>
      </c>
      <c r="JY69">
        <v>450.184</v>
      </c>
      <c r="JZ69">
        <v>28.6375</v>
      </c>
      <c r="KA69">
        <v>28.8479</v>
      </c>
      <c r="KB69">
        <v>30</v>
      </c>
      <c r="KC69">
        <v>28.7169</v>
      </c>
      <c r="KD69">
        <v>28.6477</v>
      </c>
      <c r="KE69">
        <v>37.6123</v>
      </c>
      <c r="KF69">
        <v>28.041</v>
      </c>
      <c r="KG69">
        <v>77.2201</v>
      </c>
      <c r="KH69">
        <v>28.6869</v>
      </c>
      <c r="KI69">
        <v>888.212</v>
      </c>
      <c r="KJ69">
        <v>21.6528</v>
      </c>
      <c r="KK69">
        <v>100.999</v>
      </c>
      <c r="KL69">
        <v>100.528</v>
      </c>
    </row>
    <row r="70" spans="1:298">
      <c r="A70">
        <v>54</v>
      </c>
      <c r="B70">
        <v>1758641982</v>
      </c>
      <c r="C70">
        <v>356</v>
      </c>
      <c r="D70" t="s">
        <v>551</v>
      </c>
      <c r="E70" t="s">
        <v>552</v>
      </c>
      <c r="F70">
        <v>5</v>
      </c>
      <c r="G70" t="s">
        <v>436</v>
      </c>
      <c r="H70" t="s">
        <v>437</v>
      </c>
      <c r="I70" t="s">
        <v>438</v>
      </c>
      <c r="J70">
        <v>1758641974.160714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893.5348992027049</v>
      </c>
      <c r="AL70">
        <v>862.7436121212121</v>
      </c>
      <c r="AM70">
        <v>3.405723028324561</v>
      </c>
      <c r="AN70">
        <v>64.96130728800695</v>
      </c>
      <c r="AO70">
        <f>(AQ70 - AP70 + DZ70*1E3/(8.314*(EB70+273.15)) * AS70/DY70 * AR70) * DY70/(100*DM70) * 1000/(1000 - AQ70)</f>
        <v>0</v>
      </c>
      <c r="AP70">
        <v>21.64431186147187</v>
      </c>
      <c r="AQ70">
        <v>23.75261757575758</v>
      </c>
      <c r="AR70">
        <v>1.565690123842205E-06</v>
      </c>
      <c r="AS70">
        <v>107.77</v>
      </c>
      <c r="AT70">
        <v>0</v>
      </c>
      <c r="AU70">
        <v>0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439</v>
      </c>
      <c r="AZ70" t="s">
        <v>439</v>
      </c>
      <c r="BA70">
        <v>0</v>
      </c>
      <c r="BB70">
        <v>0</v>
      </c>
      <c r="BC70">
        <f>1-BA70/BB70</f>
        <v>0</v>
      </c>
      <c r="BD70">
        <v>0</v>
      </c>
      <c r="BE70" t="s">
        <v>439</v>
      </c>
      <c r="BF70" t="s">
        <v>439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439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2.44</v>
      </c>
      <c r="DN70">
        <v>0.5</v>
      </c>
      <c r="DO70" t="s">
        <v>440</v>
      </c>
      <c r="DP70">
        <v>2</v>
      </c>
      <c r="DQ70" t="b">
        <v>1</v>
      </c>
      <c r="DR70">
        <v>1758641974.160714</v>
      </c>
      <c r="DS70">
        <v>817.8163571428573</v>
      </c>
      <c r="DT70">
        <v>858.3025357142857</v>
      </c>
      <c r="DU70">
        <v>23.75351785714286</v>
      </c>
      <c r="DV70">
        <v>21.64187142857143</v>
      </c>
      <c r="DW70">
        <v>817.7650000000001</v>
      </c>
      <c r="DX70">
        <v>23.60681071428571</v>
      </c>
      <c r="DY70">
        <v>499.9905357142857</v>
      </c>
      <c r="DZ70">
        <v>90.43557142857142</v>
      </c>
      <c r="EA70">
        <v>0.03061403571428572</v>
      </c>
      <c r="EB70">
        <v>30.13640714285714</v>
      </c>
      <c r="EC70">
        <v>29.99889642857143</v>
      </c>
      <c r="ED70">
        <v>999.9000000000002</v>
      </c>
      <c r="EE70">
        <v>0</v>
      </c>
      <c r="EF70">
        <v>0</v>
      </c>
      <c r="EG70">
        <v>10009.49642857143</v>
      </c>
      <c r="EH70">
        <v>0</v>
      </c>
      <c r="EI70">
        <v>12.06007142857143</v>
      </c>
      <c r="EJ70">
        <v>-40.48615714285715</v>
      </c>
      <c r="EK70">
        <v>837.7150000000001</v>
      </c>
      <c r="EL70">
        <v>877.2886785714287</v>
      </c>
      <c r="EM70">
        <v>2.111647142857143</v>
      </c>
      <c r="EN70">
        <v>858.3025357142857</v>
      </c>
      <c r="EO70">
        <v>21.64187142857143</v>
      </c>
      <c r="EP70">
        <v>2.148162142857143</v>
      </c>
      <c r="EQ70">
        <v>1.957195714285714</v>
      </c>
      <c r="ER70">
        <v>18.58089285714286</v>
      </c>
      <c r="ES70">
        <v>17.10223214285714</v>
      </c>
      <c r="ET70">
        <v>1999.97</v>
      </c>
      <c r="EU70">
        <v>0.9799962142857144</v>
      </c>
      <c r="EV70">
        <v>0.02000368571428571</v>
      </c>
      <c r="EW70">
        <v>0</v>
      </c>
      <c r="EX70">
        <v>308.4009642857142</v>
      </c>
      <c r="EY70">
        <v>5.00097</v>
      </c>
      <c r="EZ70">
        <v>6268.110357142856</v>
      </c>
      <c r="FA70">
        <v>16707.30714285714</v>
      </c>
      <c r="FB70">
        <v>40.7365</v>
      </c>
      <c r="FC70">
        <v>41.06199999999999</v>
      </c>
      <c r="FD70">
        <v>40.68699999999999</v>
      </c>
      <c r="FE70">
        <v>40.62942857142857</v>
      </c>
      <c r="FF70">
        <v>41.31199999999999</v>
      </c>
      <c r="FG70">
        <v>1955.06</v>
      </c>
      <c r="FH70">
        <v>39.91</v>
      </c>
      <c r="FI70">
        <v>0</v>
      </c>
      <c r="FJ70">
        <v>1758641983.2</v>
      </c>
      <c r="FK70">
        <v>0</v>
      </c>
      <c r="FL70">
        <v>308.4191538461538</v>
      </c>
      <c r="FM70">
        <v>3.422358972921008</v>
      </c>
      <c r="FN70">
        <v>73.48649579417081</v>
      </c>
      <c r="FO70">
        <v>6268.808461538461</v>
      </c>
      <c r="FP70">
        <v>15</v>
      </c>
      <c r="FQ70">
        <v>0</v>
      </c>
      <c r="FR70" t="s">
        <v>441</v>
      </c>
      <c r="FS70">
        <v>1747247426.5</v>
      </c>
      <c r="FT70">
        <v>1747247420.5</v>
      </c>
      <c r="FU70">
        <v>0</v>
      </c>
      <c r="FV70">
        <v>1.027</v>
      </c>
      <c r="FW70">
        <v>0.031</v>
      </c>
      <c r="FX70">
        <v>0.02</v>
      </c>
      <c r="FY70">
        <v>0.05</v>
      </c>
      <c r="FZ70">
        <v>420</v>
      </c>
      <c r="GA70">
        <v>16</v>
      </c>
      <c r="GB70">
        <v>0.01</v>
      </c>
      <c r="GC70">
        <v>0.1</v>
      </c>
      <c r="GD70">
        <v>-40.46386341463415</v>
      </c>
      <c r="GE70">
        <v>-0.5301449477353014</v>
      </c>
      <c r="GF70">
        <v>0.06709459560256632</v>
      </c>
      <c r="GG70">
        <v>0</v>
      </c>
      <c r="GH70">
        <v>308.2420294117647</v>
      </c>
      <c r="GI70">
        <v>3.727501910609031</v>
      </c>
      <c r="GJ70">
        <v>0.4195144592119431</v>
      </c>
      <c r="GK70">
        <v>-1</v>
      </c>
      <c r="GL70">
        <v>2.113096829268292</v>
      </c>
      <c r="GM70">
        <v>-0.03655484320557777</v>
      </c>
      <c r="GN70">
        <v>0.003864528771970391</v>
      </c>
      <c r="GO70">
        <v>1</v>
      </c>
      <c r="GP70">
        <v>1</v>
      </c>
      <c r="GQ70">
        <v>2</v>
      </c>
      <c r="GR70" t="s">
        <v>442</v>
      </c>
      <c r="GS70">
        <v>3.13594</v>
      </c>
      <c r="GT70">
        <v>2.69086</v>
      </c>
      <c r="GU70">
        <v>0.153817</v>
      </c>
      <c r="GV70">
        <v>0.157142</v>
      </c>
      <c r="GW70">
        <v>0.105459</v>
      </c>
      <c r="GX70">
        <v>0.09762659999999999</v>
      </c>
      <c r="GY70">
        <v>26897.4</v>
      </c>
      <c r="GZ70">
        <v>26838.6</v>
      </c>
      <c r="HA70">
        <v>29550.8</v>
      </c>
      <c r="HB70">
        <v>29427.9</v>
      </c>
      <c r="HC70">
        <v>34928.8</v>
      </c>
      <c r="HD70">
        <v>35168.8</v>
      </c>
      <c r="HE70">
        <v>41587.3</v>
      </c>
      <c r="HF70">
        <v>41802.3</v>
      </c>
      <c r="HG70">
        <v>1.9217</v>
      </c>
      <c r="HH70">
        <v>1.87482</v>
      </c>
      <c r="HI70">
        <v>0.0724234</v>
      </c>
      <c r="HJ70">
        <v>0</v>
      </c>
      <c r="HK70">
        <v>28.8185</v>
      </c>
      <c r="HL70">
        <v>999.9</v>
      </c>
      <c r="HM70">
        <v>55.9</v>
      </c>
      <c r="HN70">
        <v>30.6</v>
      </c>
      <c r="HO70">
        <v>27.2563</v>
      </c>
      <c r="HP70">
        <v>62.1011</v>
      </c>
      <c r="HQ70">
        <v>25.8494</v>
      </c>
      <c r="HR70">
        <v>1</v>
      </c>
      <c r="HS70">
        <v>0.0958918</v>
      </c>
      <c r="HT70">
        <v>-0.640719</v>
      </c>
      <c r="HU70">
        <v>20.3377</v>
      </c>
      <c r="HV70">
        <v>5.21684</v>
      </c>
      <c r="HW70">
        <v>12.0116</v>
      </c>
      <c r="HX70">
        <v>4.98905</v>
      </c>
      <c r="HY70">
        <v>3.28785</v>
      </c>
      <c r="HZ70">
        <v>9999</v>
      </c>
      <c r="IA70">
        <v>9999</v>
      </c>
      <c r="IB70">
        <v>9999</v>
      </c>
      <c r="IC70">
        <v>999.9</v>
      </c>
      <c r="ID70">
        <v>1.86753</v>
      </c>
      <c r="IE70">
        <v>1.86673</v>
      </c>
      <c r="IF70">
        <v>1.86604</v>
      </c>
      <c r="IG70">
        <v>1.866</v>
      </c>
      <c r="IH70">
        <v>1.86784</v>
      </c>
      <c r="II70">
        <v>1.87027</v>
      </c>
      <c r="IJ70">
        <v>1.86891</v>
      </c>
      <c r="IK70">
        <v>1.87042</v>
      </c>
      <c r="IL70">
        <v>0</v>
      </c>
      <c r="IM70">
        <v>0</v>
      </c>
      <c r="IN70">
        <v>0</v>
      </c>
      <c r="IO70">
        <v>0</v>
      </c>
      <c r="IP70" t="s">
        <v>443</v>
      </c>
      <c r="IQ70" t="s">
        <v>444</v>
      </c>
      <c r="IR70" t="s">
        <v>445</v>
      </c>
      <c r="IS70" t="s">
        <v>445</v>
      </c>
      <c r="IT70" t="s">
        <v>445</v>
      </c>
      <c r="IU70" t="s">
        <v>445</v>
      </c>
      <c r="IV70">
        <v>0</v>
      </c>
      <c r="IW70">
        <v>100</v>
      </c>
      <c r="IX70">
        <v>100</v>
      </c>
      <c r="IY70">
        <v>0.038</v>
      </c>
      <c r="IZ70">
        <v>0.1467</v>
      </c>
      <c r="JA70">
        <v>0.1520806729546384</v>
      </c>
      <c r="JB70">
        <v>0.0003178419753343253</v>
      </c>
      <c r="JC70">
        <v>-6.012475575984678E-07</v>
      </c>
      <c r="JD70">
        <v>7.594320938325871E-11</v>
      </c>
      <c r="JE70">
        <v>-0.06537213769188976</v>
      </c>
      <c r="JF70">
        <v>-0.002779077146552394</v>
      </c>
      <c r="JG70">
        <v>0.0007843295920201409</v>
      </c>
      <c r="JH70">
        <v>-1.211717912536145E-05</v>
      </c>
      <c r="JI70">
        <v>4</v>
      </c>
      <c r="JJ70">
        <v>2338</v>
      </c>
      <c r="JK70">
        <v>1</v>
      </c>
      <c r="JL70">
        <v>27</v>
      </c>
      <c r="JM70">
        <v>189909.3</v>
      </c>
      <c r="JN70">
        <v>189909.4</v>
      </c>
      <c r="JO70">
        <v>1.90308</v>
      </c>
      <c r="JP70">
        <v>2.24243</v>
      </c>
      <c r="JQ70">
        <v>1.39648</v>
      </c>
      <c r="JR70">
        <v>2.35107</v>
      </c>
      <c r="JS70">
        <v>1.49536</v>
      </c>
      <c r="JT70">
        <v>2.69287</v>
      </c>
      <c r="JU70">
        <v>36.2929</v>
      </c>
      <c r="JV70">
        <v>24.07</v>
      </c>
      <c r="JW70">
        <v>18</v>
      </c>
      <c r="JX70">
        <v>489.818</v>
      </c>
      <c r="JY70">
        <v>450.222</v>
      </c>
      <c r="JZ70">
        <v>28.6915</v>
      </c>
      <c r="KA70">
        <v>28.8479</v>
      </c>
      <c r="KB70">
        <v>30</v>
      </c>
      <c r="KC70">
        <v>28.7155</v>
      </c>
      <c r="KD70">
        <v>28.6465</v>
      </c>
      <c r="KE70">
        <v>38.1068</v>
      </c>
      <c r="KF70">
        <v>28.041</v>
      </c>
      <c r="KG70">
        <v>76.8485</v>
      </c>
      <c r="KH70">
        <v>28.6893</v>
      </c>
      <c r="KI70">
        <v>908.246</v>
      </c>
      <c r="KJ70">
        <v>21.6533</v>
      </c>
      <c r="KK70">
        <v>101.001</v>
      </c>
      <c r="KL70">
        <v>100.527</v>
      </c>
    </row>
    <row r="71" spans="1:298">
      <c r="A71">
        <v>55</v>
      </c>
      <c r="B71">
        <v>1758641987.5</v>
      </c>
      <c r="C71">
        <v>361.5</v>
      </c>
      <c r="D71" t="s">
        <v>553</v>
      </c>
      <c r="E71" t="s">
        <v>554</v>
      </c>
      <c r="F71">
        <v>5</v>
      </c>
      <c r="G71" t="s">
        <v>436</v>
      </c>
      <c r="H71" t="s">
        <v>437</v>
      </c>
      <c r="I71" t="s">
        <v>438</v>
      </c>
      <c r="J71">
        <v>1758641979.732143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912.5101365246296</v>
      </c>
      <c r="AL71">
        <v>881.5663818181819</v>
      </c>
      <c r="AM71">
        <v>3.420347522367905</v>
      </c>
      <c r="AN71">
        <v>64.96130728800695</v>
      </c>
      <c r="AO71">
        <f>(AQ71 - AP71 + DZ71*1E3/(8.314*(EB71+273.15)) * AS71/DY71 * AR71) * DY71/(100*DM71) * 1000/(1000 - AQ71)</f>
        <v>0</v>
      </c>
      <c r="AP71">
        <v>21.64006391341992</v>
      </c>
      <c r="AQ71">
        <v>23.74940121212121</v>
      </c>
      <c r="AR71">
        <v>-1.281385281390605E-05</v>
      </c>
      <c r="AS71">
        <v>107.77</v>
      </c>
      <c r="AT71">
        <v>0</v>
      </c>
      <c r="AU71">
        <v>0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439</v>
      </c>
      <c r="AZ71" t="s">
        <v>439</v>
      </c>
      <c r="BA71">
        <v>0</v>
      </c>
      <c r="BB71">
        <v>0</v>
      </c>
      <c r="BC71">
        <f>1-BA71/BB71</f>
        <v>0</v>
      </c>
      <c r="BD71">
        <v>0</v>
      </c>
      <c r="BE71" t="s">
        <v>439</v>
      </c>
      <c r="BF71" t="s">
        <v>439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439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2.44</v>
      </c>
      <c r="DN71">
        <v>0.5</v>
      </c>
      <c r="DO71" t="s">
        <v>440</v>
      </c>
      <c r="DP71">
        <v>2</v>
      </c>
      <c r="DQ71" t="b">
        <v>1</v>
      </c>
      <c r="DR71">
        <v>1758641979.732143</v>
      </c>
      <c r="DS71">
        <v>836.3903214285714</v>
      </c>
      <c r="DT71">
        <v>876.9760714285712</v>
      </c>
      <c r="DU71">
        <v>23.75178571428571</v>
      </c>
      <c r="DV71">
        <v>21.642175</v>
      </c>
      <c r="DW71">
        <v>836.3486428571429</v>
      </c>
      <c r="DX71">
        <v>23.60510357142857</v>
      </c>
      <c r="DY71">
        <v>499.9979285714285</v>
      </c>
      <c r="DZ71">
        <v>90.43557857142855</v>
      </c>
      <c r="EA71">
        <v>0.03059591428571429</v>
      </c>
      <c r="EB71">
        <v>30.13922857142857</v>
      </c>
      <c r="EC71">
        <v>30.00148571428572</v>
      </c>
      <c r="ED71">
        <v>999.9000000000002</v>
      </c>
      <c r="EE71">
        <v>0</v>
      </c>
      <c r="EF71">
        <v>0</v>
      </c>
      <c r="EG71">
        <v>10011.29714285715</v>
      </c>
      <c r="EH71">
        <v>0</v>
      </c>
      <c r="EI71">
        <v>12.05720714285715</v>
      </c>
      <c r="EJ71">
        <v>-40.58576785714286</v>
      </c>
      <c r="EK71">
        <v>856.7394285714284</v>
      </c>
      <c r="EL71">
        <v>896.3755357142858</v>
      </c>
      <c r="EM71">
        <v>2.109613214285714</v>
      </c>
      <c r="EN71">
        <v>876.9760714285712</v>
      </c>
      <c r="EO71">
        <v>21.642175</v>
      </c>
      <c r="EP71">
        <v>2.148006428571428</v>
      </c>
      <c r="EQ71">
        <v>1.957222142857143</v>
      </c>
      <c r="ER71">
        <v>18.579725</v>
      </c>
      <c r="ES71">
        <v>17.10245714285714</v>
      </c>
      <c r="ET71">
        <v>1999.97</v>
      </c>
      <c r="EU71">
        <v>0.9799962142857144</v>
      </c>
      <c r="EV71">
        <v>0.02000368571428571</v>
      </c>
      <c r="EW71">
        <v>0</v>
      </c>
      <c r="EX71">
        <v>308.7715</v>
      </c>
      <c r="EY71">
        <v>5.00097</v>
      </c>
      <c r="EZ71">
        <v>6274.644642857143</v>
      </c>
      <c r="FA71">
        <v>16707.30357142857</v>
      </c>
      <c r="FB71">
        <v>40.741</v>
      </c>
      <c r="FC71">
        <v>41.06199999999999</v>
      </c>
      <c r="FD71">
        <v>40.68699999999999</v>
      </c>
      <c r="FE71">
        <v>40.62942857142857</v>
      </c>
      <c r="FF71">
        <v>41.31199999999999</v>
      </c>
      <c r="FG71">
        <v>1955.06</v>
      </c>
      <c r="FH71">
        <v>39.91</v>
      </c>
      <c r="FI71">
        <v>0</v>
      </c>
      <c r="FJ71">
        <v>1758641988.6</v>
      </c>
      <c r="FK71">
        <v>0</v>
      </c>
      <c r="FL71">
        <v>308.78096</v>
      </c>
      <c r="FM71">
        <v>3.287538462001147</v>
      </c>
      <c r="FN71">
        <v>68.66076936404829</v>
      </c>
      <c r="FO71">
        <v>6275.474</v>
      </c>
      <c r="FP71">
        <v>15</v>
      </c>
      <c r="FQ71">
        <v>0</v>
      </c>
      <c r="FR71" t="s">
        <v>441</v>
      </c>
      <c r="FS71">
        <v>1747247426.5</v>
      </c>
      <c r="FT71">
        <v>1747247420.5</v>
      </c>
      <c r="FU71">
        <v>0</v>
      </c>
      <c r="FV71">
        <v>1.027</v>
      </c>
      <c r="FW71">
        <v>0.031</v>
      </c>
      <c r="FX71">
        <v>0.02</v>
      </c>
      <c r="FY71">
        <v>0.05</v>
      </c>
      <c r="FZ71">
        <v>420</v>
      </c>
      <c r="GA71">
        <v>16</v>
      </c>
      <c r="GB71">
        <v>0.01</v>
      </c>
      <c r="GC71">
        <v>0.1</v>
      </c>
      <c r="GD71">
        <v>-40.53191463414635</v>
      </c>
      <c r="GE71">
        <v>-1.017597909407606</v>
      </c>
      <c r="GF71">
        <v>0.1105271703953275</v>
      </c>
      <c r="GG71">
        <v>0</v>
      </c>
      <c r="GH71">
        <v>308.5388529411765</v>
      </c>
      <c r="GI71">
        <v>3.85364399976888</v>
      </c>
      <c r="GJ71">
        <v>0.4341245505987019</v>
      </c>
      <c r="GK71">
        <v>-1</v>
      </c>
      <c r="GL71">
        <v>2.11131487804878</v>
      </c>
      <c r="GM71">
        <v>-0.02336341463414408</v>
      </c>
      <c r="GN71">
        <v>0.003060815387896868</v>
      </c>
      <c r="GO71">
        <v>1</v>
      </c>
      <c r="GP71">
        <v>1</v>
      </c>
      <c r="GQ71">
        <v>2</v>
      </c>
      <c r="GR71" t="s">
        <v>442</v>
      </c>
      <c r="GS71">
        <v>3.136</v>
      </c>
      <c r="GT71">
        <v>2.69096</v>
      </c>
      <c r="GU71">
        <v>0.156021</v>
      </c>
      <c r="GV71">
        <v>0.159291</v>
      </c>
      <c r="GW71">
        <v>0.105446</v>
      </c>
      <c r="GX71">
        <v>0.09761300000000001</v>
      </c>
      <c r="GY71">
        <v>26827.1</v>
      </c>
      <c r="GZ71">
        <v>26770.2</v>
      </c>
      <c r="HA71">
        <v>29550.5</v>
      </c>
      <c r="HB71">
        <v>29428</v>
      </c>
      <c r="HC71">
        <v>34929</v>
      </c>
      <c r="HD71">
        <v>35169.7</v>
      </c>
      <c r="HE71">
        <v>41586.8</v>
      </c>
      <c r="HF71">
        <v>41802.7</v>
      </c>
      <c r="HG71">
        <v>1.9215</v>
      </c>
      <c r="HH71">
        <v>1.87495</v>
      </c>
      <c r="HI71">
        <v>0.0733063</v>
      </c>
      <c r="HJ71">
        <v>0</v>
      </c>
      <c r="HK71">
        <v>28.8184</v>
      </c>
      <c r="HL71">
        <v>999.9</v>
      </c>
      <c r="HM71">
        <v>55.9</v>
      </c>
      <c r="HN71">
        <v>30.6</v>
      </c>
      <c r="HO71">
        <v>27.255</v>
      </c>
      <c r="HP71">
        <v>61.8411</v>
      </c>
      <c r="HQ71">
        <v>25.8293</v>
      </c>
      <c r="HR71">
        <v>1</v>
      </c>
      <c r="HS71">
        <v>0.0957673</v>
      </c>
      <c r="HT71">
        <v>-0.555684</v>
      </c>
      <c r="HU71">
        <v>20.3378</v>
      </c>
      <c r="HV71">
        <v>5.21624</v>
      </c>
      <c r="HW71">
        <v>12.0107</v>
      </c>
      <c r="HX71">
        <v>4.98855</v>
      </c>
      <c r="HY71">
        <v>3.2879</v>
      </c>
      <c r="HZ71">
        <v>9999</v>
      </c>
      <c r="IA71">
        <v>9999</v>
      </c>
      <c r="IB71">
        <v>9999</v>
      </c>
      <c r="IC71">
        <v>999.9</v>
      </c>
      <c r="ID71">
        <v>1.86752</v>
      </c>
      <c r="IE71">
        <v>1.86673</v>
      </c>
      <c r="IF71">
        <v>1.86601</v>
      </c>
      <c r="IG71">
        <v>1.866</v>
      </c>
      <c r="IH71">
        <v>1.86785</v>
      </c>
      <c r="II71">
        <v>1.87028</v>
      </c>
      <c r="IJ71">
        <v>1.86891</v>
      </c>
      <c r="IK71">
        <v>1.87042</v>
      </c>
      <c r="IL71">
        <v>0</v>
      </c>
      <c r="IM71">
        <v>0</v>
      </c>
      <c r="IN71">
        <v>0</v>
      </c>
      <c r="IO71">
        <v>0</v>
      </c>
      <c r="IP71" t="s">
        <v>443</v>
      </c>
      <c r="IQ71" t="s">
        <v>444</v>
      </c>
      <c r="IR71" t="s">
        <v>445</v>
      </c>
      <c r="IS71" t="s">
        <v>445</v>
      </c>
      <c r="IT71" t="s">
        <v>445</v>
      </c>
      <c r="IU71" t="s">
        <v>445</v>
      </c>
      <c r="IV71">
        <v>0</v>
      </c>
      <c r="IW71">
        <v>100</v>
      </c>
      <c r="IX71">
        <v>100</v>
      </c>
      <c r="IY71">
        <v>0.028</v>
      </c>
      <c r="IZ71">
        <v>0.1466</v>
      </c>
      <c r="JA71">
        <v>0.1520806729546384</v>
      </c>
      <c r="JB71">
        <v>0.0003178419753343253</v>
      </c>
      <c r="JC71">
        <v>-6.012475575984678E-07</v>
      </c>
      <c r="JD71">
        <v>7.594320938325871E-11</v>
      </c>
      <c r="JE71">
        <v>-0.06537213769188976</v>
      </c>
      <c r="JF71">
        <v>-0.002779077146552394</v>
      </c>
      <c r="JG71">
        <v>0.0007843295920201409</v>
      </c>
      <c r="JH71">
        <v>-1.211717912536145E-05</v>
      </c>
      <c r="JI71">
        <v>4</v>
      </c>
      <c r="JJ71">
        <v>2338</v>
      </c>
      <c r="JK71">
        <v>1</v>
      </c>
      <c r="JL71">
        <v>27</v>
      </c>
      <c r="JM71">
        <v>189909.4</v>
      </c>
      <c r="JN71">
        <v>189909.5</v>
      </c>
      <c r="JO71">
        <v>1.93359</v>
      </c>
      <c r="JP71">
        <v>2.24365</v>
      </c>
      <c r="JQ71">
        <v>1.39648</v>
      </c>
      <c r="JR71">
        <v>2.35107</v>
      </c>
      <c r="JS71">
        <v>1.49536</v>
      </c>
      <c r="JT71">
        <v>2.69165</v>
      </c>
      <c r="JU71">
        <v>36.3165</v>
      </c>
      <c r="JV71">
        <v>24.0612</v>
      </c>
      <c r="JW71">
        <v>18</v>
      </c>
      <c r="JX71">
        <v>489.68</v>
      </c>
      <c r="JY71">
        <v>450.29</v>
      </c>
      <c r="JZ71">
        <v>28.7024</v>
      </c>
      <c r="KA71">
        <v>28.8475</v>
      </c>
      <c r="KB71">
        <v>30</v>
      </c>
      <c r="KC71">
        <v>28.7139</v>
      </c>
      <c r="KD71">
        <v>28.6453</v>
      </c>
      <c r="KE71">
        <v>38.7518</v>
      </c>
      <c r="KF71">
        <v>28.041</v>
      </c>
      <c r="KG71">
        <v>76.8485</v>
      </c>
      <c r="KH71">
        <v>28.6909</v>
      </c>
      <c r="KI71">
        <v>921.617</v>
      </c>
      <c r="KJ71">
        <v>21.6567</v>
      </c>
      <c r="KK71">
        <v>101</v>
      </c>
      <c r="KL71">
        <v>100.527</v>
      </c>
    </row>
    <row r="72" spans="1:298">
      <c r="A72">
        <v>56</v>
      </c>
      <c r="B72">
        <v>1758641992.5</v>
      </c>
      <c r="C72">
        <v>366.5</v>
      </c>
      <c r="D72" t="s">
        <v>555</v>
      </c>
      <c r="E72" t="s">
        <v>556</v>
      </c>
      <c r="F72">
        <v>5</v>
      </c>
      <c r="G72" t="s">
        <v>436</v>
      </c>
      <c r="H72" t="s">
        <v>437</v>
      </c>
      <c r="I72" t="s">
        <v>438</v>
      </c>
      <c r="J72">
        <v>1758641985.018518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929.6350914621911</v>
      </c>
      <c r="AL72">
        <v>898.6010606060605</v>
      </c>
      <c r="AM72">
        <v>3.395910377714184</v>
      </c>
      <c r="AN72">
        <v>64.96130728800695</v>
      </c>
      <c r="AO72">
        <f>(AQ72 - AP72 + DZ72*1E3/(8.314*(EB72+273.15)) * AS72/DY72 * AR72) * DY72/(100*DM72) * 1000/(1000 - AQ72)</f>
        <v>0</v>
      </c>
      <c r="AP72">
        <v>21.63798841558442</v>
      </c>
      <c r="AQ72">
        <v>23.73976242424241</v>
      </c>
      <c r="AR72">
        <v>-3.140215716490583E-05</v>
      </c>
      <c r="AS72">
        <v>107.77</v>
      </c>
      <c r="AT72">
        <v>0</v>
      </c>
      <c r="AU72">
        <v>0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439</v>
      </c>
      <c r="AZ72" t="s">
        <v>439</v>
      </c>
      <c r="BA72">
        <v>0</v>
      </c>
      <c r="BB72">
        <v>0</v>
      </c>
      <c r="BC72">
        <f>1-BA72/BB72</f>
        <v>0</v>
      </c>
      <c r="BD72">
        <v>0</v>
      </c>
      <c r="BE72" t="s">
        <v>439</v>
      </c>
      <c r="BF72" t="s">
        <v>439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439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2.44</v>
      </c>
      <c r="DN72">
        <v>0.5</v>
      </c>
      <c r="DO72" t="s">
        <v>440</v>
      </c>
      <c r="DP72">
        <v>2</v>
      </c>
      <c r="DQ72" t="b">
        <v>1</v>
      </c>
      <c r="DR72">
        <v>1758641985.018518</v>
      </c>
      <c r="DS72">
        <v>854.0101851851853</v>
      </c>
      <c r="DT72">
        <v>894.6940740740741</v>
      </c>
      <c r="DU72">
        <v>23.74874074074074</v>
      </c>
      <c r="DV72">
        <v>21.64092222222223</v>
      </c>
      <c r="DW72">
        <v>853.9779629629629</v>
      </c>
      <c r="DX72">
        <v>23.60210370370371</v>
      </c>
      <c r="DY72">
        <v>499.9994074074075</v>
      </c>
      <c r="DZ72">
        <v>90.43654814814815</v>
      </c>
      <c r="EA72">
        <v>0.03062432962962962</v>
      </c>
      <c r="EB72">
        <v>30.14167407407407</v>
      </c>
      <c r="EC72">
        <v>30.0097962962963</v>
      </c>
      <c r="ED72">
        <v>999.9000000000001</v>
      </c>
      <c r="EE72">
        <v>0</v>
      </c>
      <c r="EF72">
        <v>0</v>
      </c>
      <c r="EG72">
        <v>10008.3062962963</v>
      </c>
      <c r="EH72">
        <v>0</v>
      </c>
      <c r="EI72">
        <v>12.05287037037037</v>
      </c>
      <c r="EJ72">
        <v>-40.68381481481482</v>
      </c>
      <c r="EK72">
        <v>874.7852962962962</v>
      </c>
      <c r="EL72">
        <v>914.4842962962963</v>
      </c>
      <c r="EM72">
        <v>2.10782037037037</v>
      </c>
      <c r="EN72">
        <v>894.6940740740741</v>
      </c>
      <c r="EO72">
        <v>21.64092222222223</v>
      </c>
      <c r="EP72">
        <v>2.147753703703704</v>
      </c>
      <c r="EQ72">
        <v>1.957129259259259</v>
      </c>
      <c r="ER72">
        <v>18.57784814814815</v>
      </c>
      <c r="ES72">
        <v>17.10170370370371</v>
      </c>
      <c r="ET72">
        <v>1999.982962962962</v>
      </c>
      <c r="EU72">
        <v>0.9799963333333334</v>
      </c>
      <c r="EV72">
        <v>0.02000356666666667</v>
      </c>
      <c r="EW72">
        <v>0</v>
      </c>
      <c r="EX72">
        <v>309.0943333333333</v>
      </c>
      <c r="EY72">
        <v>5.00097</v>
      </c>
      <c r="EZ72">
        <v>6280.643333333333</v>
      </c>
      <c r="FA72">
        <v>16707.41111111111</v>
      </c>
      <c r="FB72">
        <v>40.73833333333333</v>
      </c>
      <c r="FC72">
        <v>41.06199999999999</v>
      </c>
      <c r="FD72">
        <v>40.68699999999999</v>
      </c>
      <c r="FE72">
        <v>40.625</v>
      </c>
      <c r="FF72">
        <v>41.31199999999999</v>
      </c>
      <c r="FG72">
        <v>1955.072962962963</v>
      </c>
      <c r="FH72">
        <v>39.91</v>
      </c>
      <c r="FI72">
        <v>0</v>
      </c>
      <c r="FJ72">
        <v>1758641993.4</v>
      </c>
      <c r="FK72">
        <v>0</v>
      </c>
      <c r="FL72">
        <v>309.0862</v>
      </c>
      <c r="FM72">
        <v>4.180769217379756</v>
      </c>
      <c r="FN72">
        <v>67.54307682226214</v>
      </c>
      <c r="FO72">
        <v>6280.896000000001</v>
      </c>
      <c r="FP72">
        <v>15</v>
      </c>
      <c r="FQ72">
        <v>0</v>
      </c>
      <c r="FR72" t="s">
        <v>441</v>
      </c>
      <c r="FS72">
        <v>1747247426.5</v>
      </c>
      <c r="FT72">
        <v>1747247420.5</v>
      </c>
      <c r="FU72">
        <v>0</v>
      </c>
      <c r="FV72">
        <v>1.027</v>
      </c>
      <c r="FW72">
        <v>0.031</v>
      </c>
      <c r="FX72">
        <v>0.02</v>
      </c>
      <c r="FY72">
        <v>0.05</v>
      </c>
      <c r="FZ72">
        <v>420</v>
      </c>
      <c r="GA72">
        <v>16</v>
      </c>
      <c r="GB72">
        <v>0.01</v>
      </c>
      <c r="GC72">
        <v>0.1</v>
      </c>
      <c r="GD72">
        <v>-40.633895</v>
      </c>
      <c r="GE72">
        <v>-1.215444652908061</v>
      </c>
      <c r="GF72">
        <v>0.1243951987618496</v>
      </c>
      <c r="GG72">
        <v>0</v>
      </c>
      <c r="GH72">
        <v>308.8914117647059</v>
      </c>
      <c r="GI72">
        <v>3.857509548387051</v>
      </c>
      <c r="GJ72">
        <v>0.4260485416728867</v>
      </c>
      <c r="GK72">
        <v>-1</v>
      </c>
      <c r="GL72">
        <v>2.1085845</v>
      </c>
      <c r="GM72">
        <v>-0.01592983114447561</v>
      </c>
      <c r="GN72">
        <v>0.00248556628356601</v>
      </c>
      <c r="GO72">
        <v>1</v>
      </c>
      <c r="GP72">
        <v>1</v>
      </c>
      <c r="GQ72">
        <v>2</v>
      </c>
      <c r="GR72" t="s">
        <v>442</v>
      </c>
      <c r="GS72">
        <v>3.13592</v>
      </c>
      <c r="GT72">
        <v>2.69123</v>
      </c>
      <c r="GU72">
        <v>0.157999</v>
      </c>
      <c r="GV72">
        <v>0.161213</v>
      </c>
      <c r="GW72">
        <v>0.10542</v>
      </c>
      <c r="GX72">
        <v>0.0976166</v>
      </c>
      <c r="GY72">
        <v>26764.3</v>
      </c>
      <c r="GZ72">
        <v>26709.2</v>
      </c>
      <c r="HA72">
        <v>29550.6</v>
      </c>
      <c r="HB72">
        <v>29428.2</v>
      </c>
      <c r="HC72">
        <v>34930.1</v>
      </c>
      <c r="HD72">
        <v>35170.1</v>
      </c>
      <c r="HE72">
        <v>41586.9</v>
      </c>
      <c r="HF72">
        <v>41803.3</v>
      </c>
      <c r="HG72">
        <v>1.92162</v>
      </c>
      <c r="HH72">
        <v>1.87503</v>
      </c>
      <c r="HI72">
        <v>0.073418</v>
      </c>
      <c r="HJ72">
        <v>0</v>
      </c>
      <c r="HK72">
        <v>28.8199</v>
      </c>
      <c r="HL72">
        <v>999.9</v>
      </c>
      <c r="HM72">
        <v>55.9</v>
      </c>
      <c r="HN72">
        <v>30.6</v>
      </c>
      <c r="HO72">
        <v>27.2579</v>
      </c>
      <c r="HP72">
        <v>61.8811</v>
      </c>
      <c r="HQ72">
        <v>25.7812</v>
      </c>
      <c r="HR72">
        <v>1</v>
      </c>
      <c r="HS72">
        <v>0.09553349999999999</v>
      </c>
      <c r="HT72">
        <v>-0.472486</v>
      </c>
      <c r="HU72">
        <v>20.3385</v>
      </c>
      <c r="HV72">
        <v>5.21744</v>
      </c>
      <c r="HW72">
        <v>12.0111</v>
      </c>
      <c r="HX72">
        <v>4.98925</v>
      </c>
      <c r="HY72">
        <v>3.28783</v>
      </c>
      <c r="HZ72">
        <v>9999</v>
      </c>
      <c r="IA72">
        <v>9999</v>
      </c>
      <c r="IB72">
        <v>9999</v>
      </c>
      <c r="IC72">
        <v>999.9</v>
      </c>
      <c r="ID72">
        <v>1.86752</v>
      </c>
      <c r="IE72">
        <v>1.86673</v>
      </c>
      <c r="IF72">
        <v>1.86601</v>
      </c>
      <c r="IG72">
        <v>1.866</v>
      </c>
      <c r="IH72">
        <v>1.86784</v>
      </c>
      <c r="II72">
        <v>1.87028</v>
      </c>
      <c r="IJ72">
        <v>1.86892</v>
      </c>
      <c r="IK72">
        <v>1.87042</v>
      </c>
      <c r="IL72">
        <v>0</v>
      </c>
      <c r="IM72">
        <v>0</v>
      </c>
      <c r="IN72">
        <v>0</v>
      </c>
      <c r="IO72">
        <v>0</v>
      </c>
      <c r="IP72" t="s">
        <v>443</v>
      </c>
      <c r="IQ72" t="s">
        <v>444</v>
      </c>
      <c r="IR72" t="s">
        <v>445</v>
      </c>
      <c r="IS72" t="s">
        <v>445</v>
      </c>
      <c r="IT72" t="s">
        <v>445</v>
      </c>
      <c r="IU72" t="s">
        <v>445</v>
      </c>
      <c r="IV72">
        <v>0</v>
      </c>
      <c r="IW72">
        <v>100</v>
      </c>
      <c r="IX72">
        <v>100</v>
      </c>
      <c r="IY72">
        <v>0.018</v>
      </c>
      <c r="IZ72">
        <v>0.1465</v>
      </c>
      <c r="JA72">
        <v>0.1520806729546384</v>
      </c>
      <c r="JB72">
        <v>0.0003178419753343253</v>
      </c>
      <c r="JC72">
        <v>-6.012475575984678E-07</v>
      </c>
      <c r="JD72">
        <v>7.594320938325871E-11</v>
      </c>
      <c r="JE72">
        <v>-0.06537213769188976</v>
      </c>
      <c r="JF72">
        <v>-0.002779077146552394</v>
      </c>
      <c r="JG72">
        <v>0.0007843295920201409</v>
      </c>
      <c r="JH72">
        <v>-1.211717912536145E-05</v>
      </c>
      <c r="JI72">
        <v>4</v>
      </c>
      <c r="JJ72">
        <v>2338</v>
      </c>
      <c r="JK72">
        <v>1</v>
      </c>
      <c r="JL72">
        <v>27</v>
      </c>
      <c r="JM72">
        <v>189909.4</v>
      </c>
      <c r="JN72">
        <v>189909.5</v>
      </c>
      <c r="JO72">
        <v>1.96045</v>
      </c>
      <c r="JP72">
        <v>2.23999</v>
      </c>
      <c r="JQ72">
        <v>1.39648</v>
      </c>
      <c r="JR72">
        <v>2.34985</v>
      </c>
      <c r="JS72">
        <v>1.49536</v>
      </c>
      <c r="JT72">
        <v>2.67578</v>
      </c>
      <c r="JU72">
        <v>36.3165</v>
      </c>
      <c r="JV72">
        <v>24.07</v>
      </c>
      <c r="JW72">
        <v>18</v>
      </c>
      <c r="JX72">
        <v>489.752</v>
      </c>
      <c r="JY72">
        <v>450.318</v>
      </c>
      <c r="JZ72">
        <v>28.6959</v>
      </c>
      <c r="KA72">
        <v>28.8454</v>
      </c>
      <c r="KB72">
        <v>29.9999</v>
      </c>
      <c r="KC72">
        <v>28.7131</v>
      </c>
      <c r="KD72">
        <v>28.6429</v>
      </c>
      <c r="KE72">
        <v>39.3465</v>
      </c>
      <c r="KF72">
        <v>28.041</v>
      </c>
      <c r="KG72">
        <v>76.8485</v>
      </c>
      <c r="KH72">
        <v>28.6807</v>
      </c>
      <c r="KI72">
        <v>941.655</v>
      </c>
      <c r="KJ72">
        <v>21.6692</v>
      </c>
      <c r="KK72">
        <v>101</v>
      </c>
      <c r="KL72">
        <v>100.529</v>
      </c>
    </row>
    <row r="73" spans="1:298">
      <c r="A73">
        <v>57</v>
      </c>
      <c r="B73">
        <v>1758641997.5</v>
      </c>
      <c r="C73">
        <v>371.5</v>
      </c>
      <c r="D73" t="s">
        <v>557</v>
      </c>
      <c r="E73" t="s">
        <v>558</v>
      </c>
      <c r="F73">
        <v>5</v>
      </c>
      <c r="G73" t="s">
        <v>436</v>
      </c>
      <c r="H73" t="s">
        <v>437</v>
      </c>
      <c r="I73" t="s">
        <v>438</v>
      </c>
      <c r="J73">
        <v>1758641989.732143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946.769156408258</v>
      </c>
      <c r="AL73">
        <v>915.7356606060603</v>
      </c>
      <c r="AM73">
        <v>3.421847948928764</v>
      </c>
      <c r="AN73">
        <v>64.96130728800695</v>
      </c>
      <c r="AO73">
        <f>(AQ73 - AP73 + DZ73*1E3/(8.314*(EB73+273.15)) * AS73/DY73 * AR73) * DY73/(100*DM73) * 1000/(1000 - AQ73)</f>
        <v>0</v>
      </c>
      <c r="AP73">
        <v>21.64167092640693</v>
      </c>
      <c r="AQ73">
        <v>23.73586484848485</v>
      </c>
      <c r="AR73">
        <v>-1.922148312393586E-05</v>
      </c>
      <c r="AS73">
        <v>107.77</v>
      </c>
      <c r="AT73">
        <v>0</v>
      </c>
      <c r="AU73">
        <v>0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439</v>
      </c>
      <c r="AZ73" t="s">
        <v>439</v>
      </c>
      <c r="BA73">
        <v>0</v>
      </c>
      <c r="BB73">
        <v>0</v>
      </c>
      <c r="BC73">
        <f>1-BA73/BB73</f>
        <v>0</v>
      </c>
      <c r="BD73">
        <v>0</v>
      </c>
      <c r="BE73" t="s">
        <v>439</v>
      </c>
      <c r="BF73" t="s">
        <v>439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439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2.44</v>
      </c>
      <c r="DN73">
        <v>0.5</v>
      </c>
      <c r="DO73" t="s">
        <v>440</v>
      </c>
      <c r="DP73">
        <v>2</v>
      </c>
      <c r="DQ73" t="b">
        <v>1</v>
      </c>
      <c r="DR73">
        <v>1758641989.732143</v>
      </c>
      <c r="DS73">
        <v>869.7461428571427</v>
      </c>
      <c r="DT73">
        <v>910.5219642857143</v>
      </c>
      <c r="DU73">
        <v>23.74446071428571</v>
      </c>
      <c r="DV73">
        <v>21.64012857142857</v>
      </c>
      <c r="DW73">
        <v>869.7225714285714</v>
      </c>
      <c r="DX73">
        <v>23.59788571428571</v>
      </c>
      <c r="DY73">
        <v>500.0002142857143</v>
      </c>
      <c r="DZ73">
        <v>90.43653571428572</v>
      </c>
      <c r="EA73">
        <v>0.030681475</v>
      </c>
      <c r="EB73">
        <v>30.14326071428571</v>
      </c>
      <c r="EC73">
        <v>30.0101</v>
      </c>
      <c r="ED73">
        <v>999.9000000000002</v>
      </c>
      <c r="EE73">
        <v>0</v>
      </c>
      <c r="EF73">
        <v>0</v>
      </c>
      <c r="EG73">
        <v>10008.90535714286</v>
      </c>
      <c r="EH73">
        <v>0</v>
      </c>
      <c r="EI73">
        <v>12.05085357142857</v>
      </c>
      <c r="EJ73">
        <v>-40.77579642857143</v>
      </c>
      <c r="EK73">
        <v>890.9000714285714</v>
      </c>
      <c r="EL73">
        <v>930.6616428571426</v>
      </c>
      <c r="EM73">
        <v>2.104331785714286</v>
      </c>
      <c r="EN73">
        <v>910.5219642857143</v>
      </c>
      <c r="EO73">
        <v>21.64012857142857</v>
      </c>
      <c r="EP73">
        <v>2.147366428571428</v>
      </c>
      <c r="EQ73">
        <v>1.957057142857143</v>
      </c>
      <c r="ER73">
        <v>18.57496428571428</v>
      </c>
      <c r="ES73">
        <v>17.10112142857143</v>
      </c>
      <c r="ET73">
        <v>1999.999285714285</v>
      </c>
      <c r="EU73">
        <v>0.9799965357142858</v>
      </c>
      <c r="EV73">
        <v>0.02000336785714285</v>
      </c>
      <c r="EW73">
        <v>0</v>
      </c>
      <c r="EX73">
        <v>309.3868928571428</v>
      </c>
      <c r="EY73">
        <v>5.00097</v>
      </c>
      <c r="EZ73">
        <v>6285.977500000001</v>
      </c>
      <c r="FA73">
        <v>16707.55714285714</v>
      </c>
      <c r="FB73">
        <v>40.73425</v>
      </c>
      <c r="FC73">
        <v>41.06199999999999</v>
      </c>
      <c r="FD73">
        <v>40.68699999999999</v>
      </c>
      <c r="FE73">
        <v>40.625</v>
      </c>
      <c r="FF73">
        <v>41.31199999999999</v>
      </c>
      <c r="FG73">
        <v>1955.089285714286</v>
      </c>
      <c r="FH73">
        <v>39.91</v>
      </c>
      <c r="FI73">
        <v>0</v>
      </c>
      <c r="FJ73">
        <v>1758641998.2</v>
      </c>
      <c r="FK73">
        <v>0</v>
      </c>
      <c r="FL73">
        <v>309.37204</v>
      </c>
      <c r="FM73">
        <v>2.898538460028505</v>
      </c>
      <c r="FN73">
        <v>70.61538461782278</v>
      </c>
      <c r="FO73">
        <v>6286.328399999999</v>
      </c>
      <c r="FP73">
        <v>15</v>
      </c>
      <c r="FQ73">
        <v>0</v>
      </c>
      <c r="FR73" t="s">
        <v>441</v>
      </c>
      <c r="FS73">
        <v>1747247426.5</v>
      </c>
      <c r="FT73">
        <v>1747247420.5</v>
      </c>
      <c r="FU73">
        <v>0</v>
      </c>
      <c r="FV73">
        <v>1.027</v>
      </c>
      <c r="FW73">
        <v>0.031</v>
      </c>
      <c r="FX73">
        <v>0.02</v>
      </c>
      <c r="FY73">
        <v>0.05</v>
      </c>
      <c r="FZ73">
        <v>420</v>
      </c>
      <c r="GA73">
        <v>16</v>
      </c>
      <c r="GB73">
        <v>0.01</v>
      </c>
      <c r="GC73">
        <v>0.1</v>
      </c>
      <c r="GD73">
        <v>-40.7167425</v>
      </c>
      <c r="GE73">
        <v>-1.192310318949273</v>
      </c>
      <c r="GF73">
        <v>0.1220030694029867</v>
      </c>
      <c r="GG73">
        <v>0</v>
      </c>
      <c r="GH73">
        <v>309.1913823529412</v>
      </c>
      <c r="GI73">
        <v>3.543453014322595</v>
      </c>
      <c r="GJ73">
        <v>0.4099450475875084</v>
      </c>
      <c r="GK73">
        <v>-1</v>
      </c>
      <c r="GL73">
        <v>2.10547025</v>
      </c>
      <c r="GM73">
        <v>-0.04503208255160011</v>
      </c>
      <c r="GN73">
        <v>0.005153923014316393</v>
      </c>
      <c r="GO73">
        <v>1</v>
      </c>
      <c r="GP73">
        <v>1</v>
      </c>
      <c r="GQ73">
        <v>2</v>
      </c>
      <c r="GR73" t="s">
        <v>442</v>
      </c>
      <c r="GS73">
        <v>3.13598</v>
      </c>
      <c r="GT73">
        <v>2.69098</v>
      </c>
      <c r="GU73">
        <v>0.159963</v>
      </c>
      <c r="GV73">
        <v>0.163121</v>
      </c>
      <c r="GW73">
        <v>0.105406</v>
      </c>
      <c r="GX73">
        <v>0.09762369999999999</v>
      </c>
      <c r="GY73">
        <v>26701.7</v>
      </c>
      <c r="GZ73">
        <v>26648.5</v>
      </c>
      <c r="HA73">
        <v>29550.5</v>
      </c>
      <c r="HB73">
        <v>29428.3</v>
      </c>
      <c r="HC73">
        <v>34930.8</v>
      </c>
      <c r="HD73">
        <v>35169.9</v>
      </c>
      <c r="HE73">
        <v>41587</v>
      </c>
      <c r="HF73">
        <v>41803.3</v>
      </c>
      <c r="HG73">
        <v>1.92165</v>
      </c>
      <c r="HH73">
        <v>1.87468</v>
      </c>
      <c r="HI73">
        <v>0.0731498</v>
      </c>
      <c r="HJ73">
        <v>0</v>
      </c>
      <c r="HK73">
        <v>28.8212</v>
      </c>
      <c r="HL73">
        <v>999.9</v>
      </c>
      <c r="HM73">
        <v>55.9</v>
      </c>
      <c r="HN73">
        <v>30.6</v>
      </c>
      <c r="HO73">
        <v>27.2561</v>
      </c>
      <c r="HP73">
        <v>62.0411</v>
      </c>
      <c r="HQ73">
        <v>25.8494</v>
      </c>
      <c r="HR73">
        <v>1</v>
      </c>
      <c r="HS73">
        <v>0.095564</v>
      </c>
      <c r="HT73">
        <v>-0.413464</v>
      </c>
      <c r="HU73">
        <v>20.3387</v>
      </c>
      <c r="HV73">
        <v>5.21729</v>
      </c>
      <c r="HW73">
        <v>12.0122</v>
      </c>
      <c r="HX73">
        <v>4.98915</v>
      </c>
      <c r="HY73">
        <v>3.28778</v>
      </c>
      <c r="HZ73">
        <v>9999</v>
      </c>
      <c r="IA73">
        <v>9999</v>
      </c>
      <c r="IB73">
        <v>9999</v>
      </c>
      <c r="IC73">
        <v>999.9</v>
      </c>
      <c r="ID73">
        <v>1.86754</v>
      </c>
      <c r="IE73">
        <v>1.86674</v>
      </c>
      <c r="IF73">
        <v>1.86601</v>
      </c>
      <c r="IG73">
        <v>1.866</v>
      </c>
      <c r="IH73">
        <v>1.86784</v>
      </c>
      <c r="II73">
        <v>1.87028</v>
      </c>
      <c r="IJ73">
        <v>1.86891</v>
      </c>
      <c r="IK73">
        <v>1.87042</v>
      </c>
      <c r="IL73">
        <v>0</v>
      </c>
      <c r="IM73">
        <v>0</v>
      </c>
      <c r="IN73">
        <v>0</v>
      </c>
      <c r="IO73">
        <v>0</v>
      </c>
      <c r="IP73" t="s">
        <v>443</v>
      </c>
      <c r="IQ73" t="s">
        <v>444</v>
      </c>
      <c r="IR73" t="s">
        <v>445</v>
      </c>
      <c r="IS73" t="s">
        <v>445</v>
      </c>
      <c r="IT73" t="s">
        <v>445</v>
      </c>
      <c r="IU73" t="s">
        <v>445</v>
      </c>
      <c r="IV73">
        <v>0</v>
      </c>
      <c r="IW73">
        <v>100</v>
      </c>
      <c r="IX73">
        <v>100</v>
      </c>
      <c r="IY73">
        <v>0.008999999999999999</v>
      </c>
      <c r="IZ73">
        <v>0.1464</v>
      </c>
      <c r="JA73">
        <v>0.1520806729546384</v>
      </c>
      <c r="JB73">
        <v>0.0003178419753343253</v>
      </c>
      <c r="JC73">
        <v>-6.012475575984678E-07</v>
      </c>
      <c r="JD73">
        <v>7.594320938325871E-11</v>
      </c>
      <c r="JE73">
        <v>-0.06537213769188976</v>
      </c>
      <c r="JF73">
        <v>-0.002779077146552394</v>
      </c>
      <c r="JG73">
        <v>0.0007843295920201409</v>
      </c>
      <c r="JH73">
        <v>-1.211717912536145E-05</v>
      </c>
      <c r="JI73">
        <v>4</v>
      </c>
      <c r="JJ73">
        <v>2338</v>
      </c>
      <c r="JK73">
        <v>1</v>
      </c>
      <c r="JL73">
        <v>27</v>
      </c>
      <c r="JM73">
        <v>189909.5</v>
      </c>
      <c r="JN73">
        <v>189909.6</v>
      </c>
      <c r="JO73">
        <v>1.98975</v>
      </c>
      <c r="JP73">
        <v>2.24854</v>
      </c>
      <c r="JQ73">
        <v>1.39648</v>
      </c>
      <c r="JR73">
        <v>2.35107</v>
      </c>
      <c r="JS73">
        <v>1.49536</v>
      </c>
      <c r="JT73">
        <v>2.56958</v>
      </c>
      <c r="JU73">
        <v>36.2929</v>
      </c>
      <c r="JV73">
        <v>24.0612</v>
      </c>
      <c r="JW73">
        <v>18</v>
      </c>
      <c r="JX73">
        <v>489.755</v>
      </c>
      <c r="JY73">
        <v>450.1</v>
      </c>
      <c r="JZ73">
        <v>28.6765</v>
      </c>
      <c r="KA73">
        <v>28.8454</v>
      </c>
      <c r="KB73">
        <v>30.0001</v>
      </c>
      <c r="KC73">
        <v>28.7115</v>
      </c>
      <c r="KD73">
        <v>28.6429</v>
      </c>
      <c r="KE73">
        <v>39.8824</v>
      </c>
      <c r="KF73">
        <v>28.041</v>
      </c>
      <c r="KG73">
        <v>76.8485</v>
      </c>
      <c r="KH73">
        <v>28.6636</v>
      </c>
      <c r="KI73">
        <v>955.011</v>
      </c>
      <c r="KJ73">
        <v>21.6796</v>
      </c>
      <c r="KK73">
        <v>101</v>
      </c>
      <c r="KL73">
        <v>100.529</v>
      </c>
    </row>
    <row r="74" spans="1:298">
      <c r="A74">
        <v>58</v>
      </c>
      <c r="B74">
        <v>1758642002.5</v>
      </c>
      <c r="C74">
        <v>376.5</v>
      </c>
      <c r="D74" t="s">
        <v>559</v>
      </c>
      <c r="E74" t="s">
        <v>560</v>
      </c>
      <c r="F74">
        <v>5</v>
      </c>
      <c r="G74" t="s">
        <v>436</v>
      </c>
      <c r="H74" t="s">
        <v>437</v>
      </c>
      <c r="I74" t="s">
        <v>438</v>
      </c>
      <c r="J74">
        <v>1758641995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963.9005066001926</v>
      </c>
      <c r="AL74">
        <v>932.776042424242</v>
      </c>
      <c r="AM74">
        <v>3.410956811755143</v>
      </c>
      <c r="AN74">
        <v>64.96130728800695</v>
      </c>
      <c r="AO74">
        <f>(AQ74 - AP74 + DZ74*1E3/(8.314*(EB74+273.15)) * AS74/DY74 * AR74) * DY74/(100*DM74) * 1000/(1000 - AQ74)</f>
        <v>0</v>
      </c>
      <c r="AP74">
        <v>21.6426161904762</v>
      </c>
      <c r="AQ74">
        <v>23.72840909090909</v>
      </c>
      <c r="AR74">
        <v>-2.570481601735E-05</v>
      </c>
      <c r="AS74">
        <v>107.77</v>
      </c>
      <c r="AT74">
        <v>0</v>
      </c>
      <c r="AU74">
        <v>0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439</v>
      </c>
      <c r="AZ74" t="s">
        <v>439</v>
      </c>
      <c r="BA74">
        <v>0</v>
      </c>
      <c r="BB74">
        <v>0</v>
      </c>
      <c r="BC74">
        <f>1-BA74/BB74</f>
        <v>0</v>
      </c>
      <c r="BD74">
        <v>0</v>
      </c>
      <c r="BE74" t="s">
        <v>439</v>
      </c>
      <c r="BF74" t="s">
        <v>439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439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2.44</v>
      </c>
      <c r="DN74">
        <v>0.5</v>
      </c>
      <c r="DO74" t="s">
        <v>440</v>
      </c>
      <c r="DP74">
        <v>2</v>
      </c>
      <c r="DQ74" t="b">
        <v>1</v>
      </c>
      <c r="DR74">
        <v>1758641995</v>
      </c>
      <c r="DS74">
        <v>887.3078518518518</v>
      </c>
      <c r="DT74">
        <v>928.1791481481482</v>
      </c>
      <c r="DU74">
        <v>23.73783703703703</v>
      </c>
      <c r="DV74">
        <v>21.6406</v>
      </c>
      <c r="DW74">
        <v>887.2942222222222</v>
      </c>
      <c r="DX74">
        <v>23.59134814814815</v>
      </c>
      <c r="DY74">
        <v>499.9873333333333</v>
      </c>
      <c r="DZ74">
        <v>90.43657407407407</v>
      </c>
      <c r="EA74">
        <v>0.03077304814814815</v>
      </c>
      <c r="EB74">
        <v>30.14571851851852</v>
      </c>
      <c r="EC74">
        <v>30.01441111111112</v>
      </c>
      <c r="ED74">
        <v>999.9000000000001</v>
      </c>
      <c r="EE74">
        <v>0</v>
      </c>
      <c r="EF74">
        <v>0</v>
      </c>
      <c r="EG74">
        <v>10004.25888888889</v>
      </c>
      <c r="EH74">
        <v>0</v>
      </c>
      <c r="EI74">
        <v>12.06063333333334</v>
      </c>
      <c r="EJ74">
        <v>-40.87132962962963</v>
      </c>
      <c r="EK74">
        <v>908.8826666666668</v>
      </c>
      <c r="EL74">
        <v>948.709925925926</v>
      </c>
      <c r="EM74">
        <v>2.097231111111111</v>
      </c>
      <c r="EN74">
        <v>928.1791481481482</v>
      </c>
      <c r="EO74">
        <v>21.6406</v>
      </c>
      <c r="EP74">
        <v>2.146767777777777</v>
      </c>
      <c r="EQ74">
        <v>1.957101481481482</v>
      </c>
      <c r="ER74">
        <v>18.57050740740741</v>
      </c>
      <c r="ES74">
        <v>17.10147037037037</v>
      </c>
      <c r="ET74">
        <v>2000.010740740741</v>
      </c>
      <c r="EU74">
        <v>0.9799966666666667</v>
      </c>
      <c r="EV74">
        <v>0.02000324444444444</v>
      </c>
      <c r="EW74">
        <v>0</v>
      </c>
      <c r="EX74">
        <v>309.648</v>
      </c>
      <c r="EY74">
        <v>5.00097</v>
      </c>
      <c r="EZ74">
        <v>6292.017777777777</v>
      </c>
      <c r="FA74">
        <v>16707.66296296296</v>
      </c>
      <c r="FB74">
        <v>40.729</v>
      </c>
      <c r="FC74">
        <v>41.06199999999999</v>
      </c>
      <c r="FD74">
        <v>40.68699999999999</v>
      </c>
      <c r="FE74">
        <v>40.625</v>
      </c>
      <c r="FF74">
        <v>41.31199999999999</v>
      </c>
      <c r="FG74">
        <v>1955.100740740741</v>
      </c>
      <c r="FH74">
        <v>39.91</v>
      </c>
      <c r="FI74">
        <v>0</v>
      </c>
      <c r="FJ74">
        <v>1758642003.6</v>
      </c>
      <c r="FK74">
        <v>0</v>
      </c>
      <c r="FL74">
        <v>309.6305384615385</v>
      </c>
      <c r="FM74">
        <v>2.517743588706196</v>
      </c>
      <c r="FN74">
        <v>69.37777778406023</v>
      </c>
      <c r="FO74">
        <v>6292.163846153847</v>
      </c>
      <c r="FP74">
        <v>15</v>
      </c>
      <c r="FQ74">
        <v>0</v>
      </c>
      <c r="FR74" t="s">
        <v>441</v>
      </c>
      <c r="FS74">
        <v>1747247426.5</v>
      </c>
      <c r="FT74">
        <v>1747247420.5</v>
      </c>
      <c r="FU74">
        <v>0</v>
      </c>
      <c r="FV74">
        <v>1.027</v>
      </c>
      <c r="FW74">
        <v>0.031</v>
      </c>
      <c r="FX74">
        <v>0.02</v>
      </c>
      <c r="FY74">
        <v>0.05</v>
      </c>
      <c r="FZ74">
        <v>420</v>
      </c>
      <c r="GA74">
        <v>16</v>
      </c>
      <c r="GB74">
        <v>0.01</v>
      </c>
      <c r="GC74">
        <v>0.1</v>
      </c>
      <c r="GD74">
        <v>-40.81199024390244</v>
      </c>
      <c r="GE74">
        <v>-1.060994425087112</v>
      </c>
      <c r="GF74">
        <v>0.1102004023826877</v>
      </c>
      <c r="GG74">
        <v>0</v>
      </c>
      <c r="GH74">
        <v>309.4377058823529</v>
      </c>
      <c r="GI74">
        <v>3.196149729754629</v>
      </c>
      <c r="GJ74">
        <v>0.3710068597282277</v>
      </c>
      <c r="GK74">
        <v>-1</v>
      </c>
      <c r="GL74">
        <v>2.101546829268293</v>
      </c>
      <c r="GM74">
        <v>-0.07657588850173402</v>
      </c>
      <c r="GN74">
        <v>0.007797410589271287</v>
      </c>
      <c r="GO74">
        <v>1</v>
      </c>
      <c r="GP74">
        <v>1</v>
      </c>
      <c r="GQ74">
        <v>2</v>
      </c>
      <c r="GR74" t="s">
        <v>442</v>
      </c>
      <c r="GS74">
        <v>3.13607</v>
      </c>
      <c r="GT74">
        <v>2.69115</v>
      </c>
      <c r="GU74">
        <v>0.161904</v>
      </c>
      <c r="GV74">
        <v>0.165015</v>
      </c>
      <c r="GW74">
        <v>0.105381</v>
      </c>
      <c r="GX74">
        <v>0.097624</v>
      </c>
      <c r="GY74">
        <v>26639.7</v>
      </c>
      <c r="GZ74">
        <v>26587.8</v>
      </c>
      <c r="HA74">
        <v>29550.2</v>
      </c>
      <c r="HB74">
        <v>29428</v>
      </c>
      <c r="HC74">
        <v>34931.6</v>
      </c>
      <c r="HD74">
        <v>35169.4</v>
      </c>
      <c r="HE74">
        <v>41586.7</v>
      </c>
      <c r="HF74">
        <v>41802.7</v>
      </c>
      <c r="HG74">
        <v>1.92195</v>
      </c>
      <c r="HH74">
        <v>1.87493</v>
      </c>
      <c r="HI74">
        <v>0.0737309</v>
      </c>
      <c r="HJ74">
        <v>0</v>
      </c>
      <c r="HK74">
        <v>28.8236</v>
      </c>
      <c r="HL74">
        <v>999.9</v>
      </c>
      <c r="HM74">
        <v>55.9</v>
      </c>
      <c r="HN74">
        <v>30.6</v>
      </c>
      <c r="HO74">
        <v>27.2557</v>
      </c>
      <c r="HP74">
        <v>62.1411</v>
      </c>
      <c r="HQ74">
        <v>25.7572</v>
      </c>
      <c r="HR74">
        <v>1</v>
      </c>
      <c r="HS74">
        <v>0.0955183</v>
      </c>
      <c r="HT74">
        <v>-0.430956</v>
      </c>
      <c r="HU74">
        <v>20.3383</v>
      </c>
      <c r="HV74">
        <v>5.21624</v>
      </c>
      <c r="HW74">
        <v>12.0114</v>
      </c>
      <c r="HX74">
        <v>4.989</v>
      </c>
      <c r="HY74">
        <v>3.28778</v>
      </c>
      <c r="HZ74">
        <v>9999</v>
      </c>
      <c r="IA74">
        <v>9999</v>
      </c>
      <c r="IB74">
        <v>9999</v>
      </c>
      <c r="IC74">
        <v>999.9</v>
      </c>
      <c r="ID74">
        <v>1.86753</v>
      </c>
      <c r="IE74">
        <v>1.86675</v>
      </c>
      <c r="IF74">
        <v>1.86601</v>
      </c>
      <c r="IG74">
        <v>1.866</v>
      </c>
      <c r="IH74">
        <v>1.86783</v>
      </c>
      <c r="II74">
        <v>1.87028</v>
      </c>
      <c r="IJ74">
        <v>1.86895</v>
      </c>
      <c r="IK74">
        <v>1.87042</v>
      </c>
      <c r="IL74">
        <v>0</v>
      </c>
      <c r="IM74">
        <v>0</v>
      </c>
      <c r="IN74">
        <v>0</v>
      </c>
      <c r="IO74">
        <v>0</v>
      </c>
      <c r="IP74" t="s">
        <v>443</v>
      </c>
      <c r="IQ74" t="s">
        <v>444</v>
      </c>
      <c r="IR74" t="s">
        <v>445</v>
      </c>
      <c r="IS74" t="s">
        <v>445</v>
      </c>
      <c r="IT74" t="s">
        <v>445</v>
      </c>
      <c r="IU74" t="s">
        <v>445</v>
      </c>
      <c r="IV74">
        <v>0</v>
      </c>
      <c r="IW74">
        <v>100</v>
      </c>
      <c r="IX74">
        <v>100</v>
      </c>
      <c r="IY74">
        <v>-0.001</v>
      </c>
      <c r="IZ74">
        <v>0.1463</v>
      </c>
      <c r="JA74">
        <v>0.1520806729546384</v>
      </c>
      <c r="JB74">
        <v>0.0003178419753343253</v>
      </c>
      <c r="JC74">
        <v>-6.012475575984678E-07</v>
      </c>
      <c r="JD74">
        <v>7.594320938325871E-11</v>
      </c>
      <c r="JE74">
        <v>-0.06537213769188976</v>
      </c>
      <c r="JF74">
        <v>-0.002779077146552394</v>
      </c>
      <c r="JG74">
        <v>0.0007843295920201409</v>
      </c>
      <c r="JH74">
        <v>-1.211717912536145E-05</v>
      </c>
      <c r="JI74">
        <v>4</v>
      </c>
      <c r="JJ74">
        <v>2338</v>
      </c>
      <c r="JK74">
        <v>1</v>
      </c>
      <c r="JL74">
        <v>27</v>
      </c>
      <c r="JM74">
        <v>189909.6</v>
      </c>
      <c r="JN74">
        <v>189909.7</v>
      </c>
      <c r="JO74">
        <v>2.0166</v>
      </c>
      <c r="JP74">
        <v>2.23633</v>
      </c>
      <c r="JQ74">
        <v>1.39648</v>
      </c>
      <c r="JR74">
        <v>2.34863</v>
      </c>
      <c r="JS74">
        <v>1.49536</v>
      </c>
      <c r="JT74">
        <v>2.63794</v>
      </c>
      <c r="JU74">
        <v>36.3165</v>
      </c>
      <c r="JV74">
        <v>24.0612</v>
      </c>
      <c r="JW74">
        <v>18</v>
      </c>
      <c r="JX74">
        <v>489.938</v>
      </c>
      <c r="JY74">
        <v>450.24</v>
      </c>
      <c r="JZ74">
        <v>28.6592</v>
      </c>
      <c r="KA74">
        <v>28.8454</v>
      </c>
      <c r="KB74">
        <v>30.0001</v>
      </c>
      <c r="KC74">
        <v>28.7106</v>
      </c>
      <c r="KD74">
        <v>28.6408</v>
      </c>
      <c r="KE74">
        <v>40.479</v>
      </c>
      <c r="KF74">
        <v>28.041</v>
      </c>
      <c r="KG74">
        <v>76.8485</v>
      </c>
      <c r="KH74">
        <v>28.6567</v>
      </c>
      <c r="KI74">
        <v>975.071</v>
      </c>
      <c r="KJ74">
        <v>21.6953</v>
      </c>
      <c r="KK74">
        <v>100.999</v>
      </c>
      <c r="KL74">
        <v>100.527</v>
      </c>
    </row>
    <row r="75" spans="1:298">
      <c r="A75">
        <v>59</v>
      </c>
      <c r="B75">
        <v>1758642007.5</v>
      </c>
      <c r="C75">
        <v>381.5</v>
      </c>
      <c r="D75" t="s">
        <v>561</v>
      </c>
      <c r="E75" t="s">
        <v>562</v>
      </c>
      <c r="F75">
        <v>5</v>
      </c>
      <c r="G75" t="s">
        <v>436</v>
      </c>
      <c r="H75" t="s">
        <v>437</v>
      </c>
      <c r="I75" t="s">
        <v>438</v>
      </c>
      <c r="J75">
        <v>1758641999.714286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980.8657681800195</v>
      </c>
      <c r="AL75">
        <v>949.8079696969695</v>
      </c>
      <c r="AM75">
        <v>3.397767081459451</v>
      </c>
      <c r="AN75">
        <v>64.96130728800695</v>
      </c>
      <c r="AO75">
        <f>(AQ75 - AP75 + DZ75*1E3/(8.314*(EB75+273.15)) * AS75/DY75 * AR75) * DY75/(100*DM75) * 1000/(1000 - AQ75)</f>
        <v>0</v>
      </c>
      <c r="AP75">
        <v>21.64177922077923</v>
      </c>
      <c r="AQ75">
        <v>23.72201818181819</v>
      </c>
      <c r="AR75">
        <v>-1.958793086612467E-05</v>
      </c>
      <c r="AS75">
        <v>107.77</v>
      </c>
      <c r="AT75">
        <v>0</v>
      </c>
      <c r="AU75">
        <v>0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439</v>
      </c>
      <c r="AZ75" t="s">
        <v>439</v>
      </c>
      <c r="BA75">
        <v>0</v>
      </c>
      <c r="BB75">
        <v>0</v>
      </c>
      <c r="BC75">
        <f>1-BA75/BB75</f>
        <v>0</v>
      </c>
      <c r="BD75">
        <v>0</v>
      </c>
      <c r="BE75" t="s">
        <v>439</v>
      </c>
      <c r="BF75" t="s">
        <v>439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439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2.44</v>
      </c>
      <c r="DN75">
        <v>0.5</v>
      </c>
      <c r="DO75" t="s">
        <v>440</v>
      </c>
      <c r="DP75">
        <v>2</v>
      </c>
      <c r="DQ75" t="b">
        <v>1</v>
      </c>
      <c r="DR75">
        <v>1758641999.714286</v>
      </c>
      <c r="DS75">
        <v>903.0330357142856</v>
      </c>
      <c r="DT75">
        <v>943.9238571428572</v>
      </c>
      <c r="DU75">
        <v>23.73205714285714</v>
      </c>
      <c r="DV75">
        <v>21.64167857142857</v>
      </c>
      <c r="DW75">
        <v>903.0284642857143</v>
      </c>
      <c r="DX75">
        <v>23.58565</v>
      </c>
      <c r="DY75">
        <v>499.99525</v>
      </c>
      <c r="DZ75">
        <v>90.436425</v>
      </c>
      <c r="EA75">
        <v>0.03080726071428571</v>
      </c>
      <c r="EB75">
        <v>30.1478</v>
      </c>
      <c r="EC75">
        <v>30.01941071428572</v>
      </c>
      <c r="ED75">
        <v>999.9000000000002</v>
      </c>
      <c r="EE75">
        <v>0</v>
      </c>
      <c r="EF75">
        <v>0</v>
      </c>
      <c r="EG75">
        <v>10005.98714285714</v>
      </c>
      <c r="EH75">
        <v>0</v>
      </c>
      <c r="EI75">
        <v>12.07236785714286</v>
      </c>
      <c r="EJ75">
        <v>-40.890875</v>
      </c>
      <c r="EK75">
        <v>924.9846785714286</v>
      </c>
      <c r="EL75">
        <v>964.8039285714286</v>
      </c>
      <c r="EM75">
        <v>2.090373928571428</v>
      </c>
      <c r="EN75">
        <v>943.9238571428572</v>
      </c>
      <c r="EO75">
        <v>21.64167857142857</v>
      </c>
      <c r="EP75">
        <v>2.146242142857143</v>
      </c>
      <c r="EQ75">
        <v>1.957195714285714</v>
      </c>
      <c r="ER75">
        <v>18.56659285714286</v>
      </c>
      <c r="ES75">
        <v>17.10223928571429</v>
      </c>
      <c r="ET75">
        <v>2000.0175</v>
      </c>
      <c r="EU75">
        <v>0.97999675</v>
      </c>
      <c r="EV75">
        <v>0.02000316071428571</v>
      </c>
      <c r="EW75">
        <v>0</v>
      </c>
      <c r="EX75">
        <v>309.8527857142857</v>
      </c>
      <c r="EY75">
        <v>5.00097</v>
      </c>
      <c r="EZ75">
        <v>6297.44892857143</v>
      </c>
      <c r="FA75">
        <v>16707.71785714285</v>
      </c>
      <c r="FB75">
        <v>40.741</v>
      </c>
      <c r="FC75">
        <v>41.06199999999999</v>
      </c>
      <c r="FD75">
        <v>40.68699999999999</v>
      </c>
      <c r="FE75">
        <v>40.625</v>
      </c>
      <c r="FF75">
        <v>41.31199999999999</v>
      </c>
      <c r="FG75">
        <v>1955.1075</v>
      </c>
      <c r="FH75">
        <v>39.91</v>
      </c>
      <c r="FI75">
        <v>0</v>
      </c>
      <c r="FJ75">
        <v>1758642008.4</v>
      </c>
      <c r="FK75">
        <v>0</v>
      </c>
      <c r="FL75">
        <v>309.8619230769231</v>
      </c>
      <c r="FM75">
        <v>3.122324776289403</v>
      </c>
      <c r="FN75">
        <v>67.44444447376908</v>
      </c>
      <c r="FO75">
        <v>6297.611923076925</v>
      </c>
      <c r="FP75">
        <v>15</v>
      </c>
      <c r="FQ75">
        <v>0</v>
      </c>
      <c r="FR75" t="s">
        <v>441</v>
      </c>
      <c r="FS75">
        <v>1747247426.5</v>
      </c>
      <c r="FT75">
        <v>1747247420.5</v>
      </c>
      <c r="FU75">
        <v>0</v>
      </c>
      <c r="FV75">
        <v>1.027</v>
      </c>
      <c r="FW75">
        <v>0.031</v>
      </c>
      <c r="FX75">
        <v>0.02</v>
      </c>
      <c r="FY75">
        <v>0.05</v>
      </c>
      <c r="FZ75">
        <v>420</v>
      </c>
      <c r="GA75">
        <v>16</v>
      </c>
      <c r="GB75">
        <v>0.01</v>
      </c>
      <c r="GC75">
        <v>0.1</v>
      </c>
      <c r="GD75">
        <v>-40.86671750000001</v>
      </c>
      <c r="GE75">
        <v>-0.4408874296434861</v>
      </c>
      <c r="GF75">
        <v>0.08791041999529962</v>
      </c>
      <c r="GG75">
        <v>0</v>
      </c>
      <c r="GH75">
        <v>309.719294117647</v>
      </c>
      <c r="GI75">
        <v>2.946890752128918</v>
      </c>
      <c r="GJ75">
        <v>0.3512629758467181</v>
      </c>
      <c r="GK75">
        <v>-1</v>
      </c>
      <c r="GL75">
        <v>2.094108</v>
      </c>
      <c r="GM75">
        <v>-0.08971474671670493</v>
      </c>
      <c r="GN75">
        <v>0.008663726449975206</v>
      </c>
      <c r="GO75">
        <v>1</v>
      </c>
      <c r="GP75">
        <v>1</v>
      </c>
      <c r="GQ75">
        <v>2</v>
      </c>
      <c r="GR75" t="s">
        <v>442</v>
      </c>
      <c r="GS75">
        <v>3.13591</v>
      </c>
      <c r="GT75">
        <v>2.69128</v>
      </c>
      <c r="GU75">
        <v>0.163824</v>
      </c>
      <c r="GV75">
        <v>0.166858</v>
      </c>
      <c r="GW75">
        <v>0.105362</v>
      </c>
      <c r="GX75">
        <v>0.0976238</v>
      </c>
      <c r="GY75">
        <v>26579.1</v>
      </c>
      <c r="GZ75">
        <v>26529.3</v>
      </c>
      <c r="HA75">
        <v>29550.7</v>
      </c>
      <c r="HB75">
        <v>29428.2</v>
      </c>
      <c r="HC75">
        <v>34932.7</v>
      </c>
      <c r="HD75">
        <v>35169.6</v>
      </c>
      <c r="HE75">
        <v>41587.1</v>
      </c>
      <c r="HF75">
        <v>41803</v>
      </c>
      <c r="HG75">
        <v>1.92162</v>
      </c>
      <c r="HH75">
        <v>1.87518</v>
      </c>
      <c r="HI75">
        <v>0.07417799999999999</v>
      </c>
      <c r="HJ75">
        <v>0</v>
      </c>
      <c r="HK75">
        <v>28.8258</v>
      </c>
      <c r="HL75">
        <v>999.9</v>
      </c>
      <c r="HM75">
        <v>55.9</v>
      </c>
      <c r="HN75">
        <v>30.6</v>
      </c>
      <c r="HO75">
        <v>27.2544</v>
      </c>
      <c r="HP75">
        <v>62.0311</v>
      </c>
      <c r="HQ75">
        <v>25.8974</v>
      </c>
      <c r="HR75">
        <v>1</v>
      </c>
      <c r="HS75">
        <v>0.0954776</v>
      </c>
      <c r="HT75">
        <v>-0.377119</v>
      </c>
      <c r="HU75">
        <v>20.3384</v>
      </c>
      <c r="HV75">
        <v>5.21654</v>
      </c>
      <c r="HW75">
        <v>12.012</v>
      </c>
      <c r="HX75">
        <v>4.98915</v>
      </c>
      <c r="HY75">
        <v>3.28778</v>
      </c>
      <c r="HZ75">
        <v>9999</v>
      </c>
      <c r="IA75">
        <v>9999</v>
      </c>
      <c r="IB75">
        <v>9999</v>
      </c>
      <c r="IC75">
        <v>999.9</v>
      </c>
      <c r="ID75">
        <v>1.86755</v>
      </c>
      <c r="IE75">
        <v>1.86673</v>
      </c>
      <c r="IF75">
        <v>1.86602</v>
      </c>
      <c r="IG75">
        <v>1.86601</v>
      </c>
      <c r="IH75">
        <v>1.86786</v>
      </c>
      <c r="II75">
        <v>1.8703</v>
      </c>
      <c r="IJ75">
        <v>1.86893</v>
      </c>
      <c r="IK75">
        <v>1.87042</v>
      </c>
      <c r="IL75">
        <v>0</v>
      </c>
      <c r="IM75">
        <v>0</v>
      </c>
      <c r="IN75">
        <v>0</v>
      </c>
      <c r="IO75">
        <v>0</v>
      </c>
      <c r="IP75" t="s">
        <v>443</v>
      </c>
      <c r="IQ75" t="s">
        <v>444</v>
      </c>
      <c r="IR75" t="s">
        <v>445</v>
      </c>
      <c r="IS75" t="s">
        <v>445</v>
      </c>
      <c r="IT75" t="s">
        <v>445</v>
      </c>
      <c r="IU75" t="s">
        <v>445</v>
      </c>
      <c r="IV75">
        <v>0</v>
      </c>
      <c r="IW75">
        <v>100</v>
      </c>
      <c r="IX75">
        <v>100</v>
      </c>
      <c r="IY75">
        <v>-0.01</v>
      </c>
      <c r="IZ75">
        <v>0.1462</v>
      </c>
      <c r="JA75">
        <v>0.1520806729546384</v>
      </c>
      <c r="JB75">
        <v>0.0003178419753343253</v>
      </c>
      <c r="JC75">
        <v>-6.012475575984678E-07</v>
      </c>
      <c r="JD75">
        <v>7.594320938325871E-11</v>
      </c>
      <c r="JE75">
        <v>-0.06537213769188976</v>
      </c>
      <c r="JF75">
        <v>-0.002779077146552394</v>
      </c>
      <c r="JG75">
        <v>0.0007843295920201409</v>
      </c>
      <c r="JH75">
        <v>-1.211717912536145E-05</v>
      </c>
      <c r="JI75">
        <v>4</v>
      </c>
      <c r="JJ75">
        <v>2338</v>
      </c>
      <c r="JK75">
        <v>1</v>
      </c>
      <c r="JL75">
        <v>27</v>
      </c>
      <c r="JM75">
        <v>189909.7</v>
      </c>
      <c r="JN75">
        <v>189909.8</v>
      </c>
      <c r="JO75">
        <v>2.04712</v>
      </c>
      <c r="JP75">
        <v>2.24976</v>
      </c>
      <c r="JQ75">
        <v>1.39648</v>
      </c>
      <c r="JR75">
        <v>2.35107</v>
      </c>
      <c r="JS75">
        <v>1.49536</v>
      </c>
      <c r="JT75">
        <v>2.67456</v>
      </c>
      <c r="JU75">
        <v>36.3165</v>
      </c>
      <c r="JV75">
        <v>24.07</v>
      </c>
      <c r="JW75">
        <v>18</v>
      </c>
      <c r="JX75">
        <v>489.72</v>
      </c>
      <c r="JY75">
        <v>450.393</v>
      </c>
      <c r="JZ75">
        <v>28.6427</v>
      </c>
      <c r="KA75">
        <v>28.8444</v>
      </c>
      <c r="KB75">
        <v>30.0001</v>
      </c>
      <c r="KC75">
        <v>28.709</v>
      </c>
      <c r="KD75">
        <v>28.6404</v>
      </c>
      <c r="KE75">
        <v>41.0197</v>
      </c>
      <c r="KF75">
        <v>28.041</v>
      </c>
      <c r="KG75">
        <v>76.8485</v>
      </c>
      <c r="KH75">
        <v>28.6349</v>
      </c>
      <c r="KI75">
        <v>988.4299999999999</v>
      </c>
      <c r="KJ75">
        <v>21.7099</v>
      </c>
      <c r="KK75">
        <v>101.001</v>
      </c>
      <c r="KL75">
        <v>100.528</v>
      </c>
    </row>
    <row r="76" spans="1:298">
      <c r="A76">
        <v>60</v>
      </c>
      <c r="B76">
        <v>1758642012.5</v>
      </c>
      <c r="C76">
        <v>386.5</v>
      </c>
      <c r="D76" t="s">
        <v>563</v>
      </c>
      <c r="E76" t="s">
        <v>564</v>
      </c>
      <c r="F76">
        <v>5</v>
      </c>
      <c r="G76" t="s">
        <v>436</v>
      </c>
      <c r="H76" t="s">
        <v>437</v>
      </c>
      <c r="I76" t="s">
        <v>438</v>
      </c>
      <c r="J76">
        <v>1758642005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998.0197976005272</v>
      </c>
      <c r="AL76">
        <v>967.0206060606055</v>
      </c>
      <c r="AM76">
        <v>3.460102162789302</v>
      </c>
      <c r="AN76">
        <v>64.96130728800695</v>
      </c>
      <c r="AO76">
        <f>(AQ76 - AP76 + DZ76*1E3/(8.314*(EB76+273.15)) * AS76/DY76 * AR76) * DY76/(100*DM76) * 1000/(1000 - AQ76)</f>
        <v>0</v>
      </c>
      <c r="AP76">
        <v>21.64249442424243</v>
      </c>
      <c r="AQ76">
        <v>23.71593696969697</v>
      </c>
      <c r="AR76">
        <v>-1.679841897232238E-05</v>
      </c>
      <c r="AS76">
        <v>107.77</v>
      </c>
      <c r="AT76">
        <v>0</v>
      </c>
      <c r="AU76">
        <v>0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439</v>
      </c>
      <c r="AZ76" t="s">
        <v>439</v>
      </c>
      <c r="BA76">
        <v>0</v>
      </c>
      <c r="BB76">
        <v>0</v>
      </c>
      <c r="BC76">
        <f>1-BA76/BB76</f>
        <v>0</v>
      </c>
      <c r="BD76">
        <v>0</v>
      </c>
      <c r="BE76" t="s">
        <v>439</v>
      </c>
      <c r="BF76" t="s">
        <v>439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439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2.44</v>
      </c>
      <c r="DN76">
        <v>0.5</v>
      </c>
      <c r="DO76" t="s">
        <v>440</v>
      </c>
      <c r="DP76">
        <v>2</v>
      </c>
      <c r="DQ76" t="b">
        <v>1</v>
      </c>
      <c r="DR76">
        <v>1758642005</v>
      </c>
      <c r="DS76">
        <v>920.6464444444443</v>
      </c>
      <c r="DT76">
        <v>961.5924074074073</v>
      </c>
      <c r="DU76">
        <v>23.72491481481481</v>
      </c>
      <c r="DV76">
        <v>21.64211111111111</v>
      </c>
      <c r="DW76">
        <v>920.6522222222222</v>
      </c>
      <c r="DX76">
        <v>23.57860740740741</v>
      </c>
      <c r="DY76">
        <v>499.9922222222223</v>
      </c>
      <c r="DZ76">
        <v>90.43625555555555</v>
      </c>
      <c r="EA76">
        <v>0.03086768888888889</v>
      </c>
      <c r="EB76">
        <v>30.14997037037037</v>
      </c>
      <c r="EC76">
        <v>30.02791481481481</v>
      </c>
      <c r="ED76">
        <v>999.9000000000001</v>
      </c>
      <c r="EE76">
        <v>0</v>
      </c>
      <c r="EF76">
        <v>0</v>
      </c>
      <c r="EG76">
        <v>10003.56740740741</v>
      </c>
      <c r="EH76">
        <v>0</v>
      </c>
      <c r="EI76">
        <v>12.08454814814815</v>
      </c>
      <c r="EJ76">
        <v>-40.94600370370371</v>
      </c>
      <c r="EK76">
        <v>943.0193333333332</v>
      </c>
      <c r="EL76">
        <v>982.8631481481481</v>
      </c>
      <c r="EM76">
        <v>2.082802592592592</v>
      </c>
      <c r="EN76">
        <v>961.5924074074073</v>
      </c>
      <c r="EO76">
        <v>21.64211111111111</v>
      </c>
      <c r="EP76">
        <v>2.145592592592592</v>
      </c>
      <c r="EQ76">
        <v>1.957231481481482</v>
      </c>
      <c r="ER76">
        <v>18.56175555555555</v>
      </c>
      <c r="ES76">
        <v>17.10252962962963</v>
      </c>
      <c r="ET76">
        <v>2000.007777777778</v>
      </c>
      <c r="EU76">
        <v>0.9799966666666667</v>
      </c>
      <c r="EV76">
        <v>0.02000324444444444</v>
      </c>
      <c r="EW76">
        <v>0</v>
      </c>
      <c r="EX76">
        <v>310.1222962962963</v>
      </c>
      <c r="EY76">
        <v>5.00097</v>
      </c>
      <c r="EZ76">
        <v>6303.316296296295</v>
      </c>
      <c r="FA76">
        <v>16707.64074074074</v>
      </c>
      <c r="FB76">
        <v>40.74066666666667</v>
      </c>
      <c r="FC76">
        <v>41.06199999999999</v>
      </c>
      <c r="FD76">
        <v>40.6847037037037</v>
      </c>
      <c r="FE76">
        <v>40.625</v>
      </c>
      <c r="FF76">
        <v>41.31199999999999</v>
      </c>
      <c r="FG76">
        <v>1955.097777777778</v>
      </c>
      <c r="FH76">
        <v>39.91</v>
      </c>
      <c r="FI76">
        <v>0</v>
      </c>
      <c r="FJ76">
        <v>1758642013.2</v>
      </c>
      <c r="FK76">
        <v>0</v>
      </c>
      <c r="FL76">
        <v>310.1191538461539</v>
      </c>
      <c r="FM76">
        <v>3.93784615401614</v>
      </c>
      <c r="FN76">
        <v>66.76239321356009</v>
      </c>
      <c r="FO76">
        <v>6302.976923076922</v>
      </c>
      <c r="FP76">
        <v>15</v>
      </c>
      <c r="FQ76">
        <v>0</v>
      </c>
      <c r="FR76" t="s">
        <v>441</v>
      </c>
      <c r="FS76">
        <v>1747247426.5</v>
      </c>
      <c r="FT76">
        <v>1747247420.5</v>
      </c>
      <c r="FU76">
        <v>0</v>
      </c>
      <c r="FV76">
        <v>1.027</v>
      </c>
      <c r="FW76">
        <v>0.031</v>
      </c>
      <c r="FX76">
        <v>0.02</v>
      </c>
      <c r="FY76">
        <v>0.05</v>
      </c>
      <c r="FZ76">
        <v>420</v>
      </c>
      <c r="GA76">
        <v>16</v>
      </c>
      <c r="GB76">
        <v>0.01</v>
      </c>
      <c r="GC76">
        <v>0.1</v>
      </c>
      <c r="GD76">
        <v>-40.91008780487805</v>
      </c>
      <c r="GE76">
        <v>-0.4182229965156923</v>
      </c>
      <c r="GF76">
        <v>0.09129994041384538</v>
      </c>
      <c r="GG76">
        <v>0</v>
      </c>
      <c r="GH76">
        <v>309.9618823529412</v>
      </c>
      <c r="GI76">
        <v>3.264415582490528</v>
      </c>
      <c r="GJ76">
        <v>0.387037599990272</v>
      </c>
      <c r="GK76">
        <v>-1</v>
      </c>
      <c r="GL76">
        <v>2.087863414634147</v>
      </c>
      <c r="GM76">
        <v>-0.08533756097561015</v>
      </c>
      <c r="GN76">
        <v>0.008436329571143894</v>
      </c>
      <c r="GO76">
        <v>1</v>
      </c>
      <c r="GP76">
        <v>1</v>
      </c>
      <c r="GQ76">
        <v>2</v>
      </c>
      <c r="GR76" t="s">
        <v>442</v>
      </c>
      <c r="GS76">
        <v>3.13577</v>
      </c>
      <c r="GT76">
        <v>2.69115</v>
      </c>
      <c r="GU76">
        <v>0.165743</v>
      </c>
      <c r="GV76">
        <v>0.168733</v>
      </c>
      <c r="GW76">
        <v>0.105342</v>
      </c>
      <c r="GX76">
        <v>0.09762899999999999</v>
      </c>
      <c r="GY76">
        <v>26517.9</v>
      </c>
      <c r="GZ76">
        <v>26469.5</v>
      </c>
      <c r="HA76">
        <v>29550.5</v>
      </c>
      <c r="HB76">
        <v>29428.2</v>
      </c>
      <c r="HC76">
        <v>34933.3</v>
      </c>
      <c r="HD76">
        <v>35169.5</v>
      </c>
      <c r="HE76">
        <v>41586.9</v>
      </c>
      <c r="HF76">
        <v>41803</v>
      </c>
      <c r="HG76">
        <v>1.92167</v>
      </c>
      <c r="HH76">
        <v>1.8751</v>
      </c>
      <c r="HI76">
        <v>0.0737384</v>
      </c>
      <c r="HJ76">
        <v>0</v>
      </c>
      <c r="HK76">
        <v>28.8273</v>
      </c>
      <c r="HL76">
        <v>999.9</v>
      </c>
      <c r="HM76">
        <v>55.9</v>
      </c>
      <c r="HN76">
        <v>30.7</v>
      </c>
      <c r="HO76">
        <v>27.4133</v>
      </c>
      <c r="HP76">
        <v>62.0711</v>
      </c>
      <c r="HQ76">
        <v>25.8894</v>
      </c>
      <c r="HR76">
        <v>1</v>
      </c>
      <c r="HS76">
        <v>0.0953735</v>
      </c>
      <c r="HT76">
        <v>-0.312369</v>
      </c>
      <c r="HU76">
        <v>20.3389</v>
      </c>
      <c r="HV76">
        <v>5.21729</v>
      </c>
      <c r="HW76">
        <v>12.0125</v>
      </c>
      <c r="HX76">
        <v>4.98935</v>
      </c>
      <c r="HY76">
        <v>3.2878</v>
      </c>
      <c r="HZ76">
        <v>9999</v>
      </c>
      <c r="IA76">
        <v>9999</v>
      </c>
      <c r="IB76">
        <v>9999</v>
      </c>
      <c r="IC76">
        <v>999.9</v>
      </c>
      <c r="ID76">
        <v>1.86753</v>
      </c>
      <c r="IE76">
        <v>1.86675</v>
      </c>
      <c r="IF76">
        <v>1.86602</v>
      </c>
      <c r="IG76">
        <v>1.866</v>
      </c>
      <c r="IH76">
        <v>1.86784</v>
      </c>
      <c r="II76">
        <v>1.87029</v>
      </c>
      <c r="IJ76">
        <v>1.86895</v>
      </c>
      <c r="IK76">
        <v>1.87042</v>
      </c>
      <c r="IL76">
        <v>0</v>
      </c>
      <c r="IM76">
        <v>0</v>
      </c>
      <c r="IN76">
        <v>0</v>
      </c>
      <c r="IO76">
        <v>0</v>
      </c>
      <c r="IP76" t="s">
        <v>443</v>
      </c>
      <c r="IQ76" t="s">
        <v>444</v>
      </c>
      <c r="IR76" t="s">
        <v>445</v>
      </c>
      <c r="IS76" t="s">
        <v>445</v>
      </c>
      <c r="IT76" t="s">
        <v>445</v>
      </c>
      <c r="IU76" t="s">
        <v>445</v>
      </c>
      <c r="IV76">
        <v>0</v>
      </c>
      <c r="IW76">
        <v>100</v>
      </c>
      <c r="IX76">
        <v>100</v>
      </c>
      <c r="IY76">
        <v>-0.02</v>
      </c>
      <c r="IZ76">
        <v>0.1462</v>
      </c>
      <c r="JA76">
        <v>0.1520806729546384</v>
      </c>
      <c r="JB76">
        <v>0.0003178419753343253</v>
      </c>
      <c r="JC76">
        <v>-6.012475575984678E-07</v>
      </c>
      <c r="JD76">
        <v>7.594320938325871E-11</v>
      </c>
      <c r="JE76">
        <v>-0.06537213769188976</v>
      </c>
      <c r="JF76">
        <v>-0.002779077146552394</v>
      </c>
      <c r="JG76">
        <v>0.0007843295920201409</v>
      </c>
      <c r="JH76">
        <v>-1.211717912536145E-05</v>
      </c>
      <c r="JI76">
        <v>4</v>
      </c>
      <c r="JJ76">
        <v>2338</v>
      </c>
      <c r="JK76">
        <v>1</v>
      </c>
      <c r="JL76">
        <v>27</v>
      </c>
      <c r="JM76">
        <v>189909.8</v>
      </c>
      <c r="JN76">
        <v>189909.9</v>
      </c>
      <c r="JO76">
        <v>2.07275</v>
      </c>
      <c r="JP76">
        <v>2.24609</v>
      </c>
      <c r="JQ76">
        <v>1.39648</v>
      </c>
      <c r="JR76">
        <v>2.34985</v>
      </c>
      <c r="JS76">
        <v>1.49536</v>
      </c>
      <c r="JT76">
        <v>2.56104</v>
      </c>
      <c r="JU76">
        <v>36.3165</v>
      </c>
      <c r="JV76">
        <v>24.07</v>
      </c>
      <c r="JW76">
        <v>18</v>
      </c>
      <c r="JX76">
        <v>489.743</v>
      </c>
      <c r="JY76">
        <v>450.336</v>
      </c>
      <c r="JZ76">
        <v>28.6128</v>
      </c>
      <c r="KA76">
        <v>28.8429</v>
      </c>
      <c r="KB76">
        <v>30.0001</v>
      </c>
      <c r="KC76">
        <v>28.7081</v>
      </c>
      <c r="KD76">
        <v>28.639</v>
      </c>
      <c r="KE76">
        <v>41.6171</v>
      </c>
      <c r="KF76">
        <v>28.041</v>
      </c>
      <c r="KG76">
        <v>76.8485</v>
      </c>
      <c r="KH76">
        <v>28.6018</v>
      </c>
      <c r="KI76">
        <v>1008.64</v>
      </c>
      <c r="KJ76">
        <v>21.7294</v>
      </c>
      <c r="KK76">
        <v>101</v>
      </c>
      <c r="KL76">
        <v>100.528</v>
      </c>
    </row>
    <row r="77" spans="1:298">
      <c r="A77">
        <v>61</v>
      </c>
      <c r="B77">
        <v>1758642017.5</v>
      </c>
      <c r="C77">
        <v>391.5</v>
      </c>
      <c r="D77" t="s">
        <v>565</v>
      </c>
      <c r="E77" t="s">
        <v>566</v>
      </c>
      <c r="F77">
        <v>5</v>
      </c>
      <c r="G77" t="s">
        <v>436</v>
      </c>
      <c r="H77" t="s">
        <v>437</v>
      </c>
      <c r="I77" t="s">
        <v>438</v>
      </c>
      <c r="J77">
        <v>1758642009.714286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1015.220833907424</v>
      </c>
      <c r="AL77">
        <v>984.0798424242422</v>
      </c>
      <c r="AM77">
        <v>3.422278382905173</v>
      </c>
      <c r="AN77">
        <v>64.96130728800695</v>
      </c>
      <c r="AO77">
        <f>(AQ77 - AP77 + DZ77*1E3/(8.314*(EB77+273.15)) * AS77/DY77 * AR77) * DY77/(100*DM77) * 1000/(1000 - AQ77)</f>
        <v>0</v>
      </c>
      <c r="AP77">
        <v>21.64463374891774</v>
      </c>
      <c r="AQ77">
        <v>23.70634727272727</v>
      </c>
      <c r="AR77">
        <v>-2.647473738385929E-05</v>
      </c>
      <c r="AS77">
        <v>107.77</v>
      </c>
      <c r="AT77">
        <v>0</v>
      </c>
      <c r="AU77">
        <v>0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439</v>
      </c>
      <c r="AZ77" t="s">
        <v>439</v>
      </c>
      <c r="BA77">
        <v>0</v>
      </c>
      <c r="BB77">
        <v>0</v>
      </c>
      <c r="BC77">
        <f>1-BA77/BB77</f>
        <v>0</v>
      </c>
      <c r="BD77">
        <v>0</v>
      </c>
      <c r="BE77" t="s">
        <v>439</v>
      </c>
      <c r="BF77" t="s">
        <v>439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439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2.44</v>
      </c>
      <c r="DN77">
        <v>0.5</v>
      </c>
      <c r="DO77" t="s">
        <v>440</v>
      </c>
      <c r="DP77">
        <v>2</v>
      </c>
      <c r="DQ77" t="b">
        <v>1</v>
      </c>
      <c r="DR77">
        <v>1758642009.714286</v>
      </c>
      <c r="DS77">
        <v>936.3837857142859</v>
      </c>
      <c r="DT77">
        <v>977.3842857142857</v>
      </c>
      <c r="DU77">
        <v>23.71810714285714</v>
      </c>
      <c r="DV77">
        <v>21.64328214285714</v>
      </c>
      <c r="DW77">
        <v>936.399</v>
      </c>
      <c r="DX77">
        <v>23.57189642857143</v>
      </c>
      <c r="DY77">
        <v>500.0077142857143</v>
      </c>
      <c r="DZ77">
        <v>90.43633214285715</v>
      </c>
      <c r="EA77">
        <v>0.03084533928571428</v>
      </c>
      <c r="EB77">
        <v>30.14955357142857</v>
      </c>
      <c r="EC77">
        <v>30.02858928571429</v>
      </c>
      <c r="ED77">
        <v>999.9000000000002</v>
      </c>
      <c r="EE77">
        <v>0</v>
      </c>
      <c r="EF77">
        <v>0</v>
      </c>
      <c r="EG77">
        <v>10005.51071428571</v>
      </c>
      <c r="EH77">
        <v>0</v>
      </c>
      <c r="EI77">
        <v>12.08395</v>
      </c>
      <c r="EJ77">
        <v>-41.00045</v>
      </c>
      <c r="EK77">
        <v>959.1324999999997</v>
      </c>
      <c r="EL77">
        <v>999.0053214285714</v>
      </c>
      <c r="EM77">
        <v>2.074828214285714</v>
      </c>
      <c r="EN77">
        <v>977.3842857142857</v>
      </c>
      <c r="EO77">
        <v>21.64328214285714</v>
      </c>
      <c r="EP77">
        <v>2.144978928571428</v>
      </c>
      <c r="EQ77">
        <v>1.957338928571428</v>
      </c>
      <c r="ER77">
        <v>18.55719285714286</v>
      </c>
      <c r="ES77">
        <v>17.1034</v>
      </c>
      <c r="ET77">
        <v>1999.993928571428</v>
      </c>
      <c r="EU77">
        <v>0.9799965357142858</v>
      </c>
      <c r="EV77">
        <v>0.02000336785714285</v>
      </c>
      <c r="EW77">
        <v>0</v>
      </c>
      <c r="EX77">
        <v>310.4095357142857</v>
      </c>
      <c r="EY77">
        <v>5.00097</v>
      </c>
      <c r="EZ77">
        <v>6308.56607142857</v>
      </c>
      <c r="FA77">
        <v>16707.525</v>
      </c>
      <c r="FB77">
        <v>40.74325</v>
      </c>
      <c r="FC77">
        <v>41.06199999999999</v>
      </c>
      <c r="FD77">
        <v>40.6847857142857</v>
      </c>
      <c r="FE77">
        <v>40.625</v>
      </c>
      <c r="FF77">
        <v>41.31199999999999</v>
      </c>
      <c r="FG77">
        <v>1955.083928571428</v>
      </c>
      <c r="FH77">
        <v>39.91</v>
      </c>
      <c r="FI77">
        <v>0</v>
      </c>
      <c r="FJ77">
        <v>1758642018.6</v>
      </c>
      <c r="FK77">
        <v>0</v>
      </c>
      <c r="FL77">
        <v>310.49652</v>
      </c>
      <c r="FM77">
        <v>4.339846151859565</v>
      </c>
      <c r="FN77">
        <v>67.18846166069714</v>
      </c>
      <c r="FO77">
        <v>6309.372</v>
      </c>
      <c r="FP77">
        <v>15</v>
      </c>
      <c r="FQ77">
        <v>0</v>
      </c>
      <c r="FR77" t="s">
        <v>441</v>
      </c>
      <c r="FS77">
        <v>1747247426.5</v>
      </c>
      <c r="FT77">
        <v>1747247420.5</v>
      </c>
      <c r="FU77">
        <v>0</v>
      </c>
      <c r="FV77">
        <v>1.027</v>
      </c>
      <c r="FW77">
        <v>0.031</v>
      </c>
      <c r="FX77">
        <v>0.02</v>
      </c>
      <c r="FY77">
        <v>0.05</v>
      </c>
      <c r="FZ77">
        <v>420</v>
      </c>
      <c r="GA77">
        <v>16</v>
      </c>
      <c r="GB77">
        <v>0.01</v>
      </c>
      <c r="GC77">
        <v>0.1</v>
      </c>
      <c r="GD77">
        <v>-40.97717804878049</v>
      </c>
      <c r="GE77">
        <v>-0.7041324041812129</v>
      </c>
      <c r="GF77">
        <v>0.1226051495202209</v>
      </c>
      <c r="GG77">
        <v>0</v>
      </c>
      <c r="GH77">
        <v>310.2483823529412</v>
      </c>
      <c r="GI77">
        <v>4.00502673104151</v>
      </c>
      <c r="GJ77">
        <v>0.4415901756357281</v>
      </c>
      <c r="GK77">
        <v>-1</v>
      </c>
      <c r="GL77">
        <v>2.080053902439025</v>
      </c>
      <c r="GM77">
        <v>-0.09362675958188113</v>
      </c>
      <c r="GN77">
        <v>0.009392689133640761</v>
      </c>
      <c r="GO77">
        <v>1</v>
      </c>
      <c r="GP77">
        <v>1</v>
      </c>
      <c r="GQ77">
        <v>2</v>
      </c>
      <c r="GR77" t="s">
        <v>442</v>
      </c>
      <c r="GS77">
        <v>3.13589</v>
      </c>
      <c r="GT77">
        <v>2.69112</v>
      </c>
      <c r="GU77">
        <v>0.167647</v>
      </c>
      <c r="GV77">
        <v>0.170601</v>
      </c>
      <c r="GW77">
        <v>0.105317</v>
      </c>
      <c r="GX77">
        <v>0.0976906</v>
      </c>
      <c r="GY77">
        <v>26456.8</v>
      </c>
      <c r="GZ77">
        <v>26410.2</v>
      </c>
      <c r="HA77">
        <v>29549.9</v>
      </c>
      <c r="HB77">
        <v>29428.4</v>
      </c>
      <c r="HC77">
        <v>34933.6</v>
      </c>
      <c r="HD77">
        <v>35167.5</v>
      </c>
      <c r="HE77">
        <v>41586</v>
      </c>
      <c r="HF77">
        <v>41803.5</v>
      </c>
      <c r="HG77">
        <v>1.92165</v>
      </c>
      <c r="HH77">
        <v>1.87512</v>
      </c>
      <c r="HI77">
        <v>0.0736192</v>
      </c>
      <c r="HJ77">
        <v>0</v>
      </c>
      <c r="HK77">
        <v>28.8292</v>
      </c>
      <c r="HL77">
        <v>999.9</v>
      </c>
      <c r="HM77">
        <v>55.8</v>
      </c>
      <c r="HN77">
        <v>30.6</v>
      </c>
      <c r="HO77">
        <v>27.2079</v>
      </c>
      <c r="HP77">
        <v>62.0811</v>
      </c>
      <c r="HQ77">
        <v>25.8213</v>
      </c>
      <c r="HR77">
        <v>1</v>
      </c>
      <c r="HS77">
        <v>0.0954726</v>
      </c>
      <c r="HT77">
        <v>-0.288175</v>
      </c>
      <c r="HU77">
        <v>20.3389</v>
      </c>
      <c r="HV77">
        <v>5.21594</v>
      </c>
      <c r="HW77">
        <v>12.0105</v>
      </c>
      <c r="HX77">
        <v>4.9891</v>
      </c>
      <c r="HY77">
        <v>3.28803</v>
      </c>
      <c r="HZ77">
        <v>9999</v>
      </c>
      <c r="IA77">
        <v>9999</v>
      </c>
      <c r="IB77">
        <v>9999</v>
      </c>
      <c r="IC77">
        <v>999.9</v>
      </c>
      <c r="ID77">
        <v>1.86754</v>
      </c>
      <c r="IE77">
        <v>1.86674</v>
      </c>
      <c r="IF77">
        <v>1.86602</v>
      </c>
      <c r="IG77">
        <v>1.866</v>
      </c>
      <c r="IH77">
        <v>1.86784</v>
      </c>
      <c r="II77">
        <v>1.87029</v>
      </c>
      <c r="IJ77">
        <v>1.86891</v>
      </c>
      <c r="IK77">
        <v>1.87042</v>
      </c>
      <c r="IL77">
        <v>0</v>
      </c>
      <c r="IM77">
        <v>0</v>
      </c>
      <c r="IN77">
        <v>0</v>
      </c>
      <c r="IO77">
        <v>0</v>
      </c>
      <c r="IP77" t="s">
        <v>443</v>
      </c>
      <c r="IQ77" t="s">
        <v>444</v>
      </c>
      <c r="IR77" t="s">
        <v>445</v>
      </c>
      <c r="IS77" t="s">
        <v>445</v>
      </c>
      <c r="IT77" t="s">
        <v>445</v>
      </c>
      <c r="IU77" t="s">
        <v>445</v>
      </c>
      <c r="IV77">
        <v>0</v>
      </c>
      <c r="IW77">
        <v>100</v>
      </c>
      <c r="IX77">
        <v>100</v>
      </c>
      <c r="IY77">
        <v>-0.031</v>
      </c>
      <c r="IZ77">
        <v>0.146</v>
      </c>
      <c r="JA77">
        <v>0.1520806729546384</v>
      </c>
      <c r="JB77">
        <v>0.0003178419753343253</v>
      </c>
      <c r="JC77">
        <v>-6.012475575984678E-07</v>
      </c>
      <c r="JD77">
        <v>7.594320938325871E-11</v>
      </c>
      <c r="JE77">
        <v>-0.06537213769188976</v>
      </c>
      <c r="JF77">
        <v>-0.002779077146552394</v>
      </c>
      <c r="JG77">
        <v>0.0007843295920201409</v>
      </c>
      <c r="JH77">
        <v>-1.211717912536145E-05</v>
      </c>
      <c r="JI77">
        <v>4</v>
      </c>
      <c r="JJ77">
        <v>2338</v>
      </c>
      <c r="JK77">
        <v>1</v>
      </c>
      <c r="JL77">
        <v>27</v>
      </c>
      <c r="JM77">
        <v>189909.9</v>
      </c>
      <c r="JN77">
        <v>189910</v>
      </c>
      <c r="JO77">
        <v>2.10327</v>
      </c>
      <c r="JP77">
        <v>2.23755</v>
      </c>
      <c r="JQ77">
        <v>1.39648</v>
      </c>
      <c r="JR77">
        <v>2.34985</v>
      </c>
      <c r="JS77">
        <v>1.49536</v>
      </c>
      <c r="JT77">
        <v>2.6355</v>
      </c>
      <c r="JU77">
        <v>36.3165</v>
      </c>
      <c r="JV77">
        <v>24.07</v>
      </c>
      <c r="JW77">
        <v>18</v>
      </c>
      <c r="JX77">
        <v>489.72</v>
      </c>
      <c r="JY77">
        <v>450.343</v>
      </c>
      <c r="JZ77">
        <v>28.5786</v>
      </c>
      <c r="KA77">
        <v>28.8429</v>
      </c>
      <c r="KB77">
        <v>30.0001</v>
      </c>
      <c r="KC77">
        <v>28.7072</v>
      </c>
      <c r="KD77">
        <v>28.638</v>
      </c>
      <c r="KE77">
        <v>42.1493</v>
      </c>
      <c r="KF77">
        <v>27.7665</v>
      </c>
      <c r="KG77">
        <v>76.8485</v>
      </c>
      <c r="KH77">
        <v>28.5715</v>
      </c>
      <c r="KI77">
        <v>1022.13</v>
      </c>
      <c r="KJ77">
        <v>21.7542</v>
      </c>
      <c r="KK77">
        <v>100.998</v>
      </c>
      <c r="KL77">
        <v>100.529</v>
      </c>
    </row>
    <row r="78" spans="1:298">
      <c r="A78">
        <v>62</v>
      </c>
      <c r="B78">
        <v>1758642022.5</v>
      </c>
      <c r="C78">
        <v>396.5</v>
      </c>
      <c r="D78" t="s">
        <v>567</v>
      </c>
      <c r="E78" t="s">
        <v>568</v>
      </c>
      <c r="F78">
        <v>5</v>
      </c>
      <c r="G78" t="s">
        <v>436</v>
      </c>
      <c r="H78" t="s">
        <v>437</v>
      </c>
      <c r="I78" t="s">
        <v>438</v>
      </c>
      <c r="J78">
        <v>1758642015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1032.471513934838</v>
      </c>
      <c r="AL78">
        <v>1001.239006060606</v>
      </c>
      <c r="AM78">
        <v>3.417421254695075</v>
      </c>
      <c r="AN78">
        <v>64.96130728800695</v>
      </c>
      <c r="AO78">
        <f>(AQ78 - AP78 + DZ78*1E3/(8.314*(EB78+273.15)) * AS78/DY78 * AR78) * DY78/(100*DM78) * 1000/(1000 - AQ78)</f>
        <v>0</v>
      </c>
      <c r="AP78">
        <v>21.69583904761905</v>
      </c>
      <c r="AQ78">
        <v>23.71756787878786</v>
      </c>
      <c r="AR78">
        <v>4.187668187668167E-05</v>
      </c>
      <c r="AS78">
        <v>107.77</v>
      </c>
      <c r="AT78">
        <v>0</v>
      </c>
      <c r="AU78">
        <v>0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439</v>
      </c>
      <c r="AZ78" t="s">
        <v>439</v>
      </c>
      <c r="BA78">
        <v>0</v>
      </c>
      <c r="BB78">
        <v>0</v>
      </c>
      <c r="BC78">
        <f>1-BA78/BB78</f>
        <v>0</v>
      </c>
      <c r="BD78">
        <v>0</v>
      </c>
      <c r="BE78" t="s">
        <v>439</v>
      </c>
      <c r="BF78" t="s">
        <v>439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439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2.44</v>
      </c>
      <c r="DN78">
        <v>0.5</v>
      </c>
      <c r="DO78" t="s">
        <v>440</v>
      </c>
      <c r="DP78">
        <v>2</v>
      </c>
      <c r="DQ78" t="b">
        <v>1</v>
      </c>
      <c r="DR78">
        <v>1758642015</v>
      </c>
      <c r="DS78">
        <v>954.0540740740742</v>
      </c>
      <c r="DT78">
        <v>995.1760370370371</v>
      </c>
      <c r="DU78">
        <v>23.71296296296296</v>
      </c>
      <c r="DV78">
        <v>21.65930740740741</v>
      </c>
      <c r="DW78">
        <v>954.0801481481482</v>
      </c>
      <c r="DX78">
        <v>23.56681481481482</v>
      </c>
      <c r="DY78">
        <v>499.9965185185184</v>
      </c>
      <c r="DZ78">
        <v>90.43646666666666</v>
      </c>
      <c r="EA78">
        <v>0.03078732222222222</v>
      </c>
      <c r="EB78">
        <v>30.14749629629629</v>
      </c>
      <c r="EC78">
        <v>30.0267962962963</v>
      </c>
      <c r="ED78">
        <v>999.9000000000001</v>
      </c>
      <c r="EE78">
        <v>0</v>
      </c>
      <c r="EF78">
        <v>0</v>
      </c>
      <c r="EG78">
        <v>10002.90481481481</v>
      </c>
      <c r="EH78">
        <v>0</v>
      </c>
      <c r="EI78">
        <v>12.08097037037037</v>
      </c>
      <c r="EJ78">
        <v>-41.12214074074074</v>
      </c>
      <c r="EK78">
        <v>977.2269629629629</v>
      </c>
      <c r="EL78">
        <v>1017.208</v>
      </c>
      <c r="EM78">
        <v>2.053662962962963</v>
      </c>
      <c r="EN78">
        <v>995.1760370370371</v>
      </c>
      <c r="EO78">
        <v>21.65930740740741</v>
      </c>
      <c r="EP78">
        <v>2.144517037037037</v>
      </c>
      <c r="EQ78">
        <v>1.95879037037037</v>
      </c>
      <c r="ER78">
        <v>18.55374444444444</v>
      </c>
      <c r="ES78">
        <v>17.1151</v>
      </c>
      <c r="ET78">
        <v>1999.994814814815</v>
      </c>
      <c r="EU78">
        <v>0.9799965555555556</v>
      </c>
      <c r="EV78">
        <v>0.02000334814814814</v>
      </c>
      <c r="EW78">
        <v>0</v>
      </c>
      <c r="EX78">
        <v>310.7355185185185</v>
      </c>
      <c r="EY78">
        <v>5.00097</v>
      </c>
      <c r="EZ78">
        <v>6314.352962962963</v>
      </c>
      <c r="FA78">
        <v>16707.52962962963</v>
      </c>
      <c r="FB78">
        <v>40.73833333333333</v>
      </c>
      <c r="FC78">
        <v>41.06199999999999</v>
      </c>
      <c r="FD78">
        <v>40.6801111111111</v>
      </c>
      <c r="FE78">
        <v>40.625</v>
      </c>
      <c r="FF78">
        <v>41.31199999999999</v>
      </c>
      <c r="FG78">
        <v>1955.084814814815</v>
      </c>
      <c r="FH78">
        <v>39.91</v>
      </c>
      <c r="FI78">
        <v>0</v>
      </c>
      <c r="FJ78">
        <v>1758642023.4</v>
      </c>
      <c r="FK78">
        <v>0</v>
      </c>
      <c r="FL78">
        <v>310.74072</v>
      </c>
      <c r="FM78">
        <v>3.007769222131299</v>
      </c>
      <c r="FN78">
        <v>64.92615373142284</v>
      </c>
      <c r="FO78">
        <v>6314.6348</v>
      </c>
      <c r="FP78">
        <v>15</v>
      </c>
      <c r="FQ78">
        <v>0</v>
      </c>
      <c r="FR78" t="s">
        <v>441</v>
      </c>
      <c r="FS78">
        <v>1747247426.5</v>
      </c>
      <c r="FT78">
        <v>1747247420.5</v>
      </c>
      <c r="FU78">
        <v>0</v>
      </c>
      <c r="FV78">
        <v>1.027</v>
      </c>
      <c r="FW78">
        <v>0.031</v>
      </c>
      <c r="FX78">
        <v>0.02</v>
      </c>
      <c r="FY78">
        <v>0.05</v>
      </c>
      <c r="FZ78">
        <v>420</v>
      </c>
      <c r="GA78">
        <v>16</v>
      </c>
      <c r="GB78">
        <v>0.01</v>
      </c>
      <c r="GC78">
        <v>0.1</v>
      </c>
      <c r="GD78">
        <v>-41.0480075</v>
      </c>
      <c r="GE78">
        <v>-1.419571857410869</v>
      </c>
      <c r="GF78">
        <v>0.1583267529312403</v>
      </c>
      <c r="GG78">
        <v>0</v>
      </c>
      <c r="GH78">
        <v>310.5618823529412</v>
      </c>
      <c r="GI78">
        <v>3.77317035681286</v>
      </c>
      <c r="GJ78">
        <v>0.4216487083082268</v>
      </c>
      <c r="GK78">
        <v>-1</v>
      </c>
      <c r="GL78">
        <v>2.061951</v>
      </c>
      <c r="GM78">
        <v>-0.2286427767354614</v>
      </c>
      <c r="GN78">
        <v>0.02413689093483251</v>
      </c>
      <c r="GO78">
        <v>0</v>
      </c>
      <c r="GP78">
        <v>0</v>
      </c>
      <c r="GQ78">
        <v>2</v>
      </c>
      <c r="GR78" t="s">
        <v>482</v>
      </c>
      <c r="GS78">
        <v>3.13591</v>
      </c>
      <c r="GT78">
        <v>2.69107</v>
      </c>
      <c r="GU78">
        <v>0.169524</v>
      </c>
      <c r="GV78">
        <v>0.172447</v>
      </c>
      <c r="GW78">
        <v>0.105353</v>
      </c>
      <c r="GX78">
        <v>0.0978175</v>
      </c>
      <c r="GY78">
        <v>26397.4</v>
      </c>
      <c r="GZ78">
        <v>26351.4</v>
      </c>
      <c r="HA78">
        <v>29550.2</v>
      </c>
      <c r="HB78">
        <v>29428.5</v>
      </c>
      <c r="HC78">
        <v>34932.9</v>
      </c>
      <c r="HD78">
        <v>35162.5</v>
      </c>
      <c r="HE78">
        <v>41586.8</v>
      </c>
      <c r="HF78">
        <v>41803.5</v>
      </c>
      <c r="HG78">
        <v>1.92175</v>
      </c>
      <c r="HH78">
        <v>1.87503</v>
      </c>
      <c r="HI78">
        <v>0.0734255</v>
      </c>
      <c r="HJ78">
        <v>0</v>
      </c>
      <c r="HK78">
        <v>28.8308</v>
      </c>
      <c r="HL78">
        <v>999.9</v>
      </c>
      <c r="HM78">
        <v>55.8</v>
      </c>
      <c r="HN78">
        <v>30.7</v>
      </c>
      <c r="HO78">
        <v>27.363</v>
      </c>
      <c r="HP78">
        <v>61.9411</v>
      </c>
      <c r="HQ78">
        <v>25.8614</v>
      </c>
      <c r="HR78">
        <v>1</v>
      </c>
      <c r="HS78">
        <v>0.09528200000000001</v>
      </c>
      <c r="HT78">
        <v>-0.288118</v>
      </c>
      <c r="HU78">
        <v>20.3388</v>
      </c>
      <c r="HV78">
        <v>5.21564</v>
      </c>
      <c r="HW78">
        <v>12.0107</v>
      </c>
      <c r="HX78">
        <v>4.9891</v>
      </c>
      <c r="HY78">
        <v>3.28795</v>
      </c>
      <c r="HZ78">
        <v>9999</v>
      </c>
      <c r="IA78">
        <v>9999</v>
      </c>
      <c r="IB78">
        <v>9999</v>
      </c>
      <c r="IC78">
        <v>999.9</v>
      </c>
      <c r="ID78">
        <v>1.86752</v>
      </c>
      <c r="IE78">
        <v>1.86676</v>
      </c>
      <c r="IF78">
        <v>1.86602</v>
      </c>
      <c r="IG78">
        <v>1.866</v>
      </c>
      <c r="IH78">
        <v>1.86784</v>
      </c>
      <c r="II78">
        <v>1.87027</v>
      </c>
      <c r="IJ78">
        <v>1.86893</v>
      </c>
      <c r="IK78">
        <v>1.87042</v>
      </c>
      <c r="IL78">
        <v>0</v>
      </c>
      <c r="IM78">
        <v>0</v>
      </c>
      <c r="IN78">
        <v>0</v>
      </c>
      <c r="IO78">
        <v>0</v>
      </c>
      <c r="IP78" t="s">
        <v>443</v>
      </c>
      <c r="IQ78" t="s">
        <v>444</v>
      </c>
      <c r="IR78" t="s">
        <v>445</v>
      </c>
      <c r="IS78" t="s">
        <v>445</v>
      </c>
      <c r="IT78" t="s">
        <v>445</v>
      </c>
      <c r="IU78" t="s">
        <v>445</v>
      </c>
      <c r="IV78">
        <v>0</v>
      </c>
      <c r="IW78">
        <v>100</v>
      </c>
      <c r="IX78">
        <v>100</v>
      </c>
      <c r="IY78">
        <v>-0.042</v>
      </c>
      <c r="IZ78">
        <v>0.1462</v>
      </c>
      <c r="JA78">
        <v>0.1520806729546384</v>
      </c>
      <c r="JB78">
        <v>0.0003178419753343253</v>
      </c>
      <c r="JC78">
        <v>-6.012475575984678E-07</v>
      </c>
      <c r="JD78">
        <v>7.594320938325871E-11</v>
      </c>
      <c r="JE78">
        <v>-0.06537213769188976</v>
      </c>
      <c r="JF78">
        <v>-0.002779077146552394</v>
      </c>
      <c r="JG78">
        <v>0.0007843295920201409</v>
      </c>
      <c r="JH78">
        <v>-1.211717912536145E-05</v>
      </c>
      <c r="JI78">
        <v>4</v>
      </c>
      <c r="JJ78">
        <v>2338</v>
      </c>
      <c r="JK78">
        <v>1</v>
      </c>
      <c r="JL78">
        <v>27</v>
      </c>
      <c r="JM78">
        <v>189909.9</v>
      </c>
      <c r="JN78">
        <v>189910</v>
      </c>
      <c r="JO78">
        <v>2.12891</v>
      </c>
      <c r="JP78">
        <v>2.24976</v>
      </c>
      <c r="JQ78">
        <v>1.39648</v>
      </c>
      <c r="JR78">
        <v>2.34985</v>
      </c>
      <c r="JS78">
        <v>1.49536</v>
      </c>
      <c r="JT78">
        <v>2.55737</v>
      </c>
      <c r="JU78">
        <v>36.3165</v>
      </c>
      <c r="JV78">
        <v>24.0612</v>
      </c>
      <c r="JW78">
        <v>18</v>
      </c>
      <c r="JX78">
        <v>489.771</v>
      </c>
      <c r="JY78">
        <v>450.275</v>
      </c>
      <c r="JZ78">
        <v>28.5505</v>
      </c>
      <c r="KA78">
        <v>28.8429</v>
      </c>
      <c r="KB78">
        <v>30</v>
      </c>
      <c r="KC78">
        <v>28.7057</v>
      </c>
      <c r="KD78">
        <v>28.6372</v>
      </c>
      <c r="KE78">
        <v>42.7378</v>
      </c>
      <c r="KF78">
        <v>27.7665</v>
      </c>
      <c r="KG78">
        <v>76.8485</v>
      </c>
      <c r="KH78">
        <v>28.5477</v>
      </c>
      <c r="KI78">
        <v>1042.17</v>
      </c>
      <c r="KJ78">
        <v>21.7545</v>
      </c>
      <c r="KK78">
        <v>100.999</v>
      </c>
      <c r="KL78">
        <v>100.529</v>
      </c>
    </row>
    <row r="79" spans="1:298">
      <c r="A79">
        <v>63</v>
      </c>
      <c r="B79">
        <v>1758642027.5</v>
      </c>
      <c r="C79">
        <v>401.5</v>
      </c>
      <c r="D79" t="s">
        <v>569</v>
      </c>
      <c r="E79" t="s">
        <v>570</v>
      </c>
      <c r="F79">
        <v>5</v>
      </c>
      <c r="G79" t="s">
        <v>436</v>
      </c>
      <c r="H79" t="s">
        <v>437</v>
      </c>
      <c r="I79" t="s">
        <v>438</v>
      </c>
      <c r="J79">
        <v>1758642019.714286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1049.855979121503</v>
      </c>
      <c r="AL79">
        <v>1018.608848484848</v>
      </c>
      <c r="AM79">
        <v>3.473346686334144</v>
      </c>
      <c r="AN79">
        <v>64.96130728800695</v>
      </c>
      <c r="AO79">
        <f>(AQ79 - AP79 + DZ79*1E3/(8.314*(EB79+273.15)) * AS79/DY79 * AR79) * DY79/(100*DM79) * 1000/(1000 - AQ79)</f>
        <v>0</v>
      </c>
      <c r="AP79">
        <v>21.70550768831169</v>
      </c>
      <c r="AQ79">
        <v>23.72706969696968</v>
      </c>
      <c r="AR79">
        <v>2.37353931470792E-05</v>
      </c>
      <c r="AS79">
        <v>107.77</v>
      </c>
      <c r="AT79">
        <v>0</v>
      </c>
      <c r="AU79">
        <v>0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439</v>
      </c>
      <c r="AZ79" t="s">
        <v>439</v>
      </c>
      <c r="BA79">
        <v>0</v>
      </c>
      <c r="BB79">
        <v>0</v>
      </c>
      <c r="BC79">
        <f>1-BA79/BB79</f>
        <v>0</v>
      </c>
      <c r="BD79">
        <v>0</v>
      </c>
      <c r="BE79" t="s">
        <v>439</v>
      </c>
      <c r="BF79" t="s">
        <v>439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439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2.44</v>
      </c>
      <c r="DN79">
        <v>0.5</v>
      </c>
      <c r="DO79" t="s">
        <v>440</v>
      </c>
      <c r="DP79">
        <v>2</v>
      </c>
      <c r="DQ79" t="b">
        <v>1</v>
      </c>
      <c r="DR79">
        <v>1758642019.714286</v>
      </c>
      <c r="DS79">
        <v>969.8829285714286</v>
      </c>
      <c r="DT79">
        <v>1011.080928571429</v>
      </c>
      <c r="DU79">
        <v>23.71485357142857</v>
      </c>
      <c r="DV79">
        <v>21.67900714285714</v>
      </c>
      <c r="DW79">
        <v>969.9190357142855</v>
      </c>
      <c r="DX79">
        <v>23.56867857142857</v>
      </c>
      <c r="DY79">
        <v>500.0231428571428</v>
      </c>
      <c r="DZ79">
        <v>90.437375</v>
      </c>
      <c r="EA79">
        <v>0.03074015</v>
      </c>
      <c r="EB79">
        <v>30.14563928571429</v>
      </c>
      <c r="EC79">
        <v>30.02600714285714</v>
      </c>
      <c r="ED79">
        <v>999.9000000000002</v>
      </c>
      <c r="EE79">
        <v>0</v>
      </c>
      <c r="EF79">
        <v>0</v>
      </c>
      <c r="EG79">
        <v>10002.0175</v>
      </c>
      <c r="EH79">
        <v>0</v>
      </c>
      <c r="EI79">
        <v>12.08045</v>
      </c>
      <c r="EJ79">
        <v>-41.19805</v>
      </c>
      <c r="EK79">
        <v>993.4425714285715</v>
      </c>
      <c r="EL79">
        <v>1033.485714285714</v>
      </c>
      <c r="EM79">
        <v>2.035851428571429</v>
      </c>
      <c r="EN79">
        <v>1011.080928571429</v>
      </c>
      <c r="EO79">
        <v>21.67900714285714</v>
      </c>
      <c r="EP79">
        <v>2.144709642857143</v>
      </c>
      <c r="EQ79">
        <v>1.9605925</v>
      </c>
      <c r="ER79">
        <v>18.55518214285715</v>
      </c>
      <c r="ES79">
        <v>17.12961071428571</v>
      </c>
      <c r="ET79">
        <v>2000.016071428571</v>
      </c>
      <c r="EU79">
        <v>0.97999675</v>
      </c>
      <c r="EV79">
        <v>0.02000316071428571</v>
      </c>
      <c r="EW79">
        <v>0</v>
      </c>
      <c r="EX79">
        <v>311.00075</v>
      </c>
      <c r="EY79">
        <v>5.00097</v>
      </c>
      <c r="EZ79">
        <v>6319.457500000002</v>
      </c>
      <c r="FA79">
        <v>16707.69642857143</v>
      </c>
      <c r="FB79">
        <v>40.74325</v>
      </c>
      <c r="FC79">
        <v>41.06199999999999</v>
      </c>
      <c r="FD79">
        <v>40.68257142857142</v>
      </c>
      <c r="FE79">
        <v>40.625</v>
      </c>
      <c r="FF79">
        <v>41.31199999999999</v>
      </c>
      <c r="FG79">
        <v>1955.106071428571</v>
      </c>
      <c r="FH79">
        <v>39.91</v>
      </c>
      <c r="FI79">
        <v>0</v>
      </c>
      <c r="FJ79">
        <v>1758642028.2</v>
      </c>
      <c r="FK79">
        <v>0</v>
      </c>
      <c r="FL79">
        <v>311.0044799999999</v>
      </c>
      <c r="FM79">
        <v>2.503384601795642</v>
      </c>
      <c r="FN79">
        <v>61.85307692288336</v>
      </c>
      <c r="FO79">
        <v>6319.7628</v>
      </c>
      <c r="FP79">
        <v>15</v>
      </c>
      <c r="FQ79">
        <v>0</v>
      </c>
      <c r="FR79" t="s">
        <v>441</v>
      </c>
      <c r="FS79">
        <v>1747247426.5</v>
      </c>
      <c r="FT79">
        <v>1747247420.5</v>
      </c>
      <c r="FU79">
        <v>0</v>
      </c>
      <c r="FV79">
        <v>1.027</v>
      </c>
      <c r="FW79">
        <v>0.031</v>
      </c>
      <c r="FX79">
        <v>0.02</v>
      </c>
      <c r="FY79">
        <v>0.05</v>
      </c>
      <c r="FZ79">
        <v>420</v>
      </c>
      <c r="GA79">
        <v>16</v>
      </c>
      <c r="GB79">
        <v>0.01</v>
      </c>
      <c r="GC79">
        <v>0.1</v>
      </c>
      <c r="GD79">
        <v>-41.13360975609756</v>
      </c>
      <c r="GE79">
        <v>-1.331142857142848</v>
      </c>
      <c r="GF79">
        <v>0.1604783988273324</v>
      </c>
      <c r="GG79">
        <v>0</v>
      </c>
      <c r="GH79">
        <v>310.8334117647059</v>
      </c>
      <c r="GI79">
        <v>3.044216956805567</v>
      </c>
      <c r="GJ79">
        <v>0.3691669571000844</v>
      </c>
      <c r="GK79">
        <v>-1</v>
      </c>
      <c r="GL79">
        <v>2.047930243902439</v>
      </c>
      <c r="GM79">
        <v>-0.2530392334494729</v>
      </c>
      <c r="GN79">
        <v>0.02653172785303176</v>
      </c>
      <c r="GO79">
        <v>0</v>
      </c>
      <c r="GP79">
        <v>0</v>
      </c>
      <c r="GQ79">
        <v>2</v>
      </c>
      <c r="GR79" t="s">
        <v>482</v>
      </c>
      <c r="GS79">
        <v>3.13597</v>
      </c>
      <c r="GT79">
        <v>2.69094</v>
      </c>
      <c r="GU79">
        <v>0.171415</v>
      </c>
      <c r="GV79">
        <v>0.174246</v>
      </c>
      <c r="GW79">
        <v>0.105385</v>
      </c>
      <c r="GX79">
        <v>0.0978323</v>
      </c>
      <c r="GY79">
        <v>26337.1</v>
      </c>
      <c r="GZ79">
        <v>26293.7</v>
      </c>
      <c r="HA79">
        <v>29550.1</v>
      </c>
      <c r="HB79">
        <v>29428</v>
      </c>
      <c r="HC79">
        <v>34931.7</v>
      </c>
      <c r="HD79">
        <v>35161.4</v>
      </c>
      <c r="HE79">
        <v>41586.9</v>
      </c>
      <c r="HF79">
        <v>41802.8</v>
      </c>
      <c r="HG79">
        <v>1.92162</v>
      </c>
      <c r="HH79">
        <v>1.8756</v>
      </c>
      <c r="HI79">
        <v>0.0735</v>
      </c>
      <c r="HJ79">
        <v>0</v>
      </c>
      <c r="HK79">
        <v>28.8308</v>
      </c>
      <c r="HL79">
        <v>999.9</v>
      </c>
      <c r="HM79">
        <v>55.8</v>
      </c>
      <c r="HN79">
        <v>30.6</v>
      </c>
      <c r="HO79">
        <v>27.2044</v>
      </c>
      <c r="HP79">
        <v>62.2511</v>
      </c>
      <c r="HQ79">
        <v>25.8814</v>
      </c>
      <c r="HR79">
        <v>1</v>
      </c>
      <c r="HS79">
        <v>0.0952896</v>
      </c>
      <c r="HT79">
        <v>-0.275852</v>
      </c>
      <c r="HU79">
        <v>20.3389</v>
      </c>
      <c r="HV79">
        <v>5.21444</v>
      </c>
      <c r="HW79">
        <v>12.0117</v>
      </c>
      <c r="HX79">
        <v>4.98895</v>
      </c>
      <c r="HY79">
        <v>3.28788</v>
      </c>
      <c r="HZ79">
        <v>9999</v>
      </c>
      <c r="IA79">
        <v>9999</v>
      </c>
      <c r="IB79">
        <v>9999</v>
      </c>
      <c r="IC79">
        <v>999.9</v>
      </c>
      <c r="ID79">
        <v>1.86753</v>
      </c>
      <c r="IE79">
        <v>1.86673</v>
      </c>
      <c r="IF79">
        <v>1.86603</v>
      </c>
      <c r="IG79">
        <v>1.866</v>
      </c>
      <c r="IH79">
        <v>1.86784</v>
      </c>
      <c r="II79">
        <v>1.87027</v>
      </c>
      <c r="IJ79">
        <v>1.86893</v>
      </c>
      <c r="IK79">
        <v>1.87042</v>
      </c>
      <c r="IL79">
        <v>0</v>
      </c>
      <c r="IM79">
        <v>0</v>
      </c>
      <c r="IN79">
        <v>0</v>
      </c>
      <c r="IO79">
        <v>0</v>
      </c>
      <c r="IP79" t="s">
        <v>443</v>
      </c>
      <c r="IQ79" t="s">
        <v>444</v>
      </c>
      <c r="IR79" t="s">
        <v>445</v>
      </c>
      <c r="IS79" t="s">
        <v>445</v>
      </c>
      <c r="IT79" t="s">
        <v>445</v>
      </c>
      <c r="IU79" t="s">
        <v>445</v>
      </c>
      <c r="IV79">
        <v>0</v>
      </c>
      <c r="IW79">
        <v>100</v>
      </c>
      <c r="IX79">
        <v>100</v>
      </c>
      <c r="IY79">
        <v>-0.053</v>
      </c>
      <c r="IZ79">
        <v>0.1463</v>
      </c>
      <c r="JA79">
        <v>0.1520806729546384</v>
      </c>
      <c r="JB79">
        <v>0.0003178419753343253</v>
      </c>
      <c r="JC79">
        <v>-6.012475575984678E-07</v>
      </c>
      <c r="JD79">
        <v>7.594320938325871E-11</v>
      </c>
      <c r="JE79">
        <v>-0.06537213769188976</v>
      </c>
      <c r="JF79">
        <v>-0.002779077146552394</v>
      </c>
      <c r="JG79">
        <v>0.0007843295920201409</v>
      </c>
      <c r="JH79">
        <v>-1.211717912536145E-05</v>
      </c>
      <c r="JI79">
        <v>4</v>
      </c>
      <c r="JJ79">
        <v>2338</v>
      </c>
      <c r="JK79">
        <v>1</v>
      </c>
      <c r="JL79">
        <v>27</v>
      </c>
      <c r="JM79">
        <v>189910</v>
      </c>
      <c r="JN79">
        <v>189910.1</v>
      </c>
      <c r="JO79">
        <v>2.15942</v>
      </c>
      <c r="JP79">
        <v>2.23999</v>
      </c>
      <c r="JQ79">
        <v>1.39771</v>
      </c>
      <c r="JR79">
        <v>2.34497</v>
      </c>
      <c r="JS79">
        <v>1.49536</v>
      </c>
      <c r="JT79">
        <v>2.69409</v>
      </c>
      <c r="JU79">
        <v>36.3165</v>
      </c>
      <c r="JV79">
        <v>24.07</v>
      </c>
      <c r="JW79">
        <v>18</v>
      </c>
      <c r="JX79">
        <v>489.69</v>
      </c>
      <c r="JY79">
        <v>450.621</v>
      </c>
      <c r="JZ79">
        <v>28.5242</v>
      </c>
      <c r="KA79">
        <v>28.8419</v>
      </c>
      <c r="KB79">
        <v>30</v>
      </c>
      <c r="KC79">
        <v>28.7053</v>
      </c>
      <c r="KD79">
        <v>28.6356</v>
      </c>
      <c r="KE79">
        <v>43.2698</v>
      </c>
      <c r="KF79">
        <v>27.7665</v>
      </c>
      <c r="KG79">
        <v>76.4774</v>
      </c>
      <c r="KH79">
        <v>28.5217</v>
      </c>
      <c r="KI79">
        <v>1055.59</v>
      </c>
      <c r="KJ79">
        <v>21.7605</v>
      </c>
      <c r="KK79">
        <v>100.999</v>
      </c>
      <c r="KL79">
        <v>100.528</v>
      </c>
    </row>
    <row r="80" spans="1:298">
      <c r="A80">
        <v>64</v>
      </c>
      <c r="B80">
        <v>1758642032.5</v>
      </c>
      <c r="C80">
        <v>406.5</v>
      </c>
      <c r="D80" t="s">
        <v>571</v>
      </c>
      <c r="E80" t="s">
        <v>572</v>
      </c>
      <c r="F80">
        <v>5</v>
      </c>
      <c r="G80" t="s">
        <v>436</v>
      </c>
      <c r="H80" t="s">
        <v>437</v>
      </c>
      <c r="I80" t="s">
        <v>438</v>
      </c>
      <c r="J80">
        <v>1758642025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1066.784448221817</v>
      </c>
      <c r="AL80">
        <v>1035.684060606061</v>
      </c>
      <c r="AM80">
        <v>3.414070132675558</v>
      </c>
      <c r="AN80">
        <v>64.96130728800695</v>
      </c>
      <c r="AO80">
        <f>(AQ80 - AP80 + DZ80*1E3/(8.314*(EB80+273.15)) * AS80/DY80 * AR80) * DY80/(100*DM80) * 1000/(1000 - AQ80)</f>
        <v>0</v>
      </c>
      <c r="AP80">
        <v>21.6776497835498</v>
      </c>
      <c r="AQ80">
        <v>23.72050606060606</v>
      </c>
      <c r="AR80">
        <v>-2.348293057152838E-05</v>
      </c>
      <c r="AS80">
        <v>107.77</v>
      </c>
      <c r="AT80">
        <v>0</v>
      </c>
      <c r="AU80">
        <v>0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439</v>
      </c>
      <c r="AZ80" t="s">
        <v>439</v>
      </c>
      <c r="BA80">
        <v>0</v>
      </c>
      <c r="BB80">
        <v>0</v>
      </c>
      <c r="BC80">
        <f>1-BA80/BB80</f>
        <v>0</v>
      </c>
      <c r="BD80">
        <v>0</v>
      </c>
      <c r="BE80" t="s">
        <v>439</v>
      </c>
      <c r="BF80" t="s">
        <v>439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439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2.44</v>
      </c>
      <c r="DN80">
        <v>0.5</v>
      </c>
      <c r="DO80" t="s">
        <v>440</v>
      </c>
      <c r="DP80">
        <v>2</v>
      </c>
      <c r="DQ80" t="b">
        <v>1</v>
      </c>
      <c r="DR80">
        <v>1758642025</v>
      </c>
      <c r="DS80">
        <v>987.6429999999999</v>
      </c>
      <c r="DT80">
        <v>1028.858148148148</v>
      </c>
      <c r="DU80">
        <v>23.71986296296296</v>
      </c>
      <c r="DV80">
        <v>21.69221851851852</v>
      </c>
      <c r="DW80">
        <v>987.6909629629628</v>
      </c>
      <c r="DX80">
        <v>23.57362222222222</v>
      </c>
      <c r="DY80">
        <v>500.0134444444445</v>
      </c>
      <c r="DZ80">
        <v>90.43819629629628</v>
      </c>
      <c r="EA80">
        <v>0.03069049629629629</v>
      </c>
      <c r="EB80">
        <v>30.14318518518519</v>
      </c>
      <c r="EC80">
        <v>30.02768888888889</v>
      </c>
      <c r="ED80">
        <v>999.9000000000001</v>
      </c>
      <c r="EE80">
        <v>0</v>
      </c>
      <c r="EF80">
        <v>0</v>
      </c>
      <c r="EG80">
        <v>10005.33444444444</v>
      </c>
      <c r="EH80">
        <v>0</v>
      </c>
      <c r="EI80">
        <v>12.07801481481482</v>
      </c>
      <c r="EJ80">
        <v>-41.21500370370371</v>
      </c>
      <c r="EK80">
        <v>1011.639777777778</v>
      </c>
      <c r="EL80">
        <v>1051.671481481482</v>
      </c>
      <c r="EM80">
        <v>2.027641851851852</v>
      </c>
      <c r="EN80">
        <v>1028.858148148148</v>
      </c>
      <c r="EO80">
        <v>21.69221851851852</v>
      </c>
      <c r="EP80">
        <v>2.145182222222223</v>
      </c>
      <c r="EQ80">
        <v>1.961805555555556</v>
      </c>
      <c r="ER80">
        <v>18.5587</v>
      </c>
      <c r="ES80">
        <v>17.13938148148148</v>
      </c>
      <c r="ET80">
        <v>2000.007037037037</v>
      </c>
      <c r="EU80">
        <v>0.9799966666666667</v>
      </c>
      <c r="EV80">
        <v>0.02000324444444444</v>
      </c>
      <c r="EW80">
        <v>0</v>
      </c>
      <c r="EX80">
        <v>311.2544074074074</v>
      </c>
      <c r="EY80">
        <v>5.00097</v>
      </c>
      <c r="EZ80">
        <v>6324.952592592593</v>
      </c>
      <c r="FA80">
        <v>16707.62222222222</v>
      </c>
      <c r="FB80">
        <v>40.74533333333333</v>
      </c>
      <c r="FC80">
        <v>41.06199999999999</v>
      </c>
      <c r="FD80">
        <v>40.6824074074074</v>
      </c>
      <c r="FE80">
        <v>40.625</v>
      </c>
      <c r="FF80">
        <v>41.31199999999999</v>
      </c>
      <c r="FG80">
        <v>1955.097037037037</v>
      </c>
      <c r="FH80">
        <v>39.91</v>
      </c>
      <c r="FI80">
        <v>0</v>
      </c>
      <c r="FJ80">
        <v>1758642033.6</v>
      </c>
      <c r="FK80">
        <v>0</v>
      </c>
      <c r="FL80">
        <v>311.2481153846153</v>
      </c>
      <c r="FM80">
        <v>3.113401698899104</v>
      </c>
      <c r="FN80">
        <v>62.17401707403197</v>
      </c>
      <c r="FO80">
        <v>6325.062692307692</v>
      </c>
      <c r="FP80">
        <v>15</v>
      </c>
      <c r="FQ80">
        <v>0</v>
      </c>
      <c r="FR80" t="s">
        <v>441</v>
      </c>
      <c r="FS80">
        <v>1747247426.5</v>
      </c>
      <c r="FT80">
        <v>1747247420.5</v>
      </c>
      <c r="FU80">
        <v>0</v>
      </c>
      <c r="FV80">
        <v>1.027</v>
      </c>
      <c r="FW80">
        <v>0.031</v>
      </c>
      <c r="FX80">
        <v>0.02</v>
      </c>
      <c r="FY80">
        <v>0.05</v>
      </c>
      <c r="FZ80">
        <v>420</v>
      </c>
      <c r="GA80">
        <v>16</v>
      </c>
      <c r="GB80">
        <v>0.01</v>
      </c>
      <c r="GC80">
        <v>0.1</v>
      </c>
      <c r="GD80">
        <v>-41.17612926829268</v>
      </c>
      <c r="GE80">
        <v>-0.3539623693379558</v>
      </c>
      <c r="GF80">
        <v>0.1310665372707597</v>
      </c>
      <c r="GG80">
        <v>0</v>
      </c>
      <c r="GH80">
        <v>311.0985294117647</v>
      </c>
      <c r="GI80">
        <v>2.876883108127639</v>
      </c>
      <c r="GJ80">
        <v>0.3322554151547505</v>
      </c>
      <c r="GK80">
        <v>-1</v>
      </c>
      <c r="GL80">
        <v>2.037973170731707</v>
      </c>
      <c r="GM80">
        <v>-0.1200365853658483</v>
      </c>
      <c r="GN80">
        <v>0.02165330858952717</v>
      </c>
      <c r="GO80">
        <v>0</v>
      </c>
      <c r="GP80">
        <v>0</v>
      </c>
      <c r="GQ80">
        <v>2</v>
      </c>
      <c r="GR80" t="s">
        <v>482</v>
      </c>
      <c r="GS80">
        <v>3.13595</v>
      </c>
      <c r="GT80">
        <v>2.69118</v>
      </c>
      <c r="GU80">
        <v>0.17326</v>
      </c>
      <c r="GV80">
        <v>0.176081</v>
      </c>
      <c r="GW80">
        <v>0.105352</v>
      </c>
      <c r="GX80">
        <v>0.09765600000000001</v>
      </c>
      <c r="GY80">
        <v>26278.6</v>
      </c>
      <c r="GZ80">
        <v>26235.5</v>
      </c>
      <c r="HA80">
        <v>29550.2</v>
      </c>
      <c r="HB80">
        <v>29428.2</v>
      </c>
      <c r="HC80">
        <v>34933.1</v>
      </c>
      <c r="HD80">
        <v>35168.6</v>
      </c>
      <c r="HE80">
        <v>41587</v>
      </c>
      <c r="HF80">
        <v>41803</v>
      </c>
      <c r="HG80">
        <v>1.92195</v>
      </c>
      <c r="HH80">
        <v>1.8751</v>
      </c>
      <c r="HI80">
        <v>0.0728443</v>
      </c>
      <c r="HJ80">
        <v>0</v>
      </c>
      <c r="HK80">
        <v>28.8305</v>
      </c>
      <c r="HL80">
        <v>999.9</v>
      </c>
      <c r="HM80">
        <v>55.8</v>
      </c>
      <c r="HN80">
        <v>30.6</v>
      </c>
      <c r="HO80">
        <v>27.2041</v>
      </c>
      <c r="HP80">
        <v>62.0811</v>
      </c>
      <c r="HQ80">
        <v>25.9255</v>
      </c>
      <c r="HR80">
        <v>1</v>
      </c>
      <c r="HS80">
        <v>0.0952591</v>
      </c>
      <c r="HT80">
        <v>-0.2472</v>
      </c>
      <c r="HU80">
        <v>20.3393</v>
      </c>
      <c r="HV80">
        <v>5.21489</v>
      </c>
      <c r="HW80">
        <v>12.0123</v>
      </c>
      <c r="HX80">
        <v>4.98905</v>
      </c>
      <c r="HY80">
        <v>3.2878</v>
      </c>
      <c r="HZ80">
        <v>9999</v>
      </c>
      <c r="IA80">
        <v>9999</v>
      </c>
      <c r="IB80">
        <v>9999</v>
      </c>
      <c r="IC80">
        <v>999.9</v>
      </c>
      <c r="ID80">
        <v>1.86753</v>
      </c>
      <c r="IE80">
        <v>1.86674</v>
      </c>
      <c r="IF80">
        <v>1.86603</v>
      </c>
      <c r="IG80">
        <v>1.866</v>
      </c>
      <c r="IH80">
        <v>1.86788</v>
      </c>
      <c r="II80">
        <v>1.87027</v>
      </c>
      <c r="IJ80">
        <v>1.86895</v>
      </c>
      <c r="IK80">
        <v>1.87042</v>
      </c>
      <c r="IL80">
        <v>0</v>
      </c>
      <c r="IM80">
        <v>0</v>
      </c>
      <c r="IN80">
        <v>0</v>
      </c>
      <c r="IO80">
        <v>0</v>
      </c>
      <c r="IP80" t="s">
        <v>443</v>
      </c>
      <c r="IQ80" t="s">
        <v>444</v>
      </c>
      <c r="IR80" t="s">
        <v>445</v>
      </c>
      <c r="IS80" t="s">
        <v>445</v>
      </c>
      <c r="IT80" t="s">
        <v>445</v>
      </c>
      <c r="IU80" t="s">
        <v>445</v>
      </c>
      <c r="IV80">
        <v>0</v>
      </c>
      <c r="IW80">
        <v>100</v>
      </c>
      <c r="IX80">
        <v>100</v>
      </c>
      <c r="IY80">
        <v>-0.06</v>
      </c>
      <c r="IZ80">
        <v>0.1462</v>
      </c>
      <c r="JA80">
        <v>0.1520806729546384</v>
      </c>
      <c r="JB80">
        <v>0.0003178419753343253</v>
      </c>
      <c r="JC80">
        <v>-6.012475575984678E-07</v>
      </c>
      <c r="JD80">
        <v>7.594320938325871E-11</v>
      </c>
      <c r="JE80">
        <v>-0.06537213769188976</v>
      </c>
      <c r="JF80">
        <v>-0.002779077146552394</v>
      </c>
      <c r="JG80">
        <v>0.0007843295920201409</v>
      </c>
      <c r="JH80">
        <v>-1.211717912536145E-05</v>
      </c>
      <c r="JI80">
        <v>4</v>
      </c>
      <c r="JJ80">
        <v>2338</v>
      </c>
      <c r="JK80">
        <v>1</v>
      </c>
      <c r="JL80">
        <v>27</v>
      </c>
      <c r="JM80">
        <v>189910.1</v>
      </c>
      <c r="JN80">
        <v>189910.2</v>
      </c>
      <c r="JO80">
        <v>2.18506</v>
      </c>
      <c r="JP80">
        <v>2.24976</v>
      </c>
      <c r="JQ80">
        <v>1.39771</v>
      </c>
      <c r="JR80">
        <v>2.34619</v>
      </c>
      <c r="JS80">
        <v>1.49536</v>
      </c>
      <c r="JT80">
        <v>2.51221</v>
      </c>
      <c r="JU80">
        <v>36.3165</v>
      </c>
      <c r="JV80">
        <v>24.0612</v>
      </c>
      <c r="JW80">
        <v>18</v>
      </c>
      <c r="JX80">
        <v>489.879</v>
      </c>
      <c r="JY80">
        <v>450.298</v>
      </c>
      <c r="JZ80">
        <v>28.4977</v>
      </c>
      <c r="KA80">
        <v>28.8405</v>
      </c>
      <c r="KB80">
        <v>30</v>
      </c>
      <c r="KC80">
        <v>28.7033</v>
      </c>
      <c r="KD80">
        <v>28.6341</v>
      </c>
      <c r="KE80">
        <v>43.8509</v>
      </c>
      <c r="KF80">
        <v>27.4726</v>
      </c>
      <c r="KG80">
        <v>76.4774</v>
      </c>
      <c r="KH80">
        <v>28.493</v>
      </c>
      <c r="KI80">
        <v>1075.65</v>
      </c>
      <c r="KJ80">
        <v>21.7888</v>
      </c>
      <c r="KK80">
        <v>101</v>
      </c>
      <c r="KL80">
        <v>100.528</v>
      </c>
    </row>
    <row r="81" spans="1:298">
      <c r="A81">
        <v>65</v>
      </c>
      <c r="B81">
        <v>1758642037.5</v>
      </c>
      <c r="C81">
        <v>411.5</v>
      </c>
      <c r="D81" t="s">
        <v>573</v>
      </c>
      <c r="E81" t="s">
        <v>574</v>
      </c>
      <c r="F81">
        <v>5</v>
      </c>
      <c r="G81" t="s">
        <v>436</v>
      </c>
      <c r="H81" t="s">
        <v>437</v>
      </c>
      <c r="I81" t="s">
        <v>438</v>
      </c>
      <c r="J81">
        <v>1758642029.714286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1084.120690612047</v>
      </c>
      <c r="AL81">
        <v>1052.987515151515</v>
      </c>
      <c r="AM81">
        <v>3.465166361980218</v>
      </c>
      <c r="AN81">
        <v>64.96130728800695</v>
      </c>
      <c r="AO81">
        <f>(AQ81 - AP81 + DZ81*1E3/(8.314*(EB81+273.15)) * AS81/DY81 * AR81) * DY81/(100*DM81) * 1000/(1000 - AQ81)</f>
        <v>0</v>
      </c>
      <c r="AP81">
        <v>21.68753038961041</v>
      </c>
      <c r="AQ81">
        <v>23.70317515151514</v>
      </c>
      <c r="AR81">
        <v>-0.001380284477428618</v>
      </c>
      <c r="AS81">
        <v>107.77</v>
      </c>
      <c r="AT81">
        <v>0</v>
      </c>
      <c r="AU81">
        <v>0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439</v>
      </c>
      <c r="AZ81" t="s">
        <v>439</v>
      </c>
      <c r="BA81">
        <v>0</v>
      </c>
      <c r="BB81">
        <v>0</v>
      </c>
      <c r="BC81">
        <f>1-BA81/BB81</f>
        <v>0</v>
      </c>
      <c r="BD81">
        <v>0</v>
      </c>
      <c r="BE81" t="s">
        <v>439</v>
      </c>
      <c r="BF81" t="s">
        <v>439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439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2.44</v>
      </c>
      <c r="DN81">
        <v>0.5</v>
      </c>
      <c r="DO81" t="s">
        <v>440</v>
      </c>
      <c r="DP81">
        <v>2</v>
      </c>
      <c r="DQ81" t="b">
        <v>1</v>
      </c>
      <c r="DR81">
        <v>1758642029.714286</v>
      </c>
      <c r="DS81">
        <v>1003.490392857143</v>
      </c>
      <c r="DT81">
        <v>1044.7175</v>
      </c>
      <c r="DU81">
        <v>23.71826428571429</v>
      </c>
      <c r="DV81">
        <v>21.69048571428572</v>
      </c>
      <c r="DW81">
        <v>1003.548464285714</v>
      </c>
      <c r="DX81">
        <v>23.57204285714286</v>
      </c>
      <c r="DY81">
        <v>500.0113571428571</v>
      </c>
      <c r="DZ81">
        <v>90.43874285714286</v>
      </c>
      <c r="EA81">
        <v>0.03076933214285714</v>
      </c>
      <c r="EB81">
        <v>30.14068571428571</v>
      </c>
      <c r="EC81">
        <v>30.0259</v>
      </c>
      <c r="ED81">
        <v>999.9000000000002</v>
      </c>
      <c r="EE81">
        <v>0</v>
      </c>
      <c r="EF81">
        <v>0</v>
      </c>
      <c r="EG81">
        <v>10004.79071428571</v>
      </c>
      <c r="EH81">
        <v>0</v>
      </c>
      <c r="EI81">
        <v>12.0811</v>
      </c>
      <c r="EJ81">
        <v>-41.22657142857143</v>
      </c>
      <c r="EK81">
        <v>1027.87</v>
      </c>
      <c r="EL81">
        <v>1067.88</v>
      </c>
      <c r="EM81">
        <v>2.0277675</v>
      </c>
      <c r="EN81">
        <v>1044.7175</v>
      </c>
      <c r="EO81">
        <v>21.69048571428572</v>
      </c>
      <c r="EP81">
        <v>2.145050357142857</v>
      </c>
      <c r="EQ81">
        <v>1.961661785714286</v>
      </c>
      <c r="ER81">
        <v>18.557725</v>
      </c>
      <c r="ES81">
        <v>17.13821428571429</v>
      </c>
      <c r="ET81">
        <v>2000.043928571429</v>
      </c>
      <c r="EU81">
        <v>0.9799970714285714</v>
      </c>
      <c r="EV81">
        <v>0.02000284642857143</v>
      </c>
      <c r="EW81">
        <v>0</v>
      </c>
      <c r="EX81">
        <v>311.5165357142857</v>
      </c>
      <c r="EY81">
        <v>5.00097</v>
      </c>
      <c r="EZ81">
        <v>6329.863928571429</v>
      </c>
      <c r="FA81">
        <v>16707.93571428572</v>
      </c>
      <c r="FB81">
        <v>40.75</v>
      </c>
      <c r="FC81">
        <v>41.06199999999999</v>
      </c>
      <c r="FD81">
        <v>40.67814285714285</v>
      </c>
      <c r="FE81">
        <v>40.625</v>
      </c>
      <c r="FF81">
        <v>41.31199999999999</v>
      </c>
      <c r="FG81">
        <v>1955.133928571428</v>
      </c>
      <c r="FH81">
        <v>39.91</v>
      </c>
      <c r="FI81">
        <v>0</v>
      </c>
      <c r="FJ81">
        <v>1758642038.4</v>
      </c>
      <c r="FK81">
        <v>0</v>
      </c>
      <c r="FL81">
        <v>311.4995384615385</v>
      </c>
      <c r="FM81">
        <v>3.596444432738907</v>
      </c>
      <c r="FN81">
        <v>61.17538460797119</v>
      </c>
      <c r="FO81">
        <v>6330.012307692308</v>
      </c>
      <c r="FP81">
        <v>15</v>
      </c>
      <c r="FQ81">
        <v>0</v>
      </c>
      <c r="FR81" t="s">
        <v>441</v>
      </c>
      <c r="FS81">
        <v>1747247426.5</v>
      </c>
      <c r="FT81">
        <v>1747247420.5</v>
      </c>
      <c r="FU81">
        <v>0</v>
      </c>
      <c r="FV81">
        <v>1.027</v>
      </c>
      <c r="FW81">
        <v>0.031</v>
      </c>
      <c r="FX81">
        <v>0.02</v>
      </c>
      <c r="FY81">
        <v>0.05</v>
      </c>
      <c r="FZ81">
        <v>420</v>
      </c>
      <c r="GA81">
        <v>16</v>
      </c>
      <c r="GB81">
        <v>0.01</v>
      </c>
      <c r="GC81">
        <v>0.1</v>
      </c>
      <c r="GD81">
        <v>-41.22424</v>
      </c>
      <c r="GE81">
        <v>0.008712945591137677</v>
      </c>
      <c r="GF81">
        <v>0.1377422970623036</v>
      </c>
      <c r="GG81">
        <v>1</v>
      </c>
      <c r="GH81">
        <v>311.3563823529412</v>
      </c>
      <c r="GI81">
        <v>3.297035901946158</v>
      </c>
      <c r="GJ81">
        <v>0.3749298769500192</v>
      </c>
      <c r="GK81">
        <v>-1</v>
      </c>
      <c r="GL81">
        <v>2.0274085</v>
      </c>
      <c r="GM81">
        <v>0.02409433395871678</v>
      </c>
      <c r="GN81">
        <v>0.0203651488516534</v>
      </c>
      <c r="GO81">
        <v>1</v>
      </c>
      <c r="GP81">
        <v>2</v>
      </c>
      <c r="GQ81">
        <v>2</v>
      </c>
      <c r="GR81" t="s">
        <v>575</v>
      </c>
      <c r="GS81">
        <v>3.13601</v>
      </c>
      <c r="GT81">
        <v>2.69114</v>
      </c>
      <c r="GU81">
        <v>0.175112</v>
      </c>
      <c r="GV81">
        <v>0.177835</v>
      </c>
      <c r="GW81">
        <v>0.105315</v>
      </c>
      <c r="GX81">
        <v>0.0979304</v>
      </c>
      <c r="GY81">
        <v>26219.4</v>
      </c>
      <c r="GZ81">
        <v>26179.6</v>
      </c>
      <c r="HA81">
        <v>29549.9</v>
      </c>
      <c r="HB81">
        <v>29428.2</v>
      </c>
      <c r="HC81">
        <v>34933.9</v>
      </c>
      <c r="HD81">
        <v>35157.8</v>
      </c>
      <c r="HE81">
        <v>41586.1</v>
      </c>
      <c r="HF81">
        <v>41803.1</v>
      </c>
      <c r="HG81">
        <v>1.9216</v>
      </c>
      <c r="HH81">
        <v>1.8755</v>
      </c>
      <c r="HI81">
        <v>0.0735596</v>
      </c>
      <c r="HJ81">
        <v>0</v>
      </c>
      <c r="HK81">
        <v>28.8283</v>
      </c>
      <c r="HL81">
        <v>999.9</v>
      </c>
      <c r="HM81">
        <v>55.8</v>
      </c>
      <c r="HN81">
        <v>30.6</v>
      </c>
      <c r="HO81">
        <v>27.2061</v>
      </c>
      <c r="HP81">
        <v>61.9711</v>
      </c>
      <c r="HQ81">
        <v>25.7893</v>
      </c>
      <c r="HR81">
        <v>1</v>
      </c>
      <c r="HS81">
        <v>0.0952007</v>
      </c>
      <c r="HT81">
        <v>-0.237669</v>
      </c>
      <c r="HU81">
        <v>20.3392</v>
      </c>
      <c r="HV81">
        <v>5.21594</v>
      </c>
      <c r="HW81">
        <v>12.0117</v>
      </c>
      <c r="HX81">
        <v>4.9895</v>
      </c>
      <c r="HY81">
        <v>3.2878</v>
      </c>
      <c r="HZ81">
        <v>9999</v>
      </c>
      <c r="IA81">
        <v>9999</v>
      </c>
      <c r="IB81">
        <v>9999</v>
      </c>
      <c r="IC81">
        <v>999.9</v>
      </c>
      <c r="ID81">
        <v>1.86756</v>
      </c>
      <c r="IE81">
        <v>1.86675</v>
      </c>
      <c r="IF81">
        <v>1.86604</v>
      </c>
      <c r="IG81">
        <v>1.866</v>
      </c>
      <c r="IH81">
        <v>1.86787</v>
      </c>
      <c r="II81">
        <v>1.87028</v>
      </c>
      <c r="IJ81">
        <v>1.86894</v>
      </c>
      <c r="IK81">
        <v>1.87042</v>
      </c>
      <c r="IL81">
        <v>0</v>
      </c>
      <c r="IM81">
        <v>0</v>
      </c>
      <c r="IN81">
        <v>0</v>
      </c>
      <c r="IO81">
        <v>0</v>
      </c>
      <c r="IP81" t="s">
        <v>443</v>
      </c>
      <c r="IQ81" t="s">
        <v>444</v>
      </c>
      <c r="IR81" t="s">
        <v>445</v>
      </c>
      <c r="IS81" t="s">
        <v>445</v>
      </c>
      <c r="IT81" t="s">
        <v>445</v>
      </c>
      <c r="IU81" t="s">
        <v>445</v>
      </c>
      <c r="IV81">
        <v>0</v>
      </c>
      <c r="IW81">
        <v>100</v>
      </c>
      <c r="IX81">
        <v>100</v>
      </c>
      <c r="IY81">
        <v>-0.07000000000000001</v>
      </c>
      <c r="IZ81">
        <v>0.146</v>
      </c>
      <c r="JA81">
        <v>0.1520806729546384</v>
      </c>
      <c r="JB81">
        <v>0.0003178419753343253</v>
      </c>
      <c r="JC81">
        <v>-6.012475575984678E-07</v>
      </c>
      <c r="JD81">
        <v>7.594320938325871E-11</v>
      </c>
      <c r="JE81">
        <v>-0.06537213769188976</v>
      </c>
      <c r="JF81">
        <v>-0.002779077146552394</v>
      </c>
      <c r="JG81">
        <v>0.0007843295920201409</v>
      </c>
      <c r="JH81">
        <v>-1.211717912536145E-05</v>
      </c>
      <c r="JI81">
        <v>4</v>
      </c>
      <c r="JJ81">
        <v>2338</v>
      </c>
      <c r="JK81">
        <v>1</v>
      </c>
      <c r="JL81">
        <v>27</v>
      </c>
      <c r="JM81">
        <v>189910.2</v>
      </c>
      <c r="JN81">
        <v>189910.3</v>
      </c>
      <c r="JO81">
        <v>2.21558</v>
      </c>
      <c r="JP81">
        <v>2.23511</v>
      </c>
      <c r="JQ81">
        <v>1.39648</v>
      </c>
      <c r="JR81">
        <v>2.34619</v>
      </c>
      <c r="JS81">
        <v>1.49536</v>
      </c>
      <c r="JT81">
        <v>2.70508</v>
      </c>
      <c r="JU81">
        <v>36.3165</v>
      </c>
      <c r="JV81">
        <v>24.07</v>
      </c>
      <c r="JW81">
        <v>18</v>
      </c>
      <c r="JX81">
        <v>489.657</v>
      </c>
      <c r="JY81">
        <v>450.54</v>
      </c>
      <c r="JZ81">
        <v>28.4702</v>
      </c>
      <c r="KA81">
        <v>28.8405</v>
      </c>
      <c r="KB81">
        <v>30</v>
      </c>
      <c r="KC81">
        <v>28.7033</v>
      </c>
      <c r="KD81">
        <v>28.6332</v>
      </c>
      <c r="KE81">
        <v>44.3793</v>
      </c>
      <c r="KF81">
        <v>27.4726</v>
      </c>
      <c r="KG81">
        <v>76.4774</v>
      </c>
      <c r="KH81">
        <v>28.4672</v>
      </c>
      <c r="KI81">
        <v>1089.03</v>
      </c>
      <c r="KJ81">
        <v>21.8001</v>
      </c>
      <c r="KK81">
        <v>100.998</v>
      </c>
      <c r="KL81">
        <v>100.528</v>
      </c>
    </row>
    <row r="82" spans="1:298">
      <c r="A82">
        <v>66</v>
      </c>
      <c r="B82">
        <v>1758642042.5</v>
      </c>
      <c r="C82">
        <v>416.5</v>
      </c>
      <c r="D82" t="s">
        <v>576</v>
      </c>
      <c r="E82" t="s">
        <v>577</v>
      </c>
      <c r="F82">
        <v>5</v>
      </c>
      <c r="G82" t="s">
        <v>436</v>
      </c>
      <c r="H82" t="s">
        <v>437</v>
      </c>
      <c r="I82" t="s">
        <v>438</v>
      </c>
      <c r="J82">
        <v>1758642035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1101.138449788443</v>
      </c>
      <c r="AL82">
        <v>1070.189151515152</v>
      </c>
      <c r="AM82">
        <v>3.445315800164563</v>
      </c>
      <c r="AN82">
        <v>64.96130728800695</v>
      </c>
      <c r="AO82">
        <f>(AQ82 - AP82 + DZ82*1E3/(8.314*(EB82+273.15)) * AS82/DY82 * AR82) * DY82/(100*DM82) * 1000/(1000 - AQ82)</f>
        <v>0</v>
      </c>
      <c r="AP82">
        <v>21.76017691774893</v>
      </c>
      <c r="AQ82">
        <v>23.72438848484848</v>
      </c>
      <c r="AR82">
        <v>0.001089462694167556</v>
      </c>
      <c r="AS82">
        <v>107.77</v>
      </c>
      <c r="AT82">
        <v>0</v>
      </c>
      <c r="AU82">
        <v>0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439</v>
      </c>
      <c r="AZ82" t="s">
        <v>439</v>
      </c>
      <c r="BA82">
        <v>0</v>
      </c>
      <c r="BB82">
        <v>0</v>
      </c>
      <c r="BC82">
        <f>1-BA82/BB82</f>
        <v>0</v>
      </c>
      <c r="BD82">
        <v>0</v>
      </c>
      <c r="BE82" t="s">
        <v>439</v>
      </c>
      <c r="BF82" t="s">
        <v>439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439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2.44</v>
      </c>
      <c r="DN82">
        <v>0.5</v>
      </c>
      <c r="DO82" t="s">
        <v>440</v>
      </c>
      <c r="DP82">
        <v>2</v>
      </c>
      <c r="DQ82" t="b">
        <v>1</v>
      </c>
      <c r="DR82">
        <v>1758642035</v>
      </c>
      <c r="DS82">
        <v>1021.25837037037</v>
      </c>
      <c r="DT82">
        <v>1062.410740740741</v>
      </c>
      <c r="DU82">
        <v>23.71536666666667</v>
      </c>
      <c r="DV82">
        <v>21.70721481481481</v>
      </c>
      <c r="DW82">
        <v>1021.329037037037</v>
      </c>
      <c r="DX82">
        <v>23.56918518518519</v>
      </c>
      <c r="DY82">
        <v>499.9852222222223</v>
      </c>
      <c r="DZ82">
        <v>90.4391111111111</v>
      </c>
      <c r="EA82">
        <v>0.03076316296296296</v>
      </c>
      <c r="EB82">
        <v>30.13667777777778</v>
      </c>
      <c r="EC82">
        <v>30.02682592592592</v>
      </c>
      <c r="ED82">
        <v>999.9000000000001</v>
      </c>
      <c r="EE82">
        <v>0</v>
      </c>
      <c r="EF82">
        <v>0</v>
      </c>
      <c r="EG82">
        <v>10009.44</v>
      </c>
      <c r="EH82">
        <v>0</v>
      </c>
      <c r="EI82">
        <v>12.08008888888889</v>
      </c>
      <c r="EJ82">
        <v>-41.15157037037037</v>
      </c>
      <c r="EK82">
        <v>1046.066666666667</v>
      </c>
      <c r="EL82">
        <v>1085.985185185185</v>
      </c>
      <c r="EM82">
        <v>2.00813925925926</v>
      </c>
      <c r="EN82">
        <v>1062.410740740741</v>
      </c>
      <c r="EO82">
        <v>21.70721481481481</v>
      </c>
      <c r="EP82">
        <v>2.144796666666667</v>
      </c>
      <c r="EQ82">
        <v>1.963182592592593</v>
      </c>
      <c r="ER82">
        <v>18.55582222222222</v>
      </c>
      <c r="ES82">
        <v>17.15044444444444</v>
      </c>
      <c r="ET82">
        <v>2000.021481481481</v>
      </c>
      <c r="EU82">
        <v>0.9799968888888889</v>
      </c>
      <c r="EV82">
        <v>0.02000302222222222</v>
      </c>
      <c r="EW82">
        <v>0</v>
      </c>
      <c r="EX82">
        <v>311.8061481481481</v>
      </c>
      <c r="EY82">
        <v>5.00097</v>
      </c>
      <c r="EZ82">
        <v>6335.088148148148</v>
      </c>
      <c r="FA82">
        <v>16707.74444444444</v>
      </c>
      <c r="FB82">
        <v>40.75</v>
      </c>
      <c r="FC82">
        <v>41.06199999999999</v>
      </c>
      <c r="FD82">
        <v>40.6801111111111</v>
      </c>
      <c r="FE82">
        <v>40.625</v>
      </c>
      <c r="FF82">
        <v>41.31199999999999</v>
      </c>
      <c r="FG82">
        <v>1955.111481481481</v>
      </c>
      <c r="FH82">
        <v>39.91</v>
      </c>
      <c r="FI82">
        <v>0</v>
      </c>
      <c r="FJ82">
        <v>1758642043.2</v>
      </c>
      <c r="FK82">
        <v>0</v>
      </c>
      <c r="FL82">
        <v>311.7670384615384</v>
      </c>
      <c r="FM82">
        <v>3.023282046069378</v>
      </c>
      <c r="FN82">
        <v>57.65606840536366</v>
      </c>
      <c r="FO82">
        <v>6334.78076923077</v>
      </c>
      <c r="FP82">
        <v>15</v>
      </c>
      <c r="FQ82">
        <v>0</v>
      </c>
      <c r="FR82" t="s">
        <v>441</v>
      </c>
      <c r="FS82">
        <v>1747247426.5</v>
      </c>
      <c r="FT82">
        <v>1747247420.5</v>
      </c>
      <c r="FU82">
        <v>0</v>
      </c>
      <c r="FV82">
        <v>1.027</v>
      </c>
      <c r="FW82">
        <v>0.031</v>
      </c>
      <c r="FX82">
        <v>0.02</v>
      </c>
      <c r="FY82">
        <v>0.05</v>
      </c>
      <c r="FZ82">
        <v>420</v>
      </c>
      <c r="GA82">
        <v>16</v>
      </c>
      <c r="GB82">
        <v>0.01</v>
      </c>
      <c r="GC82">
        <v>0.1</v>
      </c>
      <c r="GD82">
        <v>-41.18119</v>
      </c>
      <c r="GE82">
        <v>0.7197410881801158</v>
      </c>
      <c r="GF82">
        <v>0.1557075813825386</v>
      </c>
      <c r="GG82">
        <v>0</v>
      </c>
      <c r="GH82">
        <v>311.6272941176471</v>
      </c>
      <c r="GI82">
        <v>3.382490444592426</v>
      </c>
      <c r="GJ82">
        <v>0.4079451036750649</v>
      </c>
      <c r="GK82">
        <v>-1</v>
      </c>
      <c r="GL82">
        <v>2.011356</v>
      </c>
      <c r="GM82">
        <v>-0.2257159474671779</v>
      </c>
      <c r="GN82">
        <v>0.03606271175327778</v>
      </c>
      <c r="GO82">
        <v>0</v>
      </c>
      <c r="GP82">
        <v>0</v>
      </c>
      <c r="GQ82">
        <v>2</v>
      </c>
      <c r="GR82" t="s">
        <v>482</v>
      </c>
      <c r="GS82">
        <v>3.13595</v>
      </c>
      <c r="GT82">
        <v>2.69111</v>
      </c>
      <c r="GU82">
        <v>0.176939</v>
      </c>
      <c r="GV82">
        <v>0.179614</v>
      </c>
      <c r="GW82">
        <v>0.105382</v>
      </c>
      <c r="GX82">
        <v>0.0980137</v>
      </c>
      <c r="GY82">
        <v>26161.7</v>
      </c>
      <c r="GZ82">
        <v>26123</v>
      </c>
      <c r="HA82">
        <v>29550.4</v>
      </c>
      <c r="HB82">
        <v>29428.4</v>
      </c>
      <c r="HC82">
        <v>34931.7</v>
      </c>
      <c r="HD82">
        <v>35154.7</v>
      </c>
      <c r="HE82">
        <v>41586.6</v>
      </c>
      <c r="HF82">
        <v>41803.3</v>
      </c>
      <c r="HG82">
        <v>1.9219</v>
      </c>
      <c r="HH82">
        <v>1.8753</v>
      </c>
      <c r="HI82">
        <v>0.0742897</v>
      </c>
      <c r="HJ82">
        <v>0</v>
      </c>
      <c r="HK82">
        <v>28.8256</v>
      </c>
      <c r="HL82">
        <v>999.9</v>
      </c>
      <c r="HM82">
        <v>55.8</v>
      </c>
      <c r="HN82">
        <v>30.7</v>
      </c>
      <c r="HO82">
        <v>27.3623</v>
      </c>
      <c r="HP82">
        <v>62.0411</v>
      </c>
      <c r="HQ82">
        <v>25.8894</v>
      </c>
      <c r="HR82">
        <v>1</v>
      </c>
      <c r="HS82">
        <v>0.095216</v>
      </c>
      <c r="HT82">
        <v>-0.228886</v>
      </c>
      <c r="HU82">
        <v>20.3389</v>
      </c>
      <c r="HV82">
        <v>5.21519</v>
      </c>
      <c r="HW82">
        <v>12.0117</v>
      </c>
      <c r="HX82">
        <v>4.9893</v>
      </c>
      <c r="HY82">
        <v>3.28805</v>
      </c>
      <c r="HZ82">
        <v>9999</v>
      </c>
      <c r="IA82">
        <v>9999</v>
      </c>
      <c r="IB82">
        <v>9999</v>
      </c>
      <c r="IC82">
        <v>999.9</v>
      </c>
      <c r="ID82">
        <v>1.86754</v>
      </c>
      <c r="IE82">
        <v>1.86674</v>
      </c>
      <c r="IF82">
        <v>1.86602</v>
      </c>
      <c r="IG82">
        <v>1.866</v>
      </c>
      <c r="IH82">
        <v>1.86784</v>
      </c>
      <c r="II82">
        <v>1.87028</v>
      </c>
      <c r="IJ82">
        <v>1.86893</v>
      </c>
      <c r="IK82">
        <v>1.87041</v>
      </c>
      <c r="IL82">
        <v>0</v>
      </c>
      <c r="IM82">
        <v>0</v>
      </c>
      <c r="IN82">
        <v>0</v>
      </c>
      <c r="IO82">
        <v>0</v>
      </c>
      <c r="IP82" t="s">
        <v>443</v>
      </c>
      <c r="IQ82" t="s">
        <v>444</v>
      </c>
      <c r="IR82" t="s">
        <v>445</v>
      </c>
      <c r="IS82" t="s">
        <v>445</v>
      </c>
      <c r="IT82" t="s">
        <v>445</v>
      </c>
      <c r="IU82" t="s">
        <v>445</v>
      </c>
      <c r="IV82">
        <v>0</v>
      </c>
      <c r="IW82">
        <v>100</v>
      </c>
      <c r="IX82">
        <v>100</v>
      </c>
      <c r="IY82">
        <v>-0.09</v>
      </c>
      <c r="IZ82">
        <v>0.1463</v>
      </c>
      <c r="JA82">
        <v>0.1520806729546384</v>
      </c>
      <c r="JB82">
        <v>0.0003178419753343253</v>
      </c>
      <c r="JC82">
        <v>-6.012475575984678E-07</v>
      </c>
      <c r="JD82">
        <v>7.594320938325871E-11</v>
      </c>
      <c r="JE82">
        <v>-0.06537213769188976</v>
      </c>
      <c r="JF82">
        <v>-0.002779077146552394</v>
      </c>
      <c r="JG82">
        <v>0.0007843295920201409</v>
      </c>
      <c r="JH82">
        <v>-1.211717912536145E-05</v>
      </c>
      <c r="JI82">
        <v>4</v>
      </c>
      <c r="JJ82">
        <v>2338</v>
      </c>
      <c r="JK82">
        <v>1</v>
      </c>
      <c r="JL82">
        <v>27</v>
      </c>
      <c r="JM82">
        <v>189910.3</v>
      </c>
      <c r="JN82">
        <v>189910.4</v>
      </c>
      <c r="JO82">
        <v>2.24121</v>
      </c>
      <c r="JP82">
        <v>2.24609</v>
      </c>
      <c r="JQ82">
        <v>1.39771</v>
      </c>
      <c r="JR82">
        <v>2.34619</v>
      </c>
      <c r="JS82">
        <v>1.49536</v>
      </c>
      <c r="JT82">
        <v>2.63672</v>
      </c>
      <c r="JU82">
        <v>36.3165</v>
      </c>
      <c r="JV82">
        <v>24.0612</v>
      </c>
      <c r="JW82">
        <v>18</v>
      </c>
      <c r="JX82">
        <v>489.827</v>
      </c>
      <c r="JY82">
        <v>450.415</v>
      </c>
      <c r="JZ82">
        <v>28.4473</v>
      </c>
      <c r="KA82">
        <v>28.8405</v>
      </c>
      <c r="KB82">
        <v>30</v>
      </c>
      <c r="KC82">
        <v>28.7008</v>
      </c>
      <c r="KD82">
        <v>28.6332</v>
      </c>
      <c r="KE82">
        <v>44.9686</v>
      </c>
      <c r="KF82">
        <v>27.4726</v>
      </c>
      <c r="KG82">
        <v>76.4774</v>
      </c>
      <c r="KH82">
        <v>28.4447</v>
      </c>
      <c r="KI82">
        <v>1109.15</v>
      </c>
      <c r="KJ82">
        <v>21.7993</v>
      </c>
      <c r="KK82">
        <v>100.999</v>
      </c>
      <c r="KL82">
        <v>100.529</v>
      </c>
    </row>
    <row r="83" spans="1:298">
      <c r="A83">
        <v>67</v>
      </c>
      <c r="B83">
        <v>1758642047.5</v>
      </c>
      <c r="C83">
        <v>421.5</v>
      </c>
      <c r="D83" t="s">
        <v>578</v>
      </c>
      <c r="E83" t="s">
        <v>579</v>
      </c>
      <c r="F83">
        <v>5</v>
      </c>
      <c r="G83" t="s">
        <v>436</v>
      </c>
      <c r="H83" t="s">
        <v>437</v>
      </c>
      <c r="I83" t="s">
        <v>438</v>
      </c>
      <c r="J83">
        <v>1758642039.714286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1118.390940574378</v>
      </c>
      <c r="AL83">
        <v>1087.24006060606</v>
      </c>
      <c r="AM83">
        <v>3.410472583062943</v>
      </c>
      <c r="AN83">
        <v>64.96130728800695</v>
      </c>
      <c r="AO83">
        <f>(AQ83 - AP83 + DZ83*1E3/(8.314*(EB83+273.15)) * AS83/DY83 * AR83) * DY83/(100*DM83) * 1000/(1000 - AQ83)</f>
        <v>0</v>
      </c>
      <c r="AP83">
        <v>21.76654015584415</v>
      </c>
      <c r="AQ83">
        <v>23.73727636363635</v>
      </c>
      <c r="AR83">
        <v>0.0002936219336217052</v>
      </c>
      <c r="AS83">
        <v>107.77</v>
      </c>
      <c r="AT83">
        <v>0</v>
      </c>
      <c r="AU83">
        <v>0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439</v>
      </c>
      <c r="AZ83" t="s">
        <v>439</v>
      </c>
      <c r="BA83">
        <v>0</v>
      </c>
      <c r="BB83">
        <v>0</v>
      </c>
      <c r="BC83">
        <f>1-BA83/BB83</f>
        <v>0</v>
      </c>
      <c r="BD83">
        <v>0</v>
      </c>
      <c r="BE83" t="s">
        <v>439</v>
      </c>
      <c r="BF83" t="s">
        <v>439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439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2.44</v>
      </c>
      <c r="DN83">
        <v>0.5</v>
      </c>
      <c r="DO83" t="s">
        <v>440</v>
      </c>
      <c r="DP83">
        <v>2</v>
      </c>
      <c r="DQ83" t="b">
        <v>1</v>
      </c>
      <c r="DR83">
        <v>1758642039.714286</v>
      </c>
      <c r="DS83">
        <v>1037.063214285714</v>
      </c>
      <c r="DT83">
        <v>1078.235</v>
      </c>
      <c r="DU83">
        <v>23.71826071428572</v>
      </c>
      <c r="DV83">
        <v>21.73263571428571</v>
      </c>
      <c r="DW83">
        <v>1037.143928571428</v>
      </c>
      <c r="DX83">
        <v>23.57203214285714</v>
      </c>
      <c r="DY83">
        <v>500.00625</v>
      </c>
      <c r="DZ83">
        <v>90.43950714285714</v>
      </c>
      <c r="EA83">
        <v>0.03081693928571428</v>
      </c>
      <c r="EB83">
        <v>30.13386785714286</v>
      </c>
      <c r="EC83">
        <v>30.02913928571428</v>
      </c>
      <c r="ED83">
        <v>999.9000000000002</v>
      </c>
      <c r="EE83">
        <v>0</v>
      </c>
      <c r="EF83">
        <v>0</v>
      </c>
      <c r="EG83">
        <v>10006.73964285714</v>
      </c>
      <c r="EH83">
        <v>0</v>
      </c>
      <c r="EI83">
        <v>12.07723571428571</v>
      </c>
      <c r="EJ83">
        <v>-41.17095357142858</v>
      </c>
      <c r="EK83">
        <v>1062.258214285714</v>
      </c>
      <c r="EL83">
        <v>1102.188571428571</v>
      </c>
      <c r="EM83">
        <v>1.985615714285714</v>
      </c>
      <c r="EN83">
        <v>1078.235</v>
      </c>
      <c r="EO83">
        <v>21.73263571428571</v>
      </c>
      <c r="EP83">
        <v>2.145067857142857</v>
      </c>
      <c r="EQ83">
        <v>1.965489642857143</v>
      </c>
      <c r="ER83">
        <v>18.55783928571429</v>
      </c>
      <c r="ES83">
        <v>17.16900357142857</v>
      </c>
      <c r="ET83">
        <v>2000.017142857143</v>
      </c>
      <c r="EU83">
        <v>0.9799968571428571</v>
      </c>
      <c r="EV83">
        <v>0.02000305357142857</v>
      </c>
      <c r="EW83">
        <v>0</v>
      </c>
      <c r="EX83">
        <v>312.0363928571428</v>
      </c>
      <c r="EY83">
        <v>5.00097</v>
      </c>
      <c r="EZ83">
        <v>6339.580357142857</v>
      </c>
      <c r="FA83">
        <v>16707.70714285714</v>
      </c>
      <c r="FB83">
        <v>40.7455</v>
      </c>
      <c r="FC83">
        <v>41.06199999999999</v>
      </c>
      <c r="FD83">
        <v>40.67592857142856</v>
      </c>
      <c r="FE83">
        <v>40.63385714285714</v>
      </c>
      <c r="FF83">
        <v>41.31199999999999</v>
      </c>
      <c r="FG83">
        <v>1955.107142857142</v>
      </c>
      <c r="FH83">
        <v>39.91</v>
      </c>
      <c r="FI83">
        <v>0</v>
      </c>
      <c r="FJ83">
        <v>1758642048.6</v>
      </c>
      <c r="FK83">
        <v>0</v>
      </c>
      <c r="FL83">
        <v>312.06008</v>
      </c>
      <c r="FM83">
        <v>2.865769214519947</v>
      </c>
      <c r="FN83">
        <v>56.59384624637653</v>
      </c>
      <c r="FO83">
        <v>6340.2876</v>
      </c>
      <c r="FP83">
        <v>15</v>
      </c>
      <c r="FQ83">
        <v>0</v>
      </c>
      <c r="FR83" t="s">
        <v>441</v>
      </c>
      <c r="FS83">
        <v>1747247426.5</v>
      </c>
      <c r="FT83">
        <v>1747247420.5</v>
      </c>
      <c r="FU83">
        <v>0</v>
      </c>
      <c r="FV83">
        <v>1.027</v>
      </c>
      <c r="FW83">
        <v>0.031</v>
      </c>
      <c r="FX83">
        <v>0.02</v>
      </c>
      <c r="FY83">
        <v>0.05</v>
      </c>
      <c r="FZ83">
        <v>420</v>
      </c>
      <c r="GA83">
        <v>16</v>
      </c>
      <c r="GB83">
        <v>0.01</v>
      </c>
      <c r="GC83">
        <v>0.1</v>
      </c>
      <c r="GD83">
        <v>-41.1549</v>
      </c>
      <c r="GE83">
        <v>0.07792120075052922</v>
      </c>
      <c r="GF83">
        <v>0.1388481166598954</v>
      </c>
      <c r="GG83">
        <v>1</v>
      </c>
      <c r="GH83">
        <v>311.8365588235294</v>
      </c>
      <c r="GI83">
        <v>3.16233765287606</v>
      </c>
      <c r="GJ83">
        <v>0.3964465835375769</v>
      </c>
      <c r="GK83">
        <v>-1</v>
      </c>
      <c r="GL83">
        <v>2.0011335</v>
      </c>
      <c r="GM83">
        <v>-0.3284242401500982</v>
      </c>
      <c r="GN83">
        <v>0.03991214768400717</v>
      </c>
      <c r="GO83">
        <v>0</v>
      </c>
      <c r="GP83">
        <v>1</v>
      </c>
      <c r="GQ83">
        <v>2</v>
      </c>
      <c r="GR83" t="s">
        <v>442</v>
      </c>
      <c r="GS83">
        <v>3.13598</v>
      </c>
      <c r="GT83">
        <v>2.6912</v>
      </c>
      <c r="GU83">
        <v>0.17873</v>
      </c>
      <c r="GV83">
        <v>0.181366</v>
      </c>
      <c r="GW83">
        <v>0.105418</v>
      </c>
      <c r="GX83">
        <v>0.0980326</v>
      </c>
      <c r="GY83">
        <v>26105</v>
      </c>
      <c r="GZ83">
        <v>26067</v>
      </c>
      <c r="HA83">
        <v>29550.6</v>
      </c>
      <c r="HB83">
        <v>29428.2</v>
      </c>
      <c r="HC83">
        <v>34930.6</v>
      </c>
      <c r="HD83">
        <v>35153.8</v>
      </c>
      <c r="HE83">
        <v>41587</v>
      </c>
      <c r="HF83">
        <v>41803.1</v>
      </c>
      <c r="HG83">
        <v>1.92195</v>
      </c>
      <c r="HH83">
        <v>1.87553</v>
      </c>
      <c r="HI83">
        <v>0.07419290000000001</v>
      </c>
      <c r="HJ83">
        <v>0</v>
      </c>
      <c r="HK83">
        <v>28.8225</v>
      </c>
      <c r="HL83">
        <v>999.9</v>
      </c>
      <c r="HM83">
        <v>55.8</v>
      </c>
      <c r="HN83">
        <v>30.7</v>
      </c>
      <c r="HO83">
        <v>27.3608</v>
      </c>
      <c r="HP83">
        <v>62.0511</v>
      </c>
      <c r="HQ83">
        <v>25.8454</v>
      </c>
      <c r="HR83">
        <v>1</v>
      </c>
      <c r="HS83">
        <v>0.0951931</v>
      </c>
      <c r="HT83">
        <v>-0.185746</v>
      </c>
      <c r="HU83">
        <v>20.3389</v>
      </c>
      <c r="HV83">
        <v>5.21624</v>
      </c>
      <c r="HW83">
        <v>12.0111</v>
      </c>
      <c r="HX83">
        <v>4.9891</v>
      </c>
      <c r="HY83">
        <v>3.28778</v>
      </c>
      <c r="HZ83">
        <v>9999</v>
      </c>
      <c r="IA83">
        <v>9999</v>
      </c>
      <c r="IB83">
        <v>9999</v>
      </c>
      <c r="IC83">
        <v>999.9</v>
      </c>
      <c r="ID83">
        <v>1.86756</v>
      </c>
      <c r="IE83">
        <v>1.86675</v>
      </c>
      <c r="IF83">
        <v>1.86602</v>
      </c>
      <c r="IG83">
        <v>1.866</v>
      </c>
      <c r="IH83">
        <v>1.86784</v>
      </c>
      <c r="II83">
        <v>1.87028</v>
      </c>
      <c r="IJ83">
        <v>1.86893</v>
      </c>
      <c r="IK83">
        <v>1.87042</v>
      </c>
      <c r="IL83">
        <v>0</v>
      </c>
      <c r="IM83">
        <v>0</v>
      </c>
      <c r="IN83">
        <v>0</v>
      </c>
      <c r="IO83">
        <v>0</v>
      </c>
      <c r="IP83" t="s">
        <v>443</v>
      </c>
      <c r="IQ83" t="s">
        <v>444</v>
      </c>
      <c r="IR83" t="s">
        <v>445</v>
      </c>
      <c r="IS83" t="s">
        <v>445</v>
      </c>
      <c r="IT83" t="s">
        <v>445</v>
      </c>
      <c r="IU83" t="s">
        <v>445</v>
      </c>
      <c r="IV83">
        <v>0</v>
      </c>
      <c r="IW83">
        <v>100</v>
      </c>
      <c r="IX83">
        <v>100</v>
      </c>
      <c r="IY83">
        <v>-0.1</v>
      </c>
      <c r="IZ83">
        <v>0.1465</v>
      </c>
      <c r="JA83">
        <v>0.1520806729546384</v>
      </c>
      <c r="JB83">
        <v>0.0003178419753343253</v>
      </c>
      <c r="JC83">
        <v>-6.012475575984678E-07</v>
      </c>
      <c r="JD83">
        <v>7.594320938325871E-11</v>
      </c>
      <c r="JE83">
        <v>-0.06537213769188976</v>
      </c>
      <c r="JF83">
        <v>-0.002779077146552394</v>
      </c>
      <c r="JG83">
        <v>0.0007843295920201409</v>
      </c>
      <c r="JH83">
        <v>-1.211717912536145E-05</v>
      </c>
      <c r="JI83">
        <v>4</v>
      </c>
      <c r="JJ83">
        <v>2338</v>
      </c>
      <c r="JK83">
        <v>1</v>
      </c>
      <c r="JL83">
        <v>27</v>
      </c>
      <c r="JM83">
        <v>189910.4</v>
      </c>
      <c r="JN83">
        <v>189910.5</v>
      </c>
      <c r="JO83">
        <v>2.26929</v>
      </c>
      <c r="JP83">
        <v>2.23511</v>
      </c>
      <c r="JQ83">
        <v>1.39771</v>
      </c>
      <c r="JR83">
        <v>2.34741</v>
      </c>
      <c r="JS83">
        <v>1.49536</v>
      </c>
      <c r="JT83">
        <v>2.6709</v>
      </c>
      <c r="JU83">
        <v>36.3165</v>
      </c>
      <c r="JV83">
        <v>24.0612</v>
      </c>
      <c r="JW83">
        <v>18</v>
      </c>
      <c r="JX83">
        <v>489.858</v>
      </c>
      <c r="JY83">
        <v>450.537</v>
      </c>
      <c r="JZ83">
        <v>28.4189</v>
      </c>
      <c r="KA83">
        <v>28.8405</v>
      </c>
      <c r="KB83">
        <v>30</v>
      </c>
      <c r="KC83">
        <v>28.7008</v>
      </c>
      <c r="KD83">
        <v>28.6307</v>
      </c>
      <c r="KE83">
        <v>45.472</v>
      </c>
      <c r="KF83">
        <v>27.4726</v>
      </c>
      <c r="KG83">
        <v>76.4774</v>
      </c>
      <c r="KH83">
        <v>28.412</v>
      </c>
      <c r="KI83">
        <v>1122.52</v>
      </c>
      <c r="KJ83">
        <v>21.801</v>
      </c>
      <c r="KK83">
        <v>101</v>
      </c>
      <c r="KL83">
        <v>100.528</v>
      </c>
    </row>
    <row r="84" spans="1:298">
      <c r="A84">
        <v>68</v>
      </c>
      <c r="B84">
        <v>1758642052.5</v>
      </c>
      <c r="C84">
        <v>426.5</v>
      </c>
      <c r="D84" t="s">
        <v>580</v>
      </c>
      <c r="E84" t="s">
        <v>581</v>
      </c>
      <c r="F84">
        <v>5</v>
      </c>
      <c r="G84" t="s">
        <v>436</v>
      </c>
      <c r="H84" t="s">
        <v>437</v>
      </c>
      <c r="I84" t="s">
        <v>438</v>
      </c>
      <c r="J84">
        <v>1758642045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1135.027526220545</v>
      </c>
      <c r="AL84">
        <v>1104.114363636364</v>
      </c>
      <c r="AM84">
        <v>3.353628435782463</v>
      </c>
      <c r="AN84">
        <v>64.96130728800695</v>
      </c>
      <c r="AO84">
        <f>(AQ84 - AP84 + DZ84*1E3/(8.314*(EB84+273.15)) * AS84/DY84 * AR84) * DY84/(100*DM84) * 1000/(1000 - AQ84)</f>
        <v>0</v>
      </c>
      <c r="AP84">
        <v>21.77175336796536</v>
      </c>
      <c r="AQ84">
        <v>23.74062363636364</v>
      </c>
      <c r="AR84">
        <v>6.244062244057246E-05</v>
      </c>
      <c r="AS84">
        <v>107.77</v>
      </c>
      <c r="AT84">
        <v>0</v>
      </c>
      <c r="AU84">
        <v>0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439</v>
      </c>
      <c r="AZ84" t="s">
        <v>439</v>
      </c>
      <c r="BA84">
        <v>0</v>
      </c>
      <c r="BB84">
        <v>0</v>
      </c>
      <c r="BC84">
        <f>1-BA84/BB84</f>
        <v>0</v>
      </c>
      <c r="BD84">
        <v>0</v>
      </c>
      <c r="BE84" t="s">
        <v>439</v>
      </c>
      <c r="BF84" t="s">
        <v>439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439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2.44</v>
      </c>
      <c r="DN84">
        <v>0.5</v>
      </c>
      <c r="DO84" t="s">
        <v>440</v>
      </c>
      <c r="DP84">
        <v>2</v>
      </c>
      <c r="DQ84" t="b">
        <v>1</v>
      </c>
      <c r="DR84">
        <v>1758642045</v>
      </c>
      <c r="DS84">
        <v>1054.739259259259</v>
      </c>
      <c r="DT84">
        <v>1095.783703703704</v>
      </c>
      <c r="DU84">
        <v>23.72936296296296</v>
      </c>
      <c r="DV84">
        <v>21.76496296296296</v>
      </c>
      <c r="DW84">
        <v>1054.832962962963</v>
      </c>
      <c r="DX84">
        <v>23.58298518518519</v>
      </c>
      <c r="DY84">
        <v>499.9976296296297</v>
      </c>
      <c r="DZ84">
        <v>90.4402</v>
      </c>
      <c r="EA84">
        <v>0.03080303333333333</v>
      </c>
      <c r="EB84">
        <v>30.13068518518519</v>
      </c>
      <c r="EC84">
        <v>30.03191111111111</v>
      </c>
      <c r="ED84">
        <v>999.9000000000001</v>
      </c>
      <c r="EE84">
        <v>0</v>
      </c>
      <c r="EF84">
        <v>0</v>
      </c>
      <c r="EG84">
        <v>10004.65074074074</v>
      </c>
      <c r="EH84">
        <v>0</v>
      </c>
      <c r="EI84">
        <v>12.07696296296297</v>
      </c>
      <c r="EJ84">
        <v>-41.04337407407407</v>
      </c>
      <c r="EK84">
        <v>1080.376666666667</v>
      </c>
      <c r="EL84">
        <v>1120.163333333333</v>
      </c>
      <c r="EM84">
        <v>1.964401111111111</v>
      </c>
      <c r="EN84">
        <v>1095.783703703704</v>
      </c>
      <c r="EO84">
        <v>21.76496296296296</v>
      </c>
      <c r="EP84">
        <v>2.146088518518519</v>
      </c>
      <c r="EQ84">
        <v>1.968428148148148</v>
      </c>
      <c r="ER84">
        <v>18.56543333333333</v>
      </c>
      <c r="ES84">
        <v>17.19263703703704</v>
      </c>
      <c r="ET84">
        <v>2000.000740740741</v>
      </c>
      <c r="EU84">
        <v>0.9799966666666667</v>
      </c>
      <c r="EV84">
        <v>0.02000324074074074</v>
      </c>
      <c r="EW84">
        <v>0</v>
      </c>
      <c r="EX84">
        <v>312.2664814814815</v>
      </c>
      <c r="EY84">
        <v>5.00097</v>
      </c>
      <c r="EZ84">
        <v>6344.548148148147</v>
      </c>
      <c r="FA84">
        <v>16707.56666666667</v>
      </c>
      <c r="FB84">
        <v>40.74533333333333</v>
      </c>
      <c r="FC84">
        <v>41.06199999999999</v>
      </c>
      <c r="FD84">
        <v>40.67322222222223</v>
      </c>
      <c r="FE84">
        <v>40.63877777777778</v>
      </c>
      <c r="FF84">
        <v>41.31199999999999</v>
      </c>
      <c r="FG84">
        <v>1955.090740740741</v>
      </c>
      <c r="FH84">
        <v>39.91</v>
      </c>
      <c r="FI84">
        <v>0</v>
      </c>
      <c r="FJ84">
        <v>1758642053.4</v>
      </c>
      <c r="FK84">
        <v>0</v>
      </c>
      <c r="FL84">
        <v>312.29736</v>
      </c>
      <c r="FM84">
        <v>3.150384591475215</v>
      </c>
      <c r="FN84">
        <v>57.73230759900034</v>
      </c>
      <c r="FO84">
        <v>6344.8076</v>
      </c>
      <c r="FP84">
        <v>15</v>
      </c>
      <c r="FQ84">
        <v>0</v>
      </c>
      <c r="FR84" t="s">
        <v>441</v>
      </c>
      <c r="FS84">
        <v>1747247426.5</v>
      </c>
      <c r="FT84">
        <v>1747247420.5</v>
      </c>
      <c r="FU84">
        <v>0</v>
      </c>
      <c r="FV84">
        <v>1.027</v>
      </c>
      <c r="FW84">
        <v>0.031</v>
      </c>
      <c r="FX84">
        <v>0.02</v>
      </c>
      <c r="FY84">
        <v>0.05</v>
      </c>
      <c r="FZ84">
        <v>420</v>
      </c>
      <c r="GA84">
        <v>16</v>
      </c>
      <c r="GB84">
        <v>0.01</v>
      </c>
      <c r="GC84">
        <v>0.1</v>
      </c>
      <c r="GD84">
        <v>-41.11324390243902</v>
      </c>
      <c r="GE84">
        <v>1.216960975609619</v>
      </c>
      <c r="GF84">
        <v>0.1856664318778013</v>
      </c>
      <c r="GG84">
        <v>0</v>
      </c>
      <c r="GH84">
        <v>312.0815294117647</v>
      </c>
      <c r="GI84">
        <v>3.015217716752328</v>
      </c>
      <c r="GJ84">
        <v>0.3900570271499616</v>
      </c>
      <c r="GK84">
        <v>-1</v>
      </c>
      <c r="GL84">
        <v>1.984531951219512</v>
      </c>
      <c r="GM84">
        <v>-0.2584319163763121</v>
      </c>
      <c r="GN84">
        <v>0.03593817124298761</v>
      </c>
      <c r="GO84">
        <v>0</v>
      </c>
      <c r="GP84">
        <v>0</v>
      </c>
      <c r="GQ84">
        <v>2</v>
      </c>
      <c r="GR84" t="s">
        <v>482</v>
      </c>
      <c r="GS84">
        <v>3.13596</v>
      </c>
      <c r="GT84">
        <v>2.69107</v>
      </c>
      <c r="GU84">
        <v>0.180495</v>
      </c>
      <c r="GV84">
        <v>0.183086</v>
      </c>
      <c r="GW84">
        <v>0.105429</v>
      </c>
      <c r="GX84">
        <v>0.0980468</v>
      </c>
      <c r="GY84">
        <v>26048.4</v>
      </c>
      <c r="GZ84">
        <v>26012.2</v>
      </c>
      <c r="HA84">
        <v>29550.1</v>
      </c>
      <c r="HB84">
        <v>29428.2</v>
      </c>
      <c r="HC84">
        <v>34929.9</v>
      </c>
      <c r="HD84">
        <v>35153.2</v>
      </c>
      <c r="HE84">
        <v>41586.6</v>
      </c>
      <c r="HF84">
        <v>41803</v>
      </c>
      <c r="HG84">
        <v>1.92205</v>
      </c>
      <c r="HH84">
        <v>1.87547</v>
      </c>
      <c r="HI84">
        <v>0.07423009999999999</v>
      </c>
      <c r="HJ84">
        <v>0</v>
      </c>
      <c r="HK84">
        <v>28.8195</v>
      </c>
      <c r="HL84">
        <v>999.9</v>
      </c>
      <c r="HM84">
        <v>55.8</v>
      </c>
      <c r="HN84">
        <v>30.7</v>
      </c>
      <c r="HO84">
        <v>27.3615</v>
      </c>
      <c r="HP84">
        <v>62.1511</v>
      </c>
      <c r="HQ84">
        <v>25.9255</v>
      </c>
      <c r="HR84">
        <v>1</v>
      </c>
      <c r="HS84">
        <v>0.0948095</v>
      </c>
      <c r="HT84">
        <v>-0.139932</v>
      </c>
      <c r="HU84">
        <v>20.3393</v>
      </c>
      <c r="HV84">
        <v>5.21519</v>
      </c>
      <c r="HW84">
        <v>12.0116</v>
      </c>
      <c r="HX84">
        <v>4.9892</v>
      </c>
      <c r="HY84">
        <v>3.28763</v>
      </c>
      <c r="HZ84">
        <v>9999</v>
      </c>
      <c r="IA84">
        <v>9999</v>
      </c>
      <c r="IB84">
        <v>9999</v>
      </c>
      <c r="IC84">
        <v>999.9</v>
      </c>
      <c r="ID84">
        <v>1.86753</v>
      </c>
      <c r="IE84">
        <v>1.86673</v>
      </c>
      <c r="IF84">
        <v>1.86606</v>
      </c>
      <c r="IG84">
        <v>1.866</v>
      </c>
      <c r="IH84">
        <v>1.86785</v>
      </c>
      <c r="II84">
        <v>1.87029</v>
      </c>
      <c r="IJ84">
        <v>1.86891</v>
      </c>
      <c r="IK84">
        <v>1.87041</v>
      </c>
      <c r="IL84">
        <v>0</v>
      </c>
      <c r="IM84">
        <v>0</v>
      </c>
      <c r="IN84">
        <v>0</v>
      </c>
      <c r="IO84">
        <v>0</v>
      </c>
      <c r="IP84" t="s">
        <v>443</v>
      </c>
      <c r="IQ84" t="s">
        <v>444</v>
      </c>
      <c r="IR84" t="s">
        <v>445</v>
      </c>
      <c r="IS84" t="s">
        <v>445</v>
      </c>
      <c r="IT84" t="s">
        <v>445</v>
      </c>
      <c r="IU84" t="s">
        <v>445</v>
      </c>
      <c r="IV84">
        <v>0</v>
      </c>
      <c r="IW84">
        <v>100</v>
      </c>
      <c r="IX84">
        <v>100</v>
      </c>
      <c r="IY84">
        <v>-0.11</v>
      </c>
      <c r="IZ84">
        <v>0.1465</v>
      </c>
      <c r="JA84">
        <v>0.1520806729546384</v>
      </c>
      <c r="JB84">
        <v>0.0003178419753343253</v>
      </c>
      <c r="JC84">
        <v>-6.012475575984678E-07</v>
      </c>
      <c r="JD84">
        <v>7.594320938325871E-11</v>
      </c>
      <c r="JE84">
        <v>-0.06537213769188976</v>
      </c>
      <c r="JF84">
        <v>-0.002779077146552394</v>
      </c>
      <c r="JG84">
        <v>0.0007843295920201409</v>
      </c>
      <c r="JH84">
        <v>-1.211717912536145E-05</v>
      </c>
      <c r="JI84">
        <v>4</v>
      </c>
      <c r="JJ84">
        <v>2338</v>
      </c>
      <c r="JK84">
        <v>1</v>
      </c>
      <c r="JL84">
        <v>27</v>
      </c>
      <c r="JM84">
        <v>189910.4</v>
      </c>
      <c r="JN84">
        <v>189910.5</v>
      </c>
      <c r="JO84">
        <v>2.29614</v>
      </c>
      <c r="JP84">
        <v>2.24609</v>
      </c>
      <c r="JQ84">
        <v>1.39648</v>
      </c>
      <c r="JR84">
        <v>2.34863</v>
      </c>
      <c r="JS84">
        <v>1.49536</v>
      </c>
      <c r="JT84">
        <v>2.63916</v>
      </c>
      <c r="JU84">
        <v>36.3165</v>
      </c>
      <c r="JV84">
        <v>24.0612</v>
      </c>
      <c r="JW84">
        <v>18</v>
      </c>
      <c r="JX84">
        <v>489.92</v>
      </c>
      <c r="JY84">
        <v>450.506</v>
      </c>
      <c r="JZ84">
        <v>28.3858</v>
      </c>
      <c r="KA84">
        <v>28.8405</v>
      </c>
      <c r="KB84">
        <v>30</v>
      </c>
      <c r="KC84">
        <v>28.7006</v>
      </c>
      <c r="KD84">
        <v>28.6307</v>
      </c>
      <c r="KE84">
        <v>46.0679</v>
      </c>
      <c r="KF84">
        <v>27.4726</v>
      </c>
      <c r="KG84">
        <v>76.4774</v>
      </c>
      <c r="KH84">
        <v>28.3768</v>
      </c>
      <c r="KI84">
        <v>1142.56</v>
      </c>
      <c r="KJ84">
        <v>21.8051</v>
      </c>
      <c r="KK84">
        <v>100.999</v>
      </c>
      <c r="KL84">
        <v>100.528</v>
      </c>
    </row>
    <row r="85" spans="1:298">
      <c r="A85">
        <v>69</v>
      </c>
      <c r="B85">
        <v>1758642057.5</v>
      </c>
      <c r="C85">
        <v>431.5</v>
      </c>
      <c r="D85" t="s">
        <v>582</v>
      </c>
      <c r="E85" t="s">
        <v>583</v>
      </c>
      <c r="F85">
        <v>5</v>
      </c>
      <c r="G85" t="s">
        <v>436</v>
      </c>
      <c r="H85" t="s">
        <v>437</v>
      </c>
      <c r="I85" t="s">
        <v>438</v>
      </c>
      <c r="J85">
        <v>1758642049.714286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1152.61033054595</v>
      </c>
      <c r="AL85">
        <v>1121.342848484848</v>
      </c>
      <c r="AM85">
        <v>3.466889605197014</v>
      </c>
      <c r="AN85">
        <v>64.96130728800695</v>
      </c>
      <c r="AO85">
        <f>(AQ85 - AP85 + DZ85*1E3/(8.314*(EB85+273.15)) * AS85/DY85 * AR85) * DY85/(100*DM85) * 1000/(1000 - AQ85)</f>
        <v>0</v>
      </c>
      <c r="AP85">
        <v>21.77448348051948</v>
      </c>
      <c r="AQ85">
        <v>23.73842545454545</v>
      </c>
      <c r="AR85">
        <v>-5.412913327824359E-05</v>
      </c>
      <c r="AS85">
        <v>107.77</v>
      </c>
      <c r="AT85">
        <v>0</v>
      </c>
      <c r="AU85">
        <v>0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439</v>
      </c>
      <c r="AZ85" t="s">
        <v>439</v>
      </c>
      <c r="BA85">
        <v>0</v>
      </c>
      <c r="BB85">
        <v>0</v>
      </c>
      <c r="BC85">
        <f>1-BA85/BB85</f>
        <v>0</v>
      </c>
      <c r="BD85">
        <v>0</v>
      </c>
      <c r="BE85" t="s">
        <v>439</v>
      </c>
      <c r="BF85" t="s">
        <v>439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439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2.44</v>
      </c>
      <c r="DN85">
        <v>0.5</v>
      </c>
      <c r="DO85" t="s">
        <v>440</v>
      </c>
      <c r="DP85">
        <v>2</v>
      </c>
      <c r="DQ85" t="b">
        <v>1</v>
      </c>
      <c r="DR85">
        <v>1758642049.714286</v>
      </c>
      <c r="DS85">
        <v>1070.406428571429</v>
      </c>
      <c r="DT85">
        <v>1111.606071428572</v>
      </c>
      <c r="DU85">
        <v>23.73717857142858</v>
      </c>
      <c r="DV85">
        <v>21.77058928571428</v>
      </c>
      <c r="DW85">
        <v>1070.510714285714</v>
      </c>
      <c r="DX85">
        <v>23.59069642857142</v>
      </c>
      <c r="DY85">
        <v>500.0113571428571</v>
      </c>
      <c r="DZ85">
        <v>90.44061071428573</v>
      </c>
      <c r="EA85">
        <v>0.03084089642857143</v>
      </c>
      <c r="EB85">
        <v>30.12734285714286</v>
      </c>
      <c r="EC85">
        <v>30.032</v>
      </c>
      <c r="ED85">
        <v>999.9000000000002</v>
      </c>
      <c r="EE85">
        <v>0</v>
      </c>
      <c r="EF85">
        <v>0</v>
      </c>
      <c r="EG85">
        <v>9997.385714285714</v>
      </c>
      <c r="EH85">
        <v>0</v>
      </c>
      <c r="EI85">
        <v>12.07823571428572</v>
      </c>
      <c r="EJ85">
        <v>-41.19849285714285</v>
      </c>
      <c r="EK85">
        <v>1096.432857142857</v>
      </c>
      <c r="EL85">
        <v>1136.343571428572</v>
      </c>
      <c r="EM85">
        <v>1.966587857142857</v>
      </c>
      <c r="EN85">
        <v>1111.606071428572</v>
      </c>
      <c r="EO85">
        <v>21.77058928571428</v>
      </c>
      <c r="EP85">
        <v>2.146805</v>
      </c>
      <c r="EQ85">
        <v>1.968945714285715</v>
      </c>
      <c r="ER85">
        <v>18.57077142857143</v>
      </c>
      <c r="ES85">
        <v>17.19679285714286</v>
      </c>
      <c r="ET85">
        <v>1999.999642857143</v>
      </c>
      <c r="EU85">
        <v>0.9799966428571428</v>
      </c>
      <c r="EV85">
        <v>0.02000326428571428</v>
      </c>
      <c r="EW85">
        <v>0</v>
      </c>
      <c r="EX85">
        <v>312.5275</v>
      </c>
      <c r="EY85">
        <v>5.00097</v>
      </c>
      <c r="EZ85">
        <v>6349.105</v>
      </c>
      <c r="FA85">
        <v>16707.55714285714</v>
      </c>
      <c r="FB85">
        <v>40.7455</v>
      </c>
      <c r="FC85">
        <v>41.06199999999999</v>
      </c>
      <c r="FD85">
        <v>40.67149999999999</v>
      </c>
      <c r="FE85">
        <v>40.64714285714285</v>
      </c>
      <c r="FF85">
        <v>41.31199999999999</v>
      </c>
      <c r="FG85">
        <v>1955.089642857143</v>
      </c>
      <c r="FH85">
        <v>39.91</v>
      </c>
      <c r="FI85">
        <v>0</v>
      </c>
      <c r="FJ85">
        <v>1758642058.2</v>
      </c>
      <c r="FK85">
        <v>0</v>
      </c>
      <c r="FL85">
        <v>312.5522</v>
      </c>
      <c r="FM85">
        <v>3.526461528784862</v>
      </c>
      <c r="FN85">
        <v>57.67769229074993</v>
      </c>
      <c r="FO85">
        <v>6349.4464</v>
      </c>
      <c r="FP85">
        <v>15</v>
      </c>
      <c r="FQ85">
        <v>0</v>
      </c>
      <c r="FR85" t="s">
        <v>441</v>
      </c>
      <c r="FS85">
        <v>1747247426.5</v>
      </c>
      <c r="FT85">
        <v>1747247420.5</v>
      </c>
      <c r="FU85">
        <v>0</v>
      </c>
      <c r="FV85">
        <v>1.027</v>
      </c>
      <c r="FW85">
        <v>0.031</v>
      </c>
      <c r="FX85">
        <v>0.02</v>
      </c>
      <c r="FY85">
        <v>0.05</v>
      </c>
      <c r="FZ85">
        <v>420</v>
      </c>
      <c r="GA85">
        <v>16</v>
      </c>
      <c r="GB85">
        <v>0.01</v>
      </c>
      <c r="GC85">
        <v>0.1</v>
      </c>
      <c r="GD85">
        <v>-41.14052195121951</v>
      </c>
      <c r="GE85">
        <v>-1.100590243902481</v>
      </c>
      <c r="GF85">
        <v>0.2287766122195</v>
      </c>
      <c r="GG85">
        <v>0</v>
      </c>
      <c r="GH85">
        <v>312.3745882352941</v>
      </c>
      <c r="GI85">
        <v>3.258548504008338</v>
      </c>
      <c r="GJ85">
        <v>0.4064947809264133</v>
      </c>
      <c r="GK85">
        <v>-1</v>
      </c>
      <c r="GL85">
        <v>1.965556097560976</v>
      </c>
      <c r="GM85">
        <v>0.009310452961673764</v>
      </c>
      <c r="GN85">
        <v>0.00527162439816799</v>
      </c>
      <c r="GO85">
        <v>1</v>
      </c>
      <c r="GP85">
        <v>1</v>
      </c>
      <c r="GQ85">
        <v>2</v>
      </c>
      <c r="GR85" t="s">
        <v>442</v>
      </c>
      <c r="GS85">
        <v>3.13592</v>
      </c>
      <c r="GT85">
        <v>2.69117</v>
      </c>
      <c r="GU85">
        <v>0.182282</v>
      </c>
      <c r="GV85">
        <v>0.184865</v>
      </c>
      <c r="GW85">
        <v>0.10542</v>
      </c>
      <c r="GX85">
        <v>0.0980529</v>
      </c>
      <c r="GY85">
        <v>25991.4</v>
      </c>
      <c r="GZ85">
        <v>25955.8</v>
      </c>
      <c r="HA85">
        <v>29550</v>
      </c>
      <c r="HB85">
        <v>29428.5</v>
      </c>
      <c r="HC85">
        <v>34929.9</v>
      </c>
      <c r="HD85">
        <v>35153.3</v>
      </c>
      <c r="HE85">
        <v>41586.2</v>
      </c>
      <c r="HF85">
        <v>41803.4</v>
      </c>
      <c r="HG85">
        <v>1.9214</v>
      </c>
      <c r="HH85">
        <v>1.87567</v>
      </c>
      <c r="HI85">
        <v>0.0741705</v>
      </c>
      <c r="HJ85">
        <v>0</v>
      </c>
      <c r="HK85">
        <v>28.8161</v>
      </c>
      <c r="HL85">
        <v>999.9</v>
      </c>
      <c r="HM85">
        <v>55.7</v>
      </c>
      <c r="HN85">
        <v>30.7</v>
      </c>
      <c r="HO85">
        <v>27.3101</v>
      </c>
      <c r="HP85">
        <v>61.8611</v>
      </c>
      <c r="HQ85">
        <v>25.8133</v>
      </c>
      <c r="HR85">
        <v>1</v>
      </c>
      <c r="HS85">
        <v>0.09501519999999999</v>
      </c>
      <c r="HT85">
        <v>-0.14308</v>
      </c>
      <c r="HU85">
        <v>20.3394</v>
      </c>
      <c r="HV85">
        <v>5.21624</v>
      </c>
      <c r="HW85">
        <v>12.0123</v>
      </c>
      <c r="HX85">
        <v>4.98895</v>
      </c>
      <c r="HY85">
        <v>3.28765</v>
      </c>
      <c r="HZ85">
        <v>9999</v>
      </c>
      <c r="IA85">
        <v>9999</v>
      </c>
      <c r="IB85">
        <v>9999</v>
      </c>
      <c r="IC85">
        <v>999.9</v>
      </c>
      <c r="ID85">
        <v>1.86752</v>
      </c>
      <c r="IE85">
        <v>1.86675</v>
      </c>
      <c r="IF85">
        <v>1.86603</v>
      </c>
      <c r="IG85">
        <v>1.866</v>
      </c>
      <c r="IH85">
        <v>1.86783</v>
      </c>
      <c r="II85">
        <v>1.87027</v>
      </c>
      <c r="IJ85">
        <v>1.86892</v>
      </c>
      <c r="IK85">
        <v>1.87041</v>
      </c>
      <c r="IL85">
        <v>0</v>
      </c>
      <c r="IM85">
        <v>0</v>
      </c>
      <c r="IN85">
        <v>0</v>
      </c>
      <c r="IO85">
        <v>0</v>
      </c>
      <c r="IP85" t="s">
        <v>443</v>
      </c>
      <c r="IQ85" t="s">
        <v>444</v>
      </c>
      <c r="IR85" t="s">
        <v>445</v>
      </c>
      <c r="IS85" t="s">
        <v>445</v>
      </c>
      <c r="IT85" t="s">
        <v>445</v>
      </c>
      <c r="IU85" t="s">
        <v>445</v>
      </c>
      <c r="IV85">
        <v>0</v>
      </c>
      <c r="IW85">
        <v>100</v>
      </c>
      <c r="IX85">
        <v>100</v>
      </c>
      <c r="IY85">
        <v>-0.12</v>
      </c>
      <c r="IZ85">
        <v>0.1465</v>
      </c>
      <c r="JA85">
        <v>0.1520806729546384</v>
      </c>
      <c r="JB85">
        <v>0.0003178419753343253</v>
      </c>
      <c r="JC85">
        <v>-6.012475575984678E-07</v>
      </c>
      <c r="JD85">
        <v>7.594320938325871E-11</v>
      </c>
      <c r="JE85">
        <v>-0.06537213769188976</v>
      </c>
      <c r="JF85">
        <v>-0.002779077146552394</v>
      </c>
      <c r="JG85">
        <v>0.0007843295920201409</v>
      </c>
      <c r="JH85">
        <v>-1.211717912536145E-05</v>
      </c>
      <c r="JI85">
        <v>4</v>
      </c>
      <c r="JJ85">
        <v>2338</v>
      </c>
      <c r="JK85">
        <v>1</v>
      </c>
      <c r="JL85">
        <v>27</v>
      </c>
      <c r="JM85">
        <v>189910.5</v>
      </c>
      <c r="JN85">
        <v>189910.6</v>
      </c>
      <c r="JO85">
        <v>2.32544</v>
      </c>
      <c r="JP85">
        <v>2.23633</v>
      </c>
      <c r="JQ85">
        <v>1.39648</v>
      </c>
      <c r="JR85">
        <v>2.34741</v>
      </c>
      <c r="JS85">
        <v>1.49536</v>
      </c>
      <c r="JT85">
        <v>2.60498</v>
      </c>
      <c r="JU85">
        <v>36.3165</v>
      </c>
      <c r="JV85">
        <v>24.07</v>
      </c>
      <c r="JW85">
        <v>18</v>
      </c>
      <c r="JX85">
        <v>489.491</v>
      </c>
      <c r="JY85">
        <v>450.615</v>
      </c>
      <c r="JZ85">
        <v>28.3516</v>
      </c>
      <c r="KA85">
        <v>28.838</v>
      </c>
      <c r="KB85">
        <v>30</v>
      </c>
      <c r="KC85">
        <v>28.6983</v>
      </c>
      <c r="KD85">
        <v>28.6287</v>
      </c>
      <c r="KE85">
        <v>46.5765</v>
      </c>
      <c r="KF85">
        <v>27.4726</v>
      </c>
      <c r="KG85">
        <v>76.4774</v>
      </c>
      <c r="KH85">
        <v>28.3486</v>
      </c>
      <c r="KI85">
        <v>1155.92</v>
      </c>
      <c r="KJ85">
        <v>21.8151</v>
      </c>
      <c r="KK85">
        <v>100.998</v>
      </c>
      <c r="KL85">
        <v>100.529</v>
      </c>
    </row>
    <row r="86" spans="1:298">
      <c r="A86">
        <v>70</v>
      </c>
      <c r="B86">
        <v>1758642062.5</v>
      </c>
      <c r="C86">
        <v>436.5</v>
      </c>
      <c r="D86" t="s">
        <v>584</v>
      </c>
      <c r="E86" t="s">
        <v>585</v>
      </c>
      <c r="F86">
        <v>5</v>
      </c>
      <c r="G86" t="s">
        <v>436</v>
      </c>
      <c r="H86" t="s">
        <v>437</v>
      </c>
      <c r="I86" t="s">
        <v>438</v>
      </c>
      <c r="J86">
        <v>1758642055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1169.979669382098</v>
      </c>
      <c r="AL86">
        <v>1138.731575757576</v>
      </c>
      <c r="AM86">
        <v>3.492473395560304</v>
      </c>
      <c r="AN86">
        <v>64.96130728800695</v>
      </c>
      <c r="AO86">
        <f>(AQ86 - AP86 + DZ86*1E3/(8.314*(EB86+273.15)) * AS86/DY86 * AR86) * DY86/(100*DM86) * 1000/(1000 - AQ86)</f>
        <v>0</v>
      </c>
      <c r="AP86">
        <v>21.77752285714286</v>
      </c>
      <c r="AQ86">
        <v>23.73209151515151</v>
      </c>
      <c r="AR86">
        <v>-8.212045264670729E-05</v>
      </c>
      <c r="AS86">
        <v>107.77</v>
      </c>
      <c r="AT86">
        <v>0</v>
      </c>
      <c r="AU86">
        <v>0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439</v>
      </c>
      <c r="AZ86" t="s">
        <v>439</v>
      </c>
      <c r="BA86">
        <v>0</v>
      </c>
      <c r="BB86">
        <v>0</v>
      </c>
      <c r="BC86">
        <f>1-BA86/BB86</f>
        <v>0</v>
      </c>
      <c r="BD86">
        <v>0</v>
      </c>
      <c r="BE86" t="s">
        <v>439</v>
      </c>
      <c r="BF86" t="s">
        <v>439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439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2.44</v>
      </c>
      <c r="DN86">
        <v>0.5</v>
      </c>
      <c r="DO86" t="s">
        <v>440</v>
      </c>
      <c r="DP86">
        <v>2</v>
      </c>
      <c r="DQ86" t="b">
        <v>1</v>
      </c>
      <c r="DR86">
        <v>1758642055</v>
      </c>
      <c r="DS86">
        <v>1088.067037037037</v>
      </c>
      <c r="DT86">
        <v>1129.37962962963</v>
      </c>
      <c r="DU86">
        <v>23.73774074074074</v>
      </c>
      <c r="DV86">
        <v>21.77443333333333</v>
      </c>
      <c r="DW86">
        <v>1088.183703703704</v>
      </c>
      <c r="DX86">
        <v>23.59125555555556</v>
      </c>
      <c r="DY86">
        <v>500.0272592592593</v>
      </c>
      <c r="DZ86">
        <v>90.44110740740742</v>
      </c>
      <c r="EA86">
        <v>0.0307966074074074</v>
      </c>
      <c r="EB86">
        <v>30.12227407407407</v>
      </c>
      <c r="EC86">
        <v>30.02454074074074</v>
      </c>
      <c r="ED86">
        <v>999.9000000000001</v>
      </c>
      <c r="EE86">
        <v>0</v>
      </c>
      <c r="EF86">
        <v>0</v>
      </c>
      <c r="EG86">
        <v>9994.857407407408</v>
      </c>
      <c r="EH86">
        <v>0</v>
      </c>
      <c r="EI86">
        <v>12.0846</v>
      </c>
      <c r="EJ86">
        <v>-41.31190370370369</v>
      </c>
      <c r="EK86">
        <v>1114.523333333333</v>
      </c>
      <c r="EL86">
        <v>1154.517037037037</v>
      </c>
      <c r="EM86">
        <v>1.963305925925926</v>
      </c>
      <c r="EN86">
        <v>1129.37962962963</v>
      </c>
      <c r="EO86">
        <v>21.77443333333333</v>
      </c>
      <c r="EP86">
        <v>2.146867407407408</v>
      </c>
      <c r="EQ86">
        <v>1.969304444444444</v>
      </c>
      <c r="ER86">
        <v>18.57124074074074</v>
      </c>
      <c r="ES86">
        <v>17.19967407407407</v>
      </c>
      <c r="ET86">
        <v>2000.010740740741</v>
      </c>
      <c r="EU86">
        <v>0.9799967777777778</v>
      </c>
      <c r="EV86">
        <v>0.02000312962962963</v>
      </c>
      <c r="EW86">
        <v>0</v>
      </c>
      <c r="EX86">
        <v>312.7431111111111</v>
      </c>
      <c r="EY86">
        <v>5.00097</v>
      </c>
      <c r="EZ86">
        <v>6354.37037037037</v>
      </c>
      <c r="FA86">
        <v>16707.63703703704</v>
      </c>
      <c r="FB86">
        <v>40.74533333333333</v>
      </c>
      <c r="FC86">
        <v>41.06199999999999</v>
      </c>
      <c r="FD86">
        <v>40.67092592592592</v>
      </c>
      <c r="FE86">
        <v>40.64337037037038</v>
      </c>
      <c r="FF86">
        <v>41.31199999999999</v>
      </c>
      <c r="FG86">
        <v>1955.10074074074</v>
      </c>
      <c r="FH86">
        <v>39.91</v>
      </c>
      <c r="FI86">
        <v>0</v>
      </c>
      <c r="FJ86">
        <v>1758642063.6</v>
      </c>
      <c r="FK86">
        <v>0</v>
      </c>
      <c r="FL86">
        <v>312.7610384615385</v>
      </c>
      <c r="FM86">
        <v>2.734256417896461</v>
      </c>
      <c r="FN86">
        <v>59.58769230324373</v>
      </c>
      <c r="FO86">
        <v>6354.514615384614</v>
      </c>
      <c r="FP86">
        <v>15</v>
      </c>
      <c r="FQ86">
        <v>0</v>
      </c>
      <c r="FR86" t="s">
        <v>441</v>
      </c>
      <c r="FS86">
        <v>1747247426.5</v>
      </c>
      <c r="FT86">
        <v>1747247420.5</v>
      </c>
      <c r="FU86">
        <v>0</v>
      </c>
      <c r="FV86">
        <v>1.027</v>
      </c>
      <c r="FW86">
        <v>0.031</v>
      </c>
      <c r="FX86">
        <v>0.02</v>
      </c>
      <c r="FY86">
        <v>0.05</v>
      </c>
      <c r="FZ86">
        <v>420</v>
      </c>
      <c r="GA86">
        <v>16</v>
      </c>
      <c r="GB86">
        <v>0.01</v>
      </c>
      <c r="GC86">
        <v>0.1</v>
      </c>
      <c r="GD86">
        <v>-41.26999268292683</v>
      </c>
      <c r="GE86">
        <v>-1.815840418118475</v>
      </c>
      <c r="GF86">
        <v>0.2740120456585302</v>
      </c>
      <c r="GG86">
        <v>0</v>
      </c>
      <c r="GH86">
        <v>312.5908529411765</v>
      </c>
      <c r="GI86">
        <v>2.832681432430215</v>
      </c>
      <c r="GJ86">
        <v>0.3624456253217501</v>
      </c>
      <c r="GK86">
        <v>-1</v>
      </c>
      <c r="GL86">
        <v>1.964387804878049</v>
      </c>
      <c r="GM86">
        <v>-0.02501184668989336</v>
      </c>
      <c r="GN86">
        <v>0.004333159446777335</v>
      </c>
      <c r="GO86">
        <v>1</v>
      </c>
      <c r="GP86">
        <v>1</v>
      </c>
      <c r="GQ86">
        <v>2</v>
      </c>
      <c r="GR86" t="s">
        <v>442</v>
      </c>
      <c r="GS86">
        <v>3.13606</v>
      </c>
      <c r="GT86">
        <v>2.69097</v>
      </c>
      <c r="GU86">
        <v>0.184074</v>
      </c>
      <c r="GV86">
        <v>0.186588</v>
      </c>
      <c r="GW86">
        <v>0.105401</v>
      </c>
      <c r="GX86">
        <v>0.0980651</v>
      </c>
      <c r="GY86">
        <v>25934.5</v>
      </c>
      <c r="GZ86">
        <v>25900.9</v>
      </c>
      <c r="HA86">
        <v>29550.1</v>
      </c>
      <c r="HB86">
        <v>29428.4</v>
      </c>
      <c r="HC86">
        <v>34930.5</v>
      </c>
      <c r="HD86">
        <v>35153</v>
      </c>
      <c r="HE86">
        <v>41585.9</v>
      </c>
      <c r="HF86">
        <v>41803.5</v>
      </c>
      <c r="HG86">
        <v>1.92188</v>
      </c>
      <c r="HH86">
        <v>1.87547</v>
      </c>
      <c r="HI86">
        <v>0.0733063</v>
      </c>
      <c r="HJ86">
        <v>0</v>
      </c>
      <c r="HK86">
        <v>28.812</v>
      </c>
      <c r="HL86">
        <v>999.9</v>
      </c>
      <c r="HM86">
        <v>55.7</v>
      </c>
      <c r="HN86">
        <v>30.7</v>
      </c>
      <c r="HO86">
        <v>27.3128</v>
      </c>
      <c r="HP86">
        <v>62.0511</v>
      </c>
      <c r="HQ86">
        <v>25.7492</v>
      </c>
      <c r="HR86">
        <v>1</v>
      </c>
      <c r="HS86">
        <v>0.09491869999999999</v>
      </c>
      <c r="HT86">
        <v>-0.119815</v>
      </c>
      <c r="HU86">
        <v>20.3391</v>
      </c>
      <c r="HV86">
        <v>5.21594</v>
      </c>
      <c r="HW86">
        <v>12.0113</v>
      </c>
      <c r="HX86">
        <v>4.98895</v>
      </c>
      <c r="HY86">
        <v>3.28772</v>
      </c>
      <c r="HZ86">
        <v>9999</v>
      </c>
      <c r="IA86">
        <v>9999</v>
      </c>
      <c r="IB86">
        <v>9999</v>
      </c>
      <c r="IC86">
        <v>999.9</v>
      </c>
      <c r="ID86">
        <v>1.86753</v>
      </c>
      <c r="IE86">
        <v>1.86671</v>
      </c>
      <c r="IF86">
        <v>1.86601</v>
      </c>
      <c r="IG86">
        <v>1.866</v>
      </c>
      <c r="IH86">
        <v>1.86784</v>
      </c>
      <c r="II86">
        <v>1.87027</v>
      </c>
      <c r="IJ86">
        <v>1.86892</v>
      </c>
      <c r="IK86">
        <v>1.87042</v>
      </c>
      <c r="IL86">
        <v>0</v>
      </c>
      <c r="IM86">
        <v>0</v>
      </c>
      <c r="IN86">
        <v>0</v>
      </c>
      <c r="IO86">
        <v>0</v>
      </c>
      <c r="IP86" t="s">
        <v>443</v>
      </c>
      <c r="IQ86" t="s">
        <v>444</v>
      </c>
      <c r="IR86" t="s">
        <v>445</v>
      </c>
      <c r="IS86" t="s">
        <v>445</v>
      </c>
      <c r="IT86" t="s">
        <v>445</v>
      </c>
      <c r="IU86" t="s">
        <v>445</v>
      </c>
      <c r="IV86">
        <v>0</v>
      </c>
      <c r="IW86">
        <v>100</v>
      </c>
      <c r="IX86">
        <v>100</v>
      </c>
      <c r="IY86">
        <v>-0.13</v>
      </c>
      <c r="IZ86">
        <v>0.1464</v>
      </c>
      <c r="JA86">
        <v>0.1520806729546384</v>
      </c>
      <c r="JB86">
        <v>0.0003178419753343253</v>
      </c>
      <c r="JC86">
        <v>-6.012475575984678E-07</v>
      </c>
      <c r="JD86">
        <v>7.594320938325871E-11</v>
      </c>
      <c r="JE86">
        <v>-0.06537213769188976</v>
      </c>
      <c r="JF86">
        <v>-0.002779077146552394</v>
      </c>
      <c r="JG86">
        <v>0.0007843295920201409</v>
      </c>
      <c r="JH86">
        <v>-1.211717912536145E-05</v>
      </c>
      <c r="JI86">
        <v>4</v>
      </c>
      <c r="JJ86">
        <v>2338</v>
      </c>
      <c r="JK86">
        <v>1</v>
      </c>
      <c r="JL86">
        <v>27</v>
      </c>
      <c r="JM86">
        <v>189910.6</v>
      </c>
      <c r="JN86">
        <v>189910.7</v>
      </c>
      <c r="JO86">
        <v>2.35107</v>
      </c>
      <c r="JP86">
        <v>2.24487</v>
      </c>
      <c r="JQ86">
        <v>1.39771</v>
      </c>
      <c r="JR86">
        <v>2.34741</v>
      </c>
      <c r="JS86">
        <v>1.49536</v>
      </c>
      <c r="JT86">
        <v>2.64771</v>
      </c>
      <c r="JU86">
        <v>36.3165</v>
      </c>
      <c r="JV86">
        <v>24.0612</v>
      </c>
      <c r="JW86">
        <v>18</v>
      </c>
      <c r="JX86">
        <v>489.791</v>
      </c>
      <c r="JY86">
        <v>450.487</v>
      </c>
      <c r="JZ86">
        <v>28.3239</v>
      </c>
      <c r="KA86">
        <v>28.838</v>
      </c>
      <c r="KB86">
        <v>30</v>
      </c>
      <c r="KC86">
        <v>28.6983</v>
      </c>
      <c r="KD86">
        <v>28.6283</v>
      </c>
      <c r="KE86">
        <v>47.148</v>
      </c>
      <c r="KF86">
        <v>27.4726</v>
      </c>
      <c r="KG86">
        <v>76.4774</v>
      </c>
      <c r="KH86">
        <v>28.319</v>
      </c>
      <c r="KI86">
        <v>1175.96</v>
      </c>
      <c r="KJ86">
        <v>21.8272</v>
      </c>
      <c r="KK86">
        <v>100.998</v>
      </c>
      <c r="KL86">
        <v>100.529</v>
      </c>
    </row>
    <row r="87" spans="1:298">
      <c r="A87">
        <v>71</v>
      </c>
      <c r="B87">
        <v>1758642067.5</v>
      </c>
      <c r="C87">
        <v>441.5</v>
      </c>
      <c r="D87" t="s">
        <v>586</v>
      </c>
      <c r="E87" t="s">
        <v>587</v>
      </c>
      <c r="F87">
        <v>5</v>
      </c>
      <c r="G87" t="s">
        <v>436</v>
      </c>
      <c r="H87" t="s">
        <v>437</v>
      </c>
      <c r="I87" t="s">
        <v>438</v>
      </c>
      <c r="J87">
        <v>1758642059.714286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1187.084551863979</v>
      </c>
      <c r="AL87">
        <v>1155.925515151515</v>
      </c>
      <c r="AM87">
        <v>3.438587767406482</v>
      </c>
      <c r="AN87">
        <v>64.96130728800695</v>
      </c>
      <c r="AO87">
        <f>(AQ87 - AP87 + DZ87*1E3/(8.314*(EB87+273.15)) * AS87/DY87 * AR87) * DY87/(100*DM87) * 1000/(1000 - AQ87)</f>
        <v>0</v>
      </c>
      <c r="AP87">
        <v>21.78085977489179</v>
      </c>
      <c r="AQ87">
        <v>23.72529939393939</v>
      </c>
      <c r="AR87">
        <v>-9.639852684667742E-05</v>
      </c>
      <c r="AS87">
        <v>107.77</v>
      </c>
      <c r="AT87">
        <v>0</v>
      </c>
      <c r="AU87">
        <v>0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439</v>
      </c>
      <c r="AZ87" t="s">
        <v>439</v>
      </c>
      <c r="BA87">
        <v>0</v>
      </c>
      <c r="BB87">
        <v>0</v>
      </c>
      <c r="BC87">
        <f>1-BA87/BB87</f>
        <v>0</v>
      </c>
      <c r="BD87">
        <v>0</v>
      </c>
      <c r="BE87" t="s">
        <v>439</v>
      </c>
      <c r="BF87" t="s">
        <v>439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439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2.44</v>
      </c>
      <c r="DN87">
        <v>0.5</v>
      </c>
      <c r="DO87" t="s">
        <v>440</v>
      </c>
      <c r="DP87">
        <v>2</v>
      </c>
      <c r="DQ87" t="b">
        <v>1</v>
      </c>
      <c r="DR87">
        <v>1758642059.714286</v>
      </c>
      <c r="DS87">
        <v>1103.902142857143</v>
      </c>
      <c r="DT87">
        <v>1145.347142857143</v>
      </c>
      <c r="DU87">
        <v>23.73428928571428</v>
      </c>
      <c r="DV87">
        <v>21.77724642857143</v>
      </c>
      <c r="DW87">
        <v>1104.029285714286</v>
      </c>
      <c r="DX87">
        <v>23.58785714285714</v>
      </c>
      <c r="DY87">
        <v>500.0217499999999</v>
      </c>
      <c r="DZ87">
        <v>90.44100357142858</v>
      </c>
      <c r="EA87">
        <v>0.03086565714285714</v>
      </c>
      <c r="EB87">
        <v>30.11820357142857</v>
      </c>
      <c r="EC87">
        <v>30.01970357142857</v>
      </c>
      <c r="ED87">
        <v>999.9000000000002</v>
      </c>
      <c r="EE87">
        <v>0</v>
      </c>
      <c r="EF87">
        <v>0</v>
      </c>
      <c r="EG87">
        <v>9992.205714285714</v>
      </c>
      <c r="EH87">
        <v>0</v>
      </c>
      <c r="EI87">
        <v>12.0846</v>
      </c>
      <c r="EJ87">
        <v>-41.44466785714285</v>
      </c>
      <c r="EK87">
        <v>1130.737857142857</v>
      </c>
      <c r="EL87">
        <v>1170.843214285714</v>
      </c>
      <c r="EM87">
        <v>1.957047142857143</v>
      </c>
      <c r="EN87">
        <v>1145.347142857143</v>
      </c>
      <c r="EO87">
        <v>21.77724642857143</v>
      </c>
      <c r="EP87">
        <v>2.146552857142857</v>
      </c>
      <c r="EQ87">
        <v>1.969555714285714</v>
      </c>
      <c r="ER87">
        <v>18.56890357142857</v>
      </c>
      <c r="ES87">
        <v>17.20169285714286</v>
      </c>
      <c r="ET87">
        <v>1999.983214285714</v>
      </c>
      <c r="EU87">
        <v>0.9799965357142858</v>
      </c>
      <c r="EV87">
        <v>0.02000336785714285</v>
      </c>
      <c r="EW87">
        <v>0</v>
      </c>
      <c r="EX87">
        <v>312.9289642857143</v>
      </c>
      <c r="EY87">
        <v>5.00097</v>
      </c>
      <c r="EZ87">
        <v>6358.786071428572</v>
      </c>
      <c r="FA87">
        <v>16707.39642857143</v>
      </c>
      <c r="FB87">
        <v>40.7455</v>
      </c>
      <c r="FC87">
        <v>41.06199999999999</v>
      </c>
      <c r="FD87">
        <v>40.67149999999999</v>
      </c>
      <c r="FE87">
        <v>40.65821428571427</v>
      </c>
      <c r="FF87">
        <v>41.31199999999999</v>
      </c>
      <c r="FG87">
        <v>1955.073214285714</v>
      </c>
      <c r="FH87">
        <v>39.91</v>
      </c>
      <c r="FI87">
        <v>0</v>
      </c>
      <c r="FJ87">
        <v>1758642068.4</v>
      </c>
      <c r="FK87">
        <v>0</v>
      </c>
      <c r="FL87">
        <v>312.9369615384616</v>
      </c>
      <c r="FM87">
        <v>1.435384619532016</v>
      </c>
      <c r="FN87">
        <v>56.7576068619047</v>
      </c>
      <c r="FO87">
        <v>6359.081538461538</v>
      </c>
      <c r="FP87">
        <v>15</v>
      </c>
      <c r="FQ87">
        <v>0</v>
      </c>
      <c r="FR87" t="s">
        <v>441</v>
      </c>
      <c r="FS87">
        <v>1747247426.5</v>
      </c>
      <c r="FT87">
        <v>1747247420.5</v>
      </c>
      <c r="FU87">
        <v>0</v>
      </c>
      <c r="FV87">
        <v>1.027</v>
      </c>
      <c r="FW87">
        <v>0.031</v>
      </c>
      <c r="FX87">
        <v>0.02</v>
      </c>
      <c r="FY87">
        <v>0.05</v>
      </c>
      <c r="FZ87">
        <v>420</v>
      </c>
      <c r="GA87">
        <v>16</v>
      </c>
      <c r="GB87">
        <v>0.01</v>
      </c>
      <c r="GC87">
        <v>0.1</v>
      </c>
      <c r="GD87">
        <v>-41.31538780487805</v>
      </c>
      <c r="GE87">
        <v>-1.472966550522613</v>
      </c>
      <c r="GF87">
        <v>0.2683528848864654</v>
      </c>
      <c r="GG87">
        <v>0</v>
      </c>
      <c r="GH87">
        <v>312.7920588235294</v>
      </c>
      <c r="GI87">
        <v>2.570786862044232</v>
      </c>
      <c r="GJ87">
        <v>0.309231204305555</v>
      </c>
      <c r="GK87">
        <v>-1</v>
      </c>
      <c r="GL87">
        <v>1.960521951219512</v>
      </c>
      <c r="GM87">
        <v>-0.07407470383275128</v>
      </c>
      <c r="GN87">
        <v>0.007677443749986447</v>
      </c>
      <c r="GO87">
        <v>1</v>
      </c>
      <c r="GP87">
        <v>1</v>
      </c>
      <c r="GQ87">
        <v>2</v>
      </c>
      <c r="GR87" t="s">
        <v>442</v>
      </c>
      <c r="GS87">
        <v>3.13574</v>
      </c>
      <c r="GT87">
        <v>2.69136</v>
      </c>
      <c r="GU87">
        <v>0.185823</v>
      </c>
      <c r="GV87">
        <v>0.188255</v>
      </c>
      <c r="GW87">
        <v>0.105377</v>
      </c>
      <c r="GX87">
        <v>0.0980673</v>
      </c>
      <c r="GY87">
        <v>25878.8</v>
      </c>
      <c r="GZ87">
        <v>25848</v>
      </c>
      <c r="HA87">
        <v>29549.9</v>
      </c>
      <c r="HB87">
        <v>29428.7</v>
      </c>
      <c r="HC87">
        <v>34931.4</v>
      </c>
      <c r="HD87">
        <v>35153.2</v>
      </c>
      <c r="HE87">
        <v>41585.8</v>
      </c>
      <c r="HF87">
        <v>41803.9</v>
      </c>
      <c r="HG87">
        <v>1.92167</v>
      </c>
      <c r="HH87">
        <v>1.87585</v>
      </c>
      <c r="HI87">
        <v>0.0739992</v>
      </c>
      <c r="HJ87">
        <v>0</v>
      </c>
      <c r="HK87">
        <v>28.8068</v>
      </c>
      <c r="HL87">
        <v>999.9</v>
      </c>
      <c r="HM87">
        <v>55.7</v>
      </c>
      <c r="HN87">
        <v>30.7</v>
      </c>
      <c r="HO87">
        <v>27.3097</v>
      </c>
      <c r="HP87">
        <v>62.1511</v>
      </c>
      <c r="HQ87">
        <v>25.9896</v>
      </c>
      <c r="HR87">
        <v>1</v>
      </c>
      <c r="HS87">
        <v>0.09525409999999999</v>
      </c>
      <c r="HT87">
        <v>-0.176375</v>
      </c>
      <c r="HU87">
        <v>20.3389</v>
      </c>
      <c r="HV87">
        <v>5.21624</v>
      </c>
      <c r="HW87">
        <v>12.0119</v>
      </c>
      <c r="HX87">
        <v>4.98865</v>
      </c>
      <c r="HY87">
        <v>3.28768</v>
      </c>
      <c r="HZ87">
        <v>9999</v>
      </c>
      <c r="IA87">
        <v>9999</v>
      </c>
      <c r="IB87">
        <v>9999</v>
      </c>
      <c r="IC87">
        <v>999.9</v>
      </c>
      <c r="ID87">
        <v>1.86753</v>
      </c>
      <c r="IE87">
        <v>1.86671</v>
      </c>
      <c r="IF87">
        <v>1.86604</v>
      </c>
      <c r="IG87">
        <v>1.866</v>
      </c>
      <c r="IH87">
        <v>1.86784</v>
      </c>
      <c r="II87">
        <v>1.87029</v>
      </c>
      <c r="IJ87">
        <v>1.86892</v>
      </c>
      <c r="IK87">
        <v>1.87042</v>
      </c>
      <c r="IL87">
        <v>0</v>
      </c>
      <c r="IM87">
        <v>0</v>
      </c>
      <c r="IN87">
        <v>0</v>
      </c>
      <c r="IO87">
        <v>0</v>
      </c>
      <c r="IP87" t="s">
        <v>443</v>
      </c>
      <c r="IQ87" t="s">
        <v>444</v>
      </c>
      <c r="IR87" t="s">
        <v>445</v>
      </c>
      <c r="IS87" t="s">
        <v>445</v>
      </c>
      <c r="IT87" t="s">
        <v>445</v>
      </c>
      <c r="IU87" t="s">
        <v>445</v>
      </c>
      <c r="IV87">
        <v>0</v>
      </c>
      <c r="IW87">
        <v>100</v>
      </c>
      <c r="IX87">
        <v>100</v>
      </c>
      <c r="IY87">
        <v>-0.15</v>
      </c>
      <c r="IZ87">
        <v>0.1463</v>
      </c>
      <c r="JA87">
        <v>0.1520806729546384</v>
      </c>
      <c r="JB87">
        <v>0.0003178419753343253</v>
      </c>
      <c r="JC87">
        <v>-6.012475575984678E-07</v>
      </c>
      <c r="JD87">
        <v>7.594320938325871E-11</v>
      </c>
      <c r="JE87">
        <v>-0.06537213769188976</v>
      </c>
      <c r="JF87">
        <v>-0.002779077146552394</v>
      </c>
      <c r="JG87">
        <v>0.0007843295920201409</v>
      </c>
      <c r="JH87">
        <v>-1.211717912536145E-05</v>
      </c>
      <c r="JI87">
        <v>4</v>
      </c>
      <c r="JJ87">
        <v>2338</v>
      </c>
      <c r="JK87">
        <v>1</v>
      </c>
      <c r="JL87">
        <v>27</v>
      </c>
      <c r="JM87">
        <v>189910.7</v>
      </c>
      <c r="JN87">
        <v>189910.8</v>
      </c>
      <c r="JO87">
        <v>2.37793</v>
      </c>
      <c r="JP87">
        <v>2.24243</v>
      </c>
      <c r="JQ87">
        <v>1.39648</v>
      </c>
      <c r="JR87">
        <v>2.34863</v>
      </c>
      <c r="JS87">
        <v>1.49536</v>
      </c>
      <c r="JT87">
        <v>2.66846</v>
      </c>
      <c r="JU87">
        <v>36.34</v>
      </c>
      <c r="JV87">
        <v>24.0612</v>
      </c>
      <c r="JW87">
        <v>18</v>
      </c>
      <c r="JX87">
        <v>489.653</v>
      </c>
      <c r="JY87">
        <v>450.721</v>
      </c>
      <c r="JZ87">
        <v>28.3017</v>
      </c>
      <c r="KA87">
        <v>28.838</v>
      </c>
      <c r="KB87">
        <v>30.0001</v>
      </c>
      <c r="KC87">
        <v>28.6968</v>
      </c>
      <c r="KD87">
        <v>28.6283</v>
      </c>
      <c r="KE87">
        <v>47.6155</v>
      </c>
      <c r="KF87">
        <v>27.4726</v>
      </c>
      <c r="KG87">
        <v>76.4774</v>
      </c>
      <c r="KH87">
        <v>28.3068</v>
      </c>
      <c r="KI87">
        <v>1189.33</v>
      </c>
      <c r="KJ87">
        <v>21.8445</v>
      </c>
      <c r="KK87">
        <v>100.998</v>
      </c>
      <c r="KL87">
        <v>100.53</v>
      </c>
    </row>
    <row r="88" spans="1:298">
      <c r="A88">
        <v>72</v>
      </c>
      <c r="B88">
        <v>1758642072.5</v>
      </c>
      <c r="C88">
        <v>446.5</v>
      </c>
      <c r="D88" t="s">
        <v>588</v>
      </c>
      <c r="E88" t="s">
        <v>589</v>
      </c>
      <c r="F88">
        <v>5</v>
      </c>
      <c r="G88" t="s">
        <v>436</v>
      </c>
      <c r="H88" t="s">
        <v>437</v>
      </c>
      <c r="I88" t="s">
        <v>438</v>
      </c>
      <c r="J88">
        <v>1758642065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1203.481516228417</v>
      </c>
      <c r="AL88">
        <v>1172.756848484849</v>
      </c>
      <c r="AM88">
        <v>3.341430578259443</v>
      </c>
      <c r="AN88">
        <v>64.96130728800695</v>
      </c>
      <c r="AO88">
        <f>(AQ88 - AP88 + DZ88*1E3/(8.314*(EB88+273.15)) * AS88/DY88 * AR88) * DY88/(100*DM88) * 1000/(1000 - AQ88)</f>
        <v>0</v>
      </c>
      <c r="AP88">
        <v>21.78167811255411</v>
      </c>
      <c r="AQ88">
        <v>23.71713333333334</v>
      </c>
      <c r="AR88">
        <v>-9.031539888681531E-05</v>
      </c>
      <c r="AS88">
        <v>107.77</v>
      </c>
      <c r="AT88">
        <v>0</v>
      </c>
      <c r="AU88">
        <v>0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439</v>
      </c>
      <c r="AZ88" t="s">
        <v>439</v>
      </c>
      <c r="BA88">
        <v>0</v>
      </c>
      <c r="BB88">
        <v>0</v>
      </c>
      <c r="BC88">
        <f>1-BA88/BB88</f>
        <v>0</v>
      </c>
      <c r="BD88">
        <v>0</v>
      </c>
      <c r="BE88" t="s">
        <v>439</v>
      </c>
      <c r="BF88" t="s">
        <v>439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439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2.44</v>
      </c>
      <c r="DN88">
        <v>0.5</v>
      </c>
      <c r="DO88" t="s">
        <v>440</v>
      </c>
      <c r="DP88">
        <v>2</v>
      </c>
      <c r="DQ88" t="b">
        <v>1</v>
      </c>
      <c r="DR88">
        <v>1758642065</v>
      </c>
      <c r="DS88">
        <v>1121.701111111111</v>
      </c>
      <c r="DT88">
        <v>1162.852962962963</v>
      </c>
      <c r="DU88">
        <v>23.72775925925926</v>
      </c>
      <c r="DV88">
        <v>21.77980000000001</v>
      </c>
      <c r="DW88">
        <v>1121.841111111111</v>
      </c>
      <c r="DX88">
        <v>23.58141481481481</v>
      </c>
      <c r="DY88">
        <v>499.9958148148148</v>
      </c>
      <c r="DZ88">
        <v>90.44111111111113</v>
      </c>
      <c r="EA88">
        <v>0.03092292592592592</v>
      </c>
      <c r="EB88">
        <v>30.11382222222222</v>
      </c>
      <c r="EC88">
        <v>30.01108148148148</v>
      </c>
      <c r="ED88">
        <v>999.9000000000001</v>
      </c>
      <c r="EE88">
        <v>0</v>
      </c>
      <c r="EF88">
        <v>0</v>
      </c>
      <c r="EG88">
        <v>9995.831481481482</v>
      </c>
      <c r="EH88">
        <v>0</v>
      </c>
      <c r="EI88">
        <v>12.0846</v>
      </c>
      <c r="EJ88">
        <v>-41.15165555555556</v>
      </c>
      <c r="EK88">
        <v>1148.962222222222</v>
      </c>
      <c r="EL88">
        <v>1188.742962962963</v>
      </c>
      <c r="EM88">
        <v>1.947965555555556</v>
      </c>
      <c r="EN88">
        <v>1162.852962962963</v>
      </c>
      <c r="EO88">
        <v>21.77980000000001</v>
      </c>
      <c r="EP88">
        <v>2.145965555555555</v>
      </c>
      <c r="EQ88">
        <v>1.969789259259259</v>
      </c>
      <c r="ER88">
        <v>18.56453703703703</v>
      </c>
      <c r="ES88">
        <v>17.20356296296296</v>
      </c>
      <c r="ET88">
        <v>1999.99</v>
      </c>
      <c r="EU88">
        <v>0.9799966666666667</v>
      </c>
      <c r="EV88">
        <v>0.02000323703703703</v>
      </c>
      <c r="EW88">
        <v>0</v>
      </c>
      <c r="EX88">
        <v>313.0802222222222</v>
      </c>
      <c r="EY88">
        <v>5.00097</v>
      </c>
      <c r="EZ88">
        <v>6363.85037037037</v>
      </c>
      <c r="FA88">
        <v>16707.45925925926</v>
      </c>
      <c r="FB88">
        <v>40.74533333333333</v>
      </c>
      <c r="FC88">
        <v>41.06199999999999</v>
      </c>
      <c r="FD88">
        <v>40.66174074074074</v>
      </c>
      <c r="FE88">
        <v>40.66633333333333</v>
      </c>
      <c r="FF88">
        <v>41.31199999999999</v>
      </c>
      <c r="FG88">
        <v>1955.08</v>
      </c>
      <c r="FH88">
        <v>39.91</v>
      </c>
      <c r="FI88">
        <v>0</v>
      </c>
      <c r="FJ88">
        <v>1758642073.8</v>
      </c>
      <c r="FK88">
        <v>0</v>
      </c>
      <c r="FL88">
        <v>313.13012</v>
      </c>
      <c r="FM88">
        <v>3.032769235985924</v>
      </c>
      <c r="FN88">
        <v>54.19000014258825</v>
      </c>
      <c r="FO88">
        <v>6364.4436</v>
      </c>
      <c r="FP88">
        <v>15</v>
      </c>
      <c r="FQ88">
        <v>0</v>
      </c>
      <c r="FR88" t="s">
        <v>441</v>
      </c>
      <c r="FS88">
        <v>1747247426.5</v>
      </c>
      <c r="FT88">
        <v>1747247420.5</v>
      </c>
      <c r="FU88">
        <v>0</v>
      </c>
      <c r="FV88">
        <v>1.027</v>
      </c>
      <c r="FW88">
        <v>0.031</v>
      </c>
      <c r="FX88">
        <v>0.02</v>
      </c>
      <c r="FY88">
        <v>0.05</v>
      </c>
      <c r="FZ88">
        <v>420</v>
      </c>
      <c r="GA88">
        <v>16</v>
      </c>
      <c r="GB88">
        <v>0.01</v>
      </c>
      <c r="GC88">
        <v>0.1</v>
      </c>
      <c r="GD88">
        <v>-41.251085</v>
      </c>
      <c r="GE88">
        <v>3.274894559099467</v>
      </c>
      <c r="GF88">
        <v>0.3879902689179201</v>
      </c>
      <c r="GG88">
        <v>0</v>
      </c>
      <c r="GH88">
        <v>313.0205588235294</v>
      </c>
      <c r="GI88">
        <v>1.803834992318421</v>
      </c>
      <c r="GJ88">
        <v>0.2523583109945597</v>
      </c>
      <c r="GK88">
        <v>-1</v>
      </c>
      <c r="GL88">
        <v>1.95268675</v>
      </c>
      <c r="GM88">
        <v>-0.1037352720450334</v>
      </c>
      <c r="GN88">
        <v>0.01002497615645542</v>
      </c>
      <c r="GO88">
        <v>0</v>
      </c>
      <c r="GP88">
        <v>0</v>
      </c>
      <c r="GQ88">
        <v>2</v>
      </c>
      <c r="GR88" t="s">
        <v>482</v>
      </c>
      <c r="GS88">
        <v>3.13599</v>
      </c>
      <c r="GT88">
        <v>2.69113</v>
      </c>
      <c r="GU88">
        <v>0.187524</v>
      </c>
      <c r="GV88">
        <v>0.189836</v>
      </c>
      <c r="GW88">
        <v>0.105358</v>
      </c>
      <c r="GX88">
        <v>0.0980794</v>
      </c>
      <c r="GY88">
        <v>25824.6</v>
      </c>
      <c r="GZ88">
        <v>25797.8</v>
      </c>
      <c r="HA88">
        <v>29549.9</v>
      </c>
      <c r="HB88">
        <v>29428.9</v>
      </c>
      <c r="HC88">
        <v>34932.4</v>
      </c>
      <c r="HD88">
        <v>35152.8</v>
      </c>
      <c r="HE88">
        <v>41586</v>
      </c>
      <c r="HF88">
        <v>41803.9</v>
      </c>
      <c r="HG88">
        <v>1.92195</v>
      </c>
      <c r="HH88">
        <v>1.87535</v>
      </c>
      <c r="HI88">
        <v>0.0739992</v>
      </c>
      <c r="HJ88">
        <v>0</v>
      </c>
      <c r="HK88">
        <v>28.8021</v>
      </c>
      <c r="HL88">
        <v>999.9</v>
      </c>
      <c r="HM88">
        <v>55.7</v>
      </c>
      <c r="HN88">
        <v>30.7</v>
      </c>
      <c r="HO88">
        <v>27.3138</v>
      </c>
      <c r="HP88">
        <v>62.0711</v>
      </c>
      <c r="HQ88">
        <v>25.9896</v>
      </c>
      <c r="HR88">
        <v>1</v>
      </c>
      <c r="HS88">
        <v>0.0949441</v>
      </c>
      <c r="HT88">
        <v>-0.184425</v>
      </c>
      <c r="HU88">
        <v>20.3392</v>
      </c>
      <c r="HV88">
        <v>5.21729</v>
      </c>
      <c r="HW88">
        <v>12.0117</v>
      </c>
      <c r="HX88">
        <v>4.98865</v>
      </c>
      <c r="HY88">
        <v>3.28783</v>
      </c>
      <c r="HZ88">
        <v>9999</v>
      </c>
      <c r="IA88">
        <v>9999</v>
      </c>
      <c r="IB88">
        <v>9999</v>
      </c>
      <c r="IC88">
        <v>999.9</v>
      </c>
      <c r="ID88">
        <v>1.86753</v>
      </c>
      <c r="IE88">
        <v>1.86672</v>
      </c>
      <c r="IF88">
        <v>1.86603</v>
      </c>
      <c r="IG88">
        <v>1.86601</v>
      </c>
      <c r="IH88">
        <v>1.86784</v>
      </c>
      <c r="II88">
        <v>1.87029</v>
      </c>
      <c r="IJ88">
        <v>1.86893</v>
      </c>
      <c r="IK88">
        <v>1.87041</v>
      </c>
      <c r="IL88">
        <v>0</v>
      </c>
      <c r="IM88">
        <v>0</v>
      </c>
      <c r="IN88">
        <v>0</v>
      </c>
      <c r="IO88">
        <v>0</v>
      </c>
      <c r="IP88" t="s">
        <v>443</v>
      </c>
      <c r="IQ88" t="s">
        <v>444</v>
      </c>
      <c r="IR88" t="s">
        <v>445</v>
      </c>
      <c r="IS88" t="s">
        <v>445</v>
      </c>
      <c r="IT88" t="s">
        <v>445</v>
      </c>
      <c r="IU88" t="s">
        <v>445</v>
      </c>
      <c r="IV88">
        <v>0</v>
      </c>
      <c r="IW88">
        <v>100</v>
      </c>
      <c r="IX88">
        <v>100</v>
      </c>
      <c r="IY88">
        <v>-0.16</v>
      </c>
      <c r="IZ88">
        <v>0.1462</v>
      </c>
      <c r="JA88">
        <v>0.1520806729546384</v>
      </c>
      <c r="JB88">
        <v>0.0003178419753343253</v>
      </c>
      <c r="JC88">
        <v>-6.012475575984678E-07</v>
      </c>
      <c r="JD88">
        <v>7.594320938325871E-11</v>
      </c>
      <c r="JE88">
        <v>-0.06537213769188976</v>
      </c>
      <c r="JF88">
        <v>-0.002779077146552394</v>
      </c>
      <c r="JG88">
        <v>0.0007843295920201409</v>
      </c>
      <c r="JH88">
        <v>-1.211717912536145E-05</v>
      </c>
      <c r="JI88">
        <v>4</v>
      </c>
      <c r="JJ88">
        <v>2338</v>
      </c>
      <c r="JK88">
        <v>1</v>
      </c>
      <c r="JL88">
        <v>27</v>
      </c>
      <c r="JM88">
        <v>189910.8</v>
      </c>
      <c r="JN88">
        <v>189910.9</v>
      </c>
      <c r="JO88">
        <v>2.40234</v>
      </c>
      <c r="JP88">
        <v>2.23633</v>
      </c>
      <c r="JQ88">
        <v>1.39648</v>
      </c>
      <c r="JR88">
        <v>2.34863</v>
      </c>
      <c r="JS88">
        <v>1.49536</v>
      </c>
      <c r="JT88">
        <v>2.69043</v>
      </c>
      <c r="JU88">
        <v>36.34</v>
      </c>
      <c r="JV88">
        <v>24.0612</v>
      </c>
      <c r="JW88">
        <v>18</v>
      </c>
      <c r="JX88">
        <v>489.82</v>
      </c>
      <c r="JY88">
        <v>450.391</v>
      </c>
      <c r="JZ88">
        <v>28.2911</v>
      </c>
      <c r="KA88">
        <v>28.838</v>
      </c>
      <c r="KB88">
        <v>30.0002</v>
      </c>
      <c r="KC88">
        <v>28.696</v>
      </c>
      <c r="KD88">
        <v>28.6259</v>
      </c>
      <c r="KE88">
        <v>48.1088</v>
      </c>
      <c r="KF88">
        <v>27.4726</v>
      </c>
      <c r="KG88">
        <v>76.4774</v>
      </c>
      <c r="KH88">
        <v>28.2939</v>
      </c>
      <c r="KI88">
        <v>1209.37</v>
      </c>
      <c r="KJ88">
        <v>21.8591</v>
      </c>
      <c r="KK88">
        <v>100.998</v>
      </c>
      <c r="KL88">
        <v>100.53</v>
      </c>
    </row>
    <row r="89" spans="1:298">
      <c r="A89">
        <v>73</v>
      </c>
      <c r="B89">
        <v>1758642077.5</v>
      </c>
      <c r="C89">
        <v>451.5</v>
      </c>
      <c r="D89" t="s">
        <v>590</v>
      </c>
      <c r="E89" t="s">
        <v>591</v>
      </c>
      <c r="F89">
        <v>5</v>
      </c>
      <c r="G89" t="s">
        <v>436</v>
      </c>
      <c r="H89" t="s">
        <v>437</v>
      </c>
      <c r="I89" t="s">
        <v>438</v>
      </c>
      <c r="J89">
        <v>1758642069.714286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1219.626298356168</v>
      </c>
      <c r="AL89">
        <v>1189.233090909091</v>
      </c>
      <c r="AM89">
        <v>3.304591541325999</v>
      </c>
      <c r="AN89">
        <v>64.96130728800695</v>
      </c>
      <c r="AO89">
        <f>(AQ89 - AP89 + DZ89*1E3/(8.314*(EB89+273.15)) * AS89/DY89 * AR89) * DY89/(100*DM89) * 1000/(1000 - AQ89)</f>
        <v>0</v>
      </c>
      <c r="AP89">
        <v>21.78440881385282</v>
      </c>
      <c r="AQ89">
        <v>23.71207515151515</v>
      </c>
      <c r="AR89">
        <v>-4.660198039510195E-05</v>
      </c>
      <c r="AS89">
        <v>107.77</v>
      </c>
      <c r="AT89">
        <v>0</v>
      </c>
      <c r="AU89">
        <v>0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439</v>
      </c>
      <c r="AZ89" t="s">
        <v>439</v>
      </c>
      <c r="BA89">
        <v>0</v>
      </c>
      <c r="BB89">
        <v>0</v>
      </c>
      <c r="BC89">
        <f>1-BA89/BB89</f>
        <v>0</v>
      </c>
      <c r="BD89">
        <v>0</v>
      </c>
      <c r="BE89" t="s">
        <v>439</v>
      </c>
      <c r="BF89" t="s">
        <v>439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439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2.44</v>
      </c>
      <c r="DN89">
        <v>0.5</v>
      </c>
      <c r="DO89" t="s">
        <v>440</v>
      </c>
      <c r="DP89">
        <v>2</v>
      </c>
      <c r="DQ89" t="b">
        <v>1</v>
      </c>
      <c r="DR89">
        <v>1758642069.714286</v>
      </c>
      <c r="DS89">
        <v>1137.313928571429</v>
      </c>
      <c r="DT89">
        <v>1178.096785714286</v>
      </c>
      <c r="DU89">
        <v>23.72142499999999</v>
      </c>
      <c r="DV89">
        <v>21.78238214285714</v>
      </c>
      <c r="DW89">
        <v>1137.466071428571</v>
      </c>
      <c r="DX89">
        <v>23.57517142857143</v>
      </c>
      <c r="DY89">
        <v>499.9893214285715</v>
      </c>
      <c r="DZ89">
        <v>90.44148214285715</v>
      </c>
      <c r="EA89">
        <v>0.03097233571428571</v>
      </c>
      <c r="EB89">
        <v>30.10848214285715</v>
      </c>
      <c r="EC89">
        <v>30.01303571428571</v>
      </c>
      <c r="ED89">
        <v>999.9000000000002</v>
      </c>
      <c r="EE89">
        <v>0</v>
      </c>
      <c r="EF89">
        <v>0</v>
      </c>
      <c r="EG89">
        <v>9997.678928571429</v>
      </c>
      <c r="EH89">
        <v>0</v>
      </c>
      <c r="EI89">
        <v>12.0846</v>
      </c>
      <c r="EJ89">
        <v>-40.78247857142857</v>
      </c>
      <c r="EK89">
        <v>1164.9475</v>
      </c>
      <c r="EL89">
        <v>1204.329642857143</v>
      </c>
      <c r="EM89">
        <v>1.9390575</v>
      </c>
      <c r="EN89">
        <v>1178.096785714286</v>
      </c>
      <c r="EO89">
        <v>21.78238214285714</v>
      </c>
      <c r="EP89">
        <v>2.145401785714286</v>
      </c>
      <c r="EQ89">
        <v>1.970030714285714</v>
      </c>
      <c r="ER89">
        <v>18.56033571428571</v>
      </c>
      <c r="ES89">
        <v>17.20549285714285</v>
      </c>
      <c r="ET89">
        <v>1999.977142857143</v>
      </c>
      <c r="EU89">
        <v>0.9799965357142858</v>
      </c>
      <c r="EV89">
        <v>0.02000336428571428</v>
      </c>
      <c r="EW89">
        <v>0</v>
      </c>
      <c r="EX89">
        <v>313.3586071428572</v>
      </c>
      <c r="EY89">
        <v>5.00097</v>
      </c>
      <c r="EZ89">
        <v>6367.928214285715</v>
      </c>
      <c r="FA89">
        <v>16707.36071428571</v>
      </c>
      <c r="FB89">
        <v>40.75</v>
      </c>
      <c r="FC89">
        <v>41.06199999999999</v>
      </c>
      <c r="FD89">
        <v>40.65599999999999</v>
      </c>
      <c r="FE89">
        <v>40.67371428571428</v>
      </c>
      <c r="FF89">
        <v>41.31199999999999</v>
      </c>
      <c r="FG89">
        <v>1955.067142857143</v>
      </c>
      <c r="FH89">
        <v>39.91</v>
      </c>
      <c r="FI89">
        <v>0</v>
      </c>
      <c r="FJ89">
        <v>1758642078.6</v>
      </c>
      <c r="FK89">
        <v>0</v>
      </c>
      <c r="FL89">
        <v>313.3686</v>
      </c>
      <c r="FM89">
        <v>3.334846167305079</v>
      </c>
      <c r="FN89">
        <v>54.53923086588881</v>
      </c>
      <c r="FO89">
        <v>6368.7072</v>
      </c>
      <c r="FP89">
        <v>15</v>
      </c>
      <c r="FQ89">
        <v>0</v>
      </c>
      <c r="FR89" t="s">
        <v>441</v>
      </c>
      <c r="FS89">
        <v>1747247426.5</v>
      </c>
      <c r="FT89">
        <v>1747247420.5</v>
      </c>
      <c r="FU89">
        <v>0</v>
      </c>
      <c r="FV89">
        <v>1.027</v>
      </c>
      <c r="FW89">
        <v>0.031</v>
      </c>
      <c r="FX89">
        <v>0.02</v>
      </c>
      <c r="FY89">
        <v>0.05</v>
      </c>
      <c r="FZ89">
        <v>420</v>
      </c>
      <c r="GA89">
        <v>16</v>
      </c>
      <c r="GB89">
        <v>0.01</v>
      </c>
      <c r="GC89">
        <v>0.1</v>
      </c>
      <c r="GD89">
        <v>-40.9667325</v>
      </c>
      <c r="GE89">
        <v>5.015165853658742</v>
      </c>
      <c r="GF89">
        <v>0.5046045740911889</v>
      </c>
      <c r="GG89">
        <v>0</v>
      </c>
      <c r="GH89">
        <v>313.2421176470588</v>
      </c>
      <c r="GI89">
        <v>2.94762414304286</v>
      </c>
      <c r="GJ89">
        <v>0.3643522668990329</v>
      </c>
      <c r="GK89">
        <v>-1</v>
      </c>
      <c r="GL89">
        <v>1.9435485</v>
      </c>
      <c r="GM89">
        <v>-0.1136888555347118</v>
      </c>
      <c r="GN89">
        <v>0.01100686729955439</v>
      </c>
      <c r="GO89">
        <v>0</v>
      </c>
      <c r="GP89">
        <v>0</v>
      </c>
      <c r="GQ89">
        <v>2</v>
      </c>
      <c r="GR89" t="s">
        <v>482</v>
      </c>
      <c r="GS89">
        <v>3.13594</v>
      </c>
      <c r="GT89">
        <v>2.69126</v>
      </c>
      <c r="GU89">
        <v>0.189179</v>
      </c>
      <c r="GV89">
        <v>0.191463</v>
      </c>
      <c r="GW89">
        <v>0.105339</v>
      </c>
      <c r="GX89">
        <v>0.0981258</v>
      </c>
      <c r="GY89">
        <v>25772.5</v>
      </c>
      <c r="GZ89">
        <v>25745.6</v>
      </c>
      <c r="HA89">
        <v>29550.5</v>
      </c>
      <c r="HB89">
        <v>29428.6</v>
      </c>
      <c r="HC89">
        <v>34934</v>
      </c>
      <c r="HD89">
        <v>35150.7</v>
      </c>
      <c r="HE89">
        <v>41587.1</v>
      </c>
      <c r="HF89">
        <v>41803.6</v>
      </c>
      <c r="HG89">
        <v>1.92188</v>
      </c>
      <c r="HH89">
        <v>1.87577</v>
      </c>
      <c r="HI89">
        <v>0.07550419999999999</v>
      </c>
      <c r="HJ89">
        <v>0</v>
      </c>
      <c r="HK89">
        <v>28.7957</v>
      </c>
      <c r="HL89">
        <v>999.9</v>
      </c>
      <c r="HM89">
        <v>55.7</v>
      </c>
      <c r="HN89">
        <v>30.7</v>
      </c>
      <c r="HO89">
        <v>27.3119</v>
      </c>
      <c r="HP89">
        <v>61.9611</v>
      </c>
      <c r="HQ89">
        <v>25.9215</v>
      </c>
      <c r="HR89">
        <v>1</v>
      </c>
      <c r="HS89">
        <v>0.0947409</v>
      </c>
      <c r="HT89">
        <v>-0.210207</v>
      </c>
      <c r="HU89">
        <v>20.3393</v>
      </c>
      <c r="HV89">
        <v>5.21669</v>
      </c>
      <c r="HW89">
        <v>12.012</v>
      </c>
      <c r="HX89">
        <v>4.9885</v>
      </c>
      <c r="HY89">
        <v>3.28768</v>
      </c>
      <c r="HZ89">
        <v>9999</v>
      </c>
      <c r="IA89">
        <v>9999</v>
      </c>
      <c r="IB89">
        <v>9999</v>
      </c>
      <c r="IC89">
        <v>999.9</v>
      </c>
      <c r="ID89">
        <v>1.86752</v>
      </c>
      <c r="IE89">
        <v>1.86672</v>
      </c>
      <c r="IF89">
        <v>1.86602</v>
      </c>
      <c r="IG89">
        <v>1.866</v>
      </c>
      <c r="IH89">
        <v>1.86784</v>
      </c>
      <c r="II89">
        <v>1.87029</v>
      </c>
      <c r="IJ89">
        <v>1.86892</v>
      </c>
      <c r="IK89">
        <v>1.87041</v>
      </c>
      <c r="IL89">
        <v>0</v>
      </c>
      <c r="IM89">
        <v>0</v>
      </c>
      <c r="IN89">
        <v>0</v>
      </c>
      <c r="IO89">
        <v>0</v>
      </c>
      <c r="IP89" t="s">
        <v>443</v>
      </c>
      <c r="IQ89" t="s">
        <v>444</v>
      </c>
      <c r="IR89" t="s">
        <v>445</v>
      </c>
      <c r="IS89" t="s">
        <v>445</v>
      </c>
      <c r="IT89" t="s">
        <v>445</v>
      </c>
      <c r="IU89" t="s">
        <v>445</v>
      </c>
      <c r="IV89">
        <v>0</v>
      </c>
      <c r="IW89">
        <v>100</v>
      </c>
      <c r="IX89">
        <v>100</v>
      </c>
      <c r="IY89">
        <v>-0.17</v>
      </c>
      <c r="IZ89">
        <v>0.1461</v>
      </c>
      <c r="JA89">
        <v>0.1520806729546384</v>
      </c>
      <c r="JB89">
        <v>0.0003178419753343253</v>
      </c>
      <c r="JC89">
        <v>-6.012475575984678E-07</v>
      </c>
      <c r="JD89">
        <v>7.594320938325871E-11</v>
      </c>
      <c r="JE89">
        <v>-0.06537213769188976</v>
      </c>
      <c r="JF89">
        <v>-0.002779077146552394</v>
      </c>
      <c r="JG89">
        <v>0.0007843295920201409</v>
      </c>
      <c r="JH89">
        <v>-1.211717912536145E-05</v>
      </c>
      <c r="JI89">
        <v>4</v>
      </c>
      <c r="JJ89">
        <v>2338</v>
      </c>
      <c r="JK89">
        <v>1</v>
      </c>
      <c r="JL89">
        <v>27</v>
      </c>
      <c r="JM89">
        <v>189910.9</v>
      </c>
      <c r="JN89">
        <v>189911</v>
      </c>
      <c r="JO89">
        <v>2.43164</v>
      </c>
      <c r="JP89">
        <v>2.24609</v>
      </c>
      <c r="JQ89">
        <v>1.39648</v>
      </c>
      <c r="JR89">
        <v>2.34741</v>
      </c>
      <c r="JS89">
        <v>1.49536</v>
      </c>
      <c r="JT89">
        <v>2.52563</v>
      </c>
      <c r="JU89">
        <v>36.34</v>
      </c>
      <c r="JV89">
        <v>24.0612</v>
      </c>
      <c r="JW89">
        <v>18</v>
      </c>
      <c r="JX89">
        <v>489.773</v>
      </c>
      <c r="JY89">
        <v>450.656</v>
      </c>
      <c r="JZ89">
        <v>28.2835</v>
      </c>
      <c r="KA89">
        <v>28.838</v>
      </c>
      <c r="KB89">
        <v>30.0001</v>
      </c>
      <c r="KC89">
        <v>28.696</v>
      </c>
      <c r="KD89">
        <v>28.6259</v>
      </c>
      <c r="KE89">
        <v>48.6893</v>
      </c>
      <c r="KF89">
        <v>27.1905</v>
      </c>
      <c r="KG89">
        <v>76.4774</v>
      </c>
      <c r="KH89">
        <v>28.2876</v>
      </c>
      <c r="KI89">
        <v>1222.76</v>
      </c>
      <c r="KJ89">
        <v>21.8803</v>
      </c>
      <c r="KK89">
        <v>101</v>
      </c>
      <c r="KL89">
        <v>100.529</v>
      </c>
    </row>
    <row r="90" spans="1:298">
      <c r="A90">
        <v>74</v>
      </c>
      <c r="B90">
        <v>1758642082.5</v>
      </c>
      <c r="C90">
        <v>456.5</v>
      </c>
      <c r="D90" t="s">
        <v>592</v>
      </c>
      <c r="E90" t="s">
        <v>593</v>
      </c>
      <c r="F90">
        <v>5</v>
      </c>
      <c r="G90" t="s">
        <v>436</v>
      </c>
      <c r="H90" t="s">
        <v>437</v>
      </c>
      <c r="I90" t="s">
        <v>438</v>
      </c>
      <c r="J90">
        <v>1758642075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1236.70105891685</v>
      </c>
      <c r="AL90">
        <v>1205.786848484848</v>
      </c>
      <c r="AM90">
        <v>3.313380127677592</v>
      </c>
      <c r="AN90">
        <v>64.96130728800695</v>
      </c>
      <c r="AO90">
        <f>(AQ90 - AP90 + DZ90*1E3/(8.314*(EB90+273.15)) * AS90/DY90 * AR90) * DY90/(100*DM90) * 1000/(1000 - AQ90)</f>
        <v>0</v>
      </c>
      <c r="AP90">
        <v>21.83691631168831</v>
      </c>
      <c r="AQ90">
        <v>23.72064181818182</v>
      </c>
      <c r="AR90">
        <v>0.0001205194805194224</v>
      </c>
      <c r="AS90">
        <v>107.77</v>
      </c>
      <c r="AT90">
        <v>0</v>
      </c>
      <c r="AU90">
        <v>0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439</v>
      </c>
      <c r="AZ90" t="s">
        <v>439</v>
      </c>
      <c r="BA90">
        <v>0</v>
      </c>
      <c r="BB90">
        <v>0</v>
      </c>
      <c r="BC90">
        <f>1-BA90/BB90</f>
        <v>0</v>
      </c>
      <c r="BD90">
        <v>0</v>
      </c>
      <c r="BE90" t="s">
        <v>439</v>
      </c>
      <c r="BF90" t="s">
        <v>439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439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2.44</v>
      </c>
      <c r="DN90">
        <v>0.5</v>
      </c>
      <c r="DO90" t="s">
        <v>440</v>
      </c>
      <c r="DP90">
        <v>2</v>
      </c>
      <c r="DQ90" t="b">
        <v>1</v>
      </c>
      <c r="DR90">
        <v>1758642075</v>
      </c>
      <c r="DS90">
        <v>1154.557777777778</v>
      </c>
      <c r="DT90">
        <v>1195.192962962963</v>
      </c>
      <c r="DU90">
        <v>23.71608518518519</v>
      </c>
      <c r="DV90">
        <v>21.79903333333333</v>
      </c>
      <c r="DW90">
        <v>1154.723333333333</v>
      </c>
      <c r="DX90">
        <v>23.5699037037037</v>
      </c>
      <c r="DY90">
        <v>500.0080740740741</v>
      </c>
      <c r="DZ90">
        <v>90.44258148148147</v>
      </c>
      <c r="EA90">
        <v>0.03085953703703704</v>
      </c>
      <c r="EB90">
        <v>30.10151481481482</v>
      </c>
      <c r="EC90">
        <v>30.01664444444444</v>
      </c>
      <c r="ED90">
        <v>999.9000000000001</v>
      </c>
      <c r="EE90">
        <v>0</v>
      </c>
      <c r="EF90">
        <v>0</v>
      </c>
      <c r="EG90">
        <v>10005.18703703704</v>
      </c>
      <c r="EH90">
        <v>0</v>
      </c>
      <c r="EI90">
        <v>12.08091851851852</v>
      </c>
      <c r="EJ90">
        <v>-40.63452222222222</v>
      </c>
      <c r="EK90">
        <v>1182.604814814815</v>
      </c>
      <c r="EL90">
        <v>1221.827407407407</v>
      </c>
      <c r="EM90">
        <v>1.917060740740741</v>
      </c>
      <c r="EN90">
        <v>1195.192962962963</v>
      </c>
      <c r="EO90">
        <v>21.79903333333333</v>
      </c>
      <c r="EP90">
        <v>2.144945185185185</v>
      </c>
      <c r="EQ90">
        <v>1.971561481481481</v>
      </c>
      <c r="ER90">
        <v>18.55694074074074</v>
      </c>
      <c r="ES90">
        <v>17.21776296296296</v>
      </c>
      <c r="ET90">
        <v>1999.976296296296</v>
      </c>
      <c r="EU90">
        <v>0.9799965555555556</v>
      </c>
      <c r="EV90">
        <v>0.02000334444444444</v>
      </c>
      <c r="EW90">
        <v>0</v>
      </c>
      <c r="EX90">
        <v>313.6251111111112</v>
      </c>
      <c r="EY90">
        <v>5.00097</v>
      </c>
      <c r="EZ90">
        <v>6372.591851851851</v>
      </c>
      <c r="FA90">
        <v>16707.36666666667</v>
      </c>
      <c r="FB90">
        <v>40.75</v>
      </c>
      <c r="FC90">
        <v>41.06199999999999</v>
      </c>
      <c r="FD90">
        <v>40.65714814814814</v>
      </c>
      <c r="FE90">
        <v>40.66174074074073</v>
      </c>
      <c r="FF90">
        <v>41.31199999999999</v>
      </c>
      <c r="FG90">
        <v>1955.066296296297</v>
      </c>
      <c r="FH90">
        <v>39.91</v>
      </c>
      <c r="FI90">
        <v>0</v>
      </c>
      <c r="FJ90">
        <v>1758642083.4</v>
      </c>
      <c r="FK90">
        <v>0</v>
      </c>
      <c r="FL90">
        <v>313.60056</v>
      </c>
      <c r="FM90">
        <v>2.482000003735787</v>
      </c>
      <c r="FN90">
        <v>49.49153835845061</v>
      </c>
      <c r="FO90">
        <v>6372.850399999999</v>
      </c>
      <c r="FP90">
        <v>15</v>
      </c>
      <c r="FQ90">
        <v>0</v>
      </c>
      <c r="FR90" t="s">
        <v>441</v>
      </c>
      <c r="FS90">
        <v>1747247426.5</v>
      </c>
      <c r="FT90">
        <v>1747247420.5</v>
      </c>
      <c r="FU90">
        <v>0</v>
      </c>
      <c r="FV90">
        <v>1.027</v>
      </c>
      <c r="FW90">
        <v>0.031</v>
      </c>
      <c r="FX90">
        <v>0.02</v>
      </c>
      <c r="FY90">
        <v>0.05</v>
      </c>
      <c r="FZ90">
        <v>420</v>
      </c>
      <c r="GA90">
        <v>16</v>
      </c>
      <c r="GB90">
        <v>0.01</v>
      </c>
      <c r="GC90">
        <v>0.1</v>
      </c>
      <c r="GD90">
        <v>-40.82838536585366</v>
      </c>
      <c r="GE90">
        <v>2.352888501742078</v>
      </c>
      <c r="GF90">
        <v>0.4184724011419974</v>
      </c>
      <c r="GG90">
        <v>0</v>
      </c>
      <c r="GH90">
        <v>313.4164117647059</v>
      </c>
      <c r="GI90">
        <v>2.71113827726861</v>
      </c>
      <c r="GJ90">
        <v>0.3527146086508301</v>
      </c>
      <c r="GK90">
        <v>-1</v>
      </c>
      <c r="GL90">
        <v>1.928474390243902</v>
      </c>
      <c r="GM90">
        <v>-0.218461463414627</v>
      </c>
      <c r="GN90">
        <v>0.02383978935174375</v>
      </c>
      <c r="GO90">
        <v>0</v>
      </c>
      <c r="GP90">
        <v>0</v>
      </c>
      <c r="GQ90">
        <v>2</v>
      </c>
      <c r="GR90" t="s">
        <v>482</v>
      </c>
      <c r="GS90">
        <v>3.13609</v>
      </c>
      <c r="GT90">
        <v>2.6912</v>
      </c>
      <c r="GU90">
        <v>0.19084</v>
      </c>
      <c r="GV90">
        <v>0.193142</v>
      </c>
      <c r="GW90">
        <v>0.105375</v>
      </c>
      <c r="GX90">
        <v>0.098286</v>
      </c>
      <c r="GY90">
        <v>25719.8</v>
      </c>
      <c r="GZ90">
        <v>25692.4</v>
      </c>
      <c r="HA90">
        <v>29550.6</v>
      </c>
      <c r="HB90">
        <v>29428.8</v>
      </c>
      <c r="HC90">
        <v>34932.7</v>
      </c>
      <c r="HD90">
        <v>35144.6</v>
      </c>
      <c r="HE90">
        <v>41587.2</v>
      </c>
      <c r="HF90">
        <v>41803.8</v>
      </c>
      <c r="HG90">
        <v>1.92185</v>
      </c>
      <c r="HH90">
        <v>1.8762</v>
      </c>
      <c r="HI90">
        <v>0.0756979</v>
      </c>
      <c r="HJ90">
        <v>0</v>
      </c>
      <c r="HK90">
        <v>28.7892</v>
      </c>
      <c r="HL90">
        <v>999.9</v>
      </c>
      <c r="HM90">
        <v>55.7</v>
      </c>
      <c r="HN90">
        <v>30.7</v>
      </c>
      <c r="HO90">
        <v>27.311</v>
      </c>
      <c r="HP90">
        <v>62.0011</v>
      </c>
      <c r="HQ90">
        <v>25.7732</v>
      </c>
      <c r="HR90">
        <v>1</v>
      </c>
      <c r="HS90">
        <v>0.09478399999999999</v>
      </c>
      <c r="HT90">
        <v>-0.142952</v>
      </c>
      <c r="HU90">
        <v>20.339</v>
      </c>
      <c r="HV90">
        <v>5.21699</v>
      </c>
      <c r="HW90">
        <v>12.0107</v>
      </c>
      <c r="HX90">
        <v>4.9878</v>
      </c>
      <c r="HY90">
        <v>3.28778</v>
      </c>
      <c r="HZ90">
        <v>9999</v>
      </c>
      <c r="IA90">
        <v>9999</v>
      </c>
      <c r="IB90">
        <v>9999</v>
      </c>
      <c r="IC90">
        <v>999.9</v>
      </c>
      <c r="ID90">
        <v>1.86754</v>
      </c>
      <c r="IE90">
        <v>1.86672</v>
      </c>
      <c r="IF90">
        <v>1.86604</v>
      </c>
      <c r="IG90">
        <v>1.866</v>
      </c>
      <c r="IH90">
        <v>1.86785</v>
      </c>
      <c r="II90">
        <v>1.87029</v>
      </c>
      <c r="IJ90">
        <v>1.86892</v>
      </c>
      <c r="IK90">
        <v>1.87042</v>
      </c>
      <c r="IL90">
        <v>0</v>
      </c>
      <c r="IM90">
        <v>0</v>
      </c>
      <c r="IN90">
        <v>0</v>
      </c>
      <c r="IO90">
        <v>0</v>
      </c>
      <c r="IP90" t="s">
        <v>443</v>
      </c>
      <c r="IQ90" t="s">
        <v>444</v>
      </c>
      <c r="IR90" t="s">
        <v>445</v>
      </c>
      <c r="IS90" t="s">
        <v>445</v>
      </c>
      <c r="IT90" t="s">
        <v>445</v>
      </c>
      <c r="IU90" t="s">
        <v>445</v>
      </c>
      <c r="IV90">
        <v>0</v>
      </c>
      <c r="IW90">
        <v>100</v>
      </c>
      <c r="IX90">
        <v>100</v>
      </c>
      <c r="IY90">
        <v>-0.19</v>
      </c>
      <c r="IZ90">
        <v>0.1462</v>
      </c>
      <c r="JA90">
        <v>0.1520806729546384</v>
      </c>
      <c r="JB90">
        <v>0.0003178419753343253</v>
      </c>
      <c r="JC90">
        <v>-6.012475575984678E-07</v>
      </c>
      <c r="JD90">
        <v>7.594320938325871E-11</v>
      </c>
      <c r="JE90">
        <v>-0.06537213769188976</v>
      </c>
      <c r="JF90">
        <v>-0.002779077146552394</v>
      </c>
      <c r="JG90">
        <v>0.0007843295920201409</v>
      </c>
      <c r="JH90">
        <v>-1.211717912536145E-05</v>
      </c>
      <c r="JI90">
        <v>4</v>
      </c>
      <c r="JJ90">
        <v>2338</v>
      </c>
      <c r="JK90">
        <v>1</v>
      </c>
      <c r="JL90">
        <v>27</v>
      </c>
      <c r="JM90">
        <v>189910.9</v>
      </c>
      <c r="JN90">
        <v>189911</v>
      </c>
      <c r="JO90">
        <v>2.45605</v>
      </c>
      <c r="JP90">
        <v>2.23145</v>
      </c>
      <c r="JQ90">
        <v>1.39648</v>
      </c>
      <c r="JR90">
        <v>2.34741</v>
      </c>
      <c r="JS90">
        <v>1.49536</v>
      </c>
      <c r="JT90">
        <v>2.7002</v>
      </c>
      <c r="JU90">
        <v>36.34</v>
      </c>
      <c r="JV90">
        <v>24.0612</v>
      </c>
      <c r="JW90">
        <v>18</v>
      </c>
      <c r="JX90">
        <v>489.745</v>
      </c>
      <c r="JY90">
        <v>450.921</v>
      </c>
      <c r="JZ90">
        <v>28.2719</v>
      </c>
      <c r="KA90">
        <v>28.838</v>
      </c>
      <c r="KB90">
        <v>30</v>
      </c>
      <c r="KC90">
        <v>28.6945</v>
      </c>
      <c r="KD90">
        <v>28.6258</v>
      </c>
      <c r="KE90">
        <v>49.1922</v>
      </c>
      <c r="KF90">
        <v>27.1905</v>
      </c>
      <c r="KG90">
        <v>76.1067</v>
      </c>
      <c r="KH90">
        <v>28.2645</v>
      </c>
      <c r="KI90">
        <v>1242.8</v>
      </c>
      <c r="KJ90">
        <v>21.8804</v>
      </c>
      <c r="KK90">
        <v>101.001</v>
      </c>
      <c r="KL90">
        <v>100.53</v>
      </c>
    </row>
    <row r="91" spans="1:298">
      <c r="A91">
        <v>75</v>
      </c>
      <c r="B91">
        <v>1758642087.5</v>
      </c>
      <c r="C91">
        <v>461.5</v>
      </c>
      <c r="D91" t="s">
        <v>594</v>
      </c>
      <c r="E91" t="s">
        <v>595</v>
      </c>
      <c r="F91">
        <v>5</v>
      </c>
      <c r="G91" t="s">
        <v>436</v>
      </c>
      <c r="H91" t="s">
        <v>437</v>
      </c>
      <c r="I91" t="s">
        <v>438</v>
      </c>
      <c r="J91">
        <v>1758642079.714286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1253.574669619413</v>
      </c>
      <c r="AL91">
        <v>1222.69303030303</v>
      </c>
      <c r="AM91">
        <v>3.369263606906226</v>
      </c>
      <c r="AN91">
        <v>64.96130728800695</v>
      </c>
      <c r="AO91">
        <f>(AQ91 - AP91 + DZ91*1E3/(8.314*(EB91+273.15)) * AS91/DY91 * AR91) * DY91/(100*DM91) * 1000/(1000 - AQ91)</f>
        <v>0</v>
      </c>
      <c r="AP91">
        <v>21.84771345454547</v>
      </c>
      <c r="AQ91">
        <v>23.73149696969697</v>
      </c>
      <c r="AR91">
        <v>6.524092729697607E-05</v>
      </c>
      <c r="AS91">
        <v>107.77</v>
      </c>
      <c r="AT91">
        <v>0</v>
      </c>
      <c r="AU91">
        <v>0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439</v>
      </c>
      <c r="AZ91" t="s">
        <v>439</v>
      </c>
      <c r="BA91">
        <v>0</v>
      </c>
      <c r="BB91">
        <v>0</v>
      </c>
      <c r="BC91">
        <f>1-BA91/BB91</f>
        <v>0</v>
      </c>
      <c r="BD91">
        <v>0</v>
      </c>
      <c r="BE91" t="s">
        <v>439</v>
      </c>
      <c r="BF91" t="s">
        <v>439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439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2.44</v>
      </c>
      <c r="DN91">
        <v>0.5</v>
      </c>
      <c r="DO91" t="s">
        <v>440</v>
      </c>
      <c r="DP91">
        <v>2</v>
      </c>
      <c r="DQ91" t="b">
        <v>1</v>
      </c>
      <c r="DR91">
        <v>1758642079.714286</v>
      </c>
      <c r="DS91">
        <v>1169.86</v>
      </c>
      <c r="DT91">
        <v>1210.623928571429</v>
      </c>
      <c r="DU91">
        <v>23.71845357142857</v>
      </c>
      <c r="DV91">
        <v>21.81966071428571</v>
      </c>
      <c r="DW91">
        <v>1170.038214285715</v>
      </c>
      <c r="DX91">
        <v>23.57223928571429</v>
      </c>
      <c r="DY91">
        <v>500.0247857142857</v>
      </c>
      <c r="DZ91">
        <v>90.44357500000001</v>
      </c>
      <c r="EA91">
        <v>0.03084543571428571</v>
      </c>
      <c r="EB91">
        <v>30.096425</v>
      </c>
      <c r="EC91">
        <v>30.01746785714285</v>
      </c>
      <c r="ED91">
        <v>999.9000000000002</v>
      </c>
      <c r="EE91">
        <v>0</v>
      </c>
      <c r="EF91">
        <v>0</v>
      </c>
      <c r="EG91">
        <v>10001.0925</v>
      </c>
      <c r="EH91">
        <v>0</v>
      </c>
      <c r="EI91">
        <v>12.081</v>
      </c>
      <c r="EJ91">
        <v>-40.76218214285715</v>
      </c>
      <c r="EK91">
        <v>1198.2825</v>
      </c>
      <c r="EL91">
        <v>1237.627142857143</v>
      </c>
      <c r="EM91">
        <v>1.898799642857143</v>
      </c>
      <c r="EN91">
        <v>1210.623928571429</v>
      </c>
      <c r="EO91">
        <v>21.81966071428571</v>
      </c>
      <c r="EP91">
        <v>2.1451825</v>
      </c>
      <c r="EQ91">
        <v>1.973448571428571</v>
      </c>
      <c r="ER91">
        <v>18.55870357142857</v>
      </c>
      <c r="ES91">
        <v>17.23288928571429</v>
      </c>
      <c r="ET91">
        <v>1999.973928571428</v>
      </c>
      <c r="EU91">
        <v>0.9799965357142858</v>
      </c>
      <c r="EV91">
        <v>0.02000336071428571</v>
      </c>
      <c r="EW91">
        <v>0</v>
      </c>
      <c r="EX91">
        <v>313.8283214285714</v>
      </c>
      <c r="EY91">
        <v>5.00097</v>
      </c>
      <c r="EZ91">
        <v>6376.590357142857</v>
      </c>
      <c r="FA91">
        <v>16707.33928571429</v>
      </c>
      <c r="FB91">
        <v>40.75</v>
      </c>
      <c r="FC91">
        <v>41.06199999999999</v>
      </c>
      <c r="FD91">
        <v>40.656</v>
      </c>
      <c r="FE91">
        <v>40.66707142857142</v>
      </c>
      <c r="FF91">
        <v>41.31199999999999</v>
      </c>
      <c r="FG91">
        <v>1955.063928571429</v>
      </c>
      <c r="FH91">
        <v>39.91</v>
      </c>
      <c r="FI91">
        <v>0</v>
      </c>
      <c r="FJ91">
        <v>1758642088.2</v>
      </c>
      <c r="FK91">
        <v>0</v>
      </c>
      <c r="FL91">
        <v>313.82048</v>
      </c>
      <c r="FM91">
        <v>1.50292308666775</v>
      </c>
      <c r="FN91">
        <v>50.86999996318448</v>
      </c>
      <c r="FO91">
        <v>6376.879599999999</v>
      </c>
      <c r="FP91">
        <v>15</v>
      </c>
      <c r="FQ91">
        <v>0</v>
      </c>
      <c r="FR91" t="s">
        <v>441</v>
      </c>
      <c r="FS91">
        <v>1747247426.5</v>
      </c>
      <c r="FT91">
        <v>1747247420.5</v>
      </c>
      <c r="FU91">
        <v>0</v>
      </c>
      <c r="FV91">
        <v>1.027</v>
      </c>
      <c r="FW91">
        <v>0.031</v>
      </c>
      <c r="FX91">
        <v>0.02</v>
      </c>
      <c r="FY91">
        <v>0.05</v>
      </c>
      <c r="FZ91">
        <v>420</v>
      </c>
      <c r="GA91">
        <v>16</v>
      </c>
      <c r="GB91">
        <v>0.01</v>
      </c>
      <c r="GC91">
        <v>0.1</v>
      </c>
      <c r="GD91">
        <v>-40.74232195121952</v>
      </c>
      <c r="GE91">
        <v>-1.220408362369338</v>
      </c>
      <c r="GF91">
        <v>0.323507571074518</v>
      </c>
      <c r="GG91">
        <v>0</v>
      </c>
      <c r="GH91">
        <v>313.6366176470588</v>
      </c>
      <c r="GI91">
        <v>2.766371283021574</v>
      </c>
      <c r="GJ91">
        <v>0.3669627336990453</v>
      </c>
      <c r="GK91">
        <v>-1</v>
      </c>
      <c r="GL91">
        <v>1.910936829268293</v>
      </c>
      <c r="GM91">
        <v>-0.2620946341463393</v>
      </c>
      <c r="GN91">
        <v>0.02769933665130035</v>
      </c>
      <c r="GO91">
        <v>0</v>
      </c>
      <c r="GP91">
        <v>0</v>
      </c>
      <c r="GQ91">
        <v>2</v>
      </c>
      <c r="GR91" t="s">
        <v>482</v>
      </c>
      <c r="GS91">
        <v>3.13594</v>
      </c>
      <c r="GT91">
        <v>2.69082</v>
      </c>
      <c r="GU91">
        <v>0.192513</v>
      </c>
      <c r="GV91">
        <v>0.194804</v>
      </c>
      <c r="GW91">
        <v>0.105407</v>
      </c>
      <c r="GX91">
        <v>0.0982658</v>
      </c>
      <c r="GY91">
        <v>25666.6</v>
      </c>
      <c r="GZ91">
        <v>25639.4</v>
      </c>
      <c r="HA91">
        <v>29550.7</v>
      </c>
      <c r="HB91">
        <v>29428.9</v>
      </c>
      <c r="HC91">
        <v>34931.6</v>
      </c>
      <c r="HD91">
        <v>35145.6</v>
      </c>
      <c r="HE91">
        <v>41587.3</v>
      </c>
      <c r="HF91">
        <v>41803.9</v>
      </c>
      <c r="HG91">
        <v>1.92195</v>
      </c>
      <c r="HH91">
        <v>1.87573</v>
      </c>
      <c r="HI91">
        <v>0.0749379</v>
      </c>
      <c r="HJ91">
        <v>0</v>
      </c>
      <c r="HK91">
        <v>28.7821</v>
      </c>
      <c r="HL91">
        <v>999.9</v>
      </c>
      <c r="HM91">
        <v>55.7</v>
      </c>
      <c r="HN91">
        <v>30.7</v>
      </c>
      <c r="HO91">
        <v>27.3131</v>
      </c>
      <c r="HP91">
        <v>62.1311</v>
      </c>
      <c r="HQ91">
        <v>25.7973</v>
      </c>
      <c r="HR91">
        <v>1</v>
      </c>
      <c r="HS91">
        <v>0.0947485</v>
      </c>
      <c r="HT91">
        <v>-0.122435</v>
      </c>
      <c r="HU91">
        <v>20.3391</v>
      </c>
      <c r="HV91">
        <v>5.21624</v>
      </c>
      <c r="HW91">
        <v>12.011</v>
      </c>
      <c r="HX91">
        <v>4.9878</v>
      </c>
      <c r="HY91">
        <v>3.28783</v>
      </c>
      <c r="HZ91">
        <v>9999</v>
      </c>
      <c r="IA91">
        <v>9999</v>
      </c>
      <c r="IB91">
        <v>9999</v>
      </c>
      <c r="IC91">
        <v>999.9</v>
      </c>
      <c r="ID91">
        <v>1.86752</v>
      </c>
      <c r="IE91">
        <v>1.86669</v>
      </c>
      <c r="IF91">
        <v>1.86602</v>
      </c>
      <c r="IG91">
        <v>1.866</v>
      </c>
      <c r="IH91">
        <v>1.86784</v>
      </c>
      <c r="II91">
        <v>1.87028</v>
      </c>
      <c r="IJ91">
        <v>1.86892</v>
      </c>
      <c r="IK91">
        <v>1.87042</v>
      </c>
      <c r="IL91">
        <v>0</v>
      </c>
      <c r="IM91">
        <v>0</v>
      </c>
      <c r="IN91">
        <v>0</v>
      </c>
      <c r="IO91">
        <v>0</v>
      </c>
      <c r="IP91" t="s">
        <v>443</v>
      </c>
      <c r="IQ91" t="s">
        <v>444</v>
      </c>
      <c r="IR91" t="s">
        <v>445</v>
      </c>
      <c r="IS91" t="s">
        <v>445</v>
      </c>
      <c r="IT91" t="s">
        <v>445</v>
      </c>
      <c r="IU91" t="s">
        <v>445</v>
      </c>
      <c r="IV91">
        <v>0</v>
      </c>
      <c r="IW91">
        <v>100</v>
      </c>
      <c r="IX91">
        <v>100</v>
      </c>
      <c r="IY91">
        <v>-0.19</v>
      </c>
      <c r="IZ91">
        <v>0.1464</v>
      </c>
      <c r="JA91">
        <v>0.1520806729546384</v>
      </c>
      <c r="JB91">
        <v>0.0003178419753343253</v>
      </c>
      <c r="JC91">
        <v>-6.012475575984678E-07</v>
      </c>
      <c r="JD91">
        <v>7.594320938325871E-11</v>
      </c>
      <c r="JE91">
        <v>-0.06537213769188976</v>
      </c>
      <c r="JF91">
        <v>-0.002779077146552394</v>
      </c>
      <c r="JG91">
        <v>0.0007843295920201409</v>
      </c>
      <c r="JH91">
        <v>-1.211717912536145E-05</v>
      </c>
      <c r="JI91">
        <v>4</v>
      </c>
      <c r="JJ91">
        <v>2338</v>
      </c>
      <c r="JK91">
        <v>1</v>
      </c>
      <c r="JL91">
        <v>27</v>
      </c>
      <c r="JM91">
        <v>189911</v>
      </c>
      <c r="JN91">
        <v>189911.1</v>
      </c>
      <c r="JO91">
        <v>2.48413</v>
      </c>
      <c r="JP91">
        <v>2.22778</v>
      </c>
      <c r="JQ91">
        <v>1.39648</v>
      </c>
      <c r="JR91">
        <v>2.35107</v>
      </c>
      <c r="JS91">
        <v>1.49536</v>
      </c>
      <c r="JT91">
        <v>2.6709</v>
      </c>
      <c r="JU91">
        <v>36.34</v>
      </c>
      <c r="JV91">
        <v>24.0612</v>
      </c>
      <c r="JW91">
        <v>18</v>
      </c>
      <c r="JX91">
        <v>489.799</v>
      </c>
      <c r="JY91">
        <v>450.606</v>
      </c>
      <c r="JZ91">
        <v>28.2477</v>
      </c>
      <c r="KA91">
        <v>28.838</v>
      </c>
      <c r="KB91">
        <v>30.0001</v>
      </c>
      <c r="KC91">
        <v>28.6935</v>
      </c>
      <c r="KD91">
        <v>28.6235</v>
      </c>
      <c r="KE91">
        <v>49.7674</v>
      </c>
      <c r="KF91">
        <v>27.1905</v>
      </c>
      <c r="KG91">
        <v>76.1067</v>
      </c>
      <c r="KH91">
        <v>28.2424</v>
      </c>
      <c r="KI91">
        <v>1256.16</v>
      </c>
      <c r="KJ91">
        <v>21.8861</v>
      </c>
      <c r="KK91">
        <v>101.001</v>
      </c>
      <c r="KL91">
        <v>100.53</v>
      </c>
    </row>
    <row r="92" spans="1:298">
      <c r="A92">
        <v>76</v>
      </c>
      <c r="B92">
        <v>1758642092.5</v>
      </c>
      <c r="C92">
        <v>466.5</v>
      </c>
      <c r="D92" t="s">
        <v>596</v>
      </c>
      <c r="E92" t="s">
        <v>597</v>
      </c>
      <c r="F92">
        <v>5</v>
      </c>
      <c r="G92" t="s">
        <v>436</v>
      </c>
      <c r="H92" t="s">
        <v>437</v>
      </c>
      <c r="I92" t="s">
        <v>438</v>
      </c>
      <c r="J92">
        <v>1758642085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1271.060477226954</v>
      </c>
      <c r="AL92">
        <v>1239.852484848485</v>
      </c>
      <c r="AM92">
        <v>3.438166971352989</v>
      </c>
      <c r="AN92">
        <v>64.96130728800695</v>
      </c>
      <c r="AO92">
        <f>(AQ92 - AP92 + DZ92*1E3/(8.314*(EB92+273.15)) * AS92/DY92 * AR92) * DY92/(100*DM92) * 1000/(1000 - AQ92)</f>
        <v>0</v>
      </c>
      <c r="AP92">
        <v>21.84193290043291</v>
      </c>
      <c r="AQ92">
        <v>23.72606242424241</v>
      </c>
      <c r="AR92">
        <v>-4.854256854265149E-05</v>
      </c>
      <c r="AS92">
        <v>107.77</v>
      </c>
      <c r="AT92">
        <v>0</v>
      </c>
      <c r="AU92">
        <v>0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439</v>
      </c>
      <c r="AZ92" t="s">
        <v>439</v>
      </c>
      <c r="BA92">
        <v>0</v>
      </c>
      <c r="BB92">
        <v>0</v>
      </c>
      <c r="BC92">
        <f>1-BA92/BB92</f>
        <v>0</v>
      </c>
      <c r="BD92">
        <v>0</v>
      </c>
      <c r="BE92" t="s">
        <v>439</v>
      </c>
      <c r="BF92" t="s">
        <v>439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439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2.44</v>
      </c>
      <c r="DN92">
        <v>0.5</v>
      </c>
      <c r="DO92" t="s">
        <v>440</v>
      </c>
      <c r="DP92">
        <v>2</v>
      </c>
      <c r="DQ92" t="b">
        <v>1</v>
      </c>
      <c r="DR92">
        <v>1758642085</v>
      </c>
      <c r="DS92">
        <v>1187.172962962963</v>
      </c>
      <c r="DT92">
        <v>1228.315555555556</v>
      </c>
      <c r="DU92">
        <v>23.72361481481482</v>
      </c>
      <c r="DV92">
        <v>21.83984444444445</v>
      </c>
      <c r="DW92">
        <v>1187.364814814815</v>
      </c>
      <c r="DX92">
        <v>23.57732592592593</v>
      </c>
      <c r="DY92">
        <v>500.0024444444444</v>
      </c>
      <c r="DZ92">
        <v>90.44381111111112</v>
      </c>
      <c r="EA92">
        <v>0.0307594</v>
      </c>
      <c r="EB92">
        <v>30.09265925925926</v>
      </c>
      <c r="EC92">
        <v>30.01241111111112</v>
      </c>
      <c r="ED92">
        <v>999.9000000000001</v>
      </c>
      <c r="EE92">
        <v>0</v>
      </c>
      <c r="EF92">
        <v>0</v>
      </c>
      <c r="EG92">
        <v>9999.282962962963</v>
      </c>
      <c r="EH92">
        <v>0</v>
      </c>
      <c r="EI92">
        <v>12.08086666666667</v>
      </c>
      <c r="EJ92">
        <v>-41.14075185185185</v>
      </c>
      <c r="EK92">
        <v>1216.022222222222</v>
      </c>
      <c r="EL92">
        <v>1255.738888888889</v>
      </c>
      <c r="EM92">
        <v>1.883764444444445</v>
      </c>
      <c r="EN92">
        <v>1228.315555555556</v>
      </c>
      <c r="EO92">
        <v>21.83984444444445</v>
      </c>
      <c r="EP92">
        <v>2.145654444444445</v>
      </c>
      <c r="EQ92">
        <v>1.975279259259259</v>
      </c>
      <c r="ER92">
        <v>18.56221481481481</v>
      </c>
      <c r="ES92">
        <v>17.24755925925926</v>
      </c>
      <c r="ET92">
        <v>1999.985925925926</v>
      </c>
      <c r="EU92">
        <v>0.9799966666666667</v>
      </c>
      <c r="EV92">
        <v>0.02000323333333334</v>
      </c>
      <c r="EW92">
        <v>0</v>
      </c>
      <c r="EX92">
        <v>314.0235555555556</v>
      </c>
      <c r="EY92">
        <v>5.00097</v>
      </c>
      <c r="EZ92">
        <v>6381.018148148148</v>
      </c>
      <c r="FA92">
        <v>16707.43703703704</v>
      </c>
      <c r="FB92">
        <v>40.75</v>
      </c>
      <c r="FC92">
        <v>41.06199999999999</v>
      </c>
      <c r="FD92">
        <v>40.66403703703703</v>
      </c>
      <c r="FE92">
        <v>40.67322222222222</v>
      </c>
      <c r="FF92">
        <v>41.31199999999999</v>
      </c>
      <c r="FG92">
        <v>1955.075925925926</v>
      </c>
      <c r="FH92">
        <v>39.91</v>
      </c>
      <c r="FI92">
        <v>0</v>
      </c>
      <c r="FJ92">
        <v>1758642093.6</v>
      </c>
      <c r="FK92">
        <v>0</v>
      </c>
      <c r="FL92">
        <v>313.9918461538462</v>
      </c>
      <c r="FM92">
        <v>3.16560683979982</v>
      </c>
      <c r="FN92">
        <v>49.73196581432968</v>
      </c>
      <c r="FO92">
        <v>6381.150000000001</v>
      </c>
      <c r="FP92">
        <v>15</v>
      </c>
      <c r="FQ92">
        <v>0</v>
      </c>
      <c r="FR92" t="s">
        <v>441</v>
      </c>
      <c r="FS92">
        <v>1747247426.5</v>
      </c>
      <c r="FT92">
        <v>1747247420.5</v>
      </c>
      <c r="FU92">
        <v>0</v>
      </c>
      <c r="FV92">
        <v>1.027</v>
      </c>
      <c r="FW92">
        <v>0.031</v>
      </c>
      <c r="FX92">
        <v>0.02</v>
      </c>
      <c r="FY92">
        <v>0.05</v>
      </c>
      <c r="FZ92">
        <v>420</v>
      </c>
      <c r="GA92">
        <v>16</v>
      </c>
      <c r="GB92">
        <v>0.01</v>
      </c>
      <c r="GC92">
        <v>0.1</v>
      </c>
      <c r="GD92">
        <v>-40.931455</v>
      </c>
      <c r="GE92">
        <v>-4.032540337711048</v>
      </c>
      <c r="GF92">
        <v>0.4154265813293605</v>
      </c>
      <c r="GG92">
        <v>0</v>
      </c>
      <c r="GH92">
        <v>313.9038823529413</v>
      </c>
      <c r="GI92">
        <v>2.297448435001137</v>
      </c>
      <c r="GJ92">
        <v>0.3340788709893592</v>
      </c>
      <c r="GK92">
        <v>-1</v>
      </c>
      <c r="GL92">
        <v>1.89565875</v>
      </c>
      <c r="GM92">
        <v>-0.1564251782363996</v>
      </c>
      <c r="GN92">
        <v>0.02090872045194302</v>
      </c>
      <c r="GO92">
        <v>0</v>
      </c>
      <c r="GP92">
        <v>0</v>
      </c>
      <c r="GQ92">
        <v>2</v>
      </c>
      <c r="GR92" t="s">
        <v>482</v>
      </c>
      <c r="GS92">
        <v>3.13587</v>
      </c>
      <c r="GT92">
        <v>2.69071</v>
      </c>
      <c r="GU92">
        <v>0.194199</v>
      </c>
      <c r="GV92">
        <v>0.196448</v>
      </c>
      <c r="GW92">
        <v>0.105387</v>
      </c>
      <c r="GX92">
        <v>0.0982661</v>
      </c>
      <c r="GY92">
        <v>25613.1</v>
      </c>
      <c r="GZ92">
        <v>25587</v>
      </c>
      <c r="HA92">
        <v>29550.8</v>
      </c>
      <c r="HB92">
        <v>29428.9</v>
      </c>
      <c r="HC92">
        <v>34932.2</v>
      </c>
      <c r="HD92">
        <v>35145.6</v>
      </c>
      <c r="HE92">
        <v>41587.1</v>
      </c>
      <c r="HF92">
        <v>41804</v>
      </c>
      <c r="HG92">
        <v>1.92218</v>
      </c>
      <c r="HH92">
        <v>1.876</v>
      </c>
      <c r="HI92">
        <v>0.0751838</v>
      </c>
      <c r="HJ92">
        <v>0</v>
      </c>
      <c r="HK92">
        <v>28.7759</v>
      </c>
      <c r="HL92">
        <v>999.9</v>
      </c>
      <c r="HM92">
        <v>55.7</v>
      </c>
      <c r="HN92">
        <v>30.7</v>
      </c>
      <c r="HO92">
        <v>27.3122</v>
      </c>
      <c r="HP92">
        <v>62.0211</v>
      </c>
      <c r="HQ92">
        <v>25.8133</v>
      </c>
      <c r="HR92">
        <v>1</v>
      </c>
      <c r="HS92">
        <v>0.094878</v>
      </c>
      <c r="HT92">
        <v>-0.157721</v>
      </c>
      <c r="HU92">
        <v>20.3386</v>
      </c>
      <c r="HV92">
        <v>5.21385</v>
      </c>
      <c r="HW92">
        <v>12.0108</v>
      </c>
      <c r="HX92">
        <v>4.98705</v>
      </c>
      <c r="HY92">
        <v>3.287</v>
      </c>
      <c r="HZ92">
        <v>9999</v>
      </c>
      <c r="IA92">
        <v>9999</v>
      </c>
      <c r="IB92">
        <v>9999</v>
      </c>
      <c r="IC92">
        <v>999.9</v>
      </c>
      <c r="ID92">
        <v>1.86753</v>
      </c>
      <c r="IE92">
        <v>1.8667</v>
      </c>
      <c r="IF92">
        <v>1.866</v>
      </c>
      <c r="IG92">
        <v>1.866</v>
      </c>
      <c r="IH92">
        <v>1.86785</v>
      </c>
      <c r="II92">
        <v>1.87027</v>
      </c>
      <c r="IJ92">
        <v>1.86893</v>
      </c>
      <c r="IK92">
        <v>1.87042</v>
      </c>
      <c r="IL92">
        <v>0</v>
      </c>
      <c r="IM92">
        <v>0</v>
      </c>
      <c r="IN92">
        <v>0</v>
      </c>
      <c r="IO92">
        <v>0</v>
      </c>
      <c r="IP92" t="s">
        <v>443</v>
      </c>
      <c r="IQ92" t="s">
        <v>444</v>
      </c>
      <c r="IR92" t="s">
        <v>445</v>
      </c>
      <c r="IS92" t="s">
        <v>445</v>
      </c>
      <c r="IT92" t="s">
        <v>445</v>
      </c>
      <c r="IU92" t="s">
        <v>445</v>
      </c>
      <c r="IV92">
        <v>0</v>
      </c>
      <c r="IW92">
        <v>100</v>
      </c>
      <c r="IX92">
        <v>100</v>
      </c>
      <c r="IY92">
        <v>-0.21</v>
      </c>
      <c r="IZ92">
        <v>0.1463</v>
      </c>
      <c r="JA92">
        <v>0.1520806729546384</v>
      </c>
      <c r="JB92">
        <v>0.0003178419753343253</v>
      </c>
      <c r="JC92">
        <v>-6.012475575984678E-07</v>
      </c>
      <c r="JD92">
        <v>7.594320938325871E-11</v>
      </c>
      <c r="JE92">
        <v>-0.06537213769188976</v>
      </c>
      <c r="JF92">
        <v>-0.002779077146552394</v>
      </c>
      <c r="JG92">
        <v>0.0007843295920201409</v>
      </c>
      <c r="JH92">
        <v>-1.211717912536145E-05</v>
      </c>
      <c r="JI92">
        <v>4</v>
      </c>
      <c r="JJ92">
        <v>2338</v>
      </c>
      <c r="JK92">
        <v>1</v>
      </c>
      <c r="JL92">
        <v>27</v>
      </c>
      <c r="JM92">
        <v>189911.1</v>
      </c>
      <c r="JN92">
        <v>189911.2</v>
      </c>
      <c r="JO92">
        <v>2.50977</v>
      </c>
      <c r="JP92">
        <v>2.24365</v>
      </c>
      <c r="JQ92">
        <v>1.39648</v>
      </c>
      <c r="JR92">
        <v>2.34863</v>
      </c>
      <c r="JS92">
        <v>1.49536</v>
      </c>
      <c r="JT92">
        <v>2.63428</v>
      </c>
      <c r="JU92">
        <v>36.34</v>
      </c>
      <c r="JV92">
        <v>24.0612</v>
      </c>
      <c r="JW92">
        <v>18</v>
      </c>
      <c r="JX92">
        <v>489.942</v>
      </c>
      <c r="JY92">
        <v>450.777</v>
      </c>
      <c r="JZ92">
        <v>28.2327</v>
      </c>
      <c r="KA92">
        <v>28.838</v>
      </c>
      <c r="KB92">
        <v>30</v>
      </c>
      <c r="KC92">
        <v>28.6935</v>
      </c>
      <c r="KD92">
        <v>28.6235</v>
      </c>
      <c r="KE92">
        <v>50.2595</v>
      </c>
      <c r="KF92">
        <v>27.1905</v>
      </c>
      <c r="KG92">
        <v>76.1067</v>
      </c>
      <c r="KH92">
        <v>28.2349</v>
      </c>
      <c r="KI92">
        <v>1276.19</v>
      </c>
      <c r="KJ92">
        <v>21.8562</v>
      </c>
      <c r="KK92">
        <v>101.001</v>
      </c>
      <c r="KL92">
        <v>100.53</v>
      </c>
    </row>
    <row r="93" spans="1:298">
      <c r="A93">
        <v>77</v>
      </c>
      <c r="B93">
        <v>1758642097.5</v>
      </c>
      <c r="C93">
        <v>471.5</v>
      </c>
      <c r="D93" t="s">
        <v>598</v>
      </c>
      <c r="E93" t="s">
        <v>599</v>
      </c>
      <c r="F93">
        <v>5</v>
      </c>
      <c r="G93" t="s">
        <v>436</v>
      </c>
      <c r="H93" t="s">
        <v>437</v>
      </c>
      <c r="I93" t="s">
        <v>438</v>
      </c>
      <c r="J93">
        <v>1758642089.714286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1288.152100652201</v>
      </c>
      <c r="AL93">
        <v>1256.912121212121</v>
      </c>
      <c r="AM93">
        <v>3.413087868968605</v>
      </c>
      <c r="AN93">
        <v>64.96130728800695</v>
      </c>
      <c r="AO93">
        <f>(AQ93 - AP93 + DZ93*1E3/(8.314*(EB93+273.15)) * AS93/DY93 * AR93) * DY93/(100*DM93) * 1000/(1000 - AQ93)</f>
        <v>0</v>
      </c>
      <c r="AP93">
        <v>21.84469371428572</v>
      </c>
      <c r="AQ93">
        <v>23.72204242424242</v>
      </c>
      <c r="AR93">
        <v>-1.385417731883291E-05</v>
      </c>
      <c r="AS93">
        <v>107.77</v>
      </c>
      <c r="AT93">
        <v>0</v>
      </c>
      <c r="AU93">
        <v>0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439</v>
      </c>
      <c r="AZ93" t="s">
        <v>439</v>
      </c>
      <c r="BA93">
        <v>0</v>
      </c>
      <c r="BB93">
        <v>0</v>
      </c>
      <c r="BC93">
        <f>1-BA93/BB93</f>
        <v>0</v>
      </c>
      <c r="BD93">
        <v>0</v>
      </c>
      <c r="BE93" t="s">
        <v>439</v>
      </c>
      <c r="BF93" t="s">
        <v>439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439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2.44</v>
      </c>
      <c r="DN93">
        <v>0.5</v>
      </c>
      <c r="DO93" t="s">
        <v>440</v>
      </c>
      <c r="DP93">
        <v>2</v>
      </c>
      <c r="DQ93" t="b">
        <v>1</v>
      </c>
      <c r="DR93">
        <v>1758642089.714286</v>
      </c>
      <c r="DS93">
        <v>1202.811785714286</v>
      </c>
      <c r="DT93">
        <v>1244.119285714286</v>
      </c>
      <c r="DU93">
        <v>23.72627857142857</v>
      </c>
      <c r="DV93">
        <v>21.84467142857143</v>
      </c>
      <c r="DW93">
        <v>1203.015714285714</v>
      </c>
      <c r="DX93">
        <v>23.57996071428571</v>
      </c>
      <c r="DY93">
        <v>499.9939642857143</v>
      </c>
      <c r="DZ93">
        <v>90.44463571428571</v>
      </c>
      <c r="EA93">
        <v>0.03070883928571429</v>
      </c>
      <c r="EB93">
        <v>30.08838571428572</v>
      </c>
      <c r="EC93">
        <v>30.00393928571429</v>
      </c>
      <c r="ED93">
        <v>999.9000000000002</v>
      </c>
      <c r="EE93">
        <v>0</v>
      </c>
      <c r="EF93">
        <v>0</v>
      </c>
      <c r="EG93">
        <v>9998.905714285715</v>
      </c>
      <c r="EH93">
        <v>0</v>
      </c>
      <c r="EI93">
        <v>12.08405</v>
      </c>
      <c r="EJ93">
        <v>-41.306625</v>
      </c>
      <c r="EK93">
        <v>1232.043571428572</v>
      </c>
      <c r="EL93">
        <v>1271.9025</v>
      </c>
      <c r="EM93">
        <v>1.881602857142857</v>
      </c>
      <c r="EN93">
        <v>1244.119285714286</v>
      </c>
      <c r="EO93">
        <v>21.84467142857143</v>
      </c>
      <c r="EP93">
        <v>2.145915357142857</v>
      </c>
      <c r="EQ93">
        <v>1.975734285714286</v>
      </c>
      <c r="ER93">
        <v>18.56415357142857</v>
      </c>
      <c r="ES93">
        <v>17.25120357142857</v>
      </c>
      <c r="ET93">
        <v>1999.984285714286</v>
      </c>
      <c r="EU93">
        <v>0.9799966428571428</v>
      </c>
      <c r="EV93">
        <v>0.02000325714285714</v>
      </c>
      <c r="EW93">
        <v>0</v>
      </c>
      <c r="EX93">
        <v>314.2295714285714</v>
      </c>
      <c r="EY93">
        <v>5.00097</v>
      </c>
      <c r="EZ93">
        <v>6384.933214285714</v>
      </c>
      <c r="FA93">
        <v>16707.425</v>
      </c>
      <c r="FB93">
        <v>40.75</v>
      </c>
      <c r="FC93">
        <v>41.06199999999999</v>
      </c>
      <c r="FD93">
        <v>40.66707142857142</v>
      </c>
      <c r="FE93">
        <v>40.68699999999999</v>
      </c>
      <c r="FF93">
        <v>41.31199999999999</v>
      </c>
      <c r="FG93">
        <v>1955.074285714286</v>
      </c>
      <c r="FH93">
        <v>39.91</v>
      </c>
      <c r="FI93">
        <v>0</v>
      </c>
      <c r="FJ93">
        <v>1758642098.4</v>
      </c>
      <c r="FK93">
        <v>0</v>
      </c>
      <c r="FL93">
        <v>314.2387692307692</v>
      </c>
      <c r="FM93">
        <v>3.160136757759108</v>
      </c>
      <c r="FN93">
        <v>48.48068378048411</v>
      </c>
      <c r="FO93">
        <v>6385.11</v>
      </c>
      <c r="FP93">
        <v>15</v>
      </c>
      <c r="FQ93">
        <v>0</v>
      </c>
      <c r="FR93" t="s">
        <v>441</v>
      </c>
      <c r="FS93">
        <v>1747247426.5</v>
      </c>
      <c r="FT93">
        <v>1747247420.5</v>
      </c>
      <c r="FU93">
        <v>0</v>
      </c>
      <c r="FV93">
        <v>1.027</v>
      </c>
      <c r="FW93">
        <v>0.031</v>
      </c>
      <c r="FX93">
        <v>0.02</v>
      </c>
      <c r="FY93">
        <v>0.05</v>
      </c>
      <c r="FZ93">
        <v>420</v>
      </c>
      <c r="GA93">
        <v>16</v>
      </c>
      <c r="GB93">
        <v>0.01</v>
      </c>
      <c r="GC93">
        <v>0.1</v>
      </c>
      <c r="GD93">
        <v>-41.1538275</v>
      </c>
      <c r="GE93">
        <v>-2.993345966228886</v>
      </c>
      <c r="GF93">
        <v>0.3292189795466683</v>
      </c>
      <c r="GG93">
        <v>0</v>
      </c>
      <c r="GH93">
        <v>314.0722647058824</v>
      </c>
      <c r="GI93">
        <v>3.100152793440957</v>
      </c>
      <c r="GJ93">
        <v>0.3657747867700546</v>
      </c>
      <c r="GK93">
        <v>-1</v>
      </c>
      <c r="GL93">
        <v>1.8853415</v>
      </c>
      <c r="GM93">
        <v>-0.05275812382739394</v>
      </c>
      <c r="GN93">
        <v>0.01183496885293745</v>
      </c>
      <c r="GO93">
        <v>1</v>
      </c>
      <c r="GP93">
        <v>1</v>
      </c>
      <c r="GQ93">
        <v>2</v>
      </c>
      <c r="GR93" t="s">
        <v>442</v>
      </c>
      <c r="GS93">
        <v>3.13602</v>
      </c>
      <c r="GT93">
        <v>2.691</v>
      </c>
      <c r="GU93">
        <v>0.195877</v>
      </c>
      <c r="GV93">
        <v>0.198089</v>
      </c>
      <c r="GW93">
        <v>0.105381</v>
      </c>
      <c r="GX93">
        <v>0.09828249999999999</v>
      </c>
      <c r="GY93">
        <v>25559.5</v>
      </c>
      <c r="GZ93">
        <v>25535</v>
      </c>
      <c r="HA93">
        <v>29550.5</v>
      </c>
      <c r="HB93">
        <v>29429.1</v>
      </c>
      <c r="HC93">
        <v>34932.2</v>
      </c>
      <c r="HD93">
        <v>35145.5</v>
      </c>
      <c r="HE93">
        <v>41586.8</v>
      </c>
      <c r="HF93">
        <v>41804.5</v>
      </c>
      <c r="HG93">
        <v>1.92232</v>
      </c>
      <c r="HH93">
        <v>1.87575</v>
      </c>
      <c r="HI93">
        <v>0.0751913</v>
      </c>
      <c r="HJ93">
        <v>0</v>
      </c>
      <c r="HK93">
        <v>28.7698</v>
      </c>
      <c r="HL93">
        <v>999.9</v>
      </c>
      <c r="HM93">
        <v>55.7</v>
      </c>
      <c r="HN93">
        <v>30.7</v>
      </c>
      <c r="HO93">
        <v>27.3101</v>
      </c>
      <c r="HP93">
        <v>61.7911</v>
      </c>
      <c r="HQ93">
        <v>25.9415</v>
      </c>
      <c r="HR93">
        <v>1</v>
      </c>
      <c r="HS93">
        <v>0.0949416</v>
      </c>
      <c r="HT93">
        <v>-0.183254</v>
      </c>
      <c r="HU93">
        <v>20.3392</v>
      </c>
      <c r="HV93">
        <v>5.21639</v>
      </c>
      <c r="HW93">
        <v>12.0116</v>
      </c>
      <c r="HX93">
        <v>4.988</v>
      </c>
      <c r="HY93">
        <v>3.28783</v>
      </c>
      <c r="HZ93">
        <v>9999</v>
      </c>
      <c r="IA93">
        <v>9999</v>
      </c>
      <c r="IB93">
        <v>9999</v>
      </c>
      <c r="IC93">
        <v>999.9</v>
      </c>
      <c r="ID93">
        <v>1.86752</v>
      </c>
      <c r="IE93">
        <v>1.86673</v>
      </c>
      <c r="IF93">
        <v>1.86602</v>
      </c>
      <c r="IG93">
        <v>1.866</v>
      </c>
      <c r="IH93">
        <v>1.86786</v>
      </c>
      <c r="II93">
        <v>1.87027</v>
      </c>
      <c r="IJ93">
        <v>1.86895</v>
      </c>
      <c r="IK93">
        <v>1.87042</v>
      </c>
      <c r="IL93">
        <v>0</v>
      </c>
      <c r="IM93">
        <v>0</v>
      </c>
      <c r="IN93">
        <v>0</v>
      </c>
      <c r="IO93">
        <v>0</v>
      </c>
      <c r="IP93" t="s">
        <v>443</v>
      </c>
      <c r="IQ93" t="s">
        <v>444</v>
      </c>
      <c r="IR93" t="s">
        <v>445</v>
      </c>
      <c r="IS93" t="s">
        <v>445</v>
      </c>
      <c r="IT93" t="s">
        <v>445</v>
      </c>
      <c r="IU93" t="s">
        <v>445</v>
      </c>
      <c r="IV93">
        <v>0</v>
      </c>
      <c r="IW93">
        <v>100</v>
      </c>
      <c r="IX93">
        <v>100</v>
      </c>
      <c r="IY93">
        <v>-0.22</v>
      </c>
      <c r="IZ93">
        <v>0.1463</v>
      </c>
      <c r="JA93">
        <v>0.1520806729546384</v>
      </c>
      <c r="JB93">
        <v>0.0003178419753343253</v>
      </c>
      <c r="JC93">
        <v>-6.012475575984678E-07</v>
      </c>
      <c r="JD93">
        <v>7.594320938325871E-11</v>
      </c>
      <c r="JE93">
        <v>-0.06537213769188976</v>
      </c>
      <c r="JF93">
        <v>-0.002779077146552394</v>
      </c>
      <c r="JG93">
        <v>0.0007843295920201409</v>
      </c>
      <c r="JH93">
        <v>-1.211717912536145E-05</v>
      </c>
      <c r="JI93">
        <v>4</v>
      </c>
      <c r="JJ93">
        <v>2338</v>
      </c>
      <c r="JK93">
        <v>1</v>
      </c>
      <c r="JL93">
        <v>27</v>
      </c>
      <c r="JM93">
        <v>189911.2</v>
      </c>
      <c r="JN93">
        <v>189911.3</v>
      </c>
      <c r="JO93">
        <v>2.53784</v>
      </c>
      <c r="JP93">
        <v>2.23267</v>
      </c>
      <c r="JQ93">
        <v>1.39648</v>
      </c>
      <c r="JR93">
        <v>2.34985</v>
      </c>
      <c r="JS93">
        <v>1.49536</v>
      </c>
      <c r="JT93">
        <v>2.68188</v>
      </c>
      <c r="JU93">
        <v>36.34</v>
      </c>
      <c r="JV93">
        <v>24.0612</v>
      </c>
      <c r="JW93">
        <v>18</v>
      </c>
      <c r="JX93">
        <v>490.029</v>
      </c>
      <c r="JY93">
        <v>450.62</v>
      </c>
      <c r="JZ93">
        <v>28.227</v>
      </c>
      <c r="KA93">
        <v>28.838</v>
      </c>
      <c r="KB93">
        <v>30.0002</v>
      </c>
      <c r="KC93">
        <v>28.6925</v>
      </c>
      <c r="KD93">
        <v>28.6232</v>
      </c>
      <c r="KE93">
        <v>50.8321</v>
      </c>
      <c r="KF93">
        <v>27.1905</v>
      </c>
      <c r="KG93">
        <v>76.1067</v>
      </c>
      <c r="KH93">
        <v>28.231</v>
      </c>
      <c r="KI93">
        <v>1289.55</v>
      </c>
      <c r="KJ93">
        <v>21.8468</v>
      </c>
      <c r="KK93">
        <v>101</v>
      </c>
      <c r="KL93">
        <v>100.532</v>
      </c>
    </row>
    <row r="94" spans="1:298">
      <c r="A94">
        <v>78</v>
      </c>
      <c r="B94">
        <v>1758642102.5</v>
      </c>
      <c r="C94">
        <v>476.5</v>
      </c>
      <c r="D94" t="s">
        <v>600</v>
      </c>
      <c r="E94" t="s">
        <v>601</v>
      </c>
      <c r="F94">
        <v>5</v>
      </c>
      <c r="G94" t="s">
        <v>436</v>
      </c>
      <c r="H94" t="s">
        <v>437</v>
      </c>
      <c r="I94" t="s">
        <v>438</v>
      </c>
      <c r="J94">
        <v>1758642095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1305.274097884347</v>
      </c>
      <c r="AL94">
        <v>1274.033818181819</v>
      </c>
      <c r="AM94">
        <v>3.419122935306702</v>
      </c>
      <c r="AN94">
        <v>64.96130728800695</v>
      </c>
      <c r="AO94">
        <f>(AQ94 - AP94 + DZ94*1E3/(8.314*(EB94+273.15)) * AS94/DY94 * AR94) * DY94/(100*DM94) * 1000/(1000 - AQ94)</f>
        <v>0</v>
      </c>
      <c r="AP94">
        <v>21.84572924675326</v>
      </c>
      <c r="AQ94">
        <v>23.71247636363637</v>
      </c>
      <c r="AR94">
        <v>-6.73744746737744E-05</v>
      </c>
      <c r="AS94">
        <v>107.77</v>
      </c>
      <c r="AT94">
        <v>0</v>
      </c>
      <c r="AU94">
        <v>0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439</v>
      </c>
      <c r="AZ94" t="s">
        <v>439</v>
      </c>
      <c r="BA94">
        <v>0</v>
      </c>
      <c r="BB94">
        <v>0</v>
      </c>
      <c r="BC94">
        <f>1-BA94/BB94</f>
        <v>0</v>
      </c>
      <c r="BD94">
        <v>0</v>
      </c>
      <c r="BE94" t="s">
        <v>439</v>
      </c>
      <c r="BF94" t="s">
        <v>439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439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2.44</v>
      </c>
      <c r="DN94">
        <v>0.5</v>
      </c>
      <c r="DO94" t="s">
        <v>440</v>
      </c>
      <c r="DP94">
        <v>2</v>
      </c>
      <c r="DQ94" t="b">
        <v>1</v>
      </c>
      <c r="DR94">
        <v>1758642095</v>
      </c>
      <c r="DS94">
        <v>1220.438518518519</v>
      </c>
      <c r="DT94">
        <v>1261.915185185185</v>
      </c>
      <c r="DU94">
        <v>23.72284074074074</v>
      </c>
      <c r="DV94">
        <v>21.8440037037037</v>
      </c>
      <c r="DW94">
        <v>1220.655925925926</v>
      </c>
      <c r="DX94">
        <v>23.57656296296296</v>
      </c>
      <c r="DY94">
        <v>499.9977037037037</v>
      </c>
      <c r="DZ94">
        <v>90.44695555555555</v>
      </c>
      <c r="EA94">
        <v>0.0306416074074074</v>
      </c>
      <c r="EB94">
        <v>30.08257777777778</v>
      </c>
      <c r="EC94">
        <v>29.99973333333333</v>
      </c>
      <c r="ED94">
        <v>999.9000000000001</v>
      </c>
      <c r="EE94">
        <v>0</v>
      </c>
      <c r="EF94">
        <v>0</v>
      </c>
      <c r="EG94">
        <v>9997.869629629629</v>
      </c>
      <c r="EH94">
        <v>0</v>
      </c>
      <c r="EI94">
        <v>12.0846</v>
      </c>
      <c r="EJ94">
        <v>-41.47674444444445</v>
      </c>
      <c r="EK94">
        <v>1250.092592592593</v>
      </c>
      <c r="EL94">
        <v>1290.095555555555</v>
      </c>
      <c r="EM94">
        <v>1.878829259259259</v>
      </c>
      <c r="EN94">
        <v>1261.915185185185</v>
      </c>
      <c r="EO94">
        <v>21.8440037037037</v>
      </c>
      <c r="EP94">
        <v>2.145658518518518</v>
      </c>
      <c r="EQ94">
        <v>1.975724444444444</v>
      </c>
      <c r="ER94">
        <v>18.56224814814815</v>
      </c>
      <c r="ES94">
        <v>17.25111481481481</v>
      </c>
      <c r="ET94">
        <v>1999.985555555555</v>
      </c>
      <c r="EU94">
        <v>0.9799966666666667</v>
      </c>
      <c r="EV94">
        <v>0.02000323333333333</v>
      </c>
      <c r="EW94">
        <v>0</v>
      </c>
      <c r="EX94">
        <v>314.4908518518519</v>
      </c>
      <c r="EY94">
        <v>5.00097</v>
      </c>
      <c r="EZ94">
        <v>6389.221481481481</v>
      </c>
      <c r="FA94">
        <v>16707.43333333333</v>
      </c>
      <c r="FB94">
        <v>40.75</v>
      </c>
      <c r="FC94">
        <v>41.06199999999999</v>
      </c>
      <c r="FD94">
        <v>40.67551851851851</v>
      </c>
      <c r="FE94">
        <v>40.68699999999999</v>
      </c>
      <c r="FF94">
        <v>41.31199999999999</v>
      </c>
      <c r="FG94">
        <v>1955.075555555556</v>
      </c>
      <c r="FH94">
        <v>39.91</v>
      </c>
      <c r="FI94">
        <v>0</v>
      </c>
      <c r="FJ94">
        <v>1758642103.8</v>
      </c>
      <c r="FK94">
        <v>0</v>
      </c>
      <c r="FL94">
        <v>314.51264</v>
      </c>
      <c r="FM94">
        <v>2.414692312023199</v>
      </c>
      <c r="FN94">
        <v>48.96307703386065</v>
      </c>
      <c r="FO94">
        <v>6389.774399999999</v>
      </c>
      <c r="FP94">
        <v>15</v>
      </c>
      <c r="FQ94">
        <v>0</v>
      </c>
      <c r="FR94" t="s">
        <v>441</v>
      </c>
      <c r="FS94">
        <v>1747247426.5</v>
      </c>
      <c r="FT94">
        <v>1747247420.5</v>
      </c>
      <c r="FU94">
        <v>0</v>
      </c>
      <c r="FV94">
        <v>1.027</v>
      </c>
      <c r="FW94">
        <v>0.031</v>
      </c>
      <c r="FX94">
        <v>0.02</v>
      </c>
      <c r="FY94">
        <v>0.05</v>
      </c>
      <c r="FZ94">
        <v>420</v>
      </c>
      <c r="GA94">
        <v>16</v>
      </c>
      <c r="GB94">
        <v>0.01</v>
      </c>
      <c r="GC94">
        <v>0.1</v>
      </c>
      <c r="GD94">
        <v>-41.363225</v>
      </c>
      <c r="GE94">
        <v>-1.703635272044919</v>
      </c>
      <c r="GF94">
        <v>0.203026724533988</v>
      </c>
      <c r="GG94">
        <v>0</v>
      </c>
      <c r="GH94">
        <v>314.3524705882353</v>
      </c>
      <c r="GI94">
        <v>3.050206268233934</v>
      </c>
      <c r="GJ94">
        <v>0.3602107418535894</v>
      </c>
      <c r="GK94">
        <v>-1</v>
      </c>
      <c r="GL94">
        <v>1.8793945</v>
      </c>
      <c r="GM94">
        <v>-0.03919677298311952</v>
      </c>
      <c r="GN94">
        <v>0.00661221330191335</v>
      </c>
      <c r="GO94">
        <v>1</v>
      </c>
      <c r="GP94">
        <v>1</v>
      </c>
      <c r="GQ94">
        <v>2</v>
      </c>
      <c r="GR94" t="s">
        <v>442</v>
      </c>
      <c r="GS94">
        <v>3.13591</v>
      </c>
      <c r="GT94">
        <v>2.69099</v>
      </c>
      <c r="GU94">
        <v>0.197549</v>
      </c>
      <c r="GV94">
        <v>0.199723</v>
      </c>
      <c r="GW94">
        <v>0.105357</v>
      </c>
      <c r="GX94">
        <v>0.0982883</v>
      </c>
      <c r="GY94">
        <v>25506.2</v>
      </c>
      <c r="GZ94">
        <v>25482.7</v>
      </c>
      <c r="HA94">
        <v>29550.4</v>
      </c>
      <c r="HB94">
        <v>29428.9</v>
      </c>
      <c r="HC94">
        <v>34933</v>
      </c>
      <c r="HD94">
        <v>35144.6</v>
      </c>
      <c r="HE94">
        <v>41586.6</v>
      </c>
      <c r="HF94">
        <v>41803.8</v>
      </c>
      <c r="HG94">
        <v>1.92208</v>
      </c>
      <c r="HH94">
        <v>1.87588</v>
      </c>
      <c r="HI94">
        <v>0.0754558</v>
      </c>
      <c r="HJ94">
        <v>0</v>
      </c>
      <c r="HK94">
        <v>28.7638</v>
      </c>
      <c r="HL94">
        <v>999.9</v>
      </c>
      <c r="HM94">
        <v>55.7</v>
      </c>
      <c r="HN94">
        <v>30.7</v>
      </c>
      <c r="HO94">
        <v>27.311</v>
      </c>
      <c r="HP94">
        <v>62.0112</v>
      </c>
      <c r="HQ94">
        <v>25.8974</v>
      </c>
      <c r="HR94">
        <v>1</v>
      </c>
      <c r="HS94">
        <v>0.09518550000000001</v>
      </c>
      <c r="HT94">
        <v>-1.09464</v>
      </c>
      <c r="HU94">
        <v>20.3348</v>
      </c>
      <c r="HV94">
        <v>5.21669</v>
      </c>
      <c r="HW94">
        <v>12.0119</v>
      </c>
      <c r="HX94">
        <v>4.9882</v>
      </c>
      <c r="HY94">
        <v>3.28765</v>
      </c>
      <c r="HZ94">
        <v>9999</v>
      </c>
      <c r="IA94">
        <v>9999</v>
      </c>
      <c r="IB94">
        <v>9999</v>
      </c>
      <c r="IC94">
        <v>999.9</v>
      </c>
      <c r="ID94">
        <v>1.86752</v>
      </c>
      <c r="IE94">
        <v>1.8667</v>
      </c>
      <c r="IF94">
        <v>1.866</v>
      </c>
      <c r="IG94">
        <v>1.866</v>
      </c>
      <c r="IH94">
        <v>1.86784</v>
      </c>
      <c r="II94">
        <v>1.87027</v>
      </c>
      <c r="IJ94">
        <v>1.86893</v>
      </c>
      <c r="IK94">
        <v>1.87042</v>
      </c>
      <c r="IL94">
        <v>0</v>
      </c>
      <c r="IM94">
        <v>0</v>
      </c>
      <c r="IN94">
        <v>0</v>
      </c>
      <c r="IO94">
        <v>0</v>
      </c>
      <c r="IP94" t="s">
        <v>443</v>
      </c>
      <c r="IQ94" t="s">
        <v>444</v>
      </c>
      <c r="IR94" t="s">
        <v>445</v>
      </c>
      <c r="IS94" t="s">
        <v>445</v>
      </c>
      <c r="IT94" t="s">
        <v>445</v>
      </c>
      <c r="IU94" t="s">
        <v>445</v>
      </c>
      <c r="IV94">
        <v>0</v>
      </c>
      <c r="IW94">
        <v>100</v>
      </c>
      <c r="IX94">
        <v>100</v>
      </c>
      <c r="IY94">
        <v>-0.24</v>
      </c>
      <c r="IZ94">
        <v>0.1462</v>
      </c>
      <c r="JA94">
        <v>0.1520806729546384</v>
      </c>
      <c r="JB94">
        <v>0.0003178419753343253</v>
      </c>
      <c r="JC94">
        <v>-6.012475575984678E-07</v>
      </c>
      <c r="JD94">
        <v>7.594320938325871E-11</v>
      </c>
      <c r="JE94">
        <v>-0.06537213769188976</v>
      </c>
      <c r="JF94">
        <v>-0.002779077146552394</v>
      </c>
      <c r="JG94">
        <v>0.0007843295920201409</v>
      </c>
      <c r="JH94">
        <v>-1.211717912536145E-05</v>
      </c>
      <c r="JI94">
        <v>4</v>
      </c>
      <c r="JJ94">
        <v>2338</v>
      </c>
      <c r="JK94">
        <v>1</v>
      </c>
      <c r="JL94">
        <v>27</v>
      </c>
      <c r="JM94">
        <v>189911.3</v>
      </c>
      <c r="JN94">
        <v>189911.4</v>
      </c>
      <c r="JO94">
        <v>2.56348</v>
      </c>
      <c r="JP94">
        <v>2.23877</v>
      </c>
      <c r="JQ94">
        <v>1.39648</v>
      </c>
      <c r="JR94">
        <v>2.34985</v>
      </c>
      <c r="JS94">
        <v>1.49536</v>
      </c>
      <c r="JT94">
        <v>2.65625</v>
      </c>
      <c r="JU94">
        <v>36.34</v>
      </c>
      <c r="JV94">
        <v>24.0525</v>
      </c>
      <c r="JW94">
        <v>18</v>
      </c>
      <c r="JX94">
        <v>489.859</v>
      </c>
      <c r="JY94">
        <v>450.681</v>
      </c>
      <c r="JZ94">
        <v>28.3394</v>
      </c>
      <c r="KA94">
        <v>28.838</v>
      </c>
      <c r="KB94">
        <v>30.0002</v>
      </c>
      <c r="KC94">
        <v>28.691</v>
      </c>
      <c r="KD94">
        <v>28.621</v>
      </c>
      <c r="KE94">
        <v>51.3218</v>
      </c>
      <c r="KF94">
        <v>27.1905</v>
      </c>
      <c r="KG94">
        <v>76.1067</v>
      </c>
      <c r="KH94">
        <v>28.4588</v>
      </c>
      <c r="KI94">
        <v>1309.59</v>
      </c>
      <c r="KJ94">
        <v>21.8454</v>
      </c>
      <c r="KK94">
        <v>100.999</v>
      </c>
      <c r="KL94">
        <v>100.53</v>
      </c>
    </row>
    <row r="95" spans="1:298">
      <c r="A95">
        <v>79</v>
      </c>
      <c r="B95">
        <v>1758642107.5</v>
      </c>
      <c r="C95">
        <v>481.5</v>
      </c>
      <c r="D95" t="s">
        <v>602</v>
      </c>
      <c r="E95" t="s">
        <v>603</v>
      </c>
      <c r="F95">
        <v>5</v>
      </c>
      <c r="G95" t="s">
        <v>436</v>
      </c>
      <c r="H95" t="s">
        <v>437</v>
      </c>
      <c r="I95" t="s">
        <v>438</v>
      </c>
      <c r="J95">
        <v>1758642099.714286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1322.350287625713</v>
      </c>
      <c r="AL95">
        <v>1291.104545454544</v>
      </c>
      <c r="AM95">
        <v>3.411092455385111</v>
      </c>
      <c r="AN95">
        <v>64.96130728800695</v>
      </c>
      <c r="AO95">
        <f>(AQ95 - AP95 + DZ95*1E3/(8.314*(EB95+273.15)) * AS95/DY95 * AR95) * DY95/(100*DM95) * 1000/(1000 - AQ95)</f>
        <v>0</v>
      </c>
      <c r="AP95">
        <v>21.84698748051948</v>
      </c>
      <c r="AQ95">
        <v>23.71167636363635</v>
      </c>
      <c r="AR95">
        <v>-3.562152133702937E-06</v>
      </c>
      <c r="AS95">
        <v>107.77</v>
      </c>
      <c r="AT95">
        <v>0</v>
      </c>
      <c r="AU95">
        <v>0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439</v>
      </c>
      <c r="AZ95" t="s">
        <v>439</v>
      </c>
      <c r="BA95">
        <v>0</v>
      </c>
      <c r="BB95">
        <v>0</v>
      </c>
      <c r="BC95">
        <f>1-BA95/BB95</f>
        <v>0</v>
      </c>
      <c r="BD95">
        <v>0</v>
      </c>
      <c r="BE95" t="s">
        <v>439</v>
      </c>
      <c r="BF95" t="s">
        <v>439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439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2.44</v>
      </c>
      <c r="DN95">
        <v>0.5</v>
      </c>
      <c r="DO95" t="s">
        <v>440</v>
      </c>
      <c r="DP95">
        <v>2</v>
      </c>
      <c r="DQ95" t="b">
        <v>1</v>
      </c>
      <c r="DR95">
        <v>1758642099.714286</v>
      </c>
      <c r="DS95">
        <v>1236.188214285714</v>
      </c>
      <c r="DT95">
        <v>1277.686785714286</v>
      </c>
      <c r="DU95">
        <v>23.71751071428572</v>
      </c>
      <c r="DV95">
        <v>21.84559285714286</v>
      </c>
      <c r="DW95">
        <v>1236.418571428571</v>
      </c>
      <c r="DX95">
        <v>23.57131071428572</v>
      </c>
      <c r="DY95">
        <v>500.0107857142857</v>
      </c>
      <c r="DZ95">
        <v>90.44823214285717</v>
      </c>
      <c r="EA95">
        <v>0.03048863214285714</v>
      </c>
      <c r="EB95">
        <v>30.07894642857143</v>
      </c>
      <c r="EC95">
        <v>29.99451428571428</v>
      </c>
      <c r="ED95">
        <v>999.9000000000002</v>
      </c>
      <c r="EE95">
        <v>0</v>
      </c>
      <c r="EF95">
        <v>0</v>
      </c>
      <c r="EG95">
        <v>9993.324999999999</v>
      </c>
      <c r="EH95">
        <v>0</v>
      </c>
      <c r="EI95">
        <v>12.0846</v>
      </c>
      <c r="EJ95">
        <v>-41.49924285714286</v>
      </c>
      <c r="EK95">
        <v>1266.217857142857</v>
      </c>
      <c r="EL95">
        <v>1306.221071428572</v>
      </c>
      <c r="EM95">
        <v>1.871915357142857</v>
      </c>
      <c r="EN95">
        <v>1277.686785714286</v>
      </c>
      <c r="EO95">
        <v>21.84559285714286</v>
      </c>
      <c r="EP95">
        <v>2.1452075</v>
      </c>
      <c r="EQ95">
        <v>1.975896428571428</v>
      </c>
      <c r="ER95">
        <v>18.55889642857143</v>
      </c>
      <c r="ES95">
        <v>17.25248928571429</v>
      </c>
      <c r="ET95">
        <v>1999.99</v>
      </c>
      <c r="EU95">
        <v>0.97999675</v>
      </c>
      <c r="EV95">
        <v>0.02000314642857142</v>
      </c>
      <c r="EW95">
        <v>0</v>
      </c>
      <c r="EX95">
        <v>314.6119642857143</v>
      </c>
      <c r="EY95">
        <v>5.00097</v>
      </c>
      <c r="EZ95">
        <v>6392.928214285713</v>
      </c>
      <c r="FA95">
        <v>16707.47142857143</v>
      </c>
      <c r="FB95">
        <v>40.75</v>
      </c>
      <c r="FC95">
        <v>41.06199999999999</v>
      </c>
      <c r="FD95">
        <v>40.67371428571428</v>
      </c>
      <c r="FE95">
        <v>40.68699999999999</v>
      </c>
      <c r="FF95">
        <v>41.31199999999999</v>
      </c>
      <c r="FG95">
        <v>1955.08</v>
      </c>
      <c r="FH95">
        <v>39.91</v>
      </c>
      <c r="FI95">
        <v>0</v>
      </c>
      <c r="FJ95">
        <v>1758642108.6</v>
      </c>
      <c r="FK95">
        <v>0</v>
      </c>
      <c r="FL95">
        <v>314.67708</v>
      </c>
      <c r="FM95">
        <v>1.822538458874658</v>
      </c>
      <c r="FN95">
        <v>43.58769239331955</v>
      </c>
      <c r="FO95">
        <v>6393.3688</v>
      </c>
      <c r="FP95">
        <v>15</v>
      </c>
      <c r="FQ95">
        <v>0</v>
      </c>
      <c r="FR95" t="s">
        <v>441</v>
      </c>
      <c r="FS95">
        <v>1747247426.5</v>
      </c>
      <c r="FT95">
        <v>1747247420.5</v>
      </c>
      <c r="FU95">
        <v>0</v>
      </c>
      <c r="FV95">
        <v>1.027</v>
      </c>
      <c r="FW95">
        <v>0.031</v>
      </c>
      <c r="FX95">
        <v>0.02</v>
      </c>
      <c r="FY95">
        <v>0.05</v>
      </c>
      <c r="FZ95">
        <v>420</v>
      </c>
      <c r="GA95">
        <v>16</v>
      </c>
      <c r="GB95">
        <v>0.01</v>
      </c>
      <c r="GC95">
        <v>0.1</v>
      </c>
      <c r="GD95">
        <v>-41.48583499999999</v>
      </c>
      <c r="GE95">
        <v>-0.3503594746715511</v>
      </c>
      <c r="GF95">
        <v>0.05447143540425587</v>
      </c>
      <c r="GG95">
        <v>0</v>
      </c>
      <c r="GH95">
        <v>314.5330882352941</v>
      </c>
      <c r="GI95">
        <v>2.112681433561033</v>
      </c>
      <c r="GJ95">
        <v>0.2863349917642842</v>
      </c>
      <c r="GK95">
        <v>-1</v>
      </c>
      <c r="GL95">
        <v>1.8757635</v>
      </c>
      <c r="GM95">
        <v>-0.08826821763602224</v>
      </c>
      <c r="GN95">
        <v>0.008594775026142329</v>
      </c>
      <c r="GO95">
        <v>1</v>
      </c>
      <c r="GP95">
        <v>1</v>
      </c>
      <c r="GQ95">
        <v>2</v>
      </c>
      <c r="GR95" t="s">
        <v>442</v>
      </c>
      <c r="GS95">
        <v>3.1361</v>
      </c>
      <c r="GT95">
        <v>2.69048</v>
      </c>
      <c r="GU95">
        <v>0.199172</v>
      </c>
      <c r="GV95">
        <v>0.201305</v>
      </c>
      <c r="GW95">
        <v>0.105344</v>
      </c>
      <c r="GX95">
        <v>0.0982857</v>
      </c>
      <c r="GY95">
        <v>25454.2</v>
      </c>
      <c r="GZ95">
        <v>25432.1</v>
      </c>
      <c r="HA95">
        <v>29550</v>
      </c>
      <c r="HB95">
        <v>29428.6</v>
      </c>
      <c r="HC95">
        <v>34933.2</v>
      </c>
      <c r="HD95">
        <v>35144.6</v>
      </c>
      <c r="HE95">
        <v>41586.2</v>
      </c>
      <c r="HF95">
        <v>41803.6</v>
      </c>
      <c r="HG95">
        <v>1.9224</v>
      </c>
      <c r="HH95">
        <v>1.87633</v>
      </c>
      <c r="HI95">
        <v>0.0757277</v>
      </c>
      <c r="HJ95">
        <v>0</v>
      </c>
      <c r="HK95">
        <v>28.7575</v>
      </c>
      <c r="HL95">
        <v>999.9</v>
      </c>
      <c r="HM95">
        <v>55.7</v>
      </c>
      <c r="HN95">
        <v>30.7</v>
      </c>
      <c r="HO95">
        <v>27.312</v>
      </c>
      <c r="HP95">
        <v>61.9912</v>
      </c>
      <c r="HQ95">
        <v>25.8413</v>
      </c>
      <c r="HR95">
        <v>1</v>
      </c>
      <c r="HS95">
        <v>0.0949517</v>
      </c>
      <c r="HT95">
        <v>-0.625016</v>
      </c>
      <c r="HU95">
        <v>20.3372</v>
      </c>
      <c r="HV95">
        <v>5.21579</v>
      </c>
      <c r="HW95">
        <v>12.0116</v>
      </c>
      <c r="HX95">
        <v>4.9871</v>
      </c>
      <c r="HY95">
        <v>3.28768</v>
      </c>
      <c r="HZ95">
        <v>9999</v>
      </c>
      <c r="IA95">
        <v>9999</v>
      </c>
      <c r="IB95">
        <v>9999</v>
      </c>
      <c r="IC95">
        <v>999.9</v>
      </c>
      <c r="ID95">
        <v>1.86753</v>
      </c>
      <c r="IE95">
        <v>1.86674</v>
      </c>
      <c r="IF95">
        <v>1.866</v>
      </c>
      <c r="IG95">
        <v>1.866</v>
      </c>
      <c r="IH95">
        <v>1.86786</v>
      </c>
      <c r="II95">
        <v>1.87028</v>
      </c>
      <c r="IJ95">
        <v>1.86894</v>
      </c>
      <c r="IK95">
        <v>1.87042</v>
      </c>
      <c r="IL95">
        <v>0</v>
      </c>
      <c r="IM95">
        <v>0</v>
      </c>
      <c r="IN95">
        <v>0</v>
      </c>
      <c r="IO95">
        <v>0</v>
      </c>
      <c r="IP95" t="s">
        <v>443</v>
      </c>
      <c r="IQ95" t="s">
        <v>444</v>
      </c>
      <c r="IR95" t="s">
        <v>445</v>
      </c>
      <c r="IS95" t="s">
        <v>445</v>
      </c>
      <c r="IT95" t="s">
        <v>445</v>
      </c>
      <c r="IU95" t="s">
        <v>445</v>
      </c>
      <c r="IV95">
        <v>0</v>
      </c>
      <c r="IW95">
        <v>100</v>
      </c>
      <c r="IX95">
        <v>100</v>
      </c>
      <c r="IY95">
        <v>-0.26</v>
      </c>
      <c r="IZ95">
        <v>0.1462</v>
      </c>
      <c r="JA95">
        <v>0.1520806729546384</v>
      </c>
      <c r="JB95">
        <v>0.0003178419753343253</v>
      </c>
      <c r="JC95">
        <v>-6.012475575984678E-07</v>
      </c>
      <c r="JD95">
        <v>7.594320938325871E-11</v>
      </c>
      <c r="JE95">
        <v>-0.06537213769188976</v>
      </c>
      <c r="JF95">
        <v>-0.002779077146552394</v>
      </c>
      <c r="JG95">
        <v>0.0007843295920201409</v>
      </c>
      <c r="JH95">
        <v>-1.211717912536145E-05</v>
      </c>
      <c r="JI95">
        <v>4</v>
      </c>
      <c r="JJ95">
        <v>2338</v>
      </c>
      <c r="JK95">
        <v>1</v>
      </c>
      <c r="JL95">
        <v>27</v>
      </c>
      <c r="JM95">
        <v>189911.4</v>
      </c>
      <c r="JN95">
        <v>189911.5</v>
      </c>
      <c r="JO95">
        <v>2.59155</v>
      </c>
      <c r="JP95">
        <v>2.23267</v>
      </c>
      <c r="JQ95">
        <v>1.39648</v>
      </c>
      <c r="JR95">
        <v>2.35107</v>
      </c>
      <c r="JS95">
        <v>1.49536</v>
      </c>
      <c r="JT95">
        <v>2.67456</v>
      </c>
      <c r="JU95">
        <v>36.34</v>
      </c>
      <c r="JV95">
        <v>24.0612</v>
      </c>
      <c r="JW95">
        <v>18</v>
      </c>
      <c r="JX95">
        <v>490.065</v>
      </c>
      <c r="JY95">
        <v>450.962</v>
      </c>
      <c r="JZ95">
        <v>28.4736</v>
      </c>
      <c r="KA95">
        <v>28.838</v>
      </c>
      <c r="KB95">
        <v>29.9999</v>
      </c>
      <c r="KC95">
        <v>28.691</v>
      </c>
      <c r="KD95">
        <v>28.621</v>
      </c>
      <c r="KE95">
        <v>51.891</v>
      </c>
      <c r="KF95">
        <v>27.1905</v>
      </c>
      <c r="KG95">
        <v>76.1067</v>
      </c>
      <c r="KH95">
        <v>28.4602</v>
      </c>
      <c r="KI95">
        <v>1322.94</v>
      </c>
      <c r="KJ95">
        <v>21.8417</v>
      </c>
      <c r="KK95">
        <v>100.998</v>
      </c>
      <c r="KL95">
        <v>100.53</v>
      </c>
    </row>
    <row r="96" spans="1:298">
      <c r="A96">
        <v>80</v>
      </c>
      <c r="B96">
        <v>1758642112.5</v>
      </c>
      <c r="C96">
        <v>486.5</v>
      </c>
      <c r="D96" t="s">
        <v>604</v>
      </c>
      <c r="E96" t="s">
        <v>605</v>
      </c>
      <c r="F96">
        <v>5</v>
      </c>
      <c r="G96" t="s">
        <v>436</v>
      </c>
      <c r="H96" t="s">
        <v>437</v>
      </c>
      <c r="I96" t="s">
        <v>438</v>
      </c>
      <c r="J96">
        <v>1758642105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1339.381172494884</v>
      </c>
      <c r="AL96">
        <v>1308.186121212121</v>
      </c>
      <c r="AM96">
        <v>3.411465238348558</v>
      </c>
      <c r="AN96">
        <v>64.96130728800695</v>
      </c>
      <c r="AO96">
        <f>(AQ96 - AP96 + DZ96*1E3/(8.314*(EB96+273.15)) * AS96/DY96 * AR96) * DY96/(100*DM96) * 1000/(1000 - AQ96)</f>
        <v>0</v>
      </c>
      <c r="AP96">
        <v>21.84829435497835</v>
      </c>
      <c r="AQ96">
        <v>23.70847636363636</v>
      </c>
      <c r="AR96">
        <v>-1.72752088676164E-05</v>
      </c>
      <c r="AS96">
        <v>107.77</v>
      </c>
      <c r="AT96">
        <v>0</v>
      </c>
      <c r="AU96">
        <v>0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439</v>
      </c>
      <c r="AZ96" t="s">
        <v>439</v>
      </c>
      <c r="BA96">
        <v>0</v>
      </c>
      <c r="BB96">
        <v>0</v>
      </c>
      <c r="BC96">
        <f>1-BA96/BB96</f>
        <v>0</v>
      </c>
      <c r="BD96">
        <v>0</v>
      </c>
      <c r="BE96" t="s">
        <v>439</v>
      </c>
      <c r="BF96" t="s">
        <v>439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439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2.44</v>
      </c>
      <c r="DN96">
        <v>0.5</v>
      </c>
      <c r="DO96" t="s">
        <v>440</v>
      </c>
      <c r="DP96">
        <v>2</v>
      </c>
      <c r="DQ96" t="b">
        <v>1</v>
      </c>
      <c r="DR96">
        <v>1758642105</v>
      </c>
      <c r="DS96">
        <v>1253.836666666667</v>
      </c>
      <c r="DT96">
        <v>1295.356666666667</v>
      </c>
      <c r="DU96">
        <v>23.71288148148148</v>
      </c>
      <c r="DV96">
        <v>21.84703703703704</v>
      </c>
      <c r="DW96">
        <v>1254.081851851852</v>
      </c>
      <c r="DX96">
        <v>23.56673703703703</v>
      </c>
      <c r="DY96">
        <v>500.0073703703703</v>
      </c>
      <c r="DZ96">
        <v>90.44739629629629</v>
      </c>
      <c r="EA96">
        <v>0.03053125555555556</v>
      </c>
      <c r="EB96">
        <v>30.08037037037037</v>
      </c>
      <c r="EC96">
        <v>29.99603333333334</v>
      </c>
      <c r="ED96">
        <v>999.9000000000001</v>
      </c>
      <c r="EE96">
        <v>0</v>
      </c>
      <c r="EF96">
        <v>0</v>
      </c>
      <c r="EG96">
        <v>9989.072962962962</v>
      </c>
      <c r="EH96">
        <v>0</v>
      </c>
      <c r="EI96">
        <v>12.0846</v>
      </c>
      <c r="EJ96">
        <v>-41.52028888888889</v>
      </c>
      <c r="EK96">
        <v>1284.28962962963</v>
      </c>
      <c r="EL96">
        <v>1324.287407407407</v>
      </c>
      <c r="EM96">
        <v>1.865833333333333</v>
      </c>
      <c r="EN96">
        <v>1295.356666666667</v>
      </c>
      <c r="EO96">
        <v>21.84703703703704</v>
      </c>
      <c r="EP96">
        <v>2.144768148148148</v>
      </c>
      <c r="EQ96">
        <v>1.976008518518519</v>
      </c>
      <c r="ER96">
        <v>18.55562222222222</v>
      </c>
      <c r="ES96">
        <v>17.25338148148148</v>
      </c>
      <c r="ET96">
        <v>2000.012962962963</v>
      </c>
      <c r="EU96">
        <v>0.979997</v>
      </c>
      <c r="EV96">
        <v>0.0200029</v>
      </c>
      <c r="EW96">
        <v>0</v>
      </c>
      <c r="EX96">
        <v>314.8061851851852</v>
      </c>
      <c r="EY96">
        <v>5.00097</v>
      </c>
      <c r="EZ96">
        <v>6396.73185185185</v>
      </c>
      <c r="FA96">
        <v>16707.65925925926</v>
      </c>
      <c r="FB96">
        <v>40.75</v>
      </c>
      <c r="FC96">
        <v>41.06199999999999</v>
      </c>
      <c r="FD96">
        <v>40.66862962962963</v>
      </c>
      <c r="FE96">
        <v>40.68699999999999</v>
      </c>
      <c r="FF96">
        <v>41.31199999999999</v>
      </c>
      <c r="FG96">
        <v>1955.102962962963</v>
      </c>
      <c r="FH96">
        <v>39.91</v>
      </c>
      <c r="FI96">
        <v>0</v>
      </c>
      <c r="FJ96">
        <v>1758642113.4</v>
      </c>
      <c r="FK96">
        <v>0</v>
      </c>
      <c r="FL96">
        <v>314.83192</v>
      </c>
      <c r="FM96">
        <v>2.007692295613485</v>
      </c>
      <c r="FN96">
        <v>38.92307687497387</v>
      </c>
      <c r="FO96">
        <v>6396.803599999998</v>
      </c>
      <c r="FP96">
        <v>15</v>
      </c>
      <c r="FQ96">
        <v>0</v>
      </c>
      <c r="FR96" t="s">
        <v>441</v>
      </c>
      <c r="FS96">
        <v>1747247426.5</v>
      </c>
      <c r="FT96">
        <v>1747247420.5</v>
      </c>
      <c r="FU96">
        <v>0</v>
      </c>
      <c r="FV96">
        <v>1.027</v>
      </c>
      <c r="FW96">
        <v>0.031</v>
      </c>
      <c r="FX96">
        <v>0.02</v>
      </c>
      <c r="FY96">
        <v>0.05</v>
      </c>
      <c r="FZ96">
        <v>420</v>
      </c>
      <c r="GA96">
        <v>16</v>
      </c>
      <c r="GB96">
        <v>0.01</v>
      </c>
      <c r="GC96">
        <v>0.1</v>
      </c>
      <c r="GD96">
        <v>-41.4966756097561</v>
      </c>
      <c r="GE96">
        <v>-0.2919888501742689</v>
      </c>
      <c r="GF96">
        <v>0.04887983164559145</v>
      </c>
      <c r="GG96">
        <v>0</v>
      </c>
      <c r="GH96">
        <v>314.6854117647059</v>
      </c>
      <c r="GI96">
        <v>2.081558441305801</v>
      </c>
      <c r="GJ96">
        <v>0.2785553190013527</v>
      </c>
      <c r="GK96">
        <v>-1</v>
      </c>
      <c r="GL96">
        <v>1.870185365853658</v>
      </c>
      <c r="GM96">
        <v>-0.07334613240418558</v>
      </c>
      <c r="GN96">
        <v>0.007380590926689179</v>
      </c>
      <c r="GO96">
        <v>1</v>
      </c>
      <c r="GP96">
        <v>1</v>
      </c>
      <c r="GQ96">
        <v>2</v>
      </c>
      <c r="GR96" t="s">
        <v>442</v>
      </c>
      <c r="GS96">
        <v>3.1359</v>
      </c>
      <c r="GT96">
        <v>2.69127</v>
      </c>
      <c r="GU96">
        <v>0.200796</v>
      </c>
      <c r="GV96">
        <v>0.202896</v>
      </c>
      <c r="GW96">
        <v>0.105331</v>
      </c>
      <c r="GX96">
        <v>0.0982852</v>
      </c>
      <c r="GY96">
        <v>25402.8</v>
      </c>
      <c r="GZ96">
        <v>25382</v>
      </c>
      <c r="HA96">
        <v>29550.3</v>
      </c>
      <c r="HB96">
        <v>29429.3</v>
      </c>
      <c r="HC96">
        <v>34934</v>
      </c>
      <c r="HD96">
        <v>35145.4</v>
      </c>
      <c r="HE96">
        <v>41586.5</v>
      </c>
      <c r="HF96">
        <v>41804.5</v>
      </c>
      <c r="HG96">
        <v>1.92185</v>
      </c>
      <c r="HH96">
        <v>1.87643</v>
      </c>
      <c r="HI96">
        <v>0.0769831</v>
      </c>
      <c r="HJ96">
        <v>0</v>
      </c>
      <c r="HK96">
        <v>28.7514</v>
      </c>
      <c r="HL96">
        <v>999.9</v>
      </c>
      <c r="HM96">
        <v>55.7</v>
      </c>
      <c r="HN96">
        <v>30.7</v>
      </c>
      <c r="HO96">
        <v>27.3133</v>
      </c>
      <c r="HP96">
        <v>61.5812</v>
      </c>
      <c r="HQ96">
        <v>25.8894</v>
      </c>
      <c r="HR96">
        <v>1</v>
      </c>
      <c r="HS96">
        <v>0.09458080000000001</v>
      </c>
      <c r="HT96">
        <v>-0.479357</v>
      </c>
      <c r="HU96">
        <v>20.3381</v>
      </c>
      <c r="HV96">
        <v>5.21654</v>
      </c>
      <c r="HW96">
        <v>12.0129</v>
      </c>
      <c r="HX96">
        <v>4.98825</v>
      </c>
      <c r="HY96">
        <v>3.28783</v>
      </c>
      <c r="HZ96">
        <v>9999</v>
      </c>
      <c r="IA96">
        <v>9999</v>
      </c>
      <c r="IB96">
        <v>9999</v>
      </c>
      <c r="IC96">
        <v>999.9</v>
      </c>
      <c r="ID96">
        <v>1.86756</v>
      </c>
      <c r="IE96">
        <v>1.86673</v>
      </c>
      <c r="IF96">
        <v>1.86602</v>
      </c>
      <c r="IG96">
        <v>1.866</v>
      </c>
      <c r="IH96">
        <v>1.86783</v>
      </c>
      <c r="II96">
        <v>1.87029</v>
      </c>
      <c r="IJ96">
        <v>1.86893</v>
      </c>
      <c r="IK96">
        <v>1.87042</v>
      </c>
      <c r="IL96">
        <v>0</v>
      </c>
      <c r="IM96">
        <v>0</v>
      </c>
      <c r="IN96">
        <v>0</v>
      </c>
      <c r="IO96">
        <v>0</v>
      </c>
      <c r="IP96" t="s">
        <v>443</v>
      </c>
      <c r="IQ96" t="s">
        <v>444</v>
      </c>
      <c r="IR96" t="s">
        <v>445</v>
      </c>
      <c r="IS96" t="s">
        <v>445</v>
      </c>
      <c r="IT96" t="s">
        <v>445</v>
      </c>
      <c r="IU96" t="s">
        <v>445</v>
      </c>
      <c r="IV96">
        <v>0</v>
      </c>
      <c r="IW96">
        <v>100</v>
      </c>
      <c r="IX96">
        <v>100</v>
      </c>
      <c r="IY96">
        <v>-0.26</v>
      </c>
      <c r="IZ96">
        <v>0.1461</v>
      </c>
      <c r="JA96">
        <v>0.1520806729546384</v>
      </c>
      <c r="JB96">
        <v>0.0003178419753343253</v>
      </c>
      <c r="JC96">
        <v>-6.012475575984678E-07</v>
      </c>
      <c r="JD96">
        <v>7.594320938325871E-11</v>
      </c>
      <c r="JE96">
        <v>-0.06537213769188976</v>
      </c>
      <c r="JF96">
        <v>-0.002779077146552394</v>
      </c>
      <c r="JG96">
        <v>0.0007843295920201409</v>
      </c>
      <c r="JH96">
        <v>-1.211717912536145E-05</v>
      </c>
      <c r="JI96">
        <v>4</v>
      </c>
      <c r="JJ96">
        <v>2338</v>
      </c>
      <c r="JK96">
        <v>1</v>
      </c>
      <c r="JL96">
        <v>27</v>
      </c>
      <c r="JM96">
        <v>189911.4</v>
      </c>
      <c r="JN96">
        <v>189911.5</v>
      </c>
      <c r="JO96">
        <v>2.61597</v>
      </c>
      <c r="JP96">
        <v>2.22656</v>
      </c>
      <c r="JQ96">
        <v>1.39648</v>
      </c>
      <c r="JR96">
        <v>2.34985</v>
      </c>
      <c r="JS96">
        <v>1.49536</v>
      </c>
      <c r="JT96">
        <v>2.64526</v>
      </c>
      <c r="JU96">
        <v>36.34</v>
      </c>
      <c r="JV96">
        <v>24.07</v>
      </c>
      <c r="JW96">
        <v>18</v>
      </c>
      <c r="JX96">
        <v>489.716</v>
      </c>
      <c r="JY96">
        <v>451.024</v>
      </c>
      <c r="JZ96">
        <v>28.4925</v>
      </c>
      <c r="KA96">
        <v>28.838</v>
      </c>
      <c r="KB96">
        <v>30</v>
      </c>
      <c r="KC96">
        <v>28.691</v>
      </c>
      <c r="KD96">
        <v>28.621</v>
      </c>
      <c r="KE96">
        <v>52.3794</v>
      </c>
      <c r="KF96">
        <v>27.1905</v>
      </c>
      <c r="KG96">
        <v>76.1067</v>
      </c>
      <c r="KH96">
        <v>28.468</v>
      </c>
      <c r="KI96">
        <v>1342.98</v>
      </c>
      <c r="KJ96">
        <v>21.838</v>
      </c>
      <c r="KK96">
        <v>100.999</v>
      </c>
      <c r="KL96">
        <v>100.532</v>
      </c>
    </row>
    <row r="97" spans="1:298">
      <c r="A97">
        <v>81</v>
      </c>
      <c r="B97">
        <v>1758642117.5</v>
      </c>
      <c r="C97">
        <v>491.5</v>
      </c>
      <c r="D97" t="s">
        <v>606</v>
      </c>
      <c r="E97" t="s">
        <v>607</v>
      </c>
      <c r="F97">
        <v>5</v>
      </c>
      <c r="G97" t="s">
        <v>436</v>
      </c>
      <c r="H97" t="s">
        <v>437</v>
      </c>
      <c r="I97" t="s">
        <v>438</v>
      </c>
      <c r="J97">
        <v>1758642109.714286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1356.619356970082</v>
      </c>
      <c r="AL97">
        <v>1325.180484848484</v>
      </c>
      <c r="AM97">
        <v>3.401512845190294</v>
      </c>
      <c r="AN97">
        <v>64.96130728800695</v>
      </c>
      <c r="AO97">
        <f>(AQ97 - AP97 + DZ97*1E3/(8.314*(EB97+273.15)) * AS97/DY97 * AR97) * DY97/(100*DM97) * 1000/(1000 - AQ97)</f>
        <v>0</v>
      </c>
      <c r="AP97">
        <v>21.84974334199134</v>
      </c>
      <c r="AQ97">
        <v>23.7018006060606</v>
      </c>
      <c r="AR97">
        <v>-4.102859216629071E-05</v>
      </c>
      <c r="AS97">
        <v>107.77</v>
      </c>
      <c r="AT97">
        <v>0</v>
      </c>
      <c r="AU97">
        <v>0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439</v>
      </c>
      <c r="AZ97" t="s">
        <v>439</v>
      </c>
      <c r="BA97">
        <v>0</v>
      </c>
      <c r="BB97">
        <v>0</v>
      </c>
      <c r="BC97">
        <f>1-BA97/BB97</f>
        <v>0</v>
      </c>
      <c r="BD97">
        <v>0</v>
      </c>
      <c r="BE97" t="s">
        <v>439</v>
      </c>
      <c r="BF97" t="s">
        <v>439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439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2.44</v>
      </c>
      <c r="DN97">
        <v>0.5</v>
      </c>
      <c r="DO97" t="s">
        <v>440</v>
      </c>
      <c r="DP97">
        <v>2</v>
      </c>
      <c r="DQ97" t="b">
        <v>1</v>
      </c>
      <c r="DR97">
        <v>1758642109.714286</v>
      </c>
      <c r="DS97">
        <v>1269.539642857143</v>
      </c>
      <c r="DT97">
        <v>1311.122857142857</v>
      </c>
      <c r="DU97">
        <v>23.70900357142857</v>
      </c>
      <c r="DV97">
        <v>21.84816428571428</v>
      </c>
      <c r="DW97">
        <v>1269.7975</v>
      </c>
      <c r="DX97">
        <v>23.56292857142857</v>
      </c>
      <c r="DY97">
        <v>500.0055357142857</v>
      </c>
      <c r="DZ97">
        <v>90.44496428571428</v>
      </c>
      <c r="EA97">
        <v>0.03057448214285715</v>
      </c>
      <c r="EB97">
        <v>30.085475</v>
      </c>
      <c r="EC97">
        <v>30.00167857142857</v>
      </c>
      <c r="ED97">
        <v>999.9000000000002</v>
      </c>
      <c r="EE97">
        <v>0</v>
      </c>
      <c r="EF97">
        <v>0</v>
      </c>
      <c r="EG97">
        <v>9996.071785714286</v>
      </c>
      <c r="EH97">
        <v>0</v>
      </c>
      <c r="EI97">
        <v>12.0846</v>
      </c>
      <c r="EJ97">
        <v>-41.58395357142857</v>
      </c>
      <c r="EK97">
        <v>1300.369642857143</v>
      </c>
      <c r="EL97">
        <v>1340.407857142857</v>
      </c>
      <c r="EM97">
        <v>1.86084</v>
      </c>
      <c r="EN97">
        <v>1311.122857142857</v>
      </c>
      <c r="EO97">
        <v>21.84816428571428</v>
      </c>
      <c r="EP97">
        <v>2.144360714285714</v>
      </c>
      <c r="EQ97">
        <v>1.976056428571429</v>
      </c>
      <c r="ER97">
        <v>18.55258571428572</v>
      </c>
      <c r="ES97">
        <v>17.25377857142857</v>
      </c>
      <c r="ET97">
        <v>2000.007857142857</v>
      </c>
      <c r="EU97">
        <v>0.9799969642857143</v>
      </c>
      <c r="EV97">
        <v>0.02000293928571428</v>
      </c>
      <c r="EW97">
        <v>0</v>
      </c>
      <c r="EX97">
        <v>314.9775</v>
      </c>
      <c r="EY97">
        <v>5.00097</v>
      </c>
      <c r="EZ97">
        <v>6399.849285714286</v>
      </c>
      <c r="FA97">
        <v>16707.62857142857</v>
      </c>
      <c r="FB97">
        <v>40.75</v>
      </c>
      <c r="FC97">
        <v>41.06199999999999</v>
      </c>
      <c r="FD97">
        <v>40.67371428571428</v>
      </c>
      <c r="FE97">
        <v>40.68699999999999</v>
      </c>
      <c r="FF97">
        <v>41.31199999999999</v>
      </c>
      <c r="FG97">
        <v>1955.097857142857</v>
      </c>
      <c r="FH97">
        <v>39.91</v>
      </c>
      <c r="FI97">
        <v>0</v>
      </c>
      <c r="FJ97">
        <v>1758642118.2</v>
      </c>
      <c r="FK97">
        <v>0</v>
      </c>
      <c r="FL97">
        <v>314.9868799999999</v>
      </c>
      <c r="FM97">
        <v>2.583230764101469</v>
      </c>
      <c r="FN97">
        <v>38.62769230114101</v>
      </c>
      <c r="FO97">
        <v>6399.965999999999</v>
      </c>
      <c r="FP97">
        <v>15</v>
      </c>
      <c r="FQ97">
        <v>0</v>
      </c>
      <c r="FR97" t="s">
        <v>441</v>
      </c>
      <c r="FS97">
        <v>1747247426.5</v>
      </c>
      <c r="FT97">
        <v>1747247420.5</v>
      </c>
      <c r="FU97">
        <v>0</v>
      </c>
      <c r="FV97">
        <v>1.027</v>
      </c>
      <c r="FW97">
        <v>0.031</v>
      </c>
      <c r="FX97">
        <v>0.02</v>
      </c>
      <c r="FY97">
        <v>0.05</v>
      </c>
      <c r="FZ97">
        <v>420</v>
      </c>
      <c r="GA97">
        <v>16</v>
      </c>
      <c r="GB97">
        <v>0.01</v>
      </c>
      <c r="GC97">
        <v>0.1</v>
      </c>
      <c r="GD97">
        <v>-41.56084146341463</v>
      </c>
      <c r="GE97">
        <v>-0.6478536585366405</v>
      </c>
      <c r="GF97">
        <v>0.09035448880182449</v>
      </c>
      <c r="GG97">
        <v>0</v>
      </c>
      <c r="GH97">
        <v>314.8923235294117</v>
      </c>
      <c r="GI97">
        <v>2.313445378202482</v>
      </c>
      <c r="GJ97">
        <v>0.2934650716352738</v>
      </c>
      <c r="GK97">
        <v>-1</v>
      </c>
      <c r="GL97">
        <v>1.864446585365854</v>
      </c>
      <c r="GM97">
        <v>-0.06368717770034912</v>
      </c>
      <c r="GN97">
        <v>0.00642240803169958</v>
      </c>
      <c r="GO97">
        <v>1</v>
      </c>
      <c r="GP97">
        <v>1</v>
      </c>
      <c r="GQ97">
        <v>2</v>
      </c>
      <c r="GR97" t="s">
        <v>442</v>
      </c>
      <c r="GS97">
        <v>3.13595</v>
      </c>
      <c r="GT97">
        <v>2.6912</v>
      </c>
      <c r="GU97">
        <v>0.202421</v>
      </c>
      <c r="GV97">
        <v>0.204483</v>
      </c>
      <c r="GW97">
        <v>0.105316</v>
      </c>
      <c r="GX97">
        <v>0.09829060000000001</v>
      </c>
      <c r="GY97">
        <v>25351.5</v>
      </c>
      <c r="GZ97">
        <v>25331.5</v>
      </c>
      <c r="HA97">
        <v>29550.7</v>
      </c>
      <c r="HB97">
        <v>29429.4</v>
      </c>
      <c r="HC97">
        <v>34935.3</v>
      </c>
      <c r="HD97">
        <v>35145.2</v>
      </c>
      <c r="HE97">
        <v>41587.2</v>
      </c>
      <c r="HF97">
        <v>41804.4</v>
      </c>
      <c r="HG97">
        <v>1.92205</v>
      </c>
      <c r="HH97">
        <v>1.8764</v>
      </c>
      <c r="HI97">
        <v>0.0784248</v>
      </c>
      <c r="HJ97">
        <v>0</v>
      </c>
      <c r="HK97">
        <v>28.7479</v>
      </c>
      <c r="HL97">
        <v>999.9</v>
      </c>
      <c r="HM97">
        <v>55.6</v>
      </c>
      <c r="HN97">
        <v>30.7</v>
      </c>
      <c r="HO97">
        <v>27.2614</v>
      </c>
      <c r="HP97">
        <v>62.1912</v>
      </c>
      <c r="HQ97">
        <v>25.7853</v>
      </c>
      <c r="HR97">
        <v>1</v>
      </c>
      <c r="HS97">
        <v>0.09461890000000001</v>
      </c>
      <c r="HT97">
        <v>-0.411065</v>
      </c>
      <c r="HU97">
        <v>20.3385</v>
      </c>
      <c r="HV97">
        <v>5.21699</v>
      </c>
      <c r="HW97">
        <v>12.012</v>
      </c>
      <c r="HX97">
        <v>4.9886</v>
      </c>
      <c r="HY97">
        <v>3.28775</v>
      </c>
      <c r="HZ97">
        <v>9999</v>
      </c>
      <c r="IA97">
        <v>9999</v>
      </c>
      <c r="IB97">
        <v>9999</v>
      </c>
      <c r="IC97">
        <v>999.9</v>
      </c>
      <c r="ID97">
        <v>1.86754</v>
      </c>
      <c r="IE97">
        <v>1.86673</v>
      </c>
      <c r="IF97">
        <v>1.86603</v>
      </c>
      <c r="IG97">
        <v>1.866</v>
      </c>
      <c r="IH97">
        <v>1.86784</v>
      </c>
      <c r="II97">
        <v>1.87028</v>
      </c>
      <c r="IJ97">
        <v>1.86893</v>
      </c>
      <c r="IK97">
        <v>1.87042</v>
      </c>
      <c r="IL97">
        <v>0</v>
      </c>
      <c r="IM97">
        <v>0</v>
      </c>
      <c r="IN97">
        <v>0</v>
      </c>
      <c r="IO97">
        <v>0</v>
      </c>
      <c r="IP97" t="s">
        <v>443</v>
      </c>
      <c r="IQ97" t="s">
        <v>444</v>
      </c>
      <c r="IR97" t="s">
        <v>445</v>
      </c>
      <c r="IS97" t="s">
        <v>445</v>
      </c>
      <c r="IT97" t="s">
        <v>445</v>
      </c>
      <c r="IU97" t="s">
        <v>445</v>
      </c>
      <c r="IV97">
        <v>0</v>
      </c>
      <c r="IW97">
        <v>100</v>
      </c>
      <c r="IX97">
        <v>100</v>
      </c>
      <c r="IY97">
        <v>-0.28</v>
      </c>
      <c r="IZ97">
        <v>0.146</v>
      </c>
      <c r="JA97">
        <v>0.1520806729546384</v>
      </c>
      <c r="JB97">
        <v>0.0003178419753343253</v>
      </c>
      <c r="JC97">
        <v>-6.012475575984678E-07</v>
      </c>
      <c r="JD97">
        <v>7.594320938325871E-11</v>
      </c>
      <c r="JE97">
        <v>-0.06537213769188976</v>
      </c>
      <c r="JF97">
        <v>-0.002779077146552394</v>
      </c>
      <c r="JG97">
        <v>0.0007843295920201409</v>
      </c>
      <c r="JH97">
        <v>-1.211717912536145E-05</v>
      </c>
      <c r="JI97">
        <v>4</v>
      </c>
      <c r="JJ97">
        <v>2338</v>
      </c>
      <c r="JK97">
        <v>1</v>
      </c>
      <c r="JL97">
        <v>27</v>
      </c>
      <c r="JM97">
        <v>189911.5</v>
      </c>
      <c r="JN97">
        <v>189911.6</v>
      </c>
      <c r="JO97">
        <v>2.64404</v>
      </c>
      <c r="JP97">
        <v>2.2229</v>
      </c>
      <c r="JQ97">
        <v>1.39648</v>
      </c>
      <c r="JR97">
        <v>2.34863</v>
      </c>
      <c r="JS97">
        <v>1.49536</v>
      </c>
      <c r="JT97">
        <v>2.67334</v>
      </c>
      <c r="JU97">
        <v>36.34</v>
      </c>
      <c r="JV97">
        <v>24.0612</v>
      </c>
      <c r="JW97">
        <v>18</v>
      </c>
      <c r="JX97">
        <v>489.826</v>
      </c>
      <c r="JY97">
        <v>451.003</v>
      </c>
      <c r="JZ97">
        <v>28.4934</v>
      </c>
      <c r="KA97">
        <v>28.838</v>
      </c>
      <c r="KB97">
        <v>30</v>
      </c>
      <c r="KC97">
        <v>28.6889</v>
      </c>
      <c r="KD97">
        <v>28.6202</v>
      </c>
      <c r="KE97">
        <v>52.9428</v>
      </c>
      <c r="KF97">
        <v>27.1905</v>
      </c>
      <c r="KG97">
        <v>76.1067</v>
      </c>
      <c r="KH97">
        <v>28.476</v>
      </c>
      <c r="KI97">
        <v>1356.33</v>
      </c>
      <c r="KJ97">
        <v>21.8408</v>
      </c>
      <c r="KK97">
        <v>101.001</v>
      </c>
      <c r="KL97">
        <v>100.532</v>
      </c>
    </row>
    <row r="98" spans="1:298">
      <c r="A98">
        <v>82</v>
      </c>
      <c r="B98">
        <v>1758642122.5</v>
      </c>
      <c r="C98">
        <v>496.5</v>
      </c>
      <c r="D98" t="s">
        <v>608</v>
      </c>
      <c r="E98" t="s">
        <v>609</v>
      </c>
      <c r="F98">
        <v>5</v>
      </c>
      <c r="G98" t="s">
        <v>436</v>
      </c>
      <c r="H98" t="s">
        <v>437</v>
      </c>
      <c r="I98" t="s">
        <v>438</v>
      </c>
      <c r="J98">
        <v>1758642115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1373.556503968687</v>
      </c>
      <c r="AL98">
        <v>1342.236484848485</v>
      </c>
      <c r="AM98">
        <v>3.426833638019681</v>
      </c>
      <c r="AN98">
        <v>64.96130728800695</v>
      </c>
      <c r="AO98">
        <f>(AQ98 - AP98 + DZ98*1E3/(8.314*(EB98+273.15)) * AS98/DY98 * AR98) * DY98/(100*DM98) * 1000/(1000 - AQ98)</f>
        <v>0</v>
      </c>
      <c r="AP98">
        <v>21.85133750649351</v>
      </c>
      <c r="AQ98">
        <v>23.69570363636363</v>
      </c>
      <c r="AR98">
        <v>-3.131655538444951E-05</v>
      </c>
      <c r="AS98">
        <v>107.77</v>
      </c>
      <c r="AT98">
        <v>0</v>
      </c>
      <c r="AU98">
        <v>0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439</v>
      </c>
      <c r="AZ98" t="s">
        <v>439</v>
      </c>
      <c r="BA98">
        <v>0</v>
      </c>
      <c r="BB98">
        <v>0</v>
      </c>
      <c r="BC98">
        <f>1-BA98/BB98</f>
        <v>0</v>
      </c>
      <c r="BD98">
        <v>0</v>
      </c>
      <c r="BE98" t="s">
        <v>439</v>
      </c>
      <c r="BF98" t="s">
        <v>439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439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2.44</v>
      </c>
      <c r="DN98">
        <v>0.5</v>
      </c>
      <c r="DO98" t="s">
        <v>440</v>
      </c>
      <c r="DP98">
        <v>2</v>
      </c>
      <c r="DQ98" t="b">
        <v>1</v>
      </c>
      <c r="DR98">
        <v>1758642115</v>
      </c>
      <c r="DS98">
        <v>1287.127037037037</v>
      </c>
      <c r="DT98">
        <v>1328.77</v>
      </c>
      <c r="DU98">
        <v>23.70428148148148</v>
      </c>
      <c r="DV98">
        <v>21.84957037037037</v>
      </c>
      <c r="DW98">
        <v>1287.39962962963</v>
      </c>
      <c r="DX98">
        <v>23.55827407407407</v>
      </c>
      <c r="DY98">
        <v>499.9915925925926</v>
      </c>
      <c r="DZ98">
        <v>90.44393333333333</v>
      </c>
      <c r="EA98">
        <v>0.03081125555555555</v>
      </c>
      <c r="EB98">
        <v>30.0901</v>
      </c>
      <c r="EC98">
        <v>30.01345185185185</v>
      </c>
      <c r="ED98">
        <v>999.9000000000001</v>
      </c>
      <c r="EE98">
        <v>0</v>
      </c>
      <c r="EF98">
        <v>0</v>
      </c>
      <c r="EG98">
        <v>10000.48407407407</v>
      </c>
      <c r="EH98">
        <v>0</v>
      </c>
      <c r="EI98">
        <v>12.08294074074074</v>
      </c>
      <c r="EJ98">
        <v>-41.64260370370371</v>
      </c>
      <c r="EK98">
        <v>1318.378148148148</v>
      </c>
      <c r="EL98">
        <v>1358.451481481482</v>
      </c>
      <c r="EM98">
        <v>1.854713333333333</v>
      </c>
      <c r="EN98">
        <v>1328.77</v>
      </c>
      <c r="EO98">
        <v>21.84957037037037</v>
      </c>
      <c r="EP98">
        <v>2.143908518518518</v>
      </c>
      <c r="EQ98">
        <v>1.976160740740741</v>
      </c>
      <c r="ER98">
        <v>18.54921851851852</v>
      </c>
      <c r="ES98">
        <v>17.25461481481481</v>
      </c>
      <c r="ET98">
        <v>2000</v>
      </c>
      <c r="EU98">
        <v>0.9799968888888889</v>
      </c>
      <c r="EV98">
        <v>0.02000301481481481</v>
      </c>
      <c r="EW98">
        <v>0</v>
      </c>
      <c r="EX98">
        <v>315.195037037037</v>
      </c>
      <c r="EY98">
        <v>5.00097</v>
      </c>
      <c r="EZ98">
        <v>6403.365555555554</v>
      </c>
      <c r="FA98">
        <v>16707.56296296297</v>
      </c>
      <c r="FB98">
        <v>40.75</v>
      </c>
      <c r="FC98">
        <v>41.06199999999999</v>
      </c>
      <c r="FD98">
        <v>40.67551851851851</v>
      </c>
      <c r="FE98">
        <v>40.68699999999999</v>
      </c>
      <c r="FF98">
        <v>41.31199999999999</v>
      </c>
      <c r="FG98">
        <v>1955.09</v>
      </c>
      <c r="FH98">
        <v>39.91</v>
      </c>
      <c r="FI98">
        <v>0</v>
      </c>
      <c r="FJ98">
        <v>1758642123.6</v>
      </c>
      <c r="FK98">
        <v>0</v>
      </c>
      <c r="FL98">
        <v>315.2023076923076</v>
      </c>
      <c r="FM98">
        <v>1.63582906027182</v>
      </c>
      <c r="FN98">
        <v>41.74769229483036</v>
      </c>
      <c r="FO98">
        <v>6403.386923076923</v>
      </c>
      <c r="FP98">
        <v>15</v>
      </c>
      <c r="FQ98">
        <v>0</v>
      </c>
      <c r="FR98" t="s">
        <v>441</v>
      </c>
      <c r="FS98">
        <v>1747247426.5</v>
      </c>
      <c r="FT98">
        <v>1747247420.5</v>
      </c>
      <c r="FU98">
        <v>0</v>
      </c>
      <c r="FV98">
        <v>1.027</v>
      </c>
      <c r="FW98">
        <v>0.031</v>
      </c>
      <c r="FX98">
        <v>0.02</v>
      </c>
      <c r="FY98">
        <v>0.05</v>
      </c>
      <c r="FZ98">
        <v>420</v>
      </c>
      <c r="GA98">
        <v>16</v>
      </c>
      <c r="GB98">
        <v>0.01</v>
      </c>
      <c r="GC98">
        <v>0.1</v>
      </c>
      <c r="GD98">
        <v>-41.6046</v>
      </c>
      <c r="GE98">
        <v>-0.7683428571429002</v>
      </c>
      <c r="GF98">
        <v>0.09684847103317405</v>
      </c>
      <c r="GG98">
        <v>0</v>
      </c>
      <c r="GH98">
        <v>315.0781470588236</v>
      </c>
      <c r="GI98">
        <v>2.156470581847386</v>
      </c>
      <c r="GJ98">
        <v>0.2963704093700539</v>
      </c>
      <c r="GK98">
        <v>-1</v>
      </c>
      <c r="GL98">
        <v>1.858435365853658</v>
      </c>
      <c r="GM98">
        <v>-0.0662763763066167</v>
      </c>
      <c r="GN98">
        <v>0.00670890238471351</v>
      </c>
      <c r="GO98">
        <v>1</v>
      </c>
      <c r="GP98">
        <v>1</v>
      </c>
      <c r="GQ98">
        <v>2</v>
      </c>
      <c r="GR98" t="s">
        <v>442</v>
      </c>
      <c r="GS98">
        <v>3.13598</v>
      </c>
      <c r="GT98">
        <v>2.6913</v>
      </c>
      <c r="GU98">
        <v>0.204038</v>
      </c>
      <c r="GV98">
        <v>0.20606</v>
      </c>
      <c r="GW98">
        <v>0.105298</v>
      </c>
      <c r="GX98">
        <v>0.0983045</v>
      </c>
      <c r="GY98">
        <v>25300.5</v>
      </c>
      <c r="GZ98">
        <v>25281.1</v>
      </c>
      <c r="HA98">
        <v>29551.2</v>
      </c>
      <c r="HB98">
        <v>29429.2</v>
      </c>
      <c r="HC98">
        <v>34936.7</v>
      </c>
      <c r="HD98">
        <v>35144.2</v>
      </c>
      <c r="HE98">
        <v>41588.1</v>
      </c>
      <c r="HF98">
        <v>41803.9</v>
      </c>
      <c r="HG98">
        <v>1.92218</v>
      </c>
      <c r="HH98">
        <v>1.8762</v>
      </c>
      <c r="HI98">
        <v>0.0784248</v>
      </c>
      <c r="HJ98">
        <v>0</v>
      </c>
      <c r="HK98">
        <v>28.7448</v>
      </c>
      <c r="HL98">
        <v>999.9</v>
      </c>
      <c r="HM98">
        <v>55.6</v>
      </c>
      <c r="HN98">
        <v>30.7</v>
      </c>
      <c r="HO98">
        <v>27.2625</v>
      </c>
      <c r="HP98">
        <v>62.0512</v>
      </c>
      <c r="HQ98">
        <v>25.7612</v>
      </c>
      <c r="HR98">
        <v>1</v>
      </c>
      <c r="HS98">
        <v>0.09459099999999999</v>
      </c>
      <c r="HT98">
        <v>-0.292938</v>
      </c>
      <c r="HU98">
        <v>20.3385</v>
      </c>
      <c r="HV98">
        <v>5.21744</v>
      </c>
      <c r="HW98">
        <v>12.0113</v>
      </c>
      <c r="HX98">
        <v>4.98885</v>
      </c>
      <c r="HY98">
        <v>3.28772</v>
      </c>
      <c r="HZ98">
        <v>9999</v>
      </c>
      <c r="IA98">
        <v>9999</v>
      </c>
      <c r="IB98">
        <v>9999</v>
      </c>
      <c r="IC98">
        <v>999.9</v>
      </c>
      <c r="ID98">
        <v>1.86755</v>
      </c>
      <c r="IE98">
        <v>1.86673</v>
      </c>
      <c r="IF98">
        <v>1.86602</v>
      </c>
      <c r="IG98">
        <v>1.866</v>
      </c>
      <c r="IH98">
        <v>1.86783</v>
      </c>
      <c r="II98">
        <v>1.87029</v>
      </c>
      <c r="IJ98">
        <v>1.86891</v>
      </c>
      <c r="IK98">
        <v>1.87042</v>
      </c>
      <c r="IL98">
        <v>0</v>
      </c>
      <c r="IM98">
        <v>0</v>
      </c>
      <c r="IN98">
        <v>0</v>
      </c>
      <c r="IO98">
        <v>0</v>
      </c>
      <c r="IP98" t="s">
        <v>443</v>
      </c>
      <c r="IQ98" t="s">
        <v>444</v>
      </c>
      <c r="IR98" t="s">
        <v>445</v>
      </c>
      <c r="IS98" t="s">
        <v>445</v>
      </c>
      <c r="IT98" t="s">
        <v>445</v>
      </c>
      <c r="IU98" t="s">
        <v>445</v>
      </c>
      <c r="IV98">
        <v>0</v>
      </c>
      <c r="IW98">
        <v>100</v>
      </c>
      <c r="IX98">
        <v>100</v>
      </c>
      <c r="IY98">
        <v>-0.29</v>
      </c>
      <c r="IZ98">
        <v>0.1459</v>
      </c>
      <c r="JA98">
        <v>0.1520806729546384</v>
      </c>
      <c r="JB98">
        <v>0.0003178419753343253</v>
      </c>
      <c r="JC98">
        <v>-6.012475575984678E-07</v>
      </c>
      <c r="JD98">
        <v>7.594320938325871E-11</v>
      </c>
      <c r="JE98">
        <v>-0.06537213769188976</v>
      </c>
      <c r="JF98">
        <v>-0.002779077146552394</v>
      </c>
      <c r="JG98">
        <v>0.0007843295920201409</v>
      </c>
      <c r="JH98">
        <v>-1.211717912536145E-05</v>
      </c>
      <c r="JI98">
        <v>4</v>
      </c>
      <c r="JJ98">
        <v>2338</v>
      </c>
      <c r="JK98">
        <v>1</v>
      </c>
      <c r="JL98">
        <v>27</v>
      </c>
      <c r="JM98">
        <v>189911.6</v>
      </c>
      <c r="JN98">
        <v>189911.7</v>
      </c>
      <c r="JO98">
        <v>2.6709</v>
      </c>
      <c r="JP98">
        <v>2.24243</v>
      </c>
      <c r="JQ98">
        <v>1.39648</v>
      </c>
      <c r="JR98">
        <v>2.34985</v>
      </c>
      <c r="JS98">
        <v>1.49536</v>
      </c>
      <c r="JT98">
        <v>2.5354</v>
      </c>
      <c r="JU98">
        <v>36.3635</v>
      </c>
      <c r="JV98">
        <v>24.0612</v>
      </c>
      <c r="JW98">
        <v>18</v>
      </c>
      <c r="JX98">
        <v>489.903</v>
      </c>
      <c r="JY98">
        <v>450.865</v>
      </c>
      <c r="JZ98">
        <v>28.476</v>
      </c>
      <c r="KA98">
        <v>28.838</v>
      </c>
      <c r="KB98">
        <v>30</v>
      </c>
      <c r="KC98">
        <v>28.6886</v>
      </c>
      <c r="KD98">
        <v>28.6186</v>
      </c>
      <c r="KE98">
        <v>53.4365</v>
      </c>
      <c r="KF98">
        <v>27.1905</v>
      </c>
      <c r="KG98">
        <v>76.1067</v>
      </c>
      <c r="KH98">
        <v>28.4562</v>
      </c>
      <c r="KI98">
        <v>1376.37</v>
      </c>
      <c r="KJ98">
        <v>21.8443</v>
      </c>
      <c r="KK98">
        <v>101.003</v>
      </c>
      <c r="KL98">
        <v>100.531</v>
      </c>
    </row>
    <row r="99" spans="1:298">
      <c r="A99">
        <v>83</v>
      </c>
      <c r="B99">
        <v>1758642127.5</v>
      </c>
      <c r="C99">
        <v>501.5</v>
      </c>
      <c r="D99" t="s">
        <v>610</v>
      </c>
      <c r="E99" t="s">
        <v>611</v>
      </c>
      <c r="F99">
        <v>5</v>
      </c>
      <c r="G99" t="s">
        <v>436</v>
      </c>
      <c r="H99" t="s">
        <v>437</v>
      </c>
      <c r="I99" t="s">
        <v>438</v>
      </c>
      <c r="J99">
        <v>1758642119.714286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1390.797679645559</v>
      </c>
      <c r="AL99">
        <v>1359.393878787879</v>
      </c>
      <c r="AM99">
        <v>3.428920491367097</v>
      </c>
      <c r="AN99">
        <v>64.96130728800695</v>
      </c>
      <c r="AO99">
        <f>(AQ99 - AP99 + DZ99*1E3/(8.314*(EB99+273.15)) * AS99/DY99 * AR99) * DY99/(100*DM99) * 1000/(1000 - AQ99)</f>
        <v>0</v>
      </c>
      <c r="AP99">
        <v>21.85434535064935</v>
      </c>
      <c r="AQ99">
        <v>23.68954848484848</v>
      </c>
      <c r="AR99">
        <v>-2.472671713316076E-05</v>
      </c>
      <c r="AS99">
        <v>107.77</v>
      </c>
      <c r="AT99">
        <v>0</v>
      </c>
      <c r="AU99">
        <v>0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439</v>
      </c>
      <c r="AZ99" t="s">
        <v>439</v>
      </c>
      <c r="BA99">
        <v>0</v>
      </c>
      <c r="BB99">
        <v>0</v>
      </c>
      <c r="BC99">
        <f>1-BA99/BB99</f>
        <v>0</v>
      </c>
      <c r="BD99">
        <v>0</v>
      </c>
      <c r="BE99" t="s">
        <v>439</v>
      </c>
      <c r="BF99" t="s">
        <v>439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439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2.44</v>
      </c>
      <c r="DN99">
        <v>0.5</v>
      </c>
      <c r="DO99" t="s">
        <v>440</v>
      </c>
      <c r="DP99">
        <v>2</v>
      </c>
      <c r="DQ99" t="b">
        <v>1</v>
      </c>
      <c r="DR99">
        <v>1758642119.714286</v>
      </c>
      <c r="DS99">
        <v>1302.828571428571</v>
      </c>
      <c r="DT99">
        <v>1344.5775</v>
      </c>
      <c r="DU99">
        <v>23.69866785714286</v>
      </c>
      <c r="DV99">
        <v>21.85142142857143</v>
      </c>
      <c r="DW99">
        <v>1303.114285714286</v>
      </c>
      <c r="DX99">
        <v>23.55273214285715</v>
      </c>
      <c r="DY99">
        <v>500.02375</v>
      </c>
      <c r="DZ99">
        <v>90.44461071428573</v>
      </c>
      <c r="EA99">
        <v>0.03080621428571428</v>
      </c>
      <c r="EB99">
        <v>30.09204642857143</v>
      </c>
      <c r="EC99">
        <v>30.02341785714287</v>
      </c>
      <c r="ED99">
        <v>999.9000000000002</v>
      </c>
      <c r="EE99">
        <v>0</v>
      </c>
      <c r="EF99">
        <v>0</v>
      </c>
      <c r="EG99">
        <v>10005.17678571429</v>
      </c>
      <c r="EH99">
        <v>0</v>
      </c>
      <c r="EI99">
        <v>12.0811</v>
      </c>
      <c r="EJ99">
        <v>-41.74916785714287</v>
      </c>
      <c r="EK99">
        <v>1334.4525</v>
      </c>
      <c r="EL99">
        <v>1374.615</v>
      </c>
      <c r="EM99">
        <v>1.847246071428571</v>
      </c>
      <c r="EN99">
        <v>1344.5775</v>
      </c>
      <c r="EO99">
        <v>21.85142142857143</v>
      </c>
      <c r="EP99">
        <v>2.143416785714286</v>
      </c>
      <c r="EQ99">
        <v>1.976343214285714</v>
      </c>
      <c r="ER99">
        <v>18.54555714285715</v>
      </c>
      <c r="ES99">
        <v>17.256075</v>
      </c>
      <c r="ET99">
        <v>1999.991785714286</v>
      </c>
      <c r="EU99">
        <v>0.9799968571428571</v>
      </c>
      <c r="EV99">
        <v>0.02000304285714286</v>
      </c>
      <c r="EW99">
        <v>0</v>
      </c>
      <c r="EX99">
        <v>315.3662142857142</v>
      </c>
      <c r="EY99">
        <v>5.00097</v>
      </c>
      <c r="EZ99">
        <v>6406.647499999999</v>
      </c>
      <c r="FA99">
        <v>16707.49285714286</v>
      </c>
      <c r="FB99">
        <v>40.75</v>
      </c>
      <c r="FC99">
        <v>41.06199999999999</v>
      </c>
      <c r="FD99">
        <v>40.67814285714285</v>
      </c>
      <c r="FE99">
        <v>40.68699999999999</v>
      </c>
      <c r="FF99">
        <v>41.31199999999999</v>
      </c>
      <c r="FG99">
        <v>1955.081785714285</v>
      </c>
      <c r="FH99">
        <v>39.91</v>
      </c>
      <c r="FI99">
        <v>0</v>
      </c>
      <c r="FJ99">
        <v>1758642128.4</v>
      </c>
      <c r="FK99">
        <v>0</v>
      </c>
      <c r="FL99">
        <v>315.3845769230769</v>
      </c>
      <c r="FM99">
        <v>2.060615386847909</v>
      </c>
      <c r="FN99">
        <v>43.70324786319555</v>
      </c>
      <c r="FO99">
        <v>6406.706153846153</v>
      </c>
      <c r="FP99">
        <v>15</v>
      </c>
      <c r="FQ99">
        <v>0</v>
      </c>
      <c r="FR99" t="s">
        <v>441</v>
      </c>
      <c r="FS99">
        <v>1747247426.5</v>
      </c>
      <c r="FT99">
        <v>1747247420.5</v>
      </c>
      <c r="FU99">
        <v>0</v>
      </c>
      <c r="FV99">
        <v>1.027</v>
      </c>
      <c r="FW99">
        <v>0.031</v>
      </c>
      <c r="FX99">
        <v>0.02</v>
      </c>
      <c r="FY99">
        <v>0.05</v>
      </c>
      <c r="FZ99">
        <v>420</v>
      </c>
      <c r="GA99">
        <v>16</v>
      </c>
      <c r="GB99">
        <v>0.01</v>
      </c>
      <c r="GC99">
        <v>0.1</v>
      </c>
      <c r="GD99">
        <v>-41.67522926829268</v>
      </c>
      <c r="GE99">
        <v>-1.08403902439025</v>
      </c>
      <c r="GF99">
        <v>0.127162015428183</v>
      </c>
      <c r="GG99">
        <v>0</v>
      </c>
      <c r="GH99">
        <v>315.2649411764706</v>
      </c>
      <c r="GI99">
        <v>2.186004583170302</v>
      </c>
      <c r="GJ99">
        <v>0.3022713955037671</v>
      </c>
      <c r="GK99">
        <v>-1</v>
      </c>
      <c r="GL99">
        <v>1.851807073170732</v>
      </c>
      <c r="GM99">
        <v>-0.09143979094076338</v>
      </c>
      <c r="GN99">
        <v>0.009153922055307549</v>
      </c>
      <c r="GO99">
        <v>1</v>
      </c>
      <c r="GP99">
        <v>1</v>
      </c>
      <c r="GQ99">
        <v>2</v>
      </c>
      <c r="GR99" t="s">
        <v>442</v>
      </c>
      <c r="GS99">
        <v>3.13578</v>
      </c>
      <c r="GT99">
        <v>2.69089</v>
      </c>
      <c r="GU99">
        <v>0.205633</v>
      </c>
      <c r="GV99">
        <v>0.207634</v>
      </c>
      <c r="GW99">
        <v>0.105274</v>
      </c>
      <c r="GX99">
        <v>0.09830849999999999</v>
      </c>
      <c r="GY99">
        <v>25249.4</v>
      </c>
      <c r="GZ99">
        <v>25230.9</v>
      </c>
      <c r="HA99">
        <v>29550.8</v>
      </c>
      <c r="HB99">
        <v>29429.2</v>
      </c>
      <c r="HC99">
        <v>34937.5</v>
      </c>
      <c r="HD99">
        <v>35144.1</v>
      </c>
      <c r="HE99">
        <v>41587.8</v>
      </c>
      <c r="HF99">
        <v>41803.9</v>
      </c>
      <c r="HG99">
        <v>1.92185</v>
      </c>
      <c r="HH99">
        <v>1.87635</v>
      </c>
      <c r="HI99">
        <v>0.0792146</v>
      </c>
      <c r="HJ99">
        <v>0</v>
      </c>
      <c r="HK99">
        <v>28.7444</v>
      </c>
      <c r="HL99">
        <v>999.9</v>
      </c>
      <c r="HM99">
        <v>55.6</v>
      </c>
      <c r="HN99">
        <v>30.7</v>
      </c>
      <c r="HO99">
        <v>27.2625</v>
      </c>
      <c r="HP99">
        <v>62.1812</v>
      </c>
      <c r="HQ99">
        <v>25.9455</v>
      </c>
      <c r="HR99">
        <v>1</v>
      </c>
      <c r="HS99">
        <v>0.0946596</v>
      </c>
      <c r="HT99">
        <v>-0.232552</v>
      </c>
      <c r="HU99">
        <v>20.3384</v>
      </c>
      <c r="HV99">
        <v>5.21804</v>
      </c>
      <c r="HW99">
        <v>12.0119</v>
      </c>
      <c r="HX99">
        <v>4.9887</v>
      </c>
      <c r="HY99">
        <v>3.28778</v>
      </c>
      <c r="HZ99">
        <v>9999</v>
      </c>
      <c r="IA99">
        <v>9999</v>
      </c>
      <c r="IB99">
        <v>9999</v>
      </c>
      <c r="IC99">
        <v>999.9</v>
      </c>
      <c r="ID99">
        <v>1.86756</v>
      </c>
      <c r="IE99">
        <v>1.86674</v>
      </c>
      <c r="IF99">
        <v>1.86602</v>
      </c>
      <c r="IG99">
        <v>1.866</v>
      </c>
      <c r="IH99">
        <v>1.86783</v>
      </c>
      <c r="II99">
        <v>1.87029</v>
      </c>
      <c r="IJ99">
        <v>1.86891</v>
      </c>
      <c r="IK99">
        <v>1.87042</v>
      </c>
      <c r="IL99">
        <v>0</v>
      </c>
      <c r="IM99">
        <v>0</v>
      </c>
      <c r="IN99">
        <v>0</v>
      </c>
      <c r="IO99">
        <v>0</v>
      </c>
      <c r="IP99" t="s">
        <v>443</v>
      </c>
      <c r="IQ99" t="s">
        <v>444</v>
      </c>
      <c r="IR99" t="s">
        <v>445</v>
      </c>
      <c r="IS99" t="s">
        <v>445</v>
      </c>
      <c r="IT99" t="s">
        <v>445</v>
      </c>
      <c r="IU99" t="s">
        <v>445</v>
      </c>
      <c r="IV99">
        <v>0</v>
      </c>
      <c r="IW99">
        <v>100</v>
      </c>
      <c r="IX99">
        <v>100</v>
      </c>
      <c r="IY99">
        <v>-0.31</v>
      </c>
      <c r="IZ99">
        <v>0.1458</v>
      </c>
      <c r="JA99">
        <v>0.1520806729546384</v>
      </c>
      <c r="JB99">
        <v>0.0003178419753343253</v>
      </c>
      <c r="JC99">
        <v>-6.012475575984678E-07</v>
      </c>
      <c r="JD99">
        <v>7.594320938325871E-11</v>
      </c>
      <c r="JE99">
        <v>-0.06537213769188976</v>
      </c>
      <c r="JF99">
        <v>-0.002779077146552394</v>
      </c>
      <c r="JG99">
        <v>0.0007843295920201409</v>
      </c>
      <c r="JH99">
        <v>-1.211717912536145E-05</v>
      </c>
      <c r="JI99">
        <v>4</v>
      </c>
      <c r="JJ99">
        <v>2338</v>
      </c>
      <c r="JK99">
        <v>1</v>
      </c>
      <c r="JL99">
        <v>27</v>
      </c>
      <c r="JM99">
        <v>189911.7</v>
      </c>
      <c r="JN99">
        <v>189911.8</v>
      </c>
      <c r="JO99">
        <v>2.69653</v>
      </c>
      <c r="JP99">
        <v>2.229</v>
      </c>
      <c r="JQ99">
        <v>1.39648</v>
      </c>
      <c r="JR99">
        <v>2.34497</v>
      </c>
      <c r="JS99">
        <v>1.49536</v>
      </c>
      <c r="JT99">
        <v>2.68066</v>
      </c>
      <c r="JU99">
        <v>36.3635</v>
      </c>
      <c r="JV99">
        <v>24.0612</v>
      </c>
      <c r="JW99">
        <v>18</v>
      </c>
      <c r="JX99">
        <v>489.697</v>
      </c>
      <c r="JY99">
        <v>450.959</v>
      </c>
      <c r="JZ99">
        <v>28.4488</v>
      </c>
      <c r="KA99">
        <v>28.838</v>
      </c>
      <c r="KB99">
        <v>30.0001</v>
      </c>
      <c r="KC99">
        <v>28.6886</v>
      </c>
      <c r="KD99">
        <v>28.6186</v>
      </c>
      <c r="KE99">
        <v>53.9932</v>
      </c>
      <c r="KF99">
        <v>27.1905</v>
      </c>
      <c r="KG99">
        <v>76.1067</v>
      </c>
      <c r="KH99">
        <v>28.4336</v>
      </c>
      <c r="KI99">
        <v>1389.77</v>
      </c>
      <c r="KJ99">
        <v>21.8443</v>
      </c>
      <c r="KK99">
        <v>101.002</v>
      </c>
      <c r="KL99">
        <v>100.531</v>
      </c>
    </row>
    <row r="100" spans="1:298">
      <c r="A100">
        <v>84</v>
      </c>
      <c r="B100">
        <v>1758642132.5</v>
      </c>
      <c r="C100">
        <v>506.5</v>
      </c>
      <c r="D100" t="s">
        <v>612</v>
      </c>
      <c r="E100" t="s">
        <v>613</v>
      </c>
      <c r="F100">
        <v>5</v>
      </c>
      <c r="G100" t="s">
        <v>436</v>
      </c>
      <c r="H100" t="s">
        <v>437</v>
      </c>
      <c r="I100" t="s">
        <v>438</v>
      </c>
      <c r="J100">
        <v>1758642125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1407.800372699778</v>
      </c>
      <c r="AL100">
        <v>1376.49303030303</v>
      </c>
      <c r="AM100">
        <v>3.421749949219005</v>
      </c>
      <c r="AN100">
        <v>64.96130728800695</v>
      </c>
      <c r="AO100">
        <f>(AQ100 - AP100 + DZ100*1E3/(8.314*(EB100+273.15)) * AS100/DY100 * AR100) * DY100/(100*DM100) * 1000/(1000 - AQ100)</f>
        <v>0</v>
      </c>
      <c r="AP100">
        <v>21.85590131601732</v>
      </c>
      <c r="AQ100">
        <v>23.6753296969697</v>
      </c>
      <c r="AR100">
        <v>-6.269189355487511E-05</v>
      </c>
      <c r="AS100">
        <v>107.77</v>
      </c>
      <c r="AT100">
        <v>0</v>
      </c>
      <c r="AU100">
        <v>0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439</v>
      </c>
      <c r="AZ100" t="s">
        <v>439</v>
      </c>
      <c r="BA100">
        <v>0</v>
      </c>
      <c r="BB100">
        <v>0</v>
      </c>
      <c r="BC100">
        <f>1-BA100/BB100</f>
        <v>0</v>
      </c>
      <c r="BD100">
        <v>0</v>
      </c>
      <c r="BE100" t="s">
        <v>439</v>
      </c>
      <c r="BF100" t="s">
        <v>439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439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2.44</v>
      </c>
      <c r="DN100">
        <v>0.5</v>
      </c>
      <c r="DO100" t="s">
        <v>440</v>
      </c>
      <c r="DP100">
        <v>2</v>
      </c>
      <c r="DQ100" t="b">
        <v>1</v>
      </c>
      <c r="DR100">
        <v>1758642125</v>
      </c>
      <c r="DS100">
        <v>1320.478518518519</v>
      </c>
      <c r="DT100">
        <v>1362.251851851852</v>
      </c>
      <c r="DU100">
        <v>23.69045925925926</v>
      </c>
      <c r="DV100">
        <v>21.85363703703704</v>
      </c>
      <c r="DW100">
        <v>1320.77962962963</v>
      </c>
      <c r="DX100">
        <v>23.54462222222223</v>
      </c>
      <c r="DY100">
        <v>500.0007777777778</v>
      </c>
      <c r="DZ100">
        <v>90.4454888888889</v>
      </c>
      <c r="EA100">
        <v>0.03077802222222223</v>
      </c>
      <c r="EB100">
        <v>30.0925962962963</v>
      </c>
      <c r="EC100">
        <v>30.02934074074075</v>
      </c>
      <c r="ED100">
        <v>999.9000000000001</v>
      </c>
      <c r="EE100">
        <v>0</v>
      </c>
      <c r="EF100">
        <v>0</v>
      </c>
      <c r="EG100">
        <v>10001.8937037037</v>
      </c>
      <c r="EH100">
        <v>0</v>
      </c>
      <c r="EI100">
        <v>12.08097037037037</v>
      </c>
      <c r="EJ100">
        <v>-41.77299629629629</v>
      </c>
      <c r="EK100">
        <v>1352.519259259259</v>
      </c>
      <c r="EL100">
        <v>1392.687407407407</v>
      </c>
      <c r="EM100">
        <v>1.836811481481482</v>
      </c>
      <c r="EN100">
        <v>1362.251851851852</v>
      </c>
      <c r="EO100">
        <v>21.85363703703704</v>
      </c>
      <c r="EP100">
        <v>2.142694814814815</v>
      </c>
      <c r="EQ100">
        <v>1.976563703703704</v>
      </c>
      <c r="ER100">
        <v>18.54017407407407</v>
      </c>
      <c r="ES100">
        <v>17.25782592592593</v>
      </c>
      <c r="ET100">
        <v>1999.992962962963</v>
      </c>
      <c r="EU100">
        <v>0.9799968888888889</v>
      </c>
      <c r="EV100">
        <v>0.02000301111111111</v>
      </c>
      <c r="EW100">
        <v>0</v>
      </c>
      <c r="EX100">
        <v>315.559111111111</v>
      </c>
      <c r="EY100">
        <v>5.00097</v>
      </c>
      <c r="EZ100">
        <v>6410.589259259258</v>
      </c>
      <c r="FA100">
        <v>16707.4962962963</v>
      </c>
      <c r="FB100">
        <v>40.75</v>
      </c>
      <c r="FC100">
        <v>41.06199999999999</v>
      </c>
      <c r="FD100">
        <v>40.67781481481481</v>
      </c>
      <c r="FE100">
        <v>40.68699999999999</v>
      </c>
      <c r="FF100">
        <v>41.31199999999999</v>
      </c>
      <c r="FG100">
        <v>1955.082962962963</v>
      </c>
      <c r="FH100">
        <v>39.91</v>
      </c>
      <c r="FI100">
        <v>0</v>
      </c>
      <c r="FJ100">
        <v>1758642133.8</v>
      </c>
      <c r="FK100">
        <v>0</v>
      </c>
      <c r="FL100">
        <v>315.56412</v>
      </c>
      <c r="FM100">
        <v>1.858538476799712</v>
      </c>
      <c r="FN100">
        <v>46.01307698249215</v>
      </c>
      <c r="FO100">
        <v>6411</v>
      </c>
      <c r="FP100">
        <v>15</v>
      </c>
      <c r="FQ100">
        <v>0</v>
      </c>
      <c r="FR100" t="s">
        <v>441</v>
      </c>
      <c r="FS100">
        <v>1747247426.5</v>
      </c>
      <c r="FT100">
        <v>1747247420.5</v>
      </c>
      <c r="FU100">
        <v>0</v>
      </c>
      <c r="FV100">
        <v>1.027</v>
      </c>
      <c r="FW100">
        <v>0.031</v>
      </c>
      <c r="FX100">
        <v>0.02</v>
      </c>
      <c r="FY100">
        <v>0.05</v>
      </c>
      <c r="FZ100">
        <v>420</v>
      </c>
      <c r="GA100">
        <v>16</v>
      </c>
      <c r="GB100">
        <v>0.01</v>
      </c>
      <c r="GC100">
        <v>0.1</v>
      </c>
      <c r="GD100">
        <v>-41.754415</v>
      </c>
      <c r="GE100">
        <v>-0.4898544090055038</v>
      </c>
      <c r="GF100">
        <v>0.08768780003512458</v>
      </c>
      <c r="GG100">
        <v>0</v>
      </c>
      <c r="GH100">
        <v>315.4678823529412</v>
      </c>
      <c r="GI100">
        <v>2.08495035009707</v>
      </c>
      <c r="GJ100">
        <v>0.2918962108761927</v>
      </c>
      <c r="GK100">
        <v>-1</v>
      </c>
      <c r="GL100">
        <v>1.842029</v>
      </c>
      <c r="GM100">
        <v>-0.1194502063789912</v>
      </c>
      <c r="GN100">
        <v>0.0115692886125293</v>
      </c>
      <c r="GO100">
        <v>0</v>
      </c>
      <c r="GP100">
        <v>0</v>
      </c>
      <c r="GQ100">
        <v>2</v>
      </c>
      <c r="GR100" t="s">
        <v>482</v>
      </c>
      <c r="GS100">
        <v>3.13602</v>
      </c>
      <c r="GT100">
        <v>2.69109</v>
      </c>
      <c r="GU100">
        <v>0.207233</v>
      </c>
      <c r="GV100">
        <v>0.209194</v>
      </c>
      <c r="GW100">
        <v>0.105234</v>
      </c>
      <c r="GX100">
        <v>0.0983137</v>
      </c>
      <c r="GY100">
        <v>25198.4</v>
      </c>
      <c r="GZ100">
        <v>25181</v>
      </c>
      <c r="HA100">
        <v>29550.7</v>
      </c>
      <c r="HB100">
        <v>29429</v>
      </c>
      <c r="HC100">
        <v>34938.5</v>
      </c>
      <c r="HD100">
        <v>35143.7</v>
      </c>
      <c r="HE100">
        <v>41587.1</v>
      </c>
      <c r="HF100">
        <v>41803.7</v>
      </c>
      <c r="HG100">
        <v>1.9222</v>
      </c>
      <c r="HH100">
        <v>1.87593</v>
      </c>
      <c r="HI100">
        <v>0.0793859</v>
      </c>
      <c r="HJ100">
        <v>0</v>
      </c>
      <c r="HK100">
        <v>28.7419</v>
      </c>
      <c r="HL100">
        <v>999.9</v>
      </c>
      <c r="HM100">
        <v>55.6</v>
      </c>
      <c r="HN100">
        <v>30.7</v>
      </c>
      <c r="HO100">
        <v>27.2646</v>
      </c>
      <c r="HP100">
        <v>61.9812</v>
      </c>
      <c r="HQ100">
        <v>25.8574</v>
      </c>
      <c r="HR100">
        <v>1</v>
      </c>
      <c r="HS100">
        <v>0.09468500000000001</v>
      </c>
      <c r="HT100">
        <v>-0.166993</v>
      </c>
      <c r="HU100">
        <v>20.3385</v>
      </c>
      <c r="HV100">
        <v>5.21759</v>
      </c>
      <c r="HW100">
        <v>12.0117</v>
      </c>
      <c r="HX100">
        <v>4.98885</v>
      </c>
      <c r="HY100">
        <v>3.28778</v>
      </c>
      <c r="HZ100">
        <v>9999</v>
      </c>
      <c r="IA100">
        <v>9999</v>
      </c>
      <c r="IB100">
        <v>9999</v>
      </c>
      <c r="IC100">
        <v>999.9</v>
      </c>
      <c r="ID100">
        <v>1.86756</v>
      </c>
      <c r="IE100">
        <v>1.86673</v>
      </c>
      <c r="IF100">
        <v>1.86601</v>
      </c>
      <c r="IG100">
        <v>1.866</v>
      </c>
      <c r="IH100">
        <v>1.86783</v>
      </c>
      <c r="II100">
        <v>1.87029</v>
      </c>
      <c r="IJ100">
        <v>1.8689</v>
      </c>
      <c r="IK100">
        <v>1.87042</v>
      </c>
      <c r="IL100">
        <v>0</v>
      </c>
      <c r="IM100">
        <v>0</v>
      </c>
      <c r="IN100">
        <v>0</v>
      </c>
      <c r="IO100">
        <v>0</v>
      </c>
      <c r="IP100" t="s">
        <v>443</v>
      </c>
      <c r="IQ100" t="s">
        <v>444</v>
      </c>
      <c r="IR100" t="s">
        <v>445</v>
      </c>
      <c r="IS100" t="s">
        <v>445</v>
      </c>
      <c r="IT100" t="s">
        <v>445</v>
      </c>
      <c r="IU100" t="s">
        <v>445</v>
      </c>
      <c r="IV100">
        <v>0</v>
      </c>
      <c r="IW100">
        <v>100</v>
      </c>
      <c r="IX100">
        <v>100</v>
      </c>
      <c r="IY100">
        <v>-0.32</v>
      </c>
      <c r="IZ100">
        <v>0.1456</v>
      </c>
      <c r="JA100">
        <v>0.1520806729546384</v>
      </c>
      <c r="JB100">
        <v>0.0003178419753343253</v>
      </c>
      <c r="JC100">
        <v>-6.012475575984678E-07</v>
      </c>
      <c r="JD100">
        <v>7.594320938325871E-11</v>
      </c>
      <c r="JE100">
        <v>-0.06537213769188976</v>
      </c>
      <c r="JF100">
        <v>-0.002779077146552394</v>
      </c>
      <c r="JG100">
        <v>0.0007843295920201409</v>
      </c>
      <c r="JH100">
        <v>-1.211717912536145E-05</v>
      </c>
      <c r="JI100">
        <v>4</v>
      </c>
      <c r="JJ100">
        <v>2338</v>
      </c>
      <c r="JK100">
        <v>1</v>
      </c>
      <c r="JL100">
        <v>27</v>
      </c>
      <c r="JM100">
        <v>189911.8</v>
      </c>
      <c r="JN100">
        <v>189911.9</v>
      </c>
      <c r="JO100">
        <v>2.72217</v>
      </c>
      <c r="JP100">
        <v>2.23999</v>
      </c>
      <c r="JQ100">
        <v>1.39771</v>
      </c>
      <c r="JR100">
        <v>2.34741</v>
      </c>
      <c r="JS100">
        <v>1.49536</v>
      </c>
      <c r="JT100">
        <v>2.66846</v>
      </c>
      <c r="JU100">
        <v>36.3635</v>
      </c>
      <c r="JV100">
        <v>24.0612</v>
      </c>
      <c r="JW100">
        <v>18</v>
      </c>
      <c r="JX100">
        <v>489.918</v>
      </c>
      <c r="JY100">
        <v>450.693</v>
      </c>
      <c r="JZ100">
        <v>28.4139</v>
      </c>
      <c r="KA100">
        <v>28.838</v>
      </c>
      <c r="KB100">
        <v>30.0001</v>
      </c>
      <c r="KC100">
        <v>28.6886</v>
      </c>
      <c r="KD100">
        <v>28.6186</v>
      </c>
      <c r="KE100">
        <v>54.4771</v>
      </c>
      <c r="KF100">
        <v>27.1905</v>
      </c>
      <c r="KG100">
        <v>76.1067</v>
      </c>
      <c r="KH100">
        <v>28.3999</v>
      </c>
      <c r="KI100">
        <v>1409.81</v>
      </c>
      <c r="KJ100">
        <v>21.8443</v>
      </c>
      <c r="KK100">
        <v>101.001</v>
      </c>
      <c r="KL100">
        <v>100.53</v>
      </c>
    </row>
    <row r="101" spans="1:298">
      <c r="A101">
        <v>85</v>
      </c>
      <c r="B101">
        <v>1758642137.5</v>
      </c>
      <c r="C101">
        <v>511.5</v>
      </c>
      <c r="D101" t="s">
        <v>614</v>
      </c>
      <c r="E101" t="s">
        <v>615</v>
      </c>
      <c r="F101">
        <v>5</v>
      </c>
      <c r="G101" t="s">
        <v>436</v>
      </c>
      <c r="H101" t="s">
        <v>437</v>
      </c>
      <c r="I101" t="s">
        <v>438</v>
      </c>
      <c r="J101">
        <v>1758642129.714286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1425.165262051138</v>
      </c>
      <c r="AL101">
        <v>1393.788545454545</v>
      </c>
      <c r="AM101">
        <v>3.461088275217111</v>
      </c>
      <c r="AN101">
        <v>64.96130728800695</v>
      </c>
      <c r="AO101">
        <f>(AQ101 - AP101 + DZ101*1E3/(8.314*(EB101+273.15)) * AS101/DY101 * AR101) * DY101/(100*DM101) * 1000/(1000 - AQ101)</f>
        <v>0</v>
      </c>
      <c r="AP101">
        <v>21.85755593073592</v>
      </c>
      <c r="AQ101">
        <v>23.66823454545455</v>
      </c>
      <c r="AR101">
        <v>-3.389338519771082E-05</v>
      </c>
      <c r="AS101">
        <v>107.77</v>
      </c>
      <c r="AT101">
        <v>0</v>
      </c>
      <c r="AU101">
        <v>0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439</v>
      </c>
      <c r="AZ101" t="s">
        <v>439</v>
      </c>
      <c r="BA101">
        <v>0</v>
      </c>
      <c r="BB101">
        <v>0</v>
      </c>
      <c r="BC101">
        <f>1-BA101/BB101</f>
        <v>0</v>
      </c>
      <c r="BD101">
        <v>0</v>
      </c>
      <c r="BE101" t="s">
        <v>439</v>
      </c>
      <c r="BF101" t="s">
        <v>439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439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2.44</v>
      </c>
      <c r="DN101">
        <v>0.5</v>
      </c>
      <c r="DO101" t="s">
        <v>440</v>
      </c>
      <c r="DP101">
        <v>2</v>
      </c>
      <c r="DQ101" t="b">
        <v>1</v>
      </c>
      <c r="DR101">
        <v>1758642129.714286</v>
      </c>
      <c r="DS101">
        <v>1336.290714285715</v>
      </c>
      <c r="DT101">
        <v>1378.116785714286</v>
      </c>
      <c r="DU101">
        <v>23.68206071428571</v>
      </c>
      <c r="DV101">
        <v>21.85566428571429</v>
      </c>
      <c r="DW101">
        <v>1336.606428571429</v>
      </c>
      <c r="DX101">
        <v>23.53633928571428</v>
      </c>
      <c r="DY101">
        <v>500.00475</v>
      </c>
      <c r="DZ101">
        <v>90.44638571428573</v>
      </c>
      <c r="EA101">
        <v>0.03078478928571429</v>
      </c>
      <c r="EB101">
        <v>30.09268571428572</v>
      </c>
      <c r="EC101">
        <v>30.03452857142857</v>
      </c>
      <c r="ED101">
        <v>999.9000000000002</v>
      </c>
      <c r="EE101">
        <v>0</v>
      </c>
      <c r="EF101">
        <v>0</v>
      </c>
      <c r="EG101">
        <v>10000.19892857143</v>
      </c>
      <c r="EH101">
        <v>0</v>
      </c>
      <c r="EI101">
        <v>12.07899642857143</v>
      </c>
      <c r="EJ101">
        <v>-41.82576428571428</v>
      </c>
      <c r="EK101">
        <v>1368.703571428571</v>
      </c>
      <c r="EL101">
        <v>1408.909285714286</v>
      </c>
      <c r="EM101">
        <v>1.826388571428571</v>
      </c>
      <c r="EN101">
        <v>1378.116785714286</v>
      </c>
      <c r="EO101">
        <v>21.85566428571429</v>
      </c>
      <c r="EP101">
        <v>2.141957142857143</v>
      </c>
      <c r="EQ101">
        <v>1.976767142857143</v>
      </c>
      <c r="ER101">
        <v>18.53466785714286</v>
      </c>
      <c r="ES101">
        <v>17.25946071428571</v>
      </c>
      <c r="ET101">
        <v>1999.998571428572</v>
      </c>
      <c r="EU101">
        <v>0.9799969642857143</v>
      </c>
      <c r="EV101">
        <v>0.02000293214285714</v>
      </c>
      <c r="EW101">
        <v>0</v>
      </c>
      <c r="EX101">
        <v>315.6875714285714</v>
      </c>
      <c r="EY101">
        <v>5.00097</v>
      </c>
      <c r="EZ101">
        <v>6414.112857142857</v>
      </c>
      <c r="FA101">
        <v>16707.54642857143</v>
      </c>
      <c r="FB101">
        <v>40.75442857142857</v>
      </c>
      <c r="FC101">
        <v>41.06199999999999</v>
      </c>
      <c r="FD101">
        <v>40.68257142857142</v>
      </c>
      <c r="FE101">
        <v>40.68699999999999</v>
      </c>
      <c r="FF101">
        <v>41.31199999999999</v>
      </c>
      <c r="FG101">
        <v>1955.088571428571</v>
      </c>
      <c r="FH101">
        <v>39.91</v>
      </c>
      <c r="FI101">
        <v>0</v>
      </c>
      <c r="FJ101">
        <v>1758642138.6</v>
      </c>
      <c r="FK101">
        <v>0</v>
      </c>
      <c r="FL101">
        <v>315.73864</v>
      </c>
      <c r="FM101">
        <v>1.813307708738514</v>
      </c>
      <c r="FN101">
        <v>45.81692315624919</v>
      </c>
      <c r="FO101">
        <v>6414.5592</v>
      </c>
      <c r="FP101">
        <v>15</v>
      </c>
      <c r="FQ101">
        <v>0</v>
      </c>
      <c r="FR101" t="s">
        <v>441</v>
      </c>
      <c r="FS101">
        <v>1747247426.5</v>
      </c>
      <c r="FT101">
        <v>1747247420.5</v>
      </c>
      <c r="FU101">
        <v>0</v>
      </c>
      <c r="FV101">
        <v>1.027</v>
      </c>
      <c r="FW101">
        <v>0.031</v>
      </c>
      <c r="FX101">
        <v>0.02</v>
      </c>
      <c r="FY101">
        <v>0.05</v>
      </c>
      <c r="FZ101">
        <v>420</v>
      </c>
      <c r="GA101">
        <v>16</v>
      </c>
      <c r="GB101">
        <v>0.01</v>
      </c>
      <c r="GC101">
        <v>0.1</v>
      </c>
      <c r="GD101">
        <v>-41.78481000000001</v>
      </c>
      <c r="GE101">
        <v>-0.6442153846153691</v>
      </c>
      <c r="GF101">
        <v>0.0926849496951905</v>
      </c>
      <c r="GG101">
        <v>0</v>
      </c>
      <c r="GH101">
        <v>315.5674705882353</v>
      </c>
      <c r="GI101">
        <v>1.892650882270352</v>
      </c>
      <c r="GJ101">
        <v>0.2778816120426471</v>
      </c>
      <c r="GK101">
        <v>-1</v>
      </c>
      <c r="GL101">
        <v>1.83383075</v>
      </c>
      <c r="GM101">
        <v>-0.1317857786116328</v>
      </c>
      <c r="GN101">
        <v>0.01272292701926329</v>
      </c>
      <c r="GO101">
        <v>0</v>
      </c>
      <c r="GP101">
        <v>0</v>
      </c>
      <c r="GQ101">
        <v>2</v>
      </c>
      <c r="GR101" t="s">
        <v>482</v>
      </c>
      <c r="GS101">
        <v>3.13595</v>
      </c>
      <c r="GT101">
        <v>2.69128</v>
      </c>
      <c r="GU101">
        <v>0.208843</v>
      </c>
      <c r="GV101">
        <v>0.210759</v>
      </c>
      <c r="GW101">
        <v>0.105216</v>
      </c>
      <c r="GX101">
        <v>0.09832200000000001</v>
      </c>
      <c r="GY101">
        <v>25147.2</v>
      </c>
      <c r="GZ101">
        <v>25130.9</v>
      </c>
      <c r="HA101">
        <v>29550.7</v>
      </c>
      <c r="HB101">
        <v>29428.7</v>
      </c>
      <c r="HC101">
        <v>34939.2</v>
      </c>
      <c r="HD101">
        <v>35143.1</v>
      </c>
      <c r="HE101">
        <v>41587.1</v>
      </c>
      <c r="HF101">
        <v>41803.3</v>
      </c>
      <c r="HG101">
        <v>1.92185</v>
      </c>
      <c r="HH101">
        <v>1.8762</v>
      </c>
      <c r="HI101">
        <v>0.0795126</v>
      </c>
      <c r="HJ101">
        <v>0</v>
      </c>
      <c r="HK101">
        <v>28.7417</v>
      </c>
      <c r="HL101">
        <v>999.9</v>
      </c>
      <c r="HM101">
        <v>55.6</v>
      </c>
      <c r="HN101">
        <v>30.7</v>
      </c>
      <c r="HO101">
        <v>27.2605</v>
      </c>
      <c r="HP101">
        <v>62.0212</v>
      </c>
      <c r="HQ101">
        <v>25.9655</v>
      </c>
      <c r="HR101">
        <v>1</v>
      </c>
      <c r="HS101">
        <v>0.0947307</v>
      </c>
      <c r="HT101">
        <v>-0.139466</v>
      </c>
      <c r="HU101">
        <v>20.3386</v>
      </c>
      <c r="HV101">
        <v>5.21654</v>
      </c>
      <c r="HW101">
        <v>12.0113</v>
      </c>
      <c r="HX101">
        <v>4.98875</v>
      </c>
      <c r="HY101">
        <v>3.28758</v>
      </c>
      <c r="HZ101">
        <v>9999</v>
      </c>
      <c r="IA101">
        <v>9999</v>
      </c>
      <c r="IB101">
        <v>9999</v>
      </c>
      <c r="IC101">
        <v>999.9</v>
      </c>
      <c r="ID101">
        <v>1.86755</v>
      </c>
      <c r="IE101">
        <v>1.86674</v>
      </c>
      <c r="IF101">
        <v>1.86606</v>
      </c>
      <c r="IG101">
        <v>1.866</v>
      </c>
      <c r="IH101">
        <v>1.86783</v>
      </c>
      <c r="II101">
        <v>1.87028</v>
      </c>
      <c r="IJ101">
        <v>1.86892</v>
      </c>
      <c r="IK101">
        <v>1.87042</v>
      </c>
      <c r="IL101">
        <v>0</v>
      </c>
      <c r="IM101">
        <v>0</v>
      </c>
      <c r="IN101">
        <v>0</v>
      </c>
      <c r="IO101">
        <v>0</v>
      </c>
      <c r="IP101" t="s">
        <v>443</v>
      </c>
      <c r="IQ101" t="s">
        <v>444</v>
      </c>
      <c r="IR101" t="s">
        <v>445</v>
      </c>
      <c r="IS101" t="s">
        <v>445</v>
      </c>
      <c r="IT101" t="s">
        <v>445</v>
      </c>
      <c r="IU101" t="s">
        <v>445</v>
      </c>
      <c r="IV101">
        <v>0</v>
      </c>
      <c r="IW101">
        <v>100</v>
      </c>
      <c r="IX101">
        <v>100</v>
      </c>
      <c r="IY101">
        <v>-0.34</v>
      </c>
      <c r="IZ101">
        <v>0.1455</v>
      </c>
      <c r="JA101">
        <v>0.1520806729546384</v>
      </c>
      <c r="JB101">
        <v>0.0003178419753343253</v>
      </c>
      <c r="JC101">
        <v>-6.012475575984678E-07</v>
      </c>
      <c r="JD101">
        <v>7.594320938325871E-11</v>
      </c>
      <c r="JE101">
        <v>-0.06537213769188976</v>
      </c>
      <c r="JF101">
        <v>-0.002779077146552394</v>
      </c>
      <c r="JG101">
        <v>0.0007843295920201409</v>
      </c>
      <c r="JH101">
        <v>-1.211717912536145E-05</v>
      </c>
      <c r="JI101">
        <v>4</v>
      </c>
      <c r="JJ101">
        <v>2338</v>
      </c>
      <c r="JK101">
        <v>1</v>
      </c>
      <c r="JL101">
        <v>27</v>
      </c>
      <c r="JM101">
        <v>189911.9</v>
      </c>
      <c r="JN101">
        <v>189912</v>
      </c>
      <c r="JO101">
        <v>2.7478</v>
      </c>
      <c r="JP101">
        <v>2.23999</v>
      </c>
      <c r="JQ101">
        <v>1.39648</v>
      </c>
      <c r="JR101">
        <v>2.34741</v>
      </c>
      <c r="JS101">
        <v>1.49536</v>
      </c>
      <c r="JT101">
        <v>2.53296</v>
      </c>
      <c r="JU101">
        <v>36.3635</v>
      </c>
      <c r="JV101">
        <v>24.0612</v>
      </c>
      <c r="JW101">
        <v>18</v>
      </c>
      <c r="JX101">
        <v>489.698</v>
      </c>
      <c r="JY101">
        <v>450.865</v>
      </c>
      <c r="JZ101">
        <v>28.3753</v>
      </c>
      <c r="KA101">
        <v>28.838</v>
      </c>
      <c r="KB101">
        <v>30.0001</v>
      </c>
      <c r="KC101">
        <v>28.6886</v>
      </c>
      <c r="KD101">
        <v>28.6186</v>
      </c>
      <c r="KE101">
        <v>55.0308</v>
      </c>
      <c r="KF101">
        <v>27.1905</v>
      </c>
      <c r="KG101">
        <v>75.7334</v>
      </c>
      <c r="KH101">
        <v>28.3665</v>
      </c>
      <c r="KI101">
        <v>1423.16</v>
      </c>
      <c r="KJ101">
        <v>21.8443</v>
      </c>
      <c r="KK101">
        <v>101.001</v>
      </c>
      <c r="KL101">
        <v>100.529</v>
      </c>
    </row>
    <row r="102" spans="1:298">
      <c r="A102">
        <v>86</v>
      </c>
      <c r="B102">
        <v>1758642142.5</v>
      </c>
      <c r="C102">
        <v>516.5</v>
      </c>
      <c r="D102" t="s">
        <v>616</v>
      </c>
      <c r="E102" t="s">
        <v>617</v>
      </c>
      <c r="F102">
        <v>5</v>
      </c>
      <c r="G102" t="s">
        <v>436</v>
      </c>
      <c r="H102" t="s">
        <v>437</v>
      </c>
      <c r="I102" t="s">
        <v>438</v>
      </c>
      <c r="J102">
        <v>1758642135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1442.196615975022</v>
      </c>
      <c r="AL102">
        <v>1410.894181818181</v>
      </c>
      <c r="AM102">
        <v>3.424298470119466</v>
      </c>
      <c r="AN102">
        <v>64.96130728800695</v>
      </c>
      <c r="AO102">
        <f>(AQ102 - AP102 + DZ102*1E3/(8.314*(EB102+273.15)) * AS102/DY102 * AR102) * DY102/(100*DM102) * 1000/(1000 - AQ102)</f>
        <v>0</v>
      </c>
      <c r="AP102">
        <v>21.83259236363637</v>
      </c>
      <c r="AQ102">
        <v>23.65187212121212</v>
      </c>
      <c r="AR102">
        <v>-6.769924392046444E-05</v>
      </c>
      <c r="AS102">
        <v>107.77</v>
      </c>
      <c r="AT102">
        <v>0</v>
      </c>
      <c r="AU102">
        <v>0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439</v>
      </c>
      <c r="AZ102" t="s">
        <v>439</v>
      </c>
      <c r="BA102">
        <v>0</v>
      </c>
      <c r="BB102">
        <v>0</v>
      </c>
      <c r="BC102">
        <f>1-BA102/BB102</f>
        <v>0</v>
      </c>
      <c r="BD102">
        <v>0</v>
      </c>
      <c r="BE102" t="s">
        <v>439</v>
      </c>
      <c r="BF102" t="s">
        <v>439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439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2.44</v>
      </c>
      <c r="DN102">
        <v>0.5</v>
      </c>
      <c r="DO102" t="s">
        <v>440</v>
      </c>
      <c r="DP102">
        <v>2</v>
      </c>
      <c r="DQ102" t="b">
        <v>1</v>
      </c>
      <c r="DR102">
        <v>1758642135</v>
      </c>
      <c r="DS102">
        <v>1354.033333333333</v>
      </c>
      <c r="DT102">
        <v>1395.829259259259</v>
      </c>
      <c r="DU102">
        <v>23.67107407407407</v>
      </c>
      <c r="DV102">
        <v>21.84975925925926</v>
      </c>
      <c r="DW102">
        <v>1354.365925925926</v>
      </c>
      <c r="DX102">
        <v>23.52550740740741</v>
      </c>
      <c r="DY102">
        <v>499.9752592592592</v>
      </c>
      <c r="DZ102">
        <v>90.44836296296297</v>
      </c>
      <c r="EA102">
        <v>0.03093977407407407</v>
      </c>
      <c r="EB102">
        <v>30.0921962962963</v>
      </c>
      <c r="EC102">
        <v>30.03494444444445</v>
      </c>
      <c r="ED102">
        <v>999.9000000000001</v>
      </c>
      <c r="EE102">
        <v>0</v>
      </c>
      <c r="EF102">
        <v>0</v>
      </c>
      <c r="EG102">
        <v>9998.145185185185</v>
      </c>
      <c r="EH102">
        <v>0</v>
      </c>
      <c r="EI102">
        <v>12.07738148148148</v>
      </c>
      <c r="EJ102">
        <v>-41.79491851851851</v>
      </c>
      <c r="EK102">
        <v>1386.862222222222</v>
      </c>
      <c r="EL102">
        <v>1427.008888888889</v>
      </c>
      <c r="EM102">
        <v>1.821311111111111</v>
      </c>
      <c r="EN102">
        <v>1395.829259259259</v>
      </c>
      <c r="EO102">
        <v>21.84975925925926</v>
      </c>
      <c r="EP102">
        <v>2.14101037037037</v>
      </c>
      <c r="EQ102">
        <v>1.976275925925926</v>
      </c>
      <c r="ER102">
        <v>18.52761111111111</v>
      </c>
      <c r="ES102">
        <v>17.25553333333333</v>
      </c>
      <c r="ET102">
        <v>2000.002592592593</v>
      </c>
      <c r="EU102">
        <v>0.979997</v>
      </c>
      <c r="EV102">
        <v>0.0200028962962963</v>
      </c>
      <c r="EW102">
        <v>0</v>
      </c>
      <c r="EX102">
        <v>315.8862592592592</v>
      </c>
      <c r="EY102">
        <v>5.00097</v>
      </c>
      <c r="EZ102">
        <v>6418.111851851851</v>
      </c>
      <c r="FA102">
        <v>16707.58148148148</v>
      </c>
      <c r="FB102">
        <v>40.75459259259259</v>
      </c>
      <c r="FC102">
        <v>41.06199999999999</v>
      </c>
      <c r="FD102">
        <v>40.68699999999999</v>
      </c>
      <c r="FE102">
        <v>40.69166666666666</v>
      </c>
      <c r="FF102">
        <v>41.31199999999999</v>
      </c>
      <c r="FG102">
        <v>1955.092592592593</v>
      </c>
      <c r="FH102">
        <v>39.91</v>
      </c>
      <c r="FI102">
        <v>0</v>
      </c>
      <c r="FJ102">
        <v>1758642143.4</v>
      </c>
      <c r="FK102">
        <v>0</v>
      </c>
      <c r="FL102">
        <v>315.9154</v>
      </c>
      <c r="FM102">
        <v>2.722153851216886</v>
      </c>
      <c r="FN102">
        <v>43.55076916606885</v>
      </c>
      <c r="FO102">
        <v>6418.194399999999</v>
      </c>
      <c r="FP102">
        <v>15</v>
      </c>
      <c r="FQ102">
        <v>0</v>
      </c>
      <c r="FR102" t="s">
        <v>441</v>
      </c>
      <c r="FS102">
        <v>1747247426.5</v>
      </c>
      <c r="FT102">
        <v>1747247420.5</v>
      </c>
      <c r="FU102">
        <v>0</v>
      </c>
      <c r="FV102">
        <v>1.027</v>
      </c>
      <c r="FW102">
        <v>0.031</v>
      </c>
      <c r="FX102">
        <v>0.02</v>
      </c>
      <c r="FY102">
        <v>0.05</v>
      </c>
      <c r="FZ102">
        <v>420</v>
      </c>
      <c r="GA102">
        <v>16</v>
      </c>
      <c r="GB102">
        <v>0.01</v>
      </c>
      <c r="GC102">
        <v>0.1</v>
      </c>
      <c r="GD102">
        <v>-41.80607073170732</v>
      </c>
      <c r="GE102">
        <v>-0.005226480836164887</v>
      </c>
      <c r="GF102">
        <v>0.07678235393027746</v>
      </c>
      <c r="GG102">
        <v>1</v>
      </c>
      <c r="GH102">
        <v>315.7359705882353</v>
      </c>
      <c r="GI102">
        <v>2.173827352533191</v>
      </c>
      <c r="GJ102">
        <v>0.3081079342291423</v>
      </c>
      <c r="GK102">
        <v>-1</v>
      </c>
      <c r="GL102">
        <v>1.826023170731707</v>
      </c>
      <c r="GM102">
        <v>-0.079963693379788</v>
      </c>
      <c r="GN102">
        <v>0.01046005886263911</v>
      </c>
      <c r="GO102">
        <v>1</v>
      </c>
      <c r="GP102">
        <v>2</v>
      </c>
      <c r="GQ102">
        <v>2</v>
      </c>
      <c r="GR102" t="s">
        <v>575</v>
      </c>
      <c r="GS102">
        <v>3.13593</v>
      </c>
      <c r="GT102">
        <v>2.6915</v>
      </c>
      <c r="GU102">
        <v>0.210408</v>
      </c>
      <c r="GV102">
        <v>0.212271</v>
      </c>
      <c r="GW102">
        <v>0.10516</v>
      </c>
      <c r="GX102">
        <v>0.0981833</v>
      </c>
      <c r="GY102">
        <v>25097.3</v>
      </c>
      <c r="GZ102">
        <v>25083.2</v>
      </c>
      <c r="HA102">
        <v>29550.5</v>
      </c>
      <c r="HB102">
        <v>29429.3</v>
      </c>
      <c r="HC102">
        <v>34941.3</v>
      </c>
      <c r="HD102">
        <v>35149.4</v>
      </c>
      <c r="HE102">
        <v>41586.8</v>
      </c>
      <c r="HF102">
        <v>41804.2</v>
      </c>
      <c r="HG102">
        <v>1.92185</v>
      </c>
      <c r="HH102">
        <v>1.87637</v>
      </c>
      <c r="HI102">
        <v>0.0797585</v>
      </c>
      <c r="HJ102">
        <v>0</v>
      </c>
      <c r="HK102">
        <v>28.7395</v>
      </c>
      <c r="HL102">
        <v>999.9</v>
      </c>
      <c r="HM102">
        <v>55.6</v>
      </c>
      <c r="HN102">
        <v>30.7</v>
      </c>
      <c r="HO102">
        <v>27.2606</v>
      </c>
      <c r="HP102">
        <v>62.2112</v>
      </c>
      <c r="HQ102">
        <v>25.8053</v>
      </c>
      <c r="HR102">
        <v>1</v>
      </c>
      <c r="HS102">
        <v>0.09462139999999999</v>
      </c>
      <c r="HT102">
        <v>-0.09566719999999999</v>
      </c>
      <c r="HU102">
        <v>20.339</v>
      </c>
      <c r="HV102">
        <v>5.21699</v>
      </c>
      <c r="HW102">
        <v>12.0113</v>
      </c>
      <c r="HX102">
        <v>4.989</v>
      </c>
      <c r="HY102">
        <v>3.28758</v>
      </c>
      <c r="HZ102">
        <v>9999</v>
      </c>
      <c r="IA102">
        <v>9999</v>
      </c>
      <c r="IB102">
        <v>9999</v>
      </c>
      <c r="IC102">
        <v>999.9</v>
      </c>
      <c r="ID102">
        <v>1.86755</v>
      </c>
      <c r="IE102">
        <v>1.86675</v>
      </c>
      <c r="IF102">
        <v>1.86605</v>
      </c>
      <c r="IG102">
        <v>1.866</v>
      </c>
      <c r="IH102">
        <v>1.86784</v>
      </c>
      <c r="II102">
        <v>1.87028</v>
      </c>
      <c r="IJ102">
        <v>1.86893</v>
      </c>
      <c r="IK102">
        <v>1.87042</v>
      </c>
      <c r="IL102">
        <v>0</v>
      </c>
      <c r="IM102">
        <v>0</v>
      </c>
      <c r="IN102">
        <v>0</v>
      </c>
      <c r="IO102">
        <v>0</v>
      </c>
      <c r="IP102" t="s">
        <v>443</v>
      </c>
      <c r="IQ102" t="s">
        <v>444</v>
      </c>
      <c r="IR102" t="s">
        <v>445</v>
      </c>
      <c r="IS102" t="s">
        <v>445</v>
      </c>
      <c r="IT102" t="s">
        <v>445</v>
      </c>
      <c r="IU102" t="s">
        <v>445</v>
      </c>
      <c r="IV102">
        <v>0</v>
      </c>
      <c r="IW102">
        <v>100</v>
      </c>
      <c r="IX102">
        <v>100</v>
      </c>
      <c r="IY102">
        <v>-0.35</v>
      </c>
      <c r="IZ102">
        <v>0.1453</v>
      </c>
      <c r="JA102">
        <v>0.1520806729546384</v>
      </c>
      <c r="JB102">
        <v>0.0003178419753343253</v>
      </c>
      <c r="JC102">
        <v>-6.012475575984678E-07</v>
      </c>
      <c r="JD102">
        <v>7.594320938325871E-11</v>
      </c>
      <c r="JE102">
        <v>-0.06537213769188976</v>
      </c>
      <c r="JF102">
        <v>-0.002779077146552394</v>
      </c>
      <c r="JG102">
        <v>0.0007843295920201409</v>
      </c>
      <c r="JH102">
        <v>-1.211717912536145E-05</v>
      </c>
      <c r="JI102">
        <v>4</v>
      </c>
      <c r="JJ102">
        <v>2338</v>
      </c>
      <c r="JK102">
        <v>1</v>
      </c>
      <c r="JL102">
        <v>27</v>
      </c>
      <c r="JM102">
        <v>189911.9</v>
      </c>
      <c r="JN102">
        <v>189912</v>
      </c>
      <c r="JO102">
        <v>2.77222</v>
      </c>
      <c r="JP102">
        <v>2.2229</v>
      </c>
      <c r="JQ102">
        <v>1.39648</v>
      </c>
      <c r="JR102">
        <v>2.34741</v>
      </c>
      <c r="JS102">
        <v>1.49536</v>
      </c>
      <c r="JT102">
        <v>2.65747</v>
      </c>
      <c r="JU102">
        <v>36.3635</v>
      </c>
      <c r="JV102">
        <v>24.07</v>
      </c>
      <c r="JW102">
        <v>18</v>
      </c>
      <c r="JX102">
        <v>489.695</v>
      </c>
      <c r="JY102">
        <v>450.973</v>
      </c>
      <c r="JZ102">
        <v>28.3359</v>
      </c>
      <c r="KA102">
        <v>28.838</v>
      </c>
      <c r="KB102">
        <v>30</v>
      </c>
      <c r="KC102">
        <v>28.6882</v>
      </c>
      <c r="KD102">
        <v>28.6184</v>
      </c>
      <c r="KE102">
        <v>55.513</v>
      </c>
      <c r="KF102">
        <v>27.1905</v>
      </c>
      <c r="KG102">
        <v>75.7334</v>
      </c>
      <c r="KH102">
        <v>28.3272</v>
      </c>
      <c r="KI102">
        <v>1443.2</v>
      </c>
      <c r="KJ102">
        <v>21.8443</v>
      </c>
      <c r="KK102">
        <v>101</v>
      </c>
      <c r="KL102">
        <v>100.531</v>
      </c>
    </row>
    <row r="103" spans="1:298">
      <c r="A103">
        <v>87</v>
      </c>
      <c r="B103">
        <v>1758642147.5</v>
      </c>
      <c r="C103">
        <v>521.5</v>
      </c>
      <c r="D103" t="s">
        <v>618</v>
      </c>
      <c r="E103" t="s">
        <v>619</v>
      </c>
      <c r="F103">
        <v>5</v>
      </c>
      <c r="G103" t="s">
        <v>436</v>
      </c>
      <c r="H103" t="s">
        <v>437</v>
      </c>
      <c r="I103" t="s">
        <v>438</v>
      </c>
      <c r="J103">
        <v>1758642139.714286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1459.085669880757</v>
      </c>
      <c r="AL103">
        <v>1427.823939393939</v>
      </c>
      <c r="AM103">
        <v>3.386885831277798</v>
      </c>
      <c r="AN103">
        <v>64.96130728800695</v>
      </c>
      <c r="AO103">
        <f>(AQ103 - AP103 + DZ103*1E3/(8.314*(EB103+273.15)) * AS103/DY103 * AR103) * DY103/(100*DM103) * 1000/(1000 - AQ103)</f>
        <v>0</v>
      </c>
      <c r="AP103">
        <v>21.80645234632035</v>
      </c>
      <c r="AQ103">
        <v>23.62458545454545</v>
      </c>
      <c r="AR103">
        <v>-0.005526969696970016</v>
      </c>
      <c r="AS103">
        <v>107.77</v>
      </c>
      <c r="AT103">
        <v>0</v>
      </c>
      <c r="AU103">
        <v>0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439</v>
      </c>
      <c r="AZ103" t="s">
        <v>439</v>
      </c>
      <c r="BA103">
        <v>0</v>
      </c>
      <c r="BB103">
        <v>0</v>
      </c>
      <c r="BC103">
        <f>1-BA103/BB103</f>
        <v>0</v>
      </c>
      <c r="BD103">
        <v>0</v>
      </c>
      <c r="BE103" t="s">
        <v>439</v>
      </c>
      <c r="BF103" t="s">
        <v>439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439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2.44</v>
      </c>
      <c r="DN103">
        <v>0.5</v>
      </c>
      <c r="DO103" t="s">
        <v>440</v>
      </c>
      <c r="DP103">
        <v>2</v>
      </c>
      <c r="DQ103" t="b">
        <v>1</v>
      </c>
      <c r="DR103">
        <v>1758642139.714286</v>
      </c>
      <c r="DS103">
        <v>1369.822142857143</v>
      </c>
      <c r="DT103">
        <v>1411.6175</v>
      </c>
      <c r="DU103">
        <v>23.65638571428572</v>
      </c>
      <c r="DV103">
        <v>21.834525</v>
      </c>
      <c r="DW103">
        <v>1370.169285714286</v>
      </c>
      <c r="DX103">
        <v>23.511025</v>
      </c>
      <c r="DY103">
        <v>499.9983214285714</v>
      </c>
      <c r="DZ103">
        <v>90.44968214285713</v>
      </c>
      <c r="EA103">
        <v>0.031036725</v>
      </c>
      <c r="EB103">
        <v>30.08918928571428</v>
      </c>
      <c r="EC103">
        <v>30.03829642857143</v>
      </c>
      <c r="ED103">
        <v>999.9000000000002</v>
      </c>
      <c r="EE103">
        <v>0</v>
      </c>
      <c r="EF103">
        <v>0</v>
      </c>
      <c r="EG103">
        <v>10001.49357142857</v>
      </c>
      <c r="EH103">
        <v>0</v>
      </c>
      <c r="EI103">
        <v>12.07318928571429</v>
      </c>
      <c r="EJ103">
        <v>-41.79367142857142</v>
      </c>
      <c r="EK103">
        <v>1403.012857142857</v>
      </c>
      <c r="EL103">
        <v>1443.126428571429</v>
      </c>
      <c r="EM103">
        <v>1.821865357142857</v>
      </c>
      <c r="EN103">
        <v>1411.6175</v>
      </c>
      <c r="EO103">
        <v>21.834525</v>
      </c>
      <c r="EP103">
        <v>2.139712857142857</v>
      </c>
      <c r="EQ103">
        <v>1.974926428571429</v>
      </c>
      <c r="ER103">
        <v>18.51793571428572</v>
      </c>
      <c r="ES103">
        <v>17.24473571428571</v>
      </c>
      <c r="ET103">
        <v>2000.018571428571</v>
      </c>
      <c r="EU103">
        <v>0.9799971785714285</v>
      </c>
      <c r="EV103">
        <v>0.020002725</v>
      </c>
      <c r="EW103">
        <v>0</v>
      </c>
      <c r="EX103">
        <v>316.0747500000001</v>
      </c>
      <c r="EY103">
        <v>5.00097</v>
      </c>
      <c r="EZ103">
        <v>6421.601428571431</v>
      </c>
      <c r="FA103">
        <v>16707.72142857143</v>
      </c>
      <c r="FB103">
        <v>40.75442857142857</v>
      </c>
      <c r="FC103">
        <v>41.06199999999999</v>
      </c>
      <c r="FD103">
        <v>40.68699999999999</v>
      </c>
      <c r="FE103">
        <v>40.6915</v>
      </c>
      <c r="FF103">
        <v>41.31199999999999</v>
      </c>
      <c r="FG103">
        <v>1955.108571428571</v>
      </c>
      <c r="FH103">
        <v>39.91</v>
      </c>
      <c r="FI103">
        <v>0</v>
      </c>
      <c r="FJ103">
        <v>1758642148.2</v>
      </c>
      <c r="FK103">
        <v>0</v>
      </c>
      <c r="FL103">
        <v>316.09872</v>
      </c>
      <c r="FM103">
        <v>3.125615386442293</v>
      </c>
      <c r="FN103">
        <v>44.67923077376081</v>
      </c>
      <c r="FO103">
        <v>6421.726000000001</v>
      </c>
      <c r="FP103">
        <v>15</v>
      </c>
      <c r="FQ103">
        <v>0</v>
      </c>
      <c r="FR103" t="s">
        <v>441</v>
      </c>
      <c r="FS103">
        <v>1747247426.5</v>
      </c>
      <c r="FT103">
        <v>1747247420.5</v>
      </c>
      <c r="FU103">
        <v>0</v>
      </c>
      <c r="FV103">
        <v>1.027</v>
      </c>
      <c r="FW103">
        <v>0.031</v>
      </c>
      <c r="FX103">
        <v>0.02</v>
      </c>
      <c r="FY103">
        <v>0.05</v>
      </c>
      <c r="FZ103">
        <v>420</v>
      </c>
      <c r="GA103">
        <v>16</v>
      </c>
      <c r="GB103">
        <v>0.01</v>
      </c>
      <c r="GC103">
        <v>0.1</v>
      </c>
      <c r="GD103">
        <v>-41.79075365853659</v>
      </c>
      <c r="GE103">
        <v>0.3724243902439252</v>
      </c>
      <c r="GF103">
        <v>0.07831370343146675</v>
      </c>
      <c r="GG103">
        <v>0</v>
      </c>
      <c r="GH103">
        <v>315.9750882352942</v>
      </c>
      <c r="GI103">
        <v>2.602887707771924</v>
      </c>
      <c r="GJ103">
        <v>0.3445198165261897</v>
      </c>
      <c r="GK103">
        <v>-1</v>
      </c>
      <c r="GL103">
        <v>1.823724634146342</v>
      </c>
      <c r="GM103">
        <v>0.004342369337977344</v>
      </c>
      <c r="GN103">
        <v>0.008260516164573201</v>
      </c>
      <c r="GO103">
        <v>1</v>
      </c>
      <c r="GP103">
        <v>1</v>
      </c>
      <c r="GQ103">
        <v>2</v>
      </c>
      <c r="GR103" t="s">
        <v>442</v>
      </c>
      <c r="GS103">
        <v>3.13604</v>
      </c>
      <c r="GT103">
        <v>2.69142</v>
      </c>
      <c r="GU103">
        <v>0.211952</v>
      </c>
      <c r="GV103">
        <v>0.213803</v>
      </c>
      <c r="GW103">
        <v>0.105073</v>
      </c>
      <c r="GX103">
        <v>0.09816179999999999</v>
      </c>
      <c r="GY103">
        <v>25048.1</v>
      </c>
      <c r="GZ103">
        <v>25033.9</v>
      </c>
      <c r="HA103">
        <v>29550.4</v>
      </c>
      <c r="HB103">
        <v>29428.8</v>
      </c>
      <c r="HC103">
        <v>34944.8</v>
      </c>
      <c r="HD103">
        <v>35149.8</v>
      </c>
      <c r="HE103">
        <v>41586.9</v>
      </c>
      <c r="HF103">
        <v>41803.6</v>
      </c>
      <c r="HG103">
        <v>1.9221</v>
      </c>
      <c r="HH103">
        <v>1.87625</v>
      </c>
      <c r="HI103">
        <v>0.0797287</v>
      </c>
      <c r="HJ103">
        <v>0</v>
      </c>
      <c r="HK103">
        <v>28.7386</v>
      </c>
      <c r="HL103">
        <v>999.9</v>
      </c>
      <c r="HM103">
        <v>55.6</v>
      </c>
      <c r="HN103">
        <v>30.7</v>
      </c>
      <c r="HO103">
        <v>27.2599</v>
      </c>
      <c r="HP103">
        <v>62.1912</v>
      </c>
      <c r="HQ103">
        <v>25.9375</v>
      </c>
      <c r="HR103">
        <v>1</v>
      </c>
      <c r="HS103">
        <v>0.0946443</v>
      </c>
      <c r="HT103">
        <v>-0.0926062</v>
      </c>
      <c r="HU103">
        <v>20.3387</v>
      </c>
      <c r="HV103">
        <v>5.21684</v>
      </c>
      <c r="HW103">
        <v>12.0119</v>
      </c>
      <c r="HX103">
        <v>4.989</v>
      </c>
      <c r="HY103">
        <v>3.2876</v>
      </c>
      <c r="HZ103">
        <v>9999</v>
      </c>
      <c r="IA103">
        <v>9999</v>
      </c>
      <c r="IB103">
        <v>9999</v>
      </c>
      <c r="IC103">
        <v>999.9</v>
      </c>
      <c r="ID103">
        <v>1.86756</v>
      </c>
      <c r="IE103">
        <v>1.86672</v>
      </c>
      <c r="IF103">
        <v>1.866</v>
      </c>
      <c r="IG103">
        <v>1.866</v>
      </c>
      <c r="IH103">
        <v>1.86784</v>
      </c>
      <c r="II103">
        <v>1.87029</v>
      </c>
      <c r="IJ103">
        <v>1.86893</v>
      </c>
      <c r="IK103">
        <v>1.87042</v>
      </c>
      <c r="IL103">
        <v>0</v>
      </c>
      <c r="IM103">
        <v>0</v>
      </c>
      <c r="IN103">
        <v>0</v>
      </c>
      <c r="IO103">
        <v>0</v>
      </c>
      <c r="IP103" t="s">
        <v>443</v>
      </c>
      <c r="IQ103" t="s">
        <v>444</v>
      </c>
      <c r="IR103" t="s">
        <v>445</v>
      </c>
      <c r="IS103" t="s">
        <v>445</v>
      </c>
      <c r="IT103" t="s">
        <v>445</v>
      </c>
      <c r="IU103" t="s">
        <v>445</v>
      </c>
      <c r="IV103">
        <v>0</v>
      </c>
      <c r="IW103">
        <v>100</v>
      </c>
      <c r="IX103">
        <v>100</v>
      </c>
      <c r="IY103">
        <v>-0.37</v>
      </c>
      <c r="IZ103">
        <v>0.1449</v>
      </c>
      <c r="JA103">
        <v>0.1520806729546384</v>
      </c>
      <c r="JB103">
        <v>0.0003178419753343253</v>
      </c>
      <c r="JC103">
        <v>-6.012475575984678E-07</v>
      </c>
      <c r="JD103">
        <v>7.594320938325871E-11</v>
      </c>
      <c r="JE103">
        <v>-0.06537213769188976</v>
      </c>
      <c r="JF103">
        <v>-0.002779077146552394</v>
      </c>
      <c r="JG103">
        <v>0.0007843295920201409</v>
      </c>
      <c r="JH103">
        <v>-1.211717912536145E-05</v>
      </c>
      <c r="JI103">
        <v>4</v>
      </c>
      <c r="JJ103">
        <v>2338</v>
      </c>
      <c r="JK103">
        <v>1</v>
      </c>
      <c r="JL103">
        <v>27</v>
      </c>
      <c r="JM103">
        <v>189912</v>
      </c>
      <c r="JN103">
        <v>189912.1</v>
      </c>
      <c r="JO103">
        <v>2.80029</v>
      </c>
      <c r="JP103">
        <v>2.229</v>
      </c>
      <c r="JQ103">
        <v>1.39648</v>
      </c>
      <c r="JR103">
        <v>2.34741</v>
      </c>
      <c r="JS103">
        <v>1.49536</v>
      </c>
      <c r="JT103">
        <v>2.66357</v>
      </c>
      <c r="JU103">
        <v>36.3635</v>
      </c>
      <c r="JV103">
        <v>24.0612</v>
      </c>
      <c r="JW103">
        <v>18</v>
      </c>
      <c r="JX103">
        <v>489.835</v>
      </c>
      <c r="JY103">
        <v>450.878</v>
      </c>
      <c r="JZ103">
        <v>28.2973</v>
      </c>
      <c r="KA103">
        <v>28.838</v>
      </c>
      <c r="KB103">
        <v>30.0001</v>
      </c>
      <c r="KC103">
        <v>28.6861</v>
      </c>
      <c r="KD103">
        <v>28.6162</v>
      </c>
      <c r="KE103">
        <v>56.063</v>
      </c>
      <c r="KF103">
        <v>27.1905</v>
      </c>
      <c r="KG103">
        <v>75.7334</v>
      </c>
      <c r="KH103">
        <v>28.2938</v>
      </c>
      <c r="KI103">
        <v>1456.56</v>
      </c>
      <c r="KJ103">
        <v>21.8607</v>
      </c>
      <c r="KK103">
        <v>101</v>
      </c>
      <c r="KL103">
        <v>100.53</v>
      </c>
    </row>
    <row r="104" spans="1:298">
      <c r="A104">
        <v>88</v>
      </c>
      <c r="B104">
        <v>1758642152.5</v>
      </c>
      <c r="C104">
        <v>526.5</v>
      </c>
      <c r="D104" t="s">
        <v>620</v>
      </c>
      <c r="E104" t="s">
        <v>621</v>
      </c>
      <c r="F104">
        <v>5</v>
      </c>
      <c r="G104" t="s">
        <v>436</v>
      </c>
      <c r="H104" t="s">
        <v>437</v>
      </c>
      <c r="I104" t="s">
        <v>438</v>
      </c>
      <c r="J104">
        <v>1758642145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1476.289150232828</v>
      </c>
      <c r="AL104">
        <v>1444.950181818182</v>
      </c>
      <c r="AM104">
        <v>3.420390722380697</v>
      </c>
      <c r="AN104">
        <v>64.96130728800695</v>
      </c>
      <c r="AO104">
        <f>(AQ104 - AP104 + DZ104*1E3/(8.314*(EB104+273.15)) * AS104/DY104 * AR104) * DY104/(100*DM104) * 1000/(1000 - AQ104)</f>
        <v>0</v>
      </c>
      <c r="AP104">
        <v>21.8086458008658</v>
      </c>
      <c r="AQ104">
        <v>23.60242727272728</v>
      </c>
      <c r="AR104">
        <v>-0.00148098124098129</v>
      </c>
      <c r="AS104">
        <v>107.77</v>
      </c>
      <c r="AT104">
        <v>0</v>
      </c>
      <c r="AU104">
        <v>0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439</v>
      </c>
      <c r="AZ104" t="s">
        <v>439</v>
      </c>
      <c r="BA104">
        <v>0</v>
      </c>
      <c r="BB104">
        <v>0</v>
      </c>
      <c r="BC104">
        <f>1-BA104/BB104</f>
        <v>0</v>
      </c>
      <c r="BD104">
        <v>0</v>
      </c>
      <c r="BE104" t="s">
        <v>439</v>
      </c>
      <c r="BF104" t="s">
        <v>439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439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2.44</v>
      </c>
      <c r="DN104">
        <v>0.5</v>
      </c>
      <c r="DO104" t="s">
        <v>440</v>
      </c>
      <c r="DP104">
        <v>2</v>
      </c>
      <c r="DQ104" t="b">
        <v>1</v>
      </c>
      <c r="DR104">
        <v>1758642145</v>
      </c>
      <c r="DS104">
        <v>1387.485185185185</v>
      </c>
      <c r="DT104">
        <v>1429.265185185185</v>
      </c>
      <c r="DU104">
        <v>23.63561481481482</v>
      </c>
      <c r="DV104">
        <v>21.81741851851851</v>
      </c>
      <c r="DW104">
        <v>1387.848148148149</v>
      </c>
      <c r="DX104">
        <v>23.49052962962963</v>
      </c>
      <c r="DY104">
        <v>499.9989629629629</v>
      </c>
      <c r="DZ104">
        <v>90.44926666666667</v>
      </c>
      <c r="EA104">
        <v>0.03107633703703704</v>
      </c>
      <c r="EB104">
        <v>30.08483703703704</v>
      </c>
      <c r="EC104">
        <v>30.03490740740741</v>
      </c>
      <c r="ED104">
        <v>999.9000000000001</v>
      </c>
      <c r="EE104">
        <v>0</v>
      </c>
      <c r="EF104">
        <v>0</v>
      </c>
      <c r="EG104">
        <v>10007.74962962963</v>
      </c>
      <c r="EH104">
        <v>0</v>
      </c>
      <c r="EI104">
        <v>12.06932962962963</v>
      </c>
      <c r="EJ104">
        <v>-41.77881111111111</v>
      </c>
      <c r="EK104">
        <v>1421.073703703704</v>
      </c>
      <c r="EL104">
        <v>1461.143703703704</v>
      </c>
      <c r="EM104">
        <v>1.818197037037037</v>
      </c>
      <c r="EN104">
        <v>1429.265185185185</v>
      </c>
      <c r="EO104">
        <v>21.81741851851851</v>
      </c>
      <c r="EP104">
        <v>2.137823703703704</v>
      </c>
      <c r="EQ104">
        <v>1.97336962962963</v>
      </c>
      <c r="ER104">
        <v>18.50384074074074</v>
      </c>
      <c r="ES104">
        <v>17.23226296296296</v>
      </c>
      <c r="ET104">
        <v>2000.03</v>
      </c>
      <c r="EU104">
        <v>0.9799973333333333</v>
      </c>
      <c r="EV104">
        <v>0.02000257407407407</v>
      </c>
      <c r="EW104">
        <v>0</v>
      </c>
      <c r="EX104">
        <v>316.2525925925926</v>
      </c>
      <c r="EY104">
        <v>5.00097</v>
      </c>
      <c r="EZ104">
        <v>6425.367777777778</v>
      </c>
      <c r="FA104">
        <v>16707.82222222222</v>
      </c>
      <c r="FB104">
        <v>40.75</v>
      </c>
      <c r="FC104">
        <v>41.06199999999999</v>
      </c>
      <c r="FD104">
        <v>40.68699999999999</v>
      </c>
      <c r="FE104">
        <v>40.70333333333333</v>
      </c>
      <c r="FF104">
        <v>41.31199999999999</v>
      </c>
      <c r="FG104">
        <v>1955.12</v>
      </c>
      <c r="FH104">
        <v>39.91</v>
      </c>
      <c r="FI104">
        <v>0</v>
      </c>
      <c r="FJ104">
        <v>1758642153.6</v>
      </c>
      <c r="FK104">
        <v>0</v>
      </c>
      <c r="FL104">
        <v>316.2722692307692</v>
      </c>
      <c r="FM104">
        <v>1.73904272976795</v>
      </c>
      <c r="FN104">
        <v>40.563418806728</v>
      </c>
      <c r="FO104">
        <v>6425.26923076923</v>
      </c>
      <c r="FP104">
        <v>15</v>
      </c>
      <c r="FQ104">
        <v>0</v>
      </c>
      <c r="FR104" t="s">
        <v>441</v>
      </c>
      <c r="FS104">
        <v>1747247426.5</v>
      </c>
      <c r="FT104">
        <v>1747247420.5</v>
      </c>
      <c r="FU104">
        <v>0</v>
      </c>
      <c r="FV104">
        <v>1.027</v>
      </c>
      <c r="FW104">
        <v>0.031</v>
      </c>
      <c r="FX104">
        <v>0.02</v>
      </c>
      <c r="FY104">
        <v>0.05</v>
      </c>
      <c r="FZ104">
        <v>420</v>
      </c>
      <c r="GA104">
        <v>16</v>
      </c>
      <c r="GB104">
        <v>0.01</v>
      </c>
      <c r="GC104">
        <v>0.1</v>
      </c>
      <c r="GD104">
        <v>-41.8000725</v>
      </c>
      <c r="GE104">
        <v>0.09421575984990783</v>
      </c>
      <c r="GF104">
        <v>0.07720541427743303</v>
      </c>
      <c r="GG104">
        <v>1</v>
      </c>
      <c r="GH104">
        <v>316.1559705882353</v>
      </c>
      <c r="GI104">
        <v>2.125943467688666</v>
      </c>
      <c r="GJ104">
        <v>0.3171247189517738</v>
      </c>
      <c r="GK104">
        <v>-1</v>
      </c>
      <c r="GL104">
        <v>1.81748325</v>
      </c>
      <c r="GM104">
        <v>-0.03334660412758592</v>
      </c>
      <c r="GN104">
        <v>0.01119777062354377</v>
      </c>
      <c r="GO104">
        <v>1</v>
      </c>
      <c r="GP104">
        <v>2</v>
      </c>
      <c r="GQ104">
        <v>2</v>
      </c>
      <c r="GR104" t="s">
        <v>575</v>
      </c>
      <c r="GS104">
        <v>3.13602</v>
      </c>
      <c r="GT104">
        <v>2.69132</v>
      </c>
      <c r="GU104">
        <v>0.213495</v>
      </c>
      <c r="GV104">
        <v>0.215308</v>
      </c>
      <c r="GW104">
        <v>0.105005</v>
      </c>
      <c r="GX104">
        <v>0.0981633</v>
      </c>
      <c r="GY104">
        <v>24998.9</v>
      </c>
      <c r="GZ104">
        <v>24986.1</v>
      </c>
      <c r="HA104">
        <v>29550.3</v>
      </c>
      <c r="HB104">
        <v>29429</v>
      </c>
      <c r="HC104">
        <v>34947.4</v>
      </c>
      <c r="HD104">
        <v>35150</v>
      </c>
      <c r="HE104">
        <v>41586.9</v>
      </c>
      <c r="HF104">
        <v>41803.9</v>
      </c>
      <c r="HG104">
        <v>1.92208</v>
      </c>
      <c r="HH104">
        <v>1.87637</v>
      </c>
      <c r="HI104">
        <v>0.0784025</v>
      </c>
      <c r="HJ104">
        <v>0</v>
      </c>
      <c r="HK104">
        <v>28.737</v>
      </c>
      <c r="HL104">
        <v>999.9</v>
      </c>
      <c r="HM104">
        <v>55.6</v>
      </c>
      <c r="HN104">
        <v>30.7</v>
      </c>
      <c r="HO104">
        <v>27.2614</v>
      </c>
      <c r="HP104">
        <v>61.9912</v>
      </c>
      <c r="HQ104">
        <v>25.7933</v>
      </c>
      <c r="HR104">
        <v>1</v>
      </c>
      <c r="HS104">
        <v>0.0946138</v>
      </c>
      <c r="HT104">
        <v>-0.0409368</v>
      </c>
      <c r="HU104">
        <v>20.3386</v>
      </c>
      <c r="HV104">
        <v>5.21729</v>
      </c>
      <c r="HW104">
        <v>12.0123</v>
      </c>
      <c r="HX104">
        <v>4.9892</v>
      </c>
      <c r="HY104">
        <v>3.28765</v>
      </c>
      <c r="HZ104">
        <v>9999</v>
      </c>
      <c r="IA104">
        <v>9999</v>
      </c>
      <c r="IB104">
        <v>9999</v>
      </c>
      <c r="IC104">
        <v>999.9</v>
      </c>
      <c r="ID104">
        <v>1.86754</v>
      </c>
      <c r="IE104">
        <v>1.86674</v>
      </c>
      <c r="IF104">
        <v>1.86601</v>
      </c>
      <c r="IG104">
        <v>1.866</v>
      </c>
      <c r="IH104">
        <v>1.86784</v>
      </c>
      <c r="II104">
        <v>1.8703</v>
      </c>
      <c r="IJ104">
        <v>1.86893</v>
      </c>
      <c r="IK104">
        <v>1.87042</v>
      </c>
      <c r="IL104">
        <v>0</v>
      </c>
      <c r="IM104">
        <v>0</v>
      </c>
      <c r="IN104">
        <v>0</v>
      </c>
      <c r="IO104">
        <v>0</v>
      </c>
      <c r="IP104" t="s">
        <v>443</v>
      </c>
      <c r="IQ104" t="s">
        <v>444</v>
      </c>
      <c r="IR104" t="s">
        <v>445</v>
      </c>
      <c r="IS104" t="s">
        <v>445</v>
      </c>
      <c r="IT104" t="s">
        <v>445</v>
      </c>
      <c r="IU104" t="s">
        <v>445</v>
      </c>
      <c r="IV104">
        <v>0</v>
      </c>
      <c r="IW104">
        <v>100</v>
      </c>
      <c r="IX104">
        <v>100</v>
      </c>
      <c r="IY104">
        <v>-0.39</v>
      </c>
      <c r="IZ104">
        <v>0.1446</v>
      </c>
      <c r="JA104">
        <v>0.1520806729546384</v>
      </c>
      <c r="JB104">
        <v>0.0003178419753343253</v>
      </c>
      <c r="JC104">
        <v>-6.012475575984678E-07</v>
      </c>
      <c r="JD104">
        <v>7.594320938325871E-11</v>
      </c>
      <c r="JE104">
        <v>-0.06537213769188976</v>
      </c>
      <c r="JF104">
        <v>-0.002779077146552394</v>
      </c>
      <c r="JG104">
        <v>0.0007843295920201409</v>
      </c>
      <c r="JH104">
        <v>-1.211717912536145E-05</v>
      </c>
      <c r="JI104">
        <v>4</v>
      </c>
      <c r="JJ104">
        <v>2338</v>
      </c>
      <c r="JK104">
        <v>1</v>
      </c>
      <c r="JL104">
        <v>27</v>
      </c>
      <c r="JM104">
        <v>189912.1</v>
      </c>
      <c r="JN104">
        <v>189912.2</v>
      </c>
      <c r="JO104">
        <v>2.82593</v>
      </c>
      <c r="JP104">
        <v>2.23755</v>
      </c>
      <c r="JQ104">
        <v>1.39648</v>
      </c>
      <c r="JR104">
        <v>2.34985</v>
      </c>
      <c r="JS104">
        <v>1.49536</v>
      </c>
      <c r="JT104">
        <v>2.59888</v>
      </c>
      <c r="JU104">
        <v>36.3635</v>
      </c>
      <c r="JV104">
        <v>24.0612</v>
      </c>
      <c r="JW104">
        <v>18</v>
      </c>
      <c r="JX104">
        <v>489.819</v>
      </c>
      <c r="JY104">
        <v>450.956</v>
      </c>
      <c r="JZ104">
        <v>28.2593</v>
      </c>
      <c r="KA104">
        <v>28.838</v>
      </c>
      <c r="KB104">
        <v>30</v>
      </c>
      <c r="KC104">
        <v>28.6861</v>
      </c>
      <c r="KD104">
        <v>28.6162</v>
      </c>
      <c r="KE104">
        <v>56.5358</v>
      </c>
      <c r="KF104">
        <v>27.1905</v>
      </c>
      <c r="KG104">
        <v>75.7334</v>
      </c>
      <c r="KH104">
        <v>28.2516</v>
      </c>
      <c r="KI104">
        <v>1476.59</v>
      </c>
      <c r="KJ104">
        <v>21.8863</v>
      </c>
      <c r="KK104">
        <v>101</v>
      </c>
      <c r="KL104">
        <v>100.531</v>
      </c>
    </row>
    <row r="105" spans="1:298">
      <c r="A105">
        <v>89</v>
      </c>
      <c r="B105">
        <v>1758642157.5</v>
      </c>
      <c r="C105">
        <v>531.5</v>
      </c>
      <c r="D105" t="s">
        <v>622</v>
      </c>
      <c r="E105" t="s">
        <v>623</v>
      </c>
      <c r="F105">
        <v>5</v>
      </c>
      <c r="G105" t="s">
        <v>436</v>
      </c>
      <c r="H105" t="s">
        <v>437</v>
      </c>
      <c r="I105" t="s">
        <v>438</v>
      </c>
      <c r="J105">
        <v>1758642149.714286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1493.55073037244</v>
      </c>
      <c r="AL105">
        <v>1462.039575757575</v>
      </c>
      <c r="AM105">
        <v>3.426762692846791</v>
      </c>
      <c r="AN105">
        <v>64.96130728800695</v>
      </c>
      <c r="AO105">
        <f>(AQ105 - AP105 + DZ105*1E3/(8.314*(EB105+273.15)) * AS105/DY105 * AR105) * DY105/(100*DM105) * 1000/(1000 - AQ105)</f>
        <v>0</v>
      </c>
      <c r="AP105">
        <v>21.80762910822511</v>
      </c>
      <c r="AQ105">
        <v>23.58624424242425</v>
      </c>
      <c r="AR105">
        <v>-0.000551279024007405</v>
      </c>
      <c r="AS105">
        <v>107.77</v>
      </c>
      <c r="AT105">
        <v>0</v>
      </c>
      <c r="AU105">
        <v>0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439</v>
      </c>
      <c r="AZ105" t="s">
        <v>439</v>
      </c>
      <c r="BA105">
        <v>0</v>
      </c>
      <c r="BB105">
        <v>0</v>
      </c>
      <c r="BC105">
        <f>1-BA105/BB105</f>
        <v>0</v>
      </c>
      <c r="BD105">
        <v>0</v>
      </c>
      <c r="BE105" t="s">
        <v>439</v>
      </c>
      <c r="BF105" t="s">
        <v>439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439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2.44</v>
      </c>
      <c r="DN105">
        <v>0.5</v>
      </c>
      <c r="DO105" t="s">
        <v>440</v>
      </c>
      <c r="DP105">
        <v>2</v>
      </c>
      <c r="DQ105" t="b">
        <v>1</v>
      </c>
      <c r="DR105">
        <v>1758642149.714286</v>
      </c>
      <c r="DS105">
        <v>1403.203571428571</v>
      </c>
      <c r="DT105">
        <v>1445.066785714286</v>
      </c>
      <c r="DU105">
        <v>23.6144</v>
      </c>
      <c r="DV105">
        <v>21.80835</v>
      </c>
      <c r="DW105">
        <v>1403.580714285714</v>
      </c>
      <c r="DX105">
        <v>23.46961428571428</v>
      </c>
      <c r="DY105">
        <v>499.9924642857144</v>
      </c>
      <c r="DZ105">
        <v>90.4476642857143</v>
      </c>
      <c r="EA105">
        <v>0.03101444285714285</v>
      </c>
      <c r="EB105">
        <v>30.07941785714286</v>
      </c>
      <c r="EC105">
        <v>30.02695</v>
      </c>
      <c r="ED105">
        <v>999.9000000000002</v>
      </c>
      <c r="EE105">
        <v>0</v>
      </c>
      <c r="EF105">
        <v>0</v>
      </c>
      <c r="EG105">
        <v>10011.1175</v>
      </c>
      <c r="EH105">
        <v>0</v>
      </c>
      <c r="EI105">
        <v>12.07358214285715</v>
      </c>
      <c r="EJ105">
        <v>-41.86247500000001</v>
      </c>
      <c r="EK105">
        <v>1437.140357142857</v>
      </c>
      <c r="EL105">
        <v>1477.284285714286</v>
      </c>
      <c r="EM105">
        <v>1.806054642857143</v>
      </c>
      <c r="EN105">
        <v>1445.066785714286</v>
      </c>
      <c r="EO105">
        <v>21.80835</v>
      </c>
      <c r="EP105">
        <v>2.1358675</v>
      </c>
      <c r="EQ105">
        <v>1.972513928571429</v>
      </c>
      <c r="ER105">
        <v>18.489225</v>
      </c>
      <c r="ES105">
        <v>17.22541428571429</v>
      </c>
      <c r="ET105">
        <v>2000.013928571429</v>
      </c>
      <c r="EU105">
        <v>0.9799971785714285</v>
      </c>
      <c r="EV105">
        <v>0.02000272857142857</v>
      </c>
      <c r="EW105">
        <v>0</v>
      </c>
      <c r="EX105">
        <v>316.38425</v>
      </c>
      <c r="EY105">
        <v>5.00097</v>
      </c>
      <c r="EZ105">
        <v>6428.454285714287</v>
      </c>
      <c r="FA105">
        <v>16707.7</v>
      </c>
      <c r="FB105">
        <v>40.75</v>
      </c>
      <c r="FC105">
        <v>41.06649999999998</v>
      </c>
      <c r="FD105">
        <v>40.68699999999999</v>
      </c>
      <c r="FE105">
        <v>40.714</v>
      </c>
      <c r="FF105">
        <v>41.3165</v>
      </c>
      <c r="FG105">
        <v>1955.103928571429</v>
      </c>
      <c r="FH105">
        <v>39.91</v>
      </c>
      <c r="FI105">
        <v>0</v>
      </c>
      <c r="FJ105">
        <v>1758642158.4</v>
      </c>
      <c r="FK105">
        <v>0</v>
      </c>
      <c r="FL105">
        <v>316.3986538461538</v>
      </c>
      <c r="FM105">
        <v>1.053025644865601</v>
      </c>
      <c r="FN105">
        <v>37.25128203777781</v>
      </c>
      <c r="FO105">
        <v>6428.452307692307</v>
      </c>
      <c r="FP105">
        <v>15</v>
      </c>
      <c r="FQ105">
        <v>0</v>
      </c>
      <c r="FR105" t="s">
        <v>441</v>
      </c>
      <c r="FS105">
        <v>1747247426.5</v>
      </c>
      <c r="FT105">
        <v>1747247420.5</v>
      </c>
      <c r="FU105">
        <v>0</v>
      </c>
      <c r="FV105">
        <v>1.027</v>
      </c>
      <c r="FW105">
        <v>0.031</v>
      </c>
      <c r="FX105">
        <v>0.02</v>
      </c>
      <c r="FY105">
        <v>0.05</v>
      </c>
      <c r="FZ105">
        <v>420</v>
      </c>
      <c r="GA105">
        <v>16</v>
      </c>
      <c r="GB105">
        <v>0.01</v>
      </c>
      <c r="GC105">
        <v>0.1</v>
      </c>
      <c r="GD105">
        <v>-41.83673</v>
      </c>
      <c r="GE105">
        <v>-0.9914701688554542</v>
      </c>
      <c r="GF105">
        <v>0.123139991879162</v>
      </c>
      <c r="GG105">
        <v>0</v>
      </c>
      <c r="GH105">
        <v>316.3000294117647</v>
      </c>
      <c r="GI105">
        <v>1.497738728905688</v>
      </c>
      <c r="GJ105">
        <v>0.2695233794610868</v>
      </c>
      <c r="GK105">
        <v>-1</v>
      </c>
      <c r="GL105">
        <v>1.81008125</v>
      </c>
      <c r="GM105">
        <v>-0.1592527204502859</v>
      </c>
      <c r="GN105">
        <v>0.01827185721095422</v>
      </c>
      <c r="GO105">
        <v>0</v>
      </c>
      <c r="GP105">
        <v>0</v>
      </c>
      <c r="GQ105">
        <v>2</v>
      </c>
      <c r="GR105" t="s">
        <v>482</v>
      </c>
      <c r="GS105">
        <v>3.13597</v>
      </c>
      <c r="GT105">
        <v>2.69131</v>
      </c>
      <c r="GU105">
        <v>0.215033</v>
      </c>
      <c r="GV105">
        <v>0.216814</v>
      </c>
      <c r="GW105">
        <v>0.104955</v>
      </c>
      <c r="GX105">
        <v>0.0981674</v>
      </c>
      <c r="GY105">
        <v>24949.6</v>
      </c>
      <c r="GZ105">
        <v>24938.3</v>
      </c>
      <c r="HA105">
        <v>29549.9</v>
      </c>
      <c r="HB105">
        <v>29429.2</v>
      </c>
      <c r="HC105">
        <v>34948.9</v>
      </c>
      <c r="HD105">
        <v>35150.1</v>
      </c>
      <c r="HE105">
        <v>41586.2</v>
      </c>
      <c r="HF105">
        <v>41804.3</v>
      </c>
      <c r="HG105">
        <v>1.92218</v>
      </c>
      <c r="HH105">
        <v>1.87625</v>
      </c>
      <c r="HI105">
        <v>0.0782907</v>
      </c>
      <c r="HJ105">
        <v>0</v>
      </c>
      <c r="HK105">
        <v>28.735</v>
      </c>
      <c r="HL105">
        <v>999.9</v>
      </c>
      <c r="HM105">
        <v>55.5</v>
      </c>
      <c r="HN105">
        <v>30.7</v>
      </c>
      <c r="HO105">
        <v>27.2135</v>
      </c>
      <c r="HP105">
        <v>62.1212</v>
      </c>
      <c r="HQ105">
        <v>25.9495</v>
      </c>
      <c r="HR105">
        <v>1</v>
      </c>
      <c r="HS105">
        <v>0.09461890000000001</v>
      </c>
      <c r="HT105">
        <v>-0.0778295</v>
      </c>
      <c r="HU105">
        <v>20.3388</v>
      </c>
      <c r="HV105">
        <v>5.21669</v>
      </c>
      <c r="HW105">
        <v>12.012</v>
      </c>
      <c r="HX105">
        <v>4.9888</v>
      </c>
      <c r="HY105">
        <v>3.28763</v>
      </c>
      <c r="HZ105">
        <v>9999</v>
      </c>
      <c r="IA105">
        <v>9999</v>
      </c>
      <c r="IB105">
        <v>9999</v>
      </c>
      <c r="IC105">
        <v>999.9</v>
      </c>
      <c r="ID105">
        <v>1.86754</v>
      </c>
      <c r="IE105">
        <v>1.86676</v>
      </c>
      <c r="IF105">
        <v>1.86604</v>
      </c>
      <c r="IG105">
        <v>1.866</v>
      </c>
      <c r="IH105">
        <v>1.86784</v>
      </c>
      <c r="II105">
        <v>1.87031</v>
      </c>
      <c r="IJ105">
        <v>1.86892</v>
      </c>
      <c r="IK105">
        <v>1.87043</v>
      </c>
      <c r="IL105">
        <v>0</v>
      </c>
      <c r="IM105">
        <v>0</v>
      </c>
      <c r="IN105">
        <v>0</v>
      </c>
      <c r="IO105">
        <v>0</v>
      </c>
      <c r="IP105" t="s">
        <v>443</v>
      </c>
      <c r="IQ105" t="s">
        <v>444</v>
      </c>
      <c r="IR105" t="s">
        <v>445</v>
      </c>
      <c r="IS105" t="s">
        <v>445</v>
      </c>
      <c r="IT105" t="s">
        <v>445</v>
      </c>
      <c r="IU105" t="s">
        <v>445</v>
      </c>
      <c r="IV105">
        <v>0</v>
      </c>
      <c r="IW105">
        <v>100</v>
      </c>
      <c r="IX105">
        <v>100</v>
      </c>
      <c r="IY105">
        <v>-0.4</v>
      </c>
      <c r="IZ105">
        <v>0.1444</v>
      </c>
      <c r="JA105">
        <v>0.1520806729546384</v>
      </c>
      <c r="JB105">
        <v>0.0003178419753343253</v>
      </c>
      <c r="JC105">
        <v>-6.012475575984678E-07</v>
      </c>
      <c r="JD105">
        <v>7.594320938325871E-11</v>
      </c>
      <c r="JE105">
        <v>-0.06537213769188976</v>
      </c>
      <c r="JF105">
        <v>-0.002779077146552394</v>
      </c>
      <c r="JG105">
        <v>0.0007843295920201409</v>
      </c>
      <c r="JH105">
        <v>-1.211717912536145E-05</v>
      </c>
      <c r="JI105">
        <v>4</v>
      </c>
      <c r="JJ105">
        <v>2338</v>
      </c>
      <c r="JK105">
        <v>1</v>
      </c>
      <c r="JL105">
        <v>27</v>
      </c>
      <c r="JM105">
        <v>189912.2</v>
      </c>
      <c r="JN105">
        <v>189912.3</v>
      </c>
      <c r="JO105">
        <v>2.85156</v>
      </c>
      <c r="JP105">
        <v>2.23267</v>
      </c>
      <c r="JQ105">
        <v>1.39648</v>
      </c>
      <c r="JR105">
        <v>2.35107</v>
      </c>
      <c r="JS105">
        <v>1.49536</v>
      </c>
      <c r="JT105">
        <v>2.62817</v>
      </c>
      <c r="JU105">
        <v>36.3635</v>
      </c>
      <c r="JV105">
        <v>24.0525</v>
      </c>
      <c r="JW105">
        <v>18</v>
      </c>
      <c r="JX105">
        <v>489.882</v>
      </c>
      <c r="JY105">
        <v>450.877</v>
      </c>
      <c r="JZ105">
        <v>28.2246</v>
      </c>
      <c r="KA105">
        <v>28.838</v>
      </c>
      <c r="KB105">
        <v>30</v>
      </c>
      <c r="KC105">
        <v>28.6861</v>
      </c>
      <c r="KD105">
        <v>28.6162</v>
      </c>
      <c r="KE105">
        <v>57.0877</v>
      </c>
      <c r="KF105">
        <v>26.9131</v>
      </c>
      <c r="KG105">
        <v>75.7334</v>
      </c>
      <c r="KH105">
        <v>28.2262</v>
      </c>
      <c r="KI105">
        <v>1489.95</v>
      </c>
      <c r="KJ105">
        <v>21.9093</v>
      </c>
      <c r="KK105">
        <v>100.998</v>
      </c>
      <c r="KL105">
        <v>100.531</v>
      </c>
    </row>
    <row r="106" spans="1:298">
      <c r="A106">
        <v>90</v>
      </c>
      <c r="B106">
        <v>1758642162.5</v>
      </c>
      <c r="C106">
        <v>536.5</v>
      </c>
      <c r="D106" t="s">
        <v>624</v>
      </c>
      <c r="E106" t="s">
        <v>625</v>
      </c>
      <c r="F106">
        <v>5</v>
      </c>
      <c r="G106" t="s">
        <v>436</v>
      </c>
      <c r="H106" t="s">
        <v>437</v>
      </c>
      <c r="I106" t="s">
        <v>438</v>
      </c>
      <c r="J106">
        <v>1758642155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1510.479650411148</v>
      </c>
      <c r="AL106">
        <v>1478.899151515151</v>
      </c>
      <c r="AM106">
        <v>3.367609277619287</v>
      </c>
      <c r="AN106">
        <v>64.96130728800695</v>
      </c>
      <c r="AO106">
        <f>(AQ106 - AP106 + DZ106*1E3/(8.314*(EB106+273.15)) * AS106/DY106 * AR106) * DY106/(100*DM106) * 1000/(1000 - AQ106)</f>
        <v>0</v>
      </c>
      <c r="AP106">
        <v>21.83156517748918</v>
      </c>
      <c r="AQ106">
        <v>23.57725090909091</v>
      </c>
      <c r="AR106">
        <v>-0.0001722186147188825</v>
      </c>
      <c r="AS106">
        <v>107.77</v>
      </c>
      <c r="AT106">
        <v>0</v>
      </c>
      <c r="AU106">
        <v>0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439</v>
      </c>
      <c r="AZ106" t="s">
        <v>439</v>
      </c>
      <c r="BA106">
        <v>0</v>
      </c>
      <c r="BB106">
        <v>0</v>
      </c>
      <c r="BC106">
        <f>1-BA106/BB106</f>
        <v>0</v>
      </c>
      <c r="BD106">
        <v>0</v>
      </c>
      <c r="BE106" t="s">
        <v>439</v>
      </c>
      <c r="BF106" t="s">
        <v>439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439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2.44</v>
      </c>
      <c r="DN106">
        <v>0.5</v>
      </c>
      <c r="DO106" t="s">
        <v>440</v>
      </c>
      <c r="DP106">
        <v>2</v>
      </c>
      <c r="DQ106" t="b">
        <v>1</v>
      </c>
      <c r="DR106">
        <v>1758642155</v>
      </c>
      <c r="DS106">
        <v>1420.814814814815</v>
      </c>
      <c r="DT106">
        <v>1462.759629629629</v>
      </c>
      <c r="DU106">
        <v>23.59436296296296</v>
      </c>
      <c r="DV106">
        <v>21.81588518518519</v>
      </c>
      <c r="DW106">
        <v>1421.208518518519</v>
      </c>
      <c r="DX106">
        <v>23.44985925925926</v>
      </c>
      <c r="DY106">
        <v>500.0062222222222</v>
      </c>
      <c r="DZ106">
        <v>90.44621851851852</v>
      </c>
      <c r="EA106">
        <v>0.03094709629629629</v>
      </c>
      <c r="EB106">
        <v>30.07415555555556</v>
      </c>
      <c r="EC106">
        <v>30.01667777777778</v>
      </c>
      <c r="ED106">
        <v>999.9000000000001</v>
      </c>
      <c r="EE106">
        <v>0</v>
      </c>
      <c r="EF106">
        <v>0</v>
      </c>
      <c r="EG106">
        <v>10008.58777777778</v>
      </c>
      <c r="EH106">
        <v>0</v>
      </c>
      <c r="EI106">
        <v>12.07778888888889</v>
      </c>
      <c r="EJ106">
        <v>-41.94424814814816</v>
      </c>
      <c r="EK106">
        <v>1455.147777777778</v>
      </c>
      <c r="EL106">
        <v>1495.383333333333</v>
      </c>
      <c r="EM106">
        <v>1.77848</v>
      </c>
      <c r="EN106">
        <v>1462.759629629629</v>
      </c>
      <c r="EO106">
        <v>21.81588518518519</v>
      </c>
      <c r="EP106">
        <v>2.134021481481481</v>
      </c>
      <c r="EQ106">
        <v>1.973164074074074</v>
      </c>
      <c r="ER106">
        <v>18.47541851851852</v>
      </c>
      <c r="ES106">
        <v>17.23061111111111</v>
      </c>
      <c r="ET106">
        <v>1999.988888888889</v>
      </c>
      <c r="EU106">
        <v>0.9799968888888889</v>
      </c>
      <c r="EV106">
        <v>0.02000300740740741</v>
      </c>
      <c r="EW106">
        <v>0</v>
      </c>
      <c r="EX106">
        <v>316.5581851851851</v>
      </c>
      <c r="EY106">
        <v>5.00097</v>
      </c>
      <c r="EZ106">
        <v>6431.673333333333</v>
      </c>
      <c r="FA106">
        <v>16707.48888888889</v>
      </c>
      <c r="FB106">
        <v>40.75</v>
      </c>
      <c r="FC106">
        <v>41.06666666666666</v>
      </c>
      <c r="FD106">
        <v>40.68699999999999</v>
      </c>
      <c r="FE106">
        <v>40.72899999999999</v>
      </c>
      <c r="FF106">
        <v>41.31666666666666</v>
      </c>
      <c r="FG106">
        <v>1955.078888888889</v>
      </c>
      <c r="FH106">
        <v>39.91</v>
      </c>
      <c r="FI106">
        <v>0</v>
      </c>
      <c r="FJ106">
        <v>1758642163.2</v>
      </c>
      <c r="FK106">
        <v>0</v>
      </c>
      <c r="FL106">
        <v>316.5526153846154</v>
      </c>
      <c r="FM106">
        <v>2.740581194616611</v>
      </c>
      <c r="FN106">
        <v>36.41367525166976</v>
      </c>
      <c r="FO106">
        <v>6431.421538461538</v>
      </c>
      <c r="FP106">
        <v>15</v>
      </c>
      <c r="FQ106">
        <v>0</v>
      </c>
      <c r="FR106" t="s">
        <v>441</v>
      </c>
      <c r="FS106">
        <v>1747247426.5</v>
      </c>
      <c r="FT106">
        <v>1747247420.5</v>
      </c>
      <c r="FU106">
        <v>0</v>
      </c>
      <c r="FV106">
        <v>1.027</v>
      </c>
      <c r="FW106">
        <v>0.031</v>
      </c>
      <c r="FX106">
        <v>0.02</v>
      </c>
      <c r="FY106">
        <v>0.05</v>
      </c>
      <c r="FZ106">
        <v>420</v>
      </c>
      <c r="GA106">
        <v>16</v>
      </c>
      <c r="GB106">
        <v>0.01</v>
      </c>
      <c r="GC106">
        <v>0.1</v>
      </c>
      <c r="GD106">
        <v>-41.8810243902439</v>
      </c>
      <c r="GE106">
        <v>-1.064937282229889</v>
      </c>
      <c r="GF106">
        <v>0.1270919942989019</v>
      </c>
      <c r="GG106">
        <v>0</v>
      </c>
      <c r="GH106">
        <v>316.4943529411764</v>
      </c>
      <c r="GI106">
        <v>1.66728800675935</v>
      </c>
      <c r="GJ106">
        <v>0.2722962143947374</v>
      </c>
      <c r="GK106">
        <v>-1</v>
      </c>
      <c r="GL106">
        <v>1.79629</v>
      </c>
      <c r="GM106">
        <v>-0.2844769337979116</v>
      </c>
      <c r="GN106">
        <v>0.02888215669941835</v>
      </c>
      <c r="GO106">
        <v>0</v>
      </c>
      <c r="GP106">
        <v>0</v>
      </c>
      <c r="GQ106">
        <v>2</v>
      </c>
      <c r="GR106" t="s">
        <v>482</v>
      </c>
      <c r="GS106">
        <v>3.13597</v>
      </c>
      <c r="GT106">
        <v>2.69123</v>
      </c>
      <c r="GU106">
        <v>0.216544</v>
      </c>
      <c r="GV106">
        <v>0.218294</v>
      </c>
      <c r="GW106">
        <v>0.104935</v>
      </c>
      <c r="GX106">
        <v>0.09839970000000001</v>
      </c>
      <c r="GY106">
        <v>24901.7</v>
      </c>
      <c r="GZ106">
        <v>24891.1</v>
      </c>
      <c r="HA106">
        <v>29550.1</v>
      </c>
      <c r="HB106">
        <v>29429.2</v>
      </c>
      <c r="HC106">
        <v>34950.1</v>
      </c>
      <c r="HD106">
        <v>35141</v>
      </c>
      <c r="HE106">
        <v>41586.6</v>
      </c>
      <c r="HF106">
        <v>41804.4</v>
      </c>
      <c r="HG106">
        <v>1.9222</v>
      </c>
      <c r="HH106">
        <v>1.8766</v>
      </c>
      <c r="HI106">
        <v>0.0784099</v>
      </c>
      <c r="HJ106">
        <v>0</v>
      </c>
      <c r="HK106">
        <v>28.7346</v>
      </c>
      <c r="HL106">
        <v>999.9</v>
      </c>
      <c r="HM106">
        <v>55.5</v>
      </c>
      <c r="HN106">
        <v>30.7</v>
      </c>
      <c r="HO106">
        <v>27.214</v>
      </c>
      <c r="HP106">
        <v>62.1612</v>
      </c>
      <c r="HQ106">
        <v>25.7732</v>
      </c>
      <c r="HR106">
        <v>1</v>
      </c>
      <c r="HS106">
        <v>0.0947205</v>
      </c>
      <c r="HT106">
        <v>-0.145477</v>
      </c>
      <c r="HU106">
        <v>20.339</v>
      </c>
      <c r="HV106">
        <v>5.21714</v>
      </c>
      <c r="HW106">
        <v>12.012</v>
      </c>
      <c r="HX106">
        <v>4.9889</v>
      </c>
      <c r="HY106">
        <v>3.28763</v>
      </c>
      <c r="HZ106">
        <v>9999</v>
      </c>
      <c r="IA106">
        <v>9999</v>
      </c>
      <c r="IB106">
        <v>9999</v>
      </c>
      <c r="IC106">
        <v>999.9</v>
      </c>
      <c r="ID106">
        <v>1.86756</v>
      </c>
      <c r="IE106">
        <v>1.86674</v>
      </c>
      <c r="IF106">
        <v>1.86601</v>
      </c>
      <c r="IG106">
        <v>1.866</v>
      </c>
      <c r="IH106">
        <v>1.86786</v>
      </c>
      <c r="II106">
        <v>1.8703</v>
      </c>
      <c r="IJ106">
        <v>1.86892</v>
      </c>
      <c r="IK106">
        <v>1.87042</v>
      </c>
      <c r="IL106">
        <v>0</v>
      </c>
      <c r="IM106">
        <v>0</v>
      </c>
      <c r="IN106">
        <v>0</v>
      </c>
      <c r="IO106">
        <v>0</v>
      </c>
      <c r="IP106" t="s">
        <v>443</v>
      </c>
      <c r="IQ106" t="s">
        <v>444</v>
      </c>
      <c r="IR106" t="s">
        <v>445</v>
      </c>
      <c r="IS106" t="s">
        <v>445</v>
      </c>
      <c r="IT106" t="s">
        <v>445</v>
      </c>
      <c r="IU106" t="s">
        <v>445</v>
      </c>
      <c r="IV106">
        <v>0</v>
      </c>
      <c r="IW106">
        <v>100</v>
      </c>
      <c r="IX106">
        <v>100</v>
      </c>
      <c r="IY106">
        <v>-0.41</v>
      </c>
      <c r="IZ106">
        <v>0.1443</v>
      </c>
      <c r="JA106">
        <v>0.1520806729546384</v>
      </c>
      <c r="JB106">
        <v>0.0003178419753343253</v>
      </c>
      <c r="JC106">
        <v>-6.012475575984678E-07</v>
      </c>
      <c r="JD106">
        <v>7.594320938325871E-11</v>
      </c>
      <c r="JE106">
        <v>-0.06537213769188976</v>
      </c>
      <c r="JF106">
        <v>-0.002779077146552394</v>
      </c>
      <c r="JG106">
        <v>0.0007843295920201409</v>
      </c>
      <c r="JH106">
        <v>-1.211717912536145E-05</v>
      </c>
      <c r="JI106">
        <v>4</v>
      </c>
      <c r="JJ106">
        <v>2338</v>
      </c>
      <c r="JK106">
        <v>1</v>
      </c>
      <c r="JL106">
        <v>27</v>
      </c>
      <c r="JM106">
        <v>189912.3</v>
      </c>
      <c r="JN106">
        <v>189912.4</v>
      </c>
      <c r="JO106">
        <v>2.87598</v>
      </c>
      <c r="JP106">
        <v>2.21924</v>
      </c>
      <c r="JQ106">
        <v>1.39771</v>
      </c>
      <c r="JR106">
        <v>2.34619</v>
      </c>
      <c r="JS106">
        <v>1.49536</v>
      </c>
      <c r="JT106">
        <v>2.69531</v>
      </c>
      <c r="JU106">
        <v>36.3635</v>
      </c>
      <c r="JV106">
        <v>24.07</v>
      </c>
      <c r="JW106">
        <v>18</v>
      </c>
      <c r="JX106">
        <v>489.899</v>
      </c>
      <c r="JY106">
        <v>451.096</v>
      </c>
      <c r="JZ106">
        <v>28.2095</v>
      </c>
      <c r="KA106">
        <v>28.838</v>
      </c>
      <c r="KB106">
        <v>30.0002</v>
      </c>
      <c r="KC106">
        <v>28.6861</v>
      </c>
      <c r="KD106">
        <v>28.6162</v>
      </c>
      <c r="KE106">
        <v>57.566</v>
      </c>
      <c r="KF106">
        <v>26.9131</v>
      </c>
      <c r="KG106">
        <v>75.7334</v>
      </c>
      <c r="KH106">
        <v>28.2186</v>
      </c>
      <c r="KI106">
        <v>1503.31</v>
      </c>
      <c r="KJ106">
        <v>21.9296</v>
      </c>
      <c r="KK106">
        <v>100.999</v>
      </c>
      <c r="KL106">
        <v>100.531</v>
      </c>
    </row>
    <row r="107" spans="1:298">
      <c r="A107">
        <v>91</v>
      </c>
      <c r="B107">
        <v>1758642167.5</v>
      </c>
      <c r="C107">
        <v>541.5</v>
      </c>
      <c r="D107" t="s">
        <v>626</v>
      </c>
      <c r="E107" t="s">
        <v>627</v>
      </c>
      <c r="F107">
        <v>5</v>
      </c>
      <c r="G107" t="s">
        <v>436</v>
      </c>
      <c r="H107" t="s">
        <v>437</v>
      </c>
      <c r="I107" t="s">
        <v>438</v>
      </c>
      <c r="J107">
        <v>1758642159.714286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1527.57140258045</v>
      </c>
      <c r="AL107">
        <v>1496.001333333333</v>
      </c>
      <c r="AM107">
        <v>3.39895178378546</v>
      </c>
      <c r="AN107">
        <v>64.96130728800695</v>
      </c>
      <c r="AO107">
        <f>(AQ107 - AP107 + DZ107*1E3/(8.314*(EB107+273.15)) * AS107/DY107 * AR107) * DY107/(100*DM107) * 1000/(1000 - AQ107)</f>
        <v>0</v>
      </c>
      <c r="AP107">
        <v>21.92293826839827</v>
      </c>
      <c r="AQ107">
        <v>23.60245393939395</v>
      </c>
      <c r="AR107">
        <v>0.005903246753248345</v>
      </c>
      <c r="AS107">
        <v>107.77</v>
      </c>
      <c r="AT107">
        <v>0</v>
      </c>
      <c r="AU107">
        <v>0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439</v>
      </c>
      <c r="AZ107" t="s">
        <v>439</v>
      </c>
      <c r="BA107">
        <v>0</v>
      </c>
      <c r="BB107">
        <v>0</v>
      </c>
      <c r="BC107">
        <f>1-BA107/BB107</f>
        <v>0</v>
      </c>
      <c r="BD107">
        <v>0</v>
      </c>
      <c r="BE107" t="s">
        <v>439</v>
      </c>
      <c r="BF107" t="s">
        <v>439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439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2.44</v>
      </c>
      <c r="DN107">
        <v>0.5</v>
      </c>
      <c r="DO107" t="s">
        <v>440</v>
      </c>
      <c r="DP107">
        <v>2</v>
      </c>
      <c r="DQ107" t="b">
        <v>1</v>
      </c>
      <c r="DR107">
        <v>1758642159.714286</v>
      </c>
      <c r="DS107">
        <v>1436.5</v>
      </c>
      <c r="DT107">
        <v>1478.477857142857</v>
      </c>
      <c r="DU107">
        <v>23.58788214285714</v>
      </c>
      <c r="DV107">
        <v>21.85049642857143</v>
      </c>
      <c r="DW107">
        <v>1436.908214285714</v>
      </c>
      <c r="DX107">
        <v>23.44346785714285</v>
      </c>
      <c r="DY107">
        <v>500.0186071428572</v>
      </c>
      <c r="DZ107">
        <v>90.44557499999999</v>
      </c>
      <c r="EA107">
        <v>0.03087759642857143</v>
      </c>
      <c r="EB107">
        <v>30.0684</v>
      </c>
      <c r="EC107">
        <v>30.01094642857143</v>
      </c>
      <c r="ED107">
        <v>999.9000000000002</v>
      </c>
      <c r="EE107">
        <v>0</v>
      </c>
      <c r="EF107">
        <v>0</v>
      </c>
      <c r="EG107">
        <v>10008.52392857143</v>
      </c>
      <c r="EH107">
        <v>0</v>
      </c>
      <c r="EI107">
        <v>12.08405</v>
      </c>
      <c r="EJ107">
        <v>-41.97696071428572</v>
      </c>
      <c r="EK107">
        <v>1471.2025</v>
      </c>
      <c r="EL107">
        <v>1511.505</v>
      </c>
      <c r="EM107">
        <v>1.737386071428572</v>
      </c>
      <c r="EN107">
        <v>1478.477857142857</v>
      </c>
      <c r="EO107">
        <v>21.85049642857143</v>
      </c>
      <c r="EP107">
        <v>2.13342</v>
      </c>
      <c r="EQ107">
        <v>1.976280357142857</v>
      </c>
      <c r="ER107">
        <v>18.47091785714286</v>
      </c>
      <c r="ES107">
        <v>17.25553214285714</v>
      </c>
      <c r="ET107">
        <v>1999.988214285715</v>
      </c>
      <c r="EU107">
        <v>0.9799968571428571</v>
      </c>
      <c r="EV107">
        <v>0.02000303928571428</v>
      </c>
      <c r="EW107">
        <v>0</v>
      </c>
      <c r="EX107">
        <v>316.7450714285714</v>
      </c>
      <c r="EY107">
        <v>5.00097</v>
      </c>
      <c r="EZ107">
        <v>6434.56607142857</v>
      </c>
      <c r="FA107">
        <v>16707.475</v>
      </c>
      <c r="FB107">
        <v>40.75</v>
      </c>
      <c r="FC107">
        <v>41.06649999999998</v>
      </c>
      <c r="FD107">
        <v>40.68257142857142</v>
      </c>
      <c r="FE107">
        <v>40.7365</v>
      </c>
      <c r="FF107">
        <v>41.3345</v>
      </c>
      <c r="FG107">
        <v>1955.078214285714</v>
      </c>
      <c r="FH107">
        <v>39.91</v>
      </c>
      <c r="FI107">
        <v>0</v>
      </c>
      <c r="FJ107">
        <v>1758642168.6</v>
      </c>
      <c r="FK107">
        <v>0</v>
      </c>
      <c r="FL107">
        <v>316.75404</v>
      </c>
      <c r="FM107">
        <v>2.649846158955663</v>
      </c>
      <c r="FN107">
        <v>37.12153851247646</v>
      </c>
      <c r="FO107">
        <v>6435.0056</v>
      </c>
      <c r="FP107">
        <v>15</v>
      </c>
      <c r="FQ107">
        <v>0</v>
      </c>
      <c r="FR107" t="s">
        <v>441</v>
      </c>
      <c r="FS107">
        <v>1747247426.5</v>
      </c>
      <c r="FT107">
        <v>1747247420.5</v>
      </c>
      <c r="FU107">
        <v>0</v>
      </c>
      <c r="FV107">
        <v>1.027</v>
      </c>
      <c r="FW107">
        <v>0.031</v>
      </c>
      <c r="FX107">
        <v>0.02</v>
      </c>
      <c r="FY107">
        <v>0.05</v>
      </c>
      <c r="FZ107">
        <v>420</v>
      </c>
      <c r="GA107">
        <v>16</v>
      </c>
      <c r="GB107">
        <v>0.01</v>
      </c>
      <c r="GC107">
        <v>0.1</v>
      </c>
      <c r="GD107">
        <v>-41.9435275</v>
      </c>
      <c r="GE107">
        <v>-0.3369264540338047</v>
      </c>
      <c r="GF107">
        <v>0.08026550936579144</v>
      </c>
      <c r="GG107">
        <v>0</v>
      </c>
      <c r="GH107">
        <v>316.6408529411764</v>
      </c>
      <c r="GI107">
        <v>2.503666918667798</v>
      </c>
      <c r="GJ107">
        <v>0.3032391923638321</v>
      </c>
      <c r="GK107">
        <v>-1</v>
      </c>
      <c r="GL107">
        <v>1.7539325</v>
      </c>
      <c r="GM107">
        <v>-0.4979511444652951</v>
      </c>
      <c r="GN107">
        <v>0.05074669623482893</v>
      </c>
      <c r="GO107">
        <v>0</v>
      </c>
      <c r="GP107">
        <v>0</v>
      </c>
      <c r="GQ107">
        <v>2</v>
      </c>
      <c r="GR107" t="s">
        <v>482</v>
      </c>
      <c r="GS107">
        <v>3.13596</v>
      </c>
      <c r="GT107">
        <v>2.69117</v>
      </c>
      <c r="GU107">
        <v>0.218056</v>
      </c>
      <c r="GV107">
        <v>0.219783</v>
      </c>
      <c r="GW107">
        <v>0.105014</v>
      </c>
      <c r="GX107">
        <v>0.0985395</v>
      </c>
      <c r="GY107">
        <v>24853.9</v>
      </c>
      <c r="GZ107">
        <v>24843.3</v>
      </c>
      <c r="HA107">
        <v>29550.4</v>
      </c>
      <c r="HB107">
        <v>29428.8</v>
      </c>
      <c r="HC107">
        <v>34947.1</v>
      </c>
      <c r="HD107">
        <v>35134.9</v>
      </c>
      <c r="HE107">
        <v>41586.8</v>
      </c>
      <c r="HF107">
        <v>41803.6</v>
      </c>
      <c r="HG107">
        <v>1.9221</v>
      </c>
      <c r="HH107">
        <v>1.87643</v>
      </c>
      <c r="HI107">
        <v>0.0788346</v>
      </c>
      <c r="HJ107">
        <v>0</v>
      </c>
      <c r="HK107">
        <v>28.7321</v>
      </c>
      <c r="HL107">
        <v>999.9</v>
      </c>
      <c r="HM107">
        <v>55.5</v>
      </c>
      <c r="HN107">
        <v>30.7</v>
      </c>
      <c r="HO107">
        <v>27.2153</v>
      </c>
      <c r="HP107">
        <v>61.7212</v>
      </c>
      <c r="HQ107">
        <v>25.7853</v>
      </c>
      <c r="HR107">
        <v>1</v>
      </c>
      <c r="HS107">
        <v>0.0948653</v>
      </c>
      <c r="HT107">
        <v>-0.143758</v>
      </c>
      <c r="HU107">
        <v>20.3388</v>
      </c>
      <c r="HV107">
        <v>5.21714</v>
      </c>
      <c r="HW107">
        <v>12.0117</v>
      </c>
      <c r="HX107">
        <v>4.9892</v>
      </c>
      <c r="HY107">
        <v>3.2877</v>
      </c>
      <c r="HZ107">
        <v>9999</v>
      </c>
      <c r="IA107">
        <v>9999</v>
      </c>
      <c r="IB107">
        <v>9999</v>
      </c>
      <c r="IC107">
        <v>999.9</v>
      </c>
      <c r="ID107">
        <v>1.86756</v>
      </c>
      <c r="IE107">
        <v>1.86674</v>
      </c>
      <c r="IF107">
        <v>1.86603</v>
      </c>
      <c r="IG107">
        <v>1.866</v>
      </c>
      <c r="IH107">
        <v>1.86785</v>
      </c>
      <c r="II107">
        <v>1.8703</v>
      </c>
      <c r="IJ107">
        <v>1.86892</v>
      </c>
      <c r="IK107">
        <v>1.87042</v>
      </c>
      <c r="IL107">
        <v>0</v>
      </c>
      <c r="IM107">
        <v>0</v>
      </c>
      <c r="IN107">
        <v>0</v>
      </c>
      <c r="IO107">
        <v>0</v>
      </c>
      <c r="IP107" t="s">
        <v>443</v>
      </c>
      <c r="IQ107" t="s">
        <v>444</v>
      </c>
      <c r="IR107" t="s">
        <v>445</v>
      </c>
      <c r="IS107" t="s">
        <v>445</v>
      </c>
      <c r="IT107" t="s">
        <v>445</v>
      </c>
      <c r="IU107" t="s">
        <v>445</v>
      </c>
      <c r="IV107">
        <v>0</v>
      </c>
      <c r="IW107">
        <v>100</v>
      </c>
      <c r="IX107">
        <v>100</v>
      </c>
      <c r="IY107">
        <v>-0.43</v>
      </c>
      <c r="IZ107">
        <v>0.1446</v>
      </c>
      <c r="JA107">
        <v>0.1520806729546384</v>
      </c>
      <c r="JB107">
        <v>0.0003178419753343253</v>
      </c>
      <c r="JC107">
        <v>-6.012475575984678E-07</v>
      </c>
      <c r="JD107">
        <v>7.594320938325871E-11</v>
      </c>
      <c r="JE107">
        <v>-0.06537213769188976</v>
      </c>
      <c r="JF107">
        <v>-0.002779077146552394</v>
      </c>
      <c r="JG107">
        <v>0.0007843295920201409</v>
      </c>
      <c r="JH107">
        <v>-1.211717912536145E-05</v>
      </c>
      <c r="JI107">
        <v>4</v>
      </c>
      <c r="JJ107">
        <v>2338</v>
      </c>
      <c r="JK107">
        <v>1</v>
      </c>
      <c r="JL107">
        <v>27</v>
      </c>
      <c r="JM107">
        <v>189912.4</v>
      </c>
      <c r="JN107">
        <v>189912.5</v>
      </c>
      <c r="JO107">
        <v>2.90283</v>
      </c>
      <c r="JP107">
        <v>2.22168</v>
      </c>
      <c r="JQ107">
        <v>1.39648</v>
      </c>
      <c r="JR107">
        <v>2.35229</v>
      </c>
      <c r="JS107">
        <v>1.49536</v>
      </c>
      <c r="JT107">
        <v>2.65259</v>
      </c>
      <c r="JU107">
        <v>36.3635</v>
      </c>
      <c r="JV107">
        <v>24.0612</v>
      </c>
      <c r="JW107">
        <v>18</v>
      </c>
      <c r="JX107">
        <v>489.835</v>
      </c>
      <c r="JY107">
        <v>450.987</v>
      </c>
      <c r="JZ107">
        <v>28.202</v>
      </c>
      <c r="KA107">
        <v>28.838</v>
      </c>
      <c r="KB107">
        <v>30.0002</v>
      </c>
      <c r="KC107">
        <v>28.6861</v>
      </c>
      <c r="KD107">
        <v>28.6162</v>
      </c>
      <c r="KE107">
        <v>58.1159</v>
      </c>
      <c r="KF107">
        <v>26.9131</v>
      </c>
      <c r="KG107">
        <v>75.7334</v>
      </c>
      <c r="KH107">
        <v>28.2052</v>
      </c>
      <c r="KI107">
        <v>1523.35</v>
      </c>
      <c r="KJ107">
        <v>21.9194</v>
      </c>
      <c r="KK107">
        <v>101</v>
      </c>
      <c r="KL107">
        <v>100.53</v>
      </c>
    </row>
    <row r="108" spans="1:298">
      <c r="A108">
        <v>92</v>
      </c>
      <c r="B108">
        <v>1758642172.5</v>
      </c>
      <c r="C108">
        <v>546.5</v>
      </c>
      <c r="D108" t="s">
        <v>628</v>
      </c>
      <c r="E108" t="s">
        <v>629</v>
      </c>
      <c r="F108">
        <v>5</v>
      </c>
      <c r="G108" t="s">
        <v>436</v>
      </c>
      <c r="H108" t="s">
        <v>437</v>
      </c>
      <c r="I108" t="s">
        <v>438</v>
      </c>
      <c r="J108">
        <v>1758642165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1545.21314026171</v>
      </c>
      <c r="AL108">
        <v>1513.232727272727</v>
      </c>
      <c r="AM108">
        <v>3.447680222791754</v>
      </c>
      <c r="AN108">
        <v>64.96130728800695</v>
      </c>
      <c r="AO108">
        <f>(AQ108 - AP108 + DZ108*1E3/(8.314*(EB108+273.15)) * AS108/DY108 * AR108) * DY108/(100*DM108) * 1000/(1000 - AQ108)</f>
        <v>0</v>
      </c>
      <c r="AP108">
        <v>21.93289059740261</v>
      </c>
      <c r="AQ108">
        <v>23.62171818181817</v>
      </c>
      <c r="AR108">
        <v>0.001375159386066735</v>
      </c>
      <c r="AS108">
        <v>107.77</v>
      </c>
      <c r="AT108">
        <v>0</v>
      </c>
      <c r="AU108">
        <v>0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439</v>
      </c>
      <c r="AZ108" t="s">
        <v>439</v>
      </c>
      <c r="BA108">
        <v>0</v>
      </c>
      <c r="BB108">
        <v>0</v>
      </c>
      <c r="BC108">
        <f>1-BA108/BB108</f>
        <v>0</v>
      </c>
      <c r="BD108">
        <v>0</v>
      </c>
      <c r="BE108" t="s">
        <v>439</v>
      </c>
      <c r="BF108" t="s">
        <v>439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439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2.44</v>
      </c>
      <c r="DN108">
        <v>0.5</v>
      </c>
      <c r="DO108" t="s">
        <v>440</v>
      </c>
      <c r="DP108">
        <v>2</v>
      </c>
      <c r="DQ108" t="b">
        <v>1</v>
      </c>
      <c r="DR108">
        <v>1758642165</v>
      </c>
      <c r="DS108">
        <v>1454.097037037037</v>
      </c>
      <c r="DT108">
        <v>1496.208518518519</v>
      </c>
      <c r="DU108">
        <v>23.59474814814815</v>
      </c>
      <c r="DV108">
        <v>21.89345925925926</v>
      </c>
      <c r="DW108">
        <v>1454.521111111111</v>
      </c>
      <c r="DX108">
        <v>23.45023333333333</v>
      </c>
      <c r="DY108">
        <v>500.0348148148148</v>
      </c>
      <c r="DZ108">
        <v>90.44505555555556</v>
      </c>
      <c r="EA108">
        <v>0.03090535555555556</v>
      </c>
      <c r="EB108">
        <v>30.06314074074074</v>
      </c>
      <c r="EC108">
        <v>30.01577037037037</v>
      </c>
      <c r="ED108">
        <v>999.9000000000001</v>
      </c>
      <c r="EE108">
        <v>0</v>
      </c>
      <c r="EF108">
        <v>0</v>
      </c>
      <c r="EG108">
        <v>10001.10037037037</v>
      </c>
      <c r="EH108">
        <v>0</v>
      </c>
      <c r="EI108">
        <v>12.0846</v>
      </c>
      <c r="EJ108">
        <v>-42.11034074074074</v>
      </c>
      <c r="EK108">
        <v>1489.235555555555</v>
      </c>
      <c r="EL108">
        <v>1529.698888888889</v>
      </c>
      <c r="EM108">
        <v>1.701296296296296</v>
      </c>
      <c r="EN108">
        <v>1496.208518518519</v>
      </c>
      <c r="EO108">
        <v>21.89345925925926</v>
      </c>
      <c r="EP108">
        <v>2.134028518518519</v>
      </c>
      <c r="EQ108">
        <v>1.980154814814815</v>
      </c>
      <c r="ER108">
        <v>18.47546666666667</v>
      </c>
      <c r="ES108">
        <v>17.2865</v>
      </c>
      <c r="ET108">
        <v>1999.971851851852</v>
      </c>
      <c r="EU108">
        <v>0.9799966666666667</v>
      </c>
      <c r="EV108">
        <v>0.02000322592592592</v>
      </c>
      <c r="EW108">
        <v>0</v>
      </c>
      <c r="EX108">
        <v>316.9276666666667</v>
      </c>
      <c r="EY108">
        <v>5.00097</v>
      </c>
      <c r="EZ108">
        <v>6437.657407407408</v>
      </c>
      <c r="FA108">
        <v>16707.32962962963</v>
      </c>
      <c r="FB108">
        <v>40.75</v>
      </c>
      <c r="FC108">
        <v>41.06666666666666</v>
      </c>
      <c r="FD108">
        <v>40.6824074074074</v>
      </c>
      <c r="FE108">
        <v>40.743</v>
      </c>
      <c r="FF108">
        <v>41.34466666666666</v>
      </c>
      <c r="FG108">
        <v>1955.061851851852</v>
      </c>
      <c r="FH108">
        <v>39.91</v>
      </c>
      <c r="FI108">
        <v>0</v>
      </c>
      <c r="FJ108">
        <v>1758642173.4</v>
      </c>
      <c r="FK108">
        <v>0</v>
      </c>
      <c r="FL108">
        <v>316.93136</v>
      </c>
      <c r="FM108">
        <v>1.529923075555055</v>
      </c>
      <c r="FN108">
        <v>35.62846148992217</v>
      </c>
      <c r="FO108">
        <v>6437.884400000001</v>
      </c>
      <c r="FP108">
        <v>15</v>
      </c>
      <c r="FQ108">
        <v>0</v>
      </c>
      <c r="FR108" t="s">
        <v>441</v>
      </c>
      <c r="FS108">
        <v>1747247426.5</v>
      </c>
      <c r="FT108">
        <v>1747247420.5</v>
      </c>
      <c r="FU108">
        <v>0</v>
      </c>
      <c r="FV108">
        <v>1.027</v>
      </c>
      <c r="FW108">
        <v>0.031</v>
      </c>
      <c r="FX108">
        <v>0.02</v>
      </c>
      <c r="FY108">
        <v>0.05</v>
      </c>
      <c r="FZ108">
        <v>420</v>
      </c>
      <c r="GA108">
        <v>16</v>
      </c>
      <c r="GB108">
        <v>0.01</v>
      </c>
      <c r="GC108">
        <v>0.1</v>
      </c>
      <c r="GD108">
        <v>-42.05973414634146</v>
      </c>
      <c r="GE108">
        <v>-1.273701742160282</v>
      </c>
      <c r="GF108">
        <v>0.1868634242483859</v>
      </c>
      <c r="GG108">
        <v>0</v>
      </c>
      <c r="GH108">
        <v>316.762705882353</v>
      </c>
      <c r="GI108">
        <v>1.848556150409618</v>
      </c>
      <c r="GJ108">
        <v>0.2539894080019168</v>
      </c>
      <c r="GK108">
        <v>-1</v>
      </c>
      <c r="GL108">
        <v>1.727634390243902</v>
      </c>
      <c r="GM108">
        <v>-0.4623915679442464</v>
      </c>
      <c r="GN108">
        <v>0.04945613069835313</v>
      </c>
      <c r="GO108">
        <v>0</v>
      </c>
      <c r="GP108">
        <v>0</v>
      </c>
      <c r="GQ108">
        <v>2</v>
      </c>
      <c r="GR108" t="s">
        <v>482</v>
      </c>
      <c r="GS108">
        <v>3.13595</v>
      </c>
      <c r="GT108">
        <v>2.6911</v>
      </c>
      <c r="GU108">
        <v>0.219575</v>
      </c>
      <c r="GV108">
        <v>0.221277</v>
      </c>
      <c r="GW108">
        <v>0.105075</v>
      </c>
      <c r="GX108">
        <v>0.09855940000000001</v>
      </c>
      <c r="GY108">
        <v>24805.3</v>
      </c>
      <c r="GZ108">
        <v>24795.7</v>
      </c>
      <c r="HA108">
        <v>29550.1</v>
      </c>
      <c r="HB108">
        <v>29428.8</v>
      </c>
      <c r="HC108">
        <v>34944.5</v>
      </c>
      <c r="HD108">
        <v>35134.2</v>
      </c>
      <c r="HE108">
        <v>41586.5</v>
      </c>
      <c r="HF108">
        <v>41803.6</v>
      </c>
      <c r="HG108">
        <v>1.92215</v>
      </c>
      <c r="HH108">
        <v>1.8767</v>
      </c>
      <c r="HI108">
        <v>0.07912520000000001</v>
      </c>
      <c r="HJ108">
        <v>0</v>
      </c>
      <c r="HK108">
        <v>28.73</v>
      </c>
      <c r="HL108">
        <v>999.9</v>
      </c>
      <c r="HM108">
        <v>55.5</v>
      </c>
      <c r="HN108">
        <v>30.7</v>
      </c>
      <c r="HO108">
        <v>27.2106</v>
      </c>
      <c r="HP108">
        <v>62.0312</v>
      </c>
      <c r="HQ108">
        <v>25.7853</v>
      </c>
      <c r="HR108">
        <v>1</v>
      </c>
      <c r="HS108">
        <v>0.0947866</v>
      </c>
      <c r="HT108">
        <v>-0.138538</v>
      </c>
      <c r="HU108">
        <v>20.3386</v>
      </c>
      <c r="HV108">
        <v>5.21744</v>
      </c>
      <c r="HW108">
        <v>12.012</v>
      </c>
      <c r="HX108">
        <v>4.9892</v>
      </c>
      <c r="HY108">
        <v>3.28763</v>
      </c>
      <c r="HZ108">
        <v>9999</v>
      </c>
      <c r="IA108">
        <v>9999</v>
      </c>
      <c r="IB108">
        <v>9999</v>
      </c>
      <c r="IC108">
        <v>999.9</v>
      </c>
      <c r="ID108">
        <v>1.86754</v>
      </c>
      <c r="IE108">
        <v>1.86674</v>
      </c>
      <c r="IF108">
        <v>1.86603</v>
      </c>
      <c r="IG108">
        <v>1.866</v>
      </c>
      <c r="IH108">
        <v>1.86785</v>
      </c>
      <c r="II108">
        <v>1.87029</v>
      </c>
      <c r="IJ108">
        <v>1.86891</v>
      </c>
      <c r="IK108">
        <v>1.87042</v>
      </c>
      <c r="IL108">
        <v>0</v>
      </c>
      <c r="IM108">
        <v>0</v>
      </c>
      <c r="IN108">
        <v>0</v>
      </c>
      <c r="IO108">
        <v>0</v>
      </c>
      <c r="IP108" t="s">
        <v>443</v>
      </c>
      <c r="IQ108" t="s">
        <v>444</v>
      </c>
      <c r="IR108" t="s">
        <v>445</v>
      </c>
      <c r="IS108" t="s">
        <v>445</v>
      </c>
      <c r="IT108" t="s">
        <v>445</v>
      </c>
      <c r="IU108" t="s">
        <v>445</v>
      </c>
      <c r="IV108">
        <v>0</v>
      </c>
      <c r="IW108">
        <v>100</v>
      </c>
      <c r="IX108">
        <v>100</v>
      </c>
      <c r="IY108">
        <v>-0.45</v>
      </c>
      <c r="IZ108">
        <v>0.1449</v>
      </c>
      <c r="JA108">
        <v>0.1520806729546384</v>
      </c>
      <c r="JB108">
        <v>0.0003178419753343253</v>
      </c>
      <c r="JC108">
        <v>-6.012475575984678E-07</v>
      </c>
      <c r="JD108">
        <v>7.594320938325871E-11</v>
      </c>
      <c r="JE108">
        <v>-0.06537213769188976</v>
      </c>
      <c r="JF108">
        <v>-0.002779077146552394</v>
      </c>
      <c r="JG108">
        <v>0.0007843295920201409</v>
      </c>
      <c r="JH108">
        <v>-1.211717912536145E-05</v>
      </c>
      <c r="JI108">
        <v>4</v>
      </c>
      <c r="JJ108">
        <v>2338</v>
      </c>
      <c r="JK108">
        <v>1</v>
      </c>
      <c r="JL108">
        <v>27</v>
      </c>
      <c r="JM108">
        <v>189912.4</v>
      </c>
      <c r="JN108">
        <v>189912.5</v>
      </c>
      <c r="JO108">
        <v>2.92603</v>
      </c>
      <c r="JP108">
        <v>2.22168</v>
      </c>
      <c r="JQ108">
        <v>1.39648</v>
      </c>
      <c r="JR108">
        <v>2.34985</v>
      </c>
      <c r="JS108">
        <v>1.49536</v>
      </c>
      <c r="JT108">
        <v>2.63306</v>
      </c>
      <c r="JU108">
        <v>36.3635</v>
      </c>
      <c r="JV108">
        <v>24.0612</v>
      </c>
      <c r="JW108">
        <v>18</v>
      </c>
      <c r="JX108">
        <v>489.867</v>
      </c>
      <c r="JY108">
        <v>451.158</v>
      </c>
      <c r="JZ108">
        <v>28.1922</v>
      </c>
      <c r="KA108">
        <v>28.838</v>
      </c>
      <c r="KB108">
        <v>30.0001</v>
      </c>
      <c r="KC108">
        <v>28.6861</v>
      </c>
      <c r="KD108">
        <v>28.6162</v>
      </c>
      <c r="KE108">
        <v>58.5803</v>
      </c>
      <c r="KF108">
        <v>26.9131</v>
      </c>
      <c r="KG108">
        <v>75.7334</v>
      </c>
      <c r="KH108">
        <v>28.1927</v>
      </c>
      <c r="KI108">
        <v>1536.7</v>
      </c>
      <c r="KJ108">
        <v>21.9164</v>
      </c>
      <c r="KK108">
        <v>100.999</v>
      </c>
      <c r="KL108">
        <v>100.53</v>
      </c>
    </row>
    <row r="109" spans="1:298">
      <c r="A109">
        <v>93</v>
      </c>
      <c r="B109">
        <v>1758642177.5</v>
      </c>
      <c r="C109">
        <v>551.5</v>
      </c>
      <c r="D109" t="s">
        <v>630</v>
      </c>
      <c r="E109" t="s">
        <v>631</v>
      </c>
      <c r="F109">
        <v>5</v>
      </c>
      <c r="G109" t="s">
        <v>436</v>
      </c>
      <c r="H109" t="s">
        <v>437</v>
      </c>
      <c r="I109" t="s">
        <v>438</v>
      </c>
      <c r="J109">
        <v>1758642169.714286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1561.859434022062</v>
      </c>
      <c r="AL109">
        <v>1530.248848484848</v>
      </c>
      <c r="AM109">
        <v>3.394386542213069</v>
      </c>
      <c r="AN109">
        <v>64.96130728800695</v>
      </c>
      <c r="AO109">
        <f>(AQ109 - AP109 + DZ109*1E3/(8.314*(EB109+273.15)) * AS109/DY109 * AR109) * DY109/(100*DM109) * 1000/(1000 - AQ109)</f>
        <v>0</v>
      </c>
      <c r="AP109">
        <v>21.93698820779221</v>
      </c>
      <c r="AQ109">
        <v>23.62996848484847</v>
      </c>
      <c r="AR109">
        <v>0.0002268893011742315</v>
      </c>
      <c r="AS109">
        <v>107.77</v>
      </c>
      <c r="AT109">
        <v>0</v>
      </c>
      <c r="AU109">
        <v>0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439</v>
      </c>
      <c r="AZ109" t="s">
        <v>439</v>
      </c>
      <c r="BA109">
        <v>0</v>
      </c>
      <c r="BB109">
        <v>0</v>
      </c>
      <c r="BC109">
        <f>1-BA109/BB109</f>
        <v>0</v>
      </c>
      <c r="BD109">
        <v>0</v>
      </c>
      <c r="BE109" t="s">
        <v>439</v>
      </c>
      <c r="BF109" t="s">
        <v>439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439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2.44</v>
      </c>
      <c r="DN109">
        <v>0.5</v>
      </c>
      <c r="DO109" t="s">
        <v>440</v>
      </c>
      <c r="DP109">
        <v>2</v>
      </c>
      <c r="DQ109" t="b">
        <v>1</v>
      </c>
      <c r="DR109">
        <v>1758642169.714286</v>
      </c>
      <c r="DS109">
        <v>1469.8225</v>
      </c>
      <c r="DT109">
        <v>1511.939285714285</v>
      </c>
      <c r="DU109">
        <v>23.60993214285714</v>
      </c>
      <c r="DV109">
        <v>21.92654285714286</v>
      </c>
      <c r="DW109">
        <v>1470.261785714285</v>
      </c>
      <c r="DX109">
        <v>23.4652</v>
      </c>
      <c r="DY109">
        <v>500.0003571428572</v>
      </c>
      <c r="DZ109">
        <v>90.44542857142856</v>
      </c>
      <c r="EA109">
        <v>0.03092250357142857</v>
      </c>
      <c r="EB109">
        <v>30.05791785714285</v>
      </c>
      <c r="EC109">
        <v>30.01777857142857</v>
      </c>
      <c r="ED109">
        <v>999.9000000000002</v>
      </c>
      <c r="EE109">
        <v>0</v>
      </c>
      <c r="EF109">
        <v>0</v>
      </c>
      <c r="EG109">
        <v>9997.023214285713</v>
      </c>
      <c r="EH109">
        <v>0</v>
      </c>
      <c r="EI109">
        <v>12.0846</v>
      </c>
      <c r="EJ109">
        <v>-42.11559285714286</v>
      </c>
      <c r="EK109">
        <v>1505.365</v>
      </c>
      <c r="EL109">
        <v>1545.833928571429</v>
      </c>
      <c r="EM109">
        <v>1.683392857142857</v>
      </c>
      <c r="EN109">
        <v>1511.939285714285</v>
      </c>
      <c r="EO109">
        <v>21.92654285714286</v>
      </c>
      <c r="EP109">
        <v>2.13541</v>
      </c>
      <c r="EQ109">
        <v>1.983155357142857</v>
      </c>
      <c r="ER109">
        <v>18.4858</v>
      </c>
      <c r="ES109">
        <v>17.31047857142857</v>
      </c>
      <c r="ET109">
        <v>1999.966785714286</v>
      </c>
      <c r="EU109">
        <v>0.9799966428571428</v>
      </c>
      <c r="EV109">
        <v>0.02000325714285714</v>
      </c>
      <c r="EW109">
        <v>0</v>
      </c>
      <c r="EX109">
        <v>317.0464642857143</v>
      </c>
      <c r="EY109">
        <v>5.00097</v>
      </c>
      <c r="EZ109">
        <v>6440.408928571428</v>
      </c>
      <c r="FA109">
        <v>16707.27857142857</v>
      </c>
      <c r="FB109">
        <v>40.75</v>
      </c>
      <c r="FC109">
        <v>41.07774999999999</v>
      </c>
      <c r="FD109">
        <v>40.68257142857142</v>
      </c>
      <c r="FE109">
        <v>40.7455</v>
      </c>
      <c r="FF109">
        <v>41.3525</v>
      </c>
      <c r="FG109">
        <v>1955.056785714286</v>
      </c>
      <c r="FH109">
        <v>39.91</v>
      </c>
      <c r="FI109">
        <v>0</v>
      </c>
      <c r="FJ109">
        <v>1758642178.2</v>
      </c>
      <c r="FK109">
        <v>0</v>
      </c>
      <c r="FL109">
        <v>317.05808</v>
      </c>
      <c r="FM109">
        <v>2.244153844638422</v>
      </c>
      <c r="FN109">
        <v>33.64461539341496</v>
      </c>
      <c r="FO109">
        <v>6440.696399999999</v>
      </c>
      <c r="FP109">
        <v>15</v>
      </c>
      <c r="FQ109">
        <v>0</v>
      </c>
      <c r="FR109" t="s">
        <v>441</v>
      </c>
      <c r="FS109">
        <v>1747247426.5</v>
      </c>
      <c r="FT109">
        <v>1747247420.5</v>
      </c>
      <c r="FU109">
        <v>0</v>
      </c>
      <c r="FV109">
        <v>1.027</v>
      </c>
      <c r="FW109">
        <v>0.031</v>
      </c>
      <c r="FX109">
        <v>0.02</v>
      </c>
      <c r="FY109">
        <v>0.05</v>
      </c>
      <c r="FZ109">
        <v>420</v>
      </c>
      <c r="GA109">
        <v>16</v>
      </c>
      <c r="GB109">
        <v>0.01</v>
      </c>
      <c r="GC109">
        <v>0.1</v>
      </c>
      <c r="GD109">
        <v>-42.0861425</v>
      </c>
      <c r="GE109">
        <v>-0.6565677298310479</v>
      </c>
      <c r="GF109">
        <v>0.1933696381124765</v>
      </c>
      <c r="GG109">
        <v>0</v>
      </c>
      <c r="GH109">
        <v>316.9982941176471</v>
      </c>
      <c r="GI109">
        <v>1.722811306364085</v>
      </c>
      <c r="GJ109">
        <v>0.2466950402958583</v>
      </c>
      <c r="GK109">
        <v>-1</v>
      </c>
      <c r="GL109">
        <v>1.69987225</v>
      </c>
      <c r="GM109">
        <v>-0.2074875422138829</v>
      </c>
      <c r="GN109">
        <v>0.03234549570554609</v>
      </c>
      <c r="GO109">
        <v>0</v>
      </c>
      <c r="GP109">
        <v>0</v>
      </c>
      <c r="GQ109">
        <v>2</v>
      </c>
      <c r="GR109" t="s">
        <v>482</v>
      </c>
      <c r="GS109">
        <v>3.13597</v>
      </c>
      <c r="GT109">
        <v>2.69122</v>
      </c>
      <c r="GU109">
        <v>0.221064</v>
      </c>
      <c r="GV109">
        <v>0.222717</v>
      </c>
      <c r="GW109">
        <v>0.105097</v>
      </c>
      <c r="GX109">
        <v>0.0985724</v>
      </c>
      <c r="GY109">
        <v>24758</v>
      </c>
      <c r="GZ109">
        <v>24749.9</v>
      </c>
      <c r="HA109">
        <v>29550.2</v>
      </c>
      <c r="HB109">
        <v>29428.9</v>
      </c>
      <c r="HC109">
        <v>34943.8</v>
      </c>
      <c r="HD109">
        <v>35133.8</v>
      </c>
      <c r="HE109">
        <v>41586.7</v>
      </c>
      <c r="HF109">
        <v>41803.8</v>
      </c>
      <c r="HG109">
        <v>1.92165</v>
      </c>
      <c r="HH109">
        <v>1.87665</v>
      </c>
      <c r="HI109">
        <v>0.078842</v>
      </c>
      <c r="HJ109">
        <v>0</v>
      </c>
      <c r="HK109">
        <v>28.7276</v>
      </c>
      <c r="HL109">
        <v>999.9</v>
      </c>
      <c r="HM109">
        <v>55.5</v>
      </c>
      <c r="HN109">
        <v>30.7</v>
      </c>
      <c r="HO109">
        <v>27.2126</v>
      </c>
      <c r="HP109">
        <v>61.7712</v>
      </c>
      <c r="HQ109">
        <v>25.7732</v>
      </c>
      <c r="HR109">
        <v>1</v>
      </c>
      <c r="HS109">
        <v>0.09476370000000001</v>
      </c>
      <c r="HT109">
        <v>-0.0907053</v>
      </c>
      <c r="HU109">
        <v>20.3386</v>
      </c>
      <c r="HV109">
        <v>5.21654</v>
      </c>
      <c r="HW109">
        <v>12.0128</v>
      </c>
      <c r="HX109">
        <v>4.98895</v>
      </c>
      <c r="HY109">
        <v>3.28748</v>
      </c>
      <c r="HZ109">
        <v>9999</v>
      </c>
      <c r="IA109">
        <v>9999</v>
      </c>
      <c r="IB109">
        <v>9999</v>
      </c>
      <c r="IC109">
        <v>999.9</v>
      </c>
      <c r="ID109">
        <v>1.86755</v>
      </c>
      <c r="IE109">
        <v>1.86675</v>
      </c>
      <c r="IF109">
        <v>1.86601</v>
      </c>
      <c r="IG109">
        <v>1.866</v>
      </c>
      <c r="IH109">
        <v>1.86786</v>
      </c>
      <c r="II109">
        <v>1.87029</v>
      </c>
      <c r="IJ109">
        <v>1.86893</v>
      </c>
      <c r="IK109">
        <v>1.87042</v>
      </c>
      <c r="IL109">
        <v>0</v>
      </c>
      <c r="IM109">
        <v>0</v>
      </c>
      <c r="IN109">
        <v>0</v>
      </c>
      <c r="IO109">
        <v>0</v>
      </c>
      <c r="IP109" t="s">
        <v>443</v>
      </c>
      <c r="IQ109" t="s">
        <v>444</v>
      </c>
      <c r="IR109" t="s">
        <v>445</v>
      </c>
      <c r="IS109" t="s">
        <v>445</v>
      </c>
      <c r="IT109" t="s">
        <v>445</v>
      </c>
      <c r="IU109" t="s">
        <v>445</v>
      </c>
      <c r="IV109">
        <v>0</v>
      </c>
      <c r="IW109">
        <v>100</v>
      </c>
      <c r="IX109">
        <v>100</v>
      </c>
      <c r="IY109">
        <v>-0.47</v>
      </c>
      <c r="IZ109">
        <v>0.1451</v>
      </c>
      <c r="JA109">
        <v>0.1520806729546384</v>
      </c>
      <c r="JB109">
        <v>0.0003178419753343253</v>
      </c>
      <c r="JC109">
        <v>-6.012475575984678E-07</v>
      </c>
      <c r="JD109">
        <v>7.594320938325871E-11</v>
      </c>
      <c r="JE109">
        <v>-0.06537213769188976</v>
      </c>
      <c r="JF109">
        <v>-0.002779077146552394</v>
      </c>
      <c r="JG109">
        <v>0.0007843295920201409</v>
      </c>
      <c r="JH109">
        <v>-1.211717912536145E-05</v>
      </c>
      <c r="JI109">
        <v>4</v>
      </c>
      <c r="JJ109">
        <v>2338</v>
      </c>
      <c r="JK109">
        <v>1</v>
      </c>
      <c r="JL109">
        <v>27</v>
      </c>
      <c r="JM109">
        <v>189912.5</v>
      </c>
      <c r="JN109">
        <v>189912.6</v>
      </c>
      <c r="JO109">
        <v>2.95288</v>
      </c>
      <c r="JP109">
        <v>2.21802</v>
      </c>
      <c r="JQ109">
        <v>1.39648</v>
      </c>
      <c r="JR109">
        <v>2.35107</v>
      </c>
      <c r="JS109">
        <v>1.49536</v>
      </c>
      <c r="JT109">
        <v>2.64771</v>
      </c>
      <c r="JU109">
        <v>36.3635</v>
      </c>
      <c r="JV109">
        <v>24.0612</v>
      </c>
      <c r="JW109">
        <v>18</v>
      </c>
      <c r="JX109">
        <v>489.55</v>
      </c>
      <c r="JY109">
        <v>451.127</v>
      </c>
      <c r="JZ109">
        <v>28.1768</v>
      </c>
      <c r="KA109">
        <v>28.838</v>
      </c>
      <c r="KB109">
        <v>30.0001</v>
      </c>
      <c r="KC109">
        <v>28.6861</v>
      </c>
      <c r="KD109">
        <v>28.6162</v>
      </c>
      <c r="KE109">
        <v>59.1327</v>
      </c>
      <c r="KF109">
        <v>26.9131</v>
      </c>
      <c r="KG109">
        <v>75.7334</v>
      </c>
      <c r="KH109">
        <v>28.1708</v>
      </c>
      <c r="KI109">
        <v>1556.75</v>
      </c>
      <c r="KJ109">
        <v>21.9134</v>
      </c>
      <c r="KK109">
        <v>100.999</v>
      </c>
      <c r="KL109">
        <v>100.53</v>
      </c>
    </row>
    <row r="110" spans="1:298">
      <c r="A110">
        <v>94</v>
      </c>
      <c r="B110">
        <v>1758642182.5</v>
      </c>
      <c r="C110">
        <v>556.5</v>
      </c>
      <c r="D110" t="s">
        <v>632</v>
      </c>
      <c r="E110" t="s">
        <v>633</v>
      </c>
      <c r="F110">
        <v>5</v>
      </c>
      <c r="G110" t="s">
        <v>436</v>
      </c>
      <c r="H110" t="s">
        <v>437</v>
      </c>
      <c r="I110" t="s">
        <v>438</v>
      </c>
      <c r="J110">
        <v>1758642175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1579.419573946205</v>
      </c>
      <c r="AL110">
        <v>1547.361454545455</v>
      </c>
      <c r="AM110">
        <v>3.445309995002177</v>
      </c>
      <c r="AN110">
        <v>64.96130728800695</v>
      </c>
      <c r="AO110">
        <f>(AQ110 - AP110 + DZ110*1E3/(8.314*(EB110+273.15)) * AS110/DY110 * AR110) * DY110/(100*DM110) * 1000/(1000 - AQ110)</f>
        <v>0</v>
      </c>
      <c r="AP110">
        <v>21.94071184415585</v>
      </c>
      <c r="AQ110">
        <v>23.63051151515151</v>
      </c>
      <c r="AR110">
        <v>6.300795977751685E-06</v>
      </c>
      <c r="AS110">
        <v>107.77</v>
      </c>
      <c r="AT110">
        <v>0</v>
      </c>
      <c r="AU110">
        <v>0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439</v>
      </c>
      <c r="AZ110" t="s">
        <v>439</v>
      </c>
      <c r="BA110">
        <v>0</v>
      </c>
      <c r="BB110">
        <v>0</v>
      </c>
      <c r="BC110">
        <f>1-BA110/BB110</f>
        <v>0</v>
      </c>
      <c r="BD110">
        <v>0</v>
      </c>
      <c r="BE110" t="s">
        <v>439</v>
      </c>
      <c r="BF110" t="s">
        <v>439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439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2.44</v>
      </c>
      <c r="DN110">
        <v>0.5</v>
      </c>
      <c r="DO110" t="s">
        <v>440</v>
      </c>
      <c r="DP110">
        <v>2</v>
      </c>
      <c r="DQ110" t="b">
        <v>1</v>
      </c>
      <c r="DR110">
        <v>1758642175</v>
      </c>
      <c r="DS110">
        <v>1487.427037037037</v>
      </c>
      <c r="DT110">
        <v>1529.754814814815</v>
      </c>
      <c r="DU110">
        <v>23.62452222222223</v>
      </c>
      <c r="DV110">
        <v>21.93642222222222</v>
      </c>
      <c r="DW110">
        <v>1487.883333333333</v>
      </c>
      <c r="DX110">
        <v>23.4795925925926</v>
      </c>
      <c r="DY110">
        <v>500.0118148148148</v>
      </c>
      <c r="DZ110">
        <v>90.44570370370369</v>
      </c>
      <c r="EA110">
        <v>0.03097395185185186</v>
      </c>
      <c r="EB110">
        <v>30.05290740740741</v>
      </c>
      <c r="EC110">
        <v>30.01502962962963</v>
      </c>
      <c r="ED110">
        <v>999.9000000000001</v>
      </c>
      <c r="EE110">
        <v>0</v>
      </c>
      <c r="EF110">
        <v>0</v>
      </c>
      <c r="EG110">
        <v>9995.712592592592</v>
      </c>
      <c r="EH110">
        <v>0</v>
      </c>
      <c r="EI110">
        <v>12.0846</v>
      </c>
      <c r="EJ110">
        <v>-42.32677407407408</v>
      </c>
      <c r="EK110">
        <v>1523.417777777778</v>
      </c>
      <c r="EL110">
        <v>1564.064814814815</v>
      </c>
      <c r="EM110">
        <v>1.688107407407407</v>
      </c>
      <c r="EN110">
        <v>1529.754814814815</v>
      </c>
      <c r="EO110">
        <v>21.93642222222222</v>
      </c>
      <c r="EP110">
        <v>2.136736296296296</v>
      </c>
      <c r="EQ110">
        <v>1.984054444444445</v>
      </c>
      <c r="ER110">
        <v>18.49571851851852</v>
      </c>
      <c r="ES110">
        <v>17.31765555555555</v>
      </c>
      <c r="ET110">
        <v>1999.990740740741</v>
      </c>
      <c r="EU110">
        <v>0.9799968888888889</v>
      </c>
      <c r="EV110">
        <v>0.02000302222222222</v>
      </c>
      <c r="EW110">
        <v>0</v>
      </c>
      <c r="EX110">
        <v>317.1877407407407</v>
      </c>
      <c r="EY110">
        <v>5.00097</v>
      </c>
      <c r="EZ110">
        <v>6443.541481481481</v>
      </c>
      <c r="FA110">
        <v>16707.48888888889</v>
      </c>
      <c r="FB110">
        <v>40.75459259259259</v>
      </c>
      <c r="FC110">
        <v>41.09</v>
      </c>
      <c r="FD110">
        <v>40.68699999999999</v>
      </c>
      <c r="FE110">
        <v>40.75</v>
      </c>
      <c r="FF110">
        <v>41.34933333333333</v>
      </c>
      <c r="FG110">
        <v>1955.080740740741</v>
      </c>
      <c r="FH110">
        <v>39.91</v>
      </c>
      <c r="FI110">
        <v>0</v>
      </c>
      <c r="FJ110">
        <v>1758642183.6</v>
      </c>
      <c r="FK110">
        <v>0</v>
      </c>
      <c r="FL110">
        <v>317.2055</v>
      </c>
      <c r="FM110">
        <v>2.393743591444504</v>
      </c>
      <c r="FN110">
        <v>35.17162393117984</v>
      </c>
      <c r="FO110">
        <v>6443.75423076923</v>
      </c>
      <c r="FP110">
        <v>15</v>
      </c>
      <c r="FQ110">
        <v>0</v>
      </c>
      <c r="FR110" t="s">
        <v>441</v>
      </c>
      <c r="FS110">
        <v>1747247426.5</v>
      </c>
      <c r="FT110">
        <v>1747247420.5</v>
      </c>
      <c r="FU110">
        <v>0</v>
      </c>
      <c r="FV110">
        <v>1.027</v>
      </c>
      <c r="FW110">
        <v>0.031</v>
      </c>
      <c r="FX110">
        <v>0.02</v>
      </c>
      <c r="FY110">
        <v>0.05</v>
      </c>
      <c r="FZ110">
        <v>420</v>
      </c>
      <c r="GA110">
        <v>16</v>
      </c>
      <c r="GB110">
        <v>0.01</v>
      </c>
      <c r="GC110">
        <v>0.1</v>
      </c>
      <c r="GD110">
        <v>-42.198255</v>
      </c>
      <c r="GE110">
        <v>-1.52660262664159</v>
      </c>
      <c r="GF110">
        <v>0.2692957138073317</v>
      </c>
      <c r="GG110">
        <v>0</v>
      </c>
      <c r="GH110">
        <v>317.0845294117647</v>
      </c>
      <c r="GI110">
        <v>1.836333078295127</v>
      </c>
      <c r="GJ110">
        <v>0.2486080349009299</v>
      </c>
      <c r="GK110">
        <v>-1</v>
      </c>
      <c r="GL110">
        <v>1.6859725</v>
      </c>
      <c r="GM110">
        <v>0.03193463414633649</v>
      </c>
      <c r="GN110">
        <v>0.0100875179677659</v>
      </c>
      <c r="GO110">
        <v>1</v>
      </c>
      <c r="GP110">
        <v>1</v>
      </c>
      <c r="GQ110">
        <v>2</v>
      </c>
      <c r="GR110" t="s">
        <v>442</v>
      </c>
      <c r="GS110">
        <v>3.13599</v>
      </c>
      <c r="GT110">
        <v>2.69119</v>
      </c>
      <c r="GU110">
        <v>0.22256</v>
      </c>
      <c r="GV110">
        <v>0.224195</v>
      </c>
      <c r="GW110">
        <v>0.105091</v>
      </c>
      <c r="GX110">
        <v>0.0985809</v>
      </c>
      <c r="GY110">
        <v>24710.3</v>
      </c>
      <c r="GZ110">
        <v>24702.5</v>
      </c>
      <c r="HA110">
        <v>29550.1</v>
      </c>
      <c r="HB110">
        <v>29428.6</v>
      </c>
      <c r="HC110">
        <v>34944</v>
      </c>
      <c r="HD110">
        <v>35133.3</v>
      </c>
      <c r="HE110">
        <v>41586.6</v>
      </c>
      <c r="HF110">
        <v>41803.5</v>
      </c>
      <c r="HG110">
        <v>1.92197</v>
      </c>
      <c r="HH110">
        <v>1.87668</v>
      </c>
      <c r="HI110">
        <v>0.0782385</v>
      </c>
      <c r="HJ110">
        <v>0</v>
      </c>
      <c r="HK110">
        <v>28.7245</v>
      </c>
      <c r="HL110">
        <v>999.9</v>
      </c>
      <c r="HM110">
        <v>55.5</v>
      </c>
      <c r="HN110">
        <v>30.7</v>
      </c>
      <c r="HO110">
        <v>27.2164</v>
      </c>
      <c r="HP110">
        <v>61.8712</v>
      </c>
      <c r="HQ110">
        <v>25.7532</v>
      </c>
      <c r="HR110">
        <v>1</v>
      </c>
      <c r="HS110">
        <v>0.0947104</v>
      </c>
      <c r="HT110">
        <v>-0.0837146</v>
      </c>
      <c r="HU110">
        <v>20.3389</v>
      </c>
      <c r="HV110">
        <v>5.21669</v>
      </c>
      <c r="HW110">
        <v>12.0113</v>
      </c>
      <c r="HX110">
        <v>4.9889</v>
      </c>
      <c r="HY110">
        <v>3.28768</v>
      </c>
      <c r="HZ110">
        <v>9999</v>
      </c>
      <c r="IA110">
        <v>9999</v>
      </c>
      <c r="IB110">
        <v>9999</v>
      </c>
      <c r="IC110">
        <v>999.9</v>
      </c>
      <c r="ID110">
        <v>1.86755</v>
      </c>
      <c r="IE110">
        <v>1.86672</v>
      </c>
      <c r="IF110">
        <v>1.86605</v>
      </c>
      <c r="IG110">
        <v>1.866</v>
      </c>
      <c r="IH110">
        <v>1.86786</v>
      </c>
      <c r="II110">
        <v>1.87027</v>
      </c>
      <c r="IJ110">
        <v>1.86896</v>
      </c>
      <c r="IK110">
        <v>1.87042</v>
      </c>
      <c r="IL110">
        <v>0</v>
      </c>
      <c r="IM110">
        <v>0</v>
      </c>
      <c r="IN110">
        <v>0</v>
      </c>
      <c r="IO110">
        <v>0</v>
      </c>
      <c r="IP110" t="s">
        <v>443</v>
      </c>
      <c r="IQ110" t="s">
        <v>444</v>
      </c>
      <c r="IR110" t="s">
        <v>445</v>
      </c>
      <c r="IS110" t="s">
        <v>445</v>
      </c>
      <c r="IT110" t="s">
        <v>445</v>
      </c>
      <c r="IU110" t="s">
        <v>445</v>
      </c>
      <c r="IV110">
        <v>0</v>
      </c>
      <c r="IW110">
        <v>100</v>
      </c>
      <c r="IX110">
        <v>100</v>
      </c>
      <c r="IY110">
        <v>-0.48</v>
      </c>
      <c r="IZ110">
        <v>0.145</v>
      </c>
      <c r="JA110">
        <v>0.1520806729546384</v>
      </c>
      <c r="JB110">
        <v>0.0003178419753343253</v>
      </c>
      <c r="JC110">
        <v>-6.012475575984678E-07</v>
      </c>
      <c r="JD110">
        <v>7.594320938325871E-11</v>
      </c>
      <c r="JE110">
        <v>-0.06537213769188976</v>
      </c>
      <c r="JF110">
        <v>-0.002779077146552394</v>
      </c>
      <c r="JG110">
        <v>0.0007843295920201409</v>
      </c>
      <c r="JH110">
        <v>-1.211717912536145E-05</v>
      </c>
      <c r="JI110">
        <v>4</v>
      </c>
      <c r="JJ110">
        <v>2338</v>
      </c>
      <c r="JK110">
        <v>1</v>
      </c>
      <c r="JL110">
        <v>27</v>
      </c>
      <c r="JM110">
        <v>189912.6</v>
      </c>
      <c r="JN110">
        <v>189912.7</v>
      </c>
      <c r="JO110">
        <v>2.97729</v>
      </c>
      <c r="JP110">
        <v>2.2168</v>
      </c>
      <c r="JQ110">
        <v>1.39648</v>
      </c>
      <c r="JR110">
        <v>2.34863</v>
      </c>
      <c r="JS110">
        <v>1.49536</v>
      </c>
      <c r="JT110">
        <v>2.68799</v>
      </c>
      <c r="JU110">
        <v>36.3635</v>
      </c>
      <c r="JV110">
        <v>24.0612</v>
      </c>
      <c r="JW110">
        <v>18</v>
      </c>
      <c r="JX110">
        <v>489.756</v>
      </c>
      <c r="JY110">
        <v>451.137</v>
      </c>
      <c r="JZ110">
        <v>28.1555</v>
      </c>
      <c r="KA110">
        <v>28.838</v>
      </c>
      <c r="KB110">
        <v>30.0001</v>
      </c>
      <c r="KC110">
        <v>28.6861</v>
      </c>
      <c r="KD110">
        <v>28.6153</v>
      </c>
      <c r="KE110">
        <v>59.5976</v>
      </c>
      <c r="KF110">
        <v>26.9131</v>
      </c>
      <c r="KG110">
        <v>75.7334</v>
      </c>
      <c r="KH110">
        <v>28.1524</v>
      </c>
      <c r="KI110">
        <v>1570.11</v>
      </c>
      <c r="KJ110">
        <v>21.9192</v>
      </c>
      <c r="KK110">
        <v>100.999</v>
      </c>
      <c r="KL110">
        <v>100.529</v>
      </c>
    </row>
    <row r="111" spans="1:298">
      <c r="A111">
        <v>95</v>
      </c>
      <c r="B111">
        <v>1758642187</v>
      </c>
      <c r="C111">
        <v>561</v>
      </c>
      <c r="D111" t="s">
        <v>634</v>
      </c>
      <c r="E111" t="s">
        <v>635</v>
      </c>
      <c r="F111">
        <v>5</v>
      </c>
      <c r="G111" t="s">
        <v>436</v>
      </c>
      <c r="H111" t="s">
        <v>437</v>
      </c>
      <c r="I111" t="s">
        <v>438</v>
      </c>
      <c r="J111">
        <v>1758642179.444444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1594.496467566258</v>
      </c>
      <c r="AL111">
        <v>1562.692545454546</v>
      </c>
      <c r="AM111">
        <v>3.390216203189039</v>
      </c>
      <c r="AN111">
        <v>64.96130728800695</v>
      </c>
      <c r="AO111">
        <f>(AQ111 - AP111 + DZ111*1E3/(8.314*(EB111+273.15)) * AS111/DY111 * AR111) * DY111/(100*DM111) * 1000/(1000 - AQ111)</f>
        <v>0</v>
      </c>
      <c r="AP111">
        <v>21.94216382683983</v>
      </c>
      <c r="AQ111">
        <v>23.62315393939393</v>
      </c>
      <c r="AR111">
        <v>-0.000154199134199384</v>
      </c>
      <c r="AS111">
        <v>107.77</v>
      </c>
      <c r="AT111">
        <v>0</v>
      </c>
      <c r="AU111">
        <v>0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439</v>
      </c>
      <c r="AZ111" t="s">
        <v>439</v>
      </c>
      <c r="BA111">
        <v>0</v>
      </c>
      <c r="BB111">
        <v>0</v>
      </c>
      <c r="BC111">
        <f>1-BA111/BB111</f>
        <v>0</v>
      </c>
      <c r="BD111">
        <v>0</v>
      </c>
      <c r="BE111" t="s">
        <v>439</v>
      </c>
      <c r="BF111" t="s">
        <v>439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439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2.44</v>
      </c>
      <c r="DN111">
        <v>0.5</v>
      </c>
      <c r="DO111" t="s">
        <v>440</v>
      </c>
      <c r="DP111">
        <v>2</v>
      </c>
      <c r="DQ111" t="b">
        <v>1</v>
      </c>
      <c r="DR111">
        <v>1758642179.444444</v>
      </c>
      <c r="DS111">
        <v>1502.267407407408</v>
      </c>
      <c r="DT111">
        <v>1544.495555555555</v>
      </c>
      <c r="DU111">
        <v>23.62810740740741</v>
      </c>
      <c r="DV111">
        <v>21.93942592592593</v>
      </c>
      <c r="DW111">
        <v>1502.737777777778</v>
      </c>
      <c r="DX111">
        <v>23.48313703703704</v>
      </c>
      <c r="DY111">
        <v>500.0197037037037</v>
      </c>
      <c r="DZ111">
        <v>90.44602962962963</v>
      </c>
      <c r="EA111">
        <v>0.03090967777777778</v>
      </c>
      <c r="EB111">
        <v>30.04699259259259</v>
      </c>
      <c r="EC111">
        <v>30.00811481481482</v>
      </c>
      <c r="ED111">
        <v>999.9000000000001</v>
      </c>
      <c r="EE111">
        <v>0</v>
      </c>
      <c r="EF111">
        <v>0</v>
      </c>
      <c r="EG111">
        <v>9994.646296296296</v>
      </c>
      <c r="EH111">
        <v>0</v>
      </c>
      <c r="EI111">
        <v>12.0846</v>
      </c>
      <c r="EJ111">
        <v>-42.2268</v>
      </c>
      <c r="EK111">
        <v>1538.622962962963</v>
      </c>
      <c r="EL111">
        <v>1579.14037037037</v>
      </c>
      <c r="EM111">
        <v>1.68868962962963</v>
      </c>
      <c r="EN111">
        <v>1544.495555555555</v>
      </c>
      <c r="EO111">
        <v>21.93942592592593</v>
      </c>
      <c r="EP111">
        <v>2.137068518518518</v>
      </c>
      <c r="EQ111">
        <v>1.984333333333333</v>
      </c>
      <c r="ER111">
        <v>18.4982</v>
      </c>
      <c r="ES111">
        <v>17.31987407407408</v>
      </c>
      <c r="ET111">
        <v>2000.025555555556</v>
      </c>
      <c r="EU111">
        <v>0.9799972222222222</v>
      </c>
      <c r="EV111">
        <v>0.02000269629629629</v>
      </c>
      <c r="EW111">
        <v>0</v>
      </c>
      <c r="EX111">
        <v>317.2683703703703</v>
      </c>
      <c r="EY111">
        <v>5.00097</v>
      </c>
      <c r="EZ111">
        <v>6446.238518518519</v>
      </c>
      <c r="FA111">
        <v>16707.78148148148</v>
      </c>
      <c r="FB111">
        <v>40.75459259259259</v>
      </c>
      <c r="FC111">
        <v>41.104</v>
      </c>
      <c r="FD111">
        <v>40.68699999999999</v>
      </c>
      <c r="FE111">
        <v>40.75</v>
      </c>
      <c r="FF111">
        <v>41.34933333333333</v>
      </c>
      <c r="FG111">
        <v>1955.115555555555</v>
      </c>
      <c r="FH111">
        <v>39.91</v>
      </c>
      <c r="FI111">
        <v>0</v>
      </c>
      <c r="FJ111">
        <v>1758642187.8</v>
      </c>
      <c r="FK111">
        <v>0</v>
      </c>
      <c r="FL111">
        <v>317.30588</v>
      </c>
      <c r="FM111">
        <v>0.735692297702373</v>
      </c>
      <c r="FN111">
        <v>35.15923083856377</v>
      </c>
      <c r="FO111">
        <v>6446.388000000001</v>
      </c>
      <c r="FP111">
        <v>15</v>
      </c>
      <c r="FQ111">
        <v>0</v>
      </c>
      <c r="FR111" t="s">
        <v>441</v>
      </c>
      <c r="FS111">
        <v>1747247426.5</v>
      </c>
      <c r="FT111">
        <v>1747247420.5</v>
      </c>
      <c r="FU111">
        <v>0</v>
      </c>
      <c r="FV111">
        <v>1.027</v>
      </c>
      <c r="FW111">
        <v>0.031</v>
      </c>
      <c r="FX111">
        <v>0.02</v>
      </c>
      <c r="FY111">
        <v>0.05</v>
      </c>
      <c r="FZ111">
        <v>420</v>
      </c>
      <c r="GA111">
        <v>16</v>
      </c>
      <c r="GB111">
        <v>0.01</v>
      </c>
      <c r="GC111">
        <v>0.1</v>
      </c>
      <c r="GD111">
        <v>-42.25127317073171</v>
      </c>
      <c r="GE111">
        <v>-0.505536585365821</v>
      </c>
      <c r="GF111">
        <v>0.2496196648605005</v>
      </c>
      <c r="GG111">
        <v>0</v>
      </c>
      <c r="GH111">
        <v>317.1977352941177</v>
      </c>
      <c r="GI111">
        <v>1.460763940239827</v>
      </c>
      <c r="GJ111">
        <v>0.2496679334428401</v>
      </c>
      <c r="GK111">
        <v>-1</v>
      </c>
      <c r="GL111">
        <v>1.685850243902439</v>
      </c>
      <c r="GM111">
        <v>0.03741010452961828</v>
      </c>
      <c r="GN111">
        <v>0.006383011174032893</v>
      </c>
      <c r="GO111">
        <v>1</v>
      </c>
      <c r="GP111">
        <v>1</v>
      </c>
      <c r="GQ111">
        <v>2</v>
      </c>
      <c r="GR111" t="s">
        <v>442</v>
      </c>
      <c r="GS111">
        <v>3.13613</v>
      </c>
      <c r="GT111">
        <v>2.69076</v>
      </c>
      <c r="GU111">
        <v>0.223887</v>
      </c>
      <c r="GV111">
        <v>0.225439</v>
      </c>
      <c r="GW111">
        <v>0.105073</v>
      </c>
      <c r="GX111">
        <v>0.0985892</v>
      </c>
      <c r="GY111">
        <v>24668.3</v>
      </c>
      <c r="GZ111">
        <v>24663.1</v>
      </c>
      <c r="HA111">
        <v>29550.3</v>
      </c>
      <c r="HB111">
        <v>29428.8</v>
      </c>
      <c r="HC111">
        <v>34944.9</v>
      </c>
      <c r="HD111">
        <v>35133.1</v>
      </c>
      <c r="HE111">
        <v>41586.8</v>
      </c>
      <c r="HF111">
        <v>41803.6</v>
      </c>
      <c r="HG111">
        <v>1.92192</v>
      </c>
      <c r="HH111">
        <v>1.87713</v>
      </c>
      <c r="HI111">
        <v>0.0788495</v>
      </c>
      <c r="HJ111">
        <v>0</v>
      </c>
      <c r="HK111">
        <v>28.7223</v>
      </c>
      <c r="HL111">
        <v>999.9</v>
      </c>
      <c r="HM111">
        <v>55.5</v>
      </c>
      <c r="HN111">
        <v>30.7</v>
      </c>
      <c r="HO111">
        <v>27.2134</v>
      </c>
      <c r="HP111">
        <v>61.9412</v>
      </c>
      <c r="HQ111">
        <v>25.8013</v>
      </c>
      <c r="HR111">
        <v>1</v>
      </c>
      <c r="HS111">
        <v>0.0948171</v>
      </c>
      <c r="HT111">
        <v>-0.134774</v>
      </c>
      <c r="HU111">
        <v>20.3389</v>
      </c>
      <c r="HV111">
        <v>5.21609</v>
      </c>
      <c r="HW111">
        <v>12.0119</v>
      </c>
      <c r="HX111">
        <v>4.9889</v>
      </c>
      <c r="HY111">
        <v>3.28758</v>
      </c>
      <c r="HZ111">
        <v>9999</v>
      </c>
      <c r="IA111">
        <v>9999</v>
      </c>
      <c r="IB111">
        <v>9999</v>
      </c>
      <c r="IC111">
        <v>999.9</v>
      </c>
      <c r="ID111">
        <v>1.8676</v>
      </c>
      <c r="IE111">
        <v>1.86674</v>
      </c>
      <c r="IF111">
        <v>1.86602</v>
      </c>
      <c r="IG111">
        <v>1.866</v>
      </c>
      <c r="IH111">
        <v>1.86784</v>
      </c>
      <c r="II111">
        <v>1.87028</v>
      </c>
      <c r="IJ111">
        <v>1.86893</v>
      </c>
      <c r="IK111">
        <v>1.87042</v>
      </c>
      <c r="IL111">
        <v>0</v>
      </c>
      <c r="IM111">
        <v>0</v>
      </c>
      <c r="IN111">
        <v>0</v>
      </c>
      <c r="IO111">
        <v>0</v>
      </c>
      <c r="IP111" t="s">
        <v>443</v>
      </c>
      <c r="IQ111" t="s">
        <v>444</v>
      </c>
      <c r="IR111" t="s">
        <v>445</v>
      </c>
      <c r="IS111" t="s">
        <v>445</v>
      </c>
      <c r="IT111" t="s">
        <v>445</v>
      </c>
      <c r="IU111" t="s">
        <v>445</v>
      </c>
      <c r="IV111">
        <v>0</v>
      </c>
      <c r="IW111">
        <v>100</v>
      </c>
      <c r="IX111">
        <v>100</v>
      </c>
      <c r="IY111">
        <v>-0.49</v>
      </c>
      <c r="IZ111">
        <v>0.1449</v>
      </c>
      <c r="JA111">
        <v>0.1520806729546384</v>
      </c>
      <c r="JB111">
        <v>0.0003178419753343253</v>
      </c>
      <c r="JC111">
        <v>-6.012475575984678E-07</v>
      </c>
      <c r="JD111">
        <v>7.594320938325871E-11</v>
      </c>
      <c r="JE111">
        <v>-0.06537213769188976</v>
      </c>
      <c r="JF111">
        <v>-0.002779077146552394</v>
      </c>
      <c r="JG111">
        <v>0.0007843295920201409</v>
      </c>
      <c r="JH111">
        <v>-1.211717912536145E-05</v>
      </c>
      <c r="JI111">
        <v>4</v>
      </c>
      <c r="JJ111">
        <v>2338</v>
      </c>
      <c r="JK111">
        <v>1</v>
      </c>
      <c r="JL111">
        <v>27</v>
      </c>
      <c r="JM111">
        <v>189912.7</v>
      </c>
      <c r="JN111">
        <v>189912.8</v>
      </c>
      <c r="JO111">
        <v>2.99927</v>
      </c>
      <c r="JP111">
        <v>2.22412</v>
      </c>
      <c r="JQ111">
        <v>1.39648</v>
      </c>
      <c r="JR111">
        <v>2.34497</v>
      </c>
      <c r="JS111">
        <v>1.49536</v>
      </c>
      <c r="JT111">
        <v>2.69775</v>
      </c>
      <c r="JU111">
        <v>36.3871</v>
      </c>
      <c r="JV111">
        <v>24.07</v>
      </c>
      <c r="JW111">
        <v>18</v>
      </c>
      <c r="JX111">
        <v>489.72</v>
      </c>
      <c r="JY111">
        <v>451.406</v>
      </c>
      <c r="JZ111">
        <v>28.1459</v>
      </c>
      <c r="KA111">
        <v>28.838</v>
      </c>
      <c r="KB111">
        <v>30.0001</v>
      </c>
      <c r="KC111">
        <v>28.6855</v>
      </c>
      <c r="KD111">
        <v>28.6138</v>
      </c>
      <c r="KE111">
        <v>60.1082</v>
      </c>
      <c r="KF111">
        <v>26.9131</v>
      </c>
      <c r="KG111">
        <v>75.7334</v>
      </c>
      <c r="KH111">
        <v>28.1512</v>
      </c>
      <c r="KI111">
        <v>1590.25</v>
      </c>
      <c r="KJ111">
        <v>21.9287</v>
      </c>
      <c r="KK111">
        <v>101</v>
      </c>
      <c r="KL111">
        <v>100.53</v>
      </c>
    </row>
    <row r="112" spans="1:298">
      <c r="A112">
        <v>96</v>
      </c>
      <c r="B112">
        <v>1758642192</v>
      </c>
      <c r="C112">
        <v>566</v>
      </c>
      <c r="D112" t="s">
        <v>636</v>
      </c>
      <c r="E112" t="s">
        <v>637</v>
      </c>
      <c r="F112">
        <v>5</v>
      </c>
      <c r="G112" t="s">
        <v>436</v>
      </c>
      <c r="H112" t="s">
        <v>437</v>
      </c>
      <c r="I112" t="s">
        <v>438</v>
      </c>
      <c r="J112">
        <v>1758642184.462963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1610.733425277586</v>
      </c>
      <c r="AL112">
        <v>1579.554303030302</v>
      </c>
      <c r="AM112">
        <v>3.372371564217305</v>
      </c>
      <c r="AN112">
        <v>64.96130728800695</v>
      </c>
      <c r="AO112">
        <f>(AQ112 - AP112 + DZ112*1E3/(8.314*(EB112+273.15)) * AS112/DY112 * AR112) * DY112/(100*DM112) * 1000/(1000 - AQ112)</f>
        <v>0</v>
      </c>
      <c r="AP112">
        <v>21.94477326406927</v>
      </c>
      <c r="AQ112">
        <v>23.6194703030303</v>
      </c>
      <c r="AR112">
        <v>-6.537489177510855E-05</v>
      </c>
      <c r="AS112">
        <v>107.77</v>
      </c>
      <c r="AT112">
        <v>0</v>
      </c>
      <c r="AU112">
        <v>0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439</v>
      </c>
      <c r="AZ112" t="s">
        <v>439</v>
      </c>
      <c r="BA112">
        <v>0</v>
      </c>
      <c r="BB112">
        <v>0</v>
      </c>
      <c r="BC112">
        <f>1-BA112/BB112</f>
        <v>0</v>
      </c>
      <c r="BD112">
        <v>0</v>
      </c>
      <c r="BE112" t="s">
        <v>439</v>
      </c>
      <c r="BF112" t="s">
        <v>439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439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2.44</v>
      </c>
      <c r="DN112">
        <v>0.5</v>
      </c>
      <c r="DO112" t="s">
        <v>440</v>
      </c>
      <c r="DP112">
        <v>2</v>
      </c>
      <c r="DQ112" t="b">
        <v>1</v>
      </c>
      <c r="DR112">
        <v>1758642184.462963</v>
      </c>
      <c r="DS112">
        <v>1518.926666666667</v>
      </c>
      <c r="DT112">
        <v>1561.135925925926</v>
      </c>
      <c r="DU112">
        <v>23.6260037037037</v>
      </c>
      <c r="DV112">
        <v>21.94222222222222</v>
      </c>
      <c r="DW112">
        <v>1519.413333333333</v>
      </c>
      <c r="DX112">
        <v>23.48106666666667</v>
      </c>
      <c r="DY112">
        <v>500.0121111111112</v>
      </c>
      <c r="DZ112">
        <v>90.44611851851852</v>
      </c>
      <c r="EA112">
        <v>0.0308504</v>
      </c>
      <c r="EB112">
        <v>30.04183703703704</v>
      </c>
      <c r="EC112">
        <v>30.00417407407408</v>
      </c>
      <c r="ED112">
        <v>999.9000000000001</v>
      </c>
      <c r="EE112">
        <v>0</v>
      </c>
      <c r="EF112">
        <v>0</v>
      </c>
      <c r="EG112">
        <v>9997.099629629629</v>
      </c>
      <c r="EH112">
        <v>0</v>
      </c>
      <c r="EI112">
        <v>12.0846</v>
      </c>
      <c r="EJ112">
        <v>-42.2082</v>
      </c>
      <c r="EK112">
        <v>1555.681481481481</v>
      </c>
      <c r="EL112">
        <v>1596.158148148148</v>
      </c>
      <c r="EM112">
        <v>1.683780740740741</v>
      </c>
      <c r="EN112">
        <v>1561.135925925926</v>
      </c>
      <c r="EO112">
        <v>21.94222222222222</v>
      </c>
      <c r="EP112">
        <v>2.13688</v>
      </c>
      <c r="EQ112">
        <v>1.984588148148148</v>
      </c>
      <c r="ER112">
        <v>18.49678888888889</v>
      </c>
      <c r="ES112">
        <v>17.32190740740741</v>
      </c>
      <c r="ET112">
        <v>2000.046666666667</v>
      </c>
      <c r="EU112">
        <v>0.9799974444444445</v>
      </c>
      <c r="EV112">
        <v>0.02000247777777777</v>
      </c>
      <c r="EW112">
        <v>0</v>
      </c>
      <c r="EX112">
        <v>317.3607777777778</v>
      </c>
      <c r="EY112">
        <v>5.00097</v>
      </c>
      <c r="EZ112">
        <v>6449.114814814815</v>
      </c>
      <c r="FA112">
        <v>16707.95555555556</v>
      </c>
      <c r="FB112">
        <v>40.75459259259259</v>
      </c>
      <c r="FC112">
        <v>41.10866666666666</v>
      </c>
      <c r="FD112">
        <v>40.68699999999999</v>
      </c>
      <c r="FE112">
        <v>40.75</v>
      </c>
      <c r="FF112">
        <v>41.34466666666666</v>
      </c>
      <c r="FG112">
        <v>1955.136666666667</v>
      </c>
      <c r="FH112">
        <v>39.91</v>
      </c>
      <c r="FI112">
        <v>0</v>
      </c>
      <c r="FJ112">
        <v>1758642193.2</v>
      </c>
      <c r="FK112">
        <v>0</v>
      </c>
      <c r="FL112">
        <v>317.4236153846153</v>
      </c>
      <c r="FM112">
        <v>1.436854691462772</v>
      </c>
      <c r="FN112">
        <v>30.51350430620604</v>
      </c>
      <c r="FO112">
        <v>6449.242307692307</v>
      </c>
      <c r="FP112">
        <v>15</v>
      </c>
      <c r="FQ112">
        <v>0</v>
      </c>
      <c r="FR112" t="s">
        <v>441</v>
      </c>
      <c r="FS112">
        <v>1747247426.5</v>
      </c>
      <c r="FT112">
        <v>1747247420.5</v>
      </c>
      <c r="FU112">
        <v>0</v>
      </c>
      <c r="FV112">
        <v>1.027</v>
      </c>
      <c r="FW112">
        <v>0.031</v>
      </c>
      <c r="FX112">
        <v>0.02</v>
      </c>
      <c r="FY112">
        <v>0.05</v>
      </c>
      <c r="FZ112">
        <v>420</v>
      </c>
      <c r="GA112">
        <v>16</v>
      </c>
      <c r="GB112">
        <v>0.01</v>
      </c>
      <c r="GC112">
        <v>0.1</v>
      </c>
      <c r="GD112">
        <v>-42.14928999999999</v>
      </c>
      <c r="GE112">
        <v>0.9952750469044173</v>
      </c>
      <c r="GF112">
        <v>0.3235384797825449</v>
      </c>
      <c r="GG112">
        <v>0</v>
      </c>
      <c r="GH112">
        <v>317.3522352941177</v>
      </c>
      <c r="GI112">
        <v>1.029763171370475</v>
      </c>
      <c r="GJ112">
        <v>0.2219318998388685</v>
      </c>
      <c r="GK112">
        <v>-1</v>
      </c>
      <c r="GL112">
        <v>1.68610125</v>
      </c>
      <c r="GM112">
        <v>-0.05186240150093926</v>
      </c>
      <c r="GN112">
        <v>0.005795879651743989</v>
      </c>
      <c r="GO112">
        <v>1</v>
      </c>
      <c r="GP112">
        <v>1</v>
      </c>
      <c r="GQ112">
        <v>2</v>
      </c>
      <c r="GR112" t="s">
        <v>442</v>
      </c>
      <c r="GS112">
        <v>3.13595</v>
      </c>
      <c r="GT112">
        <v>2.69125</v>
      </c>
      <c r="GU112">
        <v>0.225339</v>
      </c>
      <c r="GV112">
        <v>0.226967</v>
      </c>
      <c r="GW112">
        <v>0.105064</v>
      </c>
      <c r="GX112">
        <v>0.0985982</v>
      </c>
      <c r="GY112">
        <v>24621.8</v>
      </c>
      <c r="GZ112">
        <v>24613.8</v>
      </c>
      <c r="HA112">
        <v>29549.9</v>
      </c>
      <c r="HB112">
        <v>29428.1</v>
      </c>
      <c r="HC112">
        <v>34945.1</v>
      </c>
      <c r="HD112">
        <v>35132.1</v>
      </c>
      <c r="HE112">
        <v>41586.5</v>
      </c>
      <c r="HF112">
        <v>41802.9</v>
      </c>
      <c r="HG112">
        <v>1.92162</v>
      </c>
      <c r="HH112">
        <v>1.87698</v>
      </c>
      <c r="HI112">
        <v>0.0794306</v>
      </c>
      <c r="HJ112">
        <v>0</v>
      </c>
      <c r="HK112">
        <v>28.7205</v>
      </c>
      <c r="HL112">
        <v>999.9</v>
      </c>
      <c r="HM112">
        <v>55.5</v>
      </c>
      <c r="HN112">
        <v>30.7</v>
      </c>
      <c r="HO112">
        <v>27.2114</v>
      </c>
      <c r="HP112">
        <v>62.0112</v>
      </c>
      <c r="HQ112">
        <v>25.7572</v>
      </c>
      <c r="HR112">
        <v>1</v>
      </c>
      <c r="HS112">
        <v>0.0948476</v>
      </c>
      <c r="HT112">
        <v>-0.15235</v>
      </c>
      <c r="HU112">
        <v>20.3387</v>
      </c>
      <c r="HV112">
        <v>5.21699</v>
      </c>
      <c r="HW112">
        <v>12.0132</v>
      </c>
      <c r="HX112">
        <v>4.9893</v>
      </c>
      <c r="HY112">
        <v>3.2878</v>
      </c>
      <c r="HZ112">
        <v>9999</v>
      </c>
      <c r="IA112">
        <v>9999</v>
      </c>
      <c r="IB112">
        <v>9999</v>
      </c>
      <c r="IC112">
        <v>999.9</v>
      </c>
      <c r="ID112">
        <v>1.86756</v>
      </c>
      <c r="IE112">
        <v>1.86674</v>
      </c>
      <c r="IF112">
        <v>1.86604</v>
      </c>
      <c r="IG112">
        <v>1.866</v>
      </c>
      <c r="IH112">
        <v>1.86784</v>
      </c>
      <c r="II112">
        <v>1.87027</v>
      </c>
      <c r="IJ112">
        <v>1.86896</v>
      </c>
      <c r="IK112">
        <v>1.87042</v>
      </c>
      <c r="IL112">
        <v>0</v>
      </c>
      <c r="IM112">
        <v>0</v>
      </c>
      <c r="IN112">
        <v>0</v>
      </c>
      <c r="IO112">
        <v>0</v>
      </c>
      <c r="IP112" t="s">
        <v>443</v>
      </c>
      <c r="IQ112" t="s">
        <v>444</v>
      </c>
      <c r="IR112" t="s">
        <v>445</v>
      </c>
      <c r="IS112" t="s">
        <v>445</v>
      </c>
      <c r="IT112" t="s">
        <v>445</v>
      </c>
      <c r="IU112" t="s">
        <v>445</v>
      </c>
      <c r="IV112">
        <v>0</v>
      </c>
      <c r="IW112">
        <v>100</v>
      </c>
      <c r="IX112">
        <v>100</v>
      </c>
      <c r="IY112">
        <v>-0.51</v>
      </c>
      <c r="IZ112">
        <v>0.1448</v>
      </c>
      <c r="JA112">
        <v>0.1520806729546384</v>
      </c>
      <c r="JB112">
        <v>0.0003178419753343253</v>
      </c>
      <c r="JC112">
        <v>-6.012475575984678E-07</v>
      </c>
      <c r="JD112">
        <v>7.594320938325871E-11</v>
      </c>
      <c r="JE112">
        <v>-0.06537213769188976</v>
      </c>
      <c r="JF112">
        <v>-0.002779077146552394</v>
      </c>
      <c r="JG112">
        <v>0.0007843295920201409</v>
      </c>
      <c r="JH112">
        <v>-1.211717912536145E-05</v>
      </c>
      <c r="JI112">
        <v>4</v>
      </c>
      <c r="JJ112">
        <v>2338</v>
      </c>
      <c r="JK112">
        <v>1</v>
      </c>
      <c r="JL112">
        <v>27</v>
      </c>
      <c r="JM112">
        <v>189912.8</v>
      </c>
      <c r="JN112">
        <v>189912.9</v>
      </c>
      <c r="JO112">
        <v>3.02612</v>
      </c>
      <c r="JP112">
        <v>2.21924</v>
      </c>
      <c r="JQ112">
        <v>1.39648</v>
      </c>
      <c r="JR112">
        <v>2.34863</v>
      </c>
      <c r="JS112">
        <v>1.49536</v>
      </c>
      <c r="JT112">
        <v>2.70874</v>
      </c>
      <c r="JU112">
        <v>36.3635</v>
      </c>
      <c r="JV112">
        <v>24.07</v>
      </c>
      <c r="JW112">
        <v>18</v>
      </c>
      <c r="JX112">
        <v>489.515</v>
      </c>
      <c r="JY112">
        <v>451.312</v>
      </c>
      <c r="JZ112">
        <v>28.1449</v>
      </c>
      <c r="KA112">
        <v>28.8392</v>
      </c>
      <c r="KB112">
        <v>30.0002</v>
      </c>
      <c r="KC112">
        <v>28.6837</v>
      </c>
      <c r="KD112">
        <v>28.6138</v>
      </c>
      <c r="KE112">
        <v>60.5741</v>
      </c>
      <c r="KF112">
        <v>26.9131</v>
      </c>
      <c r="KG112">
        <v>75.7334</v>
      </c>
      <c r="KH112">
        <v>28.1491</v>
      </c>
      <c r="KI112">
        <v>1603.69</v>
      </c>
      <c r="KJ112">
        <v>21.9323</v>
      </c>
      <c r="KK112">
        <v>100.999</v>
      </c>
      <c r="KL112">
        <v>100.528</v>
      </c>
    </row>
    <row r="113" spans="1:298">
      <c r="A113">
        <v>97</v>
      </c>
      <c r="B113">
        <v>1758644024.1</v>
      </c>
      <c r="C113">
        <v>2398.099999904633</v>
      </c>
      <c r="D113" t="s">
        <v>638</v>
      </c>
      <c r="E113" t="s">
        <v>639</v>
      </c>
      <c r="F113">
        <v>5</v>
      </c>
      <c r="G113" t="s">
        <v>640</v>
      </c>
      <c r="H113" t="s">
        <v>437</v>
      </c>
      <c r="I113" t="s">
        <v>438</v>
      </c>
      <c r="J113">
        <v>1758644016.099999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429.4230591899758</v>
      </c>
      <c r="AL113">
        <v>419.3502666666666</v>
      </c>
      <c r="AM113">
        <v>0.0006645599762287684</v>
      </c>
      <c r="AN113">
        <v>64.96377048349792</v>
      </c>
      <c r="AO113">
        <f>(AQ113 - AP113 + DZ113*1E3/(8.314*(EB113+273.15)) * AS113/DY113 * AR113) * DY113/(100*DM113) * 1000/(1000 - AQ113)</f>
        <v>0</v>
      </c>
      <c r="AP113">
        <v>21.83247728284591</v>
      </c>
      <c r="AQ113">
        <v>23.25822303030303</v>
      </c>
      <c r="AR113">
        <v>5.660709080153609E-07</v>
      </c>
      <c r="AS113">
        <v>107.5651397533487</v>
      </c>
      <c r="AT113">
        <v>2</v>
      </c>
      <c r="AU113">
        <v>0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439</v>
      </c>
      <c r="AZ113" t="s">
        <v>439</v>
      </c>
      <c r="BA113">
        <v>0</v>
      </c>
      <c r="BB113">
        <v>0</v>
      </c>
      <c r="BC113">
        <f>1-BA113/BB113</f>
        <v>0</v>
      </c>
      <c r="BD113">
        <v>0</v>
      </c>
      <c r="BE113" t="s">
        <v>439</v>
      </c>
      <c r="BF113" t="s">
        <v>439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439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1.65</v>
      </c>
      <c r="DN113">
        <v>0.5</v>
      </c>
      <c r="DO113" t="s">
        <v>440</v>
      </c>
      <c r="DP113">
        <v>2</v>
      </c>
      <c r="DQ113" t="b">
        <v>1</v>
      </c>
      <c r="DR113">
        <v>1758644016.099999</v>
      </c>
      <c r="DS113">
        <v>409.5561612903226</v>
      </c>
      <c r="DT113">
        <v>420.0626451612903</v>
      </c>
      <c r="DU113">
        <v>23.2584064516129</v>
      </c>
      <c r="DV113">
        <v>21.83319677419355</v>
      </c>
      <c r="DW113">
        <v>409.3695483870967</v>
      </c>
      <c r="DX113">
        <v>23.11855161290323</v>
      </c>
      <c r="DY113">
        <v>500.0042580645161</v>
      </c>
      <c r="DZ113">
        <v>90.48510967741937</v>
      </c>
      <c r="EA113">
        <v>0.03116286774193548</v>
      </c>
      <c r="EB113">
        <v>29.79740967741936</v>
      </c>
      <c r="EC113">
        <v>30.00362903225806</v>
      </c>
      <c r="ED113">
        <v>999.9000000000003</v>
      </c>
      <c r="EE113">
        <v>0</v>
      </c>
      <c r="EF113">
        <v>0</v>
      </c>
      <c r="EG113">
        <v>10001.24548387097</v>
      </c>
      <c r="EH113">
        <v>0</v>
      </c>
      <c r="EI113">
        <v>12.08428387096775</v>
      </c>
      <c r="EJ113">
        <v>-10.50651935483871</v>
      </c>
      <c r="EK113">
        <v>419.3084838709678</v>
      </c>
      <c r="EL113">
        <v>429.4386774193548</v>
      </c>
      <c r="EM113">
        <v>1.425202580645162</v>
      </c>
      <c r="EN113">
        <v>420.0626451612903</v>
      </c>
      <c r="EO113">
        <v>21.83319677419355</v>
      </c>
      <c r="EP113">
        <v>2.104539354838709</v>
      </c>
      <c r="EQ113">
        <v>1.97558</v>
      </c>
      <c r="ER113">
        <v>18.25357741935484</v>
      </c>
      <c r="ES113">
        <v>17.24996129032258</v>
      </c>
      <c r="ET113">
        <v>2000.002903225807</v>
      </c>
      <c r="EU113">
        <v>0.9799989032258063</v>
      </c>
      <c r="EV113">
        <v>0.02000099677419354</v>
      </c>
      <c r="EW113">
        <v>0</v>
      </c>
      <c r="EX113">
        <v>249.0178709677419</v>
      </c>
      <c r="EY113">
        <v>5.000969999999999</v>
      </c>
      <c r="EZ113">
        <v>5078.444838709679</v>
      </c>
      <c r="FA113">
        <v>16707.61290322581</v>
      </c>
      <c r="FB113">
        <v>40.375</v>
      </c>
      <c r="FC113">
        <v>40.75</v>
      </c>
      <c r="FD113">
        <v>40.31199999999998</v>
      </c>
      <c r="FE113">
        <v>40.375</v>
      </c>
      <c r="FF113">
        <v>40.99187096774194</v>
      </c>
      <c r="FG113">
        <v>1955.102903225807</v>
      </c>
      <c r="FH113">
        <v>39.90000000000001</v>
      </c>
      <c r="FI113">
        <v>0</v>
      </c>
      <c r="FJ113">
        <v>1758644025</v>
      </c>
      <c r="FK113">
        <v>0</v>
      </c>
      <c r="FL113">
        <v>249.01636</v>
      </c>
      <c r="FM113">
        <v>-0.4520769258224247</v>
      </c>
      <c r="FN113">
        <v>-19.23846150806036</v>
      </c>
      <c r="FO113">
        <v>5078.2176</v>
      </c>
      <c r="FP113">
        <v>15</v>
      </c>
      <c r="FQ113">
        <v>0</v>
      </c>
      <c r="FR113" t="s">
        <v>441</v>
      </c>
      <c r="FS113">
        <v>1747247426.5</v>
      </c>
      <c r="FT113">
        <v>1747247420.5</v>
      </c>
      <c r="FU113">
        <v>0</v>
      </c>
      <c r="FV113">
        <v>1.027</v>
      </c>
      <c r="FW113">
        <v>0.031</v>
      </c>
      <c r="FX113">
        <v>0.02</v>
      </c>
      <c r="FY113">
        <v>0.05</v>
      </c>
      <c r="FZ113">
        <v>420</v>
      </c>
      <c r="GA113">
        <v>16</v>
      </c>
      <c r="GB113">
        <v>0.01</v>
      </c>
      <c r="GC113">
        <v>0.1</v>
      </c>
      <c r="GD113">
        <v>-10.49403658536585</v>
      </c>
      <c r="GE113">
        <v>-0.07257491289198256</v>
      </c>
      <c r="GF113">
        <v>0.04241140410427797</v>
      </c>
      <c r="GG113">
        <v>1</v>
      </c>
      <c r="GH113">
        <v>249.0235</v>
      </c>
      <c r="GI113">
        <v>-0.2991443859166223</v>
      </c>
      <c r="GJ113">
        <v>0.231928519667792</v>
      </c>
      <c r="GK113">
        <v>-1</v>
      </c>
      <c r="GL113">
        <v>1.423950975609756</v>
      </c>
      <c r="GM113">
        <v>0.01837233449477303</v>
      </c>
      <c r="GN113">
        <v>0.00241736583594022</v>
      </c>
      <c r="GO113">
        <v>1</v>
      </c>
      <c r="GP113">
        <v>2</v>
      </c>
      <c r="GQ113">
        <v>2</v>
      </c>
      <c r="GR113" t="s">
        <v>575</v>
      </c>
      <c r="GS113">
        <v>3.1361</v>
      </c>
      <c r="GT113">
        <v>2.69035</v>
      </c>
      <c r="GU113">
        <v>0.0923141</v>
      </c>
      <c r="GV113">
        <v>0.09323770000000001</v>
      </c>
      <c r="GW113">
        <v>0.104145</v>
      </c>
      <c r="GX113">
        <v>0.0984289</v>
      </c>
      <c r="GY113">
        <v>28886.1</v>
      </c>
      <c r="GZ113">
        <v>28904</v>
      </c>
      <c r="HA113">
        <v>29580.2</v>
      </c>
      <c r="HB113">
        <v>29455.3</v>
      </c>
      <c r="HC113">
        <v>35011.9</v>
      </c>
      <c r="HD113">
        <v>35170.9</v>
      </c>
      <c r="HE113">
        <v>41627.8</v>
      </c>
      <c r="HF113">
        <v>41844.6</v>
      </c>
      <c r="HG113">
        <v>1.9259</v>
      </c>
      <c r="HH113">
        <v>1.88195</v>
      </c>
      <c r="HI113">
        <v>0.113808</v>
      </c>
      <c r="HJ113">
        <v>0</v>
      </c>
      <c r="HK113">
        <v>28.1461</v>
      </c>
      <c r="HL113">
        <v>999.9</v>
      </c>
      <c r="HM113">
        <v>53.7</v>
      </c>
      <c r="HN113">
        <v>31</v>
      </c>
      <c r="HO113">
        <v>26.7753</v>
      </c>
      <c r="HP113">
        <v>61.8581</v>
      </c>
      <c r="HQ113">
        <v>25.9014</v>
      </c>
      <c r="HR113">
        <v>1</v>
      </c>
      <c r="HS113">
        <v>0.0435518</v>
      </c>
      <c r="HT113">
        <v>-0.748731</v>
      </c>
      <c r="HU113">
        <v>20.3382</v>
      </c>
      <c r="HV113">
        <v>5.22073</v>
      </c>
      <c r="HW113">
        <v>12.0111</v>
      </c>
      <c r="HX113">
        <v>4.99015</v>
      </c>
      <c r="HY113">
        <v>3.28818</v>
      </c>
      <c r="HZ113">
        <v>9999</v>
      </c>
      <c r="IA113">
        <v>9999</v>
      </c>
      <c r="IB113">
        <v>9999</v>
      </c>
      <c r="IC113">
        <v>999.9</v>
      </c>
      <c r="ID113">
        <v>1.86756</v>
      </c>
      <c r="IE113">
        <v>1.86667</v>
      </c>
      <c r="IF113">
        <v>1.86601</v>
      </c>
      <c r="IG113">
        <v>1.866</v>
      </c>
      <c r="IH113">
        <v>1.86784</v>
      </c>
      <c r="II113">
        <v>1.87028</v>
      </c>
      <c r="IJ113">
        <v>1.86891</v>
      </c>
      <c r="IK113">
        <v>1.87042</v>
      </c>
      <c r="IL113">
        <v>0</v>
      </c>
      <c r="IM113">
        <v>0</v>
      </c>
      <c r="IN113">
        <v>0</v>
      </c>
      <c r="IO113">
        <v>0</v>
      </c>
      <c r="IP113" t="s">
        <v>443</v>
      </c>
      <c r="IQ113" t="s">
        <v>444</v>
      </c>
      <c r="IR113" t="s">
        <v>445</v>
      </c>
      <c r="IS113" t="s">
        <v>445</v>
      </c>
      <c r="IT113" t="s">
        <v>445</v>
      </c>
      <c r="IU113" t="s">
        <v>445</v>
      </c>
      <c r="IV113">
        <v>0</v>
      </c>
      <c r="IW113">
        <v>100</v>
      </c>
      <c r="IX113">
        <v>100</v>
      </c>
      <c r="IY113">
        <v>0.187</v>
      </c>
      <c r="IZ113">
        <v>0.1399</v>
      </c>
      <c r="JA113">
        <v>0.1520806729546384</v>
      </c>
      <c r="JB113">
        <v>0.0003178419753343253</v>
      </c>
      <c r="JC113">
        <v>-6.012475575984678E-07</v>
      </c>
      <c r="JD113">
        <v>7.594320938325871E-11</v>
      </c>
      <c r="JE113">
        <v>-0.06537213769188976</v>
      </c>
      <c r="JF113">
        <v>-0.002779077146552394</v>
      </c>
      <c r="JG113">
        <v>0.0007843295920201409</v>
      </c>
      <c r="JH113">
        <v>-1.211717912536145E-05</v>
      </c>
      <c r="JI113">
        <v>4</v>
      </c>
      <c r="JJ113">
        <v>2338</v>
      </c>
      <c r="JK113">
        <v>1</v>
      </c>
      <c r="JL113">
        <v>27</v>
      </c>
      <c r="JM113">
        <v>189943.3</v>
      </c>
      <c r="JN113">
        <v>189943.4</v>
      </c>
      <c r="JO113">
        <v>1.03638</v>
      </c>
      <c r="JP113">
        <v>2.27539</v>
      </c>
      <c r="JQ113">
        <v>1.39771</v>
      </c>
      <c r="JR113">
        <v>2.34741</v>
      </c>
      <c r="JS113">
        <v>1.49536</v>
      </c>
      <c r="JT113">
        <v>2.6355</v>
      </c>
      <c r="JU113">
        <v>36.1989</v>
      </c>
      <c r="JV113">
        <v>24.0612</v>
      </c>
      <c r="JW113">
        <v>18</v>
      </c>
      <c r="JX113">
        <v>486.956</v>
      </c>
      <c r="JY113">
        <v>449.431</v>
      </c>
      <c r="JZ113">
        <v>28.6465</v>
      </c>
      <c r="KA113">
        <v>28.1464</v>
      </c>
      <c r="KB113">
        <v>30.0001</v>
      </c>
      <c r="KC113">
        <v>28.0335</v>
      </c>
      <c r="KD113">
        <v>27.9686</v>
      </c>
      <c r="KE113">
        <v>20.6773</v>
      </c>
      <c r="KF113">
        <v>25.3355</v>
      </c>
      <c r="KG113">
        <v>70.3776</v>
      </c>
      <c r="KH113">
        <v>28.6373</v>
      </c>
      <c r="KI113">
        <v>413.369</v>
      </c>
      <c r="KJ113">
        <v>21.8499</v>
      </c>
      <c r="KK113">
        <v>101.1</v>
      </c>
      <c r="KL113">
        <v>100.625</v>
      </c>
    </row>
    <row r="114" spans="1:298">
      <c r="A114">
        <v>98</v>
      </c>
      <c r="B114">
        <v>1758644029.1</v>
      </c>
      <c r="C114">
        <v>2403.099999904633</v>
      </c>
      <c r="D114" t="s">
        <v>641</v>
      </c>
      <c r="E114" t="s">
        <v>642</v>
      </c>
      <c r="F114">
        <v>5</v>
      </c>
      <c r="G114" t="s">
        <v>640</v>
      </c>
      <c r="H114" t="s">
        <v>437</v>
      </c>
      <c r="I114" t="s">
        <v>438</v>
      </c>
      <c r="J114">
        <v>1758644021.255172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429.38678137117</v>
      </c>
      <c r="AL114">
        <v>419.2049696969694</v>
      </c>
      <c r="AM114">
        <v>-0.04367564480613649</v>
      </c>
      <c r="AN114">
        <v>64.96377048349792</v>
      </c>
      <c r="AO114">
        <f>(AQ114 - AP114 + DZ114*1E3/(8.314*(EB114+273.15)) * AS114/DY114 * AR114) * DY114/(100*DM114) * 1000/(1000 - AQ114)</f>
        <v>0</v>
      </c>
      <c r="AP114">
        <v>21.83266874645316</v>
      </c>
      <c r="AQ114">
        <v>23.2562915151515</v>
      </c>
      <c r="AR114">
        <v>-5.661516373762601E-06</v>
      </c>
      <c r="AS114">
        <v>107.5651397533487</v>
      </c>
      <c r="AT114">
        <v>2</v>
      </c>
      <c r="AU114">
        <v>0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439</v>
      </c>
      <c r="AZ114" t="s">
        <v>439</v>
      </c>
      <c r="BA114">
        <v>0</v>
      </c>
      <c r="BB114">
        <v>0</v>
      </c>
      <c r="BC114">
        <f>1-BA114/BB114</f>
        <v>0</v>
      </c>
      <c r="BD114">
        <v>0</v>
      </c>
      <c r="BE114" t="s">
        <v>439</v>
      </c>
      <c r="BF114" t="s">
        <v>439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439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1.65</v>
      </c>
      <c r="DN114">
        <v>0.5</v>
      </c>
      <c r="DO114" t="s">
        <v>440</v>
      </c>
      <c r="DP114">
        <v>2</v>
      </c>
      <c r="DQ114" t="b">
        <v>1</v>
      </c>
      <c r="DR114">
        <v>1758644021.255172</v>
      </c>
      <c r="DS114">
        <v>409.5623448275862</v>
      </c>
      <c r="DT114">
        <v>419.8479655172413</v>
      </c>
      <c r="DU114">
        <v>23.25808620689655</v>
      </c>
      <c r="DV114">
        <v>21.83286896551724</v>
      </c>
      <c r="DW114">
        <v>409.3756206896552</v>
      </c>
      <c r="DX114">
        <v>23.11823793103447</v>
      </c>
      <c r="DY114">
        <v>499.9963103448276</v>
      </c>
      <c r="DZ114">
        <v>90.48501379310343</v>
      </c>
      <c r="EA114">
        <v>0.03083076206896552</v>
      </c>
      <c r="EB114">
        <v>29.80016896551724</v>
      </c>
      <c r="EC114">
        <v>30.00606551724137</v>
      </c>
      <c r="ED114">
        <v>999.9000000000002</v>
      </c>
      <c r="EE114">
        <v>0</v>
      </c>
      <c r="EF114">
        <v>0</v>
      </c>
      <c r="EG114">
        <v>9999.676206896551</v>
      </c>
      <c r="EH114">
        <v>0</v>
      </c>
      <c r="EI114">
        <v>12.0846</v>
      </c>
      <c r="EJ114">
        <v>-10.28570793103448</v>
      </c>
      <c r="EK114">
        <v>419.3146551724138</v>
      </c>
      <c r="EL114">
        <v>429.2190689655173</v>
      </c>
      <c r="EM114">
        <v>1.425211034482759</v>
      </c>
      <c r="EN114">
        <v>419.8479655172413</v>
      </c>
      <c r="EO114">
        <v>21.83286896551724</v>
      </c>
      <c r="EP114">
        <v>2.104507931034483</v>
      </c>
      <c r="EQ114">
        <v>1.975548275862069</v>
      </c>
      <c r="ER114">
        <v>18.25334137931034</v>
      </c>
      <c r="ES114">
        <v>17.24971379310345</v>
      </c>
      <c r="ET114">
        <v>1999.998965517242</v>
      </c>
      <c r="EU114">
        <v>0.979998896551724</v>
      </c>
      <c r="EV114">
        <v>0.02000100344827586</v>
      </c>
      <c r="EW114">
        <v>0</v>
      </c>
      <c r="EX114">
        <v>248.93</v>
      </c>
      <c r="EY114">
        <v>5.000969999999999</v>
      </c>
      <c r="EZ114">
        <v>5076.803448275861</v>
      </c>
      <c r="FA114">
        <v>16707.58275862069</v>
      </c>
      <c r="FB114">
        <v>40.375</v>
      </c>
      <c r="FC114">
        <v>40.75</v>
      </c>
      <c r="FD114">
        <v>40.31199999999998</v>
      </c>
      <c r="FE114">
        <v>40.375</v>
      </c>
      <c r="FF114">
        <v>40.99565517241379</v>
      </c>
      <c r="FG114">
        <v>1955.098965517241</v>
      </c>
      <c r="FH114">
        <v>39.90000000000001</v>
      </c>
      <c r="FI114">
        <v>0</v>
      </c>
      <c r="FJ114">
        <v>1758644029.8</v>
      </c>
      <c r="FK114">
        <v>0</v>
      </c>
      <c r="FL114">
        <v>248.92108</v>
      </c>
      <c r="FM114">
        <v>-1.48392307089554</v>
      </c>
      <c r="FN114">
        <v>-18.15923081103988</v>
      </c>
      <c r="FO114">
        <v>5076.700000000001</v>
      </c>
      <c r="FP114">
        <v>15</v>
      </c>
      <c r="FQ114">
        <v>0</v>
      </c>
      <c r="FR114" t="s">
        <v>441</v>
      </c>
      <c r="FS114">
        <v>1747247426.5</v>
      </c>
      <c r="FT114">
        <v>1747247420.5</v>
      </c>
      <c r="FU114">
        <v>0</v>
      </c>
      <c r="FV114">
        <v>1.027</v>
      </c>
      <c r="FW114">
        <v>0.031</v>
      </c>
      <c r="FX114">
        <v>0.02</v>
      </c>
      <c r="FY114">
        <v>0.05</v>
      </c>
      <c r="FZ114">
        <v>420</v>
      </c>
      <c r="GA114">
        <v>16</v>
      </c>
      <c r="GB114">
        <v>0.01</v>
      </c>
      <c r="GC114">
        <v>0.1</v>
      </c>
      <c r="GD114">
        <v>-10.44624756097561</v>
      </c>
      <c r="GE114">
        <v>1.091383693379806</v>
      </c>
      <c r="GF114">
        <v>0.1961117532675206</v>
      </c>
      <c r="GG114">
        <v>0</v>
      </c>
      <c r="GH114">
        <v>248.9738529411765</v>
      </c>
      <c r="GI114">
        <v>-0.7535676070468793</v>
      </c>
      <c r="GJ114">
        <v>0.2415855873614169</v>
      </c>
      <c r="GK114">
        <v>-1</v>
      </c>
      <c r="GL114">
        <v>1.424947073170732</v>
      </c>
      <c r="GM114">
        <v>0.005462926829270867</v>
      </c>
      <c r="GN114">
        <v>0.001449964244979578</v>
      </c>
      <c r="GO114">
        <v>1</v>
      </c>
      <c r="GP114">
        <v>1</v>
      </c>
      <c r="GQ114">
        <v>2</v>
      </c>
      <c r="GR114" t="s">
        <v>442</v>
      </c>
      <c r="GS114">
        <v>3.13615</v>
      </c>
      <c r="GT114">
        <v>2.69003</v>
      </c>
      <c r="GU114">
        <v>0.0922683</v>
      </c>
      <c r="GV114">
        <v>0.0926691</v>
      </c>
      <c r="GW114">
        <v>0.104136</v>
      </c>
      <c r="GX114">
        <v>0.0984288</v>
      </c>
      <c r="GY114">
        <v>28887.8</v>
      </c>
      <c r="GZ114">
        <v>28922.4</v>
      </c>
      <c r="HA114">
        <v>29580.4</v>
      </c>
      <c r="HB114">
        <v>29455.6</v>
      </c>
      <c r="HC114">
        <v>35012.7</v>
      </c>
      <c r="HD114">
        <v>35171.2</v>
      </c>
      <c r="HE114">
        <v>41628.3</v>
      </c>
      <c r="HF114">
        <v>41844.9</v>
      </c>
      <c r="HG114">
        <v>1.92625</v>
      </c>
      <c r="HH114">
        <v>1.88153</v>
      </c>
      <c r="HI114">
        <v>0.114426</v>
      </c>
      <c r="HJ114">
        <v>0</v>
      </c>
      <c r="HK114">
        <v>28.1485</v>
      </c>
      <c r="HL114">
        <v>999.9</v>
      </c>
      <c r="HM114">
        <v>53.7</v>
      </c>
      <c r="HN114">
        <v>31</v>
      </c>
      <c r="HO114">
        <v>26.7728</v>
      </c>
      <c r="HP114">
        <v>61.9881</v>
      </c>
      <c r="HQ114">
        <v>26.0537</v>
      </c>
      <c r="HR114">
        <v>1</v>
      </c>
      <c r="HS114">
        <v>0.0433918</v>
      </c>
      <c r="HT114">
        <v>-0.749856</v>
      </c>
      <c r="HU114">
        <v>20.3378</v>
      </c>
      <c r="HV114">
        <v>5.21819</v>
      </c>
      <c r="HW114">
        <v>12.0105</v>
      </c>
      <c r="HX114">
        <v>4.9893</v>
      </c>
      <c r="HY114">
        <v>3.28775</v>
      </c>
      <c r="HZ114">
        <v>9999</v>
      </c>
      <c r="IA114">
        <v>9999</v>
      </c>
      <c r="IB114">
        <v>9999</v>
      </c>
      <c r="IC114">
        <v>999.9</v>
      </c>
      <c r="ID114">
        <v>1.86755</v>
      </c>
      <c r="IE114">
        <v>1.86666</v>
      </c>
      <c r="IF114">
        <v>1.86601</v>
      </c>
      <c r="IG114">
        <v>1.866</v>
      </c>
      <c r="IH114">
        <v>1.86784</v>
      </c>
      <c r="II114">
        <v>1.87028</v>
      </c>
      <c r="IJ114">
        <v>1.86891</v>
      </c>
      <c r="IK114">
        <v>1.87042</v>
      </c>
      <c r="IL114">
        <v>0</v>
      </c>
      <c r="IM114">
        <v>0</v>
      </c>
      <c r="IN114">
        <v>0</v>
      </c>
      <c r="IO114">
        <v>0</v>
      </c>
      <c r="IP114" t="s">
        <v>443</v>
      </c>
      <c r="IQ114" t="s">
        <v>444</v>
      </c>
      <c r="IR114" t="s">
        <v>445</v>
      </c>
      <c r="IS114" t="s">
        <v>445</v>
      </c>
      <c r="IT114" t="s">
        <v>445</v>
      </c>
      <c r="IU114" t="s">
        <v>445</v>
      </c>
      <c r="IV114">
        <v>0</v>
      </c>
      <c r="IW114">
        <v>100</v>
      </c>
      <c r="IX114">
        <v>100</v>
      </c>
      <c r="IY114">
        <v>0.187</v>
      </c>
      <c r="IZ114">
        <v>0.1398</v>
      </c>
      <c r="JA114">
        <v>0.1520806729546384</v>
      </c>
      <c r="JB114">
        <v>0.0003178419753343253</v>
      </c>
      <c r="JC114">
        <v>-6.012475575984678E-07</v>
      </c>
      <c r="JD114">
        <v>7.594320938325871E-11</v>
      </c>
      <c r="JE114">
        <v>-0.06537213769188976</v>
      </c>
      <c r="JF114">
        <v>-0.002779077146552394</v>
      </c>
      <c r="JG114">
        <v>0.0007843295920201409</v>
      </c>
      <c r="JH114">
        <v>-1.211717912536145E-05</v>
      </c>
      <c r="JI114">
        <v>4</v>
      </c>
      <c r="JJ114">
        <v>2338</v>
      </c>
      <c r="JK114">
        <v>1</v>
      </c>
      <c r="JL114">
        <v>27</v>
      </c>
      <c r="JM114">
        <v>189943.4</v>
      </c>
      <c r="JN114">
        <v>189943.5</v>
      </c>
      <c r="JO114">
        <v>1.00952</v>
      </c>
      <c r="JP114">
        <v>2.26807</v>
      </c>
      <c r="JQ114">
        <v>1.39648</v>
      </c>
      <c r="JR114">
        <v>2.34619</v>
      </c>
      <c r="JS114">
        <v>1.49536</v>
      </c>
      <c r="JT114">
        <v>2.56348</v>
      </c>
      <c r="JU114">
        <v>36.1989</v>
      </c>
      <c r="JV114">
        <v>24.0612</v>
      </c>
      <c r="JW114">
        <v>18</v>
      </c>
      <c r="JX114">
        <v>487.155</v>
      </c>
      <c r="JY114">
        <v>449.15</v>
      </c>
      <c r="JZ114">
        <v>28.6371</v>
      </c>
      <c r="KA114">
        <v>28.1446</v>
      </c>
      <c r="KB114">
        <v>30</v>
      </c>
      <c r="KC114">
        <v>28.0311</v>
      </c>
      <c r="KD114">
        <v>27.9662</v>
      </c>
      <c r="KE114">
        <v>20.1689</v>
      </c>
      <c r="KF114">
        <v>25.3355</v>
      </c>
      <c r="KG114">
        <v>70.3776</v>
      </c>
      <c r="KH114">
        <v>28.6324</v>
      </c>
      <c r="KI114">
        <v>399.763</v>
      </c>
      <c r="KJ114">
        <v>21.8499</v>
      </c>
      <c r="KK114">
        <v>101.101</v>
      </c>
      <c r="KL114">
        <v>100.626</v>
      </c>
    </row>
    <row r="115" spans="1:298">
      <c r="A115">
        <v>99</v>
      </c>
      <c r="B115">
        <v>1758644034.1</v>
      </c>
      <c r="C115">
        <v>2408.099999904633</v>
      </c>
      <c r="D115" t="s">
        <v>643</v>
      </c>
      <c r="E115" t="s">
        <v>644</v>
      </c>
      <c r="F115">
        <v>5</v>
      </c>
      <c r="G115" t="s">
        <v>640</v>
      </c>
      <c r="H115" t="s">
        <v>437</v>
      </c>
      <c r="I115" t="s">
        <v>438</v>
      </c>
      <c r="J115">
        <v>1758644026.332142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421.1603893744061</v>
      </c>
      <c r="AL115">
        <v>415.2892424242423</v>
      </c>
      <c r="AM115">
        <v>-0.9257193940037022</v>
      </c>
      <c r="AN115">
        <v>64.96377048349792</v>
      </c>
      <c r="AO115">
        <f>(AQ115 - AP115 + DZ115*1E3/(8.314*(EB115+273.15)) * AS115/DY115 * AR115) * DY115/(100*DM115) * 1000/(1000 - AQ115)</f>
        <v>0</v>
      </c>
      <c r="AP115">
        <v>21.83221279215769</v>
      </c>
      <c r="AQ115">
        <v>23.25678363636363</v>
      </c>
      <c r="AR115">
        <v>3.531322130456018E-06</v>
      </c>
      <c r="AS115">
        <v>107.5651397533487</v>
      </c>
      <c r="AT115">
        <v>2</v>
      </c>
      <c r="AU115">
        <v>0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439</v>
      </c>
      <c r="AZ115" t="s">
        <v>439</v>
      </c>
      <c r="BA115">
        <v>0</v>
      </c>
      <c r="BB115">
        <v>0</v>
      </c>
      <c r="BC115">
        <f>1-BA115/BB115</f>
        <v>0</v>
      </c>
      <c r="BD115">
        <v>0</v>
      </c>
      <c r="BE115" t="s">
        <v>439</v>
      </c>
      <c r="BF115" t="s">
        <v>439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439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1.65</v>
      </c>
      <c r="DN115">
        <v>0.5</v>
      </c>
      <c r="DO115" t="s">
        <v>440</v>
      </c>
      <c r="DP115">
        <v>2</v>
      </c>
      <c r="DQ115" t="b">
        <v>1</v>
      </c>
      <c r="DR115">
        <v>1758644026.332142</v>
      </c>
      <c r="DS115">
        <v>408.979</v>
      </c>
      <c r="DT115">
        <v>416.6841071428571</v>
      </c>
      <c r="DU115">
        <v>23.25710714285714</v>
      </c>
      <c r="DV115">
        <v>21.83262857142858</v>
      </c>
      <c r="DW115">
        <v>408.79225</v>
      </c>
      <c r="DX115">
        <v>23.117275</v>
      </c>
      <c r="DY115">
        <v>500.0005714285715</v>
      </c>
      <c r="DZ115">
        <v>90.48527142857141</v>
      </c>
      <c r="EA115">
        <v>0.03020750714285714</v>
      </c>
      <c r="EB115">
        <v>29.79976071428571</v>
      </c>
      <c r="EC115">
        <v>30.00636428571429</v>
      </c>
      <c r="ED115">
        <v>999.9000000000002</v>
      </c>
      <c r="EE115">
        <v>0</v>
      </c>
      <c r="EF115">
        <v>0</v>
      </c>
      <c r="EG115">
        <v>10000.38035714286</v>
      </c>
      <c r="EH115">
        <v>0</v>
      </c>
      <c r="EI115">
        <v>12.0846</v>
      </c>
      <c r="EJ115">
        <v>-7.705193357142856</v>
      </c>
      <c r="EK115">
        <v>418.717</v>
      </c>
      <c r="EL115">
        <v>425.9845357142857</v>
      </c>
      <c r="EM115">
        <v>1.424480357142857</v>
      </c>
      <c r="EN115">
        <v>416.6841071428571</v>
      </c>
      <c r="EO115">
        <v>21.83262857142858</v>
      </c>
      <c r="EP115">
        <v>2.104425714285715</v>
      </c>
      <c r="EQ115">
        <v>1.975531428571429</v>
      </c>
      <c r="ER115">
        <v>18.25272142857143</v>
      </c>
      <c r="ES115">
        <v>17.24958214285714</v>
      </c>
      <c r="ET115">
        <v>2000.008928571429</v>
      </c>
      <c r="EU115">
        <v>0.979999</v>
      </c>
      <c r="EV115">
        <v>0.0200009</v>
      </c>
      <c r="EW115">
        <v>0</v>
      </c>
      <c r="EX115">
        <v>248.83925</v>
      </c>
      <c r="EY115">
        <v>5.00097</v>
      </c>
      <c r="EZ115">
        <v>5075.438928571429</v>
      </c>
      <c r="FA115">
        <v>16707.67142857143</v>
      </c>
      <c r="FB115">
        <v>40.375</v>
      </c>
      <c r="FC115">
        <v>40.75</v>
      </c>
      <c r="FD115">
        <v>40.31199999999999</v>
      </c>
      <c r="FE115">
        <v>40.375</v>
      </c>
      <c r="FF115">
        <v>40.9955</v>
      </c>
      <c r="FG115">
        <v>1955.108928571429</v>
      </c>
      <c r="FH115">
        <v>39.9</v>
      </c>
      <c r="FI115">
        <v>0</v>
      </c>
      <c r="FJ115">
        <v>1758644035.2</v>
      </c>
      <c r="FK115">
        <v>0</v>
      </c>
      <c r="FL115">
        <v>248.8158846153846</v>
      </c>
      <c r="FM115">
        <v>-1.63203418685996</v>
      </c>
      <c r="FN115">
        <v>-14.97196581548703</v>
      </c>
      <c r="FO115">
        <v>5075.342692307692</v>
      </c>
      <c r="FP115">
        <v>15</v>
      </c>
      <c r="FQ115">
        <v>0</v>
      </c>
      <c r="FR115" t="s">
        <v>441</v>
      </c>
      <c r="FS115">
        <v>1747247426.5</v>
      </c>
      <c r="FT115">
        <v>1747247420.5</v>
      </c>
      <c r="FU115">
        <v>0</v>
      </c>
      <c r="FV115">
        <v>1.027</v>
      </c>
      <c r="FW115">
        <v>0.031</v>
      </c>
      <c r="FX115">
        <v>0.02</v>
      </c>
      <c r="FY115">
        <v>0.05</v>
      </c>
      <c r="FZ115">
        <v>420</v>
      </c>
      <c r="GA115">
        <v>16</v>
      </c>
      <c r="GB115">
        <v>0.01</v>
      </c>
      <c r="GC115">
        <v>0.1</v>
      </c>
      <c r="GD115">
        <v>-8.762177099999999</v>
      </c>
      <c r="GE115">
        <v>24.76587683302067</v>
      </c>
      <c r="GF115">
        <v>3.123912241895248</v>
      </c>
      <c r="GG115">
        <v>0</v>
      </c>
      <c r="GH115">
        <v>248.9043235294118</v>
      </c>
      <c r="GI115">
        <v>-0.7784415558881417</v>
      </c>
      <c r="GJ115">
        <v>0.2415975896583401</v>
      </c>
      <c r="GK115">
        <v>-1</v>
      </c>
      <c r="GL115">
        <v>1.42477075</v>
      </c>
      <c r="GM115">
        <v>-0.007632833020638454</v>
      </c>
      <c r="GN115">
        <v>0.00107429601949369</v>
      </c>
      <c r="GO115">
        <v>1</v>
      </c>
      <c r="GP115">
        <v>1</v>
      </c>
      <c r="GQ115">
        <v>2</v>
      </c>
      <c r="GR115" t="s">
        <v>442</v>
      </c>
      <c r="GS115">
        <v>3.13609</v>
      </c>
      <c r="GT115">
        <v>2.68986</v>
      </c>
      <c r="GU115">
        <v>0.0915015</v>
      </c>
      <c r="GV115">
        <v>0.09031740000000001</v>
      </c>
      <c r="GW115">
        <v>0.104145</v>
      </c>
      <c r="GX115">
        <v>0.0984286</v>
      </c>
      <c r="GY115">
        <v>28912</v>
      </c>
      <c r="GZ115">
        <v>28997.5</v>
      </c>
      <c r="HA115">
        <v>29580.2</v>
      </c>
      <c r="HB115">
        <v>29455.6</v>
      </c>
      <c r="HC115">
        <v>35012.1</v>
      </c>
      <c r="HD115">
        <v>35171.1</v>
      </c>
      <c r="HE115">
        <v>41628</v>
      </c>
      <c r="HF115">
        <v>41844.9</v>
      </c>
      <c r="HG115">
        <v>1.9259</v>
      </c>
      <c r="HH115">
        <v>1.88183</v>
      </c>
      <c r="HI115">
        <v>0.113823</v>
      </c>
      <c r="HJ115">
        <v>0</v>
      </c>
      <c r="HK115">
        <v>28.1503</v>
      </c>
      <c r="HL115">
        <v>999.9</v>
      </c>
      <c r="HM115">
        <v>53.7</v>
      </c>
      <c r="HN115">
        <v>31</v>
      </c>
      <c r="HO115">
        <v>26.7729</v>
      </c>
      <c r="HP115">
        <v>61.9081</v>
      </c>
      <c r="HQ115">
        <v>26.1018</v>
      </c>
      <c r="HR115">
        <v>1</v>
      </c>
      <c r="HS115">
        <v>0.043341</v>
      </c>
      <c r="HT115">
        <v>-0.7520019999999999</v>
      </c>
      <c r="HU115">
        <v>20.3378</v>
      </c>
      <c r="HV115">
        <v>5.21804</v>
      </c>
      <c r="HW115">
        <v>12.0105</v>
      </c>
      <c r="HX115">
        <v>4.98935</v>
      </c>
      <c r="HY115">
        <v>3.28775</v>
      </c>
      <c r="HZ115">
        <v>9999</v>
      </c>
      <c r="IA115">
        <v>9999</v>
      </c>
      <c r="IB115">
        <v>9999</v>
      </c>
      <c r="IC115">
        <v>999.9</v>
      </c>
      <c r="ID115">
        <v>1.86756</v>
      </c>
      <c r="IE115">
        <v>1.86668</v>
      </c>
      <c r="IF115">
        <v>1.86602</v>
      </c>
      <c r="IG115">
        <v>1.866</v>
      </c>
      <c r="IH115">
        <v>1.86785</v>
      </c>
      <c r="II115">
        <v>1.87028</v>
      </c>
      <c r="IJ115">
        <v>1.86891</v>
      </c>
      <c r="IK115">
        <v>1.87042</v>
      </c>
      <c r="IL115">
        <v>0</v>
      </c>
      <c r="IM115">
        <v>0</v>
      </c>
      <c r="IN115">
        <v>0</v>
      </c>
      <c r="IO115">
        <v>0</v>
      </c>
      <c r="IP115" t="s">
        <v>443</v>
      </c>
      <c r="IQ115" t="s">
        <v>444</v>
      </c>
      <c r="IR115" t="s">
        <v>445</v>
      </c>
      <c r="IS115" t="s">
        <v>445</v>
      </c>
      <c r="IT115" t="s">
        <v>445</v>
      </c>
      <c r="IU115" t="s">
        <v>445</v>
      </c>
      <c r="IV115">
        <v>0</v>
      </c>
      <c r="IW115">
        <v>100</v>
      </c>
      <c r="IX115">
        <v>100</v>
      </c>
      <c r="IY115">
        <v>0.187</v>
      </c>
      <c r="IZ115">
        <v>0.1399</v>
      </c>
      <c r="JA115">
        <v>0.1520806729546384</v>
      </c>
      <c r="JB115">
        <v>0.0003178419753343253</v>
      </c>
      <c r="JC115">
        <v>-6.012475575984678E-07</v>
      </c>
      <c r="JD115">
        <v>7.594320938325871E-11</v>
      </c>
      <c r="JE115">
        <v>-0.06537213769188976</v>
      </c>
      <c r="JF115">
        <v>-0.002779077146552394</v>
      </c>
      <c r="JG115">
        <v>0.0007843295920201409</v>
      </c>
      <c r="JH115">
        <v>-1.211717912536145E-05</v>
      </c>
      <c r="JI115">
        <v>4</v>
      </c>
      <c r="JJ115">
        <v>2338</v>
      </c>
      <c r="JK115">
        <v>1</v>
      </c>
      <c r="JL115">
        <v>27</v>
      </c>
      <c r="JM115">
        <v>189943.5</v>
      </c>
      <c r="JN115">
        <v>189943.6</v>
      </c>
      <c r="JO115">
        <v>0.980225</v>
      </c>
      <c r="JP115">
        <v>2.2583</v>
      </c>
      <c r="JQ115">
        <v>1.39648</v>
      </c>
      <c r="JR115">
        <v>2.34497</v>
      </c>
      <c r="JS115">
        <v>1.49536</v>
      </c>
      <c r="JT115">
        <v>2.7124</v>
      </c>
      <c r="JU115">
        <v>36.1989</v>
      </c>
      <c r="JV115">
        <v>24.0612</v>
      </c>
      <c r="JW115">
        <v>18</v>
      </c>
      <c r="JX115">
        <v>486.921</v>
      </c>
      <c r="JY115">
        <v>449.323</v>
      </c>
      <c r="JZ115">
        <v>28.6303</v>
      </c>
      <c r="KA115">
        <v>28.1422</v>
      </c>
      <c r="KB115">
        <v>29.9999</v>
      </c>
      <c r="KC115">
        <v>28.0293</v>
      </c>
      <c r="KD115">
        <v>27.9645</v>
      </c>
      <c r="KE115">
        <v>19.5013</v>
      </c>
      <c r="KF115">
        <v>25.3355</v>
      </c>
      <c r="KG115">
        <v>70.3776</v>
      </c>
      <c r="KH115">
        <v>28.6236</v>
      </c>
      <c r="KI115">
        <v>379.723</v>
      </c>
      <c r="KJ115">
        <v>21.8499</v>
      </c>
      <c r="KK115">
        <v>101.101</v>
      </c>
      <c r="KL115">
        <v>100.626</v>
      </c>
    </row>
    <row r="116" spans="1:298">
      <c r="A116">
        <v>100</v>
      </c>
      <c r="B116">
        <v>1758644039.1</v>
      </c>
      <c r="C116">
        <v>2413.099999904633</v>
      </c>
      <c r="D116" t="s">
        <v>645</v>
      </c>
      <c r="E116" t="s">
        <v>646</v>
      </c>
      <c r="F116">
        <v>5</v>
      </c>
      <c r="G116" t="s">
        <v>640</v>
      </c>
      <c r="H116" t="s">
        <v>437</v>
      </c>
      <c r="I116" t="s">
        <v>438</v>
      </c>
      <c r="J116">
        <v>1758644031.6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405.6432169149267</v>
      </c>
      <c r="AL116">
        <v>405.37103030303</v>
      </c>
      <c r="AM116">
        <v>-2.099356693369459</v>
      </c>
      <c r="AN116">
        <v>64.96377048349792</v>
      </c>
      <c r="AO116">
        <f>(AQ116 - AP116 + DZ116*1E3/(8.314*(EB116+273.15)) * AS116/DY116 * AR116) * DY116/(100*DM116) * 1000/(1000 - AQ116)</f>
        <v>0</v>
      </c>
      <c r="AP116">
        <v>21.83362702310269</v>
      </c>
      <c r="AQ116">
        <v>23.25784787878787</v>
      </c>
      <c r="AR116">
        <v>1.062035888161783E-06</v>
      </c>
      <c r="AS116">
        <v>107.5651397533487</v>
      </c>
      <c r="AT116">
        <v>2</v>
      </c>
      <c r="AU116">
        <v>0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439</v>
      </c>
      <c r="AZ116" t="s">
        <v>439</v>
      </c>
      <c r="BA116">
        <v>0</v>
      </c>
      <c r="BB116">
        <v>0</v>
      </c>
      <c r="BC116">
        <f>1-BA116/BB116</f>
        <v>0</v>
      </c>
      <c r="BD116">
        <v>0</v>
      </c>
      <c r="BE116" t="s">
        <v>439</v>
      </c>
      <c r="BF116" t="s">
        <v>439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439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1.65</v>
      </c>
      <c r="DN116">
        <v>0.5</v>
      </c>
      <c r="DO116" t="s">
        <v>440</v>
      </c>
      <c r="DP116">
        <v>2</v>
      </c>
      <c r="DQ116" t="b">
        <v>1</v>
      </c>
      <c r="DR116">
        <v>1758644031.6</v>
      </c>
      <c r="DS116">
        <v>405.8505925925925</v>
      </c>
      <c r="DT116">
        <v>408.1944444444445</v>
      </c>
      <c r="DU116">
        <v>23.2569962962963</v>
      </c>
      <c r="DV116">
        <v>21.83265925925926</v>
      </c>
      <c r="DW116">
        <v>405.6635555555555</v>
      </c>
      <c r="DX116">
        <v>23.11716666666667</v>
      </c>
      <c r="DY116">
        <v>500.0004074074074</v>
      </c>
      <c r="DZ116">
        <v>90.48550740740744</v>
      </c>
      <c r="EA116">
        <v>0.02967578888888889</v>
      </c>
      <c r="EB116">
        <v>29.79891481481481</v>
      </c>
      <c r="EC116">
        <v>30.00435555555556</v>
      </c>
      <c r="ED116">
        <v>999.9000000000001</v>
      </c>
      <c r="EE116">
        <v>0</v>
      </c>
      <c r="EF116">
        <v>0</v>
      </c>
      <c r="EG116">
        <v>10001.09185185185</v>
      </c>
      <c r="EH116">
        <v>0</v>
      </c>
      <c r="EI116">
        <v>12.0846</v>
      </c>
      <c r="EJ116">
        <v>-2.343873481481482</v>
      </c>
      <c r="EK116">
        <v>415.5141851851852</v>
      </c>
      <c r="EL116">
        <v>417.3054444444444</v>
      </c>
      <c r="EM116">
        <v>1.424342962962963</v>
      </c>
      <c r="EN116">
        <v>408.1944444444445</v>
      </c>
      <c r="EO116">
        <v>21.83265925925926</v>
      </c>
      <c r="EP116">
        <v>2.104421111111111</v>
      </c>
      <c r="EQ116">
        <v>1.975539259259259</v>
      </c>
      <c r="ER116">
        <v>18.25269259259259</v>
      </c>
      <c r="ES116">
        <v>17.24964444444445</v>
      </c>
      <c r="ET116">
        <v>2000.011851851852</v>
      </c>
      <c r="EU116">
        <v>0.979999</v>
      </c>
      <c r="EV116">
        <v>0.0200009</v>
      </c>
      <c r="EW116">
        <v>0</v>
      </c>
      <c r="EX116">
        <v>248.7251481481482</v>
      </c>
      <c r="EY116">
        <v>5.00097</v>
      </c>
      <c r="EZ116">
        <v>5074.08074074074</v>
      </c>
      <c r="FA116">
        <v>16707.68518518519</v>
      </c>
      <c r="FB116">
        <v>40.375</v>
      </c>
      <c r="FC116">
        <v>40.75</v>
      </c>
      <c r="FD116">
        <v>40.31199999999999</v>
      </c>
      <c r="FE116">
        <v>40.37033333333333</v>
      </c>
      <c r="FF116">
        <v>40.98133333333333</v>
      </c>
      <c r="FG116">
        <v>1955.111851851852</v>
      </c>
      <c r="FH116">
        <v>39.9</v>
      </c>
      <c r="FI116">
        <v>0</v>
      </c>
      <c r="FJ116">
        <v>1758644040</v>
      </c>
      <c r="FK116">
        <v>0</v>
      </c>
      <c r="FL116">
        <v>248.7201538461539</v>
      </c>
      <c r="FM116">
        <v>-1.043760667909932</v>
      </c>
      <c r="FN116">
        <v>-14.28034185375122</v>
      </c>
      <c r="FO116">
        <v>5074.075384615384</v>
      </c>
      <c r="FP116">
        <v>15</v>
      </c>
      <c r="FQ116">
        <v>0</v>
      </c>
      <c r="FR116" t="s">
        <v>441</v>
      </c>
      <c r="FS116">
        <v>1747247426.5</v>
      </c>
      <c r="FT116">
        <v>1747247420.5</v>
      </c>
      <c r="FU116">
        <v>0</v>
      </c>
      <c r="FV116">
        <v>1.027</v>
      </c>
      <c r="FW116">
        <v>0.031</v>
      </c>
      <c r="FX116">
        <v>0.02</v>
      </c>
      <c r="FY116">
        <v>0.05</v>
      </c>
      <c r="FZ116">
        <v>420</v>
      </c>
      <c r="GA116">
        <v>16</v>
      </c>
      <c r="GB116">
        <v>0.01</v>
      </c>
      <c r="GC116">
        <v>0.1</v>
      </c>
      <c r="GD116">
        <v>-4.741463268292683</v>
      </c>
      <c r="GE116">
        <v>61.16970079442506</v>
      </c>
      <c r="GF116">
        <v>6.456683830469085</v>
      </c>
      <c r="GG116">
        <v>0</v>
      </c>
      <c r="GH116">
        <v>248.7934411764706</v>
      </c>
      <c r="GI116">
        <v>-1.26006111006598</v>
      </c>
      <c r="GJ116">
        <v>0.2635704159932434</v>
      </c>
      <c r="GK116">
        <v>-1</v>
      </c>
      <c r="GL116">
        <v>1.424627317073171</v>
      </c>
      <c r="GM116">
        <v>-0.003001045296165545</v>
      </c>
      <c r="GN116">
        <v>0.0009793701918250038</v>
      </c>
      <c r="GO116">
        <v>1</v>
      </c>
      <c r="GP116">
        <v>1</v>
      </c>
      <c r="GQ116">
        <v>2</v>
      </c>
      <c r="GR116" t="s">
        <v>442</v>
      </c>
      <c r="GS116">
        <v>3.13606</v>
      </c>
      <c r="GT116">
        <v>2.69013</v>
      </c>
      <c r="GU116">
        <v>0.0897284</v>
      </c>
      <c r="GV116">
        <v>0.0875372</v>
      </c>
      <c r="GW116">
        <v>0.104145</v>
      </c>
      <c r="GX116">
        <v>0.09842960000000001</v>
      </c>
      <c r="GY116">
        <v>28968.9</v>
      </c>
      <c r="GZ116">
        <v>29086</v>
      </c>
      <c r="HA116">
        <v>29580.7</v>
      </c>
      <c r="HB116">
        <v>29455.5</v>
      </c>
      <c r="HC116">
        <v>35012.5</v>
      </c>
      <c r="HD116">
        <v>35170.9</v>
      </c>
      <c r="HE116">
        <v>41628.6</v>
      </c>
      <c r="HF116">
        <v>41844.8</v>
      </c>
      <c r="HG116">
        <v>1.92612</v>
      </c>
      <c r="HH116">
        <v>1.8819</v>
      </c>
      <c r="HI116">
        <v>0.113338</v>
      </c>
      <c r="HJ116">
        <v>0</v>
      </c>
      <c r="HK116">
        <v>28.1527</v>
      </c>
      <c r="HL116">
        <v>999.9</v>
      </c>
      <c r="HM116">
        <v>53.7</v>
      </c>
      <c r="HN116">
        <v>31</v>
      </c>
      <c r="HO116">
        <v>26.7761</v>
      </c>
      <c r="HP116">
        <v>61.9781</v>
      </c>
      <c r="HQ116">
        <v>25.9655</v>
      </c>
      <c r="HR116">
        <v>1</v>
      </c>
      <c r="HS116">
        <v>0.043313</v>
      </c>
      <c r="HT116">
        <v>-0.753175</v>
      </c>
      <c r="HU116">
        <v>20.3377</v>
      </c>
      <c r="HV116">
        <v>5.21789</v>
      </c>
      <c r="HW116">
        <v>12.011</v>
      </c>
      <c r="HX116">
        <v>4.98925</v>
      </c>
      <c r="HY116">
        <v>3.2876</v>
      </c>
      <c r="HZ116">
        <v>9999</v>
      </c>
      <c r="IA116">
        <v>9999</v>
      </c>
      <c r="IB116">
        <v>9999</v>
      </c>
      <c r="IC116">
        <v>999.9</v>
      </c>
      <c r="ID116">
        <v>1.86755</v>
      </c>
      <c r="IE116">
        <v>1.86669</v>
      </c>
      <c r="IF116">
        <v>1.86601</v>
      </c>
      <c r="IG116">
        <v>1.866</v>
      </c>
      <c r="IH116">
        <v>1.86784</v>
      </c>
      <c r="II116">
        <v>1.87028</v>
      </c>
      <c r="IJ116">
        <v>1.86891</v>
      </c>
      <c r="IK116">
        <v>1.87042</v>
      </c>
      <c r="IL116">
        <v>0</v>
      </c>
      <c r="IM116">
        <v>0</v>
      </c>
      <c r="IN116">
        <v>0</v>
      </c>
      <c r="IO116">
        <v>0</v>
      </c>
      <c r="IP116" t="s">
        <v>443</v>
      </c>
      <c r="IQ116" t="s">
        <v>444</v>
      </c>
      <c r="IR116" t="s">
        <v>445</v>
      </c>
      <c r="IS116" t="s">
        <v>445</v>
      </c>
      <c r="IT116" t="s">
        <v>445</v>
      </c>
      <c r="IU116" t="s">
        <v>445</v>
      </c>
      <c r="IV116">
        <v>0</v>
      </c>
      <c r="IW116">
        <v>100</v>
      </c>
      <c r="IX116">
        <v>100</v>
      </c>
      <c r="IY116">
        <v>0.189</v>
      </c>
      <c r="IZ116">
        <v>0.1399</v>
      </c>
      <c r="JA116">
        <v>0.1520806729546384</v>
      </c>
      <c r="JB116">
        <v>0.0003178419753343253</v>
      </c>
      <c r="JC116">
        <v>-6.012475575984678E-07</v>
      </c>
      <c r="JD116">
        <v>7.594320938325871E-11</v>
      </c>
      <c r="JE116">
        <v>-0.06537213769188976</v>
      </c>
      <c r="JF116">
        <v>-0.002779077146552394</v>
      </c>
      <c r="JG116">
        <v>0.0007843295920201409</v>
      </c>
      <c r="JH116">
        <v>-1.211717912536145E-05</v>
      </c>
      <c r="JI116">
        <v>4</v>
      </c>
      <c r="JJ116">
        <v>2338</v>
      </c>
      <c r="JK116">
        <v>1</v>
      </c>
      <c r="JL116">
        <v>27</v>
      </c>
      <c r="JM116">
        <v>189943.5</v>
      </c>
      <c r="JN116">
        <v>189943.6</v>
      </c>
      <c r="JO116">
        <v>0.944824</v>
      </c>
      <c r="JP116">
        <v>2.27295</v>
      </c>
      <c r="JQ116">
        <v>1.39771</v>
      </c>
      <c r="JR116">
        <v>2.34497</v>
      </c>
      <c r="JS116">
        <v>1.49536</v>
      </c>
      <c r="JT116">
        <v>2.66357</v>
      </c>
      <c r="JU116">
        <v>36.1989</v>
      </c>
      <c r="JV116">
        <v>24.0612</v>
      </c>
      <c r="JW116">
        <v>18</v>
      </c>
      <c r="JX116">
        <v>487.057</v>
      </c>
      <c r="JY116">
        <v>449.36</v>
      </c>
      <c r="JZ116">
        <v>28.6223</v>
      </c>
      <c r="KA116">
        <v>28.1422</v>
      </c>
      <c r="KB116">
        <v>29.9999</v>
      </c>
      <c r="KC116">
        <v>28.0287</v>
      </c>
      <c r="KD116">
        <v>27.9633</v>
      </c>
      <c r="KE116">
        <v>18.8704</v>
      </c>
      <c r="KF116">
        <v>25.3355</v>
      </c>
      <c r="KG116">
        <v>70.3776</v>
      </c>
      <c r="KH116">
        <v>28.6232</v>
      </c>
      <c r="KI116">
        <v>366.362</v>
      </c>
      <c r="KJ116">
        <v>21.8499</v>
      </c>
      <c r="KK116">
        <v>101.102</v>
      </c>
      <c r="KL116">
        <v>100.626</v>
      </c>
    </row>
    <row r="117" spans="1:298">
      <c r="A117">
        <v>101</v>
      </c>
      <c r="B117">
        <v>1758644044.1</v>
      </c>
      <c r="C117">
        <v>2418.099999904633</v>
      </c>
      <c r="D117" t="s">
        <v>647</v>
      </c>
      <c r="E117" t="s">
        <v>648</v>
      </c>
      <c r="F117">
        <v>5</v>
      </c>
      <c r="G117" t="s">
        <v>640</v>
      </c>
      <c r="H117" t="s">
        <v>437</v>
      </c>
      <c r="I117" t="s">
        <v>438</v>
      </c>
      <c r="J117">
        <v>1758644036.314285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389.0198055428152</v>
      </c>
      <c r="AL117">
        <v>391.9715151515151</v>
      </c>
      <c r="AM117">
        <v>-2.734518031220644</v>
      </c>
      <c r="AN117">
        <v>64.96377048349792</v>
      </c>
      <c r="AO117">
        <f>(AQ117 - AP117 + DZ117*1E3/(8.314*(EB117+273.15)) * AS117/DY117 * AR117) * DY117/(100*DM117) * 1000/(1000 - AQ117)</f>
        <v>0</v>
      </c>
      <c r="AP117">
        <v>21.83242157567854</v>
      </c>
      <c r="AQ117">
        <v>23.25885333333335</v>
      </c>
      <c r="AR117">
        <v>-5.965635891250918E-07</v>
      </c>
      <c r="AS117">
        <v>107.5651397533487</v>
      </c>
      <c r="AT117">
        <v>2</v>
      </c>
      <c r="AU117">
        <v>0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439</v>
      </c>
      <c r="AZ117" t="s">
        <v>439</v>
      </c>
      <c r="BA117">
        <v>0</v>
      </c>
      <c r="BB117">
        <v>0</v>
      </c>
      <c r="BC117">
        <f>1-BA117/BB117</f>
        <v>0</v>
      </c>
      <c r="BD117">
        <v>0</v>
      </c>
      <c r="BE117" t="s">
        <v>439</v>
      </c>
      <c r="BF117" t="s">
        <v>439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439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1.65</v>
      </c>
      <c r="DN117">
        <v>0.5</v>
      </c>
      <c r="DO117" t="s">
        <v>440</v>
      </c>
      <c r="DP117">
        <v>2</v>
      </c>
      <c r="DQ117" t="b">
        <v>1</v>
      </c>
      <c r="DR117">
        <v>1758644036.314285</v>
      </c>
      <c r="DS117">
        <v>399.1351071428572</v>
      </c>
      <c r="DT117">
        <v>395.43675</v>
      </c>
      <c r="DU117">
        <v>23.25751428571428</v>
      </c>
      <c r="DV117">
        <v>21.83256071428572</v>
      </c>
      <c r="DW117">
        <v>398.94725</v>
      </c>
      <c r="DX117">
        <v>23.117675</v>
      </c>
      <c r="DY117">
        <v>500.0045357142857</v>
      </c>
      <c r="DZ117">
        <v>90.48576428571428</v>
      </c>
      <c r="EA117">
        <v>0.02980468571428571</v>
      </c>
      <c r="EB117">
        <v>29.7983</v>
      </c>
      <c r="EC117">
        <v>30.00447142857143</v>
      </c>
      <c r="ED117">
        <v>999.9000000000002</v>
      </c>
      <c r="EE117">
        <v>0</v>
      </c>
      <c r="EF117">
        <v>0</v>
      </c>
      <c r="EG117">
        <v>9998.685357142856</v>
      </c>
      <c r="EH117">
        <v>0</v>
      </c>
      <c r="EI117">
        <v>12.0846</v>
      </c>
      <c r="EJ117">
        <v>3.698368428571429</v>
      </c>
      <c r="EK117">
        <v>408.6390357142857</v>
      </c>
      <c r="EL117">
        <v>404.2629285714285</v>
      </c>
      <c r="EM117">
        <v>1.424959285714285</v>
      </c>
      <c r="EN117">
        <v>395.43675</v>
      </c>
      <c r="EO117">
        <v>21.83256071428572</v>
      </c>
      <c r="EP117">
        <v>2.104473571428571</v>
      </c>
      <c r="EQ117">
        <v>1.975535714285714</v>
      </c>
      <c r="ER117">
        <v>18.25308214285715</v>
      </c>
      <c r="ES117">
        <v>17.24961428571428</v>
      </c>
      <c r="ET117">
        <v>2000.015</v>
      </c>
      <c r="EU117">
        <v>0.979999</v>
      </c>
      <c r="EV117">
        <v>0.0200009</v>
      </c>
      <c r="EW117">
        <v>0</v>
      </c>
      <c r="EX117">
        <v>248.6418928571429</v>
      </c>
      <c r="EY117">
        <v>5.00097</v>
      </c>
      <c r="EZ117">
        <v>5072.903928571429</v>
      </c>
      <c r="FA117">
        <v>16707.7</v>
      </c>
      <c r="FB117">
        <v>40.375</v>
      </c>
      <c r="FC117">
        <v>40.75</v>
      </c>
      <c r="FD117">
        <v>40.31199999999999</v>
      </c>
      <c r="FE117">
        <v>40.36149999999999</v>
      </c>
      <c r="FF117">
        <v>40.97525</v>
      </c>
      <c r="FG117">
        <v>1955.115</v>
      </c>
      <c r="FH117">
        <v>39.9</v>
      </c>
      <c r="FI117">
        <v>0</v>
      </c>
      <c r="FJ117">
        <v>1758644044.8</v>
      </c>
      <c r="FK117">
        <v>0</v>
      </c>
      <c r="FL117">
        <v>248.6447692307693</v>
      </c>
      <c r="FM117">
        <v>-1.312615381645162</v>
      </c>
      <c r="FN117">
        <v>-16.53264957204178</v>
      </c>
      <c r="FO117">
        <v>5072.855384615385</v>
      </c>
      <c r="FP117">
        <v>15</v>
      </c>
      <c r="FQ117">
        <v>0</v>
      </c>
      <c r="FR117" t="s">
        <v>441</v>
      </c>
      <c r="FS117">
        <v>1747247426.5</v>
      </c>
      <c r="FT117">
        <v>1747247420.5</v>
      </c>
      <c r="FU117">
        <v>0</v>
      </c>
      <c r="FV117">
        <v>1.027</v>
      </c>
      <c r="FW117">
        <v>0.031</v>
      </c>
      <c r="FX117">
        <v>0.02</v>
      </c>
      <c r="FY117">
        <v>0.05</v>
      </c>
      <c r="FZ117">
        <v>420</v>
      </c>
      <c r="GA117">
        <v>16</v>
      </c>
      <c r="GB117">
        <v>0.01</v>
      </c>
      <c r="GC117">
        <v>0.1</v>
      </c>
      <c r="GD117">
        <v>-0.9078827804878049</v>
      </c>
      <c r="GE117">
        <v>76.26788529616719</v>
      </c>
      <c r="GF117">
        <v>7.638682355600468</v>
      </c>
      <c r="GG117">
        <v>0</v>
      </c>
      <c r="GH117">
        <v>248.7143823529412</v>
      </c>
      <c r="GI117">
        <v>-1.107608859204563</v>
      </c>
      <c r="GJ117">
        <v>0.2757123410054377</v>
      </c>
      <c r="GK117">
        <v>-1</v>
      </c>
      <c r="GL117">
        <v>1.42493756097561</v>
      </c>
      <c r="GM117">
        <v>0.004950522648085809</v>
      </c>
      <c r="GN117">
        <v>0.001279334393418863</v>
      </c>
      <c r="GO117">
        <v>1</v>
      </c>
      <c r="GP117">
        <v>1</v>
      </c>
      <c r="GQ117">
        <v>2</v>
      </c>
      <c r="GR117" t="s">
        <v>442</v>
      </c>
      <c r="GS117">
        <v>3.13614</v>
      </c>
      <c r="GT117">
        <v>2.69032</v>
      </c>
      <c r="GU117">
        <v>0.0873722</v>
      </c>
      <c r="GV117">
        <v>0.0846176</v>
      </c>
      <c r="GW117">
        <v>0.104147</v>
      </c>
      <c r="GX117">
        <v>0.09842910000000001</v>
      </c>
      <c r="GY117">
        <v>29043.7</v>
      </c>
      <c r="GZ117">
        <v>29178.9</v>
      </c>
      <c r="HA117">
        <v>29580.5</v>
      </c>
      <c r="HB117">
        <v>29455.3</v>
      </c>
      <c r="HC117">
        <v>35012.2</v>
      </c>
      <c r="HD117">
        <v>35170.8</v>
      </c>
      <c r="HE117">
        <v>41628.3</v>
      </c>
      <c r="HF117">
        <v>41844.7</v>
      </c>
      <c r="HG117">
        <v>1.92633</v>
      </c>
      <c r="HH117">
        <v>1.88172</v>
      </c>
      <c r="HI117">
        <v>0.113744</v>
      </c>
      <c r="HJ117">
        <v>0</v>
      </c>
      <c r="HK117">
        <v>28.1556</v>
      </c>
      <c r="HL117">
        <v>999.9</v>
      </c>
      <c r="HM117">
        <v>53.7</v>
      </c>
      <c r="HN117">
        <v>31</v>
      </c>
      <c r="HO117">
        <v>26.7744</v>
      </c>
      <c r="HP117">
        <v>62.1381</v>
      </c>
      <c r="HQ117">
        <v>26.0377</v>
      </c>
      <c r="HR117">
        <v>1</v>
      </c>
      <c r="HS117">
        <v>0.0430691</v>
      </c>
      <c r="HT117">
        <v>-0.763064</v>
      </c>
      <c r="HU117">
        <v>20.3377</v>
      </c>
      <c r="HV117">
        <v>5.21714</v>
      </c>
      <c r="HW117">
        <v>12.0107</v>
      </c>
      <c r="HX117">
        <v>4.9894</v>
      </c>
      <c r="HY117">
        <v>3.28783</v>
      </c>
      <c r="HZ117">
        <v>9999</v>
      </c>
      <c r="IA117">
        <v>9999</v>
      </c>
      <c r="IB117">
        <v>9999</v>
      </c>
      <c r="IC117">
        <v>999.9</v>
      </c>
      <c r="ID117">
        <v>1.86756</v>
      </c>
      <c r="IE117">
        <v>1.8667</v>
      </c>
      <c r="IF117">
        <v>1.866</v>
      </c>
      <c r="IG117">
        <v>1.86601</v>
      </c>
      <c r="IH117">
        <v>1.86784</v>
      </c>
      <c r="II117">
        <v>1.87028</v>
      </c>
      <c r="IJ117">
        <v>1.8689</v>
      </c>
      <c r="IK117">
        <v>1.87042</v>
      </c>
      <c r="IL117">
        <v>0</v>
      </c>
      <c r="IM117">
        <v>0</v>
      </c>
      <c r="IN117">
        <v>0</v>
      </c>
      <c r="IO117">
        <v>0</v>
      </c>
      <c r="IP117" t="s">
        <v>443</v>
      </c>
      <c r="IQ117" t="s">
        <v>444</v>
      </c>
      <c r="IR117" t="s">
        <v>445</v>
      </c>
      <c r="IS117" t="s">
        <v>445</v>
      </c>
      <c r="IT117" t="s">
        <v>445</v>
      </c>
      <c r="IU117" t="s">
        <v>445</v>
      </c>
      <c r="IV117">
        <v>0</v>
      </c>
      <c r="IW117">
        <v>100</v>
      </c>
      <c r="IX117">
        <v>100</v>
      </c>
      <c r="IY117">
        <v>0.19</v>
      </c>
      <c r="IZ117">
        <v>0.1399</v>
      </c>
      <c r="JA117">
        <v>0.1520806729546384</v>
      </c>
      <c r="JB117">
        <v>0.0003178419753343253</v>
      </c>
      <c r="JC117">
        <v>-6.012475575984678E-07</v>
      </c>
      <c r="JD117">
        <v>7.594320938325871E-11</v>
      </c>
      <c r="JE117">
        <v>-0.06537213769188976</v>
      </c>
      <c r="JF117">
        <v>-0.002779077146552394</v>
      </c>
      <c r="JG117">
        <v>0.0007843295920201409</v>
      </c>
      <c r="JH117">
        <v>-1.211717912536145E-05</v>
      </c>
      <c r="JI117">
        <v>4</v>
      </c>
      <c r="JJ117">
        <v>2338</v>
      </c>
      <c r="JK117">
        <v>1</v>
      </c>
      <c r="JL117">
        <v>27</v>
      </c>
      <c r="JM117">
        <v>189943.6</v>
      </c>
      <c r="JN117">
        <v>189943.7</v>
      </c>
      <c r="JO117">
        <v>0.913086</v>
      </c>
      <c r="JP117">
        <v>2.27051</v>
      </c>
      <c r="JQ117">
        <v>1.39648</v>
      </c>
      <c r="JR117">
        <v>2.34741</v>
      </c>
      <c r="JS117">
        <v>1.49536</v>
      </c>
      <c r="JT117">
        <v>2.55981</v>
      </c>
      <c r="JU117">
        <v>36.1989</v>
      </c>
      <c r="JV117">
        <v>24.0612</v>
      </c>
      <c r="JW117">
        <v>18</v>
      </c>
      <c r="JX117">
        <v>487.164</v>
      </c>
      <c r="JY117">
        <v>449.237</v>
      </c>
      <c r="JZ117">
        <v>28.6208</v>
      </c>
      <c r="KA117">
        <v>28.1398</v>
      </c>
      <c r="KB117">
        <v>29.9999</v>
      </c>
      <c r="KC117">
        <v>28.0263</v>
      </c>
      <c r="KD117">
        <v>27.9615</v>
      </c>
      <c r="KE117">
        <v>18.172</v>
      </c>
      <c r="KF117">
        <v>25.3355</v>
      </c>
      <c r="KG117">
        <v>70.3776</v>
      </c>
      <c r="KH117">
        <v>28.6189</v>
      </c>
      <c r="KI117">
        <v>346.325</v>
      </c>
      <c r="KJ117">
        <v>21.8499</v>
      </c>
      <c r="KK117">
        <v>101.101</v>
      </c>
      <c r="KL117">
        <v>100.625</v>
      </c>
    </row>
    <row r="118" spans="1:298">
      <c r="A118">
        <v>102</v>
      </c>
      <c r="B118">
        <v>1758644049.1</v>
      </c>
      <c r="C118">
        <v>2423.099999904633</v>
      </c>
      <c r="D118" t="s">
        <v>649</v>
      </c>
      <c r="E118" t="s">
        <v>650</v>
      </c>
      <c r="F118">
        <v>5</v>
      </c>
      <c r="G118" t="s">
        <v>640</v>
      </c>
      <c r="H118" t="s">
        <v>437</v>
      </c>
      <c r="I118" t="s">
        <v>438</v>
      </c>
      <c r="J118">
        <v>1758644041.6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372.1551812535215</v>
      </c>
      <c r="AL118">
        <v>376.7247333333332</v>
      </c>
      <c r="AM118">
        <v>-3.078087178051358</v>
      </c>
      <c r="AN118">
        <v>64.96377048349792</v>
      </c>
      <c r="AO118">
        <f>(AQ118 - AP118 + DZ118*1E3/(8.314*(EB118+273.15)) * AS118/DY118 * AR118) * DY118/(100*DM118) * 1000/(1000 - AQ118)</f>
        <v>0</v>
      </c>
      <c r="AP118">
        <v>21.83223237777943</v>
      </c>
      <c r="AQ118">
        <v>23.2594715151515</v>
      </c>
      <c r="AR118">
        <v>1.077644962387224E-06</v>
      </c>
      <c r="AS118">
        <v>107.5651397533487</v>
      </c>
      <c r="AT118">
        <v>2</v>
      </c>
      <c r="AU118">
        <v>0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439</v>
      </c>
      <c r="AZ118" t="s">
        <v>439</v>
      </c>
      <c r="BA118">
        <v>0</v>
      </c>
      <c r="BB118">
        <v>0</v>
      </c>
      <c r="BC118">
        <f>1-BA118/BB118</f>
        <v>0</v>
      </c>
      <c r="BD118">
        <v>0</v>
      </c>
      <c r="BE118" t="s">
        <v>439</v>
      </c>
      <c r="BF118" t="s">
        <v>439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439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1.65</v>
      </c>
      <c r="DN118">
        <v>0.5</v>
      </c>
      <c r="DO118" t="s">
        <v>440</v>
      </c>
      <c r="DP118">
        <v>2</v>
      </c>
      <c r="DQ118" t="b">
        <v>1</v>
      </c>
      <c r="DR118">
        <v>1758644041.6</v>
      </c>
      <c r="DS118">
        <v>387.5157037037038</v>
      </c>
      <c r="DT118">
        <v>378.5831481481483</v>
      </c>
      <c r="DU118">
        <v>23.25881851851852</v>
      </c>
      <c r="DV118">
        <v>21.83257407407407</v>
      </c>
      <c r="DW118">
        <v>387.3264074074073</v>
      </c>
      <c r="DX118">
        <v>23.11895925925926</v>
      </c>
      <c r="DY118">
        <v>499.989037037037</v>
      </c>
      <c r="DZ118">
        <v>90.48536296296297</v>
      </c>
      <c r="EA118">
        <v>0.02994737777777778</v>
      </c>
      <c r="EB118">
        <v>29.79982962962963</v>
      </c>
      <c r="EC118">
        <v>30.00567037037037</v>
      </c>
      <c r="ED118">
        <v>999.9000000000001</v>
      </c>
      <c r="EE118">
        <v>0</v>
      </c>
      <c r="EF118">
        <v>0</v>
      </c>
      <c r="EG118">
        <v>9999.146296296296</v>
      </c>
      <c r="EH118">
        <v>0</v>
      </c>
      <c r="EI118">
        <v>12.0846</v>
      </c>
      <c r="EJ118">
        <v>8.932531481481481</v>
      </c>
      <c r="EK118">
        <v>396.7435925925926</v>
      </c>
      <c r="EL118">
        <v>387.0331111111112</v>
      </c>
      <c r="EM118">
        <v>1.426237777777778</v>
      </c>
      <c r="EN118">
        <v>378.5831481481483</v>
      </c>
      <c r="EO118">
        <v>21.83257407407407</v>
      </c>
      <c r="EP118">
        <v>2.104581851851852</v>
      </c>
      <c r="EQ118">
        <v>1.975528888888889</v>
      </c>
      <c r="ER118">
        <v>18.2539</v>
      </c>
      <c r="ES118">
        <v>17.24955555555556</v>
      </c>
      <c r="ET118">
        <v>2000.015185185185</v>
      </c>
      <c r="EU118">
        <v>0.979999</v>
      </c>
      <c r="EV118">
        <v>0.0200009</v>
      </c>
      <c r="EW118">
        <v>0</v>
      </c>
      <c r="EX118">
        <v>248.5294444444444</v>
      </c>
      <c r="EY118">
        <v>5.00097</v>
      </c>
      <c r="EZ118">
        <v>5070.705185185185</v>
      </c>
      <c r="FA118">
        <v>16707.67407407408</v>
      </c>
      <c r="FB118">
        <v>40.375</v>
      </c>
      <c r="FC118">
        <v>40.75</v>
      </c>
      <c r="FD118">
        <v>40.31199999999999</v>
      </c>
      <c r="FE118">
        <v>40.354</v>
      </c>
      <c r="FF118">
        <v>40.965</v>
      </c>
      <c r="FG118">
        <v>1955.115185185185</v>
      </c>
      <c r="FH118">
        <v>39.9</v>
      </c>
      <c r="FI118">
        <v>0</v>
      </c>
      <c r="FJ118">
        <v>1758644050.2</v>
      </c>
      <c r="FK118">
        <v>0</v>
      </c>
      <c r="FL118">
        <v>248.52148</v>
      </c>
      <c r="FM118">
        <v>-1.845307682874891</v>
      </c>
      <c r="FN118">
        <v>-32.60230768704677</v>
      </c>
      <c r="FO118">
        <v>5070.406</v>
      </c>
      <c r="FP118">
        <v>15</v>
      </c>
      <c r="FQ118">
        <v>0</v>
      </c>
      <c r="FR118" t="s">
        <v>441</v>
      </c>
      <c r="FS118">
        <v>1747247426.5</v>
      </c>
      <c r="FT118">
        <v>1747247420.5</v>
      </c>
      <c r="FU118">
        <v>0</v>
      </c>
      <c r="FV118">
        <v>1.027</v>
      </c>
      <c r="FW118">
        <v>0.031</v>
      </c>
      <c r="FX118">
        <v>0.02</v>
      </c>
      <c r="FY118">
        <v>0.05</v>
      </c>
      <c r="FZ118">
        <v>420</v>
      </c>
      <c r="GA118">
        <v>16</v>
      </c>
      <c r="GB118">
        <v>0.01</v>
      </c>
      <c r="GC118">
        <v>0.1</v>
      </c>
      <c r="GD118">
        <v>5.28472715</v>
      </c>
      <c r="GE118">
        <v>61.90516324953097</v>
      </c>
      <c r="GF118">
        <v>6.192069644479766</v>
      </c>
      <c r="GG118">
        <v>0</v>
      </c>
      <c r="GH118">
        <v>248.5928529411765</v>
      </c>
      <c r="GI118">
        <v>-1.333919017320186</v>
      </c>
      <c r="GJ118">
        <v>0.3054303745009967</v>
      </c>
      <c r="GK118">
        <v>-1</v>
      </c>
      <c r="GL118">
        <v>1.42545475</v>
      </c>
      <c r="GM118">
        <v>0.01466217636022267</v>
      </c>
      <c r="GN118">
        <v>0.001607925662927244</v>
      </c>
      <c r="GO118">
        <v>1</v>
      </c>
      <c r="GP118">
        <v>1</v>
      </c>
      <c r="GQ118">
        <v>2</v>
      </c>
      <c r="GR118" t="s">
        <v>442</v>
      </c>
      <c r="GS118">
        <v>3.13618</v>
      </c>
      <c r="GT118">
        <v>2.69021</v>
      </c>
      <c r="GU118">
        <v>0.0846751</v>
      </c>
      <c r="GV118">
        <v>0.0816549</v>
      </c>
      <c r="GW118">
        <v>0.104147</v>
      </c>
      <c r="GX118">
        <v>0.0984305</v>
      </c>
      <c r="GY118">
        <v>29130.4</v>
      </c>
      <c r="GZ118">
        <v>29273.4</v>
      </c>
      <c r="HA118">
        <v>29581.3</v>
      </c>
      <c r="HB118">
        <v>29455.3</v>
      </c>
      <c r="HC118">
        <v>35013</v>
      </c>
      <c r="HD118">
        <v>35170.8</v>
      </c>
      <c r="HE118">
        <v>41629.4</v>
      </c>
      <c r="HF118">
        <v>41844.8</v>
      </c>
      <c r="HG118">
        <v>1.92633</v>
      </c>
      <c r="HH118">
        <v>1.88165</v>
      </c>
      <c r="HI118">
        <v>0.113726</v>
      </c>
      <c r="HJ118">
        <v>0</v>
      </c>
      <c r="HK118">
        <v>28.1581</v>
      </c>
      <c r="HL118">
        <v>999.9</v>
      </c>
      <c r="HM118">
        <v>53.7</v>
      </c>
      <c r="HN118">
        <v>31</v>
      </c>
      <c r="HO118">
        <v>26.7755</v>
      </c>
      <c r="HP118">
        <v>61.9981</v>
      </c>
      <c r="HQ118">
        <v>26.0777</v>
      </c>
      <c r="HR118">
        <v>1</v>
      </c>
      <c r="HS118">
        <v>0.0428125</v>
      </c>
      <c r="HT118">
        <v>-0.750389</v>
      </c>
      <c r="HU118">
        <v>20.3378</v>
      </c>
      <c r="HV118">
        <v>5.21834</v>
      </c>
      <c r="HW118">
        <v>12.011</v>
      </c>
      <c r="HX118">
        <v>4.9894</v>
      </c>
      <c r="HY118">
        <v>3.2877</v>
      </c>
      <c r="HZ118">
        <v>9999</v>
      </c>
      <c r="IA118">
        <v>9999</v>
      </c>
      <c r="IB118">
        <v>9999</v>
      </c>
      <c r="IC118">
        <v>999.9</v>
      </c>
      <c r="ID118">
        <v>1.86759</v>
      </c>
      <c r="IE118">
        <v>1.86669</v>
      </c>
      <c r="IF118">
        <v>1.866</v>
      </c>
      <c r="IG118">
        <v>1.866</v>
      </c>
      <c r="IH118">
        <v>1.86784</v>
      </c>
      <c r="II118">
        <v>1.87027</v>
      </c>
      <c r="IJ118">
        <v>1.86891</v>
      </c>
      <c r="IK118">
        <v>1.87042</v>
      </c>
      <c r="IL118">
        <v>0</v>
      </c>
      <c r="IM118">
        <v>0</v>
      </c>
      <c r="IN118">
        <v>0</v>
      </c>
      <c r="IO118">
        <v>0</v>
      </c>
      <c r="IP118" t="s">
        <v>443</v>
      </c>
      <c r="IQ118" t="s">
        <v>444</v>
      </c>
      <c r="IR118" t="s">
        <v>445</v>
      </c>
      <c r="IS118" t="s">
        <v>445</v>
      </c>
      <c r="IT118" t="s">
        <v>445</v>
      </c>
      <c r="IU118" t="s">
        <v>445</v>
      </c>
      <c r="IV118">
        <v>0</v>
      </c>
      <c r="IW118">
        <v>100</v>
      </c>
      <c r="IX118">
        <v>100</v>
      </c>
      <c r="IY118">
        <v>0.192</v>
      </c>
      <c r="IZ118">
        <v>0.1399</v>
      </c>
      <c r="JA118">
        <v>0.1520806729546384</v>
      </c>
      <c r="JB118">
        <v>0.0003178419753343253</v>
      </c>
      <c r="JC118">
        <v>-6.012475575984678E-07</v>
      </c>
      <c r="JD118">
        <v>7.594320938325871E-11</v>
      </c>
      <c r="JE118">
        <v>-0.06537213769188976</v>
      </c>
      <c r="JF118">
        <v>-0.002779077146552394</v>
      </c>
      <c r="JG118">
        <v>0.0007843295920201409</v>
      </c>
      <c r="JH118">
        <v>-1.211717912536145E-05</v>
      </c>
      <c r="JI118">
        <v>4</v>
      </c>
      <c r="JJ118">
        <v>2338</v>
      </c>
      <c r="JK118">
        <v>1</v>
      </c>
      <c r="JL118">
        <v>27</v>
      </c>
      <c r="JM118">
        <v>189943.7</v>
      </c>
      <c r="JN118">
        <v>189943.8</v>
      </c>
      <c r="JO118">
        <v>0.880127</v>
      </c>
      <c r="JP118">
        <v>2.26807</v>
      </c>
      <c r="JQ118">
        <v>1.39648</v>
      </c>
      <c r="JR118">
        <v>2.34741</v>
      </c>
      <c r="JS118">
        <v>1.49536</v>
      </c>
      <c r="JT118">
        <v>2.64771</v>
      </c>
      <c r="JU118">
        <v>36.1989</v>
      </c>
      <c r="JV118">
        <v>24.0612</v>
      </c>
      <c r="JW118">
        <v>18</v>
      </c>
      <c r="JX118">
        <v>487.149</v>
      </c>
      <c r="JY118">
        <v>449.174</v>
      </c>
      <c r="JZ118">
        <v>28.6177</v>
      </c>
      <c r="KA118">
        <v>28.1386</v>
      </c>
      <c r="KB118">
        <v>30</v>
      </c>
      <c r="KC118">
        <v>28.0245</v>
      </c>
      <c r="KD118">
        <v>27.9592</v>
      </c>
      <c r="KE118">
        <v>17.5718</v>
      </c>
      <c r="KF118">
        <v>25.3355</v>
      </c>
      <c r="KG118">
        <v>70.3776</v>
      </c>
      <c r="KH118">
        <v>28.6076</v>
      </c>
      <c r="KI118">
        <v>332.952</v>
      </c>
      <c r="KJ118">
        <v>21.8499</v>
      </c>
      <c r="KK118">
        <v>101.104</v>
      </c>
      <c r="KL118">
        <v>100.625</v>
      </c>
    </row>
    <row r="119" spans="1:298">
      <c r="A119">
        <v>103</v>
      </c>
      <c r="B119">
        <v>1758644054.1</v>
      </c>
      <c r="C119">
        <v>2428.099999904633</v>
      </c>
      <c r="D119" t="s">
        <v>651</v>
      </c>
      <c r="E119" t="s">
        <v>652</v>
      </c>
      <c r="F119">
        <v>5</v>
      </c>
      <c r="G119" t="s">
        <v>640</v>
      </c>
      <c r="H119" t="s">
        <v>437</v>
      </c>
      <c r="I119" t="s">
        <v>438</v>
      </c>
      <c r="J119">
        <v>1758644046.314285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355.8067866885037</v>
      </c>
      <c r="AL119">
        <v>360.8769454545453</v>
      </c>
      <c r="AM119">
        <v>-3.170723335917678</v>
      </c>
      <c r="AN119">
        <v>64.96377048349792</v>
      </c>
      <c r="AO119">
        <f>(AQ119 - AP119 + DZ119*1E3/(8.314*(EB119+273.15)) * AS119/DY119 * AR119) * DY119/(100*DM119) * 1000/(1000 - AQ119)</f>
        <v>0</v>
      </c>
      <c r="AP119">
        <v>21.83170661935095</v>
      </c>
      <c r="AQ119">
        <v>23.26098424242423</v>
      </c>
      <c r="AR119">
        <v>2.485387411980394E-06</v>
      </c>
      <c r="AS119">
        <v>107.5651397533487</v>
      </c>
      <c r="AT119">
        <v>2</v>
      </c>
      <c r="AU119">
        <v>0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439</v>
      </c>
      <c r="AZ119" t="s">
        <v>439</v>
      </c>
      <c r="BA119">
        <v>0</v>
      </c>
      <c r="BB119">
        <v>0</v>
      </c>
      <c r="BC119">
        <f>1-BA119/BB119</f>
        <v>0</v>
      </c>
      <c r="BD119">
        <v>0</v>
      </c>
      <c r="BE119" t="s">
        <v>439</v>
      </c>
      <c r="BF119" t="s">
        <v>439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439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1.65</v>
      </c>
      <c r="DN119">
        <v>0.5</v>
      </c>
      <c r="DO119" t="s">
        <v>440</v>
      </c>
      <c r="DP119">
        <v>2</v>
      </c>
      <c r="DQ119" t="b">
        <v>1</v>
      </c>
      <c r="DR119">
        <v>1758644046.314285</v>
      </c>
      <c r="DS119">
        <v>374.4498928571429</v>
      </c>
      <c r="DT119">
        <v>363.2865</v>
      </c>
      <c r="DU119">
        <v>23.2597</v>
      </c>
      <c r="DV119">
        <v>21.83225714285714</v>
      </c>
      <c r="DW119">
        <v>374.2591428571429</v>
      </c>
      <c r="DX119">
        <v>23.119825</v>
      </c>
      <c r="DY119">
        <v>499.9865714285715</v>
      </c>
      <c r="DZ119">
        <v>90.48475714285713</v>
      </c>
      <c r="EA119">
        <v>0.03006074642857143</v>
      </c>
      <c r="EB119">
        <v>29.80167142857143</v>
      </c>
      <c r="EC119">
        <v>30.00983571428572</v>
      </c>
      <c r="ED119">
        <v>999.9000000000002</v>
      </c>
      <c r="EE119">
        <v>0</v>
      </c>
      <c r="EF119">
        <v>0</v>
      </c>
      <c r="EG119">
        <v>10001.18678571428</v>
      </c>
      <c r="EH119">
        <v>0</v>
      </c>
      <c r="EI119">
        <v>12.0846</v>
      </c>
      <c r="EJ119">
        <v>11.16338428571429</v>
      </c>
      <c r="EK119">
        <v>383.3669285714286</v>
      </c>
      <c r="EL119">
        <v>371.3948571428571</v>
      </c>
      <c r="EM119">
        <v>1.427439285714286</v>
      </c>
      <c r="EN119">
        <v>363.2865</v>
      </c>
      <c r="EO119">
        <v>21.83225714285714</v>
      </c>
      <c r="EP119">
        <v>2.104647857142857</v>
      </c>
      <c r="EQ119">
        <v>1.975486428571429</v>
      </c>
      <c r="ER119">
        <v>18.25439642857143</v>
      </c>
      <c r="ES119">
        <v>17.24922142857143</v>
      </c>
      <c r="ET119">
        <v>2000.015</v>
      </c>
      <c r="EU119">
        <v>0.979999</v>
      </c>
      <c r="EV119">
        <v>0.0200009</v>
      </c>
      <c r="EW119">
        <v>0</v>
      </c>
      <c r="EX119">
        <v>248.4260714285715</v>
      </c>
      <c r="EY119">
        <v>5.00097</v>
      </c>
      <c r="EZ119">
        <v>5067.189642857144</v>
      </c>
      <c r="FA119">
        <v>16707.67857142857</v>
      </c>
      <c r="FB119">
        <v>40.375</v>
      </c>
      <c r="FC119">
        <v>40.75</v>
      </c>
      <c r="FD119">
        <v>40.31199999999999</v>
      </c>
      <c r="FE119">
        <v>40.33899999999999</v>
      </c>
      <c r="FF119">
        <v>40.96399999999998</v>
      </c>
      <c r="FG119">
        <v>1955.115</v>
      </c>
      <c r="FH119">
        <v>39.9</v>
      </c>
      <c r="FI119">
        <v>0</v>
      </c>
      <c r="FJ119">
        <v>1758644055</v>
      </c>
      <c r="FK119">
        <v>0</v>
      </c>
      <c r="FL119">
        <v>248.4132</v>
      </c>
      <c r="FM119">
        <v>-1.54499999396461</v>
      </c>
      <c r="FN119">
        <v>-59.90769221862124</v>
      </c>
      <c r="FO119">
        <v>5066.7032</v>
      </c>
      <c r="FP119">
        <v>15</v>
      </c>
      <c r="FQ119">
        <v>0</v>
      </c>
      <c r="FR119" t="s">
        <v>441</v>
      </c>
      <c r="FS119">
        <v>1747247426.5</v>
      </c>
      <c r="FT119">
        <v>1747247420.5</v>
      </c>
      <c r="FU119">
        <v>0</v>
      </c>
      <c r="FV119">
        <v>1.027</v>
      </c>
      <c r="FW119">
        <v>0.031</v>
      </c>
      <c r="FX119">
        <v>0.02</v>
      </c>
      <c r="FY119">
        <v>0.05</v>
      </c>
      <c r="FZ119">
        <v>420</v>
      </c>
      <c r="GA119">
        <v>16</v>
      </c>
      <c r="GB119">
        <v>0.01</v>
      </c>
      <c r="GC119">
        <v>0.1</v>
      </c>
      <c r="GD119">
        <v>9.444646097560975</v>
      </c>
      <c r="GE119">
        <v>31.15834599303136</v>
      </c>
      <c r="GF119">
        <v>3.322269299738474</v>
      </c>
      <c r="GG119">
        <v>0</v>
      </c>
      <c r="GH119">
        <v>248.460294117647</v>
      </c>
      <c r="GI119">
        <v>-1.208831163684017</v>
      </c>
      <c r="GJ119">
        <v>0.2891115731514439</v>
      </c>
      <c r="GK119">
        <v>-1</v>
      </c>
      <c r="GL119">
        <v>1.426737073170732</v>
      </c>
      <c r="GM119">
        <v>0.01239595818815323</v>
      </c>
      <c r="GN119">
        <v>0.001454477098063889</v>
      </c>
      <c r="GO119">
        <v>1</v>
      </c>
      <c r="GP119">
        <v>1</v>
      </c>
      <c r="GQ119">
        <v>2</v>
      </c>
      <c r="GR119" t="s">
        <v>442</v>
      </c>
      <c r="GS119">
        <v>3.13593</v>
      </c>
      <c r="GT119">
        <v>2.69046</v>
      </c>
      <c r="GU119">
        <v>0.08184569999999999</v>
      </c>
      <c r="GV119">
        <v>0.07879120000000001</v>
      </c>
      <c r="GW119">
        <v>0.104154</v>
      </c>
      <c r="GX119">
        <v>0.0984279</v>
      </c>
      <c r="GY119">
        <v>29219.8</v>
      </c>
      <c r="GZ119">
        <v>29364.5</v>
      </c>
      <c r="HA119">
        <v>29580.7</v>
      </c>
      <c r="HB119">
        <v>29455.2</v>
      </c>
      <c r="HC119">
        <v>35012</v>
      </c>
      <c r="HD119">
        <v>35170.6</v>
      </c>
      <c r="HE119">
        <v>41628.6</v>
      </c>
      <c r="HF119">
        <v>41844.5</v>
      </c>
      <c r="HG119">
        <v>1.92575</v>
      </c>
      <c r="HH119">
        <v>1.88183</v>
      </c>
      <c r="HI119">
        <v>0.113763</v>
      </c>
      <c r="HJ119">
        <v>0</v>
      </c>
      <c r="HK119">
        <v>28.1611</v>
      </c>
      <c r="HL119">
        <v>999.9</v>
      </c>
      <c r="HM119">
        <v>53.7</v>
      </c>
      <c r="HN119">
        <v>31</v>
      </c>
      <c r="HO119">
        <v>26.7736</v>
      </c>
      <c r="HP119">
        <v>62.0981</v>
      </c>
      <c r="HQ119">
        <v>26.0978</v>
      </c>
      <c r="HR119">
        <v>1</v>
      </c>
      <c r="HS119">
        <v>0.0428608</v>
      </c>
      <c r="HT119">
        <v>-0.727413</v>
      </c>
      <c r="HU119">
        <v>20.3382</v>
      </c>
      <c r="HV119">
        <v>5.21819</v>
      </c>
      <c r="HW119">
        <v>12.0119</v>
      </c>
      <c r="HX119">
        <v>4.9897</v>
      </c>
      <c r="HY119">
        <v>3.28785</v>
      </c>
      <c r="HZ119">
        <v>9999</v>
      </c>
      <c r="IA119">
        <v>9999</v>
      </c>
      <c r="IB119">
        <v>9999</v>
      </c>
      <c r="IC119">
        <v>999.9</v>
      </c>
      <c r="ID119">
        <v>1.86759</v>
      </c>
      <c r="IE119">
        <v>1.86667</v>
      </c>
      <c r="IF119">
        <v>1.86602</v>
      </c>
      <c r="IG119">
        <v>1.866</v>
      </c>
      <c r="IH119">
        <v>1.86784</v>
      </c>
      <c r="II119">
        <v>1.87028</v>
      </c>
      <c r="IJ119">
        <v>1.8689</v>
      </c>
      <c r="IK119">
        <v>1.87042</v>
      </c>
      <c r="IL119">
        <v>0</v>
      </c>
      <c r="IM119">
        <v>0</v>
      </c>
      <c r="IN119">
        <v>0</v>
      </c>
      <c r="IO119">
        <v>0</v>
      </c>
      <c r="IP119" t="s">
        <v>443</v>
      </c>
      <c r="IQ119" t="s">
        <v>444</v>
      </c>
      <c r="IR119" t="s">
        <v>445</v>
      </c>
      <c r="IS119" t="s">
        <v>445</v>
      </c>
      <c r="IT119" t="s">
        <v>445</v>
      </c>
      <c r="IU119" t="s">
        <v>445</v>
      </c>
      <c r="IV119">
        <v>0</v>
      </c>
      <c r="IW119">
        <v>100</v>
      </c>
      <c r="IX119">
        <v>100</v>
      </c>
      <c r="IY119">
        <v>0.193</v>
      </c>
      <c r="IZ119">
        <v>0.1399</v>
      </c>
      <c r="JA119">
        <v>0.1520806729546384</v>
      </c>
      <c r="JB119">
        <v>0.0003178419753343253</v>
      </c>
      <c r="JC119">
        <v>-6.012475575984678E-07</v>
      </c>
      <c r="JD119">
        <v>7.594320938325871E-11</v>
      </c>
      <c r="JE119">
        <v>-0.06537213769188976</v>
      </c>
      <c r="JF119">
        <v>-0.002779077146552394</v>
      </c>
      <c r="JG119">
        <v>0.0007843295920201409</v>
      </c>
      <c r="JH119">
        <v>-1.211717912536145E-05</v>
      </c>
      <c r="JI119">
        <v>4</v>
      </c>
      <c r="JJ119">
        <v>2338</v>
      </c>
      <c r="JK119">
        <v>1</v>
      </c>
      <c r="JL119">
        <v>27</v>
      </c>
      <c r="JM119">
        <v>189943.8</v>
      </c>
      <c r="JN119">
        <v>189943.9</v>
      </c>
      <c r="JO119">
        <v>0.8483889999999999</v>
      </c>
      <c r="JP119">
        <v>2.26685</v>
      </c>
      <c r="JQ119">
        <v>1.39648</v>
      </c>
      <c r="JR119">
        <v>2.34863</v>
      </c>
      <c r="JS119">
        <v>1.49536</v>
      </c>
      <c r="JT119">
        <v>2.68066</v>
      </c>
      <c r="JU119">
        <v>36.1989</v>
      </c>
      <c r="JV119">
        <v>24.07</v>
      </c>
      <c r="JW119">
        <v>18</v>
      </c>
      <c r="JX119">
        <v>486.779</v>
      </c>
      <c r="JY119">
        <v>449.273</v>
      </c>
      <c r="JZ119">
        <v>28.6084</v>
      </c>
      <c r="KA119">
        <v>28.1374</v>
      </c>
      <c r="KB119">
        <v>30</v>
      </c>
      <c r="KC119">
        <v>28.0233</v>
      </c>
      <c r="KD119">
        <v>27.958</v>
      </c>
      <c r="KE119">
        <v>16.9488</v>
      </c>
      <c r="KF119">
        <v>25.3355</v>
      </c>
      <c r="KG119">
        <v>70.3776</v>
      </c>
      <c r="KH119">
        <v>28.595</v>
      </c>
      <c r="KI119">
        <v>312.916</v>
      </c>
      <c r="KJ119">
        <v>21.8499</v>
      </c>
      <c r="KK119">
        <v>101.102</v>
      </c>
      <c r="KL119">
        <v>100.625</v>
      </c>
    </row>
    <row r="120" spans="1:298">
      <c r="A120">
        <v>104</v>
      </c>
      <c r="B120">
        <v>1758644059.1</v>
      </c>
      <c r="C120">
        <v>2433.099999904633</v>
      </c>
      <c r="D120" t="s">
        <v>653</v>
      </c>
      <c r="E120" t="s">
        <v>654</v>
      </c>
      <c r="F120">
        <v>5</v>
      </c>
      <c r="G120" t="s">
        <v>640</v>
      </c>
      <c r="H120" t="s">
        <v>437</v>
      </c>
      <c r="I120" t="s">
        <v>438</v>
      </c>
      <c r="J120">
        <v>1758644051.6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339.6581190806122</v>
      </c>
      <c r="AL120">
        <v>345.038509090909</v>
      </c>
      <c r="AM120">
        <v>-3.175199719422637</v>
      </c>
      <c r="AN120">
        <v>64.96377048349792</v>
      </c>
      <c r="AO120">
        <f>(AQ120 - AP120 + DZ120*1E3/(8.314*(EB120+273.15)) * AS120/DY120 * AR120) * DY120/(100*DM120) * 1000/(1000 - AQ120)</f>
        <v>0</v>
      </c>
      <c r="AP120">
        <v>21.83131672792262</v>
      </c>
      <c r="AQ120">
        <v>23.26239878787878</v>
      </c>
      <c r="AR120">
        <v>4.222042338931831E-06</v>
      </c>
      <c r="AS120">
        <v>107.5651397533487</v>
      </c>
      <c r="AT120">
        <v>2</v>
      </c>
      <c r="AU120">
        <v>0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439</v>
      </c>
      <c r="AZ120" t="s">
        <v>439</v>
      </c>
      <c r="BA120">
        <v>0</v>
      </c>
      <c r="BB120">
        <v>0</v>
      </c>
      <c r="BC120">
        <f>1-BA120/BB120</f>
        <v>0</v>
      </c>
      <c r="BD120">
        <v>0</v>
      </c>
      <c r="BE120" t="s">
        <v>439</v>
      </c>
      <c r="BF120" t="s">
        <v>439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439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1.65</v>
      </c>
      <c r="DN120">
        <v>0.5</v>
      </c>
      <c r="DO120" t="s">
        <v>440</v>
      </c>
      <c r="DP120">
        <v>2</v>
      </c>
      <c r="DQ120" t="b">
        <v>1</v>
      </c>
      <c r="DR120">
        <v>1758644051.6</v>
      </c>
      <c r="DS120">
        <v>358.6358148148148</v>
      </c>
      <c r="DT120">
        <v>346.2626296296297</v>
      </c>
      <c r="DU120">
        <v>23.26042222222222</v>
      </c>
      <c r="DV120">
        <v>21.83185925925925</v>
      </c>
      <c r="DW120">
        <v>358.4435925925926</v>
      </c>
      <c r="DX120">
        <v>23.12053333333333</v>
      </c>
      <c r="DY120">
        <v>499.9944074074074</v>
      </c>
      <c r="DZ120">
        <v>90.48494074074075</v>
      </c>
      <c r="EA120">
        <v>0.02996155555555555</v>
      </c>
      <c r="EB120">
        <v>29.80556666666667</v>
      </c>
      <c r="EC120">
        <v>30.01448518518518</v>
      </c>
      <c r="ED120">
        <v>999.9000000000001</v>
      </c>
      <c r="EE120">
        <v>0</v>
      </c>
      <c r="EF120">
        <v>0</v>
      </c>
      <c r="EG120">
        <v>10005.39888888889</v>
      </c>
      <c r="EH120">
        <v>0</v>
      </c>
      <c r="EI120">
        <v>12.0846</v>
      </c>
      <c r="EJ120">
        <v>12.37314814814815</v>
      </c>
      <c r="EK120">
        <v>367.1764814814815</v>
      </c>
      <c r="EL120">
        <v>353.9908518518518</v>
      </c>
      <c r="EM120">
        <v>1.428546296296296</v>
      </c>
      <c r="EN120">
        <v>346.2626296296297</v>
      </c>
      <c r="EO120">
        <v>21.83185925925925</v>
      </c>
      <c r="EP120">
        <v>2.104717407407407</v>
      </c>
      <c r="EQ120">
        <v>1.975454814814815</v>
      </c>
      <c r="ER120">
        <v>18.25492592592593</v>
      </c>
      <c r="ES120">
        <v>17.24897037037037</v>
      </c>
      <c r="ET120">
        <v>2000.005185185185</v>
      </c>
      <c r="EU120">
        <v>0.9799988888888889</v>
      </c>
      <c r="EV120">
        <v>0.02000101481481481</v>
      </c>
      <c r="EW120">
        <v>0</v>
      </c>
      <c r="EX120">
        <v>248.1087407407408</v>
      </c>
      <c r="EY120">
        <v>5.00097</v>
      </c>
      <c r="EZ120">
        <v>5060.552222222223</v>
      </c>
      <c r="FA120">
        <v>16707.60370370371</v>
      </c>
      <c r="FB120">
        <v>40.375</v>
      </c>
      <c r="FC120">
        <v>40.75</v>
      </c>
      <c r="FD120">
        <v>40.31199999999999</v>
      </c>
      <c r="FE120">
        <v>40.32599999999999</v>
      </c>
      <c r="FF120">
        <v>40.96033333333334</v>
      </c>
      <c r="FG120">
        <v>1955.105185185185</v>
      </c>
      <c r="FH120">
        <v>39.9</v>
      </c>
      <c r="FI120">
        <v>0</v>
      </c>
      <c r="FJ120">
        <v>1758644059.8</v>
      </c>
      <c r="FK120">
        <v>0</v>
      </c>
      <c r="FL120">
        <v>248.1044</v>
      </c>
      <c r="FM120">
        <v>-4.555384619405169</v>
      </c>
      <c r="FN120">
        <v>-93.75076938565087</v>
      </c>
      <c r="FO120">
        <v>5060.4776</v>
      </c>
      <c r="FP120">
        <v>15</v>
      </c>
      <c r="FQ120">
        <v>0</v>
      </c>
      <c r="FR120" t="s">
        <v>441</v>
      </c>
      <c r="FS120">
        <v>1747247426.5</v>
      </c>
      <c r="FT120">
        <v>1747247420.5</v>
      </c>
      <c r="FU120">
        <v>0</v>
      </c>
      <c r="FV120">
        <v>1.027</v>
      </c>
      <c r="FW120">
        <v>0.031</v>
      </c>
      <c r="FX120">
        <v>0.02</v>
      </c>
      <c r="FY120">
        <v>0.05</v>
      </c>
      <c r="FZ120">
        <v>420</v>
      </c>
      <c r="GA120">
        <v>16</v>
      </c>
      <c r="GB120">
        <v>0.01</v>
      </c>
      <c r="GC120">
        <v>0.1</v>
      </c>
      <c r="GD120">
        <v>11.4742285</v>
      </c>
      <c r="GE120">
        <v>14.21244450281424</v>
      </c>
      <c r="GF120">
        <v>1.527348790446292</v>
      </c>
      <c r="GG120">
        <v>0</v>
      </c>
      <c r="GH120">
        <v>248.2637941176471</v>
      </c>
      <c r="GI120">
        <v>-3.312375860496108</v>
      </c>
      <c r="GJ120">
        <v>0.4347004228344564</v>
      </c>
      <c r="GK120">
        <v>-1</v>
      </c>
      <c r="GL120">
        <v>1.427813</v>
      </c>
      <c r="GM120">
        <v>0.01262183864915288</v>
      </c>
      <c r="GN120">
        <v>0.001421304330535867</v>
      </c>
      <c r="GO120">
        <v>1</v>
      </c>
      <c r="GP120">
        <v>1</v>
      </c>
      <c r="GQ120">
        <v>2</v>
      </c>
      <c r="GR120" t="s">
        <v>442</v>
      </c>
      <c r="GS120">
        <v>3.13614</v>
      </c>
      <c r="GT120">
        <v>2.69012</v>
      </c>
      <c r="GU120">
        <v>0.0789502</v>
      </c>
      <c r="GV120">
        <v>0.0757399</v>
      </c>
      <c r="GW120">
        <v>0.104161</v>
      </c>
      <c r="GX120">
        <v>0.0984236</v>
      </c>
      <c r="GY120">
        <v>29311.5</v>
      </c>
      <c r="GZ120">
        <v>29461.6</v>
      </c>
      <c r="HA120">
        <v>29580.2</v>
      </c>
      <c r="HB120">
        <v>29455</v>
      </c>
      <c r="HC120">
        <v>35011.4</v>
      </c>
      <c r="HD120">
        <v>35170.4</v>
      </c>
      <c r="HE120">
        <v>41628.2</v>
      </c>
      <c r="HF120">
        <v>41844.1</v>
      </c>
      <c r="HG120">
        <v>1.92607</v>
      </c>
      <c r="HH120">
        <v>1.8815</v>
      </c>
      <c r="HI120">
        <v>0.113979</v>
      </c>
      <c r="HJ120">
        <v>0</v>
      </c>
      <c r="HK120">
        <v>28.1647</v>
      </c>
      <c r="HL120">
        <v>999.9</v>
      </c>
      <c r="HM120">
        <v>53.7</v>
      </c>
      <c r="HN120">
        <v>31</v>
      </c>
      <c r="HO120">
        <v>26.7724</v>
      </c>
      <c r="HP120">
        <v>62.0481</v>
      </c>
      <c r="HQ120">
        <v>25.8814</v>
      </c>
      <c r="HR120">
        <v>1</v>
      </c>
      <c r="HS120">
        <v>0.0427439</v>
      </c>
      <c r="HT120">
        <v>-0.703192</v>
      </c>
      <c r="HU120">
        <v>20.3381</v>
      </c>
      <c r="HV120">
        <v>5.21744</v>
      </c>
      <c r="HW120">
        <v>12.0117</v>
      </c>
      <c r="HX120">
        <v>4.98935</v>
      </c>
      <c r="HY120">
        <v>3.28788</v>
      </c>
      <c r="HZ120">
        <v>9999</v>
      </c>
      <c r="IA120">
        <v>9999</v>
      </c>
      <c r="IB120">
        <v>9999</v>
      </c>
      <c r="IC120">
        <v>999.9</v>
      </c>
      <c r="ID120">
        <v>1.86754</v>
      </c>
      <c r="IE120">
        <v>1.86665</v>
      </c>
      <c r="IF120">
        <v>1.866</v>
      </c>
      <c r="IG120">
        <v>1.866</v>
      </c>
      <c r="IH120">
        <v>1.86783</v>
      </c>
      <c r="II120">
        <v>1.87028</v>
      </c>
      <c r="IJ120">
        <v>1.8689</v>
      </c>
      <c r="IK120">
        <v>1.87042</v>
      </c>
      <c r="IL120">
        <v>0</v>
      </c>
      <c r="IM120">
        <v>0</v>
      </c>
      <c r="IN120">
        <v>0</v>
      </c>
      <c r="IO120">
        <v>0</v>
      </c>
      <c r="IP120" t="s">
        <v>443</v>
      </c>
      <c r="IQ120" t="s">
        <v>444</v>
      </c>
      <c r="IR120" t="s">
        <v>445</v>
      </c>
      <c r="IS120" t="s">
        <v>445</v>
      </c>
      <c r="IT120" t="s">
        <v>445</v>
      </c>
      <c r="IU120" t="s">
        <v>445</v>
      </c>
      <c r="IV120">
        <v>0</v>
      </c>
      <c r="IW120">
        <v>100</v>
      </c>
      <c r="IX120">
        <v>100</v>
      </c>
      <c r="IY120">
        <v>0.194</v>
      </c>
      <c r="IZ120">
        <v>0.1399</v>
      </c>
      <c r="JA120">
        <v>0.1520806729546384</v>
      </c>
      <c r="JB120">
        <v>0.0003178419753343253</v>
      </c>
      <c r="JC120">
        <v>-6.012475575984678E-07</v>
      </c>
      <c r="JD120">
        <v>7.594320938325871E-11</v>
      </c>
      <c r="JE120">
        <v>-0.06537213769188976</v>
      </c>
      <c r="JF120">
        <v>-0.002779077146552394</v>
      </c>
      <c r="JG120">
        <v>0.0007843295920201409</v>
      </c>
      <c r="JH120">
        <v>-1.211717912536145E-05</v>
      </c>
      <c r="JI120">
        <v>4</v>
      </c>
      <c r="JJ120">
        <v>2338</v>
      </c>
      <c r="JK120">
        <v>1</v>
      </c>
      <c r="JL120">
        <v>27</v>
      </c>
      <c r="JM120">
        <v>189943.9</v>
      </c>
      <c r="JN120">
        <v>189944</v>
      </c>
      <c r="JO120">
        <v>0.812988</v>
      </c>
      <c r="JP120">
        <v>2.29004</v>
      </c>
      <c r="JQ120">
        <v>1.39648</v>
      </c>
      <c r="JR120">
        <v>2.34741</v>
      </c>
      <c r="JS120">
        <v>1.49536</v>
      </c>
      <c r="JT120">
        <v>2.57324</v>
      </c>
      <c r="JU120">
        <v>36.1989</v>
      </c>
      <c r="JV120">
        <v>24.0525</v>
      </c>
      <c r="JW120">
        <v>18</v>
      </c>
      <c r="JX120">
        <v>486.968</v>
      </c>
      <c r="JY120">
        <v>449.061</v>
      </c>
      <c r="JZ120">
        <v>28.5946</v>
      </c>
      <c r="KA120">
        <v>28.1356</v>
      </c>
      <c r="KB120">
        <v>30</v>
      </c>
      <c r="KC120">
        <v>28.0216</v>
      </c>
      <c r="KD120">
        <v>27.9568</v>
      </c>
      <c r="KE120">
        <v>16.2294</v>
      </c>
      <c r="KF120">
        <v>25.3355</v>
      </c>
      <c r="KG120">
        <v>70.3776</v>
      </c>
      <c r="KH120">
        <v>28.5774</v>
      </c>
      <c r="KI120">
        <v>299.54</v>
      </c>
      <c r="KJ120">
        <v>21.8499</v>
      </c>
      <c r="KK120">
        <v>101.101</v>
      </c>
      <c r="KL120">
        <v>100.624</v>
      </c>
    </row>
    <row r="121" spans="1:298">
      <c r="A121">
        <v>105</v>
      </c>
      <c r="B121">
        <v>1758644064.1</v>
      </c>
      <c r="C121">
        <v>2438.099999904633</v>
      </c>
      <c r="D121" t="s">
        <v>655</v>
      </c>
      <c r="E121" t="s">
        <v>656</v>
      </c>
      <c r="F121">
        <v>5</v>
      </c>
      <c r="G121" t="s">
        <v>640</v>
      </c>
      <c r="H121" t="s">
        <v>437</v>
      </c>
      <c r="I121" t="s">
        <v>438</v>
      </c>
      <c r="J121">
        <v>1758644056.314285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322.8777483019004</v>
      </c>
      <c r="AL121">
        <v>328.8145636363634</v>
      </c>
      <c r="AM121">
        <v>-3.251778397077069</v>
      </c>
      <c r="AN121">
        <v>64.96377048349792</v>
      </c>
      <c r="AO121">
        <f>(AQ121 - AP121 + DZ121*1E3/(8.314*(EB121+273.15)) * AS121/DY121 * AR121) * DY121/(100*DM121) * 1000/(1000 - AQ121)</f>
        <v>0</v>
      </c>
      <c r="AP121">
        <v>21.82941049929977</v>
      </c>
      <c r="AQ121">
        <v>23.26199333333334</v>
      </c>
      <c r="AR121">
        <v>-3.699147501502386E-06</v>
      </c>
      <c r="AS121">
        <v>107.5651397533487</v>
      </c>
      <c r="AT121">
        <v>2</v>
      </c>
      <c r="AU121">
        <v>0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439</v>
      </c>
      <c r="AZ121" t="s">
        <v>439</v>
      </c>
      <c r="BA121">
        <v>0</v>
      </c>
      <c r="BB121">
        <v>0</v>
      </c>
      <c r="BC121">
        <f>1-BA121/BB121</f>
        <v>0</v>
      </c>
      <c r="BD121">
        <v>0</v>
      </c>
      <c r="BE121" t="s">
        <v>439</v>
      </c>
      <c r="BF121" t="s">
        <v>439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439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1.65</v>
      </c>
      <c r="DN121">
        <v>0.5</v>
      </c>
      <c r="DO121" t="s">
        <v>440</v>
      </c>
      <c r="DP121">
        <v>2</v>
      </c>
      <c r="DQ121" t="b">
        <v>1</v>
      </c>
      <c r="DR121">
        <v>1758644056.314285</v>
      </c>
      <c r="DS121">
        <v>344.0228571428571</v>
      </c>
      <c r="DT121">
        <v>331.1026428571429</v>
      </c>
      <c r="DU121">
        <v>23.26141428571428</v>
      </c>
      <c r="DV121">
        <v>21.83105</v>
      </c>
      <c r="DW121">
        <v>343.8295714285715</v>
      </c>
      <c r="DX121">
        <v>23.12151071428571</v>
      </c>
      <c r="DY121">
        <v>500.0013571428572</v>
      </c>
      <c r="DZ121">
        <v>90.48487142857144</v>
      </c>
      <c r="EA121">
        <v>0.02992283214285715</v>
      </c>
      <c r="EB121">
        <v>29.808125</v>
      </c>
      <c r="EC121">
        <v>30.01742857142857</v>
      </c>
      <c r="ED121">
        <v>999.9000000000002</v>
      </c>
      <c r="EE121">
        <v>0</v>
      </c>
      <c r="EF121">
        <v>0</v>
      </c>
      <c r="EG121">
        <v>9999.335714285715</v>
      </c>
      <c r="EH121">
        <v>0</v>
      </c>
      <c r="EI121">
        <v>12.0846</v>
      </c>
      <c r="EJ121">
        <v>12.920225</v>
      </c>
      <c r="EK121">
        <v>352.2158214285714</v>
      </c>
      <c r="EL121">
        <v>338.4923571428572</v>
      </c>
      <c r="EM121">
        <v>1.430354642857143</v>
      </c>
      <c r="EN121">
        <v>331.1026428571429</v>
      </c>
      <c r="EO121">
        <v>21.83105</v>
      </c>
      <c r="EP121">
        <v>2.104805357142857</v>
      </c>
      <c r="EQ121">
        <v>1.975380357142857</v>
      </c>
      <c r="ER121">
        <v>18.25559642857143</v>
      </c>
      <c r="ES121">
        <v>17.24836785714286</v>
      </c>
      <c r="ET121">
        <v>2000.006785714286</v>
      </c>
      <c r="EU121">
        <v>0.9799988928571428</v>
      </c>
      <c r="EV121">
        <v>0.02000101071428571</v>
      </c>
      <c r="EW121">
        <v>0</v>
      </c>
      <c r="EX121">
        <v>247.6945714285714</v>
      </c>
      <c r="EY121">
        <v>5.00097</v>
      </c>
      <c r="EZ121">
        <v>5051.5325</v>
      </c>
      <c r="FA121">
        <v>16707.63214285715</v>
      </c>
      <c r="FB121">
        <v>40.375</v>
      </c>
      <c r="FC121">
        <v>40.75</v>
      </c>
      <c r="FD121">
        <v>40.31199999999999</v>
      </c>
      <c r="FE121">
        <v>40.31199999999999</v>
      </c>
      <c r="FF121">
        <v>40.95949999999998</v>
      </c>
      <c r="FG121">
        <v>1955.106785714286</v>
      </c>
      <c r="FH121">
        <v>39.9</v>
      </c>
      <c r="FI121">
        <v>0</v>
      </c>
      <c r="FJ121">
        <v>1758644065.2</v>
      </c>
      <c r="FK121">
        <v>0</v>
      </c>
      <c r="FL121">
        <v>247.6317307692307</v>
      </c>
      <c r="FM121">
        <v>-7.356068394059488</v>
      </c>
      <c r="FN121">
        <v>-137.2225642159883</v>
      </c>
      <c r="FO121">
        <v>5050.526923076924</v>
      </c>
      <c r="FP121">
        <v>15</v>
      </c>
      <c r="FQ121">
        <v>0</v>
      </c>
      <c r="FR121" t="s">
        <v>441</v>
      </c>
      <c r="FS121">
        <v>1747247426.5</v>
      </c>
      <c r="FT121">
        <v>1747247420.5</v>
      </c>
      <c r="FU121">
        <v>0</v>
      </c>
      <c r="FV121">
        <v>1.027</v>
      </c>
      <c r="FW121">
        <v>0.031</v>
      </c>
      <c r="FX121">
        <v>0.02</v>
      </c>
      <c r="FY121">
        <v>0.05</v>
      </c>
      <c r="FZ121">
        <v>420</v>
      </c>
      <c r="GA121">
        <v>16</v>
      </c>
      <c r="GB121">
        <v>0.01</v>
      </c>
      <c r="GC121">
        <v>0.1</v>
      </c>
      <c r="GD121">
        <v>12.58928048780488</v>
      </c>
      <c r="GE121">
        <v>7.188863414634165</v>
      </c>
      <c r="GF121">
        <v>0.7373336939301228</v>
      </c>
      <c r="GG121">
        <v>0</v>
      </c>
      <c r="GH121">
        <v>247.8660882352941</v>
      </c>
      <c r="GI121">
        <v>-5.446279607059305</v>
      </c>
      <c r="GJ121">
        <v>0.6129450300488527</v>
      </c>
      <c r="GK121">
        <v>-1</v>
      </c>
      <c r="GL121">
        <v>1.429483170731707</v>
      </c>
      <c r="GM121">
        <v>0.02199156794425372</v>
      </c>
      <c r="GN121">
        <v>0.00237271938153959</v>
      </c>
      <c r="GO121">
        <v>1</v>
      </c>
      <c r="GP121">
        <v>1</v>
      </c>
      <c r="GQ121">
        <v>2</v>
      </c>
      <c r="GR121" t="s">
        <v>442</v>
      </c>
      <c r="GS121">
        <v>3.13619</v>
      </c>
      <c r="GT121">
        <v>2.6899</v>
      </c>
      <c r="GU121">
        <v>0.07592210000000001</v>
      </c>
      <c r="GV121">
        <v>0.0725775</v>
      </c>
      <c r="GW121">
        <v>0.104156</v>
      </c>
      <c r="GX121">
        <v>0.0984196</v>
      </c>
      <c r="GY121">
        <v>29408.3</v>
      </c>
      <c r="GZ121">
        <v>29562.8</v>
      </c>
      <c r="HA121">
        <v>29580.6</v>
      </c>
      <c r="HB121">
        <v>29455.4</v>
      </c>
      <c r="HC121">
        <v>35012</v>
      </c>
      <c r="HD121">
        <v>35171</v>
      </c>
      <c r="HE121">
        <v>41628.8</v>
      </c>
      <c r="HF121">
        <v>41844.7</v>
      </c>
      <c r="HG121">
        <v>1.9264</v>
      </c>
      <c r="HH121">
        <v>1.88172</v>
      </c>
      <c r="HI121">
        <v>0.113398</v>
      </c>
      <c r="HJ121">
        <v>0</v>
      </c>
      <c r="HK121">
        <v>28.1679</v>
      </c>
      <c r="HL121">
        <v>999.9</v>
      </c>
      <c r="HM121">
        <v>53.7</v>
      </c>
      <c r="HN121">
        <v>31</v>
      </c>
      <c r="HO121">
        <v>26.7764</v>
      </c>
      <c r="HP121">
        <v>62.1781</v>
      </c>
      <c r="HQ121">
        <v>25.9696</v>
      </c>
      <c r="HR121">
        <v>1</v>
      </c>
      <c r="HS121">
        <v>0.042688</v>
      </c>
      <c r="HT121">
        <v>-0.67832</v>
      </c>
      <c r="HU121">
        <v>20.3383</v>
      </c>
      <c r="HV121">
        <v>5.21759</v>
      </c>
      <c r="HW121">
        <v>12.0107</v>
      </c>
      <c r="HX121">
        <v>4.98935</v>
      </c>
      <c r="HY121">
        <v>3.28775</v>
      </c>
      <c r="HZ121">
        <v>9999</v>
      </c>
      <c r="IA121">
        <v>9999</v>
      </c>
      <c r="IB121">
        <v>9999</v>
      </c>
      <c r="IC121">
        <v>999.9</v>
      </c>
      <c r="ID121">
        <v>1.86756</v>
      </c>
      <c r="IE121">
        <v>1.86669</v>
      </c>
      <c r="IF121">
        <v>1.866</v>
      </c>
      <c r="IG121">
        <v>1.866</v>
      </c>
      <c r="IH121">
        <v>1.86783</v>
      </c>
      <c r="II121">
        <v>1.87027</v>
      </c>
      <c r="IJ121">
        <v>1.8689</v>
      </c>
      <c r="IK121">
        <v>1.87042</v>
      </c>
      <c r="IL121">
        <v>0</v>
      </c>
      <c r="IM121">
        <v>0</v>
      </c>
      <c r="IN121">
        <v>0</v>
      </c>
      <c r="IO121">
        <v>0</v>
      </c>
      <c r="IP121" t="s">
        <v>443</v>
      </c>
      <c r="IQ121" t="s">
        <v>444</v>
      </c>
      <c r="IR121" t="s">
        <v>445</v>
      </c>
      <c r="IS121" t="s">
        <v>445</v>
      </c>
      <c r="IT121" t="s">
        <v>445</v>
      </c>
      <c r="IU121" t="s">
        <v>445</v>
      </c>
      <c r="IV121">
        <v>0</v>
      </c>
      <c r="IW121">
        <v>100</v>
      </c>
      <c r="IX121">
        <v>100</v>
      </c>
      <c r="IY121">
        <v>0.195</v>
      </c>
      <c r="IZ121">
        <v>0.1399</v>
      </c>
      <c r="JA121">
        <v>0.1520806729546384</v>
      </c>
      <c r="JB121">
        <v>0.0003178419753343253</v>
      </c>
      <c r="JC121">
        <v>-6.012475575984678E-07</v>
      </c>
      <c r="JD121">
        <v>7.594320938325871E-11</v>
      </c>
      <c r="JE121">
        <v>-0.06537213769188976</v>
      </c>
      <c r="JF121">
        <v>-0.002779077146552394</v>
      </c>
      <c r="JG121">
        <v>0.0007843295920201409</v>
      </c>
      <c r="JH121">
        <v>-1.211717912536145E-05</v>
      </c>
      <c r="JI121">
        <v>4</v>
      </c>
      <c r="JJ121">
        <v>2338</v>
      </c>
      <c r="JK121">
        <v>1</v>
      </c>
      <c r="JL121">
        <v>27</v>
      </c>
      <c r="JM121">
        <v>189944</v>
      </c>
      <c r="JN121">
        <v>189944.1</v>
      </c>
      <c r="JO121">
        <v>0.780029</v>
      </c>
      <c r="JP121">
        <v>2.27173</v>
      </c>
      <c r="JQ121">
        <v>1.39648</v>
      </c>
      <c r="JR121">
        <v>2.34741</v>
      </c>
      <c r="JS121">
        <v>1.49536</v>
      </c>
      <c r="JT121">
        <v>2.68066</v>
      </c>
      <c r="JU121">
        <v>36.1989</v>
      </c>
      <c r="JV121">
        <v>24.07</v>
      </c>
      <c r="JW121">
        <v>18</v>
      </c>
      <c r="JX121">
        <v>487.159</v>
      </c>
      <c r="JY121">
        <v>449.182</v>
      </c>
      <c r="JZ121">
        <v>28.5776</v>
      </c>
      <c r="KA121">
        <v>28.1351</v>
      </c>
      <c r="KB121">
        <v>29.9999</v>
      </c>
      <c r="KC121">
        <v>28.0199</v>
      </c>
      <c r="KD121">
        <v>27.9544</v>
      </c>
      <c r="KE121">
        <v>15.5785</v>
      </c>
      <c r="KF121">
        <v>25.3355</v>
      </c>
      <c r="KG121">
        <v>70.3776</v>
      </c>
      <c r="KH121">
        <v>28.5556</v>
      </c>
      <c r="KI121">
        <v>279.499</v>
      </c>
      <c r="KJ121">
        <v>21.8499</v>
      </c>
      <c r="KK121">
        <v>101.102</v>
      </c>
      <c r="KL121">
        <v>100.625</v>
      </c>
    </row>
    <row r="122" spans="1:298">
      <c r="A122">
        <v>106</v>
      </c>
      <c r="B122">
        <v>1758644069.1</v>
      </c>
      <c r="C122">
        <v>2443.099999904633</v>
      </c>
      <c r="D122" t="s">
        <v>657</v>
      </c>
      <c r="E122" t="s">
        <v>658</v>
      </c>
      <c r="F122">
        <v>5</v>
      </c>
      <c r="G122" t="s">
        <v>640</v>
      </c>
      <c r="H122" t="s">
        <v>437</v>
      </c>
      <c r="I122" t="s">
        <v>438</v>
      </c>
      <c r="J122">
        <v>1758644061.6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306.0456587107096</v>
      </c>
      <c r="AL122">
        <v>312.4032848484846</v>
      </c>
      <c r="AM122">
        <v>-3.287835968740761</v>
      </c>
      <c r="AN122">
        <v>64.96377048349792</v>
      </c>
      <c r="AO122">
        <f>(AQ122 - AP122 + DZ122*1E3/(8.314*(EB122+273.15)) * AS122/DY122 * AR122) * DY122/(100*DM122) * 1000/(1000 - AQ122)</f>
        <v>0</v>
      </c>
      <c r="AP122">
        <v>21.8280486990604</v>
      </c>
      <c r="AQ122">
        <v>23.26156909090907</v>
      </c>
      <c r="AR122">
        <v>-3.845641571660782E-06</v>
      </c>
      <c r="AS122">
        <v>107.5651397533487</v>
      </c>
      <c r="AT122">
        <v>2</v>
      </c>
      <c r="AU122">
        <v>0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439</v>
      </c>
      <c r="AZ122" t="s">
        <v>439</v>
      </c>
      <c r="BA122">
        <v>0</v>
      </c>
      <c r="BB122">
        <v>0</v>
      </c>
      <c r="BC122">
        <f>1-BA122/BB122</f>
        <v>0</v>
      </c>
      <c r="BD122">
        <v>0</v>
      </c>
      <c r="BE122" t="s">
        <v>439</v>
      </c>
      <c r="BF122" t="s">
        <v>439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439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1.65</v>
      </c>
      <c r="DN122">
        <v>0.5</v>
      </c>
      <c r="DO122" t="s">
        <v>440</v>
      </c>
      <c r="DP122">
        <v>2</v>
      </c>
      <c r="DQ122" t="b">
        <v>1</v>
      </c>
      <c r="DR122">
        <v>1758644061.6</v>
      </c>
      <c r="DS122">
        <v>327.4411481481481</v>
      </c>
      <c r="DT122">
        <v>313.9352222222223</v>
      </c>
      <c r="DU122">
        <v>23.26228888888889</v>
      </c>
      <c r="DV122">
        <v>21.8297962962963</v>
      </c>
      <c r="DW122">
        <v>327.2467777777778</v>
      </c>
      <c r="DX122">
        <v>23.12238148148148</v>
      </c>
      <c r="DY122">
        <v>500.0074814814815</v>
      </c>
      <c r="DZ122">
        <v>90.48408518518518</v>
      </c>
      <c r="EA122">
        <v>0.02980537777777778</v>
      </c>
      <c r="EB122">
        <v>29.81015555555555</v>
      </c>
      <c r="EC122">
        <v>30.01783703703703</v>
      </c>
      <c r="ED122">
        <v>999.9000000000001</v>
      </c>
      <c r="EE122">
        <v>0</v>
      </c>
      <c r="EF122">
        <v>0</v>
      </c>
      <c r="EG122">
        <v>9998.634074074074</v>
      </c>
      <c r="EH122">
        <v>0</v>
      </c>
      <c r="EI122">
        <v>12.0846</v>
      </c>
      <c r="EJ122">
        <v>13.50585925925926</v>
      </c>
      <c r="EK122">
        <v>335.2395185185185</v>
      </c>
      <c r="EL122">
        <v>320.9414074074074</v>
      </c>
      <c r="EM122">
        <v>1.432474444444444</v>
      </c>
      <c r="EN122">
        <v>313.9352222222223</v>
      </c>
      <c r="EO122">
        <v>21.8297962962963</v>
      </c>
      <c r="EP122">
        <v>2.104866296296296</v>
      </c>
      <c r="EQ122">
        <v>1.97525037037037</v>
      </c>
      <c r="ER122">
        <v>18.25605925925926</v>
      </c>
      <c r="ES122">
        <v>17.24731851851852</v>
      </c>
      <c r="ET122">
        <v>2000.003703703704</v>
      </c>
      <c r="EU122">
        <v>0.9799988888888889</v>
      </c>
      <c r="EV122">
        <v>0.02000101481481481</v>
      </c>
      <c r="EW122">
        <v>0</v>
      </c>
      <c r="EX122">
        <v>246.9955185185185</v>
      </c>
      <c r="EY122">
        <v>5.00097</v>
      </c>
      <c r="EZ122">
        <v>5037.576296296296</v>
      </c>
      <c r="FA122">
        <v>16707.62222222222</v>
      </c>
      <c r="FB122">
        <v>40.375</v>
      </c>
      <c r="FC122">
        <v>40.75</v>
      </c>
      <c r="FD122">
        <v>40.31199999999999</v>
      </c>
      <c r="FE122">
        <v>40.31199999999999</v>
      </c>
      <c r="FF122">
        <v>40.95333333333333</v>
      </c>
      <c r="FG122">
        <v>1955.103703703704</v>
      </c>
      <c r="FH122">
        <v>39.9</v>
      </c>
      <c r="FI122">
        <v>0</v>
      </c>
      <c r="FJ122">
        <v>1758644070</v>
      </c>
      <c r="FK122">
        <v>0</v>
      </c>
      <c r="FL122">
        <v>247.0037307692308</v>
      </c>
      <c r="FM122">
        <v>-8.52482052032726</v>
      </c>
      <c r="FN122">
        <v>-185.0960681178871</v>
      </c>
      <c r="FO122">
        <v>5037.569230769232</v>
      </c>
      <c r="FP122">
        <v>15</v>
      </c>
      <c r="FQ122">
        <v>0</v>
      </c>
      <c r="FR122" t="s">
        <v>441</v>
      </c>
      <c r="FS122">
        <v>1747247426.5</v>
      </c>
      <c r="FT122">
        <v>1747247420.5</v>
      </c>
      <c r="FU122">
        <v>0</v>
      </c>
      <c r="FV122">
        <v>1.027</v>
      </c>
      <c r="FW122">
        <v>0.031</v>
      </c>
      <c r="FX122">
        <v>0.02</v>
      </c>
      <c r="FY122">
        <v>0.05</v>
      </c>
      <c r="FZ122">
        <v>420</v>
      </c>
      <c r="GA122">
        <v>16</v>
      </c>
      <c r="GB122">
        <v>0.01</v>
      </c>
      <c r="GC122">
        <v>0.1</v>
      </c>
      <c r="GD122">
        <v>13.18776097560976</v>
      </c>
      <c r="GE122">
        <v>6.608878745644592</v>
      </c>
      <c r="GF122">
        <v>0.6628591311473271</v>
      </c>
      <c r="GG122">
        <v>0</v>
      </c>
      <c r="GH122">
        <v>247.3770882352941</v>
      </c>
      <c r="GI122">
        <v>-7.799098549674806</v>
      </c>
      <c r="GJ122">
        <v>0.7971154380805167</v>
      </c>
      <c r="GK122">
        <v>-1</v>
      </c>
      <c r="GL122">
        <v>1.431274878048781</v>
      </c>
      <c r="GM122">
        <v>0.02523177700348813</v>
      </c>
      <c r="GN122">
        <v>0.002662703670855332</v>
      </c>
      <c r="GO122">
        <v>1</v>
      </c>
      <c r="GP122">
        <v>1</v>
      </c>
      <c r="GQ122">
        <v>2</v>
      </c>
      <c r="GR122" t="s">
        <v>442</v>
      </c>
      <c r="GS122">
        <v>3.13606</v>
      </c>
      <c r="GT122">
        <v>2.6902</v>
      </c>
      <c r="GU122">
        <v>0.0727973</v>
      </c>
      <c r="GV122">
        <v>0.0693318</v>
      </c>
      <c r="GW122">
        <v>0.104152</v>
      </c>
      <c r="GX122">
        <v>0.0984144</v>
      </c>
      <c r="GY122">
        <v>29507.8</v>
      </c>
      <c r="GZ122">
        <v>29666.1</v>
      </c>
      <c r="HA122">
        <v>29580.6</v>
      </c>
      <c r="HB122">
        <v>29455.2</v>
      </c>
      <c r="HC122">
        <v>35012.4</v>
      </c>
      <c r="HD122">
        <v>35171</v>
      </c>
      <c r="HE122">
        <v>41629.1</v>
      </c>
      <c r="HF122">
        <v>41844.5</v>
      </c>
      <c r="HG122">
        <v>1.92605</v>
      </c>
      <c r="HH122">
        <v>1.88162</v>
      </c>
      <c r="HI122">
        <v>0.112548</v>
      </c>
      <c r="HJ122">
        <v>0</v>
      </c>
      <c r="HK122">
        <v>28.1719</v>
      </c>
      <c r="HL122">
        <v>999.9</v>
      </c>
      <c r="HM122">
        <v>53.7</v>
      </c>
      <c r="HN122">
        <v>31</v>
      </c>
      <c r="HO122">
        <v>26.7769</v>
      </c>
      <c r="HP122">
        <v>61.9481</v>
      </c>
      <c r="HQ122">
        <v>25.9936</v>
      </c>
      <c r="HR122">
        <v>1</v>
      </c>
      <c r="HS122">
        <v>0.0425991</v>
      </c>
      <c r="HT122">
        <v>-0.65277</v>
      </c>
      <c r="HU122">
        <v>20.3385</v>
      </c>
      <c r="HV122">
        <v>5.21594</v>
      </c>
      <c r="HW122">
        <v>12.0108</v>
      </c>
      <c r="HX122">
        <v>4.98925</v>
      </c>
      <c r="HY122">
        <v>3.2877</v>
      </c>
      <c r="HZ122">
        <v>9999</v>
      </c>
      <c r="IA122">
        <v>9999</v>
      </c>
      <c r="IB122">
        <v>9999</v>
      </c>
      <c r="IC122">
        <v>999.9</v>
      </c>
      <c r="ID122">
        <v>1.86756</v>
      </c>
      <c r="IE122">
        <v>1.86669</v>
      </c>
      <c r="IF122">
        <v>1.86601</v>
      </c>
      <c r="IG122">
        <v>1.866</v>
      </c>
      <c r="IH122">
        <v>1.86786</v>
      </c>
      <c r="II122">
        <v>1.87027</v>
      </c>
      <c r="IJ122">
        <v>1.86891</v>
      </c>
      <c r="IK122">
        <v>1.87041</v>
      </c>
      <c r="IL122">
        <v>0</v>
      </c>
      <c r="IM122">
        <v>0</v>
      </c>
      <c r="IN122">
        <v>0</v>
      </c>
      <c r="IO122">
        <v>0</v>
      </c>
      <c r="IP122" t="s">
        <v>443</v>
      </c>
      <c r="IQ122" t="s">
        <v>444</v>
      </c>
      <c r="IR122" t="s">
        <v>445</v>
      </c>
      <c r="IS122" t="s">
        <v>445</v>
      </c>
      <c r="IT122" t="s">
        <v>445</v>
      </c>
      <c r="IU122" t="s">
        <v>445</v>
      </c>
      <c r="IV122">
        <v>0</v>
      </c>
      <c r="IW122">
        <v>100</v>
      </c>
      <c r="IX122">
        <v>100</v>
      </c>
      <c r="IY122">
        <v>0.196</v>
      </c>
      <c r="IZ122">
        <v>0.1399</v>
      </c>
      <c r="JA122">
        <v>0.1520806729546384</v>
      </c>
      <c r="JB122">
        <v>0.0003178419753343253</v>
      </c>
      <c r="JC122">
        <v>-6.012475575984678E-07</v>
      </c>
      <c r="JD122">
        <v>7.594320938325871E-11</v>
      </c>
      <c r="JE122">
        <v>-0.06537213769188976</v>
      </c>
      <c r="JF122">
        <v>-0.002779077146552394</v>
      </c>
      <c r="JG122">
        <v>0.0007843295920201409</v>
      </c>
      <c r="JH122">
        <v>-1.211717912536145E-05</v>
      </c>
      <c r="JI122">
        <v>4</v>
      </c>
      <c r="JJ122">
        <v>2338</v>
      </c>
      <c r="JK122">
        <v>1</v>
      </c>
      <c r="JL122">
        <v>27</v>
      </c>
      <c r="JM122">
        <v>189944</v>
      </c>
      <c r="JN122">
        <v>189944.1</v>
      </c>
      <c r="JO122">
        <v>0.743408</v>
      </c>
      <c r="JP122">
        <v>2.29736</v>
      </c>
      <c r="JQ122">
        <v>1.39648</v>
      </c>
      <c r="JR122">
        <v>2.34985</v>
      </c>
      <c r="JS122">
        <v>1.49536</v>
      </c>
      <c r="JT122">
        <v>2.53418</v>
      </c>
      <c r="JU122">
        <v>36.1989</v>
      </c>
      <c r="JV122">
        <v>24.0525</v>
      </c>
      <c r="JW122">
        <v>18</v>
      </c>
      <c r="JX122">
        <v>486.928</v>
      </c>
      <c r="JY122">
        <v>449.112</v>
      </c>
      <c r="JZ122">
        <v>28.5553</v>
      </c>
      <c r="KA122">
        <v>28.1332</v>
      </c>
      <c r="KB122">
        <v>29.9999</v>
      </c>
      <c r="KC122">
        <v>28.0186</v>
      </c>
      <c r="KD122">
        <v>27.9533</v>
      </c>
      <c r="KE122">
        <v>14.8439</v>
      </c>
      <c r="KF122">
        <v>25.3355</v>
      </c>
      <c r="KG122">
        <v>70.3776</v>
      </c>
      <c r="KH122">
        <v>28.541</v>
      </c>
      <c r="KI122">
        <v>266.126</v>
      </c>
      <c r="KJ122">
        <v>21.8499</v>
      </c>
      <c r="KK122">
        <v>101.103</v>
      </c>
      <c r="KL122">
        <v>100.625</v>
      </c>
    </row>
    <row r="123" spans="1:298">
      <c r="A123">
        <v>107</v>
      </c>
      <c r="B123">
        <v>1758644074.1</v>
      </c>
      <c r="C123">
        <v>2448.099999904633</v>
      </c>
      <c r="D123" t="s">
        <v>659</v>
      </c>
      <c r="E123" t="s">
        <v>660</v>
      </c>
      <c r="F123">
        <v>5</v>
      </c>
      <c r="G123" t="s">
        <v>640</v>
      </c>
      <c r="H123" t="s">
        <v>437</v>
      </c>
      <c r="I123" t="s">
        <v>438</v>
      </c>
      <c r="J123">
        <v>1758644066.314285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289.0981508437646</v>
      </c>
      <c r="AL123">
        <v>295.8788545454545</v>
      </c>
      <c r="AM123">
        <v>-3.30547989945541</v>
      </c>
      <c r="AN123">
        <v>64.96377048349792</v>
      </c>
      <c r="AO123">
        <f>(AQ123 - AP123 + DZ123*1E3/(8.314*(EB123+273.15)) * AS123/DY123 * AR123) * DY123/(100*DM123) * 1000/(1000 - AQ123)</f>
        <v>0</v>
      </c>
      <c r="AP123">
        <v>21.82896005118954</v>
      </c>
      <c r="AQ123">
        <v>23.26079212121212</v>
      </c>
      <c r="AR123">
        <v>-6.290381953213251E-07</v>
      </c>
      <c r="AS123">
        <v>107.5651397533487</v>
      </c>
      <c r="AT123">
        <v>2</v>
      </c>
      <c r="AU123">
        <v>0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439</v>
      </c>
      <c r="AZ123" t="s">
        <v>439</v>
      </c>
      <c r="BA123">
        <v>0</v>
      </c>
      <c r="BB123">
        <v>0</v>
      </c>
      <c r="BC123">
        <f>1-BA123/BB123</f>
        <v>0</v>
      </c>
      <c r="BD123">
        <v>0</v>
      </c>
      <c r="BE123" t="s">
        <v>439</v>
      </c>
      <c r="BF123" t="s">
        <v>439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439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1.65</v>
      </c>
      <c r="DN123">
        <v>0.5</v>
      </c>
      <c r="DO123" t="s">
        <v>440</v>
      </c>
      <c r="DP123">
        <v>2</v>
      </c>
      <c r="DQ123" t="b">
        <v>1</v>
      </c>
      <c r="DR123">
        <v>1758644066.314285</v>
      </c>
      <c r="DS123">
        <v>312.4247142857143</v>
      </c>
      <c r="DT123">
        <v>298.3815714285715</v>
      </c>
      <c r="DU123">
        <v>23.26222142857143</v>
      </c>
      <c r="DV123">
        <v>21.82903571428572</v>
      </c>
      <c r="DW123">
        <v>312.2297142857143</v>
      </c>
      <c r="DX123">
        <v>23.12231428571428</v>
      </c>
      <c r="DY123">
        <v>499.9960357142857</v>
      </c>
      <c r="DZ123">
        <v>90.48286071428572</v>
      </c>
      <c r="EA123">
        <v>0.02983148571428572</v>
      </c>
      <c r="EB123">
        <v>29.81074642857143</v>
      </c>
      <c r="EC123">
        <v>30.01454642857143</v>
      </c>
      <c r="ED123">
        <v>999.9000000000002</v>
      </c>
      <c r="EE123">
        <v>0</v>
      </c>
      <c r="EF123">
        <v>0</v>
      </c>
      <c r="EG123">
        <v>9995.221428571429</v>
      </c>
      <c r="EH123">
        <v>0</v>
      </c>
      <c r="EI123">
        <v>12.0846</v>
      </c>
      <c r="EJ123">
        <v>14.04308571428571</v>
      </c>
      <c r="EK123">
        <v>319.8654642857143</v>
      </c>
      <c r="EL123">
        <v>305.0403928571428</v>
      </c>
      <c r="EM123">
        <v>1.433176428571429</v>
      </c>
      <c r="EN123">
        <v>298.3815714285715</v>
      </c>
      <c r="EO123">
        <v>21.82903571428572</v>
      </c>
      <c r="EP123">
        <v>2.104831785714286</v>
      </c>
      <c r="EQ123">
        <v>1.975154642857143</v>
      </c>
      <c r="ER123">
        <v>18.25579642857143</v>
      </c>
      <c r="ES123">
        <v>17.24655</v>
      </c>
      <c r="ET123">
        <v>1999.992857142857</v>
      </c>
      <c r="EU123">
        <v>0.9799987857142857</v>
      </c>
      <c r="EV123">
        <v>0.02000111428571428</v>
      </c>
      <c r="EW123">
        <v>0</v>
      </c>
      <c r="EX123">
        <v>246.2119285714286</v>
      </c>
      <c r="EY123">
        <v>5.00097</v>
      </c>
      <c r="EZ123">
        <v>5020.659999999999</v>
      </c>
      <c r="FA123">
        <v>16707.51428571429</v>
      </c>
      <c r="FB123">
        <v>40.375</v>
      </c>
      <c r="FC123">
        <v>40.75</v>
      </c>
      <c r="FD123">
        <v>40.31199999999999</v>
      </c>
      <c r="FE123">
        <v>40.31199999999999</v>
      </c>
      <c r="FF123">
        <v>40.94374999999999</v>
      </c>
      <c r="FG123">
        <v>1955.092857142857</v>
      </c>
      <c r="FH123">
        <v>39.9</v>
      </c>
      <c r="FI123">
        <v>0</v>
      </c>
      <c r="FJ123">
        <v>1758644074.8</v>
      </c>
      <c r="FK123">
        <v>0</v>
      </c>
      <c r="FL123">
        <v>246.21</v>
      </c>
      <c r="FM123">
        <v>-11.12403420112033</v>
      </c>
      <c r="FN123">
        <v>-240.3254702284019</v>
      </c>
      <c r="FO123">
        <v>5020.531538461538</v>
      </c>
      <c r="FP123">
        <v>15</v>
      </c>
      <c r="FQ123">
        <v>0</v>
      </c>
      <c r="FR123" t="s">
        <v>441</v>
      </c>
      <c r="FS123">
        <v>1747247426.5</v>
      </c>
      <c r="FT123">
        <v>1747247420.5</v>
      </c>
      <c r="FU123">
        <v>0</v>
      </c>
      <c r="FV123">
        <v>1.027</v>
      </c>
      <c r="FW123">
        <v>0.031</v>
      </c>
      <c r="FX123">
        <v>0.02</v>
      </c>
      <c r="FY123">
        <v>0.05</v>
      </c>
      <c r="FZ123">
        <v>420</v>
      </c>
      <c r="GA123">
        <v>16</v>
      </c>
      <c r="GB123">
        <v>0.01</v>
      </c>
      <c r="GC123">
        <v>0.1</v>
      </c>
      <c r="GD123">
        <v>13.6858675</v>
      </c>
      <c r="GE123">
        <v>6.924169981238228</v>
      </c>
      <c r="GF123">
        <v>0.6691885449510847</v>
      </c>
      <c r="GG123">
        <v>0</v>
      </c>
      <c r="GH123">
        <v>246.6677352941176</v>
      </c>
      <c r="GI123">
        <v>-9.656699780688173</v>
      </c>
      <c r="GJ123">
        <v>0.9826241669428903</v>
      </c>
      <c r="GK123">
        <v>-1</v>
      </c>
      <c r="GL123">
        <v>1.4322325</v>
      </c>
      <c r="GM123">
        <v>0.01135159474671519</v>
      </c>
      <c r="GN123">
        <v>0.001933182285766133</v>
      </c>
      <c r="GO123">
        <v>1</v>
      </c>
      <c r="GP123">
        <v>1</v>
      </c>
      <c r="GQ123">
        <v>2</v>
      </c>
      <c r="GR123" t="s">
        <v>442</v>
      </c>
      <c r="GS123">
        <v>3.13609</v>
      </c>
      <c r="GT123">
        <v>2.69017</v>
      </c>
      <c r="GU123">
        <v>0.0695875</v>
      </c>
      <c r="GV123">
        <v>0.0659946</v>
      </c>
      <c r="GW123">
        <v>0.10415</v>
      </c>
      <c r="GX123">
        <v>0.098416</v>
      </c>
      <c r="GY123">
        <v>29610</v>
      </c>
      <c r="GZ123">
        <v>29772.7</v>
      </c>
      <c r="HA123">
        <v>29580.7</v>
      </c>
      <c r="HB123">
        <v>29455.4</v>
      </c>
      <c r="HC123">
        <v>35012.2</v>
      </c>
      <c r="HD123">
        <v>35171.3</v>
      </c>
      <c r="HE123">
        <v>41628.9</v>
      </c>
      <c r="HF123">
        <v>41845</v>
      </c>
      <c r="HG123">
        <v>1.92598</v>
      </c>
      <c r="HH123">
        <v>1.88165</v>
      </c>
      <c r="HI123">
        <v>0.112921</v>
      </c>
      <c r="HJ123">
        <v>0</v>
      </c>
      <c r="HK123">
        <v>28.176</v>
      </c>
      <c r="HL123">
        <v>999.9</v>
      </c>
      <c r="HM123">
        <v>53.7</v>
      </c>
      <c r="HN123">
        <v>31</v>
      </c>
      <c r="HO123">
        <v>26.7733</v>
      </c>
      <c r="HP123">
        <v>62.1081</v>
      </c>
      <c r="HQ123">
        <v>26.1138</v>
      </c>
      <c r="HR123">
        <v>1</v>
      </c>
      <c r="HS123">
        <v>0.0422409</v>
      </c>
      <c r="HT123">
        <v>-0.66421</v>
      </c>
      <c r="HU123">
        <v>20.3383</v>
      </c>
      <c r="HV123">
        <v>5.21519</v>
      </c>
      <c r="HW123">
        <v>12.0111</v>
      </c>
      <c r="HX123">
        <v>4.98895</v>
      </c>
      <c r="HY123">
        <v>3.28778</v>
      </c>
      <c r="HZ123">
        <v>9999</v>
      </c>
      <c r="IA123">
        <v>9999</v>
      </c>
      <c r="IB123">
        <v>9999</v>
      </c>
      <c r="IC123">
        <v>999.9</v>
      </c>
      <c r="ID123">
        <v>1.86755</v>
      </c>
      <c r="IE123">
        <v>1.86669</v>
      </c>
      <c r="IF123">
        <v>1.86601</v>
      </c>
      <c r="IG123">
        <v>1.866</v>
      </c>
      <c r="IH123">
        <v>1.86786</v>
      </c>
      <c r="II123">
        <v>1.87028</v>
      </c>
      <c r="IJ123">
        <v>1.86891</v>
      </c>
      <c r="IK123">
        <v>1.87042</v>
      </c>
      <c r="IL123">
        <v>0</v>
      </c>
      <c r="IM123">
        <v>0</v>
      </c>
      <c r="IN123">
        <v>0</v>
      </c>
      <c r="IO123">
        <v>0</v>
      </c>
      <c r="IP123" t="s">
        <v>443</v>
      </c>
      <c r="IQ123" t="s">
        <v>444</v>
      </c>
      <c r="IR123" t="s">
        <v>445</v>
      </c>
      <c r="IS123" t="s">
        <v>445</v>
      </c>
      <c r="IT123" t="s">
        <v>445</v>
      </c>
      <c r="IU123" t="s">
        <v>445</v>
      </c>
      <c r="IV123">
        <v>0</v>
      </c>
      <c r="IW123">
        <v>100</v>
      </c>
      <c r="IX123">
        <v>100</v>
      </c>
      <c r="IY123">
        <v>0.196</v>
      </c>
      <c r="IZ123">
        <v>0.1399</v>
      </c>
      <c r="JA123">
        <v>0.1520806729546384</v>
      </c>
      <c r="JB123">
        <v>0.0003178419753343253</v>
      </c>
      <c r="JC123">
        <v>-6.012475575984678E-07</v>
      </c>
      <c r="JD123">
        <v>7.594320938325871E-11</v>
      </c>
      <c r="JE123">
        <v>-0.06537213769188976</v>
      </c>
      <c r="JF123">
        <v>-0.002779077146552394</v>
      </c>
      <c r="JG123">
        <v>0.0007843295920201409</v>
      </c>
      <c r="JH123">
        <v>-1.211717912536145E-05</v>
      </c>
      <c r="JI123">
        <v>4</v>
      </c>
      <c r="JJ123">
        <v>2338</v>
      </c>
      <c r="JK123">
        <v>1</v>
      </c>
      <c r="JL123">
        <v>27</v>
      </c>
      <c r="JM123">
        <v>189944.1</v>
      </c>
      <c r="JN123">
        <v>189944.2</v>
      </c>
      <c r="JO123">
        <v>0.710449</v>
      </c>
      <c r="JP123">
        <v>2.2937</v>
      </c>
      <c r="JQ123">
        <v>1.39771</v>
      </c>
      <c r="JR123">
        <v>2.34253</v>
      </c>
      <c r="JS123">
        <v>1.49536</v>
      </c>
      <c r="JT123">
        <v>2.52441</v>
      </c>
      <c r="JU123">
        <v>36.1989</v>
      </c>
      <c r="JV123">
        <v>24.0612</v>
      </c>
      <c r="JW123">
        <v>18</v>
      </c>
      <c r="JX123">
        <v>486.867</v>
      </c>
      <c r="JY123">
        <v>449.117</v>
      </c>
      <c r="JZ123">
        <v>28.5379</v>
      </c>
      <c r="KA123">
        <v>28.1326</v>
      </c>
      <c r="KB123">
        <v>30</v>
      </c>
      <c r="KC123">
        <v>28.0169</v>
      </c>
      <c r="KD123">
        <v>27.952</v>
      </c>
      <c r="KE123">
        <v>14.1822</v>
      </c>
      <c r="KF123">
        <v>25.3355</v>
      </c>
      <c r="KG123">
        <v>70.3776</v>
      </c>
      <c r="KH123">
        <v>28.5337</v>
      </c>
      <c r="KI123">
        <v>246.068</v>
      </c>
      <c r="KJ123">
        <v>21.8499</v>
      </c>
      <c r="KK123">
        <v>101.103</v>
      </c>
      <c r="KL123">
        <v>100.626</v>
      </c>
    </row>
    <row r="124" spans="1:298">
      <c r="A124">
        <v>108</v>
      </c>
      <c r="B124">
        <v>1758644079.1</v>
      </c>
      <c r="C124">
        <v>2453.099999904633</v>
      </c>
      <c r="D124" t="s">
        <v>661</v>
      </c>
      <c r="E124" t="s">
        <v>662</v>
      </c>
      <c r="F124">
        <v>5</v>
      </c>
      <c r="G124" t="s">
        <v>640</v>
      </c>
      <c r="H124" t="s">
        <v>437</v>
      </c>
      <c r="I124" t="s">
        <v>438</v>
      </c>
      <c r="J124">
        <v>1758644071.6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272.1644246675218</v>
      </c>
      <c r="AL124">
        <v>279.280006060606</v>
      </c>
      <c r="AM124">
        <v>-3.314200208315464</v>
      </c>
      <c r="AN124">
        <v>64.96377048349792</v>
      </c>
      <c r="AO124">
        <f>(AQ124 - AP124 + DZ124*1E3/(8.314*(EB124+273.15)) * AS124/DY124 * AR124) * DY124/(100*DM124) * 1000/(1000 - AQ124)</f>
        <v>0</v>
      </c>
      <c r="AP124">
        <v>21.82786523345685</v>
      </c>
      <c r="AQ124">
        <v>23.25968787878787</v>
      </c>
      <c r="AR124">
        <v>-2.466098385229149E-07</v>
      </c>
      <c r="AS124">
        <v>107.5651397533487</v>
      </c>
      <c r="AT124">
        <v>2</v>
      </c>
      <c r="AU124">
        <v>0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439</v>
      </c>
      <c r="AZ124" t="s">
        <v>439</v>
      </c>
      <c r="BA124">
        <v>0</v>
      </c>
      <c r="BB124">
        <v>0</v>
      </c>
      <c r="BC124">
        <f>1-BA124/BB124</f>
        <v>0</v>
      </c>
      <c r="BD124">
        <v>0</v>
      </c>
      <c r="BE124" t="s">
        <v>439</v>
      </c>
      <c r="BF124" t="s">
        <v>439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439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1.65</v>
      </c>
      <c r="DN124">
        <v>0.5</v>
      </c>
      <c r="DO124" t="s">
        <v>440</v>
      </c>
      <c r="DP124">
        <v>2</v>
      </c>
      <c r="DQ124" t="b">
        <v>1</v>
      </c>
      <c r="DR124">
        <v>1758644071.6</v>
      </c>
      <c r="DS124">
        <v>295.4255555555555</v>
      </c>
      <c r="DT124">
        <v>280.899037037037</v>
      </c>
      <c r="DU124">
        <v>23.26125555555555</v>
      </c>
      <c r="DV124">
        <v>21.8284</v>
      </c>
      <c r="DW124">
        <v>295.2301111111111</v>
      </c>
      <c r="DX124">
        <v>23.12137037037037</v>
      </c>
      <c r="DY124">
        <v>500.0033703703704</v>
      </c>
      <c r="DZ124">
        <v>90.48175185185185</v>
      </c>
      <c r="EA124">
        <v>0.02986547777777777</v>
      </c>
      <c r="EB124">
        <v>29.80884074074074</v>
      </c>
      <c r="EC124">
        <v>30.01308518518519</v>
      </c>
      <c r="ED124">
        <v>999.9000000000001</v>
      </c>
      <c r="EE124">
        <v>0</v>
      </c>
      <c r="EF124">
        <v>0</v>
      </c>
      <c r="EG124">
        <v>10002.40888888889</v>
      </c>
      <c r="EH124">
        <v>0</v>
      </c>
      <c r="EI124">
        <v>12.08480740740741</v>
      </c>
      <c r="EJ124">
        <v>14.5265037037037</v>
      </c>
      <c r="EK124">
        <v>302.4611851851852</v>
      </c>
      <c r="EL124">
        <v>287.1674444444445</v>
      </c>
      <c r="EM124">
        <v>1.432855555555556</v>
      </c>
      <c r="EN124">
        <v>280.899037037037</v>
      </c>
      <c r="EO124">
        <v>21.8284</v>
      </c>
      <c r="EP124">
        <v>2.104719259259259</v>
      </c>
      <c r="EQ124">
        <v>1.975072222222222</v>
      </c>
      <c r="ER124">
        <v>18.25493703703704</v>
      </c>
      <c r="ES124">
        <v>17.24588888888889</v>
      </c>
      <c r="ET124">
        <v>1999.985555555555</v>
      </c>
      <c r="EU124">
        <v>0.9799987777777778</v>
      </c>
      <c r="EV124">
        <v>0.02000112222222222</v>
      </c>
      <c r="EW124">
        <v>0</v>
      </c>
      <c r="EX124">
        <v>245.0131481481481</v>
      </c>
      <c r="EY124">
        <v>5.00097</v>
      </c>
      <c r="EZ124">
        <v>4996.742222222221</v>
      </c>
      <c r="FA124">
        <v>16707.45555555556</v>
      </c>
      <c r="FB124">
        <v>40.375</v>
      </c>
      <c r="FC124">
        <v>40.75</v>
      </c>
      <c r="FD124">
        <v>40.31199999999999</v>
      </c>
      <c r="FE124">
        <v>40.31199999999999</v>
      </c>
      <c r="FF124">
        <v>40.94166666666666</v>
      </c>
      <c r="FG124">
        <v>1955.085555555555</v>
      </c>
      <c r="FH124">
        <v>39.9</v>
      </c>
      <c r="FI124">
        <v>0</v>
      </c>
      <c r="FJ124">
        <v>1758644080.2</v>
      </c>
      <c r="FK124">
        <v>0</v>
      </c>
      <c r="FL124">
        <v>244.92428</v>
      </c>
      <c r="FM124">
        <v>-16.31169230103538</v>
      </c>
      <c r="FN124">
        <v>-313.7653846279052</v>
      </c>
      <c r="FO124">
        <v>4994.3652</v>
      </c>
      <c r="FP124">
        <v>15</v>
      </c>
      <c r="FQ124">
        <v>0</v>
      </c>
      <c r="FR124" t="s">
        <v>441</v>
      </c>
      <c r="FS124">
        <v>1747247426.5</v>
      </c>
      <c r="FT124">
        <v>1747247420.5</v>
      </c>
      <c r="FU124">
        <v>0</v>
      </c>
      <c r="FV124">
        <v>1.027</v>
      </c>
      <c r="FW124">
        <v>0.031</v>
      </c>
      <c r="FX124">
        <v>0.02</v>
      </c>
      <c r="FY124">
        <v>0.05</v>
      </c>
      <c r="FZ124">
        <v>420</v>
      </c>
      <c r="GA124">
        <v>16</v>
      </c>
      <c r="GB124">
        <v>0.01</v>
      </c>
      <c r="GC124">
        <v>0.1</v>
      </c>
      <c r="GD124">
        <v>14.214945</v>
      </c>
      <c r="GE124">
        <v>5.626676172607853</v>
      </c>
      <c r="GF124">
        <v>0.5449234111093044</v>
      </c>
      <c r="GG124">
        <v>0</v>
      </c>
      <c r="GH124">
        <v>245.7420882352941</v>
      </c>
      <c r="GI124">
        <v>-12.68851031771627</v>
      </c>
      <c r="GJ124">
        <v>1.285606502958753</v>
      </c>
      <c r="GK124">
        <v>-1</v>
      </c>
      <c r="GL124">
        <v>1.432843</v>
      </c>
      <c r="GM124">
        <v>-0.005497936210134188</v>
      </c>
      <c r="GN124">
        <v>0.001165345871404696</v>
      </c>
      <c r="GO124">
        <v>1</v>
      </c>
      <c r="GP124">
        <v>1</v>
      </c>
      <c r="GQ124">
        <v>2</v>
      </c>
      <c r="GR124" t="s">
        <v>442</v>
      </c>
      <c r="GS124">
        <v>3.13613</v>
      </c>
      <c r="GT124">
        <v>2.69011</v>
      </c>
      <c r="GU124">
        <v>0.066293</v>
      </c>
      <c r="GV124">
        <v>0.0626073</v>
      </c>
      <c r="GW124">
        <v>0.104151</v>
      </c>
      <c r="GX124">
        <v>0.09841519999999999</v>
      </c>
      <c r="GY124">
        <v>29714.7</v>
      </c>
      <c r="GZ124">
        <v>29880.9</v>
      </c>
      <c r="HA124">
        <v>29580.6</v>
      </c>
      <c r="HB124">
        <v>29455.6</v>
      </c>
      <c r="HC124">
        <v>35012.2</v>
      </c>
      <c r="HD124">
        <v>35171.5</v>
      </c>
      <c r="HE124">
        <v>41629</v>
      </c>
      <c r="HF124">
        <v>41845.3</v>
      </c>
      <c r="HG124">
        <v>1.92625</v>
      </c>
      <c r="HH124">
        <v>1.88175</v>
      </c>
      <c r="HI124">
        <v>0.112597</v>
      </c>
      <c r="HJ124">
        <v>0</v>
      </c>
      <c r="HK124">
        <v>28.1802</v>
      </c>
      <c r="HL124">
        <v>999.9</v>
      </c>
      <c r="HM124">
        <v>53.7</v>
      </c>
      <c r="HN124">
        <v>31</v>
      </c>
      <c r="HO124">
        <v>26.7748</v>
      </c>
      <c r="HP124">
        <v>62.0281</v>
      </c>
      <c r="HQ124">
        <v>26.0577</v>
      </c>
      <c r="HR124">
        <v>1</v>
      </c>
      <c r="HS124">
        <v>0.0422866</v>
      </c>
      <c r="HT124">
        <v>-0.675038</v>
      </c>
      <c r="HU124">
        <v>20.3384</v>
      </c>
      <c r="HV124">
        <v>5.21549</v>
      </c>
      <c r="HW124">
        <v>12.0119</v>
      </c>
      <c r="HX124">
        <v>4.98935</v>
      </c>
      <c r="HY124">
        <v>3.28798</v>
      </c>
      <c r="HZ124">
        <v>9999</v>
      </c>
      <c r="IA124">
        <v>9999</v>
      </c>
      <c r="IB124">
        <v>9999</v>
      </c>
      <c r="IC124">
        <v>999.9</v>
      </c>
      <c r="ID124">
        <v>1.86755</v>
      </c>
      <c r="IE124">
        <v>1.8667</v>
      </c>
      <c r="IF124">
        <v>1.86601</v>
      </c>
      <c r="IG124">
        <v>1.866</v>
      </c>
      <c r="IH124">
        <v>1.86786</v>
      </c>
      <c r="II124">
        <v>1.87028</v>
      </c>
      <c r="IJ124">
        <v>1.8689</v>
      </c>
      <c r="IK124">
        <v>1.87042</v>
      </c>
      <c r="IL124">
        <v>0</v>
      </c>
      <c r="IM124">
        <v>0</v>
      </c>
      <c r="IN124">
        <v>0</v>
      </c>
      <c r="IO124">
        <v>0</v>
      </c>
      <c r="IP124" t="s">
        <v>443</v>
      </c>
      <c r="IQ124" t="s">
        <v>444</v>
      </c>
      <c r="IR124" t="s">
        <v>445</v>
      </c>
      <c r="IS124" t="s">
        <v>445</v>
      </c>
      <c r="IT124" t="s">
        <v>445</v>
      </c>
      <c r="IU124" t="s">
        <v>445</v>
      </c>
      <c r="IV124">
        <v>0</v>
      </c>
      <c r="IW124">
        <v>100</v>
      </c>
      <c r="IX124">
        <v>100</v>
      </c>
      <c r="IY124">
        <v>0.195</v>
      </c>
      <c r="IZ124">
        <v>0.1399</v>
      </c>
      <c r="JA124">
        <v>0.1520806729546384</v>
      </c>
      <c r="JB124">
        <v>0.0003178419753343253</v>
      </c>
      <c r="JC124">
        <v>-6.012475575984678E-07</v>
      </c>
      <c r="JD124">
        <v>7.594320938325871E-11</v>
      </c>
      <c r="JE124">
        <v>-0.06537213769188976</v>
      </c>
      <c r="JF124">
        <v>-0.002779077146552394</v>
      </c>
      <c r="JG124">
        <v>0.0007843295920201409</v>
      </c>
      <c r="JH124">
        <v>-1.211717912536145E-05</v>
      </c>
      <c r="JI124">
        <v>4</v>
      </c>
      <c r="JJ124">
        <v>2338</v>
      </c>
      <c r="JK124">
        <v>1</v>
      </c>
      <c r="JL124">
        <v>27</v>
      </c>
      <c r="JM124">
        <v>189944.2</v>
      </c>
      <c r="JN124">
        <v>189944.3</v>
      </c>
      <c r="JO124">
        <v>0.673828</v>
      </c>
      <c r="JP124">
        <v>2.28149</v>
      </c>
      <c r="JQ124">
        <v>1.39648</v>
      </c>
      <c r="JR124">
        <v>2.34863</v>
      </c>
      <c r="JS124">
        <v>1.49536</v>
      </c>
      <c r="JT124">
        <v>2.68066</v>
      </c>
      <c r="JU124">
        <v>36.2224</v>
      </c>
      <c r="JV124">
        <v>24.07</v>
      </c>
      <c r="JW124">
        <v>18</v>
      </c>
      <c r="JX124">
        <v>487.025</v>
      </c>
      <c r="JY124">
        <v>449.161</v>
      </c>
      <c r="JZ124">
        <v>28.5284</v>
      </c>
      <c r="KA124">
        <v>28.1308</v>
      </c>
      <c r="KB124">
        <v>30.0001</v>
      </c>
      <c r="KC124">
        <v>28.015</v>
      </c>
      <c r="KD124">
        <v>27.9497</v>
      </c>
      <c r="KE124">
        <v>13.4342</v>
      </c>
      <c r="KF124">
        <v>25.3355</v>
      </c>
      <c r="KG124">
        <v>70.3776</v>
      </c>
      <c r="KH124">
        <v>28.5163</v>
      </c>
      <c r="KI124">
        <v>232.602</v>
      </c>
      <c r="KJ124">
        <v>21.8499</v>
      </c>
      <c r="KK124">
        <v>101.103</v>
      </c>
      <c r="KL124">
        <v>100.627</v>
      </c>
    </row>
    <row r="125" spans="1:298">
      <c r="A125">
        <v>109</v>
      </c>
      <c r="B125">
        <v>1758644084.1</v>
      </c>
      <c r="C125">
        <v>2458.099999904633</v>
      </c>
      <c r="D125" t="s">
        <v>663</v>
      </c>
      <c r="E125" t="s">
        <v>664</v>
      </c>
      <c r="F125">
        <v>5</v>
      </c>
      <c r="G125" t="s">
        <v>640</v>
      </c>
      <c r="H125" t="s">
        <v>437</v>
      </c>
      <c r="I125" t="s">
        <v>438</v>
      </c>
      <c r="J125">
        <v>1758644076.314285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255.1845520913409</v>
      </c>
      <c r="AL125">
        <v>262.7091575757574</v>
      </c>
      <c r="AM125">
        <v>-3.317615190608835</v>
      </c>
      <c r="AN125">
        <v>64.96377048349792</v>
      </c>
      <c r="AO125">
        <f>(AQ125 - AP125 + DZ125*1E3/(8.314*(EB125+273.15)) * AS125/DY125 * AR125) * DY125/(100*DM125) * 1000/(1000 - AQ125)</f>
        <v>0</v>
      </c>
      <c r="AP125">
        <v>21.82817282937946</v>
      </c>
      <c r="AQ125">
        <v>23.26153878787879</v>
      </c>
      <c r="AR125">
        <v>1.868652978874578E-06</v>
      </c>
      <c r="AS125">
        <v>107.5651397533487</v>
      </c>
      <c r="AT125">
        <v>2</v>
      </c>
      <c r="AU125">
        <v>0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439</v>
      </c>
      <c r="AZ125" t="s">
        <v>439</v>
      </c>
      <c r="BA125">
        <v>0</v>
      </c>
      <c r="BB125">
        <v>0</v>
      </c>
      <c r="BC125">
        <f>1-BA125/BB125</f>
        <v>0</v>
      </c>
      <c r="BD125">
        <v>0</v>
      </c>
      <c r="BE125" t="s">
        <v>439</v>
      </c>
      <c r="BF125" t="s">
        <v>439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439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1.65</v>
      </c>
      <c r="DN125">
        <v>0.5</v>
      </c>
      <c r="DO125" t="s">
        <v>440</v>
      </c>
      <c r="DP125">
        <v>2</v>
      </c>
      <c r="DQ125" t="b">
        <v>1</v>
      </c>
      <c r="DR125">
        <v>1758644076.314285</v>
      </c>
      <c r="DS125">
        <v>280.1892857142857</v>
      </c>
      <c r="DT125">
        <v>265.2679285714286</v>
      </c>
      <c r="DU125">
        <v>23.26058571428572</v>
      </c>
      <c r="DV125">
        <v>21.828275</v>
      </c>
      <c r="DW125">
        <v>279.9938214285714</v>
      </c>
      <c r="DX125">
        <v>23.1207</v>
      </c>
      <c r="DY125">
        <v>500.0071071428571</v>
      </c>
      <c r="DZ125">
        <v>90.48176071428573</v>
      </c>
      <c r="EA125">
        <v>0.02992086428571428</v>
      </c>
      <c r="EB125">
        <v>29.80739642857143</v>
      </c>
      <c r="EC125">
        <v>30.01211428571429</v>
      </c>
      <c r="ED125">
        <v>999.9000000000002</v>
      </c>
      <c r="EE125">
        <v>0</v>
      </c>
      <c r="EF125">
        <v>0</v>
      </c>
      <c r="EG125">
        <v>10001.475</v>
      </c>
      <c r="EH125">
        <v>0</v>
      </c>
      <c r="EI125">
        <v>12.088175</v>
      </c>
      <c r="EJ125">
        <v>14.92138571428572</v>
      </c>
      <c r="EK125">
        <v>286.8618928571428</v>
      </c>
      <c r="EL125">
        <v>271.1874642857143</v>
      </c>
      <c r="EM125">
        <v>1.432312857142857</v>
      </c>
      <c r="EN125">
        <v>265.2679285714286</v>
      </c>
      <c r="EO125">
        <v>21.828275</v>
      </c>
      <c r="EP125">
        <v>2.104658928571429</v>
      </c>
      <c r="EQ125">
        <v>1.975061071428571</v>
      </c>
      <c r="ER125">
        <v>18.25448214285714</v>
      </c>
      <c r="ES125">
        <v>17.24581071428571</v>
      </c>
      <c r="ET125">
        <v>1999.980357142857</v>
      </c>
      <c r="EU125">
        <v>0.9799987857142857</v>
      </c>
      <c r="EV125">
        <v>0.02000111428571428</v>
      </c>
      <c r="EW125">
        <v>0</v>
      </c>
      <c r="EX125">
        <v>243.7271428571428</v>
      </c>
      <c r="EY125">
        <v>5.00097</v>
      </c>
      <c r="EZ125">
        <v>4969.758571428571</v>
      </c>
      <c r="FA125">
        <v>16707.4</v>
      </c>
      <c r="FB125">
        <v>40.375</v>
      </c>
      <c r="FC125">
        <v>40.75</v>
      </c>
      <c r="FD125">
        <v>40.31199999999999</v>
      </c>
      <c r="FE125">
        <v>40.31199999999999</v>
      </c>
      <c r="FF125">
        <v>40.9505</v>
      </c>
      <c r="FG125">
        <v>1955.080357142857</v>
      </c>
      <c r="FH125">
        <v>39.9</v>
      </c>
      <c r="FI125">
        <v>0</v>
      </c>
      <c r="FJ125">
        <v>1758644085</v>
      </c>
      <c r="FK125">
        <v>0</v>
      </c>
      <c r="FL125">
        <v>243.5518</v>
      </c>
      <c r="FM125">
        <v>-18.9787691923335</v>
      </c>
      <c r="FN125">
        <v>-382.7699994254011</v>
      </c>
      <c r="FO125">
        <v>4966.484399999999</v>
      </c>
      <c r="FP125">
        <v>15</v>
      </c>
      <c r="FQ125">
        <v>0</v>
      </c>
      <c r="FR125" t="s">
        <v>441</v>
      </c>
      <c r="FS125">
        <v>1747247426.5</v>
      </c>
      <c r="FT125">
        <v>1747247420.5</v>
      </c>
      <c r="FU125">
        <v>0</v>
      </c>
      <c r="FV125">
        <v>1.027</v>
      </c>
      <c r="FW125">
        <v>0.031</v>
      </c>
      <c r="FX125">
        <v>0.02</v>
      </c>
      <c r="FY125">
        <v>0.05</v>
      </c>
      <c r="FZ125">
        <v>420</v>
      </c>
      <c r="GA125">
        <v>16</v>
      </c>
      <c r="GB125">
        <v>0.01</v>
      </c>
      <c r="GC125">
        <v>0.1</v>
      </c>
      <c r="GD125">
        <v>14.6680225</v>
      </c>
      <c r="GE125">
        <v>4.993991369606005</v>
      </c>
      <c r="GF125">
        <v>0.4825427693414855</v>
      </c>
      <c r="GG125">
        <v>0</v>
      </c>
      <c r="GH125">
        <v>244.6047647058824</v>
      </c>
      <c r="GI125">
        <v>-16.15431626811782</v>
      </c>
      <c r="GJ125">
        <v>1.607851106269109</v>
      </c>
      <c r="GK125">
        <v>-1</v>
      </c>
      <c r="GL125">
        <v>1.43279125</v>
      </c>
      <c r="GM125">
        <v>-0.005406191369607566</v>
      </c>
      <c r="GN125">
        <v>0.001144120158680887</v>
      </c>
      <c r="GO125">
        <v>1</v>
      </c>
      <c r="GP125">
        <v>1</v>
      </c>
      <c r="GQ125">
        <v>2</v>
      </c>
      <c r="GR125" t="s">
        <v>442</v>
      </c>
      <c r="GS125">
        <v>3.13619</v>
      </c>
      <c r="GT125">
        <v>2.69002</v>
      </c>
      <c r="GU125">
        <v>0.06292540000000001</v>
      </c>
      <c r="GV125">
        <v>0.0591091</v>
      </c>
      <c r="GW125">
        <v>0.104153</v>
      </c>
      <c r="GX125">
        <v>0.0984072</v>
      </c>
      <c r="GY125">
        <v>29822.1</v>
      </c>
      <c r="GZ125">
        <v>29992.3</v>
      </c>
      <c r="HA125">
        <v>29580.8</v>
      </c>
      <c r="HB125">
        <v>29455.5</v>
      </c>
      <c r="HC125">
        <v>35012.1</v>
      </c>
      <c r="HD125">
        <v>35171.8</v>
      </c>
      <c r="HE125">
        <v>41629</v>
      </c>
      <c r="HF125">
        <v>41845.3</v>
      </c>
      <c r="HG125">
        <v>1.9261</v>
      </c>
      <c r="HH125">
        <v>1.88177</v>
      </c>
      <c r="HI125">
        <v>0.112213</v>
      </c>
      <c r="HJ125">
        <v>0</v>
      </c>
      <c r="HK125">
        <v>28.1838</v>
      </c>
      <c r="HL125">
        <v>999.9</v>
      </c>
      <c r="HM125">
        <v>53.7</v>
      </c>
      <c r="HN125">
        <v>31</v>
      </c>
      <c r="HO125">
        <v>26.7724</v>
      </c>
      <c r="HP125">
        <v>62.0381</v>
      </c>
      <c r="HQ125">
        <v>25.9095</v>
      </c>
      <c r="HR125">
        <v>1</v>
      </c>
      <c r="HS125">
        <v>0.0422256</v>
      </c>
      <c r="HT125">
        <v>-0.6565800000000001</v>
      </c>
      <c r="HU125">
        <v>20.3386</v>
      </c>
      <c r="HV125">
        <v>5.21549</v>
      </c>
      <c r="HW125">
        <v>12.0116</v>
      </c>
      <c r="HX125">
        <v>4.9894</v>
      </c>
      <c r="HY125">
        <v>3.28785</v>
      </c>
      <c r="HZ125">
        <v>9999</v>
      </c>
      <c r="IA125">
        <v>9999</v>
      </c>
      <c r="IB125">
        <v>9999</v>
      </c>
      <c r="IC125">
        <v>999.9</v>
      </c>
      <c r="ID125">
        <v>1.86754</v>
      </c>
      <c r="IE125">
        <v>1.86671</v>
      </c>
      <c r="IF125">
        <v>1.86602</v>
      </c>
      <c r="IG125">
        <v>1.866</v>
      </c>
      <c r="IH125">
        <v>1.86786</v>
      </c>
      <c r="II125">
        <v>1.87028</v>
      </c>
      <c r="IJ125">
        <v>1.8689</v>
      </c>
      <c r="IK125">
        <v>1.87042</v>
      </c>
      <c r="IL125">
        <v>0</v>
      </c>
      <c r="IM125">
        <v>0</v>
      </c>
      <c r="IN125">
        <v>0</v>
      </c>
      <c r="IO125">
        <v>0</v>
      </c>
      <c r="IP125" t="s">
        <v>443</v>
      </c>
      <c r="IQ125" t="s">
        <v>444</v>
      </c>
      <c r="IR125" t="s">
        <v>445</v>
      </c>
      <c r="IS125" t="s">
        <v>445</v>
      </c>
      <c r="IT125" t="s">
        <v>445</v>
      </c>
      <c r="IU125" t="s">
        <v>445</v>
      </c>
      <c r="IV125">
        <v>0</v>
      </c>
      <c r="IW125">
        <v>100</v>
      </c>
      <c r="IX125">
        <v>100</v>
      </c>
      <c r="IY125">
        <v>0.196</v>
      </c>
      <c r="IZ125">
        <v>0.1399</v>
      </c>
      <c r="JA125">
        <v>0.1520806729546384</v>
      </c>
      <c r="JB125">
        <v>0.0003178419753343253</v>
      </c>
      <c r="JC125">
        <v>-6.012475575984678E-07</v>
      </c>
      <c r="JD125">
        <v>7.594320938325871E-11</v>
      </c>
      <c r="JE125">
        <v>-0.06537213769188976</v>
      </c>
      <c r="JF125">
        <v>-0.002779077146552394</v>
      </c>
      <c r="JG125">
        <v>0.0007843295920201409</v>
      </c>
      <c r="JH125">
        <v>-1.211717912536145E-05</v>
      </c>
      <c r="JI125">
        <v>4</v>
      </c>
      <c r="JJ125">
        <v>2338</v>
      </c>
      <c r="JK125">
        <v>1</v>
      </c>
      <c r="JL125">
        <v>27</v>
      </c>
      <c r="JM125">
        <v>189944.3</v>
      </c>
      <c r="JN125">
        <v>189944.4</v>
      </c>
      <c r="JO125">
        <v>0.637207</v>
      </c>
      <c r="JP125">
        <v>2.2937</v>
      </c>
      <c r="JQ125">
        <v>1.39648</v>
      </c>
      <c r="JR125">
        <v>2.34741</v>
      </c>
      <c r="JS125">
        <v>1.49536</v>
      </c>
      <c r="JT125">
        <v>2.69775</v>
      </c>
      <c r="JU125">
        <v>36.1989</v>
      </c>
      <c r="JV125">
        <v>24.07</v>
      </c>
      <c r="JW125">
        <v>18</v>
      </c>
      <c r="JX125">
        <v>486.926</v>
      </c>
      <c r="JY125">
        <v>449.165</v>
      </c>
      <c r="JZ125">
        <v>28.5146</v>
      </c>
      <c r="KA125">
        <v>28.1302</v>
      </c>
      <c r="KB125">
        <v>30</v>
      </c>
      <c r="KC125">
        <v>28.0145</v>
      </c>
      <c r="KD125">
        <v>27.9481</v>
      </c>
      <c r="KE125">
        <v>12.7589</v>
      </c>
      <c r="KF125">
        <v>25.3355</v>
      </c>
      <c r="KG125">
        <v>70.00660000000001</v>
      </c>
      <c r="KH125">
        <v>28.5043</v>
      </c>
      <c r="KI125">
        <v>212.567</v>
      </c>
      <c r="KJ125">
        <v>21.8499</v>
      </c>
      <c r="KK125">
        <v>101.103</v>
      </c>
      <c r="KL125">
        <v>100.626</v>
      </c>
    </row>
    <row r="126" spans="1:298">
      <c r="A126">
        <v>110</v>
      </c>
      <c r="B126">
        <v>1758644089.1</v>
      </c>
      <c r="C126">
        <v>2463.099999904633</v>
      </c>
      <c r="D126" t="s">
        <v>665</v>
      </c>
      <c r="E126" t="s">
        <v>666</v>
      </c>
      <c r="F126">
        <v>5</v>
      </c>
      <c r="G126" t="s">
        <v>640</v>
      </c>
      <c r="H126" t="s">
        <v>437</v>
      </c>
      <c r="I126" t="s">
        <v>438</v>
      </c>
      <c r="J126">
        <v>1758644081.6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238.1908546754437</v>
      </c>
      <c r="AL126">
        <v>246.111890909091</v>
      </c>
      <c r="AM126">
        <v>-3.315556177678264</v>
      </c>
      <c r="AN126">
        <v>64.96377048349792</v>
      </c>
      <c r="AO126">
        <f>(AQ126 - AP126 + DZ126*1E3/(8.314*(EB126+273.15)) * AS126/DY126 * AR126) * DY126/(100*DM126) * 1000/(1000 - AQ126)</f>
        <v>0</v>
      </c>
      <c r="AP126">
        <v>21.80692459223711</v>
      </c>
      <c r="AQ126">
        <v>23.25648303030302</v>
      </c>
      <c r="AR126">
        <v>-1.152027880167902E-05</v>
      </c>
      <c r="AS126">
        <v>107.5651397533487</v>
      </c>
      <c r="AT126">
        <v>2</v>
      </c>
      <c r="AU126">
        <v>0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439</v>
      </c>
      <c r="AZ126" t="s">
        <v>439</v>
      </c>
      <c r="BA126">
        <v>0</v>
      </c>
      <c r="BB126">
        <v>0</v>
      </c>
      <c r="BC126">
        <f>1-BA126/BB126</f>
        <v>0</v>
      </c>
      <c r="BD126">
        <v>0</v>
      </c>
      <c r="BE126" t="s">
        <v>439</v>
      </c>
      <c r="BF126" t="s">
        <v>439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439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1.65</v>
      </c>
      <c r="DN126">
        <v>0.5</v>
      </c>
      <c r="DO126" t="s">
        <v>440</v>
      </c>
      <c r="DP126">
        <v>2</v>
      </c>
      <c r="DQ126" t="b">
        <v>1</v>
      </c>
      <c r="DR126">
        <v>1758644081.6</v>
      </c>
      <c r="DS126">
        <v>263.0627407407408</v>
      </c>
      <c r="DT126">
        <v>247.7309259259259</v>
      </c>
      <c r="DU126">
        <v>23.2602925925926</v>
      </c>
      <c r="DV126">
        <v>21.82195555555556</v>
      </c>
      <c r="DW126">
        <v>262.8674814814815</v>
      </c>
      <c r="DX126">
        <v>23.12041111111111</v>
      </c>
      <c r="DY126">
        <v>500.0077037037037</v>
      </c>
      <c r="DZ126">
        <v>90.48171111111111</v>
      </c>
      <c r="EA126">
        <v>0.02987981111111111</v>
      </c>
      <c r="EB126">
        <v>29.80482222222223</v>
      </c>
      <c r="EC126">
        <v>30.0138</v>
      </c>
      <c r="ED126">
        <v>999.9000000000001</v>
      </c>
      <c r="EE126">
        <v>0</v>
      </c>
      <c r="EF126">
        <v>0</v>
      </c>
      <c r="EG126">
        <v>10002.04259259259</v>
      </c>
      <c r="EH126">
        <v>0</v>
      </c>
      <c r="EI126">
        <v>12.08830740740741</v>
      </c>
      <c r="EJ126">
        <v>15.3319037037037</v>
      </c>
      <c r="EK126">
        <v>269.3274814814815</v>
      </c>
      <c r="EL126">
        <v>253.2575555555555</v>
      </c>
      <c r="EM126">
        <v>1.438338148148148</v>
      </c>
      <c r="EN126">
        <v>247.7309259259259</v>
      </c>
      <c r="EO126">
        <v>21.82195555555556</v>
      </c>
      <c r="EP126">
        <v>2.104631111111111</v>
      </c>
      <c r="EQ126">
        <v>1.974488148148148</v>
      </c>
      <c r="ER126">
        <v>18.25427407407408</v>
      </c>
      <c r="ES126">
        <v>17.24121851851852</v>
      </c>
      <c r="ET126">
        <v>1999.994444444444</v>
      </c>
      <c r="EU126">
        <v>0.979999</v>
      </c>
      <c r="EV126">
        <v>0.0200009</v>
      </c>
      <c r="EW126">
        <v>0</v>
      </c>
      <c r="EX126">
        <v>241.9138148148148</v>
      </c>
      <c r="EY126">
        <v>5.00097</v>
      </c>
      <c r="EZ126">
        <v>4933.462962962964</v>
      </c>
      <c r="FA126">
        <v>16707.51851851852</v>
      </c>
      <c r="FB126">
        <v>40.375</v>
      </c>
      <c r="FC126">
        <v>40.75</v>
      </c>
      <c r="FD126">
        <v>40.31199999999999</v>
      </c>
      <c r="FE126">
        <v>40.31199999999999</v>
      </c>
      <c r="FF126">
        <v>40.95333333333333</v>
      </c>
      <c r="FG126">
        <v>1955.094444444444</v>
      </c>
      <c r="FH126">
        <v>39.9</v>
      </c>
      <c r="FI126">
        <v>0</v>
      </c>
      <c r="FJ126">
        <v>1758644089.8</v>
      </c>
      <c r="FK126">
        <v>0</v>
      </c>
      <c r="FL126">
        <v>241.86204</v>
      </c>
      <c r="FM126">
        <v>-22.53169233314678</v>
      </c>
      <c r="FN126">
        <v>-449.166154544262</v>
      </c>
      <c r="FO126">
        <v>4933.3116</v>
      </c>
      <c r="FP126">
        <v>15</v>
      </c>
      <c r="FQ126">
        <v>0</v>
      </c>
      <c r="FR126" t="s">
        <v>441</v>
      </c>
      <c r="FS126">
        <v>1747247426.5</v>
      </c>
      <c r="FT126">
        <v>1747247420.5</v>
      </c>
      <c r="FU126">
        <v>0</v>
      </c>
      <c r="FV126">
        <v>1.027</v>
      </c>
      <c r="FW126">
        <v>0.031</v>
      </c>
      <c r="FX126">
        <v>0.02</v>
      </c>
      <c r="FY126">
        <v>0.05</v>
      </c>
      <c r="FZ126">
        <v>420</v>
      </c>
      <c r="GA126">
        <v>16</v>
      </c>
      <c r="GB126">
        <v>0.01</v>
      </c>
      <c r="GC126">
        <v>0.1</v>
      </c>
      <c r="GD126">
        <v>15.080285</v>
      </c>
      <c r="GE126">
        <v>4.715941463414626</v>
      </c>
      <c r="GF126">
        <v>0.4551855827846484</v>
      </c>
      <c r="GG126">
        <v>0</v>
      </c>
      <c r="GH126">
        <v>242.9659705882353</v>
      </c>
      <c r="GI126">
        <v>-20.2742093239604</v>
      </c>
      <c r="GJ126">
        <v>2.008523623509012</v>
      </c>
      <c r="GK126">
        <v>-1</v>
      </c>
      <c r="GL126">
        <v>1.43577325</v>
      </c>
      <c r="GM126">
        <v>0.05401722326453722</v>
      </c>
      <c r="GN126">
        <v>0.007392337041660096</v>
      </c>
      <c r="GO126">
        <v>1</v>
      </c>
      <c r="GP126">
        <v>1</v>
      </c>
      <c r="GQ126">
        <v>2</v>
      </c>
      <c r="GR126" t="s">
        <v>442</v>
      </c>
      <c r="GS126">
        <v>3.13619</v>
      </c>
      <c r="GT126">
        <v>2.68997</v>
      </c>
      <c r="GU126">
        <v>0.0594778</v>
      </c>
      <c r="GV126">
        <v>0.0555367</v>
      </c>
      <c r="GW126">
        <v>0.104134</v>
      </c>
      <c r="GX126">
        <v>0.098313</v>
      </c>
      <c r="GY126">
        <v>29932</v>
      </c>
      <c r="GZ126">
        <v>30106.4</v>
      </c>
      <c r="HA126">
        <v>29580.9</v>
      </c>
      <c r="HB126">
        <v>29455.8</v>
      </c>
      <c r="HC126">
        <v>35012.8</v>
      </c>
      <c r="HD126">
        <v>35175.5</v>
      </c>
      <c r="HE126">
        <v>41629</v>
      </c>
      <c r="HF126">
        <v>41845.4</v>
      </c>
      <c r="HG126">
        <v>1.92615</v>
      </c>
      <c r="HH126">
        <v>1.8818</v>
      </c>
      <c r="HI126">
        <v>0.111628</v>
      </c>
      <c r="HJ126">
        <v>0</v>
      </c>
      <c r="HK126">
        <v>28.1863</v>
      </c>
      <c r="HL126">
        <v>999.9</v>
      </c>
      <c r="HM126">
        <v>53.6</v>
      </c>
      <c r="HN126">
        <v>31</v>
      </c>
      <c r="HO126">
        <v>26.724</v>
      </c>
      <c r="HP126">
        <v>62.1081</v>
      </c>
      <c r="HQ126">
        <v>26.0497</v>
      </c>
      <c r="HR126">
        <v>1</v>
      </c>
      <c r="HS126">
        <v>0.0420783</v>
      </c>
      <c r="HT126">
        <v>-0.650803</v>
      </c>
      <c r="HU126">
        <v>20.3385</v>
      </c>
      <c r="HV126">
        <v>5.21519</v>
      </c>
      <c r="HW126">
        <v>12.0107</v>
      </c>
      <c r="HX126">
        <v>4.98925</v>
      </c>
      <c r="HY126">
        <v>3.28788</v>
      </c>
      <c r="HZ126">
        <v>9999</v>
      </c>
      <c r="IA126">
        <v>9999</v>
      </c>
      <c r="IB126">
        <v>9999</v>
      </c>
      <c r="IC126">
        <v>999.9</v>
      </c>
      <c r="ID126">
        <v>1.86754</v>
      </c>
      <c r="IE126">
        <v>1.8667</v>
      </c>
      <c r="IF126">
        <v>1.86602</v>
      </c>
      <c r="IG126">
        <v>1.866</v>
      </c>
      <c r="IH126">
        <v>1.86786</v>
      </c>
      <c r="II126">
        <v>1.87027</v>
      </c>
      <c r="IJ126">
        <v>1.8689</v>
      </c>
      <c r="IK126">
        <v>1.87042</v>
      </c>
      <c r="IL126">
        <v>0</v>
      </c>
      <c r="IM126">
        <v>0</v>
      </c>
      <c r="IN126">
        <v>0</v>
      </c>
      <c r="IO126">
        <v>0</v>
      </c>
      <c r="IP126" t="s">
        <v>443</v>
      </c>
      <c r="IQ126" t="s">
        <v>444</v>
      </c>
      <c r="IR126" t="s">
        <v>445</v>
      </c>
      <c r="IS126" t="s">
        <v>445</v>
      </c>
      <c r="IT126" t="s">
        <v>445</v>
      </c>
      <c r="IU126" t="s">
        <v>445</v>
      </c>
      <c r="IV126">
        <v>0</v>
      </c>
      <c r="IW126">
        <v>100</v>
      </c>
      <c r="IX126">
        <v>100</v>
      </c>
      <c r="IY126">
        <v>0.194</v>
      </c>
      <c r="IZ126">
        <v>0.1399</v>
      </c>
      <c r="JA126">
        <v>0.1520806729546384</v>
      </c>
      <c r="JB126">
        <v>0.0003178419753343253</v>
      </c>
      <c r="JC126">
        <v>-6.012475575984678E-07</v>
      </c>
      <c r="JD126">
        <v>7.594320938325871E-11</v>
      </c>
      <c r="JE126">
        <v>-0.06537213769188976</v>
      </c>
      <c r="JF126">
        <v>-0.002779077146552394</v>
      </c>
      <c r="JG126">
        <v>0.0007843295920201409</v>
      </c>
      <c r="JH126">
        <v>-1.211717912536145E-05</v>
      </c>
      <c r="JI126">
        <v>4</v>
      </c>
      <c r="JJ126">
        <v>2338</v>
      </c>
      <c r="JK126">
        <v>1</v>
      </c>
      <c r="JL126">
        <v>27</v>
      </c>
      <c r="JM126">
        <v>189944.4</v>
      </c>
      <c r="JN126">
        <v>189944.5</v>
      </c>
      <c r="JO126">
        <v>0.603027</v>
      </c>
      <c r="JP126">
        <v>2.30225</v>
      </c>
      <c r="JQ126">
        <v>1.39771</v>
      </c>
      <c r="JR126">
        <v>2.34863</v>
      </c>
      <c r="JS126">
        <v>1.49536</v>
      </c>
      <c r="JT126">
        <v>2.65747</v>
      </c>
      <c r="JU126">
        <v>36.1989</v>
      </c>
      <c r="JV126">
        <v>24.0612</v>
      </c>
      <c r="JW126">
        <v>18</v>
      </c>
      <c r="JX126">
        <v>486.939</v>
      </c>
      <c r="JY126">
        <v>449.174</v>
      </c>
      <c r="JZ126">
        <v>28.502</v>
      </c>
      <c r="KA126">
        <v>28.1302</v>
      </c>
      <c r="KB126">
        <v>29.9999</v>
      </c>
      <c r="KC126">
        <v>28.0121</v>
      </c>
      <c r="KD126">
        <v>27.9474</v>
      </c>
      <c r="KE126">
        <v>12.0007</v>
      </c>
      <c r="KF126">
        <v>25.3355</v>
      </c>
      <c r="KG126">
        <v>70.00660000000001</v>
      </c>
      <c r="KH126">
        <v>28.4914</v>
      </c>
      <c r="KI126">
        <v>199.207</v>
      </c>
      <c r="KJ126">
        <v>21.8499</v>
      </c>
      <c r="KK126">
        <v>101.103</v>
      </c>
      <c r="KL126">
        <v>100.627</v>
      </c>
    </row>
    <row r="127" spans="1:298">
      <c r="A127">
        <v>111</v>
      </c>
      <c r="B127">
        <v>1758644094.1</v>
      </c>
      <c r="C127">
        <v>2468.099999904633</v>
      </c>
      <c r="D127" t="s">
        <v>667</v>
      </c>
      <c r="E127" t="s">
        <v>668</v>
      </c>
      <c r="F127">
        <v>5</v>
      </c>
      <c r="G127" t="s">
        <v>640</v>
      </c>
      <c r="H127" t="s">
        <v>437</v>
      </c>
      <c r="I127" t="s">
        <v>438</v>
      </c>
      <c r="J127">
        <v>1758644086.314285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221.2369625879355</v>
      </c>
      <c r="AL127">
        <v>229.5260181818182</v>
      </c>
      <c r="AM127">
        <v>-3.31728527866308</v>
      </c>
      <c r="AN127">
        <v>64.96377048349792</v>
      </c>
      <c r="AO127">
        <f>(AQ127 - AP127 + DZ127*1E3/(8.314*(EB127+273.15)) * AS127/DY127 * AR127) * DY127/(100*DM127) * 1000/(1000 - AQ127)</f>
        <v>0</v>
      </c>
      <c r="AP127">
        <v>21.79321647770648</v>
      </c>
      <c r="AQ127">
        <v>23.24794545454546</v>
      </c>
      <c r="AR127">
        <v>-1.139668154368828E-05</v>
      </c>
      <c r="AS127">
        <v>107.5651397533487</v>
      </c>
      <c r="AT127">
        <v>2</v>
      </c>
      <c r="AU127">
        <v>0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439</v>
      </c>
      <c r="AZ127" t="s">
        <v>439</v>
      </c>
      <c r="BA127">
        <v>0</v>
      </c>
      <c r="BB127">
        <v>0</v>
      </c>
      <c r="BC127">
        <f>1-BA127/BB127</f>
        <v>0</v>
      </c>
      <c r="BD127">
        <v>0</v>
      </c>
      <c r="BE127" t="s">
        <v>439</v>
      </c>
      <c r="BF127" t="s">
        <v>439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439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1.65</v>
      </c>
      <c r="DN127">
        <v>0.5</v>
      </c>
      <c r="DO127" t="s">
        <v>440</v>
      </c>
      <c r="DP127">
        <v>2</v>
      </c>
      <c r="DQ127" t="b">
        <v>1</v>
      </c>
      <c r="DR127">
        <v>1758644086.314285</v>
      </c>
      <c r="DS127">
        <v>247.7962857142857</v>
      </c>
      <c r="DT127">
        <v>232.0756071428571</v>
      </c>
      <c r="DU127">
        <v>23.25746785714286</v>
      </c>
      <c r="DV127">
        <v>21.81112857142858</v>
      </c>
      <c r="DW127">
        <v>247.6013928571429</v>
      </c>
      <c r="DX127">
        <v>23.11761785714286</v>
      </c>
      <c r="DY127">
        <v>499.9855000000001</v>
      </c>
      <c r="DZ127">
        <v>90.48217500000001</v>
      </c>
      <c r="EA127">
        <v>0.02985841071428571</v>
      </c>
      <c r="EB127">
        <v>29.80441071428571</v>
      </c>
      <c r="EC127">
        <v>30.00945714285714</v>
      </c>
      <c r="ED127">
        <v>999.9000000000002</v>
      </c>
      <c r="EE127">
        <v>0</v>
      </c>
      <c r="EF127">
        <v>0</v>
      </c>
      <c r="EG127">
        <v>9996.876785714285</v>
      </c>
      <c r="EH127">
        <v>0</v>
      </c>
      <c r="EI127">
        <v>12.088175</v>
      </c>
      <c r="EJ127">
        <v>15.72074285714286</v>
      </c>
      <c r="EK127">
        <v>253.69675</v>
      </c>
      <c r="EL127">
        <v>237.2505</v>
      </c>
      <c r="EM127">
        <v>1.446336428571428</v>
      </c>
      <c r="EN127">
        <v>232.0756071428571</v>
      </c>
      <c r="EO127">
        <v>21.81112857142858</v>
      </c>
      <c r="EP127">
        <v>2.104386785714286</v>
      </c>
      <c r="EQ127">
        <v>1.973518214285714</v>
      </c>
      <c r="ER127">
        <v>18.252425</v>
      </c>
      <c r="ES127">
        <v>17.23345714285714</v>
      </c>
      <c r="ET127">
        <v>1999.993571428571</v>
      </c>
      <c r="EU127">
        <v>0.979999</v>
      </c>
      <c r="EV127">
        <v>0.0200009</v>
      </c>
      <c r="EW127">
        <v>0</v>
      </c>
      <c r="EX127">
        <v>240.0631428571429</v>
      </c>
      <c r="EY127">
        <v>5.00097</v>
      </c>
      <c r="EZ127">
        <v>4895.655714285714</v>
      </c>
      <c r="FA127">
        <v>16707.50357142857</v>
      </c>
      <c r="FB127">
        <v>40.375</v>
      </c>
      <c r="FC127">
        <v>40.75</v>
      </c>
      <c r="FD127">
        <v>40.31199999999999</v>
      </c>
      <c r="FE127">
        <v>40.31199999999999</v>
      </c>
      <c r="FF127">
        <v>40.95274999999999</v>
      </c>
      <c r="FG127">
        <v>1955.093571428571</v>
      </c>
      <c r="FH127">
        <v>39.9</v>
      </c>
      <c r="FI127">
        <v>0</v>
      </c>
      <c r="FJ127">
        <v>1758644095.2</v>
      </c>
      <c r="FK127">
        <v>0</v>
      </c>
      <c r="FL127">
        <v>239.8588461538461</v>
      </c>
      <c r="FM127">
        <v>-25.59070086080616</v>
      </c>
      <c r="FN127">
        <v>-511.0676926718479</v>
      </c>
      <c r="FO127">
        <v>4892.388846153846</v>
      </c>
      <c r="FP127">
        <v>15</v>
      </c>
      <c r="FQ127">
        <v>0</v>
      </c>
      <c r="FR127" t="s">
        <v>441</v>
      </c>
      <c r="FS127">
        <v>1747247426.5</v>
      </c>
      <c r="FT127">
        <v>1747247420.5</v>
      </c>
      <c r="FU127">
        <v>0</v>
      </c>
      <c r="FV127">
        <v>1.027</v>
      </c>
      <c r="FW127">
        <v>0.031</v>
      </c>
      <c r="FX127">
        <v>0.02</v>
      </c>
      <c r="FY127">
        <v>0.05</v>
      </c>
      <c r="FZ127">
        <v>420</v>
      </c>
      <c r="GA127">
        <v>16</v>
      </c>
      <c r="GB127">
        <v>0.01</v>
      </c>
      <c r="GC127">
        <v>0.1</v>
      </c>
      <c r="GD127">
        <v>15.49786585365854</v>
      </c>
      <c r="GE127">
        <v>4.83470174216029</v>
      </c>
      <c r="GF127">
        <v>0.4781482485741377</v>
      </c>
      <c r="GG127">
        <v>0</v>
      </c>
      <c r="GH127">
        <v>240.9931764705882</v>
      </c>
      <c r="GI127">
        <v>-23.50453781682232</v>
      </c>
      <c r="GJ127">
        <v>2.322558407681798</v>
      </c>
      <c r="GK127">
        <v>-1</v>
      </c>
      <c r="GL127">
        <v>1.44254487804878</v>
      </c>
      <c r="GM127">
        <v>0.1059961672473895</v>
      </c>
      <c r="GN127">
        <v>0.01157502423153998</v>
      </c>
      <c r="GO127">
        <v>0</v>
      </c>
      <c r="GP127">
        <v>0</v>
      </c>
      <c r="GQ127">
        <v>2</v>
      </c>
      <c r="GR127" t="s">
        <v>482</v>
      </c>
      <c r="GS127">
        <v>3.13591</v>
      </c>
      <c r="GT127">
        <v>2.69022</v>
      </c>
      <c r="GU127">
        <v>0.0559577</v>
      </c>
      <c r="GV127">
        <v>0.051866</v>
      </c>
      <c r="GW127">
        <v>0.104116</v>
      </c>
      <c r="GX127">
        <v>0.0983058</v>
      </c>
      <c r="GY127">
        <v>30043.5</v>
      </c>
      <c r="GZ127">
        <v>30223.5</v>
      </c>
      <c r="HA127">
        <v>29580.4</v>
      </c>
      <c r="HB127">
        <v>29455.8</v>
      </c>
      <c r="HC127">
        <v>35012.8</v>
      </c>
      <c r="HD127">
        <v>35175.8</v>
      </c>
      <c r="HE127">
        <v>41628.3</v>
      </c>
      <c r="HF127">
        <v>41845.5</v>
      </c>
      <c r="HG127">
        <v>1.92593</v>
      </c>
      <c r="HH127">
        <v>1.8817</v>
      </c>
      <c r="HI127">
        <v>0.111401</v>
      </c>
      <c r="HJ127">
        <v>0</v>
      </c>
      <c r="HK127">
        <v>28.187</v>
      </c>
      <c r="HL127">
        <v>999.9</v>
      </c>
      <c r="HM127">
        <v>53.6</v>
      </c>
      <c r="HN127">
        <v>31</v>
      </c>
      <c r="HO127">
        <v>26.7246</v>
      </c>
      <c r="HP127">
        <v>61.7581</v>
      </c>
      <c r="HQ127">
        <v>26.0857</v>
      </c>
      <c r="HR127">
        <v>1</v>
      </c>
      <c r="HS127">
        <v>0.0421037</v>
      </c>
      <c r="HT127">
        <v>-0.654251</v>
      </c>
      <c r="HU127">
        <v>20.3384</v>
      </c>
      <c r="HV127">
        <v>5.21609</v>
      </c>
      <c r="HW127">
        <v>12.0122</v>
      </c>
      <c r="HX127">
        <v>4.9893</v>
      </c>
      <c r="HY127">
        <v>3.28775</v>
      </c>
      <c r="HZ127">
        <v>9999</v>
      </c>
      <c r="IA127">
        <v>9999</v>
      </c>
      <c r="IB127">
        <v>9999</v>
      </c>
      <c r="IC127">
        <v>999.9</v>
      </c>
      <c r="ID127">
        <v>1.86755</v>
      </c>
      <c r="IE127">
        <v>1.86669</v>
      </c>
      <c r="IF127">
        <v>1.86603</v>
      </c>
      <c r="IG127">
        <v>1.866</v>
      </c>
      <c r="IH127">
        <v>1.86785</v>
      </c>
      <c r="II127">
        <v>1.87028</v>
      </c>
      <c r="IJ127">
        <v>1.86891</v>
      </c>
      <c r="IK127">
        <v>1.87042</v>
      </c>
      <c r="IL127">
        <v>0</v>
      </c>
      <c r="IM127">
        <v>0</v>
      </c>
      <c r="IN127">
        <v>0</v>
      </c>
      <c r="IO127">
        <v>0</v>
      </c>
      <c r="IP127" t="s">
        <v>443</v>
      </c>
      <c r="IQ127" t="s">
        <v>444</v>
      </c>
      <c r="IR127" t="s">
        <v>445</v>
      </c>
      <c r="IS127" t="s">
        <v>445</v>
      </c>
      <c r="IT127" t="s">
        <v>445</v>
      </c>
      <c r="IU127" t="s">
        <v>445</v>
      </c>
      <c r="IV127">
        <v>0</v>
      </c>
      <c r="IW127">
        <v>100</v>
      </c>
      <c r="IX127">
        <v>100</v>
      </c>
      <c r="IY127">
        <v>0.193</v>
      </c>
      <c r="IZ127">
        <v>0.1397</v>
      </c>
      <c r="JA127">
        <v>0.1520806729546384</v>
      </c>
      <c r="JB127">
        <v>0.0003178419753343253</v>
      </c>
      <c r="JC127">
        <v>-6.012475575984678E-07</v>
      </c>
      <c r="JD127">
        <v>7.594320938325871E-11</v>
      </c>
      <c r="JE127">
        <v>-0.06537213769188976</v>
      </c>
      <c r="JF127">
        <v>-0.002779077146552394</v>
      </c>
      <c r="JG127">
        <v>0.0007843295920201409</v>
      </c>
      <c r="JH127">
        <v>-1.211717912536145E-05</v>
      </c>
      <c r="JI127">
        <v>4</v>
      </c>
      <c r="JJ127">
        <v>2338</v>
      </c>
      <c r="JK127">
        <v>1</v>
      </c>
      <c r="JL127">
        <v>27</v>
      </c>
      <c r="JM127">
        <v>189944.5</v>
      </c>
      <c r="JN127">
        <v>189944.6</v>
      </c>
      <c r="JO127">
        <v>0.567627</v>
      </c>
      <c r="JP127">
        <v>2.2998</v>
      </c>
      <c r="JQ127">
        <v>1.39648</v>
      </c>
      <c r="JR127">
        <v>2.34741</v>
      </c>
      <c r="JS127">
        <v>1.49536</v>
      </c>
      <c r="JT127">
        <v>2.57324</v>
      </c>
      <c r="JU127">
        <v>36.1989</v>
      </c>
      <c r="JV127">
        <v>24.0612</v>
      </c>
      <c r="JW127">
        <v>18</v>
      </c>
      <c r="JX127">
        <v>486.789</v>
      </c>
      <c r="JY127">
        <v>449.094</v>
      </c>
      <c r="JZ127">
        <v>28.489</v>
      </c>
      <c r="KA127">
        <v>28.1278</v>
      </c>
      <c r="KB127">
        <v>29.9999</v>
      </c>
      <c r="KC127">
        <v>28.011</v>
      </c>
      <c r="KD127">
        <v>27.945</v>
      </c>
      <c r="KE127">
        <v>11.3179</v>
      </c>
      <c r="KF127">
        <v>25.3355</v>
      </c>
      <c r="KG127">
        <v>70.00660000000001</v>
      </c>
      <c r="KH127">
        <v>28.4868</v>
      </c>
      <c r="KI127">
        <v>179.17</v>
      </c>
      <c r="KJ127">
        <v>21.8499</v>
      </c>
      <c r="KK127">
        <v>101.101</v>
      </c>
      <c r="KL127">
        <v>100.627</v>
      </c>
    </row>
    <row r="128" spans="1:298">
      <c r="A128">
        <v>112</v>
      </c>
      <c r="B128">
        <v>1758644099.1</v>
      </c>
      <c r="C128">
        <v>2473.099999904633</v>
      </c>
      <c r="D128" t="s">
        <v>669</v>
      </c>
      <c r="E128" t="s">
        <v>670</v>
      </c>
      <c r="F128">
        <v>5</v>
      </c>
      <c r="G128" t="s">
        <v>640</v>
      </c>
      <c r="H128" t="s">
        <v>437</v>
      </c>
      <c r="I128" t="s">
        <v>438</v>
      </c>
      <c r="J128">
        <v>1758644091.6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204.3372794244903</v>
      </c>
      <c r="AL128">
        <v>213.0027878787878</v>
      </c>
      <c r="AM128">
        <v>-3.303297808883934</v>
      </c>
      <c r="AN128">
        <v>64.96377048349792</v>
      </c>
      <c r="AO128">
        <f>(AQ128 - AP128 + DZ128*1E3/(8.314*(EB128+273.15)) * AS128/DY128 * AR128) * DY128/(100*DM128) * 1000/(1000 - AQ128)</f>
        <v>0</v>
      </c>
      <c r="AP128">
        <v>21.79312738369197</v>
      </c>
      <c r="AQ128">
        <v>23.24444848484848</v>
      </c>
      <c r="AR128">
        <v>-5.494403497138817E-06</v>
      </c>
      <c r="AS128">
        <v>107.5651397533487</v>
      </c>
      <c r="AT128">
        <v>2</v>
      </c>
      <c r="AU128">
        <v>0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439</v>
      </c>
      <c r="AZ128" t="s">
        <v>439</v>
      </c>
      <c r="BA128">
        <v>0</v>
      </c>
      <c r="BB128">
        <v>0</v>
      </c>
      <c r="BC128">
        <f>1-BA128/BB128</f>
        <v>0</v>
      </c>
      <c r="BD128">
        <v>0</v>
      </c>
      <c r="BE128" t="s">
        <v>439</v>
      </c>
      <c r="BF128" t="s">
        <v>439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439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1.65</v>
      </c>
      <c r="DN128">
        <v>0.5</v>
      </c>
      <c r="DO128" t="s">
        <v>440</v>
      </c>
      <c r="DP128">
        <v>2</v>
      </c>
      <c r="DQ128" t="b">
        <v>1</v>
      </c>
      <c r="DR128">
        <v>1758644091.6</v>
      </c>
      <c r="DS128">
        <v>230.6758888888888</v>
      </c>
      <c r="DT128">
        <v>214.5438518518519</v>
      </c>
      <c r="DU128">
        <v>23.25235925925926</v>
      </c>
      <c r="DV128">
        <v>21.79885185185185</v>
      </c>
      <c r="DW128">
        <v>230.4817037037037</v>
      </c>
      <c r="DX128">
        <v>23.11257777777778</v>
      </c>
      <c r="DY128">
        <v>499.9956666666666</v>
      </c>
      <c r="DZ128">
        <v>90.48273333333334</v>
      </c>
      <c r="EA128">
        <v>0.02981115925925926</v>
      </c>
      <c r="EB128">
        <v>29.80319259259259</v>
      </c>
      <c r="EC128">
        <v>30.00736296296296</v>
      </c>
      <c r="ED128">
        <v>999.9000000000001</v>
      </c>
      <c r="EE128">
        <v>0</v>
      </c>
      <c r="EF128">
        <v>0</v>
      </c>
      <c r="EG128">
        <v>9997.083333333334</v>
      </c>
      <c r="EH128">
        <v>0</v>
      </c>
      <c r="EI128">
        <v>12.0846</v>
      </c>
      <c r="EJ128">
        <v>16.13215555555556</v>
      </c>
      <c r="EK128">
        <v>236.1674444444444</v>
      </c>
      <c r="EL128">
        <v>219.324962962963</v>
      </c>
      <c r="EM128">
        <v>1.453505185185185</v>
      </c>
      <c r="EN128">
        <v>214.5438518518519</v>
      </c>
      <c r="EO128">
        <v>21.79885185185185</v>
      </c>
      <c r="EP128">
        <v>2.103937037037037</v>
      </c>
      <c r="EQ128">
        <v>1.97241925925926</v>
      </c>
      <c r="ER128">
        <v>18.24901851851852</v>
      </c>
      <c r="ES128">
        <v>17.22465185185185</v>
      </c>
      <c r="ET128">
        <v>1999.998518518518</v>
      </c>
      <c r="EU128">
        <v>0.979999</v>
      </c>
      <c r="EV128">
        <v>0.0200009</v>
      </c>
      <c r="EW128">
        <v>0</v>
      </c>
      <c r="EX128">
        <v>237.6642222222222</v>
      </c>
      <c r="EY128">
        <v>5.00097</v>
      </c>
      <c r="EZ128">
        <v>4848.72074074074</v>
      </c>
      <c r="FA128">
        <v>16707.55185185185</v>
      </c>
      <c r="FB128">
        <v>40.375</v>
      </c>
      <c r="FC128">
        <v>40.74066666666667</v>
      </c>
      <c r="FD128">
        <v>40.31199999999999</v>
      </c>
      <c r="FE128">
        <v>40.31199999999999</v>
      </c>
      <c r="FF128">
        <v>40.95099999999999</v>
      </c>
      <c r="FG128">
        <v>1955.098518518518</v>
      </c>
      <c r="FH128">
        <v>39.9</v>
      </c>
      <c r="FI128">
        <v>0</v>
      </c>
      <c r="FJ128">
        <v>1758644100</v>
      </c>
      <c r="FK128">
        <v>0</v>
      </c>
      <c r="FL128">
        <v>237.6841923076923</v>
      </c>
      <c r="FM128">
        <v>-27.97186320133055</v>
      </c>
      <c r="FN128">
        <v>-559.5641018061374</v>
      </c>
      <c r="FO128">
        <v>4849.697307692308</v>
      </c>
      <c r="FP128">
        <v>15</v>
      </c>
      <c r="FQ128">
        <v>0</v>
      </c>
      <c r="FR128" t="s">
        <v>441</v>
      </c>
      <c r="FS128">
        <v>1747247426.5</v>
      </c>
      <c r="FT128">
        <v>1747247420.5</v>
      </c>
      <c r="FU128">
        <v>0</v>
      </c>
      <c r="FV128">
        <v>1.027</v>
      </c>
      <c r="FW128">
        <v>0.031</v>
      </c>
      <c r="FX128">
        <v>0.02</v>
      </c>
      <c r="FY128">
        <v>0.05</v>
      </c>
      <c r="FZ128">
        <v>420</v>
      </c>
      <c r="GA128">
        <v>16</v>
      </c>
      <c r="GB128">
        <v>0.01</v>
      </c>
      <c r="GC128">
        <v>0.1</v>
      </c>
      <c r="GD128">
        <v>15.81175853658537</v>
      </c>
      <c r="GE128">
        <v>4.828348432055745</v>
      </c>
      <c r="GF128">
        <v>0.4770858990895179</v>
      </c>
      <c r="GG128">
        <v>0</v>
      </c>
      <c r="GH128">
        <v>239.2719411764706</v>
      </c>
      <c r="GI128">
        <v>-26.00485866430818</v>
      </c>
      <c r="GJ128">
        <v>2.566254949752269</v>
      </c>
      <c r="GK128">
        <v>-1</v>
      </c>
      <c r="GL128">
        <v>1.446775121951219</v>
      </c>
      <c r="GM128">
        <v>0.09277358885017553</v>
      </c>
      <c r="GN128">
        <v>0.010880737762368</v>
      </c>
      <c r="GO128">
        <v>1</v>
      </c>
      <c r="GP128">
        <v>1</v>
      </c>
      <c r="GQ128">
        <v>2</v>
      </c>
      <c r="GR128" t="s">
        <v>442</v>
      </c>
      <c r="GS128">
        <v>3.13607</v>
      </c>
      <c r="GT128">
        <v>2.69018</v>
      </c>
      <c r="GU128">
        <v>0.0523598</v>
      </c>
      <c r="GV128">
        <v>0.048143</v>
      </c>
      <c r="GW128">
        <v>0.104103</v>
      </c>
      <c r="GX128">
        <v>0.09830849999999999</v>
      </c>
      <c r="GY128">
        <v>30158.1</v>
      </c>
      <c r="GZ128">
        <v>30342.4</v>
      </c>
      <c r="HA128">
        <v>29580.6</v>
      </c>
      <c r="HB128">
        <v>29456.1</v>
      </c>
      <c r="HC128">
        <v>35013.4</v>
      </c>
      <c r="HD128">
        <v>35176</v>
      </c>
      <c r="HE128">
        <v>41628.5</v>
      </c>
      <c r="HF128">
        <v>41845.9</v>
      </c>
      <c r="HG128">
        <v>1.92595</v>
      </c>
      <c r="HH128">
        <v>1.88165</v>
      </c>
      <c r="HI128">
        <v>0.111952</v>
      </c>
      <c r="HJ128">
        <v>0</v>
      </c>
      <c r="HK128">
        <v>28.187</v>
      </c>
      <c r="HL128">
        <v>999.9</v>
      </c>
      <c r="HM128">
        <v>53.6</v>
      </c>
      <c r="HN128">
        <v>31</v>
      </c>
      <c r="HO128">
        <v>26.725</v>
      </c>
      <c r="HP128">
        <v>62.0081</v>
      </c>
      <c r="HQ128">
        <v>25.9495</v>
      </c>
      <c r="HR128">
        <v>1</v>
      </c>
      <c r="HS128">
        <v>0.0417124</v>
      </c>
      <c r="HT128">
        <v>-0.675389</v>
      </c>
      <c r="HU128">
        <v>20.3384</v>
      </c>
      <c r="HV128">
        <v>5.21579</v>
      </c>
      <c r="HW128">
        <v>12.0129</v>
      </c>
      <c r="HX128">
        <v>4.9889</v>
      </c>
      <c r="HY128">
        <v>3.28775</v>
      </c>
      <c r="HZ128">
        <v>9999</v>
      </c>
      <c r="IA128">
        <v>9999</v>
      </c>
      <c r="IB128">
        <v>9999</v>
      </c>
      <c r="IC128">
        <v>999.9</v>
      </c>
      <c r="ID128">
        <v>1.86756</v>
      </c>
      <c r="IE128">
        <v>1.86673</v>
      </c>
      <c r="IF128">
        <v>1.86604</v>
      </c>
      <c r="IG128">
        <v>1.866</v>
      </c>
      <c r="IH128">
        <v>1.86784</v>
      </c>
      <c r="II128">
        <v>1.87028</v>
      </c>
      <c r="IJ128">
        <v>1.86891</v>
      </c>
      <c r="IK128">
        <v>1.87042</v>
      </c>
      <c r="IL128">
        <v>0</v>
      </c>
      <c r="IM128">
        <v>0</v>
      </c>
      <c r="IN128">
        <v>0</v>
      </c>
      <c r="IO128">
        <v>0</v>
      </c>
      <c r="IP128" t="s">
        <v>443</v>
      </c>
      <c r="IQ128" t="s">
        <v>444</v>
      </c>
      <c r="IR128" t="s">
        <v>445</v>
      </c>
      <c r="IS128" t="s">
        <v>445</v>
      </c>
      <c r="IT128" t="s">
        <v>445</v>
      </c>
      <c r="IU128" t="s">
        <v>445</v>
      </c>
      <c r="IV128">
        <v>0</v>
      </c>
      <c r="IW128">
        <v>100</v>
      </c>
      <c r="IX128">
        <v>100</v>
      </c>
      <c r="IY128">
        <v>0.192</v>
      </c>
      <c r="IZ128">
        <v>0.1397</v>
      </c>
      <c r="JA128">
        <v>0.1520806729546384</v>
      </c>
      <c r="JB128">
        <v>0.0003178419753343253</v>
      </c>
      <c r="JC128">
        <v>-6.012475575984678E-07</v>
      </c>
      <c r="JD128">
        <v>7.594320938325871E-11</v>
      </c>
      <c r="JE128">
        <v>-0.06537213769188976</v>
      </c>
      <c r="JF128">
        <v>-0.002779077146552394</v>
      </c>
      <c r="JG128">
        <v>0.0007843295920201409</v>
      </c>
      <c r="JH128">
        <v>-1.211717912536145E-05</v>
      </c>
      <c r="JI128">
        <v>4</v>
      </c>
      <c r="JJ128">
        <v>2338</v>
      </c>
      <c r="JK128">
        <v>1</v>
      </c>
      <c r="JL128">
        <v>27</v>
      </c>
      <c r="JM128">
        <v>189944.5</v>
      </c>
      <c r="JN128">
        <v>189944.6</v>
      </c>
      <c r="JO128">
        <v>0.531006</v>
      </c>
      <c r="JP128">
        <v>2.30713</v>
      </c>
      <c r="JQ128">
        <v>1.39648</v>
      </c>
      <c r="JR128">
        <v>2.34863</v>
      </c>
      <c r="JS128">
        <v>1.49536</v>
      </c>
      <c r="JT128">
        <v>2.69287</v>
      </c>
      <c r="JU128">
        <v>36.1989</v>
      </c>
      <c r="JV128">
        <v>24.0612</v>
      </c>
      <c r="JW128">
        <v>18</v>
      </c>
      <c r="JX128">
        <v>486.794</v>
      </c>
      <c r="JY128">
        <v>449.05</v>
      </c>
      <c r="JZ128">
        <v>28.4825</v>
      </c>
      <c r="KA128">
        <v>28.1278</v>
      </c>
      <c r="KB128">
        <v>30</v>
      </c>
      <c r="KC128">
        <v>28.0097</v>
      </c>
      <c r="KD128">
        <v>27.9433</v>
      </c>
      <c r="KE128">
        <v>10.5501</v>
      </c>
      <c r="KF128">
        <v>25.3355</v>
      </c>
      <c r="KG128">
        <v>70.00660000000001</v>
      </c>
      <c r="KH128">
        <v>28.4824</v>
      </c>
      <c r="KI128">
        <v>165.812</v>
      </c>
      <c r="KJ128">
        <v>21.8499</v>
      </c>
      <c r="KK128">
        <v>101.102</v>
      </c>
      <c r="KL128">
        <v>100.628</v>
      </c>
    </row>
    <row r="129" spans="1:298">
      <c r="A129">
        <v>113</v>
      </c>
      <c r="B129">
        <v>1758644103.6</v>
      </c>
      <c r="C129">
        <v>2477.599999904633</v>
      </c>
      <c r="D129" t="s">
        <v>671</v>
      </c>
      <c r="E129" t="s">
        <v>672</v>
      </c>
      <c r="F129">
        <v>5</v>
      </c>
      <c r="G129" t="s">
        <v>640</v>
      </c>
      <c r="H129" t="s">
        <v>437</v>
      </c>
      <c r="I129" t="s">
        <v>438</v>
      </c>
      <c r="J129">
        <v>1758644096.044444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189.0666999297226</v>
      </c>
      <c r="AL129">
        <v>198.1474363636363</v>
      </c>
      <c r="AM129">
        <v>-3.302730636814414</v>
      </c>
      <c r="AN129">
        <v>64.96377048349792</v>
      </c>
      <c r="AO129">
        <f>(AQ129 - AP129 + DZ129*1E3/(8.314*(EB129+273.15)) * AS129/DY129 * AR129) * DY129/(100*DM129) * 1000/(1000 - AQ129)</f>
        <v>0</v>
      </c>
      <c r="AP129">
        <v>21.79380874181558</v>
      </c>
      <c r="AQ129">
        <v>23.24401878787879</v>
      </c>
      <c r="AR129">
        <v>-4.552827413826787E-07</v>
      </c>
      <c r="AS129">
        <v>107.5651397533487</v>
      </c>
      <c r="AT129">
        <v>2</v>
      </c>
      <c r="AU129">
        <v>0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439</v>
      </c>
      <c r="AZ129" t="s">
        <v>439</v>
      </c>
      <c r="BA129">
        <v>0</v>
      </c>
      <c r="BB129">
        <v>0</v>
      </c>
      <c r="BC129">
        <f>1-BA129/BB129</f>
        <v>0</v>
      </c>
      <c r="BD129">
        <v>0</v>
      </c>
      <c r="BE129" t="s">
        <v>439</v>
      </c>
      <c r="BF129" t="s">
        <v>439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439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1.65</v>
      </c>
      <c r="DN129">
        <v>0.5</v>
      </c>
      <c r="DO129" t="s">
        <v>440</v>
      </c>
      <c r="DP129">
        <v>2</v>
      </c>
      <c r="DQ129" t="b">
        <v>1</v>
      </c>
      <c r="DR129">
        <v>1758644096.044444</v>
      </c>
      <c r="DS129">
        <v>216.3124074074074</v>
      </c>
      <c r="DT129">
        <v>199.8131111111111</v>
      </c>
      <c r="DU129">
        <v>23.24743703703703</v>
      </c>
      <c r="DV129">
        <v>21.79361851851852</v>
      </c>
      <c r="DW129">
        <v>216.119</v>
      </c>
      <c r="DX129">
        <v>23.10773333333334</v>
      </c>
      <c r="DY129">
        <v>499.998037037037</v>
      </c>
      <c r="DZ129">
        <v>90.48342222222222</v>
      </c>
      <c r="EA129">
        <v>0.02986873333333333</v>
      </c>
      <c r="EB129">
        <v>29.80272592592592</v>
      </c>
      <c r="EC129">
        <v>30.00525185185185</v>
      </c>
      <c r="ED129">
        <v>999.9000000000001</v>
      </c>
      <c r="EE129">
        <v>0</v>
      </c>
      <c r="EF129">
        <v>0</v>
      </c>
      <c r="EG129">
        <v>9995.064444444444</v>
      </c>
      <c r="EH129">
        <v>0</v>
      </c>
      <c r="EI129">
        <v>12.0846</v>
      </c>
      <c r="EJ129">
        <v>16.49932962962963</v>
      </c>
      <c r="EK129">
        <v>221.4608148148148</v>
      </c>
      <c r="EL129">
        <v>204.2648148148148</v>
      </c>
      <c r="EM129">
        <v>1.453824444444445</v>
      </c>
      <c r="EN129">
        <v>199.8131111111111</v>
      </c>
      <c r="EO129">
        <v>21.79361851851852</v>
      </c>
      <c r="EP129">
        <v>2.103508888888889</v>
      </c>
      <c r="EQ129">
        <v>1.971960740740741</v>
      </c>
      <c r="ER129">
        <v>18.24577407407407</v>
      </c>
      <c r="ES129">
        <v>17.22097407407407</v>
      </c>
      <c r="ET129">
        <v>1999.999259259259</v>
      </c>
      <c r="EU129">
        <v>0.979999</v>
      </c>
      <c r="EV129">
        <v>0.0200009</v>
      </c>
      <c r="EW129">
        <v>0</v>
      </c>
      <c r="EX129">
        <v>235.5575555555555</v>
      </c>
      <c r="EY129">
        <v>5.00097</v>
      </c>
      <c r="EZ129">
        <v>4806.237037037037</v>
      </c>
      <c r="FA129">
        <v>16707.56666666667</v>
      </c>
      <c r="FB129">
        <v>40.375</v>
      </c>
      <c r="FC129">
        <v>40.73133333333333</v>
      </c>
      <c r="FD129">
        <v>40.31199999999999</v>
      </c>
      <c r="FE129">
        <v>40.31199999999999</v>
      </c>
      <c r="FF129">
        <v>40.95099999999999</v>
      </c>
      <c r="FG129">
        <v>1955.099259259259</v>
      </c>
      <c r="FH129">
        <v>39.9</v>
      </c>
      <c r="FI129">
        <v>0</v>
      </c>
      <c r="FJ129">
        <v>1758644104.8</v>
      </c>
      <c r="FK129">
        <v>0</v>
      </c>
      <c r="FL129">
        <v>235.4106923076923</v>
      </c>
      <c r="FM129">
        <v>-29.78974361781012</v>
      </c>
      <c r="FN129">
        <v>-593.989402106989</v>
      </c>
      <c r="FO129">
        <v>4803.64423076923</v>
      </c>
      <c r="FP129">
        <v>15</v>
      </c>
      <c r="FQ129">
        <v>0</v>
      </c>
      <c r="FR129" t="s">
        <v>441</v>
      </c>
      <c r="FS129">
        <v>1747247426.5</v>
      </c>
      <c r="FT129">
        <v>1747247420.5</v>
      </c>
      <c r="FU129">
        <v>0</v>
      </c>
      <c r="FV129">
        <v>1.027</v>
      </c>
      <c r="FW129">
        <v>0.031</v>
      </c>
      <c r="FX129">
        <v>0.02</v>
      </c>
      <c r="FY129">
        <v>0.05</v>
      </c>
      <c r="FZ129">
        <v>420</v>
      </c>
      <c r="GA129">
        <v>16</v>
      </c>
      <c r="GB129">
        <v>0.01</v>
      </c>
      <c r="GC129">
        <v>0.1</v>
      </c>
      <c r="GD129">
        <v>16.1958925</v>
      </c>
      <c r="GE129">
        <v>4.840317073170691</v>
      </c>
      <c r="GF129">
        <v>0.4663607779324394</v>
      </c>
      <c r="GG129">
        <v>0</v>
      </c>
      <c r="GH129">
        <v>237.3784117647059</v>
      </c>
      <c r="GI129">
        <v>-28.31572192777983</v>
      </c>
      <c r="GJ129">
        <v>2.791911532789032</v>
      </c>
      <c r="GK129">
        <v>-1</v>
      </c>
      <c r="GL129">
        <v>1.45121275</v>
      </c>
      <c r="GM129">
        <v>0.03029752345215907</v>
      </c>
      <c r="GN129">
        <v>0.007293272237994419</v>
      </c>
      <c r="GO129">
        <v>1</v>
      </c>
      <c r="GP129">
        <v>1</v>
      </c>
      <c r="GQ129">
        <v>2</v>
      </c>
      <c r="GR129" t="s">
        <v>442</v>
      </c>
      <c r="GS129">
        <v>3.13605</v>
      </c>
      <c r="GT129">
        <v>2.69013</v>
      </c>
      <c r="GU129">
        <v>0.0490556</v>
      </c>
      <c r="GV129">
        <v>0.0446902</v>
      </c>
      <c r="GW129">
        <v>0.104101</v>
      </c>
      <c r="GX129">
        <v>0.0983069</v>
      </c>
      <c r="GY129">
        <v>30264.2</v>
      </c>
      <c r="GZ129">
        <v>30452.6</v>
      </c>
      <c r="HA129">
        <v>29581.4</v>
      </c>
      <c r="HB129">
        <v>29456.2</v>
      </c>
      <c r="HC129">
        <v>35014.4</v>
      </c>
      <c r="HD129">
        <v>35176</v>
      </c>
      <c r="HE129">
        <v>41629.6</v>
      </c>
      <c r="HF129">
        <v>41845.9</v>
      </c>
      <c r="HG129">
        <v>1.92572</v>
      </c>
      <c r="HH129">
        <v>1.88162</v>
      </c>
      <c r="HI129">
        <v>0.111423</v>
      </c>
      <c r="HJ129">
        <v>0</v>
      </c>
      <c r="HK129">
        <v>28.1878</v>
      </c>
      <c r="HL129">
        <v>999.9</v>
      </c>
      <c r="HM129">
        <v>53.6</v>
      </c>
      <c r="HN129">
        <v>31</v>
      </c>
      <c r="HO129">
        <v>26.7238</v>
      </c>
      <c r="HP129">
        <v>61.8781</v>
      </c>
      <c r="HQ129">
        <v>25.9856</v>
      </c>
      <c r="HR129">
        <v>1</v>
      </c>
      <c r="HS129">
        <v>0.0419131</v>
      </c>
      <c r="HT129">
        <v>-0.680956</v>
      </c>
      <c r="HU129">
        <v>20.3384</v>
      </c>
      <c r="HV129">
        <v>5.21609</v>
      </c>
      <c r="HW129">
        <v>12.0114</v>
      </c>
      <c r="HX129">
        <v>4.989</v>
      </c>
      <c r="HY129">
        <v>3.28793</v>
      </c>
      <c r="HZ129">
        <v>9999</v>
      </c>
      <c r="IA129">
        <v>9999</v>
      </c>
      <c r="IB129">
        <v>9999</v>
      </c>
      <c r="IC129">
        <v>999.9</v>
      </c>
      <c r="ID129">
        <v>1.86754</v>
      </c>
      <c r="IE129">
        <v>1.86668</v>
      </c>
      <c r="IF129">
        <v>1.86602</v>
      </c>
      <c r="IG129">
        <v>1.866</v>
      </c>
      <c r="IH129">
        <v>1.86783</v>
      </c>
      <c r="II129">
        <v>1.87028</v>
      </c>
      <c r="IJ129">
        <v>1.86891</v>
      </c>
      <c r="IK129">
        <v>1.87042</v>
      </c>
      <c r="IL129">
        <v>0</v>
      </c>
      <c r="IM129">
        <v>0</v>
      </c>
      <c r="IN129">
        <v>0</v>
      </c>
      <c r="IO129">
        <v>0</v>
      </c>
      <c r="IP129" t="s">
        <v>443</v>
      </c>
      <c r="IQ129" t="s">
        <v>444</v>
      </c>
      <c r="IR129" t="s">
        <v>445</v>
      </c>
      <c r="IS129" t="s">
        <v>445</v>
      </c>
      <c r="IT129" t="s">
        <v>445</v>
      </c>
      <c r="IU129" t="s">
        <v>445</v>
      </c>
      <c r="IV129">
        <v>0</v>
      </c>
      <c r="IW129">
        <v>100</v>
      </c>
      <c r="IX129">
        <v>100</v>
      </c>
      <c r="IY129">
        <v>0.192</v>
      </c>
      <c r="IZ129">
        <v>0.1397</v>
      </c>
      <c r="JA129">
        <v>0.1520806729546384</v>
      </c>
      <c r="JB129">
        <v>0.0003178419753343253</v>
      </c>
      <c r="JC129">
        <v>-6.012475575984678E-07</v>
      </c>
      <c r="JD129">
        <v>7.594320938325871E-11</v>
      </c>
      <c r="JE129">
        <v>-0.06537213769188976</v>
      </c>
      <c r="JF129">
        <v>-0.002779077146552394</v>
      </c>
      <c r="JG129">
        <v>0.0007843295920201409</v>
      </c>
      <c r="JH129">
        <v>-1.211717912536145E-05</v>
      </c>
      <c r="JI129">
        <v>4</v>
      </c>
      <c r="JJ129">
        <v>2338</v>
      </c>
      <c r="JK129">
        <v>1</v>
      </c>
      <c r="JL129">
        <v>27</v>
      </c>
      <c r="JM129">
        <v>189944.6</v>
      </c>
      <c r="JN129">
        <v>189944.7</v>
      </c>
      <c r="JO129">
        <v>0.498047</v>
      </c>
      <c r="JP129">
        <v>2.31567</v>
      </c>
      <c r="JQ129">
        <v>1.39771</v>
      </c>
      <c r="JR129">
        <v>2.34863</v>
      </c>
      <c r="JS129">
        <v>1.49536</v>
      </c>
      <c r="JT129">
        <v>2.53418</v>
      </c>
      <c r="JU129">
        <v>36.1989</v>
      </c>
      <c r="JV129">
        <v>24.0612</v>
      </c>
      <c r="JW129">
        <v>18</v>
      </c>
      <c r="JX129">
        <v>486.634</v>
      </c>
      <c r="JY129">
        <v>449.028</v>
      </c>
      <c r="JZ129">
        <v>28.4793</v>
      </c>
      <c r="KA129">
        <v>28.1263</v>
      </c>
      <c r="KB129">
        <v>30.0001</v>
      </c>
      <c r="KC129">
        <v>28.0074</v>
      </c>
      <c r="KD129">
        <v>27.9424</v>
      </c>
      <c r="KE129">
        <v>9.90648</v>
      </c>
      <c r="KF129">
        <v>25.3355</v>
      </c>
      <c r="KG129">
        <v>70.00660000000001</v>
      </c>
      <c r="KH129">
        <v>28.4752</v>
      </c>
      <c r="KI129">
        <v>152.455</v>
      </c>
      <c r="KJ129">
        <v>21.8499</v>
      </c>
      <c r="KK129">
        <v>101.105</v>
      </c>
      <c r="KL129">
        <v>100.628</v>
      </c>
    </row>
    <row r="130" spans="1:298">
      <c r="A130">
        <v>114</v>
      </c>
      <c r="B130">
        <v>1758644108.6</v>
      </c>
      <c r="C130">
        <v>2482.599999904633</v>
      </c>
      <c r="D130" t="s">
        <v>673</v>
      </c>
      <c r="E130" t="s">
        <v>674</v>
      </c>
      <c r="F130">
        <v>5</v>
      </c>
      <c r="G130" t="s">
        <v>640</v>
      </c>
      <c r="H130" t="s">
        <v>437</v>
      </c>
      <c r="I130" t="s">
        <v>438</v>
      </c>
      <c r="J130">
        <v>1758644101.062963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172.189241756445</v>
      </c>
      <c r="AL130">
        <v>181.6593636363635</v>
      </c>
      <c r="AM130">
        <v>-3.295819264603125</v>
      </c>
      <c r="AN130">
        <v>64.96377048349792</v>
      </c>
      <c r="AO130">
        <f>(AQ130 - AP130 + DZ130*1E3/(8.314*(EB130+273.15)) * AS130/DY130 * AR130) * DY130/(100*DM130) * 1000/(1000 - AQ130)</f>
        <v>0</v>
      </c>
      <c r="AP130">
        <v>21.79214402551662</v>
      </c>
      <c r="AQ130">
        <v>23.24610606060606</v>
      </c>
      <c r="AR130">
        <v>3.762940747331971E-06</v>
      </c>
      <c r="AS130">
        <v>107.5651397533487</v>
      </c>
      <c r="AT130">
        <v>2</v>
      </c>
      <c r="AU130">
        <v>0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439</v>
      </c>
      <c r="AZ130" t="s">
        <v>439</v>
      </c>
      <c r="BA130">
        <v>0</v>
      </c>
      <c r="BB130">
        <v>0</v>
      </c>
      <c r="BC130">
        <f>1-BA130/BB130</f>
        <v>0</v>
      </c>
      <c r="BD130">
        <v>0</v>
      </c>
      <c r="BE130" t="s">
        <v>439</v>
      </c>
      <c r="BF130" t="s">
        <v>439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439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1.65</v>
      </c>
      <c r="DN130">
        <v>0.5</v>
      </c>
      <c r="DO130" t="s">
        <v>440</v>
      </c>
      <c r="DP130">
        <v>2</v>
      </c>
      <c r="DQ130" t="b">
        <v>1</v>
      </c>
      <c r="DR130">
        <v>1758644101.062963</v>
      </c>
      <c r="DS130">
        <v>200.1150740740741</v>
      </c>
      <c r="DT130">
        <v>183.2</v>
      </c>
      <c r="DU130">
        <v>23.24515925925926</v>
      </c>
      <c r="DV130">
        <v>21.7929962962963</v>
      </c>
      <c r="DW130">
        <v>199.9228888888889</v>
      </c>
      <c r="DX130">
        <v>23.10548888888889</v>
      </c>
      <c r="DY130">
        <v>499.9851481481481</v>
      </c>
      <c r="DZ130">
        <v>90.4837888888889</v>
      </c>
      <c r="EA130">
        <v>0.02990195185185185</v>
      </c>
      <c r="EB130">
        <v>29.8017888888889</v>
      </c>
      <c r="EC130">
        <v>30.00674074074074</v>
      </c>
      <c r="ED130">
        <v>999.9000000000001</v>
      </c>
      <c r="EE130">
        <v>0</v>
      </c>
      <c r="EF130">
        <v>0</v>
      </c>
      <c r="EG130">
        <v>9995.670370370372</v>
      </c>
      <c r="EH130">
        <v>0</v>
      </c>
      <c r="EI130">
        <v>12.0846</v>
      </c>
      <c r="EJ130">
        <v>16.91511851851852</v>
      </c>
      <c r="EK130">
        <v>204.8775185185185</v>
      </c>
      <c r="EL130">
        <v>187.2814444444445</v>
      </c>
      <c r="EM130">
        <v>1.452168518518518</v>
      </c>
      <c r="EN130">
        <v>183.2</v>
      </c>
      <c r="EO130">
        <v>21.7929962962963</v>
      </c>
      <c r="EP130">
        <v>2.10331037037037</v>
      </c>
      <c r="EQ130">
        <v>1.971912222222222</v>
      </c>
      <c r="ER130">
        <v>18.24427777777778</v>
      </c>
      <c r="ES130">
        <v>17.22058518518519</v>
      </c>
      <c r="ET130">
        <v>1999.999259259259</v>
      </c>
      <c r="EU130">
        <v>0.979999</v>
      </c>
      <c r="EV130">
        <v>0.0200009</v>
      </c>
      <c r="EW130">
        <v>0</v>
      </c>
      <c r="EX130">
        <v>233.0476296296296</v>
      </c>
      <c r="EY130">
        <v>5.00097</v>
      </c>
      <c r="EZ130">
        <v>4756.262592592593</v>
      </c>
      <c r="FA130">
        <v>16707.56666666667</v>
      </c>
      <c r="FB130">
        <v>40.375</v>
      </c>
      <c r="FC130">
        <v>40.72666666666666</v>
      </c>
      <c r="FD130">
        <v>40.31199999999999</v>
      </c>
      <c r="FE130">
        <v>40.31199999999999</v>
      </c>
      <c r="FF130">
        <v>40.94866666666666</v>
      </c>
      <c r="FG130">
        <v>1955.099259259259</v>
      </c>
      <c r="FH130">
        <v>39.9</v>
      </c>
      <c r="FI130">
        <v>0</v>
      </c>
      <c r="FJ130">
        <v>1758644109.6</v>
      </c>
      <c r="FK130">
        <v>0</v>
      </c>
      <c r="FL130">
        <v>233.0053846153846</v>
      </c>
      <c r="FM130">
        <v>-30.39603420770673</v>
      </c>
      <c r="FN130">
        <v>-609.1463247747894</v>
      </c>
      <c r="FO130">
        <v>4755.688076923077</v>
      </c>
      <c r="FP130">
        <v>15</v>
      </c>
      <c r="FQ130">
        <v>0</v>
      </c>
      <c r="FR130" t="s">
        <v>441</v>
      </c>
      <c r="FS130">
        <v>1747247426.5</v>
      </c>
      <c r="FT130">
        <v>1747247420.5</v>
      </c>
      <c r="FU130">
        <v>0</v>
      </c>
      <c r="FV130">
        <v>1.027</v>
      </c>
      <c r="FW130">
        <v>0.031</v>
      </c>
      <c r="FX130">
        <v>0.02</v>
      </c>
      <c r="FY130">
        <v>0.05</v>
      </c>
      <c r="FZ130">
        <v>420</v>
      </c>
      <c r="GA130">
        <v>16</v>
      </c>
      <c r="GB130">
        <v>0.01</v>
      </c>
      <c r="GC130">
        <v>0.1</v>
      </c>
      <c r="GD130">
        <v>16.62996585365854</v>
      </c>
      <c r="GE130">
        <v>4.997991637630692</v>
      </c>
      <c r="GF130">
        <v>0.4936964805744399</v>
      </c>
      <c r="GG130">
        <v>0</v>
      </c>
      <c r="GH130">
        <v>234.8040294117647</v>
      </c>
      <c r="GI130">
        <v>-29.73743313625644</v>
      </c>
      <c r="GJ130">
        <v>2.926850882325619</v>
      </c>
      <c r="GK130">
        <v>-1</v>
      </c>
      <c r="GL130">
        <v>1.45380756097561</v>
      </c>
      <c r="GM130">
        <v>-0.02456592334494663</v>
      </c>
      <c r="GN130">
        <v>0.003055856257384211</v>
      </c>
      <c r="GO130">
        <v>1</v>
      </c>
      <c r="GP130">
        <v>1</v>
      </c>
      <c r="GQ130">
        <v>2</v>
      </c>
      <c r="GR130" t="s">
        <v>442</v>
      </c>
      <c r="GS130">
        <v>3.13604</v>
      </c>
      <c r="GT130">
        <v>2.69042</v>
      </c>
      <c r="GU130">
        <v>0.0453109</v>
      </c>
      <c r="GV130">
        <v>0.0407719</v>
      </c>
      <c r="GW130">
        <v>0.104111</v>
      </c>
      <c r="GX130">
        <v>0.0983035</v>
      </c>
      <c r="GY130">
        <v>30383.6</v>
      </c>
      <c r="GZ130">
        <v>30577.3</v>
      </c>
      <c r="HA130">
        <v>29581.7</v>
      </c>
      <c r="HB130">
        <v>29456</v>
      </c>
      <c r="HC130">
        <v>35014.1</v>
      </c>
      <c r="HD130">
        <v>35176.3</v>
      </c>
      <c r="HE130">
        <v>41629.8</v>
      </c>
      <c r="HF130">
        <v>41846.2</v>
      </c>
      <c r="HG130">
        <v>1.9258</v>
      </c>
      <c r="HH130">
        <v>1.88143</v>
      </c>
      <c r="HI130">
        <v>0.111535</v>
      </c>
      <c r="HJ130">
        <v>0</v>
      </c>
      <c r="HK130">
        <v>28.1908</v>
      </c>
      <c r="HL130">
        <v>999.9</v>
      </c>
      <c r="HM130">
        <v>53.6</v>
      </c>
      <c r="HN130">
        <v>31</v>
      </c>
      <c r="HO130">
        <v>26.7221</v>
      </c>
      <c r="HP130">
        <v>62.0681</v>
      </c>
      <c r="HQ130">
        <v>26.0296</v>
      </c>
      <c r="HR130">
        <v>1</v>
      </c>
      <c r="HS130">
        <v>0.0416616</v>
      </c>
      <c r="HT130">
        <v>-0.6757300000000001</v>
      </c>
      <c r="HU130">
        <v>20.3384</v>
      </c>
      <c r="HV130">
        <v>5.21624</v>
      </c>
      <c r="HW130">
        <v>12.0119</v>
      </c>
      <c r="HX130">
        <v>4.9892</v>
      </c>
      <c r="HY130">
        <v>3.28785</v>
      </c>
      <c r="HZ130">
        <v>9999</v>
      </c>
      <c r="IA130">
        <v>9999</v>
      </c>
      <c r="IB130">
        <v>9999</v>
      </c>
      <c r="IC130">
        <v>999.9</v>
      </c>
      <c r="ID130">
        <v>1.86755</v>
      </c>
      <c r="IE130">
        <v>1.86669</v>
      </c>
      <c r="IF130">
        <v>1.866</v>
      </c>
      <c r="IG130">
        <v>1.866</v>
      </c>
      <c r="IH130">
        <v>1.86784</v>
      </c>
      <c r="II130">
        <v>1.87027</v>
      </c>
      <c r="IJ130">
        <v>1.86891</v>
      </c>
      <c r="IK130">
        <v>1.87042</v>
      </c>
      <c r="IL130">
        <v>0</v>
      </c>
      <c r="IM130">
        <v>0</v>
      </c>
      <c r="IN130">
        <v>0</v>
      </c>
      <c r="IO130">
        <v>0</v>
      </c>
      <c r="IP130" t="s">
        <v>443</v>
      </c>
      <c r="IQ130" t="s">
        <v>444</v>
      </c>
      <c r="IR130" t="s">
        <v>445</v>
      </c>
      <c r="IS130" t="s">
        <v>445</v>
      </c>
      <c r="IT130" t="s">
        <v>445</v>
      </c>
      <c r="IU130" t="s">
        <v>445</v>
      </c>
      <c r="IV130">
        <v>0</v>
      </c>
      <c r="IW130">
        <v>100</v>
      </c>
      <c r="IX130">
        <v>100</v>
      </c>
      <c r="IY130">
        <v>0.189</v>
      </c>
      <c r="IZ130">
        <v>0.1397</v>
      </c>
      <c r="JA130">
        <v>0.1520806729546384</v>
      </c>
      <c r="JB130">
        <v>0.0003178419753343253</v>
      </c>
      <c r="JC130">
        <v>-6.012475575984678E-07</v>
      </c>
      <c r="JD130">
        <v>7.594320938325871E-11</v>
      </c>
      <c r="JE130">
        <v>-0.06537213769188976</v>
      </c>
      <c r="JF130">
        <v>-0.002779077146552394</v>
      </c>
      <c r="JG130">
        <v>0.0007843295920201409</v>
      </c>
      <c r="JH130">
        <v>-1.211717912536145E-05</v>
      </c>
      <c r="JI130">
        <v>4</v>
      </c>
      <c r="JJ130">
        <v>2338</v>
      </c>
      <c r="JK130">
        <v>1</v>
      </c>
      <c r="JL130">
        <v>27</v>
      </c>
      <c r="JM130">
        <v>189944.7</v>
      </c>
      <c r="JN130">
        <v>189944.8</v>
      </c>
      <c r="JO130">
        <v>0.463867</v>
      </c>
      <c r="JP130">
        <v>2.30835</v>
      </c>
      <c r="JQ130">
        <v>1.39648</v>
      </c>
      <c r="JR130">
        <v>2.34741</v>
      </c>
      <c r="JS130">
        <v>1.49536</v>
      </c>
      <c r="JT130">
        <v>2.70264</v>
      </c>
      <c r="JU130">
        <v>36.1989</v>
      </c>
      <c r="JV130">
        <v>24.07</v>
      </c>
      <c r="JW130">
        <v>18</v>
      </c>
      <c r="JX130">
        <v>486.674</v>
      </c>
      <c r="JY130">
        <v>448.887</v>
      </c>
      <c r="JZ130">
        <v>28.4738</v>
      </c>
      <c r="KA130">
        <v>28.1255</v>
      </c>
      <c r="KB130">
        <v>30.0001</v>
      </c>
      <c r="KC130">
        <v>28.0064</v>
      </c>
      <c r="KD130">
        <v>27.9403</v>
      </c>
      <c r="KE130">
        <v>9.14091</v>
      </c>
      <c r="KF130">
        <v>25.3355</v>
      </c>
      <c r="KG130">
        <v>70.00660000000001</v>
      </c>
      <c r="KH130">
        <v>28.4668</v>
      </c>
      <c r="KI130">
        <v>132.418</v>
      </c>
      <c r="KJ130">
        <v>21.8499</v>
      </c>
      <c r="KK130">
        <v>101.105</v>
      </c>
      <c r="KL130">
        <v>100.628</v>
      </c>
    </row>
    <row r="131" spans="1:298">
      <c r="A131">
        <v>115</v>
      </c>
      <c r="B131">
        <v>1758644113.6</v>
      </c>
      <c r="C131">
        <v>2487.599999904633</v>
      </c>
      <c r="D131" t="s">
        <v>675</v>
      </c>
      <c r="E131" t="s">
        <v>676</v>
      </c>
      <c r="F131">
        <v>5</v>
      </c>
      <c r="G131" t="s">
        <v>640</v>
      </c>
      <c r="H131" t="s">
        <v>437</v>
      </c>
      <c r="I131" t="s">
        <v>438</v>
      </c>
      <c r="J131">
        <v>1758644106.081481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155.1630806579564</v>
      </c>
      <c r="AL131">
        <v>165.0932242424242</v>
      </c>
      <c r="AM131">
        <v>-3.317713810453595</v>
      </c>
      <c r="AN131">
        <v>64.96377048349792</v>
      </c>
      <c r="AO131">
        <f>(AQ131 - AP131 + DZ131*1E3/(8.314*(EB131+273.15)) * AS131/DY131 * AR131) * DY131/(100*DM131) * 1000/(1000 - AQ131)</f>
        <v>0</v>
      </c>
      <c r="AP131">
        <v>21.7902094818527</v>
      </c>
      <c r="AQ131">
        <v>23.24821393939393</v>
      </c>
      <c r="AR131">
        <v>2.641813309211171E-06</v>
      </c>
      <c r="AS131">
        <v>107.5651397533487</v>
      </c>
      <c r="AT131">
        <v>2</v>
      </c>
      <c r="AU131">
        <v>0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439</v>
      </c>
      <c r="AZ131" t="s">
        <v>439</v>
      </c>
      <c r="BA131">
        <v>0</v>
      </c>
      <c r="BB131">
        <v>0</v>
      </c>
      <c r="BC131">
        <f>1-BA131/BB131</f>
        <v>0</v>
      </c>
      <c r="BD131">
        <v>0</v>
      </c>
      <c r="BE131" t="s">
        <v>439</v>
      </c>
      <c r="BF131" t="s">
        <v>439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439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1.65</v>
      </c>
      <c r="DN131">
        <v>0.5</v>
      </c>
      <c r="DO131" t="s">
        <v>440</v>
      </c>
      <c r="DP131">
        <v>2</v>
      </c>
      <c r="DQ131" t="b">
        <v>1</v>
      </c>
      <c r="DR131">
        <v>1758644106.081481</v>
      </c>
      <c r="DS131">
        <v>183.9264444444445</v>
      </c>
      <c r="DT131">
        <v>166.5584444444444</v>
      </c>
      <c r="DU131">
        <v>23.24552222222223</v>
      </c>
      <c r="DV131">
        <v>21.79221111111111</v>
      </c>
      <c r="DW131">
        <v>183.7357407407407</v>
      </c>
      <c r="DX131">
        <v>23.10584814814815</v>
      </c>
      <c r="DY131">
        <v>499.9889629629629</v>
      </c>
      <c r="DZ131">
        <v>90.48395185185187</v>
      </c>
      <c r="EA131">
        <v>0.02994887407407407</v>
      </c>
      <c r="EB131">
        <v>29.80046666666667</v>
      </c>
      <c r="EC131">
        <v>30.00691851851852</v>
      </c>
      <c r="ED131">
        <v>999.9000000000001</v>
      </c>
      <c r="EE131">
        <v>0</v>
      </c>
      <c r="EF131">
        <v>0</v>
      </c>
      <c r="EG131">
        <v>9996.24851851852</v>
      </c>
      <c r="EH131">
        <v>0</v>
      </c>
      <c r="EI131">
        <v>12.0846</v>
      </c>
      <c r="EJ131">
        <v>17.36802222222222</v>
      </c>
      <c r="EK131">
        <v>188.3036666666667</v>
      </c>
      <c r="EL131">
        <v>170.269037037037</v>
      </c>
      <c r="EM131">
        <v>1.453313333333334</v>
      </c>
      <c r="EN131">
        <v>166.5584444444444</v>
      </c>
      <c r="EO131">
        <v>21.79221111111111</v>
      </c>
      <c r="EP131">
        <v>2.103346666666666</v>
      </c>
      <c r="EQ131">
        <v>1.971844814814815</v>
      </c>
      <c r="ER131">
        <v>18.24454814814815</v>
      </c>
      <c r="ES131">
        <v>17.22004444444444</v>
      </c>
      <c r="ET131">
        <v>1999.999259259259</v>
      </c>
      <c r="EU131">
        <v>0.979999</v>
      </c>
      <c r="EV131">
        <v>0.0200009</v>
      </c>
      <c r="EW131">
        <v>0</v>
      </c>
      <c r="EX131">
        <v>230.4732962962963</v>
      </c>
      <c r="EY131">
        <v>5.00097</v>
      </c>
      <c r="EZ131">
        <v>4705.285555555556</v>
      </c>
      <c r="FA131">
        <v>16707.56666666667</v>
      </c>
      <c r="FB131">
        <v>40.375</v>
      </c>
      <c r="FC131">
        <v>40.73133333333334</v>
      </c>
      <c r="FD131">
        <v>40.3051111111111</v>
      </c>
      <c r="FE131">
        <v>40.31199999999999</v>
      </c>
      <c r="FF131">
        <v>40.93933333333333</v>
      </c>
      <c r="FG131">
        <v>1955.099259259259</v>
      </c>
      <c r="FH131">
        <v>39.9</v>
      </c>
      <c r="FI131">
        <v>0</v>
      </c>
      <c r="FJ131">
        <v>1758644114.4</v>
      </c>
      <c r="FK131">
        <v>0</v>
      </c>
      <c r="FL131">
        <v>230.5519615384615</v>
      </c>
      <c r="FM131">
        <v>-30.58403419734729</v>
      </c>
      <c r="FN131">
        <v>-609.3364102402512</v>
      </c>
      <c r="FO131">
        <v>4707.022692307693</v>
      </c>
      <c r="FP131">
        <v>15</v>
      </c>
      <c r="FQ131">
        <v>0</v>
      </c>
      <c r="FR131" t="s">
        <v>441</v>
      </c>
      <c r="FS131">
        <v>1747247426.5</v>
      </c>
      <c r="FT131">
        <v>1747247420.5</v>
      </c>
      <c r="FU131">
        <v>0</v>
      </c>
      <c r="FV131">
        <v>1.027</v>
      </c>
      <c r="FW131">
        <v>0.031</v>
      </c>
      <c r="FX131">
        <v>0.02</v>
      </c>
      <c r="FY131">
        <v>0.05</v>
      </c>
      <c r="FZ131">
        <v>420</v>
      </c>
      <c r="GA131">
        <v>16</v>
      </c>
      <c r="GB131">
        <v>0.01</v>
      </c>
      <c r="GC131">
        <v>0.1</v>
      </c>
      <c r="GD131">
        <v>17.126465</v>
      </c>
      <c r="GE131">
        <v>5.352587617260792</v>
      </c>
      <c r="GF131">
        <v>0.5158600854640722</v>
      </c>
      <c r="GG131">
        <v>0</v>
      </c>
      <c r="GH131">
        <v>232.0762058823529</v>
      </c>
      <c r="GI131">
        <v>-30.77874714118406</v>
      </c>
      <c r="GJ131">
        <v>3.026762741429627</v>
      </c>
      <c r="GK131">
        <v>-1</v>
      </c>
      <c r="GL131">
        <v>1.453305</v>
      </c>
      <c r="GM131">
        <v>0.0129955722326415</v>
      </c>
      <c r="GN131">
        <v>0.002509418259278438</v>
      </c>
      <c r="GO131">
        <v>1</v>
      </c>
      <c r="GP131">
        <v>1</v>
      </c>
      <c r="GQ131">
        <v>2</v>
      </c>
      <c r="GR131" t="s">
        <v>442</v>
      </c>
      <c r="GS131">
        <v>3.13617</v>
      </c>
      <c r="GT131">
        <v>2.69014</v>
      </c>
      <c r="GU131">
        <v>0.0414599</v>
      </c>
      <c r="GV131">
        <v>0.0367699</v>
      </c>
      <c r="GW131">
        <v>0.104118</v>
      </c>
      <c r="GX131">
        <v>0.0983019</v>
      </c>
      <c r="GY131">
        <v>30505.3</v>
      </c>
      <c r="GZ131">
        <v>30704.8</v>
      </c>
      <c r="HA131">
        <v>29580.8</v>
      </c>
      <c r="HB131">
        <v>29455.9</v>
      </c>
      <c r="HC131">
        <v>35013</v>
      </c>
      <c r="HD131">
        <v>35175.9</v>
      </c>
      <c r="HE131">
        <v>41629</v>
      </c>
      <c r="HF131">
        <v>41845.8</v>
      </c>
      <c r="HG131">
        <v>1.92595</v>
      </c>
      <c r="HH131">
        <v>1.8814</v>
      </c>
      <c r="HI131">
        <v>0.111118</v>
      </c>
      <c r="HJ131">
        <v>0</v>
      </c>
      <c r="HK131">
        <v>28.1941</v>
      </c>
      <c r="HL131">
        <v>999.9</v>
      </c>
      <c r="HM131">
        <v>53.6</v>
      </c>
      <c r="HN131">
        <v>31</v>
      </c>
      <c r="HO131">
        <v>26.724</v>
      </c>
      <c r="HP131">
        <v>62.1081</v>
      </c>
      <c r="HQ131">
        <v>25.9936</v>
      </c>
      <c r="HR131">
        <v>1</v>
      </c>
      <c r="HS131">
        <v>0.0415701</v>
      </c>
      <c r="HT131">
        <v>-0.6659310000000001</v>
      </c>
      <c r="HU131">
        <v>20.3385</v>
      </c>
      <c r="HV131">
        <v>5.21609</v>
      </c>
      <c r="HW131">
        <v>12.0125</v>
      </c>
      <c r="HX131">
        <v>4.98925</v>
      </c>
      <c r="HY131">
        <v>3.2879</v>
      </c>
      <c r="HZ131">
        <v>9999</v>
      </c>
      <c r="IA131">
        <v>9999</v>
      </c>
      <c r="IB131">
        <v>9999</v>
      </c>
      <c r="IC131">
        <v>999.9</v>
      </c>
      <c r="ID131">
        <v>1.86756</v>
      </c>
      <c r="IE131">
        <v>1.86672</v>
      </c>
      <c r="IF131">
        <v>1.86602</v>
      </c>
      <c r="IG131">
        <v>1.86601</v>
      </c>
      <c r="IH131">
        <v>1.86785</v>
      </c>
      <c r="II131">
        <v>1.87028</v>
      </c>
      <c r="IJ131">
        <v>1.86891</v>
      </c>
      <c r="IK131">
        <v>1.87042</v>
      </c>
      <c r="IL131">
        <v>0</v>
      </c>
      <c r="IM131">
        <v>0</v>
      </c>
      <c r="IN131">
        <v>0</v>
      </c>
      <c r="IO131">
        <v>0</v>
      </c>
      <c r="IP131" t="s">
        <v>443</v>
      </c>
      <c r="IQ131" t="s">
        <v>444</v>
      </c>
      <c r="IR131" t="s">
        <v>445</v>
      </c>
      <c r="IS131" t="s">
        <v>445</v>
      </c>
      <c r="IT131" t="s">
        <v>445</v>
      </c>
      <c r="IU131" t="s">
        <v>445</v>
      </c>
      <c r="IV131">
        <v>0</v>
      </c>
      <c r="IW131">
        <v>100</v>
      </c>
      <c r="IX131">
        <v>100</v>
      </c>
      <c r="IY131">
        <v>0.188</v>
      </c>
      <c r="IZ131">
        <v>0.1397</v>
      </c>
      <c r="JA131">
        <v>0.1520806729546384</v>
      </c>
      <c r="JB131">
        <v>0.0003178419753343253</v>
      </c>
      <c r="JC131">
        <v>-6.012475575984678E-07</v>
      </c>
      <c r="JD131">
        <v>7.594320938325871E-11</v>
      </c>
      <c r="JE131">
        <v>-0.06537213769188976</v>
      </c>
      <c r="JF131">
        <v>-0.002779077146552394</v>
      </c>
      <c r="JG131">
        <v>0.0007843295920201409</v>
      </c>
      <c r="JH131">
        <v>-1.211717912536145E-05</v>
      </c>
      <c r="JI131">
        <v>4</v>
      </c>
      <c r="JJ131">
        <v>2338</v>
      </c>
      <c r="JK131">
        <v>1</v>
      </c>
      <c r="JL131">
        <v>27</v>
      </c>
      <c r="JM131">
        <v>189944.8</v>
      </c>
      <c r="JN131">
        <v>189944.9</v>
      </c>
      <c r="JO131">
        <v>0.423584</v>
      </c>
      <c r="JP131">
        <v>2.323</v>
      </c>
      <c r="JQ131">
        <v>1.39771</v>
      </c>
      <c r="JR131">
        <v>2.34619</v>
      </c>
      <c r="JS131">
        <v>1.49536</v>
      </c>
      <c r="JT131">
        <v>2.5293</v>
      </c>
      <c r="JU131">
        <v>36.1989</v>
      </c>
      <c r="JV131">
        <v>24.0612</v>
      </c>
      <c r="JW131">
        <v>18</v>
      </c>
      <c r="JX131">
        <v>486.755</v>
      </c>
      <c r="JY131">
        <v>448.854</v>
      </c>
      <c r="JZ131">
        <v>28.4665</v>
      </c>
      <c r="KA131">
        <v>28.1239</v>
      </c>
      <c r="KB131">
        <v>30</v>
      </c>
      <c r="KC131">
        <v>28.005</v>
      </c>
      <c r="KD131">
        <v>27.9379</v>
      </c>
      <c r="KE131">
        <v>8.42747</v>
      </c>
      <c r="KF131">
        <v>25.3355</v>
      </c>
      <c r="KG131">
        <v>70.00660000000001</v>
      </c>
      <c r="KH131">
        <v>28.4613</v>
      </c>
      <c r="KI131">
        <v>119.061</v>
      </c>
      <c r="KJ131">
        <v>21.8499</v>
      </c>
      <c r="KK131">
        <v>101.103</v>
      </c>
      <c r="KL131">
        <v>100.628</v>
      </c>
    </row>
    <row r="132" spans="1:298">
      <c r="A132">
        <v>116</v>
      </c>
      <c r="B132">
        <v>1758644118.6</v>
      </c>
      <c r="C132">
        <v>2492.599999904633</v>
      </c>
      <c r="D132" t="s">
        <v>677</v>
      </c>
      <c r="E132" t="s">
        <v>678</v>
      </c>
      <c r="F132">
        <v>5</v>
      </c>
      <c r="G132" t="s">
        <v>640</v>
      </c>
      <c r="H132" t="s">
        <v>437</v>
      </c>
      <c r="I132" t="s">
        <v>438</v>
      </c>
      <c r="J132">
        <v>1758644111.1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138.1917773219841</v>
      </c>
      <c r="AL132">
        <v>148.6646363636364</v>
      </c>
      <c r="AM132">
        <v>-3.283863417463461</v>
      </c>
      <c r="AN132">
        <v>64.96377048349792</v>
      </c>
      <c r="AO132">
        <f>(AQ132 - AP132 + DZ132*1E3/(8.314*(EB132+273.15)) * AS132/DY132 * AR132) * DY132/(100*DM132) * 1000/(1000 - AQ132)</f>
        <v>0</v>
      </c>
      <c r="AP132">
        <v>21.7910915757831</v>
      </c>
      <c r="AQ132">
        <v>23.2543909090909</v>
      </c>
      <c r="AR132">
        <v>9.972951159924559E-06</v>
      </c>
      <c r="AS132">
        <v>107.5651397533487</v>
      </c>
      <c r="AT132">
        <v>2</v>
      </c>
      <c r="AU132">
        <v>0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439</v>
      </c>
      <c r="AZ132" t="s">
        <v>439</v>
      </c>
      <c r="BA132">
        <v>0</v>
      </c>
      <c r="BB132">
        <v>0</v>
      </c>
      <c r="BC132">
        <f>1-BA132/BB132</f>
        <v>0</v>
      </c>
      <c r="BD132">
        <v>0</v>
      </c>
      <c r="BE132" t="s">
        <v>439</v>
      </c>
      <c r="BF132" t="s">
        <v>439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439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1.65</v>
      </c>
      <c r="DN132">
        <v>0.5</v>
      </c>
      <c r="DO132" t="s">
        <v>440</v>
      </c>
      <c r="DP132">
        <v>2</v>
      </c>
      <c r="DQ132" t="b">
        <v>1</v>
      </c>
      <c r="DR132">
        <v>1758644111.1</v>
      </c>
      <c r="DS132">
        <v>167.7467777777778</v>
      </c>
      <c r="DT132">
        <v>149.9004814814814</v>
      </c>
      <c r="DU132">
        <v>23.24787037037036</v>
      </c>
      <c r="DV132">
        <v>21.79127407407407</v>
      </c>
      <c r="DW132">
        <v>167.558</v>
      </c>
      <c r="DX132">
        <v>23.10815925925926</v>
      </c>
      <c r="DY132">
        <v>499.9874814814815</v>
      </c>
      <c r="DZ132">
        <v>90.48407407407406</v>
      </c>
      <c r="EA132">
        <v>0.02989906296296296</v>
      </c>
      <c r="EB132">
        <v>29.79808518518519</v>
      </c>
      <c r="EC132">
        <v>30.00448148148148</v>
      </c>
      <c r="ED132">
        <v>999.9000000000001</v>
      </c>
      <c r="EE132">
        <v>0</v>
      </c>
      <c r="EF132">
        <v>0</v>
      </c>
      <c r="EG132">
        <v>9999.535925925928</v>
      </c>
      <c r="EH132">
        <v>0</v>
      </c>
      <c r="EI132">
        <v>12.0846</v>
      </c>
      <c r="EJ132">
        <v>17.84634814814815</v>
      </c>
      <c r="EK132">
        <v>171.7393333333333</v>
      </c>
      <c r="EL132">
        <v>153.2397777777778</v>
      </c>
      <c r="EM132">
        <v>1.456592962962963</v>
      </c>
      <c r="EN132">
        <v>149.9004814814814</v>
      </c>
      <c r="EO132">
        <v>21.79127407407407</v>
      </c>
      <c r="EP132">
        <v>2.103561111111111</v>
      </c>
      <c r="EQ132">
        <v>1.971762592592593</v>
      </c>
      <c r="ER132">
        <v>18.24618518518519</v>
      </c>
      <c r="ES132">
        <v>17.2193962962963</v>
      </c>
      <c r="ET132">
        <v>2000.001851851852</v>
      </c>
      <c r="EU132">
        <v>0.979999</v>
      </c>
      <c r="EV132">
        <v>0.0200009</v>
      </c>
      <c r="EW132">
        <v>0</v>
      </c>
      <c r="EX132">
        <v>227.9099629629629</v>
      </c>
      <c r="EY132">
        <v>5.00097</v>
      </c>
      <c r="EZ132">
        <v>4655.641111111111</v>
      </c>
      <c r="FA132">
        <v>16707.58888888889</v>
      </c>
      <c r="FB132">
        <v>40.375</v>
      </c>
      <c r="FC132">
        <v>40.72666666666666</v>
      </c>
      <c r="FD132">
        <v>40.29822222222222</v>
      </c>
      <c r="FE132">
        <v>40.31199999999999</v>
      </c>
      <c r="FF132">
        <v>40.93699999999999</v>
      </c>
      <c r="FG132">
        <v>1955.101851851852</v>
      </c>
      <c r="FH132">
        <v>39.9</v>
      </c>
      <c r="FI132">
        <v>0</v>
      </c>
      <c r="FJ132">
        <v>1758644119.8</v>
      </c>
      <c r="FK132">
        <v>0</v>
      </c>
      <c r="FL132">
        <v>227.68808</v>
      </c>
      <c r="FM132">
        <v>-29.70392312261415</v>
      </c>
      <c r="FN132">
        <v>-574.4923085685673</v>
      </c>
      <c r="FO132">
        <v>4651.0008</v>
      </c>
      <c r="FP132">
        <v>15</v>
      </c>
      <c r="FQ132">
        <v>0</v>
      </c>
      <c r="FR132" t="s">
        <v>441</v>
      </c>
      <c r="FS132">
        <v>1747247426.5</v>
      </c>
      <c r="FT132">
        <v>1747247420.5</v>
      </c>
      <c r="FU132">
        <v>0</v>
      </c>
      <c r="FV132">
        <v>1.027</v>
      </c>
      <c r="FW132">
        <v>0.031</v>
      </c>
      <c r="FX132">
        <v>0.02</v>
      </c>
      <c r="FY132">
        <v>0.05</v>
      </c>
      <c r="FZ132">
        <v>420</v>
      </c>
      <c r="GA132">
        <v>16</v>
      </c>
      <c r="GB132">
        <v>0.01</v>
      </c>
      <c r="GC132">
        <v>0.1</v>
      </c>
      <c r="GD132">
        <v>17.5918375</v>
      </c>
      <c r="GE132">
        <v>5.731932833020583</v>
      </c>
      <c r="GF132">
        <v>0.5529449704480094</v>
      </c>
      <c r="GG132">
        <v>0</v>
      </c>
      <c r="GH132">
        <v>229.3529411764706</v>
      </c>
      <c r="GI132">
        <v>-30.12110009576011</v>
      </c>
      <c r="GJ132">
        <v>2.964610071981262</v>
      </c>
      <c r="GK132">
        <v>-1</v>
      </c>
      <c r="GL132">
        <v>1.45489525</v>
      </c>
      <c r="GM132">
        <v>0.03917234521575943</v>
      </c>
      <c r="GN132">
        <v>0.00388985088885167</v>
      </c>
      <c r="GO132">
        <v>1</v>
      </c>
      <c r="GP132">
        <v>1</v>
      </c>
      <c r="GQ132">
        <v>2</v>
      </c>
      <c r="GR132" t="s">
        <v>442</v>
      </c>
      <c r="GS132">
        <v>3.1361</v>
      </c>
      <c r="GT132">
        <v>2.69014</v>
      </c>
      <c r="GU132">
        <v>0.037555</v>
      </c>
      <c r="GV132">
        <v>0.0326479</v>
      </c>
      <c r="GW132">
        <v>0.104137</v>
      </c>
      <c r="GX132">
        <v>0.098304</v>
      </c>
      <c r="GY132">
        <v>30630.2</v>
      </c>
      <c r="GZ132">
        <v>30836.1</v>
      </c>
      <c r="HA132">
        <v>29581.4</v>
      </c>
      <c r="HB132">
        <v>29455.8</v>
      </c>
      <c r="HC132">
        <v>35012.7</v>
      </c>
      <c r="HD132">
        <v>35175.8</v>
      </c>
      <c r="HE132">
        <v>41629.5</v>
      </c>
      <c r="HF132">
        <v>41845.9</v>
      </c>
      <c r="HG132">
        <v>1.92607</v>
      </c>
      <c r="HH132">
        <v>1.8817</v>
      </c>
      <c r="HI132">
        <v>0.110768</v>
      </c>
      <c r="HJ132">
        <v>0</v>
      </c>
      <c r="HK132">
        <v>28.1974</v>
      </c>
      <c r="HL132">
        <v>999.9</v>
      </c>
      <c r="HM132">
        <v>53.6</v>
      </c>
      <c r="HN132">
        <v>31</v>
      </c>
      <c r="HO132">
        <v>26.7255</v>
      </c>
      <c r="HP132">
        <v>62.1781</v>
      </c>
      <c r="HQ132">
        <v>26.1619</v>
      </c>
      <c r="HR132">
        <v>1</v>
      </c>
      <c r="HS132">
        <v>0.0415295</v>
      </c>
      <c r="HT132">
        <v>-0.703423</v>
      </c>
      <c r="HU132">
        <v>20.3384</v>
      </c>
      <c r="HV132">
        <v>5.21624</v>
      </c>
      <c r="HW132">
        <v>12.0126</v>
      </c>
      <c r="HX132">
        <v>4.9886</v>
      </c>
      <c r="HY132">
        <v>3.28775</v>
      </c>
      <c r="HZ132">
        <v>9999</v>
      </c>
      <c r="IA132">
        <v>9999</v>
      </c>
      <c r="IB132">
        <v>9999</v>
      </c>
      <c r="IC132">
        <v>999.9</v>
      </c>
      <c r="ID132">
        <v>1.86755</v>
      </c>
      <c r="IE132">
        <v>1.86671</v>
      </c>
      <c r="IF132">
        <v>1.86601</v>
      </c>
      <c r="IG132">
        <v>1.866</v>
      </c>
      <c r="IH132">
        <v>1.86783</v>
      </c>
      <c r="II132">
        <v>1.87027</v>
      </c>
      <c r="IJ132">
        <v>1.8689</v>
      </c>
      <c r="IK132">
        <v>1.87042</v>
      </c>
      <c r="IL132">
        <v>0</v>
      </c>
      <c r="IM132">
        <v>0</v>
      </c>
      <c r="IN132">
        <v>0</v>
      </c>
      <c r="IO132">
        <v>0</v>
      </c>
      <c r="IP132" t="s">
        <v>443</v>
      </c>
      <c r="IQ132" t="s">
        <v>444</v>
      </c>
      <c r="IR132" t="s">
        <v>445</v>
      </c>
      <c r="IS132" t="s">
        <v>445</v>
      </c>
      <c r="IT132" t="s">
        <v>445</v>
      </c>
      <c r="IU132" t="s">
        <v>445</v>
      </c>
      <c r="IV132">
        <v>0</v>
      </c>
      <c r="IW132">
        <v>100</v>
      </c>
      <c r="IX132">
        <v>100</v>
      </c>
      <c r="IY132">
        <v>0.186</v>
      </c>
      <c r="IZ132">
        <v>0.1398</v>
      </c>
      <c r="JA132">
        <v>0.1520806729546384</v>
      </c>
      <c r="JB132">
        <v>0.0003178419753343253</v>
      </c>
      <c r="JC132">
        <v>-6.012475575984678E-07</v>
      </c>
      <c r="JD132">
        <v>7.594320938325871E-11</v>
      </c>
      <c r="JE132">
        <v>-0.06537213769188976</v>
      </c>
      <c r="JF132">
        <v>-0.002779077146552394</v>
      </c>
      <c r="JG132">
        <v>0.0007843295920201409</v>
      </c>
      <c r="JH132">
        <v>-1.211717912536145E-05</v>
      </c>
      <c r="JI132">
        <v>4</v>
      </c>
      <c r="JJ132">
        <v>2338</v>
      </c>
      <c r="JK132">
        <v>1</v>
      </c>
      <c r="JL132">
        <v>27</v>
      </c>
      <c r="JM132">
        <v>189944.9</v>
      </c>
      <c r="JN132">
        <v>189945</v>
      </c>
      <c r="JO132">
        <v>0.389404</v>
      </c>
      <c r="JP132">
        <v>2.31445</v>
      </c>
      <c r="JQ132">
        <v>1.39648</v>
      </c>
      <c r="JR132">
        <v>2.34619</v>
      </c>
      <c r="JS132">
        <v>1.49536</v>
      </c>
      <c r="JT132">
        <v>2.677</v>
      </c>
      <c r="JU132">
        <v>36.1989</v>
      </c>
      <c r="JV132">
        <v>24.07</v>
      </c>
      <c r="JW132">
        <v>18</v>
      </c>
      <c r="JX132">
        <v>486.815</v>
      </c>
      <c r="JY132">
        <v>449.029</v>
      </c>
      <c r="JZ132">
        <v>28.4608</v>
      </c>
      <c r="KA132">
        <v>28.1231</v>
      </c>
      <c r="KB132">
        <v>30</v>
      </c>
      <c r="KC132">
        <v>28.0026</v>
      </c>
      <c r="KD132">
        <v>27.9365</v>
      </c>
      <c r="KE132">
        <v>7.65676</v>
      </c>
      <c r="KF132">
        <v>25.3355</v>
      </c>
      <c r="KG132">
        <v>70.00660000000001</v>
      </c>
      <c r="KH132">
        <v>28.5524</v>
      </c>
      <c r="KI132">
        <v>99.0248</v>
      </c>
      <c r="KJ132">
        <v>21.8499</v>
      </c>
      <c r="KK132">
        <v>101.105</v>
      </c>
      <c r="KL132">
        <v>100.628</v>
      </c>
    </row>
    <row r="133" spans="1:298">
      <c r="A133">
        <v>117</v>
      </c>
      <c r="B133">
        <v>1758644123.6</v>
      </c>
      <c r="C133">
        <v>2497.599999904633</v>
      </c>
      <c r="D133" t="s">
        <v>679</v>
      </c>
      <c r="E133" t="s">
        <v>680</v>
      </c>
      <c r="F133">
        <v>5</v>
      </c>
      <c r="G133" t="s">
        <v>640</v>
      </c>
      <c r="H133" t="s">
        <v>437</v>
      </c>
      <c r="I133" t="s">
        <v>438</v>
      </c>
      <c r="J133">
        <v>1758644115.814285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121.1180691650911</v>
      </c>
      <c r="AL133">
        <v>132.1281333333334</v>
      </c>
      <c r="AM133">
        <v>-3.314093648797379</v>
      </c>
      <c r="AN133">
        <v>64.96377048349792</v>
      </c>
      <c r="AO133">
        <f>(AQ133 - AP133 + DZ133*1E3/(8.314*(EB133+273.15)) * AS133/DY133 * AR133) * DY133/(100*DM133) * 1000/(1000 - AQ133)</f>
        <v>0</v>
      </c>
      <c r="AP133">
        <v>21.79030162903828</v>
      </c>
      <c r="AQ133">
        <v>23.25773636363635</v>
      </c>
      <c r="AR133">
        <v>4.389465715069709E-06</v>
      </c>
      <c r="AS133">
        <v>107.5651397533487</v>
      </c>
      <c r="AT133">
        <v>2</v>
      </c>
      <c r="AU133">
        <v>0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439</v>
      </c>
      <c r="AZ133" t="s">
        <v>439</v>
      </c>
      <c r="BA133">
        <v>0</v>
      </c>
      <c r="BB133">
        <v>0</v>
      </c>
      <c r="BC133">
        <f>1-BA133/BB133</f>
        <v>0</v>
      </c>
      <c r="BD133">
        <v>0</v>
      </c>
      <c r="BE133" t="s">
        <v>439</v>
      </c>
      <c r="BF133" t="s">
        <v>439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439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1.65</v>
      </c>
      <c r="DN133">
        <v>0.5</v>
      </c>
      <c r="DO133" t="s">
        <v>440</v>
      </c>
      <c r="DP133">
        <v>2</v>
      </c>
      <c r="DQ133" t="b">
        <v>1</v>
      </c>
      <c r="DR133">
        <v>1758644115.814285</v>
      </c>
      <c r="DS133">
        <v>152.5521428571429</v>
      </c>
      <c r="DT133">
        <v>134.20025</v>
      </c>
      <c r="DU133">
        <v>23.251275</v>
      </c>
      <c r="DV133">
        <v>21.79069642857143</v>
      </c>
      <c r="DW133">
        <v>152.3654285714286</v>
      </c>
      <c r="DX133">
        <v>23.11151785714285</v>
      </c>
      <c r="DY133">
        <v>499.9898928571429</v>
      </c>
      <c r="DZ133">
        <v>90.4843964285714</v>
      </c>
      <c r="EA133">
        <v>0.02989649642857143</v>
      </c>
      <c r="EB133">
        <v>29.7962</v>
      </c>
      <c r="EC133">
        <v>30.00408571428571</v>
      </c>
      <c r="ED133">
        <v>999.9000000000002</v>
      </c>
      <c r="EE133">
        <v>0</v>
      </c>
      <c r="EF133">
        <v>0</v>
      </c>
      <c r="EG133">
        <v>10002.87714285715</v>
      </c>
      <c r="EH133">
        <v>0</v>
      </c>
      <c r="EI133">
        <v>12.0846</v>
      </c>
      <c r="EJ133">
        <v>18.35192857142857</v>
      </c>
      <c r="EK133">
        <v>156.1835714285714</v>
      </c>
      <c r="EL133">
        <v>137.1896785714286</v>
      </c>
      <c r="EM133">
        <v>1.460569285714286</v>
      </c>
      <c r="EN133">
        <v>134.20025</v>
      </c>
      <c r="EO133">
        <v>21.79069642857143</v>
      </c>
      <c r="EP133">
        <v>2.103877142857143</v>
      </c>
      <c r="EQ133">
        <v>1.971718571428572</v>
      </c>
      <c r="ER133">
        <v>18.24856428571429</v>
      </c>
      <c r="ES133">
        <v>17.21904285714286</v>
      </c>
      <c r="ET133">
        <v>2000.005714285714</v>
      </c>
      <c r="EU133">
        <v>0.979999</v>
      </c>
      <c r="EV133">
        <v>0.0200009</v>
      </c>
      <c r="EW133">
        <v>0</v>
      </c>
      <c r="EX133">
        <v>225.7232500000001</v>
      </c>
      <c r="EY133">
        <v>5.00097</v>
      </c>
      <c r="EZ133">
        <v>4612.685714285714</v>
      </c>
      <c r="FA133">
        <v>16707.62142857143</v>
      </c>
      <c r="FB133">
        <v>40.375</v>
      </c>
      <c r="FC133">
        <v>40.71174999999999</v>
      </c>
      <c r="FD133">
        <v>40.29871428571428</v>
      </c>
      <c r="FE133">
        <v>40.31199999999999</v>
      </c>
      <c r="FF133">
        <v>40.93699999999999</v>
      </c>
      <c r="FG133">
        <v>1955.105714285714</v>
      </c>
      <c r="FH133">
        <v>39.9</v>
      </c>
      <c r="FI133">
        <v>0</v>
      </c>
      <c r="FJ133">
        <v>1758644124.6</v>
      </c>
      <c r="FK133">
        <v>0</v>
      </c>
      <c r="FL133">
        <v>225.50288</v>
      </c>
      <c r="FM133">
        <v>-25.43400003392255</v>
      </c>
      <c r="FN133">
        <v>-512.590770026584</v>
      </c>
      <c r="FO133">
        <v>4607.549199999999</v>
      </c>
      <c r="FP133">
        <v>15</v>
      </c>
      <c r="FQ133">
        <v>0</v>
      </c>
      <c r="FR133" t="s">
        <v>441</v>
      </c>
      <c r="FS133">
        <v>1747247426.5</v>
      </c>
      <c r="FT133">
        <v>1747247420.5</v>
      </c>
      <c r="FU133">
        <v>0</v>
      </c>
      <c r="FV133">
        <v>1.027</v>
      </c>
      <c r="FW133">
        <v>0.031</v>
      </c>
      <c r="FX133">
        <v>0.02</v>
      </c>
      <c r="FY133">
        <v>0.05</v>
      </c>
      <c r="FZ133">
        <v>420</v>
      </c>
      <c r="GA133">
        <v>16</v>
      </c>
      <c r="GB133">
        <v>0.01</v>
      </c>
      <c r="GC133">
        <v>0.1</v>
      </c>
      <c r="GD133">
        <v>17.998295</v>
      </c>
      <c r="GE133">
        <v>6.235587242026255</v>
      </c>
      <c r="GF133">
        <v>0.6021984481672132</v>
      </c>
      <c r="GG133">
        <v>0</v>
      </c>
      <c r="GH133">
        <v>227.3558235294118</v>
      </c>
      <c r="GI133">
        <v>-28.51416345819251</v>
      </c>
      <c r="GJ133">
        <v>2.810453401463775</v>
      </c>
      <c r="GK133">
        <v>-1</v>
      </c>
      <c r="GL133">
        <v>1.45773925</v>
      </c>
      <c r="GM133">
        <v>0.04846795497185295</v>
      </c>
      <c r="GN133">
        <v>0.00471244383918791</v>
      </c>
      <c r="GO133">
        <v>1</v>
      </c>
      <c r="GP133">
        <v>1</v>
      </c>
      <c r="GQ133">
        <v>2</v>
      </c>
      <c r="GR133" t="s">
        <v>442</v>
      </c>
      <c r="GS133">
        <v>3.13603</v>
      </c>
      <c r="GT133">
        <v>2.69029</v>
      </c>
      <c r="GU133">
        <v>0.0335424</v>
      </c>
      <c r="GV133">
        <v>0.0284541</v>
      </c>
      <c r="GW133">
        <v>0.104152</v>
      </c>
      <c r="GX133">
        <v>0.0983028</v>
      </c>
      <c r="GY133">
        <v>30758.5</v>
      </c>
      <c r="GZ133">
        <v>30970</v>
      </c>
      <c r="HA133">
        <v>29582</v>
      </c>
      <c r="HB133">
        <v>29456.1</v>
      </c>
      <c r="HC133">
        <v>35012.6</v>
      </c>
      <c r="HD133">
        <v>35176.1</v>
      </c>
      <c r="HE133">
        <v>41630.3</v>
      </c>
      <c r="HF133">
        <v>41846.2</v>
      </c>
      <c r="HG133">
        <v>1.92628</v>
      </c>
      <c r="HH133">
        <v>1.8815</v>
      </c>
      <c r="HI133">
        <v>0.110827</v>
      </c>
      <c r="HJ133">
        <v>0</v>
      </c>
      <c r="HK133">
        <v>28.2005</v>
      </c>
      <c r="HL133">
        <v>999.9</v>
      </c>
      <c r="HM133">
        <v>53.6</v>
      </c>
      <c r="HN133">
        <v>31</v>
      </c>
      <c r="HO133">
        <v>26.7225</v>
      </c>
      <c r="HP133">
        <v>62.1281</v>
      </c>
      <c r="HQ133">
        <v>26.0897</v>
      </c>
      <c r="HR133">
        <v>1</v>
      </c>
      <c r="HS133">
        <v>0.0417149</v>
      </c>
      <c r="HT133">
        <v>-0.974036</v>
      </c>
      <c r="HU133">
        <v>20.3366</v>
      </c>
      <c r="HV133">
        <v>5.21654</v>
      </c>
      <c r="HW133">
        <v>12.0126</v>
      </c>
      <c r="HX133">
        <v>4.98835</v>
      </c>
      <c r="HY133">
        <v>3.2879</v>
      </c>
      <c r="HZ133">
        <v>9999</v>
      </c>
      <c r="IA133">
        <v>9999</v>
      </c>
      <c r="IB133">
        <v>9999</v>
      </c>
      <c r="IC133">
        <v>999.9</v>
      </c>
      <c r="ID133">
        <v>1.86755</v>
      </c>
      <c r="IE133">
        <v>1.86674</v>
      </c>
      <c r="IF133">
        <v>1.86602</v>
      </c>
      <c r="IG133">
        <v>1.866</v>
      </c>
      <c r="IH133">
        <v>1.86784</v>
      </c>
      <c r="II133">
        <v>1.87028</v>
      </c>
      <c r="IJ133">
        <v>1.86891</v>
      </c>
      <c r="IK133">
        <v>1.87042</v>
      </c>
      <c r="IL133">
        <v>0</v>
      </c>
      <c r="IM133">
        <v>0</v>
      </c>
      <c r="IN133">
        <v>0</v>
      </c>
      <c r="IO133">
        <v>0</v>
      </c>
      <c r="IP133" t="s">
        <v>443</v>
      </c>
      <c r="IQ133" t="s">
        <v>444</v>
      </c>
      <c r="IR133" t="s">
        <v>445</v>
      </c>
      <c r="IS133" t="s">
        <v>445</v>
      </c>
      <c r="IT133" t="s">
        <v>445</v>
      </c>
      <c r="IU133" t="s">
        <v>445</v>
      </c>
      <c r="IV133">
        <v>0</v>
      </c>
      <c r="IW133">
        <v>100</v>
      </c>
      <c r="IX133">
        <v>100</v>
      </c>
      <c r="IY133">
        <v>0.183</v>
      </c>
      <c r="IZ133">
        <v>0.1399</v>
      </c>
      <c r="JA133">
        <v>0.1520806729546384</v>
      </c>
      <c r="JB133">
        <v>0.0003178419753343253</v>
      </c>
      <c r="JC133">
        <v>-6.012475575984678E-07</v>
      </c>
      <c r="JD133">
        <v>7.594320938325871E-11</v>
      </c>
      <c r="JE133">
        <v>-0.06537213769188976</v>
      </c>
      <c r="JF133">
        <v>-0.002779077146552394</v>
      </c>
      <c r="JG133">
        <v>0.0007843295920201409</v>
      </c>
      <c r="JH133">
        <v>-1.211717912536145E-05</v>
      </c>
      <c r="JI133">
        <v>4</v>
      </c>
      <c r="JJ133">
        <v>2338</v>
      </c>
      <c r="JK133">
        <v>1</v>
      </c>
      <c r="JL133">
        <v>27</v>
      </c>
      <c r="JM133">
        <v>189945</v>
      </c>
      <c r="JN133">
        <v>189945.1</v>
      </c>
      <c r="JO133">
        <v>0.350342</v>
      </c>
      <c r="JP133">
        <v>2.33887</v>
      </c>
      <c r="JQ133">
        <v>1.39771</v>
      </c>
      <c r="JR133">
        <v>2.34497</v>
      </c>
      <c r="JS133">
        <v>1.49536</v>
      </c>
      <c r="JT133">
        <v>2.65991</v>
      </c>
      <c r="JU133">
        <v>36.1989</v>
      </c>
      <c r="JV133">
        <v>24.0612</v>
      </c>
      <c r="JW133">
        <v>18</v>
      </c>
      <c r="JX133">
        <v>486.932</v>
      </c>
      <c r="JY133">
        <v>448.896</v>
      </c>
      <c r="JZ133">
        <v>28.5233</v>
      </c>
      <c r="KA133">
        <v>28.1215</v>
      </c>
      <c r="KB133">
        <v>30.0001</v>
      </c>
      <c r="KC133">
        <v>28.0017</v>
      </c>
      <c r="KD133">
        <v>27.9353</v>
      </c>
      <c r="KE133">
        <v>6.94468</v>
      </c>
      <c r="KF133">
        <v>25.3355</v>
      </c>
      <c r="KG133">
        <v>70.00660000000001</v>
      </c>
      <c r="KH133">
        <v>28.5327</v>
      </c>
      <c r="KI133">
        <v>85.6691</v>
      </c>
      <c r="KJ133">
        <v>21.8499</v>
      </c>
      <c r="KK133">
        <v>101.106</v>
      </c>
      <c r="KL133">
        <v>100.628</v>
      </c>
    </row>
    <row r="134" spans="1:298">
      <c r="A134">
        <v>118</v>
      </c>
      <c r="B134">
        <v>1758644128.6</v>
      </c>
      <c r="C134">
        <v>2502.599999904633</v>
      </c>
      <c r="D134" t="s">
        <v>681</v>
      </c>
      <c r="E134" t="s">
        <v>682</v>
      </c>
      <c r="F134">
        <v>5</v>
      </c>
      <c r="G134" t="s">
        <v>640</v>
      </c>
      <c r="H134" t="s">
        <v>437</v>
      </c>
      <c r="I134" t="s">
        <v>438</v>
      </c>
      <c r="J134">
        <v>1758644121.1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103.9723580436748</v>
      </c>
      <c r="AL134">
        <v>115.5897878787879</v>
      </c>
      <c r="AM134">
        <v>-3.305276428106527</v>
      </c>
      <c r="AN134">
        <v>64.96377048349792</v>
      </c>
      <c r="AO134">
        <f>(AQ134 - AP134 + DZ134*1E3/(8.314*(EB134+273.15)) * AS134/DY134 * AR134) * DY134/(100*DM134) * 1000/(1000 - AQ134)</f>
        <v>0</v>
      </c>
      <c r="AP134">
        <v>21.78850984650293</v>
      </c>
      <c r="AQ134">
        <v>23.26611636363636</v>
      </c>
      <c r="AR134">
        <v>1.009022431439598E-05</v>
      </c>
      <c r="AS134">
        <v>107.5651397533487</v>
      </c>
      <c r="AT134">
        <v>2</v>
      </c>
      <c r="AU134">
        <v>0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439</v>
      </c>
      <c r="AZ134" t="s">
        <v>439</v>
      </c>
      <c r="BA134">
        <v>0</v>
      </c>
      <c r="BB134">
        <v>0</v>
      </c>
      <c r="BC134">
        <f>1-BA134/BB134</f>
        <v>0</v>
      </c>
      <c r="BD134">
        <v>0</v>
      </c>
      <c r="BE134" t="s">
        <v>439</v>
      </c>
      <c r="BF134" t="s">
        <v>439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439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1.65</v>
      </c>
      <c r="DN134">
        <v>0.5</v>
      </c>
      <c r="DO134" t="s">
        <v>440</v>
      </c>
      <c r="DP134">
        <v>2</v>
      </c>
      <c r="DQ134" t="b">
        <v>1</v>
      </c>
      <c r="DR134">
        <v>1758644121.1</v>
      </c>
      <c r="DS134">
        <v>135.5064074074074</v>
      </c>
      <c r="DT134">
        <v>116.5572740740741</v>
      </c>
      <c r="DU134">
        <v>23.25667407407407</v>
      </c>
      <c r="DV134">
        <v>21.79012592592592</v>
      </c>
      <c r="DW134">
        <v>135.3222592592593</v>
      </c>
      <c r="DX134">
        <v>23.11684444444444</v>
      </c>
      <c r="DY134">
        <v>500.0002592592593</v>
      </c>
      <c r="DZ134">
        <v>90.48454814814814</v>
      </c>
      <c r="EA134">
        <v>0.02988195555555555</v>
      </c>
      <c r="EB134">
        <v>29.79647777777777</v>
      </c>
      <c r="EC134">
        <v>30.00154814814815</v>
      </c>
      <c r="ED134">
        <v>999.9000000000001</v>
      </c>
      <c r="EE134">
        <v>0</v>
      </c>
      <c r="EF134">
        <v>0</v>
      </c>
      <c r="EG134">
        <v>10006.52777777778</v>
      </c>
      <c r="EH134">
        <v>0</v>
      </c>
      <c r="EI134">
        <v>12.0846</v>
      </c>
      <c r="EJ134">
        <v>18.94915555555556</v>
      </c>
      <c r="EK134">
        <v>138.7328148148148</v>
      </c>
      <c r="EL134">
        <v>119.153637037037</v>
      </c>
      <c r="EM134">
        <v>1.466541851851852</v>
      </c>
      <c r="EN134">
        <v>116.5572740740741</v>
      </c>
      <c r="EO134">
        <v>21.79012592592592</v>
      </c>
      <c r="EP134">
        <v>2.10436962962963</v>
      </c>
      <c r="EQ134">
        <v>1.971670740740741</v>
      </c>
      <c r="ER134">
        <v>18.2522962962963</v>
      </c>
      <c r="ES134">
        <v>17.21865185185185</v>
      </c>
      <c r="ET134">
        <v>2000.009259259259</v>
      </c>
      <c r="EU134">
        <v>0.979999</v>
      </c>
      <c r="EV134">
        <v>0.0200009</v>
      </c>
      <c r="EW134">
        <v>0</v>
      </c>
      <c r="EX134">
        <v>223.5946666666667</v>
      </c>
      <c r="EY134">
        <v>5.00097</v>
      </c>
      <c r="EZ134">
        <v>4570.594814814815</v>
      </c>
      <c r="FA134">
        <v>16707.65555555555</v>
      </c>
      <c r="FB134">
        <v>40.36566666666667</v>
      </c>
      <c r="FC134">
        <v>40.694</v>
      </c>
      <c r="FD134">
        <v>40.3051111111111</v>
      </c>
      <c r="FE134">
        <v>40.31199999999999</v>
      </c>
      <c r="FF134">
        <v>40.93699999999999</v>
      </c>
      <c r="FG134">
        <v>1955.109259259259</v>
      </c>
      <c r="FH134">
        <v>39.9</v>
      </c>
      <c r="FI134">
        <v>0</v>
      </c>
      <c r="FJ134">
        <v>1758644129.4</v>
      </c>
      <c r="FK134">
        <v>0</v>
      </c>
      <c r="FL134">
        <v>223.61644</v>
      </c>
      <c r="FM134">
        <v>-20.78253843309086</v>
      </c>
      <c r="FN134">
        <v>-430.9438454741662</v>
      </c>
      <c r="FO134">
        <v>4569.948799999999</v>
      </c>
      <c r="FP134">
        <v>15</v>
      </c>
      <c r="FQ134">
        <v>0</v>
      </c>
      <c r="FR134" t="s">
        <v>441</v>
      </c>
      <c r="FS134">
        <v>1747247426.5</v>
      </c>
      <c r="FT134">
        <v>1747247420.5</v>
      </c>
      <c r="FU134">
        <v>0</v>
      </c>
      <c r="FV134">
        <v>1.027</v>
      </c>
      <c r="FW134">
        <v>0.031</v>
      </c>
      <c r="FX134">
        <v>0.02</v>
      </c>
      <c r="FY134">
        <v>0.05</v>
      </c>
      <c r="FZ134">
        <v>420</v>
      </c>
      <c r="GA134">
        <v>16</v>
      </c>
      <c r="GB134">
        <v>0.01</v>
      </c>
      <c r="GC134">
        <v>0.1</v>
      </c>
      <c r="GD134">
        <v>18.56282682926829</v>
      </c>
      <c r="GE134">
        <v>6.711794425087086</v>
      </c>
      <c r="GF134">
        <v>0.663599687228638</v>
      </c>
      <c r="GG134">
        <v>0</v>
      </c>
      <c r="GH134">
        <v>224.9946764705882</v>
      </c>
      <c r="GI134">
        <v>-24.07066462849939</v>
      </c>
      <c r="GJ134">
        <v>2.382794450918649</v>
      </c>
      <c r="GK134">
        <v>-1</v>
      </c>
      <c r="GL134">
        <v>1.463004390243902</v>
      </c>
      <c r="GM134">
        <v>0.06405993031359068</v>
      </c>
      <c r="GN134">
        <v>0.006497713312137909</v>
      </c>
      <c r="GO134">
        <v>1</v>
      </c>
      <c r="GP134">
        <v>1</v>
      </c>
      <c r="GQ134">
        <v>2</v>
      </c>
      <c r="GR134" t="s">
        <v>442</v>
      </c>
      <c r="GS134">
        <v>3.13627</v>
      </c>
      <c r="GT134">
        <v>2.68997</v>
      </c>
      <c r="GU134">
        <v>0.0294538</v>
      </c>
      <c r="GV134">
        <v>0.0241709</v>
      </c>
      <c r="GW134">
        <v>0.10418</v>
      </c>
      <c r="GX134">
        <v>0.09829739999999999</v>
      </c>
      <c r="GY134">
        <v>30888.5</v>
      </c>
      <c r="GZ134">
        <v>31107</v>
      </c>
      <c r="HA134">
        <v>29581.9</v>
      </c>
      <c r="HB134">
        <v>29456.5</v>
      </c>
      <c r="HC134">
        <v>35011.2</v>
      </c>
      <c r="HD134">
        <v>35176.4</v>
      </c>
      <c r="HE134">
        <v>41630</v>
      </c>
      <c r="HF134">
        <v>41846.4</v>
      </c>
      <c r="HG134">
        <v>1.92633</v>
      </c>
      <c r="HH134">
        <v>1.8814</v>
      </c>
      <c r="HI134">
        <v>0.109829</v>
      </c>
      <c r="HJ134">
        <v>0</v>
      </c>
      <c r="HK134">
        <v>28.2041</v>
      </c>
      <c r="HL134">
        <v>999.9</v>
      </c>
      <c r="HM134">
        <v>53.6</v>
      </c>
      <c r="HN134">
        <v>31</v>
      </c>
      <c r="HO134">
        <v>26.7231</v>
      </c>
      <c r="HP134">
        <v>61.9881</v>
      </c>
      <c r="HQ134">
        <v>25.9455</v>
      </c>
      <c r="HR134">
        <v>1</v>
      </c>
      <c r="HS134">
        <v>0.0414736</v>
      </c>
      <c r="HT134">
        <v>-0.779668</v>
      </c>
      <c r="HU134">
        <v>20.3377</v>
      </c>
      <c r="HV134">
        <v>5.21639</v>
      </c>
      <c r="HW134">
        <v>12.0125</v>
      </c>
      <c r="HX134">
        <v>4.98765</v>
      </c>
      <c r="HY134">
        <v>3.2879</v>
      </c>
      <c r="HZ134">
        <v>9999</v>
      </c>
      <c r="IA134">
        <v>9999</v>
      </c>
      <c r="IB134">
        <v>9999</v>
      </c>
      <c r="IC134">
        <v>999.9</v>
      </c>
      <c r="ID134">
        <v>1.86754</v>
      </c>
      <c r="IE134">
        <v>1.86674</v>
      </c>
      <c r="IF134">
        <v>1.86602</v>
      </c>
      <c r="IG134">
        <v>1.866</v>
      </c>
      <c r="IH134">
        <v>1.86786</v>
      </c>
      <c r="II134">
        <v>1.87027</v>
      </c>
      <c r="IJ134">
        <v>1.8689</v>
      </c>
      <c r="IK134">
        <v>1.87041</v>
      </c>
      <c r="IL134">
        <v>0</v>
      </c>
      <c r="IM134">
        <v>0</v>
      </c>
      <c r="IN134">
        <v>0</v>
      </c>
      <c r="IO134">
        <v>0</v>
      </c>
      <c r="IP134" t="s">
        <v>443</v>
      </c>
      <c r="IQ134" t="s">
        <v>444</v>
      </c>
      <c r="IR134" t="s">
        <v>445</v>
      </c>
      <c r="IS134" t="s">
        <v>445</v>
      </c>
      <c r="IT134" t="s">
        <v>445</v>
      </c>
      <c r="IU134" t="s">
        <v>445</v>
      </c>
      <c r="IV134">
        <v>0</v>
      </c>
      <c r="IW134">
        <v>100</v>
      </c>
      <c r="IX134">
        <v>100</v>
      </c>
      <c r="IY134">
        <v>0.181</v>
      </c>
      <c r="IZ134">
        <v>0.14</v>
      </c>
      <c r="JA134">
        <v>0.1520806729546384</v>
      </c>
      <c r="JB134">
        <v>0.0003178419753343253</v>
      </c>
      <c r="JC134">
        <v>-6.012475575984678E-07</v>
      </c>
      <c r="JD134">
        <v>7.594320938325871E-11</v>
      </c>
      <c r="JE134">
        <v>-0.06537213769188976</v>
      </c>
      <c r="JF134">
        <v>-0.002779077146552394</v>
      </c>
      <c r="JG134">
        <v>0.0007843295920201409</v>
      </c>
      <c r="JH134">
        <v>-1.211717912536145E-05</v>
      </c>
      <c r="JI134">
        <v>4</v>
      </c>
      <c r="JJ134">
        <v>2338</v>
      </c>
      <c r="JK134">
        <v>1</v>
      </c>
      <c r="JL134">
        <v>27</v>
      </c>
      <c r="JM134">
        <v>189945</v>
      </c>
      <c r="JN134">
        <v>189945.1</v>
      </c>
      <c r="JO134">
        <v>0.314941</v>
      </c>
      <c r="JP134">
        <v>2.35229</v>
      </c>
      <c r="JQ134">
        <v>1.39648</v>
      </c>
      <c r="JR134">
        <v>2.34741</v>
      </c>
      <c r="JS134">
        <v>1.49536</v>
      </c>
      <c r="JT134">
        <v>2.54883</v>
      </c>
      <c r="JU134">
        <v>36.1989</v>
      </c>
      <c r="JV134">
        <v>24.0612</v>
      </c>
      <c r="JW134">
        <v>18</v>
      </c>
      <c r="JX134">
        <v>486.95</v>
      </c>
      <c r="JY134">
        <v>448.817</v>
      </c>
      <c r="JZ134">
        <v>28.5447</v>
      </c>
      <c r="KA134">
        <v>28.1207</v>
      </c>
      <c r="KB134">
        <v>29.9999</v>
      </c>
      <c r="KC134">
        <v>27.9999</v>
      </c>
      <c r="KD134">
        <v>27.9332</v>
      </c>
      <c r="KE134">
        <v>6.17533</v>
      </c>
      <c r="KF134">
        <v>25.0566</v>
      </c>
      <c r="KG134">
        <v>70.00660000000001</v>
      </c>
      <c r="KH134">
        <v>28.5391</v>
      </c>
      <c r="KI134">
        <v>65.6357</v>
      </c>
      <c r="KJ134">
        <v>21.8499</v>
      </c>
      <c r="KK134">
        <v>101.106</v>
      </c>
      <c r="KL134">
        <v>100.629</v>
      </c>
    </row>
    <row r="135" spans="1:298">
      <c r="A135">
        <v>119</v>
      </c>
      <c r="B135">
        <v>1758644133.6</v>
      </c>
      <c r="C135">
        <v>2507.599999904633</v>
      </c>
      <c r="D135" t="s">
        <v>683</v>
      </c>
      <c r="E135" t="s">
        <v>684</v>
      </c>
      <c r="F135">
        <v>5</v>
      </c>
      <c r="G135" t="s">
        <v>640</v>
      </c>
      <c r="H135" t="s">
        <v>437</v>
      </c>
      <c r="I135" t="s">
        <v>438</v>
      </c>
      <c r="J135">
        <v>1758644125.814285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86.9483762266251</v>
      </c>
      <c r="AL135">
        <v>99.03612484848482</v>
      </c>
      <c r="AM135">
        <v>-3.311365815200817</v>
      </c>
      <c r="AN135">
        <v>64.96377048349792</v>
      </c>
      <c r="AO135">
        <f>(AQ135 - AP135 + DZ135*1E3/(8.314*(EB135+273.15)) * AS135/DY135 * AR135) * DY135/(100*DM135) * 1000/(1000 - AQ135)</f>
        <v>0</v>
      </c>
      <c r="AP135">
        <v>21.79439577061898</v>
      </c>
      <c r="AQ135">
        <v>23.27456181818182</v>
      </c>
      <c r="AR135">
        <v>9.862912010925217E-06</v>
      </c>
      <c r="AS135">
        <v>107.5651397533487</v>
      </c>
      <c r="AT135">
        <v>2</v>
      </c>
      <c r="AU135">
        <v>0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439</v>
      </c>
      <c r="AZ135" t="s">
        <v>439</v>
      </c>
      <c r="BA135">
        <v>0</v>
      </c>
      <c r="BB135">
        <v>0</v>
      </c>
      <c r="BC135">
        <f>1-BA135/BB135</f>
        <v>0</v>
      </c>
      <c r="BD135">
        <v>0</v>
      </c>
      <c r="BE135" t="s">
        <v>439</v>
      </c>
      <c r="BF135" t="s">
        <v>439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439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1.65</v>
      </c>
      <c r="DN135">
        <v>0.5</v>
      </c>
      <c r="DO135" t="s">
        <v>440</v>
      </c>
      <c r="DP135">
        <v>2</v>
      </c>
      <c r="DQ135" t="b">
        <v>1</v>
      </c>
      <c r="DR135">
        <v>1758644125.814285</v>
      </c>
      <c r="DS135">
        <v>120.2879321428572</v>
      </c>
      <c r="DT135">
        <v>100.7996428571429</v>
      </c>
      <c r="DU135">
        <v>23.26305357142857</v>
      </c>
      <c r="DV135">
        <v>21.79153214285714</v>
      </c>
      <c r="DW135">
        <v>120.1063357142857</v>
      </c>
      <c r="DX135">
        <v>23.12313214285714</v>
      </c>
      <c r="DY135">
        <v>499.9943928571428</v>
      </c>
      <c r="DZ135">
        <v>90.48451071428572</v>
      </c>
      <c r="EA135">
        <v>0.02989077142857143</v>
      </c>
      <c r="EB135">
        <v>29.79878214285714</v>
      </c>
      <c r="EC135">
        <v>30.00126785714286</v>
      </c>
      <c r="ED135">
        <v>999.9000000000002</v>
      </c>
      <c r="EE135">
        <v>0</v>
      </c>
      <c r="EF135">
        <v>0</v>
      </c>
      <c r="EG135">
        <v>10004.175</v>
      </c>
      <c r="EH135">
        <v>0</v>
      </c>
      <c r="EI135">
        <v>12.0846</v>
      </c>
      <c r="EJ135">
        <v>19.48826785714286</v>
      </c>
      <c r="EK135">
        <v>123.1527285714286</v>
      </c>
      <c r="EL135">
        <v>103.0451464285714</v>
      </c>
      <c r="EM135">
        <v>1.471512142857143</v>
      </c>
      <c r="EN135">
        <v>100.7996428571429</v>
      </c>
      <c r="EO135">
        <v>21.79153214285714</v>
      </c>
      <c r="EP135">
        <v>2.104945357142857</v>
      </c>
      <c r="EQ135">
        <v>1.971796428571429</v>
      </c>
      <c r="ER135">
        <v>18.25665</v>
      </c>
      <c r="ES135">
        <v>17.21966428571428</v>
      </c>
      <c r="ET135">
        <v>2000.0125</v>
      </c>
      <c r="EU135">
        <v>0.979999</v>
      </c>
      <c r="EV135">
        <v>0.0200009</v>
      </c>
      <c r="EW135">
        <v>0</v>
      </c>
      <c r="EX135">
        <v>222.0796785714286</v>
      </c>
      <c r="EY135">
        <v>5.00097</v>
      </c>
      <c r="EZ135">
        <v>4540.030714285715</v>
      </c>
      <c r="FA135">
        <v>16707.675</v>
      </c>
      <c r="FB135">
        <v>40.35924999999999</v>
      </c>
      <c r="FC135">
        <v>40.68699999999999</v>
      </c>
      <c r="FD135">
        <v>40.29649999999999</v>
      </c>
      <c r="FE135">
        <v>40.31199999999999</v>
      </c>
      <c r="FF135">
        <v>40.93699999999999</v>
      </c>
      <c r="FG135">
        <v>1955.1125</v>
      </c>
      <c r="FH135">
        <v>39.9</v>
      </c>
      <c r="FI135">
        <v>0</v>
      </c>
      <c r="FJ135">
        <v>1758644134.8</v>
      </c>
      <c r="FK135">
        <v>0</v>
      </c>
      <c r="FL135">
        <v>221.9651923076923</v>
      </c>
      <c r="FM135">
        <v>-17.68899146323005</v>
      </c>
      <c r="FN135">
        <v>-342.6659831642449</v>
      </c>
      <c r="FO135">
        <v>4537.171538461538</v>
      </c>
      <c r="FP135">
        <v>15</v>
      </c>
      <c r="FQ135">
        <v>0</v>
      </c>
      <c r="FR135" t="s">
        <v>441</v>
      </c>
      <c r="FS135">
        <v>1747247426.5</v>
      </c>
      <c r="FT135">
        <v>1747247420.5</v>
      </c>
      <c r="FU135">
        <v>0</v>
      </c>
      <c r="FV135">
        <v>1.027</v>
      </c>
      <c r="FW135">
        <v>0.031</v>
      </c>
      <c r="FX135">
        <v>0.02</v>
      </c>
      <c r="FY135">
        <v>0.05</v>
      </c>
      <c r="FZ135">
        <v>420</v>
      </c>
      <c r="GA135">
        <v>16</v>
      </c>
      <c r="GB135">
        <v>0.01</v>
      </c>
      <c r="GC135">
        <v>0.1</v>
      </c>
      <c r="GD135">
        <v>19.11168292682927</v>
      </c>
      <c r="GE135">
        <v>6.906627177700339</v>
      </c>
      <c r="GF135">
        <v>0.6818294708132545</v>
      </c>
      <c r="GG135">
        <v>0</v>
      </c>
      <c r="GH135">
        <v>223.1823529411765</v>
      </c>
      <c r="GI135">
        <v>-20.46771582357854</v>
      </c>
      <c r="GJ135">
        <v>2.024608123045819</v>
      </c>
      <c r="GK135">
        <v>-1</v>
      </c>
      <c r="GL135">
        <v>1.468263658536585</v>
      </c>
      <c r="GM135">
        <v>0.07112236933797809</v>
      </c>
      <c r="GN135">
        <v>0.007510701229350931</v>
      </c>
      <c r="GO135">
        <v>1</v>
      </c>
      <c r="GP135">
        <v>1</v>
      </c>
      <c r="GQ135">
        <v>2</v>
      </c>
      <c r="GR135" t="s">
        <v>442</v>
      </c>
      <c r="GS135">
        <v>3.13619</v>
      </c>
      <c r="GT135">
        <v>2.69032</v>
      </c>
      <c r="GU135">
        <v>0.0252847</v>
      </c>
      <c r="GV135">
        <v>0.0198086</v>
      </c>
      <c r="GW135">
        <v>0.104208</v>
      </c>
      <c r="GX135">
        <v>0.09837799999999999</v>
      </c>
      <c r="GY135">
        <v>31020.8</v>
      </c>
      <c r="GZ135">
        <v>31246.1</v>
      </c>
      <c r="HA135">
        <v>29581.5</v>
      </c>
      <c r="HB135">
        <v>29456.5</v>
      </c>
      <c r="HC135">
        <v>35009.7</v>
      </c>
      <c r="HD135">
        <v>35173.1</v>
      </c>
      <c r="HE135">
        <v>41629.6</v>
      </c>
      <c r="HF135">
        <v>41846.4</v>
      </c>
      <c r="HG135">
        <v>1.92617</v>
      </c>
      <c r="HH135">
        <v>1.88145</v>
      </c>
      <c r="HI135">
        <v>0.11009</v>
      </c>
      <c r="HJ135">
        <v>0</v>
      </c>
      <c r="HK135">
        <v>28.2077</v>
      </c>
      <c r="HL135">
        <v>999.9</v>
      </c>
      <c r="HM135">
        <v>53.6</v>
      </c>
      <c r="HN135">
        <v>31</v>
      </c>
      <c r="HO135">
        <v>26.7249</v>
      </c>
      <c r="HP135">
        <v>61.9681</v>
      </c>
      <c r="HQ135">
        <v>25.9135</v>
      </c>
      <c r="HR135">
        <v>1</v>
      </c>
      <c r="HS135">
        <v>0.0414736</v>
      </c>
      <c r="HT135">
        <v>-0.77018</v>
      </c>
      <c r="HU135">
        <v>20.3379</v>
      </c>
      <c r="HV135">
        <v>5.21699</v>
      </c>
      <c r="HW135">
        <v>12.0122</v>
      </c>
      <c r="HX135">
        <v>4.98805</v>
      </c>
      <c r="HY135">
        <v>3.28785</v>
      </c>
      <c r="HZ135">
        <v>9999</v>
      </c>
      <c r="IA135">
        <v>9999</v>
      </c>
      <c r="IB135">
        <v>9999</v>
      </c>
      <c r="IC135">
        <v>999.9</v>
      </c>
      <c r="ID135">
        <v>1.86752</v>
      </c>
      <c r="IE135">
        <v>1.86673</v>
      </c>
      <c r="IF135">
        <v>1.86601</v>
      </c>
      <c r="IG135">
        <v>1.866</v>
      </c>
      <c r="IH135">
        <v>1.86784</v>
      </c>
      <c r="II135">
        <v>1.87028</v>
      </c>
      <c r="IJ135">
        <v>1.8689</v>
      </c>
      <c r="IK135">
        <v>1.87041</v>
      </c>
      <c r="IL135">
        <v>0</v>
      </c>
      <c r="IM135">
        <v>0</v>
      </c>
      <c r="IN135">
        <v>0</v>
      </c>
      <c r="IO135">
        <v>0</v>
      </c>
      <c r="IP135" t="s">
        <v>443</v>
      </c>
      <c r="IQ135" t="s">
        <v>444</v>
      </c>
      <c r="IR135" t="s">
        <v>445</v>
      </c>
      <c r="IS135" t="s">
        <v>445</v>
      </c>
      <c r="IT135" t="s">
        <v>445</v>
      </c>
      <c r="IU135" t="s">
        <v>445</v>
      </c>
      <c r="IV135">
        <v>0</v>
      </c>
      <c r="IW135">
        <v>100</v>
      </c>
      <c r="IX135">
        <v>100</v>
      </c>
      <c r="IY135">
        <v>0.177</v>
      </c>
      <c r="IZ135">
        <v>0.1401</v>
      </c>
      <c r="JA135">
        <v>0.1520806729546384</v>
      </c>
      <c r="JB135">
        <v>0.0003178419753343253</v>
      </c>
      <c r="JC135">
        <v>-6.012475575984678E-07</v>
      </c>
      <c r="JD135">
        <v>7.594320938325871E-11</v>
      </c>
      <c r="JE135">
        <v>-0.06537213769188976</v>
      </c>
      <c r="JF135">
        <v>-0.002779077146552394</v>
      </c>
      <c r="JG135">
        <v>0.0007843295920201409</v>
      </c>
      <c r="JH135">
        <v>-1.211717912536145E-05</v>
      </c>
      <c r="JI135">
        <v>4</v>
      </c>
      <c r="JJ135">
        <v>2338</v>
      </c>
      <c r="JK135">
        <v>1</v>
      </c>
      <c r="JL135">
        <v>27</v>
      </c>
      <c r="JM135">
        <v>189945.1</v>
      </c>
      <c r="JN135">
        <v>189945.2</v>
      </c>
      <c r="JO135">
        <v>0.275879</v>
      </c>
      <c r="JP135">
        <v>2.3584</v>
      </c>
      <c r="JQ135">
        <v>1.39648</v>
      </c>
      <c r="JR135">
        <v>2.34741</v>
      </c>
      <c r="JS135">
        <v>1.49536</v>
      </c>
      <c r="JT135">
        <v>2.58789</v>
      </c>
      <c r="JU135">
        <v>36.1989</v>
      </c>
      <c r="JV135">
        <v>24.0612</v>
      </c>
      <c r="JW135">
        <v>18</v>
      </c>
      <c r="JX135">
        <v>486.839</v>
      </c>
      <c r="JY135">
        <v>448.833</v>
      </c>
      <c r="JZ135">
        <v>28.5456</v>
      </c>
      <c r="KA135">
        <v>28.1191</v>
      </c>
      <c r="KB135">
        <v>29.9999</v>
      </c>
      <c r="KC135">
        <v>27.9979</v>
      </c>
      <c r="KD135">
        <v>27.9312</v>
      </c>
      <c r="KE135">
        <v>5.4678</v>
      </c>
      <c r="KF135">
        <v>25.0566</v>
      </c>
      <c r="KG135">
        <v>70.00660000000001</v>
      </c>
      <c r="KH135">
        <v>28.5404</v>
      </c>
      <c r="KI135">
        <v>52.279</v>
      </c>
      <c r="KJ135">
        <v>21.8393</v>
      </c>
      <c r="KK135">
        <v>101.105</v>
      </c>
      <c r="KL135">
        <v>100.629</v>
      </c>
    </row>
    <row r="136" spans="1:298">
      <c r="A136">
        <v>120</v>
      </c>
      <c r="B136">
        <v>1758644138.6</v>
      </c>
      <c r="C136">
        <v>2512.599999904633</v>
      </c>
      <c r="D136" t="s">
        <v>685</v>
      </c>
      <c r="E136" t="s">
        <v>686</v>
      </c>
      <c r="F136">
        <v>5</v>
      </c>
      <c r="G136" t="s">
        <v>640</v>
      </c>
      <c r="H136" t="s">
        <v>437</v>
      </c>
      <c r="I136" t="s">
        <v>438</v>
      </c>
      <c r="J136">
        <v>1758644131.1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69.70577347777662</v>
      </c>
      <c r="AL136">
        <v>82.32306666666668</v>
      </c>
      <c r="AM136">
        <v>-3.34354897054968</v>
      </c>
      <c r="AN136">
        <v>64.96377048349792</v>
      </c>
      <c r="AO136">
        <f>(AQ136 - AP136 + DZ136*1E3/(8.314*(EB136+273.15)) * AS136/DY136 * AR136) * DY136/(100*DM136) * 1000/(1000 - AQ136)</f>
        <v>0</v>
      </c>
      <c r="AP136">
        <v>21.83381497593473</v>
      </c>
      <c r="AQ136">
        <v>23.29157696969696</v>
      </c>
      <c r="AR136">
        <v>2.262244857241817E-05</v>
      </c>
      <c r="AS136">
        <v>107.5651397533487</v>
      </c>
      <c r="AT136">
        <v>2</v>
      </c>
      <c r="AU136">
        <v>0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439</v>
      </c>
      <c r="AZ136" t="s">
        <v>439</v>
      </c>
      <c r="BA136">
        <v>0</v>
      </c>
      <c r="BB136">
        <v>0</v>
      </c>
      <c r="BC136">
        <f>1-BA136/BB136</f>
        <v>0</v>
      </c>
      <c r="BD136">
        <v>0</v>
      </c>
      <c r="BE136" t="s">
        <v>439</v>
      </c>
      <c r="BF136" t="s">
        <v>439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439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1.65</v>
      </c>
      <c r="DN136">
        <v>0.5</v>
      </c>
      <c r="DO136" t="s">
        <v>440</v>
      </c>
      <c r="DP136">
        <v>2</v>
      </c>
      <c r="DQ136" t="b">
        <v>1</v>
      </c>
      <c r="DR136">
        <v>1758644131.1</v>
      </c>
      <c r="DS136">
        <v>103.165637037037</v>
      </c>
      <c r="DT136">
        <v>83.07454814814817</v>
      </c>
      <c r="DU136">
        <v>23.27283333333334</v>
      </c>
      <c r="DV136">
        <v>21.80489259259259</v>
      </c>
      <c r="DW136">
        <v>102.9871851851852</v>
      </c>
      <c r="DX136">
        <v>23.13277777777778</v>
      </c>
      <c r="DY136">
        <v>500.0198888888888</v>
      </c>
      <c r="DZ136">
        <v>90.48413703703703</v>
      </c>
      <c r="EA136">
        <v>0.02982544074074074</v>
      </c>
      <c r="EB136">
        <v>29.8014037037037</v>
      </c>
      <c r="EC136">
        <v>29.99690740740741</v>
      </c>
      <c r="ED136">
        <v>999.9000000000001</v>
      </c>
      <c r="EE136">
        <v>0</v>
      </c>
      <c r="EF136">
        <v>0</v>
      </c>
      <c r="EG136">
        <v>10003.12222222222</v>
      </c>
      <c r="EH136">
        <v>0</v>
      </c>
      <c r="EI136">
        <v>12.0846</v>
      </c>
      <c r="EJ136">
        <v>20.09107777777778</v>
      </c>
      <c r="EK136">
        <v>105.6236444444444</v>
      </c>
      <c r="EL136">
        <v>84.92610740740741</v>
      </c>
      <c r="EM136">
        <v>1.467942962962963</v>
      </c>
      <c r="EN136">
        <v>83.07454814814817</v>
      </c>
      <c r="EO136">
        <v>21.80489259259259</v>
      </c>
      <c r="EP136">
        <v>2.105821481481482</v>
      </c>
      <c r="EQ136">
        <v>1.972996296296296</v>
      </c>
      <c r="ER136">
        <v>18.26328518518519</v>
      </c>
      <c r="ES136">
        <v>17.22927037037037</v>
      </c>
      <c r="ET136">
        <v>2000.011851851852</v>
      </c>
      <c r="EU136">
        <v>0.979999</v>
      </c>
      <c r="EV136">
        <v>0.0200009</v>
      </c>
      <c r="EW136">
        <v>0</v>
      </c>
      <c r="EX136">
        <v>220.6712962962963</v>
      </c>
      <c r="EY136">
        <v>5.00097</v>
      </c>
      <c r="EZ136">
        <v>4512.498148148148</v>
      </c>
      <c r="FA136">
        <v>16707.67407407408</v>
      </c>
      <c r="FB136">
        <v>40.34</v>
      </c>
      <c r="FC136">
        <v>40.68699999999999</v>
      </c>
      <c r="FD136">
        <v>40.28214814814815</v>
      </c>
      <c r="FE136">
        <v>40.31199999999999</v>
      </c>
      <c r="FF136">
        <v>40.93699999999999</v>
      </c>
      <c r="FG136">
        <v>1955.111851851852</v>
      </c>
      <c r="FH136">
        <v>39.9</v>
      </c>
      <c r="FI136">
        <v>0</v>
      </c>
      <c r="FJ136">
        <v>1758644139.6</v>
      </c>
      <c r="FK136">
        <v>0</v>
      </c>
      <c r="FL136">
        <v>220.7244230769231</v>
      </c>
      <c r="FM136">
        <v>-13.77452991652092</v>
      </c>
      <c r="FN136">
        <v>-269.019145364874</v>
      </c>
      <c r="FO136">
        <v>4512.708076923077</v>
      </c>
      <c r="FP136">
        <v>15</v>
      </c>
      <c r="FQ136">
        <v>0</v>
      </c>
      <c r="FR136" t="s">
        <v>441</v>
      </c>
      <c r="FS136">
        <v>1747247426.5</v>
      </c>
      <c r="FT136">
        <v>1747247420.5</v>
      </c>
      <c r="FU136">
        <v>0</v>
      </c>
      <c r="FV136">
        <v>1.027</v>
      </c>
      <c r="FW136">
        <v>0.031</v>
      </c>
      <c r="FX136">
        <v>0.02</v>
      </c>
      <c r="FY136">
        <v>0.05</v>
      </c>
      <c r="FZ136">
        <v>420</v>
      </c>
      <c r="GA136">
        <v>16</v>
      </c>
      <c r="GB136">
        <v>0.01</v>
      </c>
      <c r="GC136">
        <v>0.1</v>
      </c>
      <c r="GD136">
        <v>19.69388292682926</v>
      </c>
      <c r="GE136">
        <v>6.776707317073192</v>
      </c>
      <c r="GF136">
        <v>0.6686775627155727</v>
      </c>
      <c r="GG136">
        <v>0</v>
      </c>
      <c r="GH136">
        <v>221.7226470588236</v>
      </c>
      <c r="GI136">
        <v>-16.86579066216296</v>
      </c>
      <c r="GJ136">
        <v>1.679937636838885</v>
      </c>
      <c r="GK136">
        <v>-1</v>
      </c>
      <c r="GL136">
        <v>1.467433902439024</v>
      </c>
      <c r="GM136">
        <v>-0.02264550522647967</v>
      </c>
      <c r="GN136">
        <v>0.008879752764644635</v>
      </c>
      <c r="GO136">
        <v>1</v>
      </c>
      <c r="GP136">
        <v>1</v>
      </c>
      <c r="GQ136">
        <v>2</v>
      </c>
      <c r="GR136" t="s">
        <v>442</v>
      </c>
      <c r="GS136">
        <v>3.13617</v>
      </c>
      <c r="GT136">
        <v>2.68992</v>
      </c>
      <c r="GU136">
        <v>0.0210122</v>
      </c>
      <c r="GV136">
        <v>0.0153627</v>
      </c>
      <c r="GW136">
        <v>0.104263</v>
      </c>
      <c r="GX136">
        <v>0.0984433</v>
      </c>
      <c r="GY136">
        <v>31156.7</v>
      </c>
      <c r="GZ136">
        <v>31387.9</v>
      </c>
      <c r="HA136">
        <v>29581.4</v>
      </c>
      <c r="HB136">
        <v>29456.6</v>
      </c>
      <c r="HC136">
        <v>35006.9</v>
      </c>
      <c r="HD136">
        <v>35170.6</v>
      </c>
      <c r="HE136">
        <v>41629</v>
      </c>
      <c r="HF136">
        <v>41846.6</v>
      </c>
      <c r="HG136">
        <v>1.92603</v>
      </c>
      <c r="HH136">
        <v>1.88165</v>
      </c>
      <c r="HI136">
        <v>0.109151</v>
      </c>
      <c r="HJ136">
        <v>0</v>
      </c>
      <c r="HK136">
        <v>28.2119</v>
      </c>
      <c r="HL136">
        <v>999.9</v>
      </c>
      <c r="HM136">
        <v>53.6</v>
      </c>
      <c r="HN136">
        <v>31</v>
      </c>
      <c r="HO136">
        <v>26.7235</v>
      </c>
      <c r="HP136">
        <v>61.8581</v>
      </c>
      <c r="HQ136">
        <v>26.0617</v>
      </c>
      <c r="HR136">
        <v>1</v>
      </c>
      <c r="HS136">
        <v>0.0409604</v>
      </c>
      <c r="HT136">
        <v>-0.7544960000000001</v>
      </c>
      <c r="HU136">
        <v>20.3378</v>
      </c>
      <c r="HV136">
        <v>5.21744</v>
      </c>
      <c r="HW136">
        <v>12.0131</v>
      </c>
      <c r="HX136">
        <v>4.9887</v>
      </c>
      <c r="HY136">
        <v>3.2879</v>
      </c>
      <c r="HZ136">
        <v>9999</v>
      </c>
      <c r="IA136">
        <v>9999</v>
      </c>
      <c r="IB136">
        <v>9999</v>
      </c>
      <c r="IC136">
        <v>999.9</v>
      </c>
      <c r="ID136">
        <v>1.86756</v>
      </c>
      <c r="IE136">
        <v>1.86672</v>
      </c>
      <c r="IF136">
        <v>1.86604</v>
      </c>
      <c r="IG136">
        <v>1.866</v>
      </c>
      <c r="IH136">
        <v>1.86784</v>
      </c>
      <c r="II136">
        <v>1.87027</v>
      </c>
      <c r="IJ136">
        <v>1.86891</v>
      </c>
      <c r="IK136">
        <v>1.87042</v>
      </c>
      <c r="IL136">
        <v>0</v>
      </c>
      <c r="IM136">
        <v>0</v>
      </c>
      <c r="IN136">
        <v>0</v>
      </c>
      <c r="IO136">
        <v>0</v>
      </c>
      <c r="IP136" t="s">
        <v>443</v>
      </c>
      <c r="IQ136" t="s">
        <v>444</v>
      </c>
      <c r="IR136" t="s">
        <v>445</v>
      </c>
      <c r="IS136" t="s">
        <v>445</v>
      </c>
      <c r="IT136" t="s">
        <v>445</v>
      </c>
      <c r="IU136" t="s">
        <v>445</v>
      </c>
      <c r="IV136">
        <v>0</v>
      </c>
      <c r="IW136">
        <v>100</v>
      </c>
      <c r="IX136">
        <v>100</v>
      </c>
      <c r="IY136">
        <v>0.173</v>
      </c>
      <c r="IZ136">
        <v>0.1403</v>
      </c>
      <c r="JA136">
        <v>0.1520806729546384</v>
      </c>
      <c r="JB136">
        <v>0.0003178419753343253</v>
      </c>
      <c r="JC136">
        <v>-6.012475575984678E-07</v>
      </c>
      <c r="JD136">
        <v>7.594320938325871E-11</v>
      </c>
      <c r="JE136">
        <v>-0.06537213769188976</v>
      </c>
      <c r="JF136">
        <v>-0.002779077146552394</v>
      </c>
      <c r="JG136">
        <v>0.0007843295920201409</v>
      </c>
      <c r="JH136">
        <v>-1.211717912536145E-05</v>
      </c>
      <c r="JI136">
        <v>4</v>
      </c>
      <c r="JJ136">
        <v>2338</v>
      </c>
      <c r="JK136">
        <v>1</v>
      </c>
      <c r="JL136">
        <v>27</v>
      </c>
      <c r="JM136">
        <v>189945.2</v>
      </c>
      <c r="JN136">
        <v>189945.3</v>
      </c>
      <c r="JO136">
        <v>0.240479</v>
      </c>
      <c r="JP136">
        <v>2.36938</v>
      </c>
      <c r="JQ136">
        <v>1.39648</v>
      </c>
      <c r="JR136">
        <v>2.34863</v>
      </c>
      <c r="JS136">
        <v>1.49536</v>
      </c>
      <c r="JT136">
        <v>2.58301</v>
      </c>
      <c r="JU136">
        <v>36.1989</v>
      </c>
      <c r="JV136">
        <v>24.07</v>
      </c>
      <c r="JW136">
        <v>18</v>
      </c>
      <c r="JX136">
        <v>486.734</v>
      </c>
      <c r="JY136">
        <v>448.948</v>
      </c>
      <c r="JZ136">
        <v>28.5449</v>
      </c>
      <c r="KA136">
        <v>28.1183</v>
      </c>
      <c r="KB136">
        <v>29.9999</v>
      </c>
      <c r="KC136">
        <v>27.9963</v>
      </c>
      <c r="KD136">
        <v>27.93</v>
      </c>
      <c r="KE136">
        <v>4.70932</v>
      </c>
      <c r="KF136">
        <v>25.0566</v>
      </c>
      <c r="KG136">
        <v>70.00660000000001</v>
      </c>
      <c r="KH136">
        <v>28.5441</v>
      </c>
      <c r="KI136">
        <v>32.2426</v>
      </c>
      <c r="KJ136">
        <v>21.8206</v>
      </c>
      <c r="KK136">
        <v>101.104</v>
      </c>
      <c r="KL136">
        <v>100.63</v>
      </c>
    </row>
    <row r="137" spans="1:298">
      <c r="A137">
        <v>121</v>
      </c>
      <c r="B137">
        <v>1758644235.6</v>
      </c>
      <c r="C137">
        <v>2609.599999904633</v>
      </c>
      <c r="D137" t="s">
        <v>687</v>
      </c>
      <c r="E137" t="s">
        <v>688</v>
      </c>
      <c r="F137">
        <v>5</v>
      </c>
      <c r="G137" t="s">
        <v>640</v>
      </c>
      <c r="H137" t="s">
        <v>437</v>
      </c>
      <c r="I137" t="s">
        <v>438</v>
      </c>
      <c r="J137">
        <v>1758644227.599999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429.3963139292019</v>
      </c>
      <c r="AL137">
        <v>420.392115151515</v>
      </c>
      <c r="AM137">
        <v>-0.02441357715758423</v>
      </c>
      <c r="AN137">
        <v>64.96377048349792</v>
      </c>
      <c r="AO137">
        <f>(AQ137 - AP137 + DZ137*1E3/(8.314*(EB137+273.15)) * AS137/DY137 * AR137) * DY137/(100*DM137) * 1000/(1000 - AQ137)</f>
        <v>0</v>
      </c>
      <c r="AP137">
        <v>21.66372922580167</v>
      </c>
      <c r="AQ137">
        <v>23.19671393939393</v>
      </c>
      <c r="AR137">
        <v>-3.187322589515054E-06</v>
      </c>
      <c r="AS137">
        <v>107.5651397533487</v>
      </c>
      <c r="AT137">
        <v>2</v>
      </c>
      <c r="AU137">
        <v>0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439</v>
      </c>
      <c r="AZ137" t="s">
        <v>439</v>
      </c>
      <c r="BA137">
        <v>0</v>
      </c>
      <c r="BB137">
        <v>0</v>
      </c>
      <c r="BC137">
        <f>1-BA137/BB137</f>
        <v>0</v>
      </c>
      <c r="BD137">
        <v>0</v>
      </c>
      <c r="BE137" t="s">
        <v>439</v>
      </c>
      <c r="BF137" t="s">
        <v>439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439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1.65</v>
      </c>
      <c r="DN137">
        <v>0.5</v>
      </c>
      <c r="DO137" t="s">
        <v>440</v>
      </c>
      <c r="DP137">
        <v>2</v>
      </c>
      <c r="DQ137" t="b">
        <v>1</v>
      </c>
      <c r="DR137">
        <v>1758644227.599999</v>
      </c>
      <c r="DS137">
        <v>410.8371612903226</v>
      </c>
      <c r="DT137">
        <v>420.0688387096776</v>
      </c>
      <c r="DU137">
        <v>23.2011935483871</v>
      </c>
      <c r="DV137">
        <v>21.66548709677419</v>
      </c>
      <c r="DW137">
        <v>410.6507096774193</v>
      </c>
      <c r="DX137">
        <v>23.06212903225807</v>
      </c>
      <c r="DY137">
        <v>499.9912580645162</v>
      </c>
      <c r="DZ137">
        <v>90.47825161290322</v>
      </c>
      <c r="EA137">
        <v>0.03106482258064516</v>
      </c>
      <c r="EB137">
        <v>29.80684516129032</v>
      </c>
      <c r="EC137">
        <v>30.00464193548387</v>
      </c>
      <c r="ED137">
        <v>999.9000000000003</v>
      </c>
      <c r="EE137">
        <v>0</v>
      </c>
      <c r="EF137">
        <v>0</v>
      </c>
      <c r="EG137">
        <v>9997.574193548389</v>
      </c>
      <c r="EH137">
        <v>0</v>
      </c>
      <c r="EI137">
        <v>12.08460000000001</v>
      </c>
      <c r="EJ137">
        <v>-9.231665161290321</v>
      </c>
      <c r="EK137">
        <v>420.5955161290322</v>
      </c>
      <c r="EL137">
        <v>429.3713548387097</v>
      </c>
      <c r="EM137">
        <v>1.53571129032258</v>
      </c>
      <c r="EN137">
        <v>420.0688387096776</v>
      </c>
      <c r="EO137">
        <v>21.66548709677419</v>
      </c>
      <c r="EP137">
        <v>2.099203225806451</v>
      </c>
      <c r="EQ137">
        <v>1.960255161290323</v>
      </c>
      <c r="ER137">
        <v>18.21313870967742</v>
      </c>
      <c r="ES137">
        <v>17.1269064516129</v>
      </c>
      <c r="ET137">
        <v>1999.996129032258</v>
      </c>
      <c r="EU137">
        <v>0.9799989032258063</v>
      </c>
      <c r="EV137">
        <v>0.02000099677419354</v>
      </c>
      <c r="EW137">
        <v>0</v>
      </c>
      <c r="EX137">
        <v>217.1125161290322</v>
      </c>
      <c r="EY137">
        <v>5.000969999999999</v>
      </c>
      <c r="EZ137">
        <v>4444.918709677419</v>
      </c>
      <c r="FA137">
        <v>16707.54516129032</v>
      </c>
      <c r="FB137">
        <v>40.31199999999998</v>
      </c>
      <c r="FC137">
        <v>40.68699999999998</v>
      </c>
      <c r="FD137">
        <v>40.25</v>
      </c>
      <c r="FE137">
        <v>40.254</v>
      </c>
      <c r="FF137">
        <v>40.93299999999999</v>
      </c>
      <c r="FG137">
        <v>1955.096129032258</v>
      </c>
      <c r="FH137">
        <v>39.90000000000001</v>
      </c>
      <c r="FI137">
        <v>0</v>
      </c>
      <c r="FJ137">
        <v>1758644236.8</v>
      </c>
      <c r="FK137">
        <v>0</v>
      </c>
      <c r="FL137">
        <v>217.193</v>
      </c>
      <c r="FM137">
        <v>8.459418814894477</v>
      </c>
      <c r="FN137">
        <v>165.1121368637119</v>
      </c>
      <c r="FO137">
        <v>4446.926538461538</v>
      </c>
      <c r="FP137">
        <v>15</v>
      </c>
      <c r="FQ137">
        <v>0</v>
      </c>
      <c r="FR137" t="s">
        <v>441</v>
      </c>
      <c r="FS137">
        <v>1747247426.5</v>
      </c>
      <c r="FT137">
        <v>1747247420.5</v>
      </c>
      <c r="FU137">
        <v>0</v>
      </c>
      <c r="FV137">
        <v>1.027</v>
      </c>
      <c r="FW137">
        <v>0.031</v>
      </c>
      <c r="FX137">
        <v>0.02</v>
      </c>
      <c r="FY137">
        <v>0.05</v>
      </c>
      <c r="FZ137">
        <v>420</v>
      </c>
      <c r="GA137">
        <v>16</v>
      </c>
      <c r="GB137">
        <v>0.01</v>
      </c>
      <c r="GC137">
        <v>0.1</v>
      </c>
      <c r="GD137">
        <v>-9.144762499999999</v>
      </c>
      <c r="GE137">
        <v>-1.605391519699787</v>
      </c>
      <c r="GF137">
        <v>0.1577099497455692</v>
      </c>
      <c r="GG137">
        <v>0</v>
      </c>
      <c r="GH137">
        <v>216.5796764705882</v>
      </c>
      <c r="GI137">
        <v>9.02363636107653</v>
      </c>
      <c r="GJ137">
        <v>0.9068656337526838</v>
      </c>
      <c r="GK137">
        <v>-1</v>
      </c>
      <c r="GL137">
        <v>1.53841525</v>
      </c>
      <c r="GM137">
        <v>-0.04052048780487782</v>
      </c>
      <c r="GN137">
        <v>0.00452471269115509</v>
      </c>
      <c r="GO137">
        <v>1</v>
      </c>
      <c r="GP137">
        <v>1</v>
      </c>
      <c r="GQ137">
        <v>2</v>
      </c>
      <c r="GR137" t="s">
        <v>442</v>
      </c>
      <c r="GS137">
        <v>3.13604</v>
      </c>
      <c r="GT137">
        <v>2.691</v>
      </c>
      <c r="GU137">
        <v>0.0924976</v>
      </c>
      <c r="GV137">
        <v>0.09325600000000001</v>
      </c>
      <c r="GW137">
        <v>0.103957</v>
      </c>
      <c r="GX137">
        <v>0.0979044</v>
      </c>
      <c r="GY137">
        <v>28883.4</v>
      </c>
      <c r="GZ137">
        <v>28906.7</v>
      </c>
      <c r="HA137">
        <v>29583</v>
      </c>
      <c r="HB137">
        <v>29458.3</v>
      </c>
      <c r="HC137">
        <v>35022.7</v>
      </c>
      <c r="HD137">
        <v>35195.4</v>
      </c>
      <c r="HE137">
        <v>41631.9</v>
      </c>
      <c r="HF137">
        <v>41849.1</v>
      </c>
      <c r="HG137">
        <v>1.92677</v>
      </c>
      <c r="HH137">
        <v>1.8821</v>
      </c>
      <c r="HI137">
        <v>0.108421</v>
      </c>
      <c r="HJ137">
        <v>0</v>
      </c>
      <c r="HK137">
        <v>28.2342</v>
      </c>
      <c r="HL137">
        <v>999.9</v>
      </c>
      <c r="HM137">
        <v>53.5</v>
      </c>
      <c r="HN137">
        <v>31</v>
      </c>
      <c r="HO137">
        <v>26.6741</v>
      </c>
      <c r="HP137">
        <v>62.0281</v>
      </c>
      <c r="HQ137">
        <v>26.1418</v>
      </c>
      <c r="HR137">
        <v>1</v>
      </c>
      <c r="HS137">
        <v>0.038529</v>
      </c>
      <c r="HT137">
        <v>-0.759273</v>
      </c>
      <c r="HU137">
        <v>20.3389</v>
      </c>
      <c r="HV137">
        <v>5.22133</v>
      </c>
      <c r="HW137">
        <v>12.0126</v>
      </c>
      <c r="HX137">
        <v>4.99</v>
      </c>
      <c r="HY137">
        <v>3.2884</v>
      </c>
      <c r="HZ137">
        <v>9999</v>
      </c>
      <c r="IA137">
        <v>9999</v>
      </c>
      <c r="IB137">
        <v>9999</v>
      </c>
      <c r="IC137">
        <v>999.9</v>
      </c>
      <c r="ID137">
        <v>1.86754</v>
      </c>
      <c r="IE137">
        <v>1.86674</v>
      </c>
      <c r="IF137">
        <v>1.86603</v>
      </c>
      <c r="IG137">
        <v>1.866</v>
      </c>
      <c r="IH137">
        <v>1.86784</v>
      </c>
      <c r="II137">
        <v>1.87028</v>
      </c>
      <c r="IJ137">
        <v>1.8689</v>
      </c>
      <c r="IK137">
        <v>1.87043</v>
      </c>
      <c r="IL137">
        <v>0</v>
      </c>
      <c r="IM137">
        <v>0</v>
      </c>
      <c r="IN137">
        <v>0</v>
      </c>
      <c r="IO137">
        <v>0</v>
      </c>
      <c r="IP137" t="s">
        <v>443</v>
      </c>
      <c r="IQ137" t="s">
        <v>444</v>
      </c>
      <c r="IR137" t="s">
        <v>445</v>
      </c>
      <c r="IS137" t="s">
        <v>445</v>
      </c>
      <c r="IT137" t="s">
        <v>445</v>
      </c>
      <c r="IU137" t="s">
        <v>445</v>
      </c>
      <c r="IV137">
        <v>0</v>
      </c>
      <c r="IW137">
        <v>100</v>
      </c>
      <c r="IX137">
        <v>100</v>
      </c>
      <c r="IY137">
        <v>0.187</v>
      </c>
      <c r="IZ137">
        <v>0.1389</v>
      </c>
      <c r="JA137">
        <v>0.1520806729546384</v>
      </c>
      <c r="JB137">
        <v>0.0003178419753343253</v>
      </c>
      <c r="JC137">
        <v>-6.012475575984678E-07</v>
      </c>
      <c r="JD137">
        <v>7.594320938325871E-11</v>
      </c>
      <c r="JE137">
        <v>-0.06537213769188976</v>
      </c>
      <c r="JF137">
        <v>-0.002779077146552394</v>
      </c>
      <c r="JG137">
        <v>0.0007843295920201409</v>
      </c>
      <c r="JH137">
        <v>-1.211717912536145E-05</v>
      </c>
      <c r="JI137">
        <v>4</v>
      </c>
      <c r="JJ137">
        <v>2338</v>
      </c>
      <c r="JK137">
        <v>1</v>
      </c>
      <c r="JL137">
        <v>27</v>
      </c>
      <c r="JM137">
        <v>189946.8</v>
      </c>
      <c r="JN137">
        <v>189946.9</v>
      </c>
      <c r="JO137">
        <v>1.03638</v>
      </c>
      <c r="JP137">
        <v>2.27417</v>
      </c>
      <c r="JQ137">
        <v>1.39648</v>
      </c>
      <c r="JR137">
        <v>2.34619</v>
      </c>
      <c r="JS137">
        <v>1.49536</v>
      </c>
      <c r="JT137">
        <v>2.71118</v>
      </c>
      <c r="JU137">
        <v>36.1989</v>
      </c>
      <c r="JV137">
        <v>24.07</v>
      </c>
      <c r="JW137">
        <v>18</v>
      </c>
      <c r="JX137">
        <v>486.934</v>
      </c>
      <c r="JY137">
        <v>448.962</v>
      </c>
      <c r="JZ137">
        <v>28.5824</v>
      </c>
      <c r="KA137">
        <v>28.0848</v>
      </c>
      <c r="KB137">
        <v>30</v>
      </c>
      <c r="KC137">
        <v>27.9632</v>
      </c>
      <c r="KD137">
        <v>27.8959</v>
      </c>
      <c r="KE137">
        <v>20.7551</v>
      </c>
      <c r="KF137">
        <v>25.641</v>
      </c>
      <c r="KG137">
        <v>69.63630000000001</v>
      </c>
      <c r="KH137">
        <v>28.5854</v>
      </c>
      <c r="KI137">
        <v>420.058</v>
      </c>
      <c r="KJ137">
        <v>21.7073</v>
      </c>
      <c r="KK137">
        <v>101.11</v>
      </c>
      <c r="KL137">
        <v>100.636</v>
      </c>
    </row>
    <row r="138" spans="1:298">
      <c r="A138">
        <v>122</v>
      </c>
      <c r="B138">
        <v>1758644240.6</v>
      </c>
      <c r="C138">
        <v>2614.599999904633</v>
      </c>
      <c r="D138" t="s">
        <v>689</v>
      </c>
      <c r="E138" t="s">
        <v>690</v>
      </c>
      <c r="F138">
        <v>5</v>
      </c>
      <c r="G138" t="s">
        <v>640</v>
      </c>
      <c r="H138" t="s">
        <v>437</v>
      </c>
      <c r="I138" t="s">
        <v>438</v>
      </c>
      <c r="J138">
        <v>1758644232.755172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429.3631555528577</v>
      </c>
      <c r="AL138">
        <v>420.4006787878786</v>
      </c>
      <c r="AM138">
        <v>0.002828740555663717</v>
      </c>
      <c r="AN138">
        <v>64.96377048349792</v>
      </c>
      <c r="AO138">
        <f>(AQ138 - AP138 + DZ138*1E3/(8.314*(EB138+273.15)) * AS138/DY138 * AR138) * DY138/(100*DM138) * 1000/(1000 - AQ138)</f>
        <v>0</v>
      </c>
      <c r="AP138">
        <v>21.66220667222208</v>
      </c>
      <c r="AQ138">
        <v>23.19228363636364</v>
      </c>
      <c r="AR138">
        <v>-2.770455244015487E-06</v>
      </c>
      <c r="AS138">
        <v>107.5651397533487</v>
      </c>
      <c r="AT138">
        <v>2</v>
      </c>
      <c r="AU138">
        <v>0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439</v>
      </c>
      <c r="AZ138" t="s">
        <v>439</v>
      </c>
      <c r="BA138">
        <v>0</v>
      </c>
      <c r="BB138">
        <v>0</v>
      </c>
      <c r="BC138">
        <f>1-BA138/BB138</f>
        <v>0</v>
      </c>
      <c r="BD138">
        <v>0</v>
      </c>
      <c r="BE138" t="s">
        <v>439</v>
      </c>
      <c r="BF138" t="s">
        <v>439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439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1.65</v>
      </c>
      <c r="DN138">
        <v>0.5</v>
      </c>
      <c r="DO138" t="s">
        <v>440</v>
      </c>
      <c r="DP138">
        <v>2</v>
      </c>
      <c r="DQ138" t="b">
        <v>1</v>
      </c>
      <c r="DR138">
        <v>1758644232.755172</v>
      </c>
      <c r="DS138">
        <v>410.7146206896552</v>
      </c>
      <c r="DT138">
        <v>420.2063103448276</v>
      </c>
      <c r="DU138">
        <v>23.19753448275862</v>
      </c>
      <c r="DV138">
        <v>21.66366206896552</v>
      </c>
      <c r="DW138">
        <v>410.5281379310345</v>
      </c>
      <c r="DX138">
        <v>23.05852068965518</v>
      </c>
      <c r="DY138">
        <v>499.9768965517242</v>
      </c>
      <c r="DZ138">
        <v>90.47856551724139</v>
      </c>
      <c r="EA138">
        <v>0.0307953724137931</v>
      </c>
      <c r="EB138">
        <v>29.80780689655172</v>
      </c>
      <c r="EC138">
        <v>30.00176206896552</v>
      </c>
      <c r="ED138">
        <v>999.9000000000002</v>
      </c>
      <c r="EE138">
        <v>0</v>
      </c>
      <c r="EF138">
        <v>0</v>
      </c>
      <c r="EG138">
        <v>9996.482413793103</v>
      </c>
      <c r="EH138">
        <v>0</v>
      </c>
      <c r="EI138">
        <v>12.0846</v>
      </c>
      <c r="EJ138">
        <v>-9.491743448275862</v>
      </c>
      <c r="EK138">
        <v>420.4684827586207</v>
      </c>
      <c r="EL138">
        <v>429.5111379310345</v>
      </c>
      <c r="EM138">
        <v>1.53387448275862</v>
      </c>
      <c r="EN138">
        <v>420.2063103448276</v>
      </c>
      <c r="EO138">
        <v>21.66366206896552</v>
      </c>
      <c r="EP138">
        <v>2.098878965517241</v>
      </c>
      <c r="EQ138">
        <v>1.960097241379311</v>
      </c>
      <c r="ER138">
        <v>18.21067241379311</v>
      </c>
      <c r="ES138">
        <v>17.1256275862069</v>
      </c>
      <c r="ET138">
        <v>1999.996896551724</v>
      </c>
      <c r="EU138">
        <v>0.979998896551724</v>
      </c>
      <c r="EV138">
        <v>0.02000100344827586</v>
      </c>
      <c r="EW138">
        <v>0</v>
      </c>
      <c r="EX138">
        <v>217.7823793103449</v>
      </c>
      <c r="EY138">
        <v>5.000969999999999</v>
      </c>
      <c r="EZ138">
        <v>4459.850689655172</v>
      </c>
      <c r="FA138">
        <v>16707.55172413793</v>
      </c>
      <c r="FB138">
        <v>40.31199999999998</v>
      </c>
      <c r="FC138">
        <v>40.68699999999998</v>
      </c>
      <c r="FD138">
        <v>40.25</v>
      </c>
      <c r="FE138">
        <v>40.25427586206896</v>
      </c>
      <c r="FF138">
        <v>40.93699999999998</v>
      </c>
      <c r="FG138">
        <v>1955.096896551724</v>
      </c>
      <c r="FH138">
        <v>39.90000000000001</v>
      </c>
      <c r="FI138">
        <v>0</v>
      </c>
      <c r="FJ138">
        <v>1758644241.6</v>
      </c>
      <c r="FK138">
        <v>0</v>
      </c>
      <c r="FL138">
        <v>217.7713076923077</v>
      </c>
      <c r="FM138">
        <v>7.264341877910681</v>
      </c>
      <c r="FN138">
        <v>171.5480341712455</v>
      </c>
      <c r="FO138">
        <v>4460.676153846154</v>
      </c>
      <c r="FP138">
        <v>15</v>
      </c>
      <c r="FQ138">
        <v>0</v>
      </c>
      <c r="FR138" t="s">
        <v>441</v>
      </c>
      <c r="FS138">
        <v>1747247426.5</v>
      </c>
      <c r="FT138">
        <v>1747247420.5</v>
      </c>
      <c r="FU138">
        <v>0</v>
      </c>
      <c r="FV138">
        <v>1.027</v>
      </c>
      <c r="FW138">
        <v>0.031</v>
      </c>
      <c r="FX138">
        <v>0.02</v>
      </c>
      <c r="FY138">
        <v>0.05</v>
      </c>
      <c r="FZ138">
        <v>420</v>
      </c>
      <c r="GA138">
        <v>16</v>
      </c>
      <c r="GB138">
        <v>0.01</v>
      </c>
      <c r="GC138">
        <v>0.1</v>
      </c>
      <c r="GD138">
        <v>-9.336995365853658</v>
      </c>
      <c r="GE138">
        <v>-2.457875540069689</v>
      </c>
      <c r="GF138">
        <v>0.29271285494364</v>
      </c>
      <c r="GG138">
        <v>0</v>
      </c>
      <c r="GH138">
        <v>217.3842647058823</v>
      </c>
      <c r="GI138">
        <v>7.726646291718835</v>
      </c>
      <c r="GJ138">
        <v>0.7928319423145908</v>
      </c>
      <c r="GK138">
        <v>-1</v>
      </c>
      <c r="GL138">
        <v>1.534943170731707</v>
      </c>
      <c r="GM138">
        <v>-0.02310710801393746</v>
      </c>
      <c r="GN138">
        <v>0.002723789898262175</v>
      </c>
      <c r="GO138">
        <v>1</v>
      </c>
      <c r="GP138">
        <v>1</v>
      </c>
      <c r="GQ138">
        <v>2</v>
      </c>
      <c r="GR138" t="s">
        <v>442</v>
      </c>
      <c r="GS138">
        <v>3.13615</v>
      </c>
      <c r="GT138">
        <v>2.69032</v>
      </c>
      <c r="GU138">
        <v>0.0925145</v>
      </c>
      <c r="GV138">
        <v>0.0936651</v>
      </c>
      <c r="GW138">
        <v>0.103952</v>
      </c>
      <c r="GX138">
        <v>0.0978994</v>
      </c>
      <c r="GY138">
        <v>28883.1</v>
      </c>
      <c r="GZ138">
        <v>28893.7</v>
      </c>
      <c r="HA138">
        <v>29583.2</v>
      </c>
      <c r="HB138">
        <v>29458.4</v>
      </c>
      <c r="HC138">
        <v>35023</v>
      </c>
      <c r="HD138">
        <v>35195.9</v>
      </c>
      <c r="HE138">
        <v>41632</v>
      </c>
      <c r="HF138">
        <v>41849.4</v>
      </c>
      <c r="HG138">
        <v>1.9265</v>
      </c>
      <c r="HH138">
        <v>1.88197</v>
      </c>
      <c r="HI138">
        <v>0.108056</v>
      </c>
      <c r="HJ138">
        <v>0</v>
      </c>
      <c r="HK138">
        <v>28.2351</v>
      </c>
      <c r="HL138">
        <v>999.9</v>
      </c>
      <c r="HM138">
        <v>53.5</v>
      </c>
      <c r="HN138">
        <v>31</v>
      </c>
      <c r="HO138">
        <v>26.6763</v>
      </c>
      <c r="HP138">
        <v>62.0681</v>
      </c>
      <c r="HQ138">
        <v>25.9575</v>
      </c>
      <c r="HR138">
        <v>1</v>
      </c>
      <c r="HS138">
        <v>0.0384832</v>
      </c>
      <c r="HT138">
        <v>-0.770885</v>
      </c>
      <c r="HU138">
        <v>20.3381</v>
      </c>
      <c r="HV138">
        <v>5.21714</v>
      </c>
      <c r="HW138">
        <v>12.0131</v>
      </c>
      <c r="HX138">
        <v>4.98905</v>
      </c>
      <c r="HY138">
        <v>3.28763</v>
      </c>
      <c r="HZ138">
        <v>9999</v>
      </c>
      <c r="IA138">
        <v>9999</v>
      </c>
      <c r="IB138">
        <v>9999</v>
      </c>
      <c r="IC138">
        <v>999.9</v>
      </c>
      <c r="ID138">
        <v>1.86752</v>
      </c>
      <c r="IE138">
        <v>1.86673</v>
      </c>
      <c r="IF138">
        <v>1.86602</v>
      </c>
      <c r="IG138">
        <v>1.866</v>
      </c>
      <c r="IH138">
        <v>1.86784</v>
      </c>
      <c r="II138">
        <v>1.87027</v>
      </c>
      <c r="IJ138">
        <v>1.8689</v>
      </c>
      <c r="IK138">
        <v>1.87042</v>
      </c>
      <c r="IL138">
        <v>0</v>
      </c>
      <c r="IM138">
        <v>0</v>
      </c>
      <c r="IN138">
        <v>0</v>
      </c>
      <c r="IO138">
        <v>0</v>
      </c>
      <c r="IP138" t="s">
        <v>443</v>
      </c>
      <c r="IQ138" t="s">
        <v>444</v>
      </c>
      <c r="IR138" t="s">
        <v>445</v>
      </c>
      <c r="IS138" t="s">
        <v>445</v>
      </c>
      <c r="IT138" t="s">
        <v>445</v>
      </c>
      <c r="IU138" t="s">
        <v>445</v>
      </c>
      <c r="IV138">
        <v>0</v>
      </c>
      <c r="IW138">
        <v>100</v>
      </c>
      <c r="IX138">
        <v>100</v>
      </c>
      <c r="IY138">
        <v>0.186</v>
      </c>
      <c r="IZ138">
        <v>0.139</v>
      </c>
      <c r="JA138">
        <v>0.1520806729546384</v>
      </c>
      <c r="JB138">
        <v>0.0003178419753343253</v>
      </c>
      <c r="JC138">
        <v>-6.012475575984678E-07</v>
      </c>
      <c r="JD138">
        <v>7.594320938325871E-11</v>
      </c>
      <c r="JE138">
        <v>-0.06537213769188976</v>
      </c>
      <c r="JF138">
        <v>-0.002779077146552394</v>
      </c>
      <c r="JG138">
        <v>0.0007843295920201409</v>
      </c>
      <c r="JH138">
        <v>-1.211717912536145E-05</v>
      </c>
      <c r="JI138">
        <v>4</v>
      </c>
      <c r="JJ138">
        <v>2338</v>
      </c>
      <c r="JK138">
        <v>1</v>
      </c>
      <c r="JL138">
        <v>27</v>
      </c>
      <c r="JM138">
        <v>189946.9</v>
      </c>
      <c r="JN138">
        <v>189947</v>
      </c>
      <c r="JO138">
        <v>1.06079</v>
      </c>
      <c r="JP138">
        <v>2.2937</v>
      </c>
      <c r="JQ138">
        <v>1.39648</v>
      </c>
      <c r="JR138">
        <v>2.34985</v>
      </c>
      <c r="JS138">
        <v>1.49536</v>
      </c>
      <c r="JT138">
        <v>2.61353</v>
      </c>
      <c r="JU138">
        <v>36.1989</v>
      </c>
      <c r="JV138">
        <v>24.0612</v>
      </c>
      <c r="JW138">
        <v>18</v>
      </c>
      <c r="JX138">
        <v>486.752</v>
      </c>
      <c r="JY138">
        <v>448.88</v>
      </c>
      <c r="JZ138">
        <v>28.5811</v>
      </c>
      <c r="KA138">
        <v>28.0832</v>
      </c>
      <c r="KB138">
        <v>30</v>
      </c>
      <c r="KC138">
        <v>27.962</v>
      </c>
      <c r="KD138">
        <v>27.8953</v>
      </c>
      <c r="KE138">
        <v>21.2892</v>
      </c>
      <c r="KF138">
        <v>25.641</v>
      </c>
      <c r="KG138">
        <v>69.63630000000001</v>
      </c>
      <c r="KH138">
        <v>28.5838</v>
      </c>
      <c r="KI138">
        <v>440.102</v>
      </c>
      <c r="KJ138">
        <v>21.715</v>
      </c>
      <c r="KK138">
        <v>101.111</v>
      </c>
      <c r="KL138">
        <v>100.636</v>
      </c>
    </row>
    <row r="139" spans="1:298">
      <c r="A139">
        <v>123</v>
      </c>
      <c r="B139">
        <v>1758644245.6</v>
      </c>
      <c r="C139">
        <v>2619.599999904633</v>
      </c>
      <c r="D139" t="s">
        <v>691</v>
      </c>
      <c r="E139" t="s">
        <v>692</v>
      </c>
      <c r="F139">
        <v>5</v>
      </c>
      <c r="G139" t="s">
        <v>640</v>
      </c>
      <c r="H139" t="s">
        <v>437</v>
      </c>
      <c r="I139" t="s">
        <v>438</v>
      </c>
      <c r="J139">
        <v>1758644237.832142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436.2959059470833</v>
      </c>
      <c r="AL139">
        <v>423.5730909090909</v>
      </c>
      <c r="AM139">
        <v>0.7652517803226828</v>
      </c>
      <c r="AN139">
        <v>64.96377048349792</v>
      </c>
      <c r="AO139">
        <f>(AQ139 - AP139 + DZ139*1E3/(8.314*(EB139+273.15)) * AS139/DY139 * AR139) * DY139/(100*DM139) * 1000/(1000 - AQ139)</f>
        <v>0</v>
      </c>
      <c r="AP139">
        <v>21.66162200236505</v>
      </c>
      <c r="AQ139">
        <v>23.1925424242424</v>
      </c>
      <c r="AR139">
        <v>3.36750306346323E-07</v>
      </c>
      <c r="AS139">
        <v>107.5651397533487</v>
      </c>
      <c r="AT139">
        <v>2</v>
      </c>
      <c r="AU139">
        <v>0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439</v>
      </c>
      <c r="AZ139" t="s">
        <v>439</v>
      </c>
      <c r="BA139">
        <v>0</v>
      </c>
      <c r="BB139">
        <v>0</v>
      </c>
      <c r="BC139">
        <f>1-BA139/BB139</f>
        <v>0</v>
      </c>
      <c r="BD139">
        <v>0</v>
      </c>
      <c r="BE139" t="s">
        <v>439</v>
      </c>
      <c r="BF139" t="s">
        <v>439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439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1.65</v>
      </c>
      <c r="DN139">
        <v>0.5</v>
      </c>
      <c r="DO139" t="s">
        <v>440</v>
      </c>
      <c r="DP139">
        <v>2</v>
      </c>
      <c r="DQ139" t="b">
        <v>1</v>
      </c>
      <c r="DR139">
        <v>1758644237.832142</v>
      </c>
      <c r="DS139">
        <v>411.0748214285714</v>
      </c>
      <c r="DT139">
        <v>422.9423571428571</v>
      </c>
      <c r="DU139">
        <v>23.19475</v>
      </c>
      <c r="DV139">
        <v>21.66243928571429</v>
      </c>
      <c r="DW139">
        <v>410.8882857142857</v>
      </c>
      <c r="DX139">
        <v>23.05576071428571</v>
      </c>
      <c r="DY139">
        <v>499.9951428571428</v>
      </c>
      <c r="DZ139">
        <v>90.47912857142857</v>
      </c>
      <c r="EA139">
        <v>0.03046393571428571</v>
      </c>
      <c r="EB139">
        <v>29.80767857142857</v>
      </c>
      <c r="EC139">
        <v>29.99910714285715</v>
      </c>
      <c r="ED139">
        <v>999.9000000000002</v>
      </c>
      <c r="EE139">
        <v>0</v>
      </c>
      <c r="EF139">
        <v>0</v>
      </c>
      <c r="EG139">
        <v>9998.410357142857</v>
      </c>
      <c r="EH139">
        <v>0</v>
      </c>
      <c r="EI139">
        <v>12.0846</v>
      </c>
      <c r="EJ139">
        <v>-11.86769535714286</v>
      </c>
      <c r="EK139">
        <v>420.8359642857142</v>
      </c>
      <c r="EL139">
        <v>432.3071785714286</v>
      </c>
      <c r="EM139">
        <v>1.5323</v>
      </c>
      <c r="EN139">
        <v>422.9423571428571</v>
      </c>
      <c r="EO139">
        <v>21.66243928571429</v>
      </c>
      <c r="EP139">
        <v>2.098640357142857</v>
      </c>
      <c r="EQ139">
        <v>1.959999642857143</v>
      </c>
      <c r="ER139">
        <v>18.20885</v>
      </c>
      <c r="ES139">
        <v>17.12484642857143</v>
      </c>
      <c r="ET139">
        <v>2000.0075</v>
      </c>
      <c r="EU139">
        <v>0.979999</v>
      </c>
      <c r="EV139">
        <v>0.0200009</v>
      </c>
      <c r="EW139">
        <v>0</v>
      </c>
      <c r="EX139">
        <v>218.3966785714286</v>
      </c>
      <c r="EY139">
        <v>5.00097</v>
      </c>
      <c r="EZ139">
        <v>4473.4825</v>
      </c>
      <c r="FA139">
        <v>16707.63928571429</v>
      </c>
      <c r="FB139">
        <v>40.31199999999999</v>
      </c>
      <c r="FC139">
        <v>40.68699999999999</v>
      </c>
      <c r="FD139">
        <v>40.25</v>
      </c>
      <c r="FE139">
        <v>40.26549999999999</v>
      </c>
      <c r="FF139">
        <v>40.93699999999999</v>
      </c>
      <c r="FG139">
        <v>1955.1075</v>
      </c>
      <c r="FH139">
        <v>39.9</v>
      </c>
      <c r="FI139">
        <v>0</v>
      </c>
      <c r="FJ139">
        <v>1758644246.4</v>
      </c>
      <c r="FK139">
        <v>0</v>
      </c>
      <c r="FL139">
        <v>218.3859230769231</v>
      </c>
      <c r="FM139">
        <v>6.568752141208654</v>
      </c>
      <c r="FN139">
        <v>160.4232478306002</v>
      </c>
      <c r="FO139">
        <v>4473.528461538462</v>
      </c>
      <c r="FP139">
        <v>15</v>
      </c>
      <c r="FQ139">
        <v>0</v>
      </c>
      <c r="FR139" t="s">
        <v>441</v>
      </c>
      <c r="FS139">
        <v>1747247426.5</v>
      </c>
      <c r="FT139">
        <v>1747247420.5</v>
      </c>
      <c r="FU139">
        <v>0</v>
      </c>
      <c r="FV139">
        <v>1.027</v>
      </c>
      <c r="FW139">
        <v>0.031</v>
      </c>
      <c r="FX139">
        <v>0.02</v>
      </c>
      <c r="FY139">
        <v>0.05</v>
      </c>
      <c r="FZ139">
        <v>420</v>
      </c>
      <c r="GA139">
        <v>16</v>
      </c>
      <c r="GB139">
        <v>0.01</v>
      </c>
      <c r="GC139">
        <v>0.1</v>
      </c>
      <c r="GD139">
        <v>-11.14404375</v>
      </c>
      <c r="GE139">
        <v>-25.95591726078799</v>
      </c>
      <c r="GF139">
        <v>3.20365000974333</v>
      </c>
      <c r="GG139">
        <v>0</v>
      </c>
      <c r="GH139">
        <v>217.9743823529412</v>
      </c>
      <c r="GI139">
        <v>7.265928192035678</v>
      </c>
      <c r="GJ139">
        <v>0.7529333622066939</v>
      </c>
      <c r="GK139">
        <v>-1</v>
      </c>
      <c r="GL139">
        <v>1.53308675</v>
      </c>
      <c r="GM139">
        <v>-0.01947523452157824</v>
      </c>
      <c r="GN139">
        <v>0.002142831523358768</v>
      </c>
      <c r="GO139">
        <v>1</v>
      </c>
      <c r="GP139">
        <v>1</v>
      </c>
      <c r="GQ139">
        <v>2</v>
      </c>
      <c r="GR139" t="s">
        <v>442</v>
      </c>
      <c r="GS139">
        <v>3.13601</v>
      </c>
      <c r="GT139">
        <v>2.69038</v>
      </c>
      <c r="GU139">
        <v>0.09315180000000001</v>
      </c>
      <c r="GV139">
        <v>0.0958581</v>
      </c>
      <c r="GW139">
        <v>0.103949</v>
      </c>
      <c r="GX139">
        <v>0.09790069999999999</v>
      </c>
      <c r="GY139">
        <v>28862.3</v>
      </c>
      <c r="GZ139">
        <v>28824</v>
      </c>
      <c r="HA139">
        <v>29582.7</v>
      </c>
      <c r="HB139">
        <v>29458.6</v>
      </c>
      <c r="HC139">
        <v>35022.5</v>
      </c>
      <c r="HD139">
        <v>35196</v>
      </c>
      <c r="HE139">
        <v>41631.3</v>
      </c>
      <c r="HF139">
        <v>41849.6</v>
      </c>
      <c r="HG139">
        <v>1.92658</v>
      </c>
      <c r="HH139">
        <v>1.8822</v>
      </c>
      <c r="HI139">
        <v>0.10775</v>
      </c>
      <c r="HJ139">
        <v>0</v>
      </c>
      <c r="HK139">
        <v>28.2351</v>
      </c>
      <c r="HL139">
        <v>999.9</v>
      </c>
      <c r="HM139">
        <v>53.5</v>
      </c>
      <c r="HN139">
        <v>31</v>
      </c>
      <c r="HO139">
        <v>26.675</v>
      </c>
      <c r="HP139">
        <v>62.0481</v>
      </c>
      <c r="HQ139">
        <v>26.0817</v>
      </c>
      <c r="HR139">
        <v>1</v>
      </c>
      <c r="HS139">
        <v>0.0384553</v>
      </c>
      <c r="HT139">
        <v>-0.796667</v>
      </c>
      <c r="HU139">
        <v>20.3381</v>
      </c>
      <c r="HV139">
        <v>5.21714</v>
      </c>
      <c r="HW139">
        <v>12.0125</v>
      </c>
      <c r="HX139">
        <v>4.9891</v>
      </c>
      <c r="HY139">
        <v>3.28785</v>
      </c>
      <c r="HZ139">
        <v>9999</v>
      </c>
      <c r="IA139">
        <v>9999</v>
      </c>
      <c r="IB139">
        <v>9999</v>
      </c>
      <c r="IC139">
        <v>999.9</v>
      </c>
      <c r="ID139">
        <v>1.86754</v>
      </c>
      <c r="IE139">
        <v>1.86673</v>
      </c>
      <c r="IF139">
        <v>1.86602</v>
      </c>
      <c r="IG139">
        <v>1.866</v>
      </c>
      <c r="IH139">
        <v>1.86786</v>
      </c>
      <c r="II139">
        <v>1.87027</v>
      </c>
      <c r="IJ139">
        <v>1.8689</v>
      </c>
      <c r="IK139">
        <v>1.87042</v>
      </c>
      <c r="IL139">
        <v>0</v>
      </c>
      <c r="IM139">
        <v>0</v>
      </c>
      <c r="IN139">
        <v>0</v>
      </c>
      <c r="IO139">
        <v>0</v>
      </c>
      <c r="IP139" t="s">
        <v>443</v>
      </c>
      <c r="IQ139" t="s">
        <v>444</v>
      </c>
      <c r="IR139" t="s">
        <v>445</v>
      </c>
      <c r="IS139" t="s">
        <v>445</v>
      </c>
      <c r="IT139" t="s">
        <v>445</v>
      </c>
      <c r="IU139" t="s">
        <v>445</v>
      </c>
      <c r="IV139">
        <v>0</v>
      </c>
      <c r="IW139">
        <v>100</v>
      </c>
      <c r="IX139">
        <v>100</v>
      </c>
      <c r="IY139">
        <v>0.186</v>
      </c>
      <c r="IZ139">
        <v>0.139</v>
      </c>
      <c r="JA139">
        <v>0.1520806729546384</v>
      </c>
      <c r="JB139">
        <v>0.0003178419753343253</v>
      </c>
      <c r="JC139">
        <v>-6.012475575984678E-07</v>
      </c>
      <c r="JD139">
        <v>7.594320938325871E-11</v>
      </c>
      <c r="JE139">
        <v>-0.06537213769188976</v>
      </c>
      <c r="JF139">
        <v>-0.002779077146552394</v>
      </c>
      <c r="JG139">
        <v>0.0007843295920201409</v>
      </c>
      <c r="JH139">
        <v>-1.211717912536145E-05</v>
      </c>
      <c r="JI139">
        <v>4</v>
      </c>
      <c r="JJ139">
        <v>2338</v>
      </c>
      <c r="JK139">
        <v>1</v>
      </c>
      <c r="JL139">
        <v>27</v>
      </c>
      <c r="JM139">
        <v>189947</v>
      </c>
      <c r="JN139">
        <v>189947.1</v>
      </c>
      <c r="JO139">
        <v>1.09009</v>
      </c>
      <c r="JP139">
        <v>2.27539</v>
      </c>
      <c r="JQ139">
        <v>1.39648</v>
      </c>
      <c r="JR139">
        <v>2.34863</v>
      </c>
      <c r="JS139">
        <v>1.49536</v>
      </c>
      <c r="JT139">
        <v>2.7124</v>
      </c>
      <c r="JU139">
        <v>36.1989</v>
      </c>
      <c r="JV139">
        <v>24.07</v>
      </c>
      <c r="JW139">
        <v>18</v>
      </c>
      <c r="JX139">
        <v>486.782</v>
      </c>
      <c r="JY139">
        <v>449.003</v>
      </c>
      <c r="JZ139">
        <v>28.5825</v>
      </c>
      <c r="KA139">
        <v>28.082</v>
      </c>
      <c r="KB139">
        <v>30</v>
      </c>
      <c r="KC139">
        <v>27.96</v>
      </c>
      <c r="KD139">
        <v>27.8932</v>
      </c>
      <c r="KE139">
        <v>21.8703</v>
      </c>
      <c r="KF139">
        <v>25.641</v>
      </c>
      <c r="KG139">
        <v>69.63630000000001</v>
      </c>
      <c r="KH139">
        <v>28.5904</v>
      </c>
      <c r="KI139">
        <v>453.457</v>
      </c>
      <c r="KJ139">
        <v>21.7208</v>
      </c>
      <c r="KK139">
        <v>101.109</v>
      </c>
      <c r="KL139">
        <v>100.637</v>
      </c>
    </row>
    <row r="140" spans="1:298">
      <c r="A140">
        <v>124</v>
      </c>
      <c r="B140">
        <v>1758644250.6</v>
      </c>
      <c r="C140">
        <v>2624.599999904633</v>
      </c>
      <c r="D140" t="s">
        <v>693</v>
      </c>
      <c r="E140" t="s">
        <v>694</v>
      </c>
      <c r="F140">
        <v>5</v>
      </c>
      <c r="G140" t="s">
        <v>640</v>
      </c>
      <c r="H140" t="s">
        <v>437</v>
      </c>
      <c r="I140" t="s">
        <v>438</v>
      </c>
      <c r="J140">
        <v>1758644243.1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451.5066187151356</v>
      </c>
      <c r="AL140">
        <v>432.9626424242425</v>
      </c>
      <c r="AM140">
        <v>2.000705597811353</v>
      </c>
      <c r="AN140">
        <v>64.96377048349792</v>
      </c>
      <c r="AO140">
        <f>(AQ140 - AP140 + DZ140*1E3/(8.314*(EB140+273.15)) * AS140/DY140 * AR140) * DY140/(100*DM140) * 1000/(1000 - AQ140)</f>
        <v>0</v>
      </c>
      <c r="AP140">
        <v>21.66042754090323</v>
      </c>
      <c r="AQ140">
        <v>23.19532666666667</v>
      </c>
      <c r="AR140">
        <v>2.089008456506405E-06</v>
      </c>
      <c r="AS140">
        <v>107.5651397533487</v>
      </c>
      <c r="AT140">
        <v>2</v>
      </c>
      <c r="AU140">
        <v>0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439</v>
      </c>
      <c r="AZ140" t="s">
        <v>439</v>
      </c>
      <c r="BA140">
        <v>0</v>
      </c>
      <c r="BB140">
        <v>0</v>
      </c>
      <c r="BC140">
        <f>1-BA140/BB140</f>
        <v>0</v>
      </c>
      <c r="BD140">
        <v>0</v>
      </c>
      <c r="BE140" t="s">
        <v>439</v>
      </c>
      <c r="BF140" t="s">
        <v>439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439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1.65</v>
      </c>
      <c r="DN140">
        <v>0.5</v>
      </c>
      <c r="DO140" t="s">
        <v>440</v>
      </c>
      <c r="DP140">
        <v>2</v>
      </c>
      <c r="DQ140" t="b">
        <v>1</v>
      </c>
      <c r="DR140">
        <v>1758644243.1</v>
      </c>
      <c r="DS140">
        <v>413.796037037037</v>
      </c>
      <c r="DT140">
        <v>430.874962962963</v>
      </c>
      <c r="DU140">
        <v>23.19348148148148</v>
      </c>
      <c r="DV140">
        <v>21.66137037037036</v>
      </c>
      <c r="DW140">
        <v>413.6099629629629</v>
      </c>
      <c r="DX140">
        <v>23.05450740740741</v>
      </c>
      <c r="DY140">
        <v>499.9984444444445</v>
      </c>
      <c r="DZ140">
        <v>90.47927777777778</v>
      </c>
      <c r="EA140">
        <v>0.03008382222222223</v>
      </c>
      <c r="EB140">
        <v>29.80803703703704</v>
      </c>
      <c r="EC140">
        <v>29.99275925925926</v>
      </c>
      <c r="ED140">
        <v>999.9000000000001</v>
      </c>
      <c r="EE140">
        <v>0</v>
      </c>
      <c r="EF140">
        <v>0</v>
      </c>
      <c r="EG140">
        <v>10000.1837037037</v>
      </c>
      <c r="EH140">
        <v>0</v>
      </c>
      <c r="EI140">
        <v>12.0846</v>
      </c>
      <c r="EJ140">
        <v>-17.0790162962963</v>
      </c>
      <c r="EK140">
        <v>423.6212592592593</v>
      </c>
      <c r="EL140">
        <v>440.414962962963</v>
      </c>
      <c r="EM140">
        <v>1.532105925925926</v>
      </c>
      <c r="EN140">
        <v>430.874962962963</v>
      </c>
      <c r="EO140">
        <v>21.66137037037036</v>
      </c>
      <c r="EP140">
        <v>2.098529259259259</v>
      </c>
      <c r="EQ140">
        <v>1.959905555555556</v>
      </c>
      <c r="ER140">
        <v>18.2080037037037</v>
      </c>
      <c r="ES140">
        <v>17.12408888888889</v>
      </c>
      <c r="ET140">
        <v>2000.007777777778</v>
      </c>
      <c r="EU140">
        <v>0.979999</v>
      </c>
      <c r="EV140">
        <v>0.0200009</v>
      </c>
      <c r="EW140">
        <v>0</v>
      </c>
      <c r="EX140">
        <v>219.0221111111111</v>
      </c>
      <c r="EY140">
        <v>5.00097</v>
      </c>
      <c r="EZ140">
        <v>4486.59074074074</v>
      </c>
      <c r="FA140">
        <v>16707.64074074074</v>
      </c>
      <c r="FB140">
        <v>40.31199999999999</v>
      </c>
      <c r="FC140">
        <v>40.68699999999999</v>
      </c>
      <c r="FD140">
        <v>40.25</v>
      </c>
      <c r="FE140">
        <v>40.27296296296296</v>
      </c>
      <c r="FF140">
        <v>40.93699999999999</v>
      </c>
      <c r="FG140">
        <v>1955.107777777778</v>
      </c>
      <c r="FH140">
        <v>39.9</v>
      </c>
      <c r="FI140">
        <v>0</v>
      </c>
      <c r="FJ140">
        <v>1758644251.8</v>
      </c>
      <c r="FK140">
        <v>0</v>
      </c>
      <c r="FL140">
        <v>219.05528</v>
      </c>
      <c r="FM140">
        <v>8.41830770624137</v>
      </c>
      <c r="FN140">
        <v>130.7323078824824</v>
      </c>
      <c r="FO140">
        <v>4487.7224</v>
      </c>
      <c r="FP140">
        <v>15</v>
      </c>
      <c r="FQ140">
        <v>0</v>
      </c>
      <c r="FR140" t="s">
        <v>441</v>
      </c>
      <c r="FS140">
        <v>1747247426.5</v>
      </c>
      <c r="FT140">
        <v>1747247420.5</v>
      </c>
      <c r="FU140">
        <v>0</v>
      </c>
      <c r="FV140">
        <v>1.027</v>
      </c>
      <c r="FW140">
        <v>0.031</v>
      </c>
      <c r="FX140">
        <v>0.02</v>
      </c>
      <c r="FY140">
        <v>0.05</v>
      </c>
      <c r="FZ140">
        <v>420</v>
      </c>
      <c r="GA140">
        <v>16</v>
      </c>
      <c r="GB140">
        <v>0.01</v>
      </c>
      <c r="GC140">
        <v>0.1</v>
      </c>
      <c r="GD140">
        <v>-14.06345475</v>
      </c>
      <c r="GE140">
        <v>-54.65230953095686</v>
      </c>
      <c r="GF140">
        <v>5.787465475525528</v>
      </c>
      <c r="GG140">
        <v>0</v>
      </c>
      <c r="GH140">
        <v>218.5390588235294</v>
      </c>
      <c r="GI140">
        <v>7.136592818960821</v>
      </c>
      <c r="GJ140">
        <v>0.7402354133166215</v>
      </c>
      <c r="GK140">
        <v>-1</v>
      </c>
      <c r="GL140">
        <v>1.5327155</v>
      </c>
      <c r="GM140">
        <v>-0.009289080675424834</v>
      </c>
      <c r="GN140">
        <v>0.001955934495324435</v>
      </c>
      <c r="GO140">
        <v>1</v>
      </c>
      <c r="GP140">
        <v>1</v>
      </c>
      <c r="GQ140">
        <v>2</v>
      </c>
      <c r="GR140" t="s">
        <v>442</v>
      </c>
      <c r="GS140">
        <v>3.13619</v>
      </c>
      <c r="GT140">
        <v>2.69039</v>
      </c>
      <c r="GU140">
        <v>0.09479750000000001</v>
      </c>
      <c r="GV140">
        <v>0.0984829</v>
      </c>
      <c r="GW140">
        <v>0.10396</v>
      </c>
      <c r="GX140">
        <v>0.0978917</v>
      </c>
      <c r="GY140">
        <v>28810.4</v>
      </c>
      <c r="GZ140">
        <v>28740.3</v>
      </c>
      <c r="HA140">
        <v>29583.2</v>
      </c>
      <c r="HB140">
        <v>29458.6</v>
      </c>
      <c r="HC140">
        <v>35022.9</v>
      </c>
      <c r="HD140">
        <v>35196.4</v>
      </c>
      <c r="HE140">
        <v>41632.3</v>
      </c>
      <c r="HF140">
        <v>41849.6</v>
      </c>
      <c r="HG140">
        <v>1.92677</v>
      </c>
      <c r="HH140">
        <v>1.88238</v>
      </c>
      <c r="HI140">
        <v>0.107452</v>
      </c>
      <c r="HJ140">
        <v>0</v>
      </c>
      <c r="HK140">
        <v>28.2372</v>
      </c>
      <c r="HL140">
        <v>999.9</v>
      </c>
      <c r="HM140">
        <v>53.5</v>
      </c>
      <c r="HN140">
        <v>31</v>
      </c>
      <c r="HO140">
        <v>26.6758</v>
      </c>
      <c r="HP140">
        <v>61.9381</v>
      </c>
      <c r="HQ140">
        <v>25.9295</v>
      </c>
      <c r="HR140">
        <v>1</v>
      </c>
      <c r="HS140">
        <v>0.038435</v>
      </c>
      <c r="HT140">
        <v>-0.812767</v>
      </c>
      <c r="HU140">
        <v>20.3378</v>
      </c>
      <c r="HV140">
        <v>5.21714</v>
      </c>
      <c r="HW140">
        <v>12.0122</v>
      </c>
      <c r="HX140">
        <v>4.9892</v>
      </c>
      <c r="HY140">
        <v>3.28805</v>
      </c>
      <c r="HZ140">
        <v>9999</v>
      </c>
      <c r="IA140">
        <v>9999</v>
      </c>
      <c r="IB140">
        <v>9999</v>
      </c>
      <c r="IC140">
        <v>999.9</v>
      </c>
      <c r="ID140">
        <v>1.86755</v>
      </c>
      <c r="IE140">
        <v>1.86673</v>
      </c>
      <c r="IF140">
        <v>1.86601</v>
      </c>
      <c r="IG140">
        <v>1.86601</v>
      </c>
      <c r="IH140">
        <v>1.86786</v>
      </c>
      <c r="II140">
        <v>1.87027</v>
      </c>
      <c r="IJ140">
        <v>1.8689</v>
      </c>
      <c r="IK140">
        <v>1.87042</v>
      </c>
      <c r="IL140">
        <v>0</v>
      </c>
      <c r="IM140">
        <v>0</v>
      </c>
      <c r="IN140">
        <v>0</v>
      </c>
      <c r="IO140">
        <v>0</v>
      </c>
      <c r="IP140" t="s">
        <v>443</v>
      </c>
      <c r="IQ140" t="s">
        <v>444</v>
      </c>
      <c r="IR140" t="s">
        <v>445</v>
      </c>
      <c r="IS140" t="s">
        <v>445</v>
      </c>
      <c r="IT140" t="s">
        <v>445</v>
      </c>
      <c r="IU140" t="s">
        <v>445</v>
      </c>
      <c r="IV140">
        <v>0</v>
      </c>
      <c r="IW140">
        <v>100</v>
      </c>
      <c r="IX140">
        <v>100</v>
      </c>
      <c r="IY140">
        <v>0.184</v>
      </c>
      <c r="IZ140">
        <v>0.139</v>
      </c>
      <c r="JA140">
        <v>0.1520806729546384</v>
      </c>
      <c r="JB140">
        <v>0.0003178419753343253</v>
      </c>
      <c r="JC140">
        <v>-6.012475575984678E-07</v>
      </c>
      <c r="JD140">
        <v>7.594320938325871E-11</v>
      </c>
      <c r="JE140">
        <v>-0.06537213769188976</v>
      </c>
      <c r="JF140">
        <v>-0.002779077146552394</v>
      </c>
      <c r="JG140">
        <v>0.0007843295920201409</v>
      </c>
      <c r="JH140">
        <v>-1.211717912536145E-05</v>
      </c>
      <c r="JI140">
        <v>4</v>
      </c>
      <c r="JJ140">
        <v>2338</v>
      </c>
      <c r="JK140">
        <v>1</v>
      </c>
      <c r="JL140">
        <v>27</v>
      </c>
      <c r="JM140">
        <v>189947.1</v>
      </c>
      <c r="JN140">
        <v>189947.2</v>
      </c>
      <c r="JO140">
        <v>1.12427</v>
      </c>
      <c r="JP140">
        <v>2.2876</v>
      </c>
      <c r="JQ140">
        <v>1.39648</v>
      </c>
      <c r="JR140">
        <v>2.34741</v>
      </c>
      <c r="JS140">
        <v>1.49536</v>
      </c>
      <c r="JT140">
        <v>2.60132</v>
      </c>
      <c r="JU140">
        <v>36.1989</v>
      </c>
      <c r="JV140">
        <v>24.0612</v>
      </c>
      <c r="JW140">
        <v>18</v>
      </c>
      <c r="JX140">
        <v>486.89</v>
      </c>
      <c r="JY140">
        <v>449.096</v>
      </c>
      <c r="JZ140">
        <v>28.5903</v>
      </c>
      <c r="KA140">
        <v>28.08</v>
      </c>
      <c r="KB140">
        <v>29.9999</v>
      </c>
      <c r="KC140">
        <v>27.9578</v>
      </c>
      <c r="KD140">
        <v>27.8912</v>
      </c>
      <c r="KE140">
        <v>22.5581</v>
      </c>
      <c r="KF140">
        <v>25.641</v>
      </c>
      <c r="KG140">
        <v>69.63630000000001</v>
      </c>
      <c r="KH140">
        <v>28.5972</v>
      </c>
      <c r="KI140">
        <v>473.493</v>
      </c>
      <c r="KJ140">
        <v>21.7254</v>
      </c>
      <c r="KK140">
        <v>101.111</v>
      </c>
      <c r="KL140">
        <v>100.637</v>
      </c>
    </row>
    <row r="141" spans="1:298">
      <c r="A141">
        <v>125</v>
      </c>
      <c r="B141">
        <v>1758644255.6</v>
      </c>
      <c r="C141">
        <v>2629.599999904633</v>
      </c>
      <c r="D141" t="s">
        <v>695</v>
      </c>
      <c r="E141" t="s">
        <v>696</v>
      </c>
      <c r="F141">
        <v>5</v>
      </c>
      <c r="G141" t="s">
        <v>640</v>
      </c>
      <c r="H141" t="s">
        <v>437</v>
      </c>
      <c r="I141" t="s">
        <v>438</v>
      </c>
      <c r="J141">
        <v>1758644247.814285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468.2499476339241</v>
      </c>
      <c r="AL141">
        <v>446.1945212121212</v>
      </c>
      <c r="AM141">
        <v>2.713022266249007</v>
      </c>
      <c r="AN141">
        <v>64.96377048349792</v>
      </c>
      <c r="AO141">
        <f>(AQ141 - AP141 + DZ141*1E3/(8.314*(EB141+273.15)) * AS141/DY141 * AR141) * DY141/(100*DM141) * 1000/(1000 - AQ141)</f>
        <v>0</v>
      </c>
      <c r="AP141">
        <v>21.65876912967576</v>
      </c>
      <c r="AQ141">
        <v>23.19680606060606</v>
      </c>
      <c r="AR141">
        <v>1.012112007258798E-06</v>
      </c>
      <c r="AS141">
        <v>107.5651397533487</v>
      </c>
      <c r="AT141">
        <v>2</v>
      </c>
      <c r="AU141">
        <v>0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439</v>
      </c>
      <c r="AZ141" t="s">
        <v>439</v>
      </c>
      <c r="BA141">
        <v>0</v>
      </c>
      <c r="BB141">
        <v>0</v>
      </c>
      <c r="BC141">
        <f>1-BA141/BB141</f>
        <v>0</v>
      </c>
      <c r="BD141">
        <v>0</v>
      </c>
      <c r="BE141" t="s">
        <v>439</v>
      </c>
      <c r="BF141" t="s">
        <v>439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439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1.65</v>
      </c>
      <c r="DN141">
        <v>0.5</v>
      </c>
      <c r="DO141" t="s">
        <v>440</v>
      </c>
      <c r="DP141">
        <v>2</v>
      </c>
      <c r="DQ141" t="b">
        <v>1</v>
      </c>
      <c r="DR141">
        <v>1758644247.814285</v>
      </c>
      <c r="DS141">
        <v>420.0575714285715</v>
      </c>
      <c r="DT141">
        <v>443.2367142857142</v>
      </c>
      <c r="DU141">
        <v>23.19433571428571</v>
      </c>
      <c r="DV141">
        <v>21.66028214285714</v>
      </c>
      <c r="DW141">
        <v>419.8724285714285</v>
      </c>
      <c r="DX141">
        <v>23.05535357142858</v>
      </c>
      <c r="DY141">
        <v>500.0041071428572</v>
      </c>
      <c r="DZ141">
        <v>90.47937857142855</v>
      </c>
      <c r="EA141">
        <v>0.03008477857142857</v>
      </c>
      <c r="EB141">
        <v>29.80842142857143</v>
      </c>
      <c r="EC141">
        <v>29.99307857142857</v>
      </c>
      <c r="ED141">
        <v>999.9000000000002</v>
      </c>
      <c r="EE141">
        <v>0</v>
      </c>
      <c r="EF141">
        <v>0</v>
      </c>
      <c r="EG141">
        <v>10001.24678571429</v>
      </c>
      <c r="EH141">
        <v>0</v>
      </c>
      <c r="EI141">
        <v>12.0846</v>
      </c>
      <c r="EJ141">
        <v>-23.17928214285714</v>
      </c>
      <c r="EK141">
        <v>430.0318928571429</v>
      </c>
      <c r="EL141">
        <v>453.0499642857143</v>
      </c>
      <c r="EM141">
        <v>1.534044642857143</v>
      </c>
      <c r="EN141">
        <v>443.2367142857142</v>
      </c>
      <c r="EO141">
        <v>21.66028214285714</v>
      </c>
      <c r="EP141">
        <v>2.098608571428572</v>
      </c>
      <c r="EQ141">
        <v>1.95981</v>
      </c>
      <c r="ER141">
        <v>18.20861071428572</v>
      </c>
      <c r="ES141">
        <v>17.12331428571428</v>
      </c>
      <c r="ET141">
        <v>2000.0025</v>
      </c>
      <c r="EU141">
        <v>0.979999</v>
      </c>
      <c r="EV141">
        <v>0.0200009</v>
      </c>
      <c r="EW141">
        <v>0</v>
      </c>
      <c r="EX141">
        <v>219.5738928571429</v>
      </c>
      <c r="EY141">
        <v>5.00097</v>
      </c>
      <c r="EZ141">
        <v>4496.645</v>
      </c>
      <c r="FA141">
        <v>16707.6</v>
      </c>
      <c r="FB141">
        <v>40.31199999999999</v>
      </c>
      <c r="FC141">
        <v>40.68699999999999</v>
      </c>
      <c r="FD141">
        <v>40.25</v>
      </c>
      <c r="FE141">
        <v>40.27435714285713</v>
      </c>
      <c r="FF141">
        <v>40.93699999999999</v>
      </c>
      <c r="FG141">
        <v>1955.1025</v>
      </c>
      <c r="FH141">
        <v>39.9</v>
      </c>
      <c r="FI141">
        <v>0</v>
      </c>
      <c r="FJ141">
        <v>1758644256.6</v>
      </c>
      <c r="FK141">
        <v>0</v>
      </c>
      <c r="FL141">
        <v>219.6658</v>
      </c>
      <c r="FM141">
        <v>7.023846175437615</v>
      </c>
      <c r="FN141">
        <v>125.1830771405997</v>
      </c>
      <c r="FO141">
        <v>4497.924</v>
      </c>
      <c r="FP141">
        <v>15</v>
      </c>
      <c r="FQ141">
        <v>0</v>
      </c>
      <c r="FR141" t="s">
        <v>441</v>
      </c>
      <c r="FS141">
        <v>1747247426.5</v>
      </c>
      <c r="FT141">
        <v>1747247420.5</v>
      </c>
      <c r="FU141">
        <v>0</v>
      </c>
      <c r="FV141">
        <v>1.027</v>
      </c>
      <c r="FW141">
        <v>0.031</v>
      </c>
      <c r="FX141">
        <v>0.02</v>
      </c>
      <c r="FY141">
        <v>0.05</v>
      </c>
      <c r="FZ141">
        <v>420</v>
      </c>
      <c r="GA141">
        <v>16</v>
      </c>
      <c r="GB141">
        <v>0.01</v>
      </c>
      <c r="GC141">
        <v>0.1</v>
      </c>
      <c r="GD141">
        <v>-19.93092075</v>
      </c>
      <c r="GE141">
        <v>-79.12026630393996</v>
      </c>
      <c r="GF141">
        <v>7.702671704321945</v>
      </c>
      <c r="GG141">
        <v>0</v>
      </c>
      <c r="GH141">
        <v>219.2425</v>
      </c>
      <c r="GI141">
        <v>7.502322384174363</v>
      </c>
      <c r="GJ141">
        <v>0.7773038337741545</v>
      </c>
      <c r="GK141">
        <v>-1</v>
      </c>
      <c r="GL141">
        <v>1.53338875</v>
      </c>
      <c r="GM141">
        <v>0.02432791744840255</v>
      </c>
      <c r="GN141">
        <v>0.0027453380370184</v>
      </c>
      <c r="GO141">
        <v>1</v>
      </c>
      <c r="GP141">
        <v>1</v>
      </c>
      <c r="GQ141">
        <v>2</v>
      </c>
      <c r="GR141" t="s">
        <v>442</v>
      </c>
      <c r="GS141">
        <v>3.13615</v>
      </c>
      <c r="GT141">
        <v>2.69005</v>
      </c>
      <c r="GU141">
        <v>0.0970179</v>
      </c>
      <c r="GV141">
        <v>0.10117</v>
      </c>
      <c r="GW141">
        <v>0.103961</v>
      </c>
      <c r="GX141">
        <v>0.0978921</v>
      </c>
      <c r="GY141">
        <v>28739.5</v>
      </c>
      <c r="GZ141">
        <v>28655.1</v>
      </c>
      <c r="HA141">
        <v>29583</v>
      </c>
      <c r="HB141">
        <v>29459</v>
      </c>
      <c r="HC141">
        <v>35022.6</v>
      </c>
      <c r="HD141">
        <v>35197.1</v>
      </c>
      <c r="HE141">
        <v>41631.9</v>
      </c>
      <c r="HF141">
        <v>41850.3</v>
      </c>
      <c r="HG141">
        <v>1.92663</v>
      </c>
      <c r="HH141">
        <v>1.88255</v>
      </c>
      <c r="HI141">
        <v>0.10816</v>
      </c>
      <c r="HJ141">
        <v>0</v>
      </c>
      <c r="HK141">
        <v>28.2375</v>
      </c>
      <c r="HL141">
        <v>999.9</v>
      </c>
      <c r="HM141">
        <v>53.5</v>
      </c>
      <c r="HN141">
        <v>31</v>
      </c>
      <c r="HO141">
        <v>26.6756</v>
      </c>
      <c r="HP141">
        <v>61.9181</v>
      </c>
      <c r="HQ141">
        <v>25.9696</v>
      </c>
      <c r="HR141">
        <v>1</v>
      </c>
      <c r="HS141">
        <v>0.0380996</v>
      </c>
      <c r="HT141">
        <v>-0.817805</v>
      </c>
      <c r="HU141">
        <v>20.3377</v>
      </c>
      <c r="HV141">
        <v>5.21729</v>
      </c>
      <c r="HW141">
        <v>12.0131</v>
      </c>
      <c r="HX141">
        <v>4.98915</v>
      </c>
      <c r="HY141">
        <v>3.28803</v>
      </c>
      <c r="HZ141">
        <v>9999</v>
      </c>
      <c r="IA141">
        <v>9999</v>
      </c>
      <c r="IB141">
        <v>9999</v>
      </c>
      <c r="IC141">
        <v>999.9</v>
      </c>
      <c r="ID141">
        <v>1.86754</v>
      </c>
      <c r="IE141">
        <v>1.86674</v>
      </c>
      <c r="IF141">
        <v>1.86602</v>
      </c>
      <c r="IG141">
        <v>1.866</v>
      </c>
      <c r="IH141">
        <v>1.86784</v>
      </c>
      <c r="II141">
        <v>1.87027</v>
      </c>
      <c r="IJ141">
        <v>1.8689</v>
      </c>
      <c r="IK141">
        <v>1.87042</v>
      </c>
      <c r="IL141">
        <v>0</v>
      </c>
      <c r="IM141">
        <v>0</v>
      </c>
      <c r="IN141">
        <v>0</v>
      </c>
      <c r="IO141">
        <v>0</v>
      </c>
      <c r="IP141" t="s">
        <v>443</v>
      </c>
      <c r="IQ141" t="s">
        <v>444</v>
      </c>
      <c r="IR141" t="s">
        <v>445</v>
      </c>
      <c r="IS141" t="s">
        <v>445</v>
      </c>
      <c r="IT141" t="s">
        <v>445</v>
      </c>
      <c r="IU141" t="s">
        <v>445</v>
      </c>
      <c r="IV141">
        <v>0</v>
      </c>
      <c r="IW141">
        <v>100</v>
      </c>
      <c r="IX141">
        <v>100</v>
      </c>
      <c r="IY141">
        <v>0.183</v>
      </c>
      <c r="IZ141">
        <v>0.139</v>
      </c>
      <c r="JA141">
        <v>0.1520806729546384</v>
      </c>
      <c r="JB141">
        <v>0.0003178419753343253</v>
      </c>
      <c r="JC141">
        <v>-6.012475575984678E-07</v>
      </c>
      <c r="JD141">
        <v>7.594320938325871E-11</v>
      </c>
      <c r="JE141">
        <v>-0.06537213769188976</v>
      </c>
      <c r="JF141">
        <v>-0.002779077146552394</v>
      </c>
      <c r="JG141">
        <v>0.0007843295920201409</v>
      </c>
      <c r="JH141">
        <v>-1.211717912536145E-05</v>
      </c>
      <c r="JI141">
        <v>4</v>
      </c>
      <c r="JJ141">
        <v>2338</v>
      </c>
      <c r="JK141">
        <v>1</v>
      </c>
      <c r="JL141">
        <v>27</v>
      </c>
      <c r="JM141">
        <v>189947.2</v>
      </c>
      <c r="JN141">
        <v>189947.3</v>
      </c>
      <c r="JO141">
        <v>1.15479</v>
      </c>
      <c r="JP141">
        <v>2.28149</v>
      </c>
      <c r="JQ141">
        <v>1.39648</v>
      </c>
      <c r="JR141">
        <v>2.34619</v>
      </c>
      <c r="JS141">
        <v>1.49536</v>
      </c>
      <c r="JT141">
        <v>2.66357</v>
      </c>
      <c r="JU141">
        <v>36.1754</v>
      </c>
      <c r="JV141">
        <v>24.0612</v>
      </c>
      <c r="JW141">
        <v>18</v>
      </c>
      <c r="JX141">
        <v>486.787</v>
      </c>
      <c r="JY141">
        <v>449.202</v>
      </c>
      <c r="JZ141">
        <v>28.5987</v>
      </c>
      <c r="KA141">
        <v>28.0784</v>
      </c>
      <c r="KB141">
        <v>29.9999</v>
      </c>
      <c r="KC141">
        <v>27.9566</v>
      </c>
      <c r="KD141">
        <v>27.8909</v>
      </c>
      <c r="KE141">
        <v>23.1675</v>
      </c>
      <c r="KF141">
        <v>25.641</v>
      </c>
      <c r="KG141">
        <v>69.63630000000001</v>
      </c>
      <c r="KH141">
        <v>28.6034</v>
      </c>
      <c r="KI141">
        <v>486.85</v>
      </c>
      <c r="KJ141">
        <v>21.7312</v>
      </c>
      <c r="KK141">
        <v>101.11</v>
      </c>
      <c r="KL141">
        <v>100.638</v>
      </c>
    </row>
    <row r="142" spans="1:298">
      <c r="A142">
        <v>126</v>
      </c>
      <c r="B142">
        <v>1758644260.6</v>
      </c>
      <c r="C142">
        <v>2634.599999904633</v>
      </c>
      <c r="D142" t="s">
        <v>697</v>
      </c>
      <c r="E142" t="s">
        <v>698</v>
      </c>
      <c r="F142">
        <v>5</v>
      </c>
      <c r="G142" t="s">
        <v>640</v>
      </c>
      <c r="H142" t="s">
        <v>437</v>
      </c>
      <c r="I142" t="s">
        <v>438</v>
      </c>
      <c r="J142">
        <v>1758644253.1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485.2463403791348</v>
      </c>
      <c r="AL142">
        <v>461.4592909090912</v>
      </c>
      <c r="AM142">
        <v>3.090524846335529</v>
      </c>
      <c r="AN142">
        <v>64.96377048349792</v>
      </c>
      <c r="AO142">
        <f>(AQ142 - AP142 + DZ142*1E3/(8.314*(EB142+273.15)) * AS142/DY142 * AR142) * DY142/(100*DM142) * 1000/(1000 - AQ142)</f>
        <v>0</v>
      </c>
      <c r="AP142">
        <v>21.65901547980465</v>
      </c>
      <c r="AQ142">
        <v>23.19730666666666</v>
      </c>
      <c r="AR142">
        <v>1.313132351876488E-06</v>
      </c>
      <c r="AS142">
        <v>107.5651397533487</v>
      </c>
      <c r="AT142">
        <v>2</v>
      </c>
      <c r="AU142">
        <v>0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439</v>
      </c>
      <c r="AZ142" t="s">
        <v>439</v>
      </c>
      <c r="BA142">
        <v>0</v>
      </c>
      <c r="BB142">
        <v>0</v>
      </c>
      <c r="BC142">
        <f>1-BA142/BB142</f>
        <v>0</v>
      </c>
      <c r="BD142">
        <v>0</v>
      </c>
      <c r="BE142" t="s">
        <v>439</v>
      </c>
      <c r="BF142" t="s">
        <v>439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439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1.65</v>
      </c>
      <c r="DN142">
        <v>0.5</v>
      </c>
      <c r="DO142" t="s">
        <v>440</v>
      </c>
      <c r="DP142">
        <v>2</v>
      </c>
      <c r="DQ142" t="b">
        <v>1</v>
      </c>
      <c r="DR142">
        <v>1758644253.1</v>
      </c>
      <c r="DS142">
        <v>431.3055555555555</v>
      </c>
      <c r="DT142">
        <v>460.0773703703704</v>
      </c>
      <c r="DU142">
        <v>23.19593703703704</v>
      </c>
      <c r="DV142">
        <v>21.65944814814814</v>
      </c>
      <c r="DW142">
        <v>431.1222592592592</v>
      </c>
      <c r="DX142">
        <v>23.05694074074074</v>
      </c>
      <c r="DY142">
        <v>500.014037037037</v>
      </c>
      <c r="DZ142">
        <v>90.47897407407407</v>
      </c>
      <c r="EA142">
        <v>0.02996670740740741</v>
      </c>
      <c r="EB142">
        <v>29.81092222222222</v>
      </c>
      <c r="EC142">
        <v>29.99548148148148</v>
      </c>
      <c r="ED142">
        <v>999.9000000000001</v>
      </c>
      <c r="EE142">
        <v>0</v>
      </c>
      <c r="EF142">
        <v>0</v>
      </c>
      <c r="EG142">
        <v>10000.43851851852</v>
      </c>
      <c r="EH142">
        <v>0</v>
      </c>
      <c r="EI142">
        <v>12.0846</v>
      </c>
      <c r="EJ142">
        <v>-28.77186296296296</v>
      </c>
      <c r="EK142">
        <v>441.5476666666666</v>
      </c>
      <c r="EL142">
        <v>470.2631111111111</v>
      </c>
      <c r="EM142">
        <v>1.536486666666667</v>
      </c>
      <c r="EN142">
        <v>460.0773703703704</v>
      </c>
      <c r="EO142">
        <v>21.65944814814814</v>
      </c>
      <c r="EP142">
        <v>2.098744074074074</v>
      </c>
      <c r="EQ142">
        <v>1.959724444444445</v>
      </c>
      <c r="ER142">
        <v>18.20964814814815</v>
      </c>
      <c r="ES142">
        <v>17.12262592592593</v>
      </c>
      <c r="ET142">
        <v>2000.002592592593</v>
      </c>
      <c r="EU142">
        <v>0.979999</v>
      </c>
      <c r="EV142">
        <v>0.0200009</v>
      </c>
      <c r="EW142">
        <v>0</v>
      </c>
      <c r="EX142">
        <v>220.1575555555556</v>
      </c>
      <c r="EY142">
        <v>5.00097</v>
      </c>
      <c r="EZ142">
        <v>4507.325555555556</v>
      </c>
      <c r="FA142">
        <v>16707.5962962963</v>
      </c>
      <c r="FB142">
        <v>40.31199999999999</v>
      </c>
      <c r="FC142">
        <v>40.68699999999999</v>
      </c>
      <c r="FD142">
        <v>40.25</v>
      </c>
      <c r="FE142">
        <v>40.27066666666666</v>
      </c>
      <c r="FF142">
        <v>40.93699999999999</v>
      </c>
      <c r="FG142">
        <v>1955.102592592592</v>
      </c>
      <c r="FH142">
        <v>39.9</v>
      </c>
      <c r="FI142">
        <v>0</v>
      </c>
      <c r="FJ142">
        <v>1758644261.4</v>
      </c>
      <c r="FK142">
        <v>0</v>
      </c>
      <c r="FL142">
        <v>220.17312</v>
      </c>
      <c r="FM142">
        <v>5.277307675247684</v>
      </c>
      <c r="FN142">
        <v>118.275384443445</v>
      </c>
      <c r="FO142">
        <v>4507.600799999999</v>
      </c>
      <c r="FP142">
        <v>15</v>
      </c>
      <c r="FQ142">
        <v>0</v>
      </c>
      <c r="FR142" t="s">
        <v>441</v>
      </c>
      <c r="FS142">
        <v>1747247426.5</v>
      </c>
      <c r="FT142">
        <v>1747247420.5</v>
      </c>
      <c r="FU142">
        <v>0</v>
      </c>
      <c r="FV142">
        <v>1.027</v>
      </c>
      <c r="FW142">
        <v>0.031</v>
      </c>
      <c r="FX142">
        <v>0.02</v>
      </c>
      <c r="FY142">
        <v>0.05</v>
      </c>
      <c r="FZ142">
        <v>420</v>
      </c>
      <c r="GA142">
        <v>16</v>
      </c>
      <c r="GB142">
        <v>0.01</v>
      </c>
      <c r="GC142">
        <v>0.1</v>
      </c>
      <c r="GD142">
        <v>-24.55264390243903</v>
      </c>
      <c r="GE142">
        <v>-67.21783275261321</v>
      </c>
      <c r="GF142">
        <v>6.848621768097784</v>
      </c>
      <c r="GG142">
        <v>0</v>
      </c>
      <c r="GH142">
        <v>219.8014705882353</v>
      </c>
      <c r="GI142">
        <v>6.540779224577117</v>
      </c>
      <c r="GJ142">
        <v>0.6830367846133543</v>
      </c>
      <c r="GK142">
        <v>-1</v>
      </c>
      <c r="GL142">
        <v>1.534691219512195</v>
      </c>
      <c r="GM142">
        <v>0.02764306620209079</v>
      </c>
      <c r="GN142">
        <v>0.002973254925877274</v>
      </c>
      <c r="GO142">
        <v>1</v>
      </c>
      <c r="GP142">
        <v>1</v>
      </c>
      <c r="GQ142">
        <v>2</v>
      </c>
      <c r="GR142" t="s">
        <v>442</v>
      </c>
      <c r="GS142">
        <v>3.13619</v>
      </c>
      <c r="GT142">
        <v>2.69005</v>
      </c>
      <c r="GU142">
        <v>0.0995139</v>
      </c>
      <c r="GV142">
        <v>0.103847</v>
      </c>
      <c r="GW142">
        <v>0.103964</v>
      </c>
      <c r="GX142">
        <v>0.097889</v>
      </c>
      <c r="GY142">
        <v>28660</v>
      </c>
      <c r="GZ142">
        <v>28569.7</v>
      </c>
      <c r="HA142">
        <v>29582.9</v>
      </c>
      <c r="HB142">
        <v>29458.9</v>
      </c>
      <c r="HC142">
        <v>35022.1</v>
      </c>
      <c r="HD142">
        <v>35197.3</v>
      </c>
      <c r="HE142">
        <v>41631.4</v>
      </c>
      <c r="HF142">
        <v>41850.4</v>
      </c>
      <c r="HG142">
        <v>1.92693</v>
      </c>
      <c r="HH142">
        <v>1.88265</v>
      </c>
      <c r="HI142">
        <v>0.108004</v>
      </c>
      <c r="HJ142">
        <v>0</v>
      </c>
      <c r="HK142">
        <v>28.239</v>
      </c>
      <c r="HL142">
        <v>999.9</v>
      </c>
      <c r="HM142">
        <v>53.5</v>
      </c>
      <c r="HN142">
        <v>31</v>
      </c>
      <c r="HO142">
        <v>26.6744</v>
      </c>
      <c r="HP142">
        <v>62.0781</v>
      </c>
      <c r="HQ142">
        <v>26.0777</v>
      </c>
      <c r="HR142">
        <v>1</v>
      </c>
      <c r="HS142">
        <v>0.0380107</v>
      </c>
      <c r="HT142">
        <v>-0.782353</v>
      </c>
      <c r="HU142">
        <v>20.3378</v>
      </c>
      <c r="HV142">
        <v>5.21609</v>
      </c>
      <c r="HW142">
        <v>12.0131</v>
      </c>
      <c r="HX142">
        <v>4.98915</v>
      </c>
      <c r="HY142">
        <v>3.28788</v>
      </c>
      <c r="HZ142">
        <v>9999</v>
      </c>
      <c r="IA142">
        <v>9999</v>
      </c>
      <c r="IB142">
        <v>9999</v>
      </c>
      <c r="IC142">
        <v>999.9</v>
      </c>
      <c r="ID142">
        <v>1.86754</v>
      </c>
      <c r="IE142">
        <v>1.86674</v>
      </c>
      <c r="IF142">
        <v>1.86601</v>
      </c>
      <c r="IG142">
        <v>1.866</v>
      </c>
      <c r="IH142">
        <v>1.86786</v>
      </c>
      <c r="II142">
        <v>1.8703</v>
      </c>
      <c r="IJ142">
        <v>1.86891</v>
      </c>
      <c r="IK142">
        <v>1.87042</v>
      </c>
      <c r="IL142">
        <v>0</v>
      </c>
      <c r="IM142">
        <v>0</v>
      </c>
      <c r="IN142">
        <v>0</v>
      </c>
      <c r="IO142">
        <v>0</v>
      </c>
      <c r="IP142" t="s">
        <v>443</v>
      </c>
      <c r="IQ142" t="s">
        <v>444</v>
      </c>
      <c r="IR142" t="s">
        <v>445</v>
      </c>
      <c r="IS142" t="s">
        <v>445</v>
      </c>
      <c r="IT142" t="s">
        <v>445</v>
      </c>
      <c r="IU142" t="s">
        <v>445</v>
      </c>
      <c r="IV142">
        <v>0</v>
      </c>
      <c r="IW142">
        <v>100</v>
      </c>
      <c r="IX142">
        <v>100</v>
      </c>
      <c r="IY142">
        <v>0.179</v>
      </c>
      <c r="IZ142">
        <v>0.1391</v>
      </c>
      <c r="JA142">
        <v>0.1520806729546384</v>
      </c>
      <c r="JB142">
        <v>0.0003178419753343253</v>
      </c>
      <c r="JC142">
        <v>-6.012475575984678E-07</v>
      </c>
      <c r="JD142">
        <v>7.594320938325871E-11</v>
      </c>
      <c r="JE142">
        <v>-0.06537213769188976</v>
      </c>
      <c r="JF142">
        <v>-0.002779077146552394</v>
      </c>
      <c r="JG142">
        <v>0.0007843295920201409</v>
      </c>
      <c r="JH142">
        <v>-1.211717912536145E-05</v>
      </c>
      <c r="JI142">
        <v>4</v>
      </c>
      <c r="JJ142">
        <v>2338</v>
      </c>
      <c r="JK142">
        <v>1</v>
      </c>
      <c r="JL142">
        <v>27</v>
      </c>
      <c r="JM142">
        <v>189947.2</v>
      </c>
      <c r="JN142">
        <v>189947.3</v>
      </c>
      <c r="JO142">
        <v>1.18774</v>
      </c>
      <c r="JP142">
        <v>2.26562</v>
      </c>
      <c r="JQ142">
        <v>1.39648</v>
      </c>
      <c r="JR142">
        <v>2.34985</v>
      </c>
      <c r="JS142">
        <v>1.49536</v>
      </c>
      <c r="JT142">
        <v>2.67944</v>
      </c>
      <c r="JU142">
        <v>36.1754</v>
      </c>
      <c r="JV142">
        <v>24.07</v>
      </c>
      <c r="JW142">
        <v>18</v>
      </c>
      <c r="JX142">
        <v>486.963</v>
      </c>
      <c r="JY142">
        <v>449.245</v>
      </c>
      <c r="JZ142">
        <v>28.6042</v>
      </c>
      <c r="KA142">
        <v>28.0776</v>
      </c>
      <c r="KB142">
        <v>30.0001</v>
      </c>
      <c r="KC142">
        <v>27.9552</v>
      </c>
      <c r="KD142">
        <v>27.8885</v>
      </c>
      <c r="KE142">
        <v>23.8495</v>
      </c>
      <c r="KF142">
        <v>25.641</v>
      </c>
      <c r="KG142">
        <v>69.63630000000001</v>
      </c>
      <c r="KH142">
        <v>28.5966</v>
      </c>
      <c r="KI142">
        <v>506.896</v>
      </c>
      <c r="KJ142">
        <v>21.7367</v>
      </c>
      <c r="KK142">
        <v>101.109</v>
      </c>
      <c r="KL142">
        <v>100.638</v>
      </c>
    </row>
    <row r="143" spans="1:298">
      <c r="A143">
        <v>127</v>
      </c>
      <c r="B143">
        <v>1758644265.6</v>
      </c>
      <c r="C143">
        <v>2639.599999904633</v>
      </c>
      <c r="D143" t="s">
        <v>699</v>
      </c>
      <c r="E143" t="s">
        <v>700</v>
      </c>
      <c r="F143">
        <v>5</v>
      </c>
      <c r="G143" t="s">
        <v>640</v>
      </c>
      <c r="H143" t="s">
        <v>437</v>
      </c>
      <c r="I143" t="s">
        <v>438</v>
      </c>
      <c r="J143">
        <v>1758644257.814285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502.4989330424467</v>
      </c>
      <c r="AL143">
        <v>477.7615636363637</v>
      </c>
      <c r="AM143">
        <v>3.279387914070476</v>
      </c>
      <c r="AN143">
        <v>64.96377048349792</v>
      </c>
      <c r="AO143">
        <f>(AQ143 - AP143 + DZ143*1E3/(8.314*(EB143+273.15)) * AS143/DY143 * AR143) * DY143/(100*DM143) * 1000/(1000 - AQ143)</f>
        <v>0</v>
      </c>
      <c r="AP143">
        <v>21.65720178560685</v>
      </c>
      <c r="AQ143">
        <v>23.19723272727272</v>
      </c>
      <c r="AR143">
        <v>-6.752156204932956E-07</v>
      </c>
      <c r="AS143">
        <v>107.5651397533487</v>
      </c>
      <c r="AT143">
        <v>2</v>
      </c>
      <c r="AU143">
        <v>0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439</v>
      </c>
      <c r="AZ143" t="s">
        <v>439</v>
      </c>
      <c r="BA143">
        <v>0</v>
      </c>
      <c r="BB143">
        <v>0</v>
      </c>
      <c r="BC143">
        <f>1-BA143/BB143</f>
        <v>0</v>
      </c>
      <c r="BD143">
        <v>0</v>
      </c>
      <c r="BE143" t="s">
        <v>439</v>
      </c>
      <c r="BF143" t="s">
        <v>439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439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1.65</v>
      </c>
      <c r="DN143">
        <v>0.5</v>
      </c>
      <c r="DO143" t="s">
        <v>440</v>
      </c>
      <c r="DP143">
        <v>2</v>
      </c>
      <c r="DQ143" t="b">
        <v>1</v>
      </c>
      <c r="DR143">
        <v>1758644257.814285</v>
      </c>
      <c r="DS143">
        <v>444.32675</v>
      </c>
      <c r="DT143">
        <v>475.7771071428571</v>
      </c>
      <c r="DU143">
        <v>23.19682142857143</v>
      </c>
      <c r="DV143">
        <v>21.658375</v>
      </c>
      <c r="DW143">
        <v>444.1455714285715</v>
      </c>
      <c r="DX143">
        <v>23.05781785714286</v>
      </c>
      <c r="DY143">
        <v>500.0105</v>
      </c>
      <c r="DZ143">
        <v>90.47931785714286</v>
      </c>
      <c r="EA143">
        <v>0.029869</v>
      </c>
      <c r="EB143">
        <v>29.81396071428571</v>
      </c>
      <c r="EC143">
        <v>29.999575</v>
      </c>
      <c r="ED143">
        <v>999.9000000000002</v>
      </c>
      <c r="EE143">
        <v>0</v>
      </c>
      <c r="EF143">
        <v>0</v>
      </c>
      <c r="EG143">
        <v>10000.99785714286</v>
      </c>
      <c r="EH143">
        <v>0</v>
      </c>
      <c r="EI143">
        <v>12.0846</v>
      </c>
      <c r="EJ143">
        <v>-31.45042142857143</v>
      </c>
      <c r="EK143">
        <v>454.8785357142857</v>
      </c>
      <c r="EL143">
        <v>486.3099285714285</v>
      </c>
      <c r="EM143">
        <v>1.538445</v>
      </c>
      <c r="EN143">
        <v>475.7771071428571</v>
      </c>
      <c r="EO143">
        <v>21.658375</v>
      </c>
      <c r="EP143">
        <v>2.098832142857143</v>
      </c>
      <c r="EQ143">
        <v>1.959635</v>
      </c>
      <c r="ER143">
        <v>18.210325</v>
      </c>
      <c r="ES143">
        <v>17.1219</v>
      </c>
      <c r="ET143">
        <v>2000.006785714286</v>
      </c>
      <c r="EU143">
        <v>0.979999</v>
      </c>
      <c r="EV143">
        <v>0.0200009</v>
      </c>
      <c r="EW143">
        <v>0</v>
      </c>
      <c r="EX143">
        <v>220.5833928571428</v>
      </c>
      <c r="EY143">
        <v>5.00097</v>
      </c>
      <c r="EZ143">
        <v>4516.4175</v>
      </c>
      <c r="FA143">
        <v>16707.61785714285</v>
      </c>
      <c r="FB143">
        <v>40.31199999999999</v>
      </c>
      <c r="FC143">
        <v>40.68699999999999</v>
      </c>
      <c r="FD143">
        <v>40.25</v>
      </c>
      <c r="FE143">
        <v>40.27878571428572</v>
      </c>
      <c r="FF143">
        <v>40.93699999999999</v>
      </c>
      <c r="FG143">
        <v>1955.106785714286</v>
      </c>
      <c r="FH143">
        <v>39.9</v>
      </c>
      <c r="FI143">
        <v>0</v>
      </c>
      <c r="FJ143">
        <v>1758644266.8</v>
      </c>
      <c r="FK143">
        <v>0</v>
      </c>
      <c r="FL143">
        <v>220.6201538461539</v>
      </c>
      <c r="FM143">
        <v>5.093675217394489</v>
      </c>
      <c r="FN143">
        <v>110.145641111644</v>
      </c>
      <c r="FO143">
        <v>4517.333846153846</v>
      </c>
      <c r="FP143">
        <v>15</v>
      </c>
      <c r="FQ143">
        <v>0</v>
      </c>
      <c r="FR143" t="s">
        <v>441</v>
      </c>
      <c r="FS143">
        <v>1747247426.5</v>
      </c>
      <c r="FT143">
        <v>1747247420.5</v>
      </c>
      <c r="FU143">
        <v>0</v>
      </c>
      <c r="FV143">
        <v>1.027</v>
      </c>
      <c r="FW143">
        <v>0.031</v>
      </c>
      <c r="FX143">
        <v>0.02</v>
      </c>
      <c r="FY143">
        <v>0.05</v>
      </c>
      <c r="FZ143">
        <v>420</v>
      </c>
      <c r="GA143">
        <v>16</v>
      </c>
      <c r="GB143">
        <v>0.01</v>
      </c>
      <c r="GC143">
        <v>0.1</v>
      </c>
      <c r="GD143">
        <v>-29.724715</v>
      </c>
      <c r="GE143">
        <v>-35.05075272045028</v>
      </c>
      <c r="GF143">
        <v>3.549597854303358</v>
      </c>
      <c r="GG143">
        <v>0</v>
      </c>
      <c r="GH143">
        <v>220.3692352941177</v>
      </c>
      <c r="GI143">
        <v>5.241344538677859</v>
      </c>
      <c r="GJ143">
        <v>0.5540156113124025</v>
      </c>
      <c r="GK143">
        <v>-1</v>
      </c>
      <c r="GL143">
        <v>1.53732125</v>
      </c>
      <c r="GM143">
        <v>0.02422547842401433</v>
      </c>
      <c r="GN143">
        <v>0.002513342582597921</v>
      </c>
      <c r="GO143">
        <v>1</v>
      </c>
      <c r="GP143">
        <v>1</v>
      </c>
      <c r="GQ143">
        <v>2</v>
      </c>
      <c r="GR143" t="s">
        <v>442</v>
      </c>
      <c r="GS143">
        <v>3.13601</v>
      </c>
      <c r="GT143">
        <v>2.69028</v>
      </c>
      <c r="GU143">
        <v>0.102125</v>
      </c>
      <c r="GV143">
        <v>0.106471</v>
      </c>
      <c r="GW143">
        <v>0.103965</v>
      </c>
      <c r="GX143">
        <v>0.09788520000000001</v>
      </c>
      <c r="GY143">
        <v>28576.3</v>
      </c>
      <c r="GZ143">
        <v>28485.7</v>
      </c>
      <c r="HA143">
        <v>29582.3</v>
      </c>
      <c r="HB143">
        <v>29458.7</v>
      </c>
      <c r="HC143">
        <v>35021.4</v>
      </c>
      <c r="HD143">
        <v>35197.1</v>
      </c>
      <c r="HE143">
        <v>41630.6</v>
      </c>
      <c r="HF143">
        <v>41849.8</v>
      </c>
      <c r="HG143">
        <v>1.92642</v>
      </c>
      <c r="HH143">
        <v>1.88283</v>
      </c>
      <c r="HI143">
        <v>0.107966</v>
      </c>
      <c r="HJ143">
        <v>0</v>
      </c>
      <c r="HK143">
        <v>28.24</v>
      </c>
      <c r="HL143">
        <v>999.9</v>
      </c>
      <c r="HM143">
        <v>53.5</v>
      </c>
      <c r="HN143">
        <v>31</v>
      </c>
      <c r="HO143">
        <v>26.6739</v>
      </c>
      <c r="HP143">
        <v>61.9081</v>
      </c>
      <c r="HQ143">
        <v>25.9415</v>
      </c>
      <c r="HR143">
        <v>1</v>
      </c>
      <c r="HS143">
        <v>0.0379954</v>
      </c>
      <c r="HT143">
        <v>-0.776231</v>
      </c>
      <c r="HU143">
        <v>20.3379</v>
      </c>
      <c r="HV143">
        <v>5.21579</v>
      </c>
      <c r="HW143">
        <v>12.0114</v>
      </c>
      <c r="HX143">
        <v>4.9891</v>
      </c>
      <c r="HY143">
        <v>3.28763</v>
      </c>
      <c r="HZ143">
        <v>9999</v>
      </c>
      <c r="IA143">
        <v>9999</v>
      </c>
      <c r="IB143">
        <v>9999</v>
      </c>
      <c r="IC143">
        <v>999.9</v>
      </c>
      <c r="ID143">
        <v>1.86753</v>
      </c>
      <c r="IE143">
        <v>1.86674</v>
      </c>
      <c r="IF143">
        <v>1.86602</v>
      </c>
      <c r="IG143">
        <v>1.86602</v>
      </c>
      <c r="IH143">
        <v>1.86786</v>
      </c>
      <c r="II143">
        <v>1.87029</v>
      </c>
      <c r="IJ143">
        <v>1.86892</v>
      </c>
      <c r="IK143">
        <v>1.87043</v>
      </c>
      <c r="IL143">
        <v>0</v>
      </c>
      <c r="IM143">
        <v>0</v>
      </c>
      <c r="IN143">
        <v>0</v>
      </c>
      <c r="IO143">
        <v>0</v>
      </c>
      <c r="IP143" t="s">
        <v>443</v>
      </c>
      <c r="IQ143" t="s">
        <v>444</v>
      </c>
      <c r="IR143" t="s">
        <v>445</v>
      </c>
      <c r="IS143" t="s">
        <v>445</v>
      </c>
      <c r="IT143" t="s">
        <v>445</v>
      </c>
      <c r="IU143" t="s">
        <v>445</v>
      </c>
      <c r="IV143">
        <v>0</v>
      </c>
      <c r="IW143">
        <v>100</v>
      </c>
      <c r="IX143">
        <v>100</v>
      </c>
      <c r="IY143">
        <v>0.177</v>
      </c>
      <c r="IZ143">
        <v>0.139</v>
      </c>
      <c r="JA143">
        <v>0.1520806729546384</v>
      </c>
      <c r="JB143">
        <v>0.0003178419753343253</v>
      </c>
      <c r="JC143">
        <v>-6.012475575984678E-07</v>
      </c>
      <c r="JD143">
        <v>7.594320938325871E-11</v>
      </c>
      <c r="JE143">
        <v>-0.06537213769188976</v>
      </c>
      <c r="JF143">
        <v>-0.002779077146552394</v>
      </c>
      <c r="JG143">
        <v>0.0007843295920201409</v>
      </c>
      <c r="JH143">
        <v>-1.211717912536145E-05</v>
      </c>
      <c r="JI143">
        <v>4</v>
      </c>
      <c r="JJ143">
        <v>2338</v>
      </c>
      <c r="JK143">
        <v>1</v>
      </c>
      <c r="JL143">
        <v>27</v>
      </c>
      <c r="JM143">
        <v>189947.3</v>
      </c>
      <c r="JN143">
        <v>189947.4</v>
      </c>
      <c r="JO143">
        <v>1.21948</v>
      </c>
      <c r="JP143">
        <v>2.28394</v>
      </c>
      <c r="JQ143">
        <v>1.39771</v>
      </c>
      <c r="JR143">
        <v>2.34741</v>
      </c>
      <c r="JS143">
        <v>1.49536</v>
      </c>
      <c r="JT143">
        <v>2.62573</v>
      </c>
      <c r="JU143">
        <v>36.1989</v>
      </c>
      <c r="JV143">
        <v>24.0612</v>
      </c>
      <c r="JW143">
        <v>18</v>
      </c>
      <c r="JX143">
        <v>486.637</v>
      </c>
      <c r="JY143">
        <v>449.343</v>
      </c>
      <c r="JZ143">
        <v>28.5985</v>
      </c>
      <c r="KA143">
        <v>28.0752</v>
      </c>
      <c r="KB143">
        <v>30.0001</v>
      </c>
      <c r="KC143">
        <v>27.9537</v>
      </c>
      <c r="KD143">
        <v>27.8871</v>
      </c>
      <c r="KE143">
        <v>24.4482</v>
      </c>
      <c r="KF143">
        <v>25.3635</v>
      </c>
      <c r="KG143">
        <v>69.63630000000001</v>
      </c>
      <c r="KH143">
        <v>28.5961</v>
      </c>
      <c r="KI143">
        <v>520.255</v>
      </c>
      <c r="KJ143">
        <v>21.7406</v>
      </c>
      <c r="KK143">
        <v>101.107</v>
      </c>
      <c r="KL143">
        <v>100.637</v>
      </c>
    </row>
    <row r="144" spans="1:298">
      <c r="A144">
        <v>128</v>
      </c>
      <c r="B144">
        <v>1758644270.6</v>
      </c>
      <c r="C144">
        <v>2644.599999904633</v>
      </c>
      <c r="D144" t="s">
        <v>701</v>
      </c>
      <c r="E144" t="s">
        <v>702</v>
      </c>
      <c r="F144">
        <v>5</v>
      </c>
      <c r="G144" t="s">
        <v>640</v>
      </c>
      <c r="H144" t="s">
        <v>437</v>
      </c>
      <c r="I144" t="s">
        <v>438</v>
      </c>
      <c r="J144">
        <v>1758644263.1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519.5994883373152</v>
      </c>
      <c r="AL144">
        <v>494.4056909090909</v>
      </c>
      <c r="AM144">
        <v>3.33644902934494</v>
      </c>
      <c r="AN144">
        <v>64.96377048349792</v>
      </c>
      <c r="AO144">
        <f>(AQ144 - AP144 + DZ144*1E3/(8.314*(EB144+273.15)) * AS144/DY144 * AR144) * DY144/(100*DM144) * 1000/(1000 - AQ144)</f>
        <v>0</v>
      </c>
      <c r="AP144">
        <v>21.66538858774537</v>
      </c>
      <c r="AQ144">
        <v>23.19631757575758</v>
      </c>
      <c r="AR144">
        <v>3.970014863443362E-08</v>
      </c>
      <c r="AS144">
        <v>107.5651397533487</v>
      </c>
      <c r="AT144">
        <v>2</v>
      </c>
      <c r="AU144">
        <v>0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439</v>
      </c>
      <c r="AZ144" t="s">
        <v>439</v>
      </c>
      <c r="BA144">
        <v>0</v>
      </c>
      <c r="BB144">
        <v>0</v>
      </c>
      <c r="BC144">
        <f>1-BA144/BB144</f>
        <v>0</v>
      </c>
      <c r="BD144">
        <v>0</v>
      </c>
      <c r="BE144" t="s">
        <v>439</v>
      </c>
      <c r="BF144" t="s">
        <v>439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439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1.65</v>
      </c>
      <c r="DN144">
        <v>0.5</v>
      </c>
      <c r="DO144" t="s">
        <v>440</v>
      </c>
      <c r="DP144">
        <v>2</v>
      </c>
      <c r="DQ144" t="b">
        <v>1</v>
      </c>
      <c r="DR144">
        <v>1758644263.1</v>
      </c>
      <c r="DS144">
        <v>460.4396666666667</v>
      </c>
      <c r="DT144">
        <v>493.4601111111111</v>
      </c>
      <c r="DU144">
        <v>23.19677037037037</v>
      </c>
      <c r="DV144">
        <v>21.66044074074074</v>
      </c>
      <c r="DW144">
        <v>460.2613703703704</v>
      </c>
      <c r="DX144">
        <v>23.05777037037037</v>
      </c>
      <c r="DY144">
        <v>500.0003333333334</v>
      </c>
      <c r="DZ144">
        <v>90.48013703703701</v>
      </c>
      <c r="EA144">
        <v>0.02984449259259259</v>
      </c>
      <c r="EB144">
        <v>29.81704074074074</v>
      </c>
      <c r="EC144">
        <v>30.00254074074074</v>
      </c>
      <c r="ED144">
        <v>999.9000000000001</v>
      </c>
      <c r="EE144">
        <v>0</v>
      </c>
      <c r="EF144">
        <v>0</v>
      </c>
      <c r="EG144">
        <v>10002.17</v>
      </c>
      <c r="EH144">
        <v>0</v>
      </c>
      <c r="EI144">
        <v>12.0846</v>
      </c>
      <c r="EJ144">
        <v>-33.02037777777777</v>
      </c>
      <c r="EK144">
        <v>471.3741481481482</v>
      </c>
      <c r="EL144">
        <v>504.3854444444444</v>
      </c>
      <c r="EM144">
        <v>1.536332222222222</v>
      </c>
      <c r="EN144">
        <v>493.4601111111111</v>
      </c>
      <c r="EO144">
        <v>21.66044074074074</v>
      </c>
      <c r="EP144">
        <v>2.098847037037037</v>
      </c>
      <c r="EQ144">
        <v>1.959839259259259</v>
      </c>
      <c r="ER144">
        <v>18.21044074074074</v>
      </c>
      <c r="ES144">
        <v>17.12355555555555</v>
      </c>
      <c r="ET144">
        <v>1999.992962962963</v>
      </c>
      <c r="EU144">
        <v>0.9799987777777778</v>
      </c>
      <c r="EV144">
        <v>0.02000112222222222</v>
      </c>
      <c r="EW144">
        <v>0</v>
      </c>
      <c r="EX144">
        <v>221.0476666666667</v>
      </c>
      <c r="EY144">
        <v>5.00097</v>
      </c>
      <c r="EZ144">
        <v>4526.008888888889</v>
      </c>
      <c r="FA144">
        <v>16707.49259259259</v>
      </c>
      <c r="FB144">
        <v>40.31199999999999</v>
      </c>
      <c r="FC144">
        <v>40.68699999999999</v>
      </c>
      <c r="FD144">
        <v>40.25</v>
      </c>
      <c r="FE144">
        <v>40.28214814814814</v>
      </c>
      <c r="FF144">
        <v>40.93699999999999</v>
      </c>
      <c r="FG144">
        <v>1955.092962962963</v>
      </c>
      <c r="FH144">
        <v>39.9</v>
      </c>
      <c r="FI144">
        <v>0</v>
      </c>
      <c r="FJ144">
        <v>1758644271.6</v>
      </c>
      <c r="FK144">
        <v>0</v>
      </c>
      <c r="FL144">
        <v>221.0670769230769</v>
      </c>
      <c r="FM144">
        <v>5.487863241293915</v>
      </c>
      <c r="FN144">
        <v>106.0567521287402</v>
      </c>
      <c r="FO144">
        <v>4526.002307692308</v>
      </c>
      <c r="FP144">
        <v>15</v>
      </c>
      <c r="FQ144">
        <v>0</v>
      </c>
      <c r="FR144" t="s">
        <v>441</v>
      </c>
      <c r="FS144">
        <v>1747247426.5</v>
      </c>
      <c r="FT144">
        <v>1747247420.5</v>
      </c>
      <c r="FU144">
        <v>0</v>
      </c>
      <c r="FV144">
        <v>1.027</v>
      </c>
      <c r="FW144">
        <v>0.031</v>
      </c>
      <c r="FX144">
        <v>0.02</v>
      </c>
      <c r="FY144">
        <v>0.05</v>
      </c>
      <c r="FZ144">
        <v>420</v>
      </c>
      <c r="GA144">
        <v>16</v>
      </c>
      <c r="GB144">
        <v>0.01</v>
      </c>
      <c r="GC144">
        <v>0.1</v>
      </c>
      <c r="GD144">
        <v>-31.71747</v>
      </c>
      <c r="GE144">
        <v>-20.42554896810494</v>
      </c>
      <c r="GF144">
        <v>2.088734124320278</v>
      </c>
      <c r="GG144">
        <v>0</v>
      </c>
      <c r="GH144">
        <v>220.6997941176471</v>
      </c>
      <c r="GI144">
        <v>5.206371275062638</v>
      </c>
      <c r="GJ144">
        <v>0.5492762499771201</v>
      </c>
      <c r="GK144">
        <v>-1</v>
      </c>
      <c r="GL144">
        <v>1.5377125</v>
      </c>
      <c r="GM144">
        <v>-0.001628667917452379</v>
      </c>
      <c r="GN144">
        <v>0.003217808066059881</v>
      </c>
      <c r="GO144">
        <v>1</v>
      </c>
      <c r="GP144">
        <v>1</v>
      </c>
      <c r="GQ144">
        <v>2</v>
      </c>
      <c r="GR144" t="s">
        <v>442</v>
      </c>
      <c r="GS144">
        <v>3.1361</v>
      </c>
      <c r="GT144">
        <v>2.69016</v>
      </c>
      <c r="GU144">
        <v>0.104739</v>
      </c>
      <c r="GV144">
        <v>0.108992</v>
      </c>
      <c r="GW144">
        <v>0.103969</v>
      </c>
      <c r="GX144">
        <v>0.0979833</v>
      </c>
      <c r="GY144">
        <v>28493.6</v>
      </c>
      <c r="GZ144">
        <v>28405.4</v>
      </c>
      <c r="HA144">
        <v>29582.8</v>
      </c>
      <c r="HB144">
        <v>29458.7</v>
      </c>
      <c r="HC144">
        <v>35022.2</v>
      </c>
      <c r="HD144">
        <v>35193.2</v>
      </c>
      <c r="HE144">
        <v>41631.6</v>
      </c>
      <c r="HF144">
        <v>41849.8</v>
      </c>
      <c r="HG144">
        <v>1.9269</v>
      </c>
      <c r="HH144">
        <v>1.8827</v>
      </c>
      <c r="HI144">
        <v>0.108413</v>
      </c>
      <c r="HJ144">
        <v>0</v>
      </c>
      <c r="HK144">
        <v>28.242</v>
      </c>
      <c r="HL144">
        <v>999.9</v>
      </c>
      <c r="HM144">
        <v>53.5</v>
      </c>
      <c r="HN144">
        <v>31</v>
      </c>
      <c r="HO144">
        <v>26.6744</v>
      </c>
      <c r="HP144">
        <v>62.1881</v>
      </c>
      <c r="HQ144">
        <v>26.0296</v>
      </c>
      <c r="HR144">
        <v>1</v>
      </c>
      <c r="HS144">
        <v>0.0379421</v>
      </c>
      <c r="HT144">
        <v>-0.772889</v>
      </c>
      <c r="HU144">
        <v>20.3378</v>
      </c>
      <c r="HV144">
        <v>5.21444</v>
      </c>
      <c r="HW144">
        <v>12.0123</v>
      </c>
      <c r="HX144">
        <v>4.98885</v>
      </c>
      <c r="HY144">
        <v>3.2877</v>
      </c>
      <c r="HZ144">
        <v>9999</v>
      </c>
      <c r="IA144">
        <v>9999</v>
      </c>
      <c r="IB144">
        <v>9999</v>
      </c>
      <c r="IC144">
        <v>999.9</v>
      </c>
      <c r="ID144">
        <v>1.86754</v>
      </c>
      <c r="IE144">
        <v>1.86671</v>
      </c>
      <c r="IF144">
        <v>1.86603</v>
      </c>
      <c r="IG144">
        <v>1.866</v>
      </c>
      <c r="IH144">
        <v>1.86786</v>
      </c>
      <c r="II144">
        <v>1.8703</v>
      </c>
      <c r="IJ144">
        <v>1.86893</v>
      </c>
      <c r="IK144">
        <v>1.87042</v>
      </c>
      <c r="IL144">
        <v>0</v>
      </c>
      <c r="IM144">
        <v>0</v>
      </c>
      <c r="IN144">
        <v>0</v>
      </c>
      <c r="IO144">
        <v>0</v>
      </c>
      <c r="IP144" t="s">
        <v>443</v>
      </c>
      <c r="IQ144" t="s">
        <v>444</v>
      </c>
      <c r="IR144" t="s">
        <v>445</v>
      </c>
      <c r="IS144" t="s">
        <v>445</v>
      </c>
      <c r="IT144" t="s">
        <v>445</v>
      </c>
      <c r="IU144" t="s">
        <v>445</v>
      </c>
      <c r="IV144">
        <v>0</v>
      </c>
      <c r="IW144">
        <v>100</v>
      </c>
      <c r="IX144">
        <v>100</v>
      </c>
      <c r="IY144">
        <v>0.174</v>
      </c>
      <c r="IZ144">
        <v>0.139</v>
      </c>
      <c r="JA144">
        <v>0.1520806729546384</v>
      </c>
      <c r="JB144">
        <v>0.0003178419753343253</v>
      </c>
      <c r="JC144">
        <v>-6.012475575984678E-07</v>
      </c>
      <c r="JD144">
        <v>7.594320938325871E-11</v>
      </c>
      <c r="JE144">
        <v>-0.06537213769188976</v>
      </c>
      <c r="JF144">
        <v>-0.002779077146552394</v>
      </c>
      <c r="JG144">
        <v>0.0007843295920201409</v>
      </c>
      <c r="JH144">
        <v>-1.211717912536145E-05</v>
      </c>
      <c r="JI144">
        <v>4</v>
      </c>
      <c r="JJ144">
        <v>2338</v>
      </c>
      <c r="JK144">
        <v>1</v>
      </c>
      <c r="JL144">
        <v>27</v>
      </c>
      <c r="JM144">
        <v>189947.4</v>
      </c>
      <c r="JN144">
        <v>189947.5</v>
      </c>
      <c r="JO144">
        <v>1.25122</v>
      </c>
      <c r="JP144">
        <v>2.27295</v>
      </c>
      <c r="JQ144">
        <v>1.39648</v>
      </c>
      <c r="JR144">
        <v>2.34741</v>
      </c>
      <c r="JS144">
        <v>1.49536</v>
      </c>
      <c r="JT144">
        <v>2.57202</v>
      </c>
      <c r="JU144">
        <v>36.1989</v>
      </c>
      <c r="JV144">
        <v>24.0612</v>
      </c>
      <c r="JW144">
        <v>18</v>
      </c>
      <c r="JX144">
        <v>486.928</v>
      </c>
      <c r="JY144">
        <v>449.258</v>
      </c>
      <c r="JZ144">
        <v>28.5962</v>
      </c>
      <c r="KA144">
        <v>28.0752</v>
      </c>
      <c r="KB144">
        <v>30</v>
      </c>
      <c r="KC144">
        <v>27.9528</v>
      </c>
      <c r="KD144">
        <v>27.8862</v>
      </c>
      <c r="KE144">
        <v>25.1175</v>
      </c>
      <c r="KF144">
        <v>25.3635</v>
      </c>
      <c r="KG144">
        <v>69.63630000000001</v>
      </c>
      <c r="KH144">
        <v>28.5939</v>
      </c>
      <c r="KI144">
        <v>540.366</v>
      </c>
      <c r="KJ144">
        <v>21.7425</v>
      </c>
      <c r="KK144">
        <v>101.11</v>
      </c>
      <c r="KL144">
        <v>100.637</v>
      </c>
    </row>
    <row r="145" spans="1:298">
      <c r="A145">
        <v>129</v>
      </c>
      <c r="B145">
        <v>1758644275.6</v>
      </c>
      <c r="C145">
        <v>2649.599999904633</v>
      </c>
      <c r="D145" t="s">
        <v>703</v>
      </c>
      <c r="E145" t="s">
        <v>704</v>
      </c>
      <c r="F145">
        <v>5</v>
      </c>
      <c r="G145" t="s">
        <v>640</v>
      </c>
      <c r="H145" t="s">
        <v>437</v>
      </c>
      <c r="I145" t="s">
        <v>438</v>
      </c>
      <c r="J145">
        <v>1758644267.814285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536.4484671212624</v>
      </c>
      <c r="AL145">
        <v>511.1340969696969</v>
      </c>
      <c r="AM145">
        <v>3.345267124788066</v>
      </c>
      <c r="AN145">
        <v>64.96377048349792</v>
      </c>
      <c r="AO145">
        <f>(AQ145 - AP145 + DZ145*1E3/(8.314*(EB145+273.15)) * AS145/DY145 * AR145) * DY145/(100*DM145) * 1000/(1000 - AQ145)</f>
        <v>0</v>
      </c>
      <c r="AP145">
        <v>21.69833962020678</v>
      </c>
      <c r="AQ145">
        <v>23.20852848484849</v>
      </c>
      <c r="AR145">
        <v>1.180882874866159E-05</v>
      </c>
      <c r="AS145">
        <v>107.5651397533487</v>
      </c>
      <c r="AT145">
        <v>2</v>
      </c>
      <c r="AU145">
        <v>0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439</v>
      </c>
      <c r="AZ145" t="s">
        <v>439</v>
      </c>
      <c r="BA145">
        <v>0</v>
      </c>
      <c r="BB145">
        <v>0</v>
      </c>
      <c r="BC145">
        <f>1-BA145/BB145</f>
        <v>0</v>
      </c>
      <c r="BD145">
        <v>0</v>
      </c>
      <c r="BE145" t="s">
        <v>439</v>
      </c>
      <c r="BF145" t="s">
        <v>439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439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1.65</v>
      </c>
      <c r="DN145">
        <v>0.5</v>
      </c>
      <c r="DO145" t="s">
        <v>440</v>
      </c>
      <c r="DP145">
        <v>2</v>
      </c>
      <c r="DQ145" t="b">
        <v>1</v>
      </c>
      <c r="DR145">
        <v>1758644267.814285</v>
      </c>
      <c r="DS145">
        <v>475.5395357142858</v>
      </c>
      <c r="DT145">
        <v>509.2167142857143</v>
      </c>
      <c r="DU145">
        <v>23.19872857142857</v>
      </c>
      <c r="DV145">
        <v>21.67249285714285</v>
      </c>
      <c r="DW145">
        <v>475.3641785714286</v>
      </c>
      <c r="DX145">
        <v>23.05970357142857</v>
      </c>
      <c r="DY145">
        <v>499.9731071428572</v>
      </c>
      <c r="DZ145">
        <v>90.48133214285714</v>
      </c>
      <c r="EA145">
        <v>0.02988595714285714</v>
      </c>
      <c r="EB145">
        <v>29.81873214285714</v>
      </c>
      <c r="EC145">
        <v>30.00451785714285</v>
      </c>
      <c r="ED145">
        <v>999.9000000000002</v>
      </c>
      <c r="EE145">
        <v>0</v>
      </c>
      <c r="EF145">
        <v>0</v>
      </c>
      <c r="EG145">
        <v>10004.12714285714</v>
      </c>
      <c r="EH145">
        <v>0</v>
      </c>
      <c r="EI145">
        <v>12.0846</v>
      </c>
      <c r="EJ145">
        <v>-33.67717142857143</v>
      </c>
      <c r="EK145">
        <v>486.8336785714285</v>
      </c>
      <c r="EL145">
        <v>520.4975357142856</v>
      </c>
      <c r="EM145">
        <v>1.526238571428571</v>
      </c>
      <c r="EN145">
        <v>509.2167142857143</v>
      </c>
      <c r="EO145">
        <v>21.67249285714285</v>
      </c>
      <c r="EP145">
        <v>2.099051785714286</v>
      </c>
      <c r="EQ145">
        <v>1.960956428571428</v>
      </c>
      <c r="ER145">
        <v>18.21199642857143</v>
      </c>
      <c r="ES145">
        <v>17.13255357142857</v>
      </c>
      <c r="ET145">
        <v>1999.999642857143</v>
      </c>
      <c r="EU145">
        <v>0.9799987857142857</v>
      </c>
      <c r="EV145">
        <v>0.02000111428571428</v>
      </c>
      <c r="EW145">
        <v>0</v>
      </c>
      <c r="EX145">
        <v>221.5257142857143</v>
      </c>
      <c r="EY145">
        <v>5.00097</v>
      </c>
      <c r="EZ145">
        <v>4534.632857142858</v>
      </c>
      <c r="FA145">
        <v>16707.55714285715</v>
      </c>
      <c r="FB145">
        <v>40.31199999999999</v>
      </c>
      <c r="FC145">
        <v>40.68699999999999</v>
      </c>
      <c r="FD145">
        <v>40.25</v>
      </c>
      <c r="FE145">
        <v>40.29649999999999</v>
      </c>
      <c r="FF145">
        <v>40.93699999999999</v>
      </c>
      <c r="FG145">
        <v>1955.099642857143</v>
      </c>
      <c r="FH145">
        <v>39.9</v>
      </c>
      <c r="FI145">
        <v>0</v>
      </c>
      <c r="FJ145">
        <v>1758644276.4</v>
      </c>
      <c r="FK145">
        <v>0</v>
      </c>
      <c r="FL145">
        <v>221.5303461538462</v>
      </c>
      <c r="FM145">
        <v>6.142119651193386</v>
      </c>
      <c r="FN145">
        <v>109.6324786149536</v>
      </c>
      <c r="FO145">
        <v>4534.743461538461</v>
      </c>
      <c r="FP145">
        <v>15</v>
      </c>
      <c r="FQ145">
        <v>0</v>
      </c>
      <c r="FR145" t="s">
        <v>441</v>
      </c>
      <c r="FS145">
        <v>1747247426.5</v>
      </c>
      <c r="FT145">
        <v>1747247420.5</v>
      </c>
      <c r="FU145">
        <v>0</v>
      </c>
      <c r="FV145">
        <v>1.027</v>
      </c>
      <c r="FW145">
        <v>0.031</v>
      </c>
      <c r="FX145">
        <v>0.02</v>
      </c>
      <c r="FY145">
        <v>0.05</v>
      </c>
      <c r="FZ145">
        <v>420</v>
      </c>
      <c r="GA145">
        <v>16</v>
      </c>
      <c r="GB145">
        <v>0.01</v>
      </c>
      <c r="GC145">
        <v>0.1</v>
      </c>
      <c r="GD145">
        <v>-33.239575</v>
      </c>
      <c r="GE145">
        <v>-8.519374108817949</v>
      </c>
      <c r="GF145">
        <v>0.8819608763289897</v>
      </c>
      <c r="GG145">
        <v>0</v>
      </c>
      <c r="GH145">
        <v>221.2416764705883</v>
      </c>
      <c r="GI145">
        <v>5.992131392919331</v>
      </c>
      <c r="GJ145">
        <v>0.6221023048355165</v>
      </c>
      <c r="GK145">
        <v>-1</v>
      </c>
      <c r="GL145">
        <v>1.5290935</v>
      </c>
      <c r="GM145">
        <v>-0.1198252908067559</v>
      </c>
      <c r="GN145">
        <v>0.01412805658078986</v>
      </c>
      <c r="GO145">
        <v>0</v>
      </c>
      <c r="GP145">
        <v>0</v>
      </c>
      <c r="GQ145">
        <v>2</v>
      </c>
      <c r="GR145" t="s">
        <v>482</v>
      </c>
      <c r="GS145">
        <v>3.13607</v>
      </c>
      <c r="GT145">
        <v>2.69026</v>
      </c>
      <c r="GU145">
        <v>0.107324</v>
      </c>
      <c r="GV145">
        <v>0.111589</v>
      </c>
      <c r="GW145">
        <v>0.104013</v>
      </c>
      <c r="GX145">
        <v>0.0980287</v>
      </c>
      <c r="GY145">
        <v>28411.1</v>
      </c>
      <c r="GZ145">
        <v>28322.8</v>
      </c>
      <c r="HA145">
        <v>29582.5</v>
      </c>
      <c r="HB145">
        <v>29458.9</v>
      </c>
      <c r="HC145">
        <v>35020.3</v>
      </c>
      <c r="HD145">
        <v>35191.5</v>
      </c>
      <c r="HE145">
        <v>41631.4</v>
      </c>
      <c r="HF145">
        <v>41849.9</v>
      </c>
      <c r="HG145">
        <v>1.92695</v>
      </c>
      <c r="HH145">
        <v>1.88253</v>
      </c>
      <c r="HI145">
        <v>0.108205</v>
      </c>
      <c r="HJ145">
        <v>0</v>
      </c>
      <c r="HK145">
        <v>28.2438</v>
      </c>
      <c r="HL145">
        <v>999.9</v>
      </c>
      <c r="HM145">
        <v>53.5</v>
      </c>
      <c r="HN145">
        <v>31</v>
      </c>
      <c r="HO145">
        <v>26.6755</v>
      </c>
      <c r="HP145">
        <v>62.0481</v>
      </c>
      <c r="HQ145">
        <v>26.0897</v>
      </c>
      <c r="HR145">
        <v>1</v>
      </c>
      <c r="HS145">
        <v>0.0378506</v>
      </c>
      <c r="HT145">
        <v>-0.754809</v>
      </c>
      <c r="HU145">
        <v>20.3382</v>
      </c>
      <c r="HV145">
        <v>5.21489</v>
      </c>
      <c r="HW145">
        <v>12.0123</v>
      </c>
      <c r="HX145">
        <v>4.9893</v>
      </c>
      <c r="HY145">
        <v>3.2878</v>
      </c>
      <c r="HZ145">
        <v>9999</v>
      </c>
      <c r="IA145">
        <v>9999</v>
      </c>
      <c r="IB145">
        <v>9999</v>
      </c>
      <c r="IC145">
        <v>999.9</v>
      </c>
      <c r="ID145">
        <v>1.86754</v>
      </c>
      <c r="IE145">
        <v>1.86674</v>
      </c>
      <c r="IF145">
        <v>1.86603</v>
      </c>
      <c r="IG145">
        <v>1.866</v>
      </c>
      <c r="IH145">
        <v>1.86784</v>
      </c>
      <c r="II145">
        <v>1.87028</v>
      </c>
      <c r="IJ145">
        <v>1.86891</v>
      </c>
      <c r="IK145">
        <v>1.87042</v>
      </c>
      <c r="IL145">
        <v>0</v>
      </c>
      <c r="IM145">
        <v>0</v>
      </c>
      <c r="IN145">
        <v>0</v>
      </c>
      <c r="IO145">
        <v>0</v>
      </c>
      <c r="IP145" t="s">
        <v>443</v>
      </c>
      <c r="IQ145" t="s">
        <v>444</v>
      </c>
      <c r="IR145" t="s">
        <v>445</v>
      </c>
      <c r="IS145" t="s">
        <v>445</v>
      </c>
      <c r="IT145" t="s">
        <v>445</v>
      </c>
      <c r="IU145" t="s">
        <v>445</v>
      </c>
      <c r="IV145">
        <v>0</v>
      </c>
      <c r="IW145">
        <v>100</v>
      </c>
      <c r="IX145">
        <v>100</v>
      </c>
      <c r="IY145">
        <v>0.17</v>
      </c>
      <c r="IZ145">
        <v>0.1392</v>
      </c>
      <c r="JA145">
        <v>0.1520806729546384</v>
      </c>
      <c r="JB145">
        <v>0.0003178419753343253</v>
      </c>
      <c r="JC145">
        <v>-6.012475575984678E-07</v>
      </c>
      <c r="JD145">
        <v>7.594320938325871E-11</v>
      </c>
      <c r="JE145">
        <v>-0.06537213769188976</v>
      </c>
      <c r="JF145">
        <v>-0.002779077146552394</v>
      </c>
      <c r="JG145">
        <v>0.0007843295920201409</v>
      </c>
      <c r="JH145">
        <v>-1.211717912536145E-05</v>
      </c>
      <c r="JI145">
        <v>4</v>
      </c>
      <c r="JJ145">
        <v>2338</v>
      </c>
      <c r="JK145">
        <v>1</v>
      </c>
      <c r="JL145">
        <v>27</v>
      </c>
      <c r="JM145">
        <v>189947.5</v>
      </c>
      <c r="JN145">
        <v>189947.6</v>
      </c>
      <c r="JO145">
        <v>1.28174</v>
      </c>
      <c r="JP145">
        <v>2.2644</v>
      </c>
      <c r="JQ145">
        <v>1.39648</v>
      </c>
      <c r="JR145">
        <v>2.34863</v>
      </c>
      <c r="JS145">
        <v>1.49536</v>
      </c>
      <c r="JT145">
        <v>2.68677</v>
      </c>
      <c r="JU145">
        <v>36.1754</v>
      </c>
      <c r="JV145">
        <v>24.07</v>
      </c>
      <c r="JW145">
        <v>18</v>
      </c>
      <c r="JX145">
        <v>486.94</v>
      </c>
      <c r="JY145">
        <v>449.131</v>
      </c>
      <c r="JZ145">
        <v>28.5925</v>
      </c>
      <c r="KA145">
        <v>28.0728</v>
      </c>
      <c r="KB145">
        <v>29.9999</v>
      </c>
      <c r="KC145">
        <v>27.9505</v>
      </c>
      <c r="KD145">
        <v>27.8838</v>
      </c>
      <c r="KE145">
        <v>25.7121</v>
      </c>
      <c r="KF145">
        <v>25.3635</v>
      </c>
      <c r="KG145">
        <v>69.63630000000001</v>
      </c>
      <c r="KH145">
        <v>28.5859</v>
      </c>
      <c r="KI145">
        <v>553.7430000000001</v>
      </c>
      <c r="KJ145">
        <v>21.7358</v>
      </c>
      <c r="KK145">
        <v>101.109</v>
      </c>
      <c r="KL145">
        <v>100.638</v>
      </c>
    </row>
    <row r="146" spans="1:298">
      <c r="A146">
        <v>130</v>
      </c>
      <c r="B146">
        <v>1758644280.6</v>
      </c>
      <c r="C146">
        <v>2654.599999904633</v>
      </c>
      <c r="D146" t="s">
        <v>705</v>
      </c>
      <c r="E146" t="s">
        <v>706</v>
      </c>
      <c r="F146">
        <v>5</v>
      </c>
      <c r="G146" t="s">
        <v>640</v>
      </c>
      <c r="H146" t="s">
        <v>437</v>
      </c>
      <c r="I146" t="s">
        <v>438</v>
      </c>
      <c r="J146">
        <v>1758644273.1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554.0678131280745</v>
      </c>
      <c r="AL146">
        <v>528.2877212121211</v>
      </c>
      <c r="AM146">
        <v>3.434266372259036</v>
      </c>
      <c r="AN146">
        <v>64.96377048349792</v>
      </c>
      <c r="AO146">
        <f>(AQ146 - AP146 + DZ146*1E3/(8.314*(EB146+273.15)) * AS146/DY146 * AR146) * DY146/(100*DM146) * 1000/(1000 - AQ146)</f>
        <v>0</v>
      </c>
      <c r="AP146">
        <v>21.70301782652199</v>
      </c>
      <c r="AQ146">
        <v>23.22264727272726</v>
      </c>
      <c r="AR146">
        <v>1.012502961993978E-05</v>
      </c>
      <c r="AS146">
        <v>107.5651397533487</v>
      </c>
      <c r="AT146">
        <v>2</v>
      </c>
      <c r="AU146">
        <v>0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439</v>
      </c>
      <c r="AZ146" t="s">
        <v>439</v>
      </c>
      <c r="BA146">
        <v>0</v>
      </c>
      <c r="BB146">
        <v>0</v>
      </c>
      <c r="BC146">
        <f>1-BA146/BB146</f>
        <v>0</v>
      </c>
      <c r="BD146">
        <v>0</v>
      </c>
      <c r="BE146" t="s">
        <v>439</v>
      </c>
      <c r="BF146" t="s">
        <v>439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439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1.65</v>
      </c>
      <c r="DN146">
        <v>0.5</v>
      </c>
      <c r="DO146" t="s">
        <v>440</v>
      </c>
      <c r="DP146">
        <v>2</v>
      </c>
      <c r="DQ146" t="b">
        <v>1</v>
      </c>
      <c r="DR146">
        <v>1758644273.1</v>
      </c>
      <c r="DS146">
        <v>492.807037037037</v>
      </c>
      <c r="DT146">
        <v>526.9408888888889</v>
      </c>
      <c r="DU146">
        <v>23.20585185185185</v>
      </c>
      <c r="DV146">
        <v>21.68820740740741</v>
      </c>
      <c r="DW146">
        <v>492.6352592592593</v>
      </c>
      <c r="DX146">
        <v>23.06672222222223</v>
      </c>
      <c r="DY146">
        <v>499.9835185185186</v>
      </c>
      <c r="DZ146">
        <v>90.48183703703705</v>
      </c>
      <c r="EA146">
        <v>0.02997514074074074</v>
      </c>
      <c r="EB146">
        <v>29.8196037037037</v>
      </c>
      <c r="EC146">
        <v>30.00813703703704</v>
      </c>
      <c r="ED146">
        <v>999.9000000000001</v>
      </c>
      <c r="EE146">
        <v>0</v>
      </c>
      <c r="EF146">
        <v>0</v>
      </c>
      <c r="EG146">
        <v>10003.51777777778</v>
      </c>
      <c r="EH146">
        <v>0</v>
      </c>
      <c r="EI146">
        <v>12.0846</v>
      </c>
      <c r="EJ146">
        <v>-34.13379259259259</v>
      </c>
      <c r="EK146">
        <v>504.5149259259259</v>
      </c>
      <c r="EL146">
        <v>538.6227777777777</v>
      </c>
      <c r="EM146">
        <v>1.517637777777778</v>
      </c>
      <c r="EN146">
        <v>526.9408888888889</v>
      </c>
      <c r="EO146">
        <v>21.68820740740741</v>
      </c>
      <c r="EP146">
        <v>2.099707777777778</v>
      </c>
      <c r="EQ146">
        <v>1.962389629629629</v>
      </c>
      <c r="ER146">
        <v>18.21696296296296</v>
      </c>
      <c r="ES146">
        <v>17.1440962962963</v>
      </c>
      <c r="ET146">
        <v>1999.992222222222</v>
      </c>
      <c r="EU146">
        <v>0.9799986666666667</v>
      </c>
      <c r="EV146">
        <v>0.02000123333333333</v>
      </c>
      <c r="EW146">
        <v>0</v>
      </c>
      <c r="EX146">
        <v>222.0108518518519</v>
      </c>
      <c r="EY146">
        <v>5.00097</v>
      </c>
      <c r="EZ146">
        <v>4543.937407407408</v>
      </c>
      <c r="FA146">
        <v>16707.50740740741</v>
      </c>
      <c r="FB146">
        <v>40.31199999999999</v>
      </c>
      <c r="FC146">
        <v>40.68699999999999</v>
      </c>
      <c r="FD146">
        <v>40.25</v>
      </c>
      <c r="FE146">
        <v>40.28674074074074</v>
      </c>
      <c r="FF146">
        <v>40.93699999999999</v>
      </c>
      <c r="FG146">
        <v>1955.092222222222</v>
      </c>
      <c r="FH146">
        <v>39.9</v>
      </c>
      <c r="FI146">
        <v>0</v>
      </c>
      <c r="FJ146">
        <v>1758644281.8</v>
      </c>
      <c r="FK146">
        <v>0</v>
      </c>
      <c r="FL146">
        <v>222.05372</v>
      </c>
      <c r="FM146">
        <v>5.220769224071506</v>
      </c>
      <c r="FN146">
        <v>105.1146155173855</v>
      </c>
      <c r="FO146">
        <v>4544.7932</v>
      </c>
      <c r="FP146">
        <v>15</v>
      </c>
      <c r="FQ146">
        <v>0</v>
      </c>
      <c r="FR146" t="s">
        <v>441</v>
      </c>
      <c r="FS146">
        <v>1747247426.5</v>
      </c>
      <c r="FT146">
        <v>1747247420.5</v>
      </c>
      <c r="FU146">
        <v>0</v>
      </c>
      <c r="FV146">
        <v>1.027</v>
      </c>
      <c r="FW146">
        <v>0.031</v>
      </c>
      <c r="FX146">
        <v>0.02</v>
      </c>
      <c r="FY146">
        <v>0.05</v>
      </c>
      <c r="FZ146">
        <v>420</v>
      </c>
      <c r="GA146">
        <v>16</v>
      </c>
      <c r="GB146">
        <v>0.01</v>
      </c>
      <c r="GC146">
        <v>0.1</v>
      </c>
      <c r="GD146">
        <v>-33.89530499999999</v>
      </c>
      <c r="GE146">
        <v>-5.03644953095672</v>
      </c>
      <c r="GF146">
        <v>0.5107186196674252</v>
      </c>
      <c r="GG146">
        <v>0</v>
      </c>
      <c r="GH146">
        <v>221.7325</v>
      </c>
      <c r="GI146">
        <v>5.632864779976736</v>
      </c>
      <c r="GJ146">
        <v>0.597199752275272</v>
      </c>
      <c r="GK146">
        <v>-1</v>
      </c>
      <c r="GL146">
        <v>1.52352875</v>
      </c>
      <c r="GM146">
        <v>-0.1158642776735475</v>
      </c>
      <c r="GN146">
        <v>0.01406277731948777</v>
      </c>
      <c r="GO146">
        <v>0</v>
      </c>
      <c r="GP146">
        <v>0</v>
      </c>
      <c r="GQ146">
        <v>2</v>
      </c>
      <c r="GR146" t="s">
        <v>482</v>
      </c>
      <c r="GS146">
        <v>3.1361</v>
      </c>
      <c r="GT146">
        <v>2.69035</v>
      </c>
      <c r="GU146">
        <v>0.109923</v>
      </c>
      <c r="GV146">
        <v>0.114026</v>
      </c>
      <c r="GW146">
        <v>0.104048</v>
      </c>
      <c r="GX146">
        <v>0.098038</v>
      </c>
      <c r="GY146">
        <v>28329.3</v>
      </c>
      <c r="GZ146">
        <v>28245.4</v>
      </c>
      <c r="HA146">
        <v>29583.5</v>
      </c>
      <c r="HB146">
        <v>29459.2</v>
      </c>
      <c r="HC146">
        <v>35020.1</v>
      </c>
      <c r="HD146">
        <v>35191.8</v>
      </c>
      <c r="HE146">
        <v>41632.8</v>
      </c>
      <c r="HF146">
        <v>41850.6</v>
      </c>
      <c r="HG146">
        <v>1.9269</v>
      </c>
      <c r="HH146">
        <v>1.88285</v>
      </c>
      <c r="HI146">
        <v>0.108398</v>
      </c>
      <c r="HJ146">
        <v>0</v>
      </c>
      <c r="HK146">
        <v>28.2448</v>
      </c>
      <c r="HL146">
        <v>999.9</v>
      </c>
      <c r="HM146">
        <v>53.5</v>
      </c>
      <c r="HN146">
        <v>31</v>
      </c>
      <c r="HO146">
        <v>26.6743</v>
      </c>
      <c r="HP146">
        <v>62.0581</v>
      </c>
      <c r="HQ146">
        <v>26.0337</v>
      </c>
      <c r="HR146">
        <v>1</v>
      </c>
      <c r="HS146">
        <v>0.0377973</v>
      </c>
      <c r="HT146">
        <v>-0.742595</v>
      </c>
      <c r="HU146">
        <v>20.338</v>
      </c>
      <c r="HV146">
        <v>5.21415</v>
      </c>
      <c r="HW146">
        <v>12.0123</v>
      </c>
      <c r="HX146">
        <v>4.98885</v>
      </c>
      <c r="HY146">
        <v>3.2876</v>
      </c>
      <c r="HZ146">
        <v>9999</v>
      </c>
      <c r="IA146">
        <v>9999</v>
      </c>
      <c r="IB146">
        <v>9999</v>
      </c>
      <c r="IC146">
        <v>999.9</v>
      </c>
      <c r="ID146">
        <v>1.86755</v>
      </c>
      <c r="IE146">
        <v>1.86674</v>
      </c>
      <c r="IF146">
        <v>1.86603</v>
      </c>
      <c r="IG146">
        <v>1.866</v>
      </c>
      <c r="IH146">
        <v>1.86783</v>
      </c>
      <c r="II146">
        <v>1.87028</v>
      </c>
      <c r="IJ146">
        <v>1.8689</v>
      </c>
      <c r="IK146">
        <v>1.87042</v>
      </c>
      <c r="IL146">
        <v>0</v>
      </c>
      <c r="IM146">
        <v>0</v>
      </c>
      <c r="IN146">
        <v>0</v>
      </c>
      <c r="IO146">
        <v>0</v>
      </c>
      <c r="IP146" t="s">
        <v>443</v>
      </c>
      <c r="IQ146" t="s">
        <v>444</v>
      </c>
      <c r="IR146" t="s">
        <v>445</v>
      </c>
      <c r="IS146" t="s">
        <v>445</v>
      </c>
      <c r="IT146" t="s">
        <v>445</v>
      </c>
      <c r="IU146" t="s">
        <v>445</v>
      </c>
      <c r="IV146">
        <v>0</v>
      </c>
      <c r="IW146">
        <v>100</v>
      </c>
      <c r="IX146">
        <v>100</v>
      </c>
      <c r="IY146">
        <v>0.166</v>
      </c>
      <c r="IZ146">
        <v>0.1394</v>
      </c>
      <c r="JA146">
        <v>0.1520806729546384</v>
      </c>
      <c r="JB146">
        <v>0.0003178419753343253</v>
      </c>
      <c r="JC146">
        <v>-6.012475575984678E-07</v>
      </c>
      <c r="JD146">
        <v>7.594320938325871E-11</v>
      </c>
      <c r="JE146">
        <v>-0.06537213769188976</v>
      </c>
      <c r="JF146">
        <v>-0.002779077146552394</v>
      </c>
      <c r="JG146">
        <v>0.0007843295920201409</v>
      </c>
      <c r="JH146">
        <v>-1.211717912536145E-05</v>
      </c>
      <c r="JI146">
        <v>4</v>
      </c>
      <c r="JJ146">
        <v>2338</v>
      </c>
      <c r="JK146">
        <v>1</v>
      </c>
      <c r="JL146">
        <v>27</v>
      </c>
      <c r="JM146">
        <v>189947.6</v>
      </c>
      <c r="JN146">
        <v>189947.7</v>
      </c>
      <c r="JO146">
        <v>1.30981</v>
      </c>
      <c r="JP146">
        <v>2.27417</v>
      </c>
      <c r="JQ146">
        <v>1.39771</v>
      </c>
      <c r="JR146">
        <v>2.34741</v>
      </c>
      <c r="JS146">
        <v>1.49536</v>
      </c>
      <c r="JT146">
        <v>2.56226</v>
      </c>
      <c r="JU146">
        <v>36.1754</v>
      </c>
      <c r="JV146">
        <v>24.07</v>
      </c>
      <c r="JW146">
        <v>18</v>
      </c>
      <c r="JX146">
        <v>486.907</v>
      </c>
      <c r="JY146">
        <v>449.331</v>
      </c>
      <c r="JZ146">
        <v>28.5839</v>
      </c>
      <c r="KA146">
        <v>28.0725</v>
      </c>
      <c r="KB146">
        <v>29.9999</v>
      </c>
      <c r="KC146">
        <v>27.9501</v>
      </c>
      <c r="KD146">
        <v>27.8836</v>
      </c>
      <c r="KE146">
        <v>26.3357</v>
      </c>
      <c r="KF146">
        <v>25.3635</v>
      </c>
      <c r="KG146">
        <v>69.63630000000001</v>
      </c>
      <c r="KH146">
        <v>28.5776</v>
      </c>
      <c r="KI146">
        <v>574.165</v>
      </c>
      <c r="KJ146">
        <v>21.7358</v>
      </c>
      <c r="KK146">
        <v>101.112</v>
      </c>
      <c r="KL146">
        <v>100.639</v>
      </c>
    </row>
    <row r="147" spans="1:298">
      <c r="A147">
        <v>131</v>
      </c>
      <c r="B147">
        <v>1758644285.6</v>
      </c>
      <c r="C147">
        <v>2659.599999904633</v>
      </c>
      <c r="D147" t="s">
        <v>707</v>
      </c>
      <c r="E147" t="s">
        <v>708</v>
      </c>
      <c r="F147">
        <v>5</v>
      </c>
      <c r="G147" t="s">
        <v>640</v>
      </c>
      <c r="H147" t="s">
        <v>437</v>
      </c>
      <c r="I147" t="s">
        <v>438</v>
      </c>
      <c r="J147">
        <v>1758644277.814285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570.2606461431166</v>
      </c>
      <c r="AL147">
        <v>544.9526969696968</v>
      </c>
      <c r="AM147">
        <v>3.314994384816407</v>
      </c>
      <c r="AN147">
        <v>64.96377048349792</v>
      </c>
      <c r="AO147">
        <f>(AQ147 - AP147 + DZ147*1E3/(8.314*(EB147+273.15)) * AS147/DY147 * AR147) * DY147/(100*DM147) * 1000/(1000 - AQ147)</f>
        <v>0</v>
      </c>
      <c r="AP147">
        <v>21.70176527511806</v>
      </c>
      <c r="AQ147">
        <v>23.22676666666665</v>
      </c>
      <c r="AR147">
        <v>3.109523362467334E-06</v>
      </c>
      <c r="AS147">
        <v>107.5651397533487</v>
      </c>
      <c r="AT147">
        <v>2</v>
      </c>
      <c r="AU147">
        <v>0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439</v>
      </c>
      <c r="AZ147" t="s">
        <v>439</v>
      </c>
      <c r="BA147">
        <v>0</v>
      </c>
      <c r="BB147">
        <v>0</v>
      </c>
      <c r="BC147">
        <f>1-BA147/BB147</f>
        <v>0</v>
      </c>
      <c r="BD147">
        <v>0</v>
      </c>
      <c r="BE147" t="s">
        <v>439</v>
      </c>
      <c r="BF147" t="s">
        <v>439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439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1.65</v>
      </c>
      <c r="DN147">
        <v>0.5</v>
      </c>
      <c r="DO147" t="s">
        <v>440</v>
      </c>
      <c r="DP147">
        <v>2</v>
      </c>
      <c r="DQ147" t="b">
        <v>1</v>
      </c>
      <c r="DR147">
        <v>1758644277.814285</v>
      </c>
      <c r="DS147">
        <v>508.3440714285715</v>
      </c>
      <c r="DT147">
        <v>542.5261071428571</v>
      </c>
      <c r="DU147">
        <v>23.21507857142857</v>
      </c>
      <c r="DV147">
        <v>21.699875</v>
      </c>
      <c r="DW147">
        <v>508.1758214285715</v>
      </c>
      <c r="DX147">
        <v>23.07581785714285</v>
      </c>
      <c r="DY147">
        <v>500.0075714285714</v>
      </c>
      <c r="DZ147">
        <v>90.48163214285714</v>
      </c>
      <c r="EA147">
        <v>0.02999721785714285</v>
      </c>
      <c r="EB147">
        <v>29.81962142857143</v>
      </c>
      <c r="EC147">
        <v>30.00769642857143</v>
      </c>
      <c r="ED147">
        <v>999.9000000000002</v>
      </c>
      <c r="EE147">
        <v>0</v>
      </c>
      <c r="EF147">
        <v>0</v>
      </c>
      <c r="EG147">
        <v>10001.80714285714</v>
      </c>
      <c r="EH147">
        <v>0</v>
      </c>
      <c r="EI147">
        <v>12.0846</v>
      </c>
      <c r="EJ147">
        <v>-34.18197857142857</v>
      </c>
      <c r="EK147">
        <v>520.4259642857143</v>
      </c>
      <c r="EL147">
        <v>554.5599285714286</v>
      </c>
      <c r="EM147">
        <v>1.515198214285714</v>
      </c>
      <c r="EN147">
        <v>542.5261071428571</v>
      </c>
      <c r="EO147">
        <v>21.699875</v>
      </c>
      <c r="EP147">
        <v>2.100538214285714</v>
      </c>
      <c r="EQ147">
        <v>1.96344</v>
      </c>
      <c r="ER147">
        <v>18.22325714285714</v>
      </c>
      <c r="ES147">
        <v>17.15256071428572</v>
      </c>
      <c r="ET147">
        <v>2000.008571428572</v>
      </c>
      <c r="EU147">
        <v>0.9799987857142857</v>
      </c>
      <c r="EV147">
        <v>0.02000111428571428</v>
      </c>
      <c r="EW147">
        <v>0</v>
      </c>
      <c r="EX147">
        <v>222.4034642857143</v>
      </c>
      <c r="EY147">
        <v>5.00097</v>
      </c>
      <c r="EZ147">
        <v>4551.7675</v>
      </c>
      <c r="FA147">
        <v>16707.65</v>
      </c>
      <c r="FB147">
        <v>40.31199999999999</v>
      </c>
      <c r="FC147">
        <v>40.68699999999999</v>
      </c>
      <c r="FD147">
        <v>40.25</v>
      </c>
      <c r="FE147">
        <v>40.28985714285714</v>
      </c>
      <c r="FF147">
        <v>40.93699999999999</v>
      </c>
      <c r="FG147">
        <v>1955.108571428571</v>
      </c>
      <c r="FH147">
        <v>39.9</v>
      </c>
      <c r="FI147">
        <v>0</v>
      </c>
      <c r="FJ147">
        <v>1758644286.6</v>
      </c>
      <c r="FK147">
        <v>0</v>
      </c>
      <c r="FL147">
        <v>222.4224</v>
      </c>
      <c r="FM147">
        <v>4.08707692062825</v>
      </c>
      <c r="FN147">
        <v>92.46230777741881</v>
      </c>
      <c r="FO147">
        <v>4552.813200000001</v>
      </c>
      <c r="FP147">
        <v>15</v>
      </c>
      <c r="FQ147">
        <v>0</v>
      </c>
      <c r="FR147" t="s">
        <v>441</v>
      </c>
      <c r="FS147">
        <v>1747247426.5</v>
      </c>
      <c r="FT147">
        <v>1747247420.5</v>
      </c>
      <c r="FU147">
        <v>0</v>
      </c>
      <c r="FV147">
        <v>1.027</v>
      </c>
      <c r="FW147">
        <v>0.031</v>
      </c>
      <c r="FX147">
        <v>0.02</v>
      </c>
      <c r="FY147">
        <v>0.05</v>
      </c>
      <c r="FZ147">
        <v>420</v>
      </c>
      <c r="GA147">
        <v>16</v>
      </c>
      <c r="GB147">
        <v>0.01</v>
      </c>
      <c r="GC147">
        <v>0.1</v>
      </c>
      <c r="GD147">
        <v>-34.05643414634146</v>
      </c>
      <c r="GE147">
        <v>-1.756868989546913</v>
      </c>
      <c r="GF147">
        <v>0.3404464540898027</v>
      </c>
      <c r="GG147">
        <v>0</v>
      </c>
      <c r="GH147">
        <v>222.0902352941177</v>
      </c>
      <c r="GI147">
        <v>5.164675312792065</v>
      </c>
      <c r="GJ147">
        <v>0.5531376841057334</v>
      </c>
      <c r="GK147">
        <v>-1</v>
      </c>
      <c r="GL147">
        <v>1.520110487804878</v>
      </c>
      <c r="GM147">
        <v>-0.04109310104529634</v>
      </c>
      <c r="GN147">
        <v>0.01134859031779148</v>
      </c>
      <c r="GO147">
        <v>1</v>
      </c>
      <c r="GP147">
        <v>1</v>
      </c>
      <c r="GQ147">
        <v>2</v>
      </c>
      <c r="GR147" t="s">
        <v>442</v>
      </c>
      <c r="GS147">
        <v>3.13607</v>
      </c>
      <c r="GT147">
        <v>2.69015</v>
      </c>
      <c r="GU147">
        <v>0.11241</v>
      </c>
      <c r="GV147">
        <v>0.116418</v>
      </c>
      <c r="GW147">
        <v>0.10406</v>
      </c>
      <c r="GX147">
        <v>0.0980294</v>
      </c>
      <c r="GY147">
        <v>28250.3</v>
      </c>
      <c r="GZ147">
        <v>28168.9</v>
      </c>
      <c r="HA147">
        <v>29583.7</v>
      </c>
      <c r="HB147">
        <v>29459</v>
      </c>
      <c r="HC147">
        <v>35019.7</v>
      </c>
      <c r="HD147">
        <v>35191.8</v>
      </c>
      <c r="HE147">
        <v>41632.9</v>
      </c>
      <c r="HF147">
        <v>41850.2</v>
      </c>
      <c r="HG147">
        <v>1.927</v>
      </c>
      <c r="HH147">
        <v>1.88297</v>
      </c>
      <c r="HI147">
        <v>0.107855</v>
      </c>
      <c r="HJ147">
        <v>0</v>
      </c>
      <c r="HK147">
        <v>28.2468</v>
      </c>
      <c r="HL147">
        <v>999.9</v>
      </c>
      <c r="HM147">
        <v>53.5</v>
      </c>
      <c r="HN147">
        <v>31</v>
      </c>
      <c r="HO147">
        <v>26.6751</v>
      </c>
      <c r="HP147">
        <v>61.9181</v>
      </c>
      <c r="HQ147">
        <v>26.1418</v>
      </c>
      <c r="HR147">
        <v>1</v>
      </c>
      <c r="HS147">
        <v>0.037279</v>
      </c>
      <c r="HT147">
        <v>-0.731166</v>
      </c>
      <c r="HU147">
        <v>20.3381</v>
      </c>
      <c r="HV147">
        <v>5.21579</v>
      </c>
      <c r="HW147">
        <v>12.012</v>
      </c>
      <c r="HX147">
        <v>4.9892</v>
      </c>
      <c r="HY147">
        <v>3.28783</v>
      </c>
      <c r="HZ147">
        <v>9999</v>
      </c>
      <c r="IA147">
        <v>9999</v>
      </c>
      <c r="IB147">
        <v>9999</v>
      </c>
      <c r="IC147">
        <v>999.9</v>
      </c>
      <c r="ID147">
        <v>1.86754</v>
      </c>
      <c r="IE147">
        <v>1.86675</v>
      </c>
      <c r="IF147">
        <v>1.86603</v>
      </c>
      <c r="IG147">
        <v>1.866</v>
      </c>
      <c r="IH147">
        <v>1.86786</v>
      </c>
      <c r="II147">
        <v>1.87028</v>
      </c>
      <c r="IJ147">
        <v>1.86892</v>
      </c>
      <c r="IK147">
        <v>1.87042</v>
      </c>
      <c r="IL147">
        <v>0</v>
      </c>
      <c r="IM147">
        <v>0</v>
      </c>
      <c r="IN147">
        <v>0</v>
      </c>
      <c r="IO147">
        <v>0</v>
      </c>
      <c r="IP147" t="s">
        <v>443</v>
      </c>
      <c r="IQ147" t="s">
        <v>444</v>
      </c>
      <c r="IR147" t="s">
        <v>445</v>
      </c>
      <c r="IS147" t="s">
        <v>445</v>
      </c>
      <c r="IT147" t="s">
        <v>445</v>
      </c>
      <c r="IU147" t="s">
        <v>445</v>
      </c>
      <c r="IV147">
        <v>0</v>
      </c>
      <c r="IW147">
        <v>100</v>
      </c>
      <c r="IX147">
        <v>100</v>
      </c>
      <c r="IY147">
        <v>0.162</v>
      </c>
      <c r="IZ147">
        <v>0.1395</v>
      </c>
      <c r="JA147">
        <v>0.1520806729546384</v>
      </c>
      <c r="JB147">
        <v>0.0003178419753343253</v>
      </c>
      <c r="JC147">
        <v>-6.012475575984678E-07</v>
      </c>
      <c r="JD147">
        <v>7.594320938325871E-11</v>
      </c>
      <c r="JE147">
        <v>-0.06537213769188976</v>
      </c>
      <c r="JF147">
        <v>-0.002779077146552394</v>
      </c>
      <c r="JG147">
        <v>0.0007843295920201409</v>
      </c>
      <c r="JH147">
        <v>-1.211717912536145E-05</v>
      </c>
      <c r="JI147">
        <v>4</v>
      </c>
      <c r="JJ147">
        <v>2338</v>
      </c>
      <c r="JK147">
        <v>1</v>
      </c>
      <c r="JL147">
        <v>27</v>
      </c>
      <c r="JM147">
        <v>189947.7</v>
      </c>
      <c r="JN147">
        <v>189947.8</v>
      </c>
      <c r="JO147">
        <v>1.34277</v>
      </c>
      <c r="JP147">
        <v>2.25952</v>
      </c>
      <c r="JQ147">
        <v>1.39771</v>
      </c>
      <c r="JR147">
        <v>2.34619</v>
      </c>
      <c r="JS147">
        <v>1.49536</v>
      </c>
      <c r="JT147">
        <v>2.70142</v>
      </c>
      <c r="JU147">
        <v>36.1754</v>
      </c>
      <c r="JV147">
        <v>24.07</v>
      </c>
      <c r="JW147">
        <v>18</v>
      </c>
      <c r="JX147">
        <v>486.953</v>
      </c>
      <c r="JY147">
        <v>449.393</v>
      </c>
      <c r="JZ147">
        <v>28.5745</v>
      </c>
      <c r="KA147">
        <v>28.0704</v>
      </c>
      <c r="KB147">
        <v>30</v>
      </c>
      <c r="KC147">
        <v>27.9481</v>
      </c>
      <c r="KD147">
        <v>27.8815</v>
      </c>
      <c r="KE147">
        <v>26.927</v>
      </c>
      <c r="KF147">
        <v>25.3635</v>
      </c>
      <c r="KG147">
        <v>69.63630000000001</v>
      </c>
      <c r="KH147">
        <v>28.5678</v>
      </c>
      <c r="KI147">
        <v>587.6130000000001</v>
      </c>
      <c r="KJ147">
        <v>21.7358</v>
      </c>
      <c r="KK147">
        <v>101.113</v>
      </c>
      <c r="KL147">
        <v>100.638</v>
      </c>
    </row>
    <row r="148" spans="1:298">
      <c r="A148">
        <v>132</v>
      </c>
      <c r="B148">
        <v>1758644290.6</v>
      </c>
      <c r="C148">
        <v>2664.599999904633</v>
      </c>
      <c r="D148" t="s">
        <v>709</v>
      </c>
      <c r="E148" t="s">
        <v>710</v>
      </c>
      <c r="F148">
        <v>5</v>
      </c>
      <c r="G148" t="s">
        <v>640</v>
      </c>
      <c r="H148" t="s">
        <v>437</v>
      </c>
      <c r="I148" t="s">
        <v>438</v>
      </c>
      <c r="J148">
        <v>1758644283.1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587.3258276805985</v>
      </c>
      <c r="AL148">
        <v>561.7786121212119</v>
      </c>
      <c r="AM148">
        <v>3.373214574133003</v>
      </c>
      <c r="AN148">
        <v>64.96377048349792</v>
      </c>
      <c r="AO148">
        <f>(AQ148 - AP148 + DZ148*1E3/(8.314*(EB148+273.15)) * AS148/DY148 * AR148) * DY148/(100*DM148) * 1000/(1000 - AQ148)</f>
        <v>0</v>
      </c>
      <c r="AP148">
        <v>21.7023546868194</v>
      </c>
      <c r="AQ148">
        <v>23.22693696969696</v>
      </c>
      <c r="AR148">
        <v>2.812968935864816E-07</v>
      </c>
      <c r="AS148">
        <v>107.5651397533487</v>
      </c>
      <c r="AT148">
        <v>2</v>
      </c>
      <c r="AU148">
        <v>0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439</v>
      </c>
      <c r="AZ148" t="s">
        <v>439</v>
      </c>
      <c r="BA148">
        <v>0</v>
      </c>
      <c r="BB148">
        <v>0</v>
      </c>
      <c r="BC148">
        <f>1-BA148/BB148</f>
        <v>0</v>
      </c>
      <c r="BD148">
        <v>0</v>
      </c>
      <c r="BE148" t="s">
        <v>439</v>
      </c>
      <c r="BF148" t="s">
        <v>439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439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1.65</v>
      </c>
      <c r="DN148">
        <v>0.5</v>
      </c>
      <c r="DO148" t="s">
        <v>440</v>
      </c>
      <c r="DP148">
        <v>2</v>
      </c>
      <c r="DQ148" t="b">
        <v>1</v>
      </c>
      <c r="DR148">
        <v>1758644283.1</v>
      </c>
      <c r="DS148">
        <v>525.7611851851851</v>
      </c>
      <c r="DT148">
        <v>560.0401111111111</v>
      </c>
      <c r="DU148">
        <v>23.2236925925926</v>
      </c>
      <c r="DV148">
        <v>21.70238888888888</v>
      </c>
      <c r="DW148">
        <v>525.5971111111112</v>
      </c>
      <c r="DX148">
        <v>23.08431481481481</v>
      </c>
      <c r="DY148">
        <v>500.0120370370371</v>
      </c>
      <c r="DZ148">
        <v>90.48073333333333</v>
      </c>
      <c r="EA148">
        <v>0.03006918888888889</v>
      </c>
      <c r="EB148">
        <v>29.8202037037037</v>
      </c>
      <c r="EC148">
        <v>30.00843703703703</v>
      </c>
      <c r="ED148">
        <v>999.9000000000001</v>
      </c>
      <c r="EE148">
        <v>0</v>
      </c>
      <c r="EF148">
        <v>0</v>
      </c>
      <c r="EG148">
        <v>9999.512222222223</v>
      </c>
      <c r="EH148">
        <v>0</v>
      </c>
      <c r="EI148">
        <v>12.0846</v>
      </c>
      <c r="EJ148">
        <v>-34.27892222222222</v>
      </c>
      <c r="EK148">
        <v>538.2615555555556</v>
      </c>
      <c r="EL148">
        <v>572.4638518518519</v>
      </c>
      <c r="EM148">
        <v>1.521298888888889</v>
      </c>
      <c r="EN148">
        <v>560.0401111111111</v>
      </c>
      <c r="EO148">
        <v>21.70238888888888</v>
      </c>
      <c r="EP148">
        <v>2.101297037037037</v>
      </c>
      <c r="EQ148">
        <v>1.963647777777777</v>
      </c>
      <c r="ER148">
        <v>18.22901111111111</v>
      </c>
      <c r="ES148">
        <v>17.15422962962963</v>
      </c>
      <c r="ET148">
        <v>2000.013333333334</v>
      </c>
      <c r="EU148">
        <v>0.9799987777777778</v>
      </c>
      <c r="EV148">
        <v>0.02000112222222222</v>
      </c>
      <c r="EW148">
        <v>0</v>
      </c>
      <c r="EX148">
        <v>222.8036666666667</v>
      </c>
      <c r="EY148">
        <v>5.00097</v>
      </c>
      <c r="EZ148">
        <v>4560.425925925926</v>
      </c>
      <c r="FA148">
        <v>16707.69259259259</v>
      </c>
      <c r="FB148">
        <v>40.31199999999999</v>
      </c>
      <c r="FC148">
        <v>40.68699999999999</v>
      </c>
      <c r="FD148">
        <v>40.25</v>
      </c>
      <c r="FE148">
        <v>40.26837037037038</v>
      </c>
      <c r="FF148">
        <v>40.93699999999999</v>
      </c>
      <c r="FG148">
        <v>1955.113333333333</v>
      </c>
      <c r="FH148">
        <v>39.9</v>
      </c>
      <c r="FI148">
        <v>0</v>
      </c>
      <c r="FJ148">
        <v>1758644291.4</v>
      </c>
      <c r="FK148">
        <v>0</v>
      </c>
      <c r="FL148">
        <v>222.80364</v>
      </c>
      <c r="FM148">
        <v>5.404384604655394</v>
      </c>
      <c r="FN148">
        <v>96.58846135957126</v>
      </c>
      <c r="FO148">
        <v>4560.6632</v>
      </c>
      <c r="FP148">
        <v>15</v>
      </c>
      <c r="FQ148">
        <v>0</v>
      </c>
      <c r="FR148" t="s">
        <v>441</v>
      </c>
      <c r="FS148">
        <v>1747247426.5</v>
      </c>
      <c r="FT148">
        <v>1747247420.5</v>
      </c>
      <c r="FU148">
        <v>0</v>
      </c>
      <c r="FV148">
        <v>1.027</v>
      </c>
      <c r="FW148">
        <v>0.031</v>
      </c>
      <c r="FX148">
        <v>0.02</v>
      </c>
      <c r="FY148">
        <v>0.05</v>
      </c>
      <c r="FZ148">
        <v>420</v>
      </c>
      <c r="GA148">
        <v>16</v>
      </c>
      <c r="GB148">
        <v>0.01</v>
      </c>
      <c r="GC148">
        <v>0.1</v>
      </c>
      <c r="GD148">
        <v>-34.19713414634147</v>
      </c>
      <c r="GE148">
        <v>-0.698696864111529</v>
      </c>
      <c r="GF148">
        <v>0.2828170766308633</v>
      </c>
      <c r="GG148">
        <v>0</v>
      </c>
      <c r="GH148">
        <v>222.5561470588235</v>
      </c>
      <c r="GI148">
        <v>4.697005343468294</v>
      </c>
      <c r="GJ148">
        <v>0.5033350031862733</v>
      </c>
      <c r="GK148">
        <v>-1</v>
      </c>
      <c r="GL148">
        <v>1.517227317073171</v>
      </c>
      <c r="GM148">
        <v>0.06320174216027745</v>
      </c>
      <c r="GN148">
        <v>0.007242893918462321</v>
      </c>
      <c r="GO148">
        <v>1</v>
      </c>
      <c r="GP148">
        <v>1</v>
      </c>
      <c r="GQ148">
        <v>2</v>
      </c>
      <c r="GR148" t="s">
        <v>442</v>
      </c>
      <c r="GS148">
        <v>3.13597</v>
      </c>
      <c r="GT148">
        <v>2.69068</v>
      </c>
      <c r="GU148">
        <v>0.114884</v>
      </c>
      <c r="GV148">
        <v>0.118837</v>
      </c>
      <c r="GW148">
        <v>0.10406</v>
      </c>
      <c r="GX148">
        <v>0.09803199999999999</v>
      </c>
      <c r="GY148">
        <v>28171.5</v>
      </c>
      <c r="GZ148">
        <v>28091.5</v>
      </c>
      <c r="HA148">
        <v>29583.7</v>
      </c>
      <c r="HB148">
        <v>29458.7</v>
      </c>
      <c r="HC148">
        <v>35019.5</v>
      </c>
      <c r="HD148">
        <v>35191.4</v>
      </c>
      <c r="HE148">
        <v>41632.6</v>
      </c>
      <c r="HF148">
        <v>41849.8</v>
      </c>
      <c r="HG148">
        <v>1.92655</v>
      </c>
      <c r="HH148">
        <v>1.88328</v>
      </c>
      <c r="HI148">
        <v>0.108175</v>
      </c>
      <c r="HJ148">
        <v>0</v>
      </c>
      <c r="HK148">
        <v>28.2472</v>
      </c>
      <c r="HL148">
        <v>999.9</v>
      </c>
      <c r="HM148">
        <v>53.5</v>
      </c>
      <c r="HN148">
        <v>31</v>
      </c>
      <c r="HO148">
        <v>26.6785</v>
      </c>
      <c r="HP148">
        <v>62.1981</v>
      </c>
      <c r="HQ148">
        <v>25.9535</v>
      </c>
      <c r="HR148">
        <v>1</v>
      </c>
      <c r="HS148">
        <v>0.0374009</v>
      </c>
      <c r="HT148">
        <v>-0.737653</v>
      </c>
      <c r="HU148">
        <v>20.3381</v>
      </c>
      <c r="HV148">
        <v>5.21594</v>
      </c>
      <c r="HW148">
        <v>12.0114</v>
      </c>
      <c r="HX148">
        <v>4.98915</v>
      </c>
      <c r="HY148">
        <v>3.28765</v>
      </c>
      <c r="HZ148">
        <v>9999</v>
      </c>
      <c r="IA148">
        <v>9999</v>
      </c>
      <c r="IB148">
        <v>9999</v>
      </c>
      <c r="IC148">
        <v>999.9</v>
      </c>
      <c r="ID148">
        <v>1.86757</v>
      </c>
      <c r="IE148">
        <v>1.86674</v>
      </c>
      <c r="IF148">
        <v>1.86602</v>
      </c>
      <c r="IG148">
        <v>1.866</v>
      </c>
      <c r="IH148">
        <v>1.86785</v>
      </c>
      <c r="II148">
        <v>1.87027</v>
      </c>
      <c r="IJ148">
        <v>1.86891</v>
      </c>
      <c r="IK148">
        <v>1.87042</v>
      </c>
      <c r="IL148">
        <v>0</v>
      </c>
      <c r="IM148">
        <v>0</v>
      </c>
      <c r="IN148">
        <v>0</v>
      </c>
      <c r="IO148">
        <v>0</v>
      </c>
      <c r="IP148" t="s">
        <v>443</v>
      </c>
      <c r="IQ148" t="s">
        <v>444</v>
      </c>
      <c r="IR148" t="s">
        <v>445</v>
      </c>
      <c r="IS148" t="s">
        <v>445</v>
      </c>
      <c r="IT148" t="s">
        <v>445</v>
      </c>
      <c r="IU148" t="s">
        <v>445</v>
      </c>
      <c r="IV148">
        <v>0</v>
      </c>
      <c r="IW148">
        <v>100</v>
      </c>
      <c r="IX148">
        <v>100</v>
      </c>
      <c r="IY148">
        <v>0.157</v>
      </c>
      <c r="IZ148">
        <v>0.1395</v>
      </c>
      <c r="JA148">
        <v>0.1520806729546384</v>
      </c>
      <c r="JB148">
        <v>0.0003178419753343253</v>
      </c>
      <c r="JC148">
        <v>-6.012475575984678E-07</v>
      </c>
      <c r="JD148">
        <v>7.594320938325871E-11</v>
      </c>
      <c r="JE148">
        <v>-0.06537213769188976</v>
      </c>
      <c r="JF148">
        <v>-0.002779077146552394</v>
      </c>
      <c r="JG148">
        <v>0.0007843295920201409</v>
      </c>
      <c r="JH148">
        <v>-1.211717912536145E-05</v>
      </c>
      <c r="JI148">
        <v>4</v>
      </c>
      <c r="JJ148">
        <v>2338</v>
      </c>
      <c r="JK148">
        <v>1</v>
      </c>
      <c r="JL148">
        <v>27</v>
      </c>
      <c r="JM148">
        <v>189947.7</v>
      </c>
      <c r="JN148">
        <v>189947.8</v>
      </c>
      <c r="JO148">
        <v>1.37207</v>
      </c>
      <c r="JP148">
        <v>2.27905</v>
      </c>
      <c r="JQ148">
        <v>1.39771</v>
      </c>
      <c r="JR148">
        <v>2.34863</v>
      </c>
      <c r="JS148">
        <v>1.49536</v>
      </c>
      <c r="JT148">
        <v>2.60498</v>
      </c>
      <c r="JU148">
        <v>36.1754</v>
      </c>
      <c r="JV148">
        <v>24.0612</v>
      </c>
      <c r="JW148">
        <v>18</v>
      </c>
      <c r="JX148">
        <v>486.653</v>
      </c>
      <c r="JY148">
        <v>449.568</v>
      </c>
      <c r="JZ148">
        <v>28.5647</v>
      </c>
      <c r="KA148">
        <v>28.0704</v>
      </c>
      <c r="KB148">
        <v>30.0001</v>
      </c>
      <c r="KC148">
        <v>27.946</v>
      </c>
      <c r="KD148">
        <v>27.8801</v>
      </c>
      <c r="KE148">
        <v>27.5742</v>
      </c>
      <c r="KF148">
        <v>25.3635</v>
      </c>
      <c r="KG148">
        <v>69.63630000000001</v>
      </c>
      <c r="KH148">
        <v>28.5628</v>
      </c>
      <c r="KI148">
        <v>607.657</v>
      </c>
      <c r="KJ148">
        <v>21.7358</v>
      </c>
      <c r="KK148">
        <v>101.112</v>
      </c>
      <c r="KL148">
        <v>100.637</v>
      </c>
    </row>
    <row r="149" spans="1:298">
      <c r="A149">
        <v>133</v>
      </c>
      <c r="B149">
        <v>1758644295.6</v>
      </c>
      <c r="C149">
        <v>2669.599999904633</v>
      </c>
      <c r="D149" t="s">
        <v>711</v>
      </c>
      <c r="E149" t="s">
        <v>712</v>
      </c>
      <c r="F149">
        <v>5</v>
      </c>
      <c r="G149" t="s">
        <v>640</v>
      </c>
      <c r="H149" t="s">
        <v>437</v>
      </c>
      <c r="I149" t="s">
        <v>438</v>
      </c>
      <c r="J149">
        <v>1758644287.814285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604.4812140253239</v>
      </c>
      <c r="AL149">
        <v>578.6412727272727</v>
      </c>
      <c r="AM149">
        <v>3.385704643188678</v>
      </c>
      <c r="AN149">
        <v>64.96377048349792</v>
      </c>
      <c r="AO149">
        <f>(AQ149 - AP149 + DZ149*1E3/(8.314*(EB149+273.15)) * AS149/DY149 * AR149) * DY149/(100*DM149) * 1000/(1000 - AQ149)</f>
        <v>0</v>
      </c>
      <c r="AP149">
        <v>21.69996917658422</v>
      </c>
      <c r="AQ149">
        <v>23.22874303030302</v>
      </c>
      <c r="AR149">
        <v>1.315423743622023E-06</v>
      </c>
      <c r="AS149">
        <v>107.5651397533487</v>
      </c>
      <c r="AT149">
        <v>2</v>
      </c>
      <c r="AU149">
        <v>0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439</v>
      </c>
      <c r="AZ149" t="s">
        <v>439</v>
      </c>
      <c r="BA149">
        <v>0</v>
      </c>
      <c r="BB149">
        <v>0</v>
      </c>
      <c r="BC149">
        <f>1-BA149/BB149</f>
        <v>0</v>
      </c>
      <c r="BD149">
        <v>0</v>
      </c>
      <c r="BE149" t="s">
        <v>439</v>
      </c>
      <c r="BF149" t="s">
        <v>439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439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1.65</v>
      </c>
      <c r="DN149">
        <v>0.5</v>
      </c>
      <c r="DO149" t="s">
        <v>440</v>
      </c>
      <c r="DP149">
        <v>2</v>
      </c>
      <c r="DQ149" t="b">
        <v>1</v>
      </c>
      <c r="DR149">
        <v>1758644287.814285</v>
      </c>
      <c r="DS149">
        <v>541.2463214285715</v>
      </c>
      <c r="DT149">
        <v>575.5807857142856</v>
      </c>
      <c r="DU149">
        <v>23.22667142857143</v>
      </c>
      <c r="DV149">
        <v>21.7018</v>
      </c>
      <c r="DW149">
        <v>541.0863214285715</v>
      </c>
      <c r="DX149">
        <v>23.08725714285714</v>
      </c>
      <c r="DY149">
        <v>500.0030357142858</v>
      </c>
      <c r="DZ149">
        <v>90.47985000000001</v>
      </c>
      <c r="EA149">
        <v>0.03012682142857143</v>
      </c>
      <c r="EB149">
        <v>29.82156071428571</v>
      </c>
      <c r="EC149">
        <v>30.00907142857143</v>
      </c>
      <c r="ED149">
        <v>999.9000000000002</v>
      </c>
      <c r="EE149">
        <v>0</v>
      </c>
      <c r="EF149">
        <v>0</v>
      </c>
      <c r="EG149">
        <v>10004.61892857143</v>
      </c>
      <c r="EH149">
        <v>0</v>
      </c>
      <c r="EI149">
        <v>12.0846</v>
      </c>
      <c r="EJ149">
        <v>-34.334525</v>
      </c>
      <c r="EK149">
        <v>554.1166071428571</v>
      </c>
      <c r="EL149">
        <v>588.3489999999999</v>
      </c>
      <c r="EM149">
        <v>1.524878571428572</v>
      </c>
      <c r="EN149">
        <v>575.5807857142856</v>
      </c>
      <c r="EO149">
        <v>21.7018</v>
      </c>
      <c r="EP149">
        <v>2.101546428571428</v>
      </c>
      <c r="EQ149">
        <v>1.963575</v>
      </c>
      <c r="ER149">
        <v>18.23090357142857</v>
      </c>
      <c r="ES149">
        <v>17.15364285714285</v>
      </c>
      <c r="ET149">
        <v>2000.0225</v>
      </c>
      <c r="EU149">
        <v>0.9799987857142857</v>
      </c>
      <c r="EV149">
        <v>0.02000111428571428</v>
      </c>
      <c r="EW149">
        <v>0</v>
      </c>
      <c r="EX149">
        <v>223.1272857142857</v>
      </c>
      <c r="EY149">
        <v>5.00097</v>
      </c>
      <c r="EZ149">
        <v>4567.762142857143</v>
      </c>
      <c r="FA149">
        <v>16707.76428571429</v>
      </c>
      <c r="FB149">
        <v>40.31199999999999</v>
      </c>
      <c r="FC149">
        <v>40.68699999999999</v>
      </c>
      <c r="FD149">
        <v>40.25</v>
      </c>
      <c r="FE149">
        <v>40.26771428571428</v>
      </c>
      <c r="FF149">
        <v>40.93699999999999</v>
      </c>
      <c r="FG149">
        <v>1955.1225</v>
      </c>
      <c r="FH149">
        <v>39.9</v>
      </c>
      <c r="FI149">
        <v>0</v>
      </c>
      <c r="FJ149">
        <v>1758644296.8</v>
      </c>
      <c r="FK149">
        <v>0</v>
      </c>
      <c r="FL149">
        <v>223.1578461538462</v>
      </c>
      <c r="FM149">
        <v>4.31535043179884</v>
      </c>
      <c r="FN149">
        <v>93.44478635816945</v>
      </c>
      <c r="FO149">
        <v>4568.566153846154</v>
      </c>
      <c r="FP149">
        <v>15</v>
      </c>
      <c r="FQ149">
        <v>0</v>
      </c>
      <c r="FR149" t="s">
        <v>441</v>
      </c>
      <c r="FS149">
        <v>1747247426.5</v>
      </c>
      <c r="FT149">
        <v>1747247420.5</v>
      </c>
      <c r="FU149">
        <v>0</v>
      </c>
      <c r="FV149">
        <v>1.027</v>
      </c>
      <c r="FW149">
        <v>0.031</v>
      </c>
      <c r="FX149">
        <v>0.02</v>
      </c>
      <c r="FY149">
        <v>0.05</v>
      </c>
      <c r="FZ149">
        <v>420</v>
      </c>
      <c r="GA149">
        <v>16</v>
      </c>
      <c r="GB149">
        <v>0.01</v>
      </c>
      <c r="GC149">
        <v>0.1</v>
      </c>
      <c r="GD149">
        <v>-34.38301</v>
      </c>
      <c r="GE149">
        <v>-0.939651782363963</v>
      </c>
      <c r="GF149">
        <v>0.2811452443133267</v>
      </c>
      <c r="GG149">
        <v>0</v>
      </c>
      <c r="GH149">
        <v>222.9379705882353</v>
      </c>
      <c r="GI149">
        <v>4.585042017583517</v>
      </c>
      <c r="GJ149">
        <v>0.4969593713594772</v>
      </c>
      <c r="GK149">
        <v>-1</v>
      </c>
      <c r="GL149">
        <v>1.52254375</v>
      </c>
      <c r="GM149">
        <v>0.04476011257035124</v>
      </c>
      <c r="GN149">
        <v>0.004751267561135659</v>
      </c>
      <c r="GO149">
        <v>1</v>
      </c>
      <c r="GP149">
        <v>1</v>
      </c>
      <c r="GQ149">
        <v>2</v>
      </c>
      <c r="GR149" t="s">
        <v>442</v>
      </c>
      <c r="GS149">
        <v>3.13605</v>
      </c>
      <c r="GT149">
        <v>2.69057</v>
      </c>
      <c r="GU149">
        <v>0.117336</v>
      </c>
      <c r="GV149">
        <v>0.121235</v>
      </c>
      <c r="GW149">
        <v>0.104065</v>
      </c>
      <c r="GX149">
        <v>0.0980263</v>
      </c>
      <c r="GY149">
        <v>28093.3</v>
      </c>
      <c r="GZ149">
        <v>28015.1</v>
      </c>
      <c r="HA149">
        <v>29583.5</v>
      </c>
      <c r="HB149">
        <v>29458.7</v>
      </c>
      <c r="HC149">
        <v>35019.4</v>
      </c>
      <c r="HD149">
        <v>35191.7</v>
      </c>
      <c r="HE149">
        <v>41632.6</v>
      </c>
      <c r="HF149">
        <v>41849.8</v>
      </c>
      <c r="HG149">
        <v>1.9267</v>
      </c>
      <c r="HH149">
        <v>1.88307</v>
      </c>
      <c r="HI149">
        <v>0.108525</v>
      </c>
      <c r="HJ149">
        <v>0</v>
      </c>
      <c r="HK149">
        <v>28.2492</v>
      </c>
      <c r="HL149">
        <v>999.9</v>
      </c>
      <c r="HM149">
        <v>53.4</v>
      </c>
      <c r="HN149">
        <v>31</v>
      </c>
      <c r="HO149">
        <v>26.626</v>
      </c>
      <c r="HP149">
        <v>62.1481</v>
      </c>
      <c r="HQ149">
        <v>26.1579</v>
      </c>
      <c r="HR149">
        <v>1</v>
      </c>
      <c r="HS149">
        <v>0.0374619</v>
      </c>
      <c r="HT149">
        <v>-0.722552</v>
      </c>
      <c r="HU149">
        <v>20.3385</v>
      </c>
      <c r="HV149">
        <v>5.21579</v>
      </c>
      <c r="HW149">
        <v>12.0116</v>
      </c>
      <c r="HX149">
        <v>4.98895</v>
      </c>
      <c r="HY149">
        <v>3.28778</v>
      </c>
      <c r="HZ149">
        <v>9999</v>
      </c>
      <c r="IA149">
        <v>9999</v>
      </c>
      <c r="IB149">
        <v>9999</v>
      </c>
      <c r="IC149">
        <v>999.9</v>
      </c>
      <c r="ID149">
        <v>1.86753</v>
      </c>
      <c r="IE149">
        <v>1.86673</v>
      </c>
      <c r="IF149">
        <v>1.86601</v>
      </c>
      <c r="IG149">
        <v>1.866</v>
      </c>
      <c r="IH149">
        <v>1.86786</v>
      </c>
      <c r="II149">
        <v>1.87027</v>
      </c>
      <c r="IJ149">
        <v>1.8689</v>
      </c>
      <c r="IK149">
        <v>1.87042</v>
      </c>
      <c r="IL149">
        <v>0</v>
      </c>
      <c r="IM149">
        <v>0</v>
      </c>
      <c r="IN149">
        <v>0</v>
      </c>
      <c r="IO149">
        <v>0</v>
      </c>
      <c r="IP149" t="s">
        <v>443</v>
      </c>
      <c r="IQ149" t="s">
        <v>444</v>
      </c>
      <c r="IR149" t="s">
        <v>445</v>
      </c>
      <c r="IS149" t="s">
        <v>445</v>
      </c>
      <c r="IT149" t="s">
        <v>445</v>
      </c>
      <c r="IU149" t="s">
        <v>445</v>
      </c>
      <c r="IV149">
        <v>0</v>
      </c>
      <c r="IW149">
        <v>100</v>
      </c>
      <c r="IX149">
        <v>100</v>
      </c>
      <c r="IY149">
        <v>0.153</v>
      </c>
      <c r="IZ149">
        <v>0.1395</v>
      </c>
      <c r="JA149">
        <v>0.1520806729546384</v>
      </c>
      <c r="JB149">
        <v>0.0003178419753343253</v>
      </c>
      <c r="JC149">
        <v>-6.012475575984678E-07</v>
      </c>
      <c r="JD149">
        <v>7.594320938325871E-11</v>
      </c>
      <c r="JE149">
        <v>-0.06537213769188976</v>
      </c>
      <c r="JF149">
        <v>-0.002779077146552394</v>
      </c>
      <c r="JG149">
        <v>0.0007843295920201409</v>
      </c>
      <c r="JH149">
        <v>-1.211717912536145E-05</v>
      </c>
      <c r="JI149">
        <v>4</v>
      </c>
      <c r="JJ149">
        <v>2338</v>
      </c>
      <c r="JK149">
        <v>1</v>
      </c>
      <c r="JL149">
        <v>27</v>
      </c>
      <c r="JM149">
        <v>189947.8</v>
      </c>
      <c r="JN149">
        <v>189947.9</v>
      </c>
      <c r="JO149">
        <v>1.40503</v>
      </c>
      <c r="JP149">
        <v>2.25708</v>
      </c>
      <c r="JQ149">
        <v>1.39648</v>
      </c>
      <c r="JR149">
        <v>2.34741</v>
      </c>
      <c r="JS149">
        <v>1.49536</v>
      </c>
      <c r="JT149">
        <v>2.68433</v>
      </c>
      <c r="JU149">
        <v>36.1989</v>
      </c>
      <c r="JV149">
        <v>24.07</v>
      </c>
      <c r="JW149">
        <v>18</v>
      </c>
      <c r="JX149">
        <v>486.745</v>
      </c>
      <c r="JY149">
        <v>449.436</v>
      </c>
      <c r="JZ149">
        <v>28.5585</v>
      </c>
      <c r="KA149">
        <v>28.068</v>
      </c>
      <c r="KB149">
        <v>30.0001</v>
      </c>
      <c r="KC149">
        <v>27.9457</v>
      </c>
      <c r="KD149">
        <v>27.8792</v>
      </c>
      <c r="KE149">
        <v>28.1592</v>
      </c>
      <c r="KF149">
        <v>25.3635</v>
      </c>
      <c r="KG149">
        <v>69.63630000000001</v>
      </c>
      <c r="KH149">
        <v>28.5513</v>
      </c>
      <c r="KI149">
        <v>621.014</v>
      </c>
      <c r="KJ149">
        <v>21.7358</v>
      </c>
      <c r="KK149">
        <v>101.112</v>
      </c>
      <c r="KL149">
        <v>100.637</v>
      </c>
    </row>
    <row r="150" spans="1:298">
      <c r="A150">
        <v>134</v>
      </c>
      <c r="B150">
        <v>1758644300.6</v>
      </c>
      <c r="C150">
        <v>2674.599999904633</v>
      </c>
      <c r="D150" t="s">
        <v>713</v>
      </c>
      <c r="E150" t="s">
        <v>714</v>
      </c>
      <c r="F150">
        <v>5</v>
      </c>
      <c r="G150" t="s">
        <v>640</v>
      </c>
      <c r="H150" t="s">
        <v>437</v>
      </c>
      <c r="I150" t="s">
        <v>438</v>
      </c>
      <c r="J150">
        <v>1758644293.1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621.6186487277433</v>
      </c>
      <c r="AL150">
        <v>595.6671575757574</v>
      </c>
      <c r="AM150">
        <v>3.408948596204064</v>
      </c>
      <c r="AN150">
        <v>64.96377048349792</v>
      </c>
      <c r="AO150">
        <f>(AQ150 - AP150 + DZ150*1E3/(8.314*(EB150+273.15)) * AS150/DY150 * AR150) * DY150/(100*DM150) * 1000/(1000 - AQ150)</f>
        <v>0</v>
      </c>
      <c r="AP150">
        <v>21.70095561209141</v>
      </c>
      <c r="AQ150">
        <v>23.22552787878787</v>
      </c>
      <c r="AR150">
        <v>-3.248034847084438E-06</v>
      </c>
      <c r="AS150">
        <v>107.5651397533487</v>
      </c>
      <c r="AT150">
        <v>2</v>
      </c>
      <c r="AU150">
        <v>0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439</v>
      </c>
      <c r="AZ150" t="s">
        <v>439</v>
      </c>
      <c r="BA150">
        <v>0</v>
      </c>
      <c r="BB150">
        <v>0</v>
      </c>
      <c r="BC150">
        <f>1-BA150/BB150</f>
        <v>0</v>
      </c>
      <c r="BD150">
        <v>0</v>
      </c>
      <c r="BE150" t="s">
        <v>439</v>
      </c>
      <c r="BF150" t="s">
        <v>439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439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1.65</v>
      </c>
      <c r="DN150">
        <v>0.5</v>
      </c>
      <c r="DO150" t="s">
        <v>440</v>
      </c>
      <c r="DP150">
        <v>2</v>
      </c>
      <c r="DQ150" t="b">
        <v>1</v>
      </c>
      <c r="DR150">
        <v>1758644293.1</v>
      </c>
      <c r="DS150">
        <v>558.6266296296295</v>
      </c>
      <c r="DT150">
        <v>593.2598518518519</v>
      </c>
      <c r="DU150">
        <v>23.22730000000001</v>
      </c>
      <c r="DV150">
        <v>21.70127407407407</v>
      </c>
      <c r="DW150">
        <v>558.4714814814815</v>
      </c>
      <c r="DX150">
        <v>23.08787777777778</v>
      </c>
      <c r="DY150">
        <v>500.0051111111111</v>
      </c>
      <c r="DZ150">
        <v>90.47993333333334</v>
      </c>
      <c r="EA150">
        <v>0.03013466296296296</v>
      </c>
      <c r="EB150">
        <v>29.82358888888889</v>
      </c>
      <c r="EC150">
        <v>30.01211111111111</v>
      </c>
      <c r="ED150">
        <v>999.9000000000001</v>
      </c>
      <c r="EE150">
        <v>0</v>
      </c>
      <c r="EF150">
        <v>0</v>
      </c>
      <c r="EG150">
        <v>10009.00259259259</v>
      </c>
      <c r="EH150">
        <v>0</v>
      </c>
      <c r="EI150">
        <v>12.0846</v>
      </c>
      <c r="EJ150">
        <v>-34.63327037037037</v>
      </c>
      <c r="EK150">
        <v>571.9105925925926</v>
      </c>
      <c r="EL150">
        <v>606.42</v>
      </c>
      <c r="EM150">
        <v>1.526034074074074</v>
      </c>
      <c r="EN150">
        <v>593.2598518518519</v>
      </c>
      <c r="EO150">
        <v>21.70127407407407</v>
      </c>
      <c r="EP150">
        <v>2.101605185185185</v>
      </c>
      <c r="EQ150">
        <v>1.963529259259259</v>
      </c>
      <c r="ER150">
        <v>18.23134814814815</v>
      </c>
      <c r="ES150">
        <v>17.15327037037037</v>
      </c>
      <c r="ET150">
        <v>2000.034074074074</v>
      </c>
      <c r="EU150">
        <v>0.9799988888888889</v>
      </c>
      <c r="EV150">
        <v>0.02000101111111111</v>
      </c>
      <c r="EW150">
        <v>0</v>
      </c>
      <c r="EX150">
        <v>223.5544814814815</v>
      </c>
      <c r="EY150">
        <v>5.00097</v>
      </c>
      <c r="EZ150">
        <v>4575.77037037037</v>
      </c>
      <c r="FA150">
        <v>16707.85555555555</v>
      </c>
      <c r="FB150">
        <v>40.31199999999999</v>
      </c>
      <c r="FC150">
        <v>40.68699999999999</v>
      </c>
      <c r="FD150">
        <v>40.25</v>
      </c>
      <c r="FE150">
        <v>40.25688888888889</v>
      </c>
      <c r="FF150">
        <v>40.93699999999999</v>
      </c>
      <c r="FG150">
        <v>1955.134074074074</v>
      </c>
      <c r="FH150">
        <v>39.9</v>
      </c>
      <c r="FI150">
        <v>0</v>
      </c>
      <c r="FJ150">
        <v>1758644301.6</v>
      </c>
      <c r="FK150">
        <v>0</v>
      </c>
      <c r="FL150">
        <v>223.5346153846154</v>
      </c>
      <c r="FM150">
        <v>4.381948721139409</v>
      </c>
      <c r="FN150">
        <v>81.11213676012015</v>
      </c>
      <c r="FO150">
        <v>4575.725</v>
      </c>
      <c r="FP150">
        <v>15</v>
      </c>
      <c r="FQ150">
        <v>0</v>
      </c>
      <c r="FR150" t="s">
        <v>441</v>
      </c>
      <c r="FS150">
        <v>1747247426.5</v>
      </c>
      <c r="FT150">
        <v>1747247420.5</v>
      </c>
      <c r="FU150">
        <v>0</v>
      </c>
      <c r="FV150">
        <v>1.027</v>
      </c>
      <c r="FW150">
        <v>0.031</v>
      </c>
      <c r="FX150">
        <v>0.02</v>
      </c>
      <c r="FY150">
        <v>0.05</v>
      </c>
      <c r="FZ150">
        <v>420</v>
      </c>
      <c r="GA150">
        <v>16</v>
      </c>
      <c r="GB150">
        <v>0.01</v>
      </c>
      <c r="GC150">
        <v>0.1</v>
      </c>
      <c r="GD150">
        <v>-34.46138999999999</v>
      </c>
      <c r="GE150">
        <v>-3.440100562851733</v>
      </c>
      <c r="GF150">
        <v>0.3433275205980434</v>
      </c>
      <c r="GG150">
        <v>0</v>
      </c>
      <c r="GH150">
        <v>223.3051764705882</v>
      </c>
      <c r="GI150">
        <v>4.734973261336976</v>
      </c>
      <c r="GJ150">
        <v>0.4999887922619282</v>
      </c>
      <c r="GK150">
        <v>-1</v>
      </c>
      <c r="GL150">
        <v>1.52527175</v>
      </c>
      <c r="GM150">
        <v>0.01579936210131091</v>
      </c>
      <c r="GN150">
        <v>0.002203820418613999</v>
      </c>
      <c r="GO150">
        <v>1</v>
      </c>
      <c r="GP150">
        <v>1</v>
      </c>
      <c r="GQ150">
        <v>2</v>
      </c>
      <c r="GR150" t="s">
        <v>442</v>
      </c>
      <c r="GS150">
        <v>3.13621</v>
      </c>
      <c r="GT150">
        <v>2.69034</v>
      </c>
      <c r="GU150">
        <v>0.119772</v>
      </c>
      <c r="GV150">
        <v>0.123596</v>
      </c>
      <c r="GW150">
        <v>0.104055</v>
      </c>
      <c r="GX150">
        <v>0.098028</v>
      </c>
      <c r="GY150">
        <v>28015.4</v>
      </c>
      <c r="GZ150">
        <v>27939.8</v>
      </c>
      <c r="HA150">
        <v>29583.1</v>
      </c>
      <c r="HB150">
        <v>29458.8</v>
      </c>
      <c r="HC150">
        <v>35019.2</v>
      </c>
      <c r="HD150">
        <v>35191.6</v>
      </c>
      <c r="HE150">
        <v>41631.9</v>
      </c>
      <c r="HF150">
        <v>41849.7</v>
      </c>
      <c r="HG150">
        <v>1.927</v>
      </c>
      <c r="HH150">
        <v>1.88325</v>
      </c>
      <c r="HI150">
        <v>0.107698</v>
      </c>
      <c r="HJ150">
        <v>0</v>
      </c>
      <c r="HK150">
        <v>28.2496</v>
      </c>
      <c r="HL150">
        <v>999.9</v>
      </c>
      <c r="HM150">
        <v>53.4</v>
      </c>
      <c r="HN150">
        <v>31</v>
      </c>
      <c r="HO150">
        <v>26.6254</v>
      </c>
      <c r="HP150">
        <v>62.0381</v>
      </c>
      <c r="HQ150">
        <v>25.9375</v>
      </c>
      <c r="HR150">
        <v>1</v>
      </c>
      <c r="HS150">
        <v>0.0373018</v>
      </c>
      <c r="HT150">
        <v>-0.689581</v>
      </c>
      <c r="HU150">
        <v>20.3382</v>
      </c>
      <c r="HV150">
        <v>5.21579</v>
      </c>
      <c r="HW150">
        <v>12.0113</v>
      </c>
      <c r="HX150">
        <v>4.98895</v>
      </c>
      <c r="HY150">
        <v>3.28765</v>
      </c>
      <c r="HZ150">
        <v>9999</v>
      </c>
      <c r="IA150">
        <v>9999</v>
      </c>
      <c r="IB150">
        <v>9999</v>
      </c>
      <c r="IC150">
        <v>999.9</v>
      </c>
      <c r="ID150">
        <v>1.86755</v>
      </c>
      <c r="IE150">
        <v>1.86673</v>
      </c>
      <c r="IF150">
        <v>1.866</v>
      </c>
      <c r="IG150">
        <v>1.866</v>
      </c>
      <c r="IH150">
        <v>1.86784</v>
      </c>
      <c r="II150">
        <v>1.87027</v>
      </c>
      <c r="IJ150">
        <v>1.8689</v>
      </c>
      <c r="IK150">
        <v>1.87042</v>
      </c>
      <c r="IL150">
        <v>0</v>
      </c>
      <c r="IM150">
        <v>0</v>
      </c>
      <c r="IN150">
        <v>0</v>
      </c>
      <c r="IO150">
        <v>0</v>
      </c>
      <c r="IP150" t="s">
        <v>443</v>
      </c>
      <c r="IQ150" t="s">
        <v>444</v>
      </c>
      <c r="IR150" t="s">
        <v>445</v>
      </c>
      <c r="IS150" t="s">
        <v>445</v>
      </c>
      <c r="IT150" t="s">
        <v>445</v>
      </c>
      <c r="IU150" t="s">
        <v>445</v>
      </c>
      <c r="IV150">
        <v>0</v>
      </c>
      <c r="IW150">
        <v>100</v>
      </c>
      <c r="IX150">
        <v>100</v>
      </c>
      <c r="IY150">
        <v>0.148</v>
      </c>
      <c r="IZ150">
        <v>0.1394</v>
      </c>
      <c r="JA150">
        <v>0.1520806729546384</v>
      </c>
      <c r="JB150">
        <v>0.0003178419753343253</v>
      </c>
      <c r="JC150">
        <v>-6.012475575984678E-07</v>
      </c>
      <c r="JD150">
        <v>7.594320938325871E-11</v>
      </c>
      <c r="JE150">
        <v>-0.06537213769188976</v>
      </c>
      <c r="JF150">
        <v>-0.002779077146552394</v>
      </c>
      <c r="JG150">
        <v>0.0007843295920201409</v>
      </c>
      <c r="JH150">
        <v>-1.211717912536145E-05</v>
      </c>
      <c r="JI150">
        <v>4</v>
      </c>
      <c r="JJ150">
        <v>2338</v>
      </c>
      <c r="JK150">
        <v>1</v>
      </c>
      <c r="JL150">
        <v>27</v>
      </c>
      <c r="JM150">
        <v>189947.9</v>
      </c>
      <c r="JN150">
        <v>189948</v>
      </c>
      <c r="JO150">
        <v>1.43311</v>
      </c>
      <c r="JP150">
        <v>2.26929</v>
      </c>
      <c r="JQ150">
        <v>1.39648</v>
      </c>
      <c r="JR150">
        <v>2.34863</v>
      </c>
      <c r="JS150">
        <v>1.49536</v>
      </c>
      <c r="JT150">
        <v>2.64282</v>
      </c>
      <c r="JU150">
        <v>36.1989</v>
      </c>
      <c r="JV150">
        <v>24.0612</v>
      </c>
      <c r="JW150">
        <v>18</v>
      </c>
      <c r="JX150">
        <v>486.916</v>
      </c>
      <c r="JY150">
        <v>449.526</v>
      </c>
      <c r="JZ150">
        <v>28.5472</v>
      </c>
      <c r="KA150">
        <v>28.068</v>
      </c>
      <c r="KB150">
        <v>30</v>
      </c>
      <c r="KC150">
        <v>27.9436</v>
      </c>
      <c r="KD150">
        <v>27.8768</v>
      </c>
      <c r="KE150">
        <v>28.7999</v>
      </c>
      <c r="KF150">
        <v>25.3635</v>
      </c>
      <c r="KG150">
        <v>69.63630000000001</v>
      </c>
      <c r="KH150">
        <v>28.5344</v>
      </c>
      <c r="KI150">
        <v>641.051</v>
      </c>
      <c r="KJ150">
        <v>21.7358</v>
      </c>
      <c r="KK150">
        <v>101.11</v>
      </c>
      <c r="KL150">
        <v>100.637</v>
      </c>
    </row>
    <row r="151" spans="1:298">
      <c r="A151">
        <v>135</v>
      </c>
      <c r="B151">
        <v>1758644305.6</v>
      </c>
      <c r="C151">
        <v>2679.599999904633</v>
      </c>
      <c r="D151" t="s">
        <v>715</v>
      </c>
      <c r="E151" t="s">
        <v>716</v>
      </c>
      <c r="F151">
        <v>5</v>
      </c>
      <c r="G151" t="s">
        <v>640</v>
      </c>
      <c r="H151" t="s">
        <v>437</v>
      </c>
      <c r="I151" t="s">
        <v>438</v>
      </c>
      <c r="J151">
        <v>1758644297.814285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638.7373506880513</v>
      </c>
      <c r="AL151">
        <v>612.7394121212118</v>
      </c>
      <c r="AM151">
        <v>3.417515718312419</v>
      </c>
      <c r="AN151">
        <v>64.96377048349792</v>
      </c>
      <c r="AO151">
        <f>(AQ151 - AP151 + DZ151*1E3/(8.314*(EB151+273.15)) * AS151/DY151 * AR151) * DY151/(100*DM151) * 1000/(1000 - AQ151)</f>
        <v>0</v>
      </c>
      <c r="AP151">
        <v>21.70135386710249</v>
      </c>
      <c r="AQ151">
        <v>23.22323636363635</v>
      </c>
      <c r="AR151">
        <v>-9.008305728154899E-07</v>
      </c>
      <c r="AS151">
        <v>107.5651397533487</v>
      </c>
      <c r="AT151">
        <v>2</v>
      </c>
      <c r="AU151">
        <v>0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439</v>
      </c>
      <c r="AZ151" t="s">
        <v>439</v>
      </c>
      <c r="BA151">
        <v>0</v>
      </c>
      <c r="BB151">
        <v>0</v>
      </c>
      <c r="BC151">
        <f>1-BA151/BB151</f>
        <v>0</v>
      </c>
      <c r="BD151">
        <v>0</v>
      </c>
      <c r="BE151" t="s">
        <v>439</v>
      </c>
      <c r="BF151" t="s">
        <v>439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439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1.65</v>
      </c>
      <c r="DN151">
        <v>0.5</v>
      </c>
      <c r="DO151" t="s">
        <v>440</v>
      </c>
      <c r="DP151">
        <v>2</v>
      </c>
      <c r="DQ151" t="b">
        <v>1</v>
      </c>
      <c r="DR151">
        <v>1758644297.814285</v>
      </c>
      <c r="DS151">
        <v>574.2469642857143</v>
      </c>
      <c r="DT151">
        <v>609.0648214285715</v>
      </c>
      <c r="DU151">
        <v>23.22631428571429</v>
      </c>
      <c r="DV151">
        <v>21.70092142857143</v>
      </c>
      <c r="DW151">
        <v>574.0963928571429</v>
      </c>
      <c r="DX151">
        <v>23.08690357142857</v>
      </c>
      <c r="DY151">
        <v>500.0276071428572</v>
      </c>
      <c r="DZ151">
        <v>90.47987142857141</v>
      </c>
      <c r="EA151">
        <v>0.03005923928571428</v>
      </c>
      <c r="EB151">
        <v>29.82292857142857</v>
      </c>
      <c r="EC151">
        <v>30.01140714285714</v>
      </c>
      <c r="ED151">
        <v>999.9000000000002</v>
      </c>
      <c r="EE151">
        <v>0</v>
      </c>
      <c r="EF151">
        <v>0</v>
      </c>
      <c r="EG151">
        <v>10010.98</v>
      </c>
      <c r="EH151">
        <v>0</v>
      </c>
      <c r="EI151">
        <v>12.0846</v>
      </c>
      <c r="EJ151">
        <v>-34.81785714285714</v>
      </c>
      <c r="EK151">
        <v>587.9018928571428</v>
      </c>
      <c r="EL151">
        <v>622.5753571428571</v>
      </c>
      <c r="EM151">
        <v>1.525403928571428</v>
      </c>
      <c r="EN151">
        <v>609.0648214285715</v>
      </c>
      <c r="EO151">
        <v>21.70092142857143</v>
      </c>
      <c r="EP151">
        <v>2.101513928571428</v>
      </c>
      <c r="EQ151">
        <v>1.963496071428571</v>
      </c>
      <c r="ER151">
        <v>18.23066428571428</v>
      </c>
      <c r="ES151">
        <v>17.153</v>
      </c>
      <c r="ET151">
        <v>1999.998928571429</v>
      </c>
      <c r="EU151">
        <v>0.9799985714285714</v>
      </c>
      <c r="EV151">
        <v>0.02000132857142857</v>
      </c>
      <c r="EW151">
        <v>0</v>
      </c>
      <c r="EX151">
        <v>223.8820714285714</v>
      </c>
      <c r="EY151">
        <v>5.00097</v>
      </c>
      <c r="EZ151">
        <v>4581.582142857143</v>
      </c>
      <c r="FA151">
        <v>16707.55714285715</v>
      </c>
      <c r="FB151">
        <v>40.31199999999999</v>
      </c>
      <c r="FC151">
        <v>40.68699999999999</v>
      </c>
      <c r="FD151">
        <v>40.25</v>
      </c>
      <c r="FE151">
        <v>40.25664285714286</v>
      </c>
      <c r="FF151">
        <v>40.93257142857141</v>
      </c>
      <c r="FG151">
        <v>1955.098928571429</v>
      </c>
      <c r="FH151">
        <v>39.9</v>
      </c>
      <c r="FI151">
        <v>0</v>
      </c>
      <c r="FJ151">
        <v>1758644306.4</v>
      </c>
      <c r="FK151">
        <v>0</v>
      </c>
      <c r="FL151">
        <v>223.8828076923077</v>
      </c>
      <c r="FM151">
        <v>5.016034190976743</v>
      </c>
      <c r="FN151">
        <v>73.72820509924232</v>
      </c>
      <c r="FO151">
        <v>4581.820384615385</v>
      </c>
      <c r="FP151">
        <v>15</v>
      </c>
      <c r="FQ151">
        <v>0</v>
      </c>
      <c r="FR151" t="s">
        <v>441</v>
      </c>
      <c r="FS151">
        <v>1747247426.5</v>
      </c>
      <c r="FT151">
        <v>1747247420.5</v>
      </c>
      <c r="FU151">
        <v>0</v>
      </c>
      <c r="FV151">
        <v>1.027</v>
      </c>
      <c r="FW151">
        <v>0.031</v>
      </c>
      <c r="FX151">
        <v>0.02</v>
      </c>
      <c r="FY151">
        <v>0.05</v>
      </c>
      <c r="FZ151">
        <v>420</v>
      </c>
      <c r="GA151">
        <v>16</v>
      </c>
      <c r="GB151">
        <v>0.01</v>
      </c>
      <c r="GC151">
        <v>0.1</v>
      </c>
      <c r="GD151">
        <v>-34.65651749999999</v>
      </c>
      <c r="GE151">
        <v>-2.642558724202568</v>
      </c>
      <c r="GF151">
        <v>0.2677319180519008</v>
      </c>
      <c r="GG151">
        <v>0</v>
      </c>
      <c r="GH151">
        <v>223.6096764705882</v>
      </c>
      <c r="GI151">
        <v>4.43989304972944</v>
      </c>
      <c r="GJ151">
        <v>0.4767699976118835</v>
      </c>
      <c r="GK151">
        <v>-1</v>
      </c>
      <c r="GL151">
        <v>1.525328</v>
      </c>
      <c r="GM151">
        <v>-0.00533200750469067</v>
      </c>
      <c r="GN151">
        <v>0.001907638854710194</v>
      </c>
      <c r="GO151">
        <v>1</v>
      </c>
      <c r="GP151">
        <v>1</v>
      </c>
      <c r="GQ151">
        <v>2</v>
      </c>
      <c r="GR151" t="s">
        <v>442</v>
      </c>
      <c r="GS151">
        <v>3.13616</v>
      </c>
      <c r="GT151">
        <v>2.68997</v>
      </c>
      <c r="GU151">
        <v>0.122176</v>
      </c>
      <c r="GV151">
        <v>0.12591</v>
      </c>
      <c r="GW151">
        <v>0.10405</v>
      </c>
      <c r="GX151">
        <v>0.0980236</v>
      </c>
      <c r="GY151">
        <v>27939.2</v>
      </c>
      <c r="GZ151">
        <v>27866.3</v>
      </c>
      <c r="HA151">
        <v>29583.4</v>
      </c>
      <c r="HB151">
        <v>29459</v>
      </c>
      <c r="HC151">
        <v>35019.6</v>
      </c>
      <c r="HD151">
        <v>35192.1</v>
      </c>
      <c r="HE151">
        <v>41632.1</v>
      </c>
      <c r="HF151">
        <v>41850</v>
      </c>
      <c r="HG151">
        <v>1.9271</v>
      </c>
      <c r="HH151">
        <v>1.88328</v>
      </c>
      <c r="HI151">
        <v>0.10784</v>
      </c>
      <c r="HJ151">
        <v>0</v>
      </c>
      <c r="HK151">
        <v>28.2496</v>
      </c>
      <c r="HL151">
        <v>999.9</v>
      </c>
      <c r="HM151">
        <v>53.4</v>
      </c>
      <c r="HN151">
        <v>31</v>
      </c>
      <c r="HO151">
        <v>26.6252</v>
      </c>
      <c r="HP151">
        <v>61.8381</v>
      </c>
      <c r="HQ151">
        <v>25.9175</v>
      </c>
      <c r="HR151">
        <v>1</v>
      </c>
      <c r="HS151">
        <v>0.0372332</v>
      </c>
      <c r="HT151">
        <v>-0.7000459999999999</v>
      </c>
      <c r="HU151">
        <v>20.3384</v>
      </c>
      <c r="HV151">
        <v>5.21594</v>
      </c>
      <c r="HW151">
        <v>12.0111</v>
      </c>
      <c r="HX151">
        <v>4.989</v>
      </c>
      <c r="HY151">
        <v>3.28775</v>
      </c>
      <c r="HZ151">
        <v>9999</v>
      </c>
      <c r="IA151">
        <v>9999</v>
      </c>
      <c r="IB151">
        <v>9999</v>
      </c>
      <c r="IC151">
        <v>999.9</v>
      </c>
      <c r="ID151">
        <v>1.86754</v>
      </c>
      <c r="IE151">
        <v>1.86672</v>
      </c>
      <c r="IF151">
        <v>1.86602</v>
      </c>
      <c r="IG151">
        <v>1.86601</v>
      </c>
      <c r="IH151">
        <v>1.86784</v>
      </c>
      <c r="II151">
        <v>1.87027</v>
      </c>
      <c r="IJ151">
        <v>1.86892</v>
      </c>
      <c r="IK151">
        <v>1.87042</v>
      </c>
      <c r="IL151">
        <v>0</v>
      </c>
      <c r="IM151">
        <v>0</v>
      </c>
      <c r="IN151">
        <v>0</v>
      </c>
      <c r="IO151">
        <v>0</v>
      </c>
      <c r="IP151" t="s">
        <v>443</v>
      </c>
      <c r="IQ151" t="s">
        <v>444</v>
      </c>
      <c r="IR151" t="s">
        <v>445</v>
      </c>
      <c r="IS151" t="s">
        <v>445</v>
      </c>
      <c r="IT151" t="s">
        <v>445</v>
      </c>
      <c r="IU151" t="s">
        <v>445</v>
      </c>
      <c r="IV151">
        <v>0</v>
      </c>
      <c r="IW151">
        <v>100</v>
      </c>
      <c r="IX151">
        <v>100</v>
      </c>
      <c r="IY151">
        <v>0.143</v>
      </c>
      <c r="IZ151">
        <v>0.1393</v>
      </c>
      <c r="JA151">
        <v>0.1520806729546384</v>
      </c>
      <c r="JB151">
        <v>0.0003178419753343253</v>
      </c>
      <c r="JC151">
        <v>-6.012475575984678E-07</v>
      </c>
      <c r="JD151">
        <v>7.594320938325871E-11</v>
      </c>
      <c r="JE151">
        <v>-0.06537213769188976</v>
      </c>
      <c r="JF151">
        <v>-0.002779077146552394</v>
      </c>
      <c r="JG151">
        <v>0.0007843295920201409</v>
      </c>
      <c r="JH151">
        <v>-1.211717912536145E-05</v>
      </c>
      <c r="JI151">
        <v>4</v>
      </c>
      <c r="JJ151">
        <v>2338</v>
      </c>
      <c r="JK151">
        <v>1</v>
      </c>
      <c r="JL151">
        <v>27</v>
      </c>
      <c r="JM151">
        <v>189948</v>
      </c>
      <c r="JN151">
        <v>189948.1</v>
      </c>
      <c r="JO151">
        <v>1.46606</v>
      </c>
      <c r="JP151">
        <v>2.27539</v>
      </c>
      <c r="JQ151">
        <v>1.39771</v>
      </c>
      <c r="JR151">
        <v>2.34497</v>
      </c>
      <c r="JS151">
        <v>1.49536</v>
      </c>
      <c r="JT151">
        <v>2.55859</v>
      </c>
      <c r="JU151">
        <v>36.1989</v>
      </c>
      <c r="JV151">
        <v>24.0612</v>
      </c>
      <c r="JW151">
        <v>18</v>
      </c>
      <c r="JX151">
        <v>486.974</v>
      </c>
      <c r="JY151">
        <v>449.541</v>
      </c>
      <c r="JZ151">
        <v>28.5305</v>
      </c>
      <c r="KA151">
        <v>28.0656</v>
      </c>
      <c r="KB151">
        <v>29.9999</v>
      </c>
      <c r="KC151">
        <v>27.943</v>
      </c>
      <c r="KD151">
        <v>27.8766</v>
      </c>
      <c r="KE151">
        <v>29.3831</v>
      </c>
      <c r="KF151">
        <v>25.3635</v>
      </c>
      <c r="KG151">
        <v>69.63630000000001</v>
      </c>
      <c r="KH151">
        <v>28.5275</v>
      </c>
      <c r="KI151">
        <v>654.4109999999999</v>
      </c>
      <c r="KJ151">
        <v>21.7358</v>
      </c>
      <c r="KK151">
        <v>101.111</v>
      </c>
      <c r="KL151">
        <v>100.638</v>
      </c>
    </row>
    <row r="152" spans="1:298">
      <c r="A152">
        <v>136</v>
      </c>
      <c r="B152">
        <v>1758644310.6</v>
      </c>
      <c r="C152">
        <v>2684.599999904633</v>
      </c>
      <c r="D152" t="s">
        <v>717</v>
      </c>
      <c r="E152" t="s">
        <v>718</v>
      </c>
      <c r="F152">
        <v>5</v>
      </c>
      <c r="G152" t="s">
        <v>640</v>
      </c>
      <c r="H152" t="s">
        <v>437</v>
      </c>
      <c r="I152" t="s">
        <v>438</v>
      </c>
      <c r="J152">
        <v>1758644303.1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655.7606224355643</v>
      </c>
      <c r="AL152">
        <v>629.8094545454543</v>
      </c>
      <c r="AM152">
        <v>3.420208542318779</v>
      </c>
      <c r="AN152">
        <v>64.96377048349792</v>
      </c>
      <c r="AO152">
        <f>(AQ152 - AP152 + DZ152*1E3/(8.314*(EB152+273.15)) * AS152/DY152 * AR152) * DY152/(100*DM152) * 1000/(1000 - AQ152)</f>
        <v>0</v>
      </c>
      <c r="AP152">
        <v>21.69718811601444</v>
      </c>
      <c r="AQ152">
        <v>23.21944848484847</v>
      </c>
      <c r="AR152">
        <v>-2.647161569942962E-06</v>
      </c>
      <c r="AS152">
        <v>107.5651397533487</v>
      </c>
      <c r="AT152">
        <v>2</v>
      </c>
      <c r="AU152">
        <v>0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439</v>
      </c>
      <c r="AZ152" t="s">
        <v>439</v>
      </c>
      <c r="BA152">
        <v>0</v>
      </c>
      <c r="BB152">
        <v>0</v>
      </c>
      <c r="BC152">
        <f>1-BA152/BB152</f>
        <v>0</v>
      </c>
      <c r="BD152">
        <v>0</v>
      </c>
      <c r="BE152" t="s">
        <v>439</v>
      </c>
      <c r="BF152" t="s">
        <v>439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439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1.65</v>
      </c>
      <c r="DN152">
        <v>0.5</v>
      </c>
      <c r="DO152" t="s">
        <v>440</v>
      </c>
      <c r="DP152">
        <v>2</v>
      </c>
      <c r="DQ152" t="b">
        <v>1</v>
      </c>
      <c r="DR152">
        <v>1758644303.1</v>
      </c>
      <c r="DS152">
        <v>591.8402592592591</v>
      </c>
      <c r="DT152">
        <v>626.7488888888889</v>
      </c>
      <c r="DU152">
        <v>23.22358888888889</v>
      </c>
      <c r="DV152">
        <v>21.69982592592592</v>
      </c>
      <c r="DW152">
        <v>591.6950000000001</v>
      </c>
      <c r="DX152">
        <v>23.08421851851852</v>
      </c>
      <c r="DY152">
        <v>500.024111111111</v>
      </c>
      <c r="DZ152">
        <v>90.48026296296295</v>
      </c>
      <c r="EA152">
        <v>0.02993689259259259</v>
      </c>
      <c r="EB152">
        <v>29.82136296296297</v>
      </c>
      <c r="EC152">
        <v>30.01095555555556</v>
      </c>
      <c r="ED152">
        <v>999.9000000000001</v>
      </c>
      <c r="EE152">
        <v>0</v>
      </c>
      <c r="EF152">
        <v>0</v>
      </c>
      <c r="EG152">
        <v>10001.24814814815</v>
      </c>
      <c r="EH152">
        <v>0</v>
      </c>
      <c r="EI152">
        <v>12.0846</v>
      </c>
      <c r="EJ152">
        <v>-34.90864444444445</v>
      </c>
      <c r="EK152">
        <v>605.9117777777778</v>
      </c>
      <c r="EL152">
        <v>640.6509259259258</v>
      </c>
      <c r="EM152">
        <v>1.523774074074074</v>
      </c>
      <c r="EN152">
        <v>626.7488888888889</v>
      </c>
      <c r="EO152">
        <v>21.69982592592592</v>
      </c>
      <c r="EP152">
        <v>2.101276296296296</v>
      </c>
      <c r="EQ152">
        <v>1.963405555555555</v>
      </c>
      <c r="ER152">
        <v>18.22886666666666</v>
      </c>
      <c r="ES152">
        <v>17.15227407407407</v>
      </c>
      <c r="ET152">
        <v>1999.99074074074</v>
      </c>
      <c r="EU152">
        <v>0.9799985555555556</v>
      </c>
      <c r="EV152">
        <v>0.02000134814814815</v>
      </c>
      <c r="EW152">
        <v>0</v>
      </c>
      <c r="EX152">
        <v>224.281</v>
      </c>
      <c r="EY152">
        <v>5.00097</v>
      </c>
      <c r="EZ152">
        <v>4588.259999999999</v>
      </c>
      <c r="FA152">
        <v>16707.4962962963</v>
      </c>
      <c r="FB152">
        <v>40.31199999999999</v>
      </c>
      <c r="FC152">
        <v>40.68699999999999</v>
      </c>
      <c r="FD152">
        <v>40.25</v>
      </c>
      <c r="FE152">
        <v>40.25</v>
      </c>
      <c r="FF152">
        <v>40.9324074074074</v>
      </c>
      <c r="FG152">
        <v>1955.090740740741</v>
      </c>
      <c r="FH152">
        <v>39.9</v>
      </c>
      <c r="FI152">
        <v>0</v>
      </c>
      <c r="FJ152">
        <v>1758644311.8</v>
      </c>
      <c r="FK152">
        <v>0</v>
      </c>
      <c r="FL152">
        <v>224.30268</v>
      </c>
      <c r="FM152">
        <v>3.799307703761881</v>
      </c>
      <c r="FN152">
        <v>73.6130770067474</v>
      </c>
      <c r="FO152">
        <v>4588.9556</v>
      </c>
      <c r="FP152">
        <v>15</v>
      </c>
      <c r="FQ152">
        <v>0</v>
      </c>
      <c r="FR152" t="s">
        <v>441</v>
      </c>
      <c r="FS152">
        <v>1747247426.5</v>
      </c>
      <c r="FT152">
        <v>1747247420.5</v>
      </c>
      <c r="FU152">
        <v>0</v>
      </c>
      <c r="FV152">
        <v>1.027</v>
      </c>
      <c r="FW152">
        <v>0.031</v>
      </c>
      <c r="FX152">
        <v>0.02</v>
      </c>
      <c r="FY152">
        <v>0.05</v>
      </c>
      <c r="FZ152">
        <v>420</v>
      </c>
      <c r="GA152">
        <v>16</v>
      </c>
      <c r="GB152">
        <v>0.01</v>
      </c>
      <c r="GC152">
        <v>0.1</v>
      </c>
      <c r="GD152">
        <v>-34.82687804878049</v>
      </c>
      <c r="GE152">
        <v>-1.255636933797827</v>
      </c>
      <c r="GF152">
        <v>0.1459105598281476</v>
      </c>
      <c r="GG152">
        <v>0</v>
      </c>
      <c r="GH152">
        <v>223.9963529411765</v>
      </c>
      <c r="GI152">
        <v>4.401802906755665</v>
      </c>
      <c r="GJ152">
        <v>0.4742593533669697</v>
      </c>
      <c r="GK152">
        <v>-1</v>
      </c>
      <c r="GL152">
        <v>1.524769756097561</v>
      </c>
      <c r="GM152">
        <v>-0.01724111498257894</v>
      </c>
      <c r="GN152">
        <v>0.002260051248938543</v>
      </c>
      <c r="GO152">
        <v>1</v>
      </c>
      <c r="GP152">
        <v>1</v>
      </c>
      <c r="GQ152">
        <v>2</v>
      </c>
      <c r="GR152" t="s">
        <v>442</v>
      </c>
      <c r="GS152">
        <v>3.13604</v>
      </c>
      <c r="GT152">
        <v>2.69028</v>
      </c>
      <c r="GU152">
        <v>0.12455</v>
      </c>
      <c r="GV152">
        <v>0.128204</v>
      </c>
      <c r="GW152">
        <v>0.10404</v>
      </c>
      <c r="GX152">
        <v>0.0980171</v>
      </c>
      <c r="GY152">
        <v>27863.8</v>
      </c>
      <c r="GZ152">
        <v>27793.2</v>
      </c>
      <c r="HA152">
        <v>29583.6</v>
      </c>
      <c r="HB152">
        <v>29459.1</v>
      </c>
      <c r="HC152">
        <v>35020.4</v>
      </c>
      <c r="HD152">
        <v>35192.5</v>
      </c>
      <c r="HE152">
        <v>41632.4</v>
      </c>
      <c r="HF152">
        <v>41850.2</v>
      </c>
      <c r="HG152">
        <v>1.9268</v>
      </c>
      <c r="HH152">
        <v>1.88385</v>
      </c>
      <c r="HI152">
        <v>0.108197</v>
      </c>
      <c r="HJ152">
        <v>0</v>
      </c>
      <c r="HK152">
        <v>28.2511</v>
      </c>
      <c r="HL152">
        <v>999.9</v>
      </c>
      <c r="HM152">
        <v>53.4</v>
      </c>
      <c r="HN152">
        <v>31</v>
      </c>
      <c r="HO152">
        <v>26.6258</v>
      </c>
      <c r="HP152">
        <v>62.2381</v>
      </c>
      <c r="HQ152">
        <v>26.0096</v>
      </c>
      <c r="HR152">
        <v>1</v>
      </c>
      <c r="HS152">
        <v>0.0371951</v>
      </c>
      <c r="HT152">
        <v>-0.700564</v>
      </c>
      <c r="HU152">
        <v>20.3384</v>
      </c>
      <c r="HV152">
        <v>5.21609</v>
      </c>
      <c r="HW152">
        <v>12.0107</v>
      </c>
      <c r="HX152">
        <v>4.9888</v>
      </c>
      <c r="HY152">
        <v>3.28765</v>
      </c>
      <c r="HZ152">
        <v>9999</v>
      </c>
      <c r="IA152">
        <v>9999</v>
      </c>
      <c r="IB152">
        <v>9999</v>
      </c>
      <c r="IC152">
        <v>999.9</v>
      </c>
      <c r="ID152">
        <v>1.86754</v>
      </c>
      <c r="IE152">
        <v>1.86673</v>
      </c>
      <c r="IF152">
        <v>1.86601</v>
      </c>
      <c r="IG152">
        <v>1.866</v>
      </c>
      <c r="IH152">
        <v>1.86785</v>
      </c>
      <c r="II152">
        <v>1.87028</v>
      </c>
      <c r="IJ152">
        <v>1.86891</v>
      </c>
      <c r="IK152">
        <v>1.87042</v>
      </c>
      <c r="IL152">
        <v>0</v>
      </c>
      <c r="IM152">
        <v>0</v>
      </c>
      <c r="IN152">
        <v>0</v>
      </c>
      <c r="IO152">
        <v>0</v>
      </c>
      <c r="IP152" t="s">
        <v>443</v>
      </c>
      <c r="IQ152" t="s">
        <v>444</v>
      </c>
      <c r="IR152" t="s">
        <v>445</v>
      </c>
      <c r="IS152" t="s">
        <v>445</v>
      </c>
      <c r="IT152" t="s">
        <v>445</v>
      </c>
      <c r="IU152" t="s">
        <v>445</v>
      </c>
      <c r="IV152">
        <v>0</v>
      </c>
      <c r="IW152">
        <v>100</v>
      </c>
      <c r="IX152">
        <v>100</v>
      </c>
      <c r="IY152">
        <v>0.137</v>
      </c>
      <c r="IZ152">
        <v>0.1393</v>
      </c>
      <c r="JA152">
        <v>0.1520806729546384</v>
      </c>
      <c r="JB152">
        <v>0.0003178419753343253</v>
      </c>
      <c r="JC152">
        <v>-6.012475575984678E-07</v>
      </c>
      <c r="JD152">
        <v>7.594320938325871E-11</v>
      </c>
      <c r="JE152">
        <v>-0.06537213769188976</v>
      </c>
      <c r="JF152">
        <v>-0.002779077146552394</v>
      </c>
      <c r="JG152">
        <v>0.0007843295920201409</v>
      </c>
      <c r="JH152">
        <v>-1.211717912536145E-05</v>
      </c>
      <c r="JI152">
        <v>4</v>
      </c>
      <c r="JJ152">
        <v>2338</v>
      </c>
      <c r="JK152">
        <v>1</v>
      </c>
      <c r="JL152">
        <v>27</v>
      </c>
      <c r="JM152">
        <v>189948.1</v>
      </c>
      <c r="JN152">
        <v>189948.2</v>
      </c>
      <c r="JO152">
        <v>1.49414</v>
      </c>
      <c r="JP152">
        <v>2.25708</v>
      </c>
      <c r="JQ152">
        <v>1.39648</v>
      </c>
      <c r="JR152">
        <v>2.34863</v>
      </c>
      <c r="JS152">
        <v>1.49536</v>
      </c>
      <c r="JT152">
        <v>2.62939</v>
      </c>
      <c r="JU152">
        <v>36.1989</v>
      </c>
      <c r="JV152">
        <v>24.07</v>
      </c>
      <c r="JW152">
        <v>18</v>
      </c>
      <c r="JX152">
        <v>486.769</v>
      </c>
      <c r="JY152">
        <v>449.881</v>
      </c>
      <c r="JZ152">
        <v>28.5224</v>
      </c>
      <c r="KA152">
        <v>28.0656</v>
      </c>
      <c r="KB152">
        <v>29.9999</v>
      </c>
      <c r="KC152">
        <v>27.941</v>
      </c>
      <c r="KD152">
        <v>27.8745</v>
      </c>
      <c r="KE152">
        <v>30.0232</v>
      </c>
      <c r="KF152">
        <v>25.3635</v>
      </c>
      <c r="KG152">
        <v>69.63630000000001</v>
      </c>
      <c r="KH152">
        <v>28.5182</v>
      </c>
      <c r="KI152">
        <v>674.447</v>
      </c>
      <c r="KJ152">
        <v>21.7358</v>
      </c>
      <c r="KK152">
        <v>101.112</v>
      </c>
      <c r="KL152">
        <v>100.638</v>
      </c>
    </row>
    <row r="153" spans="1:298">
      <c r="A153">
        <v>137</v>
      </c>
      <c r="B153">
        <v>1758644315.6</v>
      </c>
      <c r="C153">
        <v>2689.599999904633</v>
      </c>
      <c r="D153" t="s">
        <v>719</v>
      </c>
      <c r="E153" t="s">
        <v>720</v>
      </c>
      <c r="F153">
        <v>5</v>
      </c>
      <c r="G153" t="s">
        <v>640</v>
      </c>
      <c r="H153" t="s">
        <v>437</v>
      </c>
      <c r="I153" t="s">
        <v>438</v>
      </c>
      <c r="J153">
        <v>1758644307.814285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672.9583216231459</v>
      </c>
      <c r="AL153">
        <v>646.9192909090907</v>
      </c>
      <c r="AM153">
        <v>3.42827246250514</v>
      </c>
      <c r="AN153">
        <v>64.96377048349792</v>
      </c>
      <c r="AO153">
        <f>(AQ153 - AP153 + DZ153*1E3/(8.314*(EB153+273.15)) * AS153/DY153 * AR153) * DY153/(100*DM153) * 1000/(1000 - AQ153)</f>
        <v>0</v>
      </c>
      <c r="AP153">
        <v>21.69750840593071</v>
      </c>
      <c r="AQ153">
        <v>23.2165</v>
      </c>
      <c r="AR153">
        <v>-3.891754101724167E-06</v>
      </c>
      <c r="AS153">
        <v>107.5651397533487</v>
      </c>
      <c r="AT153">
        <v>2</v>
      </c>
      <c r="AU153">
        <v>0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439</v>
      </c>
      <c r="AZ153" t="s">
        <v>439</v>
      </c>
      <c r="BA153">
        <v>0</v>
      </c>
      <c r="BB153">
        <v>0</v>
      </c>
      <c r="BC153">
        <f>1-BA153/BB153</f>
        <v>0</v>
      </c>
      <c r="BD153">
        <v>0</v>
      </c>
      <c r="BE153" t="s">
        <v>439</v>
      </c>
      <c r="BF153" t="s">
        <v>439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439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1.65</v>
      </c>
      <c r="DN153">
        <v>0.5</v>
      </c>
      <c r="DO153" t="s">
        <v>440</v>
      </c>
      <c r="DP153">
        <v>2</v>
      </c>
      <c r="DQ153" t="b">
        <v>1</v>
      </c>
      <c r="DR153">
        <v>1758644307.814285</v>
      </c>
      <c r="DS153">
        <v>607.5673214285714</v>
      </c>
      <c r="DT153">
        <v>642.5413214285712</v>
      </c>
      <c r="DU153">
        <v>23.22091785714286</v>
      </c>
      <c r="DV153">
        <v>21.69868571428572</v>
      </c>
      <c r="DW153">
        <v>607.4271071428572</v>
      </c>
      <c r="DX153">
        <v>23.08158214285714</v>
      </c>
      <c r="DY153">
        <v>500.0037142857142</v>
      </c>
      <c r="DZ153">
        <v>90.47962857142856</v>
      </c>
      <c r="EA153">
        <v>0.02991817499999999</v>
      </c>
      <c r="EB153">
        <v>29.82116428571428</v>
      </c>
      <c r="EC153">
        <v>30.009775</v>
      </c>
      <c r="ED153">
        <v>999.9000000000002</v>
      </c>
      <c r="EE153">
        <v>0</v>
      </c>
      <c r="EF153">
        <v>0</v>
      </c>
      <c r="EG153">
        <v>10000.30785714286</v>
      </c>
      <c r="EH153">
        <v>0</v>
      </c>
      <c r="EI153">
        <v>12.0846</v>
      </c>
      <c r="EJ153">
        <v>-34.97401071428572</v>
      </c>
      <c r="EK153">
        <v>622.0110357142858</v>
      </c>
      <c r="EL153">
        <v>656.7928214285714</v>
      </c>
      <c r="EM153">
        <v>1.522235714285715</v>
      </c>
      <c r="EN153">
        <v>642.5413214285712</v>
      </c>
      <c r="EO153">
        <v>21.69868571428572</v>
      </c>
      <c r="EP153">
        <v>2.10102</v>
      </c>
      <c r="EQ153">
        <v>1.963289642857143</v>
      </c>
      <c r="ER153">
        <v>18.22692857142857</v>
      </c>
      <c r="ES153">
        <v>17.15133928571428</v>
      </c>
      <c r="ET153">
        <v>1999.985</v>
      </c>
      <c r="EU153">
        <v>0.9799985714285714</v>
      </c>
      <c r="EV153">
        <v>0.02000133214285714</v>
      </c>
      <c r="EW153">
        <v>0</v>
      </c>
      <c r="EX153">
        <v>224.5070357142857</v>
      </c>
      <c r="EY153">
        <v>5.00097</v>
      </c>
      <c r="EZ153">
        <v>4593.605357142857</v>
      </c>
      <c r="FA153">
        <v>16707.46071428572</v>
      </c>
      <c r="FB153">
        <v>40.31199999999999</v>
      </c>
      <c r="FC153">
        <v>40.68699999999999</v>
      </c>
      <c r="FD153">
        <v>40.25</v>
      </c>
      <c r="FE153">
        <v>40.25</v>
      </c>
      <c r="FF153">
        <v>40.93257142857142</v>
      </c>
      <c r="FG153">
        <v>1955.085</v>
      </c>
      <c r="FH153">
        <v>39.9</v>
      </c>
      <c r="FI153">
        <v>0</v>
      </c>
      <c r="FJ153">
        <v>1758644316.6</v>
      </c>
      <c r="FK153">
        <v>0</v>
      </c>
      <c r="FL153">
        <v>224.54744</v>
      </c>
      <c r="FM153">
        <v>2.781153836877709</v>
      </c>
      <c r="FN153">
        <v>70.99307701012708</v>
      </c>
      <c r="FO153">
        <v>4594.4172</v>
      </c>
      <c r="FP153">
        <v>15</v>
      </c>
      <c r="FQ153">
        <v>0</v>
      </c>
      <c r="FR153" t="s">
        <v>441</v>
      </c>
      <c r="FS153">
        <v>1747247426.5</v>
      </c>
      <c r="FT153">
        <v>1747247420.5</v>
      </c>
      <c r="FU153">
        <v>0</v>
      </c>
      <c r="FV153">
        <v>1.027</v>
      </c>
      <c r="FW153">
        <v>0.031</v>
      </c>
      <c r="FX153">
        <v>0.02</v>
      </c>
      <c r="FY153">
        <v>0.05</v>
      </c>
      <c r="FZ153">
        <v>420</v>
      </c>
      <c r="GA153">
        <v>16</v>
      </c>
      <c r="GB153">
        <v>0.01</v>
      </c>
      <c r="GC153">
        <v>0.1</v>
      </c>
      <c r="GD153">
        <v>-34.93039512195121</v>
      </c>
      <c r="GE153">
        <v>-0.743809756097631</v>
      </c>
      <c r="GF153">
        <v>0.07902852202387287</v>
      </c>
      <c r="GG153">
        <v>0</v>
      </c>
      <c r="GH153">
        <v>224.3095588235294</v>
      </c>
      <c r="GI153">
        <v>3.329213134210049</v>
      </c>
      <c r="GJ153">
        <v>0.3918003836872033</v>
      </c>
      <c r="GK153">
        <v>-1</v>
      </c>
      <c r="GL153">
        <v>1.523627317073171</v>
      </c>
      <c r="GM153">
        <v>-0.01988947735191485</v>
      </c>
      <c r="GN153">
        <v>0.002213689145108653</v>
      </c>
      <c r="GO153">
        <v>1</v>
      </c>
      <c r="GP153">
        <v>1</v>
      </c>
      <c r="GQ153">
        <v>2</v>
      </c>
      <c r="GR153" t="s">
        <v>442</v>
      </c>
      <c r="GS153">
        <v>3.13614</v>
      </c>
      <c r="GT153">
        <v>2.69024</v>
      </c>
      <c r="GU153">
        <v>0.126899</v>
      </c>
      <c r="GV153">
        <v>0.130483</v>
      </c>
      <c r="GW153">
        <v>0.104029</v>
      </c>
      <c r="GX153">
        <v>0.0980149</v>
      </c>
      <c r="GY153">
        <v>27789</v>
      </c>
      <c r="GZ153">
        <v>27720.7</v>
      </c>
      <c r="HA153">
        <v>29583.6</v>
      </c>
      <c r="HB153">
        <v>29459.3</v>
      </c>
      <c r="HC153">
        <v>35020.7</v>
      </c>
      <c r="HD153">
        <v>35192.9</v>
      </c>
      <c r="HE153">
        <v>41632.3</v>
      </c>
      <c r="HF153">
        <v>41850.5</v>
      </c>
      <c r="HG153">
        <v>1.92715</v>
      </c>
      <c r="HH153">
        <v>1.8835</v>
      </c>
      <c r="HI153">
        <v>0.107914</v>
      </c>
      <c r="HJ153">
        <v>0</v>
      </c>
      <c r="HK153">
        <v>28.2529</v>
      </c>
      <c r="HL153">
        <v>999.9</v>
      </c>
      <c r="HM153">
        <v>53.4</v>
      </c>
      <c r="HN153">
        <v>31</v>
      </c>
      <c r="HO153">
        <v>26.6239</v>
      </c>
      <c r="HP153">
        <v>62.0681</v>
      </c>
      <c r="HQ153">
        <v>25.9375</v>
      </c>
      <c r="HR153">
        <v>1</v>
      </c>
      <c r="HS153">
        <v>0.0367556</v>
      </c>
      <c r="HT153">
        <v>-0.685253</v>
      </c>
      <c r="HU153">
        <v>20.3384</v>
      </c>
      <c r="HV153">
        <v>5.21564</v>
      </c>
      <c r="HW153">
        <v>12.0104</v>
      </c>
      <c r="HX153">
        <v>4.98815</v>
      </c>
      <c r="HY153">
        <v>3.2878</v>
      </c>
      <c r="HZ153">
        <v>9999</v>
      </c>
      <c r="IA153">
        <v>9999</v>
      </c>
      <c r="IB153">
        <v>9999</v>
      </c>
      <c r="IC153">
        <v>999.9</v>
      </c>
      <c r="ID153">
        <v>1.86754</v>
      </c>
      <c r="IE153">
        <v>1.86674</v>
      </c>
      <c r="IF153">
        <v>1.86601</v>
      </c>
      <c r="IG153">
        <v>1.866</v>
      </c>
      <c r="IH153">
        <v>1.86786</v>
      </c>
      <c r="II153">
        <v>1.87029</v>
      </c>
      <c r="IJ153">
        <v>1.86891</v>
      </c>
      <c r="IK153">
        <v>1.87042</v>
      </c>
      <c r="IL153">
        <v>0</v>
      </c>
      <c r="IM153">
        <v>0</v>
      </c>
      <c r="IN153">
        <v>0</v>
      </c>
      <c r="IO153">
        <v>0</v>
      </c>
      <c r="IP153" t="s">
        <v>443</v>
      </c>
      <c r="IQ153" t="s">
        <v>444</v>
      </c>
      <c r="IR153" t="s">
        <v>445</v>
      </c>
      <c r="IS153" t="s">
        <v>445</v>
      </c>
      <c r="IT153" t="s">
        <v>445</v>
      </c>
      <c r="IU153" t="s">
        <v>445</v>
      </c>
      <c r="IV153">
        <v>0</v>
      </c>
      <c r="IW153">
        <v>100</v>
      </c>
      <c r="IX153">
        <v>100</v>
      </c>
      <c r="IY153">
        <v>0.132</v>
      </c>
      <c r="IZ153">
        <v>0.1393</v>
      </c>
      <c r="JA153">
        <v>0.1520806729546384</v>
      </c>
      <c r="JB153">
        <v>0.0003178419753343253</v>
      </c>
      <c r="JC153">
        <v>-6.012475575984678E-07</v>
      </c>
      <c r="JD153">
        <v>7.594320938325871E-11</v>
      </c>
      <c r="JE153">
        <v>-0.06537213769188976</v>
      </c>
      <c r="JF153">
        <v>-0.002779077146552394</v>
      </c>
      <c r="JG153">
        <v>0.0007843295920201409</v>
      </c>
      <c r="JH153">
        <v>-1.211717912536145E-05</v>
      </c>
      <c r="JI153">
        <v>4</v>
      </c>
      <c r="JJ153">
        <v>2338</v>
      </c>
      <c r="JK153">
        <v>1</v>
      </c>
      <c r="JL153">
        <v>27</v>
      </c>
      <c r="JM153">
        <v>189948.2</v>
      </c>
      <c r="JN153">
        <v>189948.3</v>
      </c>
      <c r="JO153">
        <v>1.52588</v>
      </c>
      <c r="JP153">
        <v>2.27539</v>
      </c>
      <c r="JQ153">
        <v>1.39648</v>
      </c>
      <c r="JR153">
        <v>2.34741</v>
      </c>
      <c r="JS153">
        <v>1.49536</v>
      </c>
      <c r="JT153">
        <v>2.55737</v>
      </c>
      <c r="JU153">
        <v>36.1754</v>
      </c>
      <c r="JV153">
        <v>24.0612</v>
      </c>
      <c r="JW153">
        <v>18</v>
      </c>
      <c r="JX153">
        <v>486.986</v>
      </c>
      <c r="JY153">
        <v>449.657</v>
      </c>
      <c r="JZ153">
        <v>28.5132</v>
      </c>
      <c r="KA153">
        <v>28.0641</v>
      </c>
      <c r="KB153">
        <v>30</v>
      </c>
      <c r="KC153">
        <v>27.9407</v>
      </c>
      <c r="KD153">
        <v>27.8736</v>
      </c>
      <c r="KE153">
        <v>30.5988</v>
      </c>
      <c r="KF153">
        <v>25.3635</v>
      </c>
      <c r="KG153">
        <v>69.26519999999999</v>
      </c>
      <c r="KH153">
        <v>28.5053</v>
      </c>
      <c r="KI153">
        <v>687.812</v>
      </c>
      <c r="KJ153">
        <v>21.7358</v>
      </c>
      <c r="KK153">
        <v>101.112</v>
      </c>
      <c r="KL153">
        <v>100.639</v>
      </c>
    </row>
    <row r="154" spans="1:298">
      <c r="A154">
        <v>138</v>
      </c>
      <c r="B154">
        <v>1758644320.6</v>
      </c>
      <c r="C154">
        <v>2694.599999904633</v>
      </c>
      <c r="D154" t="s">
        <v>721</v>
      </c>
      <c r="E154" t="s">
        <v>722</v>
      </c>
      <c r="F154">
        <v>5</v>
      </c>
      <c r="G154" t="s">
        <v>640</v>
      </c>
      <c r="H154" t="s">
        <v>437</v>
      </c>
      <c r="I154" t="s">
        <v>438</v>
      </c>
      <c r="J154">
        <v>1758644313.1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690.1877702650305</v>
      </c>
      <c r="AL154">
        <v>664.0740969696968</v>
      </c>
      <c r="AM154">
        <v>3.438788861084776</v>
      </c>
      <c r="AN154">
        <v>64.96377048349792</v>
      </c>
      <c r="AO154">
        <f>(AQ154 - AP154 + DZ154*1E3/(8.314*(EB154+273.15)) * AS154/DY154 * AR154) * DY154/(100*DM154) * 1000/(1000 - AQ154)</f>
        <v>0</v>
      </c>
      <c r="AP154">
        <v>21.68642729639864</v>
      </c>
      <c r="AQ154">
        <v>23.20776848484848</v>
      </c>
      <c r="AR154">
        <v>-8.852969551127125E-06</v>
      </c>
      <c r="AS154">
        <v>107.5651397533487</v>
      </c>
      <c r="AT154">
        <v>2</v>
      </c>
      <c r="AU154">
        <v>0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439</v>
      </c>
      <c r="AZ154" t="s">
        <v>439</v>
      </c>
      <c r="BA154">
        <v>0</v>
      </c>
      <c r="BB154">
        <v>0</v>
      </c>
      <c r="BC154">
        <f>1-BA154/BB154</f>
        <v>0</v>
      </c>
      <c r="BD154">
        <v>0</v>
      </c>
      <c r="BE154" t="s">
        <v>439</v>
      </c>
      <c r="BF154" t="s">
        <v>439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439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1.65</v>
      </c>
      <c r="DN154">
        <v>0.5</v>
      </c>
      <c r="DO154" t="s">
        <v>440</v>
      </c>
      <c r="DP154">
        <v>2</v>
      </c>
      <c r="DQ154" t="b">
        <v>1</v>
      </c>
      <c r="DR154">
        <v>1758644313.1</v>
      </c>
      <c r="DS154">
        <v>625.219037037037</v>
      </c>
      <c r="DT154">
        <v>660.2851851851854</v>
      </c>
      <c r="DU154">
        <v>23.21707037037037</v>
      </c>
      <c r="DV154">
        <v>21.69375555555555</v>
      </c>
      <c r="DW154">
        <v>625.0847037037037</v>
      </c>
      <c r="DX154">
        <v>23.0777962962963</v>
      </c>
      <c r="DY154">
        <v>499.9854444444445</v>
      </c>
      <c r="DZ154">
        <v>90.47993703703703</v>
      </c>
      <c r="EA154">
        <v>0.02998582962962964</v>
      </c>
      <c r="EB154">
        <v>29.82228148148148</v>
      </c>
      <c r="EC154">
        <v>30.01293703703704</v>
      </c>
      <c r="ED154">
        <v>999.9000000000001</v>
      </c>
      <c r="EE154">
        <v>0</v>
      </c>
      <c r="EF154">
        <v>0</v>
      </c>
      <c r="EG154">
        <v>9997.726296296296</v>
      </c>
      <c r="EH154">
        <v>0</v>
      </c>
      <c r="EI154">
        <v>12.0846</v>
      </c>
      <c r="EJ154">
        <v>-35.06627407407407</v>
      </c>
      <c r="EK154">
        <v>640.0796666666666</v>
      </c>
      <c r="EL154">
        <v>674.9268518518519</v>
      </c>
      <c r="EM154">
        <v>1.523313703703704</v>
      </c>
      <c r="EN154">
        <v>660.2851851851854</v>
      </c>
      <c r="EO154">
        <v>21.69375555555555</v>
      </c>
      <c r="EP154">
        <v>2.100678888888889</v>
      </c>
      <c r="EQ154">
        <v>1.96285</v>
      </c>
      <c r="ER154">
        <v>18.22434074074074</v>
      </c>
      <c r="ES154">
        <v>17.14781111111111</v>
      </c>
      <c r="ET154">
        <v>2000.01</v>
      </c>
      <c r="EU154">
        <v>0.9799988888888889</v>
      </c>
      <c r="EV154">
        <v>0.02000101481481481</v>
      </c>
      <c r="EW154">
        <v>0</v>
      </c>
      <c r="EX154">
        <v>224.8026296296297</v>
      </c>
      <c r="EY154">
        <v>5.00097</v>
      </c>
      <c r="EZ154">
        <v>4599.885185185184</v>
      </c>
      <c r="FA154">
        <v>16707.67777777778</v>
      </c>
      <c r="FB154">
        <v>40.31199999999999</v>
      </c>
      <c r="FC154">
        <v>40.68699999999999</v>
      </c>
      <c r="FD154">
        <v>40.25</v>
      </c>
      <c r="FE154">
        <v>40.25459259259259</v>
      </c>
      <c r="FF154">
        <v>40.9324074074074</v>
      </c>
      <c r="FG154">
        <v>1955.11</v>
      </c>
      <c r="FH154">
        <v>39.9</v>
      </c>
      <c r="FI154">
        <v>0</v>
      </c>
      <c r="FJ154">
        <v>1758644321.4</v>
      </c>
      <c r="FK154">
        <v>0</v>
      </c>
      <c r="FL154">
        <v>224.84412</v>
      </c>
      <c r="FM154">
        <v>4.126923068667969</v>
      </c>
      <c r="FN154">
        <v>64.54076912233094</v>
      </c>
      <c r="FO154">
        <v>4600.0236</v>
      </c>
      <c r="FP154">
        <v>15</v>
      </c>
      <c r="FQ154">
        <v>0</v>
      </c>
      <c r="FR154" t="s">
        <v>441</v>
      </c>
      <c r="FS154">
        <v>1747247426.5</v>
      </c>
      <c r="FT154">
        <v>1747247420.5</v>
      </c>
      <c r="FU154">
        <v>0</v>
      </c>
      <c r="FV154">
        <v>1.027</v>
      </c>
      <c r="FW154">
        <v>0.031</v>
      </c>
      <c r="FX154">
        <v>0.02</v>
      </c>
      <c r="FY154">
        <v>0.05</v>
      </c>
      <c r="FZ154">
        <v>420</v>
      </c>
      <c r="GA154">
        <v>16</v>
      </c>
      <c r="GB154">
        <v>0.01</v>
      </c>
      <c r="GC154">
        <v>0.1</v>
      </c>
      <c r="GD154">
        <v>-35.01682682926829</v>
      </c>
      <c r="GE154">
        <v>-0.9996083623693277</v>
      </c>
      <c r="GF154">
        <v>0.1072880690850353</v>
      </c>
      <c r="GG154">
        <v>0</v>
      </c>
      <c r="GH154">
        <v>224.6463235294118</v>
      </c>
      <c r="GI154">
        <v>3.28973261874139</v>
      </c>
      <c r="GJ154">
        <v>0.3964244398434471</v>
      </c>
      <c r="GK154">
        <v>-1</v>
      </c>
      <c r="GL154">
        <v>1.522802682926829</v>
      </c>
      <c r="GM154">
        <v>0.001465714285716366</v>
      </c>
      <c r="GN154">
        <v>0.002772078575937537</v>
      </c>
      <c r="GO154">
        <v>1</v>
      </c>
      <c r="GP154">
        <v>1</v>
      </c>
      <c r="GQ154">
        <v>2</v>
      </c>
      <c r="GR154" t="s">
        <v>442</v>
      </c>
      <c r="GS154">
        <v>3.13601</v>
      </c>
      <c r="GT154">
        <v>2.69039</v>
      </c>
      <c r="GU154">
        <v>0.129225</v>
      </c>
      <c r="GV154">
        <v>0.132736</v>
      </c>
      <c r="GW154">
        <v>0.104</v>
      </c>
      <c r="GX154">
        <v>0.0979107</v>
      </c>
      <c r="GY154">
        <v>27714.2</v>
      </c>
      <c r="GZ154">
        <v>27649.2</v>
      </c>
      <c r="HA154">
        <v>29582.8</v>
      </c>
      <c r="HB154">
        <v>29459.6</v>
      </c>
      <c r="HC154">
        <v>35020.9</v>
      </c>
      <c r="HD154">
        <v>35197.4</v>
      </c>
      <c r="HE154">
        <v>41631.1</v>
      </c>
      <c r="HF154">
        <v>41851</v>
      </c>
      <c r="HG154">
        <v>1.92698</v>
      </c>
      <c r="HH154">
        <v>1.88342</v>
      </c>
      <c r="HI154">
        <v>0.107832</v>
      </c>
      <c r="HJ154">
        <v>0</v>
      </c>
      <c r="HK154">
        <v>28.2559</v>
      </c>
      <c r="HL154">
        <v>999.9</v>
      </c>
      <c r="HM154">
        <v>53.4</v>
      </c>
      <c r="HN154">
        <v>31</v>
      </c>
      <c r="HO154">
        <v>26.6261</v>
      </c>
      <c r="HP154">
        <v>62.0481</v>
      </c>
      <c r="HQ154">
        <v>26.0577</v>
      </c>
      <c r="HR154">
        <v>1</v>
      </c>
      <c r="HS154">
        <v>0.0369131</v>
      </c>
      <c r="HT154">
        <v>-0.669749</v>
      </c>
      <c r="HU154">
        <v>20.3383</v>
      </c>
      <c r="HV154">
        <v>5.21579</v>
      </c>
      <c r="HW154">
        <v>12.0101</v>
      </c>
      <c r="HX154">
        <v>4.9883</v>
      </c>
      <c r="HY154">
        <v>3.28763</v>
      </c>
      <c r="HZ154">
        <v>9999</v>
      </c>
      <c r="IA154">
        <v>9999</v>
      </c>
      <c r="IB154">
        <v>9999</v>
      </c>
      <c r="IC154">
        <v>999.9</v>
      </c>
      <c r="ID154">
        <v>1.86754</v>
      </c>
      <c r="IE154">
        <v>1.86673</v>
      </c>
      <c r="IF154">
        <v>1.86603</v>
      </c>
      <c r="IG154">
        <v>1.866</v>
      </c>
      <c r="IH154">
        <v>1.86787</v>
      </c>
      <c r="II154">
        <v>1.87028</v>
      </c>
      <c r="IJ154">
        <v>1.86891</v>
      </c>
      <c r="IK154">
        <v>1.87042</v>
      </c>
      <c r="IL154">
        <v>0</v>
      </c>
      <c r="IM154">
        <v>0</v>
      </c>
      <c r="IN154">
        <v>0</v>
      </c>
      <c r="IO154">
        <v>0</v>
      </c>
      <c r="IP154" t="s">
        <v>443</v>
      </c>
      <c r="IQ154" t="s">
        <v>444</v>
      </c>
      <c r="IR154" t="s">
        <v>445</v>
      </c>
      <c r="IS154" t="s">
        <v>445</v>
      </c>
      <c r="IT154" t="s">
        <v>445</v>
      </c>
      <c r="IU154" t="s">
        <v>445</v>
      </c>
      <c r="IV154">
        <v>0</v>
      </c>
      <c r="IW154">
        <v>100</v>
      </c>
      <c r="IX154">
        <v>100</v>
      </c>
      <c r="IY154">
        <v>0.126</v>
      </c>
      <c r="IZ154">
        <v>0.1391</v>
      </c>
      <c r="JA154">
        <v>0.1520806729546384</v>
      </c>
      <c r="JB154">
        <v>0.0003178419753343253</v>
      </c>
      <c r="JC154">
        <v>-6.012475575984678E-07</v>
      </c>
      <c r="JD154">
        <v>7.594320938325871E-11</v>
      </c>
      <c r="JE154">
        <v>-0.06537213769188976</v>
      </c>
      <c r="JF154">
        <v>-0.002779077146552394</v>
      </c>
      <c r="JG154">
        <v>0.0007843295920201409</v>
      </c>
      <c r="JH154">
        <v>-1.211717912536145E-05</v>
      </c>
      <c r="JI154">
        <v>4</v>
      </c>
      <c r="JJ154">
        <v>2338</v>
      </c>
      <c r="JK154">
        <v>1</v>
      </c>
      <c r="JL154">
        <v>27</v>
      </c>
      <c r="JM154">
        <v>189948.2</v>
      </c>
      <c r="JN154">
        <v>189948.3</v>
      </c>
      <c r="JO154">
        <v>1.55518</v>
      </c>
      <c r="JP154">
        <v>2.2522</v>
      </c>
      <c r="JQ154">
        <v>1.39648</v>
      </c>
      <c r="JR154">
        <v>2.34619</v>
      </c>
      <c r="JS154">
        <v>1.49536</v>
      </c>
      <c r="JT154">
        <v>2.67944</v>
      </c>
      <c r="JU154">
        <v>36.1754</v>
      </c>
      <c r="JV154">
        <v>24.07</v>
      </c>
      <c r="JW154">
        <v>18</v>
      </c>
      <c r="JX154">
        <v>486.86</v>
      </c>
      <c r="JY154">
        <v>449.599</v>
      </c>
      <c r="JZ154">
        <v>28.5011</v>
      </c>
      <c r="KA154">
        <v>28.0632</v>
      </c>
      <c r="KB154">
        <v>30.0002</v>
      </c>
      <c r="KC154">
        <v>27.9386</v>
      </c>
      <c r="KD154">
        <v>27.8721</v>
      </c>
      <c r="KE154">
        <v>31.2257</v>
      </c>
      <c r="KF154">
        <v>25.3635</v>
      </c>
      <c r="KG154">
        <v>69.26519999999999</v>
      </c>
      <c r="KH154">
        <v>28.4928</v>
      </c>
      <c r="KI154">
        <v>707.846</v>
      </c>
      <c r="KJ154">
        <v>21.7459</v>
      </c>
      <c r="KK154">
        <v>101.109</v>
      </c>
      <c r="KL154">
        <v>100.64</v>
      </c>
    </row>
    <row r="155" spans="1:298">
      <c r="A155">
        <v>139</v>
      </c>
      <c r="B155">
        <v>1758644325.6</v>
      </c>
      <c r="C155">
        <v>2699.599999904633</v>
      </c>
      <c r="D155" t="s">
        <v>723</v>
      </c>
      <c r="E155" t="s">
        <v>724</v>
      </c>
      <c r="F155">
        <v>5</v>
      </c>
      <c r="G155" t="s">
        <v>640</v>
      </c>
      <c r="H155" t="s">
        <v>437</v>
      </c>
      <c r="I155" t="s">
        <v>438</v>
      </c>
      <c r="J155">
        <v>1758644317.814285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707.2749265885797</v>
      </c>
      <c r="AL155">
        <v>681.1511939393938</v>
      </c>
      <c r="AM155">
        <v>3.413349951378563</v>
      </c>
      <c r="AN155">
        <v>64.96377048349792</v>
      </c>
      <c r="AO155">
        <f>(AQ155 - AP155 + DZ155*1E3/(8.314*(EB155+273.15)) * AS155/DY155 * AR155) * DY155/(100*DM155) * 1000/(1000 - AQ155)</f>
        <v>0</v>
      </c>
      <c r="AP155">
        <v>21.64503478864127</v>
      </c>
      <c r="AQ155">
        <v>23.18668969696969</v>
      </c>
      <c r="AR155">
        <v>-1.705583683285162E-05</v>
      </c>
      <c r="AS155">
        <v>107.5651397533487</v>
      </c>
      <c r="AT155">
        <v>2</v>
      </c>
      <c r="AU155">
        <v>0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439</v>
      </c>
      <c r="AZ155" t="s">
        <v>439</v>
      </c>
      <c r="BA155">
        <v>0</v>
      </c>
      <c r="BB155">
        <v>0</v>
      </c>
      <c r="BC155">
        <f>1-BA155/BB155</f>
        <v>0</v>
      </c>
      <c r="BD155">
        <v>0</v>
      </c>
      <c r="BE155" t="s">
        <v>439</v>
      </c>
      <c r="BF155" t="s">
        <v>439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439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1.65</v>
      </c>
      <c r="DN155">
        <v>0.5</v>
      </c>
      <c r="DO155" t="s">
        <v>440</v>
      </c>
      <c r="DP155">
        <v>2</v>
      </c>
      <c r="DQ155" t="b">
        <v>1</v>
      </c>
      <c r="DR155">
        <v>1758644317.814285</v>
      </c>
      <c r="DS155">
        <v>640.9871785714284</v>
      </c>
      <c r="DT155">
        <v>676.1272142857143</v>
      </c>
      <c r="DU155">
        <v>23.20928214285714</v>
      </c>
      <c r="DV155">
        <v>21.67799642857143</v>
      </c>
      <c r="DW155">
        <v>640.8583571428571</v>
      </c>
      <c r="DX155">
        <v>23.07010714285714</v>
      </c>
      <c r="DY155">
        <v>500.0061785714285</v>
      </c>
      <c r="DZ155">
        <v>90.48066785714286</v>
      </c>
      <c r="EA155">
        <v>0.03004982142857143</v>
      </c>
      <c r="EB155">
        <v>29.82241785714286</v>
      </c>
      <c r="EC155">
        <v>30.01174642857143</v>
      </c>
      <c r="ED155">
        <v>999.9000000000002</v>
      </c>
      <c r="EE155">
        <v>0</v>
      </c>
      <c r="EF155">
        <v>0</v>
      </c>
      <c r="EG155">
        <v>10001.22035714286</v>
      </c>
      <c r="EH155">
        <v>0</v>
      </c>
      <c r="EI155">
        <v>12.0846</v>
      </c>
      <c r="EJ155">
        <v>-35.14016428571428</v>
      </c>
      <c r="EK155">
        <v>656.2172857142858</v>
      </c>
      <c r="EL155">
        <v>691.1088571428571</v>
      </c>
      <c r="EM155">
        <v>1.531276428571429</v>
      </c>
      <c r="EN155">
        <v>676.1272142857143</v>
      </c>
      <c r="EO155">
        <v>21.67799642857143</v>
      </c>
      <c r="EP155">
        <v>2.099991071428572</v>
      </c>
      <c r="EQ155">
        <v>1.961439285714286</v>
      </c>
      <c r="ER155">
        <v>18.21911785714286</v>
      </c>
      <c r="ES155">
        <v>17.13645</v>
      </c>
      <c r="ET155">
        <v>2000.001071428571</v>
      </c>
      <c r="EU155">
        <v>0.9799987857142857</v>
      </c>
      <c r="EV155">
        <v>0.02000111428571428</v>
      </c>
      <c r="EW155">
        <v>0</v>
      </c>
      <c r="EX155">
        <v>225.0968928571428</v>
      </c>
      <c r="EY155">
        <v>5.00097</v>
      </c>
      <c r="EZ155">
        <v>4605.125714285715</v>
      </c>
      <c r="FA155">
        <v>16707.59285714286</v>
      </c>
      <c r="FB155">
        <v>40.31199999999999</v>
      </c>
      <c r="FC155">
        <v>40.68699999999999</v>
      </c>
      <c r="FD155">
        <v>40.25</v>
      </c>
      <c r="FE155">
        <v>40.25442857142857</v>
      </c>
      <c r="FF155">
        <v>40.92371428571427</v>
      </c>
      <c r="FG155">
        <v>1955.101071428571</v>
      </c>
      <c r="FH155">
        <v>39.9</v>
      </c>
      <c r="FI155">
        <v>0</v>
      </c>
      <c r="FJ155">
        <v>1758644326.8</v>
      </c>
      <c r="FK155">
        <v>0</v>
      </c>
      <c r="FL155">
        <v>225.1536153846154</v>
      </c>
      <c r="FM155">
        <v>4.748649578131169</v>
      </c>
      <c r="FN155">
        <v>72.44273510266871</v>
      </c>
      <c r="FO155">
        <v>4605.761153846153</v>
      </c>
      <c r="FP155">
        <v>15</v>
      </c>
      <c r="FQ155">
        <v>0</v>
      </c>
      <c r="FR155" t="s">
        <v>441</v>
      </c>
      <c r="FS155">
        <v>1747247426.5</v>
      </c>
      <c r="FT155">
        <v>1747247420.5</v>
      </c>
      <c r="FU155">
        <v>0</v>
      </c>
      <c r="FV155">
        <v>1.027</v>
      </c>
      <c r="FW155">
        <v>0.031</v>
      </c>
      <c r="FX155">
        <v>0.02</v>
      </c>
      <c r="FY155">
        <v>0.05</v>
      </c>
      <c r="FZ155">
        <v>420</v>
      </c>
      <c r="GA155">
        <v>16</v>
      </c>
      <c r="GB155">
        <v>0.01</v>
      </c>
      <c r="GC155">
        <v>0.1</v>
      </c>
      <c r="GD155">
        <v>-35.0803</v>
      </c>
      <c r="GE155">
        <v>-1.034370731707443</v>
      </c>
      <c r="GF155">
        <v>0.1108287406591699</v>
      </c>
      <c r="GG155">
        <v>0</v>
      </c>
      <c r="GH155">
        <v>224.9623823529412</v>
      </c>
      <c r="GI155">
        <v>3.642673802693399</v>
      </c>
      <c r="GJ155">
        <v>0.4385703387616651</v>
      </c>
      <c r="GK155">
        <v>-1</v>
      </c>
      <c r="GL155">
        <v>1.52857243902439</v>
      </c>
      <c r="GM155">
        <v>0.08248348432055669</v>
      </c>
      <c r="GN155">
        <v>0.01081349648570163</v>
      </c>
      <c r="GO155">
        <v>1</v>
      </c>
      <c r="GP155">
        <v>1</v>
      </c>
      <c r="GQ155">
        <v>2</v>
      </c>
      <c r="GR155" t="s">
        <v>442</v>
      </c>
      <c r="GS155">
        <v>3.13613</v>
      </c>
      <c r="GT155">
        <v>2.69029</v>
      </c>
      <c r="GU155">
        <v>0.131508</v>
      </c>
      <c r="GV155">
        <v>0.134936</v>
      </c>
      <c r="GW155">
        <v>0.103933</v>
      </c>
      <c r="GX155">
        <v>0.097868</v>
      </c>
      <c r="GY155">
        <v>27642.2</v>
      </c>
      <c r="GZ155">
        <v>27579</v>
      </c>
      <c r="HA155">
        <v>29583.5</v>
      </c>
      <c r="HB155">
        <v>29459.6</v>
      </c>
      <c r="HC155">
        <v>35024.5</v>
      </c>
      <c r="HD155">
        <v>35199.2</v>
      </c>
      <c r="HE155">
        <v>41632.1</v>
      </c>
      <c r="HF155">
        <v>41851</v>
      </c>
      <c r="HG155">
        <v>1.92708</v>
      </c>
      <c r="HH155">
        <v>1.88335</v>
      </c>
      <c r="HI155">
        <v>0.107519</v>
      </c>
      <c r="HJ155">
        <v>0</v>
      </c>
      <c r="HK155">
        <v>28.2589</v>
      </c>
      <c r="HL155">
        <v>999.9</v>
      </c>
      <c r="HM155">
        <v>53.4</v>
      </c>
      <c r="HN155">
        <v>31</v>
      </c>
      <c r="HO155">
        <v>26.6239</v>
      </c>
      <c r="HP155">
        <v>62.0281</v>
      </c>
      <c r="HQ155">
        <v>26.0657</v>
      </c>
      <c r="HR155">
        <v>1</v>
      </c>
      <c r="HS155">
        <v>0.0369995</v>
      </c>
      <c r="HT155">
        <v>-0.662154</v>
      </c>
      <c r="HU155">
        <v>20.3383</v>
      </c>
      <c r="HV155">
        <v>5.21669</v>
      </c>
      <c r="HW155">
        <v>12.0107</v>
      </c>
      <c r="HX155">
        <v>4.9882</v>
      </c>
      <c r="HY155">
        <v>3.28775</v>
      </c>
      <c r="HZ155">
        <v>9999</v>
      </c>
      <c r="IA155">
        <v>9999</v>
      </c>
      <c r="IB155">
        <v>9999</v>
      </c>
      <c r="IC155">
        <v>999.9</v>
      </c>
      <c r="ID155">
        <v>1.86755</v>
      </c>
      <c r="IE155">
        <v>1.86676</v>
      </c>
      <c r="IF155">
        <v>1.86604</v>
      </c>
      <c r="IG155">
        <v>1.86601</v>
      </c>
      <c r="IH155">
        <v>1.86786</v>
      </c>
      <c r="II155">
        <v>1.8703</v>
      </c>
      <c r="IJ155">
        <v>1.86891</v>
      </c>
      <c r="IK155">
        <v>1.87042</v>
      </c>
      <c r="IL155">
        <v>0</v>
      </c>
      <c r="IM155">
        <v>0</v>
      </c>
      <c r="IN155">
        <v>0</v>
      </c>
      <c r="IO155">
        <v>0</v>
      </c>
      <c r="IP155" t="s">
        <v>443</v>
      </c>
      <c r="IQ155" t="s">
        <v>444</v>
      </c>
      <c r="IR155" t="s">
        <v>445</v>
      </c>
      <c r="IS155" t="s">
        <v>445</v>
      </c>
      <c r="IT155" t="s">
        <v>445</v>
      </c>
      <c r="IU155" t="s">
        <v>445</v>
      </c>
      <c r="IV155">
        <v>0</v>
      </c>
      <c r="IW155">
        <v>100</v>
      </c>
      <c r="IX155">
        <v>100</v>
      </c>
      <c r="IY155">
        <v>0.119</v>
      </c>
      <c r="IZ155">
        <v>0.1389</v>
      </c>
      <c r="JA155">
        <v>0.1520806729546384</v>
      </c>
      <c r="JB155">
        <v>0.0003178419753343253</v>
      </c>
      <c r="JC155">
        <v>-6.012475575984678E-07</v>
      </c>
      <c r="JD155">
        <v>7.594320938325871E-11</v>
      </c>
      <c r="JE155">
        <v>-0.06537213769188976</v>
      </c>
      <c r="JF155">
        <v>-0.002779077146552394</v>
      </c>
      <c r="JG155">
        <v>0.0007843295920201409</v>
      </c>
      <c r="JH155">
        <v>-1.211717912536145E-05</v>
      </c>
      <c r="JI155">
        <v>4</v>
      </c>
      <c r="JJ155">
        <v>2338</v>
      </c>
      <c r="JK155">
        <v>1</v>
      </c>
      <c r="JL155">
        <v>27</v>
      </c>
      <c r="JM155">
        <v>189948.3</v>
      </c>
      <c r="JN155">
        <v>189948.4</v>
      </c>
      <c r="JO155">
        <v>1.58691</v>
      </c>
      <c r="JP155">
        <v>2.25464</v>
      </c>
      <c r="JQ155">
        <v>1.39648</v>
      </c>
      <c r="JR155">
        <v>2.34619</v>
      </c>
      <c r="JS155">
        <v>1.49536</v>
      </c>
      <c r="JT155">
        <v>2.67944</v>
      </c>
      <c r="JU155">
        <v>36.1754</v>
      </c>
      <c r="JV155">
        <v>24.07</v>
      </c>
      <c r="JW155">
        <v>18</v>
      </c>
      <c r="JX155">
        <v>486.915</v>
      </c>
      <c r="JY155">
        <v>449.546</v>
      </c>
      <c r="JZ155">
        <v>28.4879</v>
      </c>
      <c r="KA155">
        <v>28.0632</v>
      </c>
      <c r="KB155">
        <v>30.0001</v>
      </c>
      <c r="KC155">
        <v>27.9377</v>
      </c>
      <c r="KD155">
        <v>27.8713</v>
      </c>
      <c r="KE155">
        <v>31.7964</v>
      </c>
      <c r="KF155">
        <v>25.0922</v>
      </c>
      <c r="KG155">
        <v>69.26519999999999</v>
      </c>
      <c r="KH155">
        <v>28.4806</v>
      </c>
      <c r="KI155">
        <v>721.202</v>
      </c>
      <c r="KJ155">
        <v>21.7691</v>
      </c>
      <c r="KK155">
        <v>101.111</v>
      </c>
      <c r="KL155">
        <v>100.64</v>
      </c>
    </row>
    <row r="156" spans="1:298">
      <c r="A156">
        <v>140</v>
      </c>
      <c r="B156">
        <v>1758644330.6</v>
      </c>
      <c r="C156">
        <v>2704.599999904633</v>
      </c>
      <c r="D156" t="s">
        <v>725</v>
      </c>
      <c r="E156" t="s">
        <v>726</v>
      </c>
      <c r="F156">
        <v>5</v>
      </c>
      <c r="G156" t="s">
        <v>640</v>
      </c>
      <c r="H156" t="s">
        <v>437</v>
      </c>
      <c r="I156" t="s">
        <v>438</v>
      </c>
      <c r="J156">
        <v>1758644323.1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724.2953215745036</v>
      </c>
      <c r="AL156">
        <v>698.1741393939395</v>
      </c>
      <c r="AM156">
        <v>3.397572573578015</v>
      </c>
      <c r="AN156">
        <v>64.96377048349792</v>
      </c>
      <c r="AO156">
        <f>(AQ156 - AP156 + DZ156*1E3/(8.314*(EB156+273.15)) * AS156/DY156 * AR156) * DY156/(100*DM156) * 1000/(1000 - AQ156)</f>
        <v>0</v>
      </c>
      <c r="AP156">
        <v>21.67879684021573</v>
      </c>
      <c r="AQ156">
        <v>23.17917151515151</v>
      </c>
      <c r="AR156">
        <v>-2.538252489622246E-06</v>
      </c>
      <c r="AS156">
        <v>107.5651397533487</v>
      </c>
      <c r="AT156">
        <v>2</v>
      </c>
      <c r="AU156">
        <v>0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439</v>
      </c>
      <c r="AZ156" t="s">
        <v>439</v>
      </c>
      <c r="BA156">
        <v>0</v>
      </c>
      <c r="BB156">
        <v>0</v>
      </c>
      <c r="BC156">
        <f>1-BA156/BB156</f>
        <v>0</v>
      </c>
      <c r="BD156">
        <v>0</v>
      </c>
      <c r="BE156" t="s">
        <v>439</v>
      </c>
      <c r="BF156" t="s">
        <v>439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439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1.65</v>
      </c>
      <c r="DN156">
        <v>0.5</v>
      </c>
      <c r="DO156" t="s">
        <v>440</v>
      </c>
      <c r="DP156">
        <v>2</v>
      </c>
      <c r="DQ156" t="b">
        <v>1</v>
      </c>
      <c r="DR156">
        <v>1758644323.1</v>
      </c>
      <c r="DS156">
        <v>658.6593333333333</v>
      </c>
      <c r="DT156">
        <v>693.8397777777778</v>
      </c>
      <c r="DU156">
        <v>23.19573703703704</v>
      </c>
      <c r="DV156">
        <v>21.66938148148149</v>
      </c>
      <c r="DW156">
        <v>658.537</v>
      </c>
      <c r="DX156">
        <v>23.05675185185185</v>
      </c>
      <c r="DY156">
        <v>500.0055555555555</v>
      </c>
      <c r="DZ156">
        <v>90.48131481481479</v>
      </c>
      <c r="EA156">
        <v>0.03008707407407407</v>
      </c>
      <c r="EB156">
        <v>29.82106666666666</v>
      </c>
      <c r="EC156">
        <v>30.01343333333334</v>
      </c>
      <c r="ED156">
        <v>999.9000000000001</v>
      </c>
      <c r="EE156">
        <v>0</v>
      </c>
      <c r="EF156">
        <v>0</v>
      </c>
      <c r="EG156">
        <v>9995.922962962963</v>
      </c>
      <c r="EH156">
        <v>0</v>
      </c>
      <c r="EI156">
        <v>12.0846</v>
      </c>
      <c r="EJ156">
        <v>-35.18054814814815</v>
      </c>
      <c r="EK156">
        <v>674.2999259259259</v>
      </c>
      <c r="EL156">
        <v>709.2077777777778</v>
      </c>
      <c r="EM156">
        <v>1.52635</v>
      </c>
      <c r="EN156">
        <v>693.8397777777778</v>
      </c>
      <c r="EO156">
        <v>21.66938148148149</v>
      </c>
      <c r="EP156">
        <v>2.098781111111111</v>
      </c>
      <c r="EQ156">
        <v>1.960673333333333</v>
      </c>
      <c r="ER156">
        <v>18.20993703703703</v>
      </c>
      <c r="ES156">
        <v>17.13027777777778</v>
      </c>
      <c r="ET156">
        <v>1999.972962962963</v>
      </c>
      <c r="EU156">
        <v>0.9799984444444445</v>
      </c>
      <c r="EV156">
        <v>0.02000145555555555</v>
      </c>
      <c r="EW156">
        <v>0</v>
      </c>
      <c r="EX156">
        <v>225.4725185185185</v>
      </c>
      <c r="EY156">
        <v>5.00097</v>
      </c>
      <c r="EZ156">
        <v>4611.386666666666</v>
      </c>
      <c r="FA156">
        <v>16707.34074074074</v>
      </c>
      <c r="FB156">
        <v>40.31199999999999</v>
      </c>
      <c r="FC156">
        <v>40.68699999999999</v>
      </c>
      <c r="FD156">
        <v>40.25</v>
      </c>
      <c r="FE156">
        <v>40.25459259259259</v>
      </c>
      <c r="FF156">
        <v>40.92092592592592</v>
      </c>
      <c r="FG156">
        <v>1955.072962962963</v>
      </c>
      <c r="FH156">
        <v>39.9</v>
      </c>
      <c r="FI156">
        <v>0</v>
      </c>
      <c r="FJ156">
        <v>1758644331.6</v>
      </c>
      <c r="FK156">
        <v>0</v>
      </c>
      <c r="FL156">
        <v>225.4962692307692</v>
      </c>
      <c r="FM156">
        <v>2.7778803602933</v>
      </c>
      <c r="FN156">
        <v>73.29572650797374</v>
      </c>
      <c r="FO156">
        <v>4611.506923076923</v>
      </c>
      <c r="FP156">
        <v>15</v>
      </c>
      <c r="FQ156">
        <v>0</v>
      </c>
      <c r="FR156" t="s">
        <v>441</v>
      </c>
      <c r="FS156">
        <v>1747247426.5</v>
      </c>
      <c r="FT156">
        <v>1747247420.5</v>
      </c>
      <c r="FU156">
        <v>0</v>
      </c>
      <c r="FV156">
        <v>1.027</v>
      </c>
      <c r="FW156">
        <v>0.031</v>
      </c>
      <c r="FX156">
        <v>0.02</v>
      </c>
      <c r="FY156">
        <v>0.05</v>
      </c>
      <c r="FZ156">
        <v>420</v>
      </c>
      <c r="GA156">
        <v>16</v>
      </c>
      <c r="GB156">
        <v>0.01</v>
      </c>
      <c r="GC156">
        <v>0.1</v>
      </c>
      <c r="GD156">
        <v>-35.13412682926829</v>
      </c>
      <c r="GE156">
        <v>-0.4705337979094282</v>
      </c>
      <c r="GF156">
        <v>0.07334971037364553</v>
      </c>
      <c r="GG156">
        <v>0</v>
      </c>
      <c r="GH156">
        <v>225.2410294117647</v>
      </c>
      <c r="GI156">
        <v>4.089152024210324</v>
      </c>
      <c r="GJ156">
        <v>0.4795421520633348</v>
      </c>
      <c r="GK156">
        <v>-1</v>
      </c>
      <c r="GL156">
        <v>1.526315365853659</v>
      </c>
      <c r="GM156">
        <v>-0.006190034843204842</v>
      </c>
      <c r="GN156">
        <v>0.01508675741358608</v>
      </c>
      <c r="GO156">
        <v>1</v>
      </c>
      <c r="GP156">
        <v>1</v>
      </c>
      <c r="GQ156">
        <v>2</v>
      </c>
      <c r="GR156" t="s">
        <v>442</v>
      </c>
      <c r="GS156">
        <v>3.13601</v>
      </c>
      <c r="GT156">
        <v>2.69044</v>
      </c>
      <c r="GU156">
        <v>0.133753</v>
      </c>
      <c r="GV156">
        <v>0.137119</v>
      </c>
      <c r="GW156">
        <v>0.103916</v>
      </c>
      <c r="GX156">
        <v>0.0979937</v>
      </c>
      <c r="GY156">
        <v>27570.6</v>
      </c>
      <c r="GZ156">
        <v>27509.2</v>
      </c>
      <c r="HA156">
        <v>29583.4</v>
      </c>
      <c r="HB156">
        <v>29459.4</v>
      </c>
      <c r="HC156">
        <v>35025</v>
      </c>
      <c r="HD156">
        <v>35194.1</v>
      </c>
      <c r="HE156">
        <v>41631.9</v>
      </c>
      <c r="HF156">
        <v>41850.8</v>
      </c>
      <c r="HG156">
        <v>1.92715</v>
      </c>
      <c r="HH156">
        <v>1.88342</v>
      </c>
      <c r="HI156">
        <v>0.107557</v>
      </c>
      <c r="HJ156">
        <v>0</v>
      </c>
      <c r="HK156">
        <v>28.2619</v>
      </c>
      <c r="HL156">
        <v>999.9</v>
      </c>
      <c r="HM156">
        <v>53.4</v>
      </c>
      <c r="HN156">
        <v>31</v>
      </c>
      <c r="HO156">
        <v>26.6237</v>
      </c>
      <c r="HP156">
        <v>62.1281</v>
      </c>
      <c r="HQ156">
        <v>26.0457</v>
      </c>
      <c r="HR156">
        <v>1</v>
      </c>
      <c r="HS156">
        <v>0.0367226</v>
      </c>
      <c r="HT156">
        <v>-0.656193</v>
      </c>
      <c r="HU156">
        <v>20.3385</v>
      </c>
      <c r="HV156">
        <v>5.21714</v>
      </c>
      <c r="HW156">
        <v>12.0102</v>
      </c>
      <c r="HX156">
        <v>4.9879</v>
      </c>
      <c r="HY156">
        <v>3.28788</v>
      </c>
      <c r="HZ156">
        <v>9999</v>
      </c>
      <c r="IA156">
        <v>9999</v>
      </c>
      <c r="IB156">
        <v>9999</v>
      </c>
      <c r="IC156">
        <v>999.9</v>
      </c>
      <c r="ID156">
        <v>1.86753</v>
      </c>
      <c r="IE156">
        <v>1.86674</v>
      </c>
      <c r="IF156">
        <v>1.866</v>
      </c>
      <c r="IG156">
        <v>1.866</v>
      </c>
      <c r="IH156">
        <v>1.86784</v>
      </c>
      <c r="II156">
        <v>1.87028</v>
      </c>
      <c r="IJ156">
        <v>1.86891</v>
      </c>
      <c r="IK156">
        <v>1.87042</v>
      </c>
      <c r="IL156">
        <v>0</v>
      </c>
      <c r="IM156">
        <v>0</v>
      </c>
      <c r="IN156">
        <v>0</v>
      </c>
      <c r="IO156">
        <v>0</v>
      </c>
      <c r="IP156" t="s">
        <v>443</v>
      </c>
      <c r="IQ156" t="s">
        <v>444</v>
      </c>
      <c r="IR156" t="s">
        <v>445</v>
      </c>
      <c r="IS156" t="s">
        <v>445</v>
      </c>
      <c r="IT156" t="s">
        <v>445</v>
      </c>
      <c r="IU156" t="s">
        <v>445</v>
      </c>
      <c r="IV156">
        <v>0</v>
      </c>
      <c r="IW156">
        <v>100</v>
      </c>
      <c r="IX156">
        <v>100</v>
      </c>
      <c r="IY156">
        <v>0.113</v>
      </c>
      <c r="IZ156">
        <v>0.1388</v>
      </c>
      <c r="JA156">
        <v>0.1520806729546384</v>
      </c>
      <c r="JB156">
        <v>0.0003178419753343253</v>
      </c>
      <c r="JC156">
        <v>-6.012475575984678E-07</v>
      </c>
      <c r="JD156">
        <v>7.594320938325871E-11</v>
      </c>
      <c r="JE156">
        <v>-0.06537213769188976</v>
      </c>
      <c r="JF156">
        <v>-0.002779077146552394</v>
      </c>
      <c r="JG156">
        <v>0.0007843295920201409</v>
      </c>
      <c r="JH156">
        <v>-1.211717912536145E-05</v>
      </c>
      <c r="JI156">
        <v>4</v>
      </c>
      <c r="JJ156">
        <v>2338</v>
      </c>
      <c r="JK156">
        <v>1</v>
      </c>
      <c r="JL156">
        <v>27</v>
      </c>
      <c r="JM156">
        <v>189948.4</v>
      </c>
      <c r="JN156">
        <v>189948.5</v>
      </c>
      <c r="JO156">
        <v>1.61377</v>
      </c>
      <c r="JP156">
        <v>2.27173</v>
      </c>
      <c r="JQ156">
        <v>1.39771</v>
      </c>
      <c r="JR156">
        <v>2.34985</v>
      </c>
      <c r="JS156">
        <v>1.49536</v>
      </c>
      <c r="JT156">
        <v>2.61353</v>
      </c>
      <c r="JU156">
        <v>36.1754</v>
      </c>
      <c r="JV156">
        <v>24.0612</v>
      </c>
      <c r="JW156">
        <v>18</v>
      </c>
      <c r="JX156">
        <v>486.95</v>
      </c>
      <c r="JY156">
        <v>449.58</v>
      </c>
      <c r="JZ156">
        <v>28.4753</v>
      </c>
      <c r="KA156">
        <v>28.0608</v>
      </c>
      <c r="KB156">
        <v>30</v>
      </c>
      <c r="KC156">
        <v>27.9363</v>
      </c>
      <c r="KD156">
        <v>27.8697</v>
      </c>
      <c r="KE156">
        <v>32.4222</v>
      </c>
      <c r="KF156">
        <v>25.0922</v>
      </c>
      <c r="KG156">
        <v>69.26519999999999</v>
      </c>
      <c r="KH156">
        <v>28.4681</v>
      </c>
      <c r="KI156">
        <v>741.246</v>
      </c>
      <c r="KJ156">
        <v>21.7774</v>
      </c>
      <c r="KK156">
        <v>101.111</v>
      </c>
      <c r="KL156">
        <v>100.639</v>
      </c>
    </row>
    <row r="157" spans="1:298">
      <c r="A157">
        <v>141</v>
      </c>
      <c r="B157">
        <v>1758644335.6</v>
      </c>
      <c r="C157">
        <v>2709.599999904633</v>
      </c>
      <c r="D157" t="s">
        <v>727</v>
      </c>
      <c r="E157" t="s">
        <v>728</v>
      </c>
      <c r="F157">
        <v>5</v>
      </c>
      <c r="G157" t="s">
        <v>640</v>
      </c>
      <c r="H157" t="s">
        <v>437</v>
      </c>
      <c r="I157" t="s">
        <v>438</v>
      </c>
      <c r="J157">
        <v>1758644327.814285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741.6016238358236</v>
      </c>
      <c r="AL157">
        <v>715.2658545454543</v>
      </c>
      <c r="AM157">
        <v>3.416081204668771</v>
      </c>
      <c r="AN157">
        <v>64.96377048349792</v>
      </c>
      <c r="AO157">
        <f>(AQ157 - AP157 + DZ157*1E3/(8.314*(EB157+273.15)) * AS157/DY157 * AR157) * DY157/(100*DM157) * 1000/(1000 - AQ157)</f>
        <v>0</v>
      </c>
      <c r="AP157">
        <v>21.69466710243468</v>
      </c>
      <c r="AQ157">
        <v>23.18422242424242</v>
      </c>
      <c r="AR157">
        <v>3.467168493238473E-06</v>
      </c>
      <c r="AS157">
        <v>107.5651397533487</v>
      </c>
      <c r="AT157">
        <v>2</v>
      </c>
      <c r="AU157">
        <v>0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439</v>
      </c>
      <c r="AZ157" t="s">
        <v>439</v>
      </c>
      <c r="BA157">
        <v>0</v>
      </c>
      <c r="BB157">
        <v>0</v>
      </c>
      <c r="BC157">
        <f>1-BA157/BB157</f>
        <v>0</v>
      </c>
      <c r="BD157">
        <v>0</v>
      </c>
      <c r="BE157" t="s">
        <v>439</v>
      </c>
      <c r="BF157" t="s">
        <v>439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439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1.65</v>
      </c>
      <c r="DN157">
        <v>0.5</v>
      </c>
      <c r="DO157" t="s">
        <v>440</v>
      </c>
      <c r="DP157">
        <v>2</v>
      </c>
      <c r="DQ157" t="b">
        <v>1</v>
      </c>
      <c r="DR157">
        <v>1758644327.814285</v>
      </c>
      <c r="DS157">
        <v>674.3956428571428</v>
      </c>
      <c r="DT157">
        <v>709.6327142857144</v>
      </c>
      <c r="DU157">
        <v>23.18660714285715</v>
      </c>
      <c r="DV157">
        <v>21.67211428571428</v>
      </c>
      <c r="DW157">
        <v>674.2793214285714</v>
      </c>
      <c r="DX157">
        <v>23.04774285714285</v>
      </c>
      <c r="DY157">
        <v>500.0019642857143</v>
      </c>
      <c r="DZ157">
        <v>90.48099642857142</v>
      </c>
      <c r="EA157">
        <v>0.03010063571428571</v>
      </c>
      <c r="EB157">
        <v>29.81921071428571</v>
      </c>
      <c r="EC157">
        <v>30.01434642857143</v>
      </c>
      <c r="ED157">
        <v>999.9000000000002</v>
      </c>
      <c r="EE157">
        <v>0</v>
      </c>
      <c r="EF157">
        <v>0</v>
      </c>
      <c r="EG157">
        <v>9997.872857142856</v>
      </c>
      <c r="EH157">
        <v>0</v>
      </c>
      <c r="EI157">
        <v>12.0846</v>
      </c>
      <c r="EJ157">
        <v>-35.237125</v>
      </c>
      <c r="EK157">
        <v>690.4036785714286</v>
      </c>
      <c r="EL157">
        <v>725.3528928571429</v>
      </c>
      <c r="EM157">
        <v>1.514488214285714</v>
      </c>
      <c r="EN157">
        <v>709.6327142857144</v>
      </c>
      <c r="EO157">
        <v>21.67211428571428</v>
      </c>
      <c r="EP157">
        <v>2.097948214285714</v>
      </c>
      <c r="EQ157">
        <v>1.960913571428571</v>
      </c>
      <c r="ER157">
        <v>18.20361428571428</v>
      </c>
      <c r="ES157">
        <v>17.13220357142857</v>
      </c>
      <c r="ET157">
        <v>1999.980714285714</v>
      </c>
      <c r="EU157">
        <v>0.9799984642857142</v>
      </c>
      <c r="EV157">
        <v>0.02000143571428571</v>
      </c>
      <c r="EW157">
        <v>0</v>
      </c>
      <c r="EX157">
        <v>225.8086071428572</v>
      </c>
      <c r="EY157">
        <v>5.00097</v>
      </c>
      <c r="EZ157">
        <v>4616.894285714286</v>
      </c>
      <c r="FA157">
        <v>16707.39642857143</v>
      </c>
      <c r="FB157">
        <v>40.31199999999999</v>
      </c>
      <c r="FC157">
        <v>40.68699999999999</v>
      </c>
      <c r="FD157">
        <v>40.25</v>
      </c>
      <c r="FE157">
        <v>40.25</v>
      </c>
      <c r="FF157">
        <v>40.91928571428571</v>
      </c>
      <c r="FG157">
        <v>1955.080714285714</v>
      </c>
      <c r="FH157">
        <v>39.9</v>
      </c>
      <c r="FI157">
        <v>0</v>
      </c>
      <c r="FJ157">
        <v>1758644336.4</v>
      </c>
      <c r="FK157">
        <v>0</v>
      </c>
      <c r="FL157">
        <v>225.7908076923077</v>
      </c>
      <c r="FM157">
        <v>2.88352137840303</v>
      </c>
      <c r="FN157">
        <v>69.15692308699589</v>
      </c>
      <c r="FO157">
        <v>4617.096923076923</v>
      </c>
      <c r="FP157">
        <v>15</v>
      </c>
      <c r="FQ157">
        <v>0</v>
      </c>
      <c r="FR157" t="s">
        <v>441</v>
      </c>
      <c r="FS157">
        <v>1747247426.5</v>
      </c>
      <c r="FT157">
        <v>1747247420.5</v>
      </c>
      <c r="FU157">
        <v>0</v>
      </c>
      <c r="FV157">
        <v>1.027</v>
      </c>
      <c r="FW157">
        <v>0.031</v>
      </c>
      <c r="FX157">
        <v>0.02</v>
      </c>
      <c r="FY157">
        <v>0.05</v>
      </c>
      <c r="FZ157">
        <v>420</v>
      </c>
      <c r="GA157">
        <v>16</v>
      </c>
      <c r="GB157">
        <v>0.01</v>
      </c>
      <c r="GC157">
        <v>0.1</v>
      </c>
      <c r="GD157">
        <v>-35.2239675</v>
      </c>
      <c r="GE157">
        <v>-0.5890885553470858</v>
      </c>
      <c r="GF157">
        <v>0.09104457531204135</v>
      </c>
      <c r="GG157">
        <v>0</v>
      </c>
      <c r="GH157">
        <v>225.6134705882353</v>
      </c>
      <c r="GI157">
        <v>3.824079458538792</v>
      </c>
      <c r="GJ157">
        <v>0.4489248093267564</v>
      </c>
      <c r="GK157">
        <v>-1</v>
      </c>
      <c r="GL157">
        <v>1.517296</v>
      </c>
      <c r="GM157">
        <v>-0.1775392120075057</v>
      </c>
      <c r="GN157">
        <v>0.02332361612186238</v>
      </c>
      <c r="GO157">
        <v>0</v>
      </c>
      <c r="GP157">
        <v>0</v>
      </c>
      <c r="GQ157">
        <v>2</v>
      </c>
      <c r="GR157" t="s">
        <v>482</v>
      </c>
      <c r="GS157">
        <v>3.13618</v>
      </c>
      <c r="GT157">
        <v>2.69043</v>
      </c>
      <c r="GU157">
        <v>0.135976</v>
      </c>
      <c r="GV157">
        <v>0.139271</v>
      </c>
      <c r="GW157">
        <v>0.103928</v>
      </c>
      <c r="GX157">
        <v>0.0980589</v>
      </c>
      <c r="GY157">
        <v>27500</v>
      </c>
      <c r="GZ157">
        <v>27440.7</v>
      </c>
      <c r="HA157">
        <v>29583.5</v>
      </c>
      <c r="HB157">
        <v>29459.5</v>
      </c>
      <c r="HC157">
        <v>35025.2</v>
      </c>
      <c r="HD157">
        <v>35191.6</v>
      </c>
      <c r="HE157">
        <v>41632.7</v>
      </c>
      <c r="HF157">
        <v>41850.8</v>
      </c>
      <c r="HG157">
        <v>1.92735</v>
      </c>
      <c r="HH157">
        <v>1.88363</v>
      </c>
      <c r="HI157">
        <v>0.107534</v>
      </c>
      <c r="HJ157">
        <v>0</v>
      </c>
      <c r="HK157">
        <v>28.2649</v>
      </c>
      <c r="HL157">
        <v>999.9</v>
      </c>
      <c r="HM157">
        <v>53.4</v>
      </c>
      <c r="HN157">
        <v>31</v>
      </c>
      <c r="HO157">
        <v>26.6234</v>
      </c>
      <c r="HP157">
        <v>62.0781</v>
      </c>
      <c r="HQ157">
        <v>26.0377</v>
      </c>
      <c r="HR157">
        <v>1</v>
      </c>
      <c r="HS157">
        <v>0.0367149</v>
      </c>
      <c r="HT157">
        <v>-0.6339</v>
      </c>
      <c r="HU157">
        <v>20.3386</v>
      </c>
      <c r="HV157">
        <v>5.21744</v>
      </c>
      <c r="HW157">
        <v>12.0108</v>
      </c>
      <c r="HX157">
        <v>4.98825</v>
      </c>
      <c r="HY157">
        <v>3.28785</v>
      </c>
      <c r="HZ157">
        <v>9999</v>
      </c>
      <c r="IA157">
        <v>9999</v>
      </c>
      <c r="IB157">
        <v>9999</v>
      </c>
      <c r="IC157">
        <v>999.9</v>
      </c>
      <c r="ID157">
        <v>1.86754</v>
      </c>
      <c r="IE157">
        <v>1.86674</v>
      </c>
      <c r="IF157">
        <v>1.866</v>
      </c>
      <c r="IG157">
        <v>1.866</v>
      </c>
      <c r="IH157">
        <v>1.86784</v>
      </c>
      <c r="II157">
        <v>1.87027</v>
      </c>
      <c r="IJ157">
        <v>1.86891</v>
      </c>
      <c r="IK157">
        <v>1.87042</v>
      </c>
      <c r="IL157">
        <v>0</v>
      </c>
      <c r="IM157">
        <v>0</v>
      </c>
      <c r="IN157">
        <v>0</v>
      </c>
      <c r="IO157">
        <v>0</v>
      </c>
      <c r="IP157" t="s">
        <v>443</v>
      </c>
      <c r="IQ157" t="s">
        <v>444</v>
      </c>
      <c r="IR157" t="s">
        <v>445</v>
      </c>
      <c r="IS157" t="s">
        <v>445</v>
      </c>
      <c r="IT157" t="s">
        <v>445</v>
      </c>
      <c r="IU157" t="s">
        <v>445</v>
      </c>
      <c r="IV157">
        <v>0</v>
      </c>
      <c r="IW157">
        <v>100</v>
      </c>
      <c r="IX157">
        <v>100</v>
      </c>
      <c r="IY157">
        <v>0.106</v>
      </c>
      <c r="IZ157">
        <v>0.1388</v>
      </c>
      <c r="JA157">
        <v>0.1520806729546384</v>
      </c>
      <c r="JB157">
        <v>0.0003178419753343253</v>
      </c>
      <c r="JC157">
        <v>-6.012475575984678E-07</v>
      </c>
      <c r="JD157">
        <v>7.594320938325871E-11</v>
      </c>
      <c r="JE157">
        <v>-0.06537213769188976</v>
      </c>
      <c r="JF157">
        <v>-0.002779077146552394</v>
      </c>
      <c r="JG157">
        <v>0.0007843295920201409</v>
      </c>
      <c r="JH157">
        <v>-1.211717912536145E-05</v>
      </c>
      <c r="JI157">
        <v>4</v>
      </c>
      <c r="JJ157">
        <v>2338</v>
      </c>
      <c r="JK157">
        <v>1</v>
      </c>
      <c r="JL157">
        <v>27</v>
      </c>
      <c r="JM157">
        <v>189948.5</v>
      </c>
      <c r="JN157">
        <v>189948.6</v>
      </c>
      <c r="JO157">
        <v>1.64551</v>
      </c>
      <c r="JP157">
        <v>2.24854</v>
      </c>
      <c r="JQ157">
        <v>1.39648</v>
      </c>
      <c r="JR157">
        <v>2.34741</v>
      </c>
      <c r="JS157">
        <v>1.49536</v>
      </c>
      <c r="JT157">
        <v>2.6062</v>
      </c>
      <c r="JU157">
        <v>36.1754</v>
      </c>
      <c r="JV157">
        <v>24.07</v>
      </c>
      <c r="JW157">
        <v>18</v>
      </c>
      <c r="JX157">
        <v>487.068</v>
      </c>
      <c r="JY157">
        <v>449.703</v>
      </c>
      <c r="JZ157">
        <v>28.4626</v>
      </c>
      <c r="KA157">
        <v>28.0608</v>
      </c>
      <c r="KB157">
        <v>30</v>
      </c>
      <c r="KC157">
        <v>27.9353</v>
      </c>
      <c r="KD157">
        <v>27.8695</v>
      </c>
      <c r="KE157">
        <v>32.9907</v>
      </c>
      <c r="KF157">
        <v>24.8084</v>
      </c>
      <c r="KG157">
        <v>69.26519999999999</v>
      </c>
      <c r="KH157">
        <v>28.4519</v>
      </c>
      <c r="KI157">
        <v>754.602</v>
      </c>
      <c r="KJ157">
        <v>21.7862</v>
      </c>
      <c r="KK157">
        <v>101.112</v>
      </c>
      <c r="KL157">
        <v>100.64</v>
      </c>
    </row>
    <row r="158" spans="1:298">
      <c r="A158">
        <v>142</v>
      </c>
      <c r="B158">
        <v>1758644340.6</v>
      </c>
      <c r="C158">
        <v>2714.599999904633</v>
      </c>
      <c r="D158" t="s">
        <v>729</v>
      </c>
      <c r="E158" t="s">
        <v>730</v>
      </c>
      <c r="F158">
        <v>5</v>
      </c>
      <c r="G158" t="s">
        <v>640</v>
      </c>
      <c r="H158" t="s">
        <v>437</v>
      </c>
      <c r="I158" t="s">
        <v>438</v>
      </c>
      <c r="J158">
        <v>1758644333.1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758.6038119753902</v>
      </c>
      <c r="AL158">
        <v>732.2715696969694</v>
      </c>
      <c r="AM158">
        <v>3.399523091471074</v>
      </c>
      <c r="AN158">
        <v>64.96377048349792</v>
      </c>
      <c r="AO158">
        <f>(AQ158 - AP158 + DZ158*1E3/(8.314*(EB158+273.15)) * AS158/DY158 * AR158) * DY158/(100*DM158) * 1000/(1000 - AQ158)</f>
        <v>0</v>
      </c>
      <c r="AP158">
        <v>21.75010298814875</v>
      </c>
      <c r="AQ158">
        <v>23.19557818181818</v>
      </c>
      <c r="AR158">
        <v>1.160933183835758E-05</v>
      </c>
      <c r="AS158">
        <v>107.5651397533487</v>
      </c>
      <c r="AT158">
        <v>2</v>
      </c>
      <c r="AU158">
        <v>0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439</v>
      </c>
      <c r="AZ158" t="s">
        <v>439</v>
      </c>
      <c r="BA158">
        <v>0</v>
      </c>
      <c r="BB158">
        <v>0</v>
      </c>
      <c r="BC158">
        <f>1-BA158/BB158</f>
        <v>0</v>
      </c>
      <c r="BD158">
        <v>0</v>
      </c>
      <c r="BE158" t="s">
        <v>439</v>
      </c>
      <c r="BF158" t="s">
        <v>439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439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1.65</v>
      </c>
      <c r="DN158">
        <v>0.5</v>
      </c>
      <c r="DO158" t="s">
        <v>440</v>
      </c>
      <c r="DP158">
        <v>2</v>
      </c>
      <c r="DQ158" t="b">
        <v>1</v>
      </c>
      <c r="DR158">
        <v>1758644333.1</v>
      </c>
      <c r="DS158">
        <v>692.0082592592594</v>
      </c>
      <c r="DT158">
        <v>727.3086296296298</v>
      </c>
      <c r="DU158">
        <v>23.1836</v>
      </c>
      <c r="DV158">
        <v>21.70378888888889</v>
      </c>
      <c r="DW158">
        <v>691.898962962963</v>
      </c>
      <c r="DX158">
        <v>23.04477777777777</v>
      </c>
      <c r="DY158">
        <v>499.9994074074074</v>
      </c>
      <c r="DZ158">
        <v>90.48032592592592</v>
      </c>
      <c r="EA158">
        <v>0.03013071111111111</v>
      </c>
      <c r="EB158">
        <v>29.81739259259259</v>
      </c>
      <c r="EC158">
        <v>30.01446666666666</v>
      </c>
      <c r="ED158">
        <v>999.9000000000001</v>
      </c>
      <c r="EE158">
        <v>0</v>
      </c>
      <c r="EF158">
        <v>0</v>
      </c>
      <c r="EG158">
        <v>9998.073333333332</v>
      </c>
      <c r="EH158">
        <v>0</v>
      </c>
      <c r="EI158">
        <v>12.0846</v>
      </c>
      <c r="EJ158">
        <v>-35.30042962962963</v>
      </c>
      <c r="EK158">
        <v>708.4323703703703</v>
      </c>
      <c r="EL158">
        <v>743.4446666666665</v>
      </c>
      <c r="EM158">
        <v>1.479809629629629</v>
      </c>
      <c r="EN158">
        <v>727.3086296296298</v>
      </c>
      <c r="EO158">
        <v>21.70378888888889</v>
      </c>
      <c r="EP158">
        <v>2.097660370370371</v>
      </c>
      <c r="EQ158">
        <v>1.963765185185185</v>
      </c>
      <c r="ER158">
        <v>18.20142592592593</v>
      </c>
      <c r="ES158">
        <v>17.15514814814815</v>
      </c>
      <c r="ET158">
        <v>1999.987407407407</v>
      </c>
      <c r="EU158">
        <v>0.9799985555555556</v>
      </c>
      <c r="EV158">
        <v>0.02000134444444444</v>
      </c>
      <c r="EW158">
        <v>0</v>
      </c>
      <c r="EX158">
        <v>226.0893333333333</v>
      </c>
      <c r="EY158">
        <v>5.00097</v>
      </c>
      <c r="EZ158">
        <v>4622.983333333334</v>
      </c>
      <c r="FA158">
        <v>16707.46296296296</v>
      </c>
      <c r="FB158">
        <v>40.31199999999999</v>
      </c>
      <c r="FC158">
        <v>40.68699999999999</v>
      </c>
      <c r="FD158">
        <v>40.25</v>
      </c>
      <c r="FE158">
        <v>40.25</v>
      </c>
      <c r="FF158">
        <v>40.91862962962963</v>
      </c>
      <c r="FG158">
        <v>1955.087407407408</v>
      </c>
      <c r="FH158">
        <v>39.9</v>
      </c>
      <c r="FI158">
        <v>0</v>
      </c>
      <c r="FJ158">
        <v>1758644341.8</v>
      </c>
      <c r="FK158">
        <v>0</v>
      </c>
      <c r="FL158">
        <v>226.05816</v>
      </c>
      <c r="FM158">
        <v>2.907384624791137</v>
      </c>
      <c r="FN158">
        <v>64.88000009701288</v>
      </c>
      <c r="FO158">
        <v>4623.5488</v>
      </c>
      <c r="FP158">
        <v>15</v>
      </c>
      <c r="FQ158">
        <v>0</v>
      </c>
      <c r="FR158" t="s">
        <v>441</v>
      </c>
      <c r="FS158">
        <v>1747247426.5</v>
      </c>
      <c r="FT158">
        <v>1747247420.5</v>
      </c>
      <c r="FU158">
        <v>0</v>
      </c>
      <c r="FV158">
        <v>1.027</v>
      </c>
      <c r="FW158">
        <v>0.031</v>
      </c>
      <c r="FX158">
        <v>0.02</v>
      </c>
      <c r="FY158">
        <v>0.05</v>
      </c>
      <c r="FZ158">
        <v>420</v>
      </c>
      <c r="GA158">
        <v>16</v>
      </c>
      <c r="GB158">
        <v>0.01</v>
      </c>
      <c r="GC158">
        <v>0.1</v>
      </c>
      <c r="GD158">
        <v>-35.2666225</v>
      </c>
      <c r="GE158">
        <v>-0.8885189493432529</v>
      </c>
      <c r="GF158">
        <v>0.1063517524244428</v>
      </c>
      <c r="GG158">
        <v>0</v>
      </c>
      <c r="GH158">
        <v>225.9005294117647</v>
      </c>
      <c r="GI158">
        <v>2.827135225847078</v>
      </c>
      <c r="GJ158">
        <v>0.3681297913135999</v>
      </c>
      <c r="GK158">
        <v>-1</v>
      </c>
      <c r="GL158">
        <v>1.49811125</v>
      </c>
      <c r="GM158">
        <v>-0.3747036022514099</v>
      </c>
      <c r="GN158">
        <v>0.03694737150241541</v>
      </c>
      <c r="GO158">
        <v>0</v>
      </c>
      <c r="GP158">
        <v>0</v>
      </c>
      <c r="GQ158">
        <v>2</v>
      </c>
      <c r="GR158" t="s">
        <v>482</v>
      </c>
      <c r="GS158">
        <v>3.136</v>
      </c>
      <c r="GT158">
        <v>2.6904</v>
      </c>
      <c r="GU158">
        <v>0.138176</v>
      </c>
      <c r="GV158">
        <v>0.141414</v>
      </c>
      <c r="GW158">
        <v>0.103974</v>
      </c>
      <c r="GX158">
        <v>0.0982203</v>
      </c>
      <c r="GY158">
        <v>27430.1</v>
      </c>
      <c r="GZ158">
        <v>27372</v>
      </c>
      <c r="HA158">
        <v>29583.7</v>
      </c>
      <c r="HB158">
        <v>29459</v>
      </c>
      <c r="HC158">
        <v>35023.2</v>
      </c>
      <c r="HD158">
        <v>35184.9</v>
      </c>
      <c r="HE158">
        <v>41632.4</v>
      </c>
      <c r="HF158">
        <v>41850.5</v>
      </c>
      <c r="HG158">
        <v>1.92715</v>
      </c>
      <c r="HH158">
        <v>1.88377</v>
      </c>
      <c r="HI158">
        <v>0.106707</v>
      </c>
      <c r="HJ158">
        <v>0</v>
      </c>
      <c r="HK158">
        <v>28.2686</v>
      </c>
      <c r="HL158">
        <v>999.9</v>
      </c>
      <c r="HM158">
        <v>53.3</v>
      </c>
      <c r="HN158">
        <v>31</v>
      </c>
      <c r="HO158">
        <v>26.5722</v>
      </c>
      <c r="HP158">
        <v>61.9681</v>
      </c>
      <c r="HQ158">
        <v>26.1298</v>
      </c>
      <c r="HR158">
        <v>1</v>
      </c>
      <c r="HS158">
        <v>0.0367048</v>
      </c>
      <c r="HT158">
        <v>-0.623017</v>
      </c>
      <c r="HU158">
        <v>20.3386</v>
      </c>
      <c r="HV158">
        <v>5.21774</v>
      </c>
      <c r="HW158">
        <v>12.0116</v>
      </c>
      <c r="HX158">
        <v>4.9888</v>
      </c>
      <c r="HY158">
        <v>3.288</v>
      </c>
      <c r="HZ158">
        <v>9999</v>
      </c>
      <c r="IA158">
        <v>9999</v>
      </c>
      <c r="IB158">
        <v>9999</v>
      </c>
      <c r="IC158">
        <v>999.9</v>
      </c>
      <c r="ID158">
        <v>1.86754</v>
      </c>
      <c r="IE158">
        <v>1.8667</v>
      </c>
      <c r="IF158">
        <v>1.866</v>
      </c>
      <c r="IG158">
        <v>1.866</v>
      </c>
      <c r="IH158">
        <v>1.86784</v>
      </c>
      <c r="II158">
        <v>1.87029</v>
      </c>
      <c r="IJ158">
        <v>1.8689</v>
      </c>
      <c r="IK158">
        <v>1.87042</v>
      </c>
      <c r="IL158">
        <v>0</v>
      </c>
      <c r="IM158">
        <v>0</v>
      </c>
      <c r="IN158">
        <v>0</v>
      </c>
      <c r="IO158">
        <v>0</v>
      </c>
      <c r="IP158" t="s">
        <v>443</v>
      </c>
      <c r="IQ158" t="s">
        <v>444</v>
      </c>
      <c r="IR158" t="s">
        <v>445</v>
      </c>
      <c r="IS158" t="s">
        <v>445</v>
      </c>
      <c r="IT158" t="s">
        <v>445</v>
      </c>
      <c r="IU158" t="s">
        <v>445</v>
      </c>
      <c r="IV158">
        <v>0</v>
      </c>
      <c r="IW158">
        <v>100</v>
      </c>
      <c r="IX158">
        <v>100</v>
      </c>
      <c r="IY158">
        <v>0.099</v>
      </c>
      <c r="IZ158">
        <v>0.1391</v>
      </c>
      <c r="JA158">
        <v>0.1520806729546384</v>
      </c>
      <c r="JB158">
        <v>0.0003178419753343253</v>
      </c>
      <c r="JC158">
        <v>-6.012475575984678E-07</v>
      </c>
      <c r="JD158">
        <v>7.594320938325871E-11</v>
      </c>
      <c r="JE158">
        <v>-0.06537213769188976</v>
      </c>
      <c r="JF158">
        <v>-0.002779077146552394</v>
      </c>
      <c r="JG158">
        <v>0.0007843295920201409</v>
      </c>
      <c r="JH158">
        <v>-1.211717912536145E-05</v>
      </c>
      <c r="JI158">
        <v>4</v>
      </c>
      <c r="JJ158">
        <v>2338</v>
      </c>
      <c r="JK158">
        <v>1</v>
      </c>
      <c r="JL158">
        <v>27</v>
      </c>
      <c r="JM158">
        <v>189948.6</v>
      </c>
      <c r="JN158">
        <v>189948.7</v>
      </c>
      <c r="JO158">
        <v>1.67358</v>
      </c>
      <c r="JP158">
        <v>2.25098</v>
      </c>
      <c r="JQ158">
        <v>1.39648</v>
      </c>
      <c r="JR158">
        <v>2.34497</v>
      </c>
      <c r="JS158">
        <v>1.49536</v>
      </c>
      <c r="JT158">
        <v>2.65625</v>
      </c>
      <c r="JU158">
        <v>36.1754</v>
      </c>
      <c r="JV158">
        <v>24.07</v>
      </c>
      <c r="JW158">
        <v>18</v>
      </c>
      <c r="JX158">
        <v>486.931</v>
      </c>
      <c r="JY158">
        <v>449.779</v>
      </c>
      <c r="JZ158">
        <v>28.4463</v>
      </c>
      <c r="KA158">
        <v>28.0605</v>
      </c>
      <c r="KB158">
        <v>30</v>
      </c>
      <c r="KC158">
        <v>27.9339</v>
      </c>
      <c r="KD158">
        <v>27.8674</v>
      </c>
      <c r="KE158">
        <v>33.6151</v>
      </c>
      <c r="KF158">
        <v>24.8084</v>
      </c>
      <c r="KG158">
        <v>69.26519999999999</v>
      </c>
      <c r="KH158">
        <v>28.4368</v>
      </c>
      <c r="KI158">
        <v>774.639</v>
      </c>
      <c r="KJ158">
        <v>21.7787</v>
      </c>
      <c r="KK158">
        <v>101.112</v>
      </c>
      <c r="KL158">
        <v>100.639</v>
      </c>
    </row>
    <row r="159" spans="1:298">
      <c r="A159">
        <v>143</v>
      </c>
      <c r="B159">
        <v>1758644345.6</v>
      </c>
      <c r="C159">
        <v>2719.599999904633</v>
      </c>
      <c r="D159" t="s">
        <v>731</v>
      </c>
      <c r="E159" t="s">
        <v>732</v>
      </c>
      <c r="F159">
        <v>5</v>
      </c>
      <c r="G159" t="s">
        <v>640</v>
      </c>
      <c r="H159" t="s">
        <v>437</v>
      </c>
      <c r="I159" t="s">
        <v>438</v>
      </c>
      <c r="J159">
        <v>1758644337.814285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775.8910948734463</v>
      </c>
      <c r="AL159">
        <v>749.411248484848</v>
      </c>
      <c r="AM159">
        <v>3.430490091356192</v>
      </c>
      <c r="AN159">
        <v>64.96377048349792</v>
      </c>
      <c r="AO159">
        <f>(AQ159 - AP159 + DZ159*1E3/(8.314*(EB159+273.15)) * AS159/DY159 * AR159) * DY159/(100*DM159) * 1000/(1000 - AQ159)</f>
        <v>0</v>
      </c>
      <c r="AP159">
        <v>21.7640560930225</v>
      </c>
      <c r="AQ159">
        <v>23.20888909090909</v>
      </c>
      <c r="AR159">
        <v>9.075911373162041E-06</v>
      </c>
      <c r="AS159">
        <v>107.5651397533487</v>
      </c>
      <c r="AT159">
        <v>2</v>
      </c>
      <c r="AU159">
        <v>0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439</v>
      </c>
      <c r="AZ159" t="s">
        <v>439</v>
      </c>
      <c r="BA159">
        <v>0</v>
      </c>
      <c r="BB159">
        <v>0</v>
      </c>
      <c r="BC159">
        <f>1-BA159/BB159</f>
        <v>0</v>
      </c>
      <c r="BD159">
        <v>0</v>
      </c>
      <c r="BE159" t="s">
        <v>439</v>
      </c>
      <c r="BF159" t="s">
        <v>439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439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1.65</v>
      </c>
      <c r="DN159">
        <v>0.5</v>
      </c>
      <c r="DO159" t="s">
        <v>440</v>
      </c>
      <c r="DP159">
        <v>2</v>
      </c>
      <c r="DQ159" t="b">
        <v>1</v>
      </c>
      <c r="DR159">
        <v>1758644337.814285</v>
      </c>
      <c r="DS159">
        <v>707.70575</v>
      </c>
      <c r="DT159">
        <v>743.1490357142856</v>
      </c>
      <c r="DU159">
        <v>23.1917</v>
      </c>
      <c r="DV159">
        <v>21.732125</v>
      </c>
      <c r="DW159">
        <v>707.6029285714285</v>
      </c>
      <c r="DX159">
        <v>23.05276785714285</v>
      </c>
      <c r="DY159">
        <v>500.0107142857142</v>
      </c>
      <c r="DZ159">
        <v>90.48005714285716</v>
      </c>
      <c r="EA159">
        <v>0.03005905357142857</v>
      </c>
      <c r="EB159">
        <v>29.81481428571428</v>
      </c>
      <c r="EC159">
        <v>30.01151785714286</v>
      </c>
      <c r="ED159">
        <v>999.9000000000002</v>
      </c>
      <c r="EE159">
        <v>0</v>
      </c>
      <c r="EF159">
        <v>0</v>
      </c>
      <c r="EG159">
        <v>10001.48892857143</v>
      </c>
      <c r="EH159">
        <v>0</v>
      </c>
      <c r="EI159">
        <v>12.0846</v>
      </c>
      <c r="EJ159">
        <v>-35.44335357142857</v>
      </c>
      <c r="EK159">
        <v>724.5085357142858</v>
      </c>
      <c r="EL159">
        <v>759.6585714285713</v>
      </c>
      <c r="EM159">
        <v>1.459569642857143</v>
      </c>
      <c r="EN159">
        <v>743.1490357142856</v>
      </c>
      <c r="EO159">
        <v>21.732125</v>
      </c>
      <c r="EP159">
        <v>2.098385714285715</v>
      </c>
      <c r="EQ159">
        <v>1.966323571428571</v>
      </c>
      <c r="ER159">
        <v>18.20693214285714</v>
      </c>
      <c r="ES159">
        <v>17.17571785714286</v>
      </c>
      <c r="ET159">
        <v>2000.015714285714</v>
      </c>
      <c r="EU159">
        <v>0.9799988928571428</v>
      </c>
      <c r="EV159">
        <v>0.02000100714285714</v>
      </c>
      <c r="EW159">
        <v>0</v>
      </c>
      <c r="EX159">
        <v>226.3395714285714</v>
      </c>
      <c r="EY159">
        <v>5.00097</v>
      </c>
      <c r="EZ159">
        <v>4628.102857142856</v>
      </c>
      <c r="FA159">
        <v>16707.70357142857</v>
      </c>
      <c r="FB159">
        <v>40.31199999999999</v>
      </c>
      <c r="FC159">
        <v>40.68699999999999</v>
      </c>
      <c r="FD159">
        <v>40.25</v>
      </c>
      <c r="FE159">
        <v>40.25</v>
      </c>
      <c r="FF159">
        <v>40.91042857142857</v>
      </c>
      <c r="FG159">
        <v>1955.115714285715</v>
      </c>
      <c r="FH159">
        <v>39.9</v>
      </c>
      <c r="FI159">
        <v>0</v>
      </c>
      <c r="FJ159">
        <v>1758644346.6</v>
      </c>
      <c r="FK159">
        <v>0</v>
      </c>
      <c r="FL159">
        <v>226.32712</v>
      </c>
      <c r="FM159">
        <v>2.731076929792156</v>
      </c>
      <c r="FN159">
        <v>64.61538471092352</v>
      </c>
      <c r="FO159">
        <v>4628.6844</v>
      </c>
      <c r="FP159">
        <v>15</v>
      </c>
      <c r="FQ159">
        <v>0</v>
      </c>
      <c r="FR159" t="s">
        <v>441</v>
      </c>
      <c r="FS159">
        <v>1747247426.5</v>
      </c>
      <c r="FT159">
        <v>1747247420.5</v>
      </c>
      <c r="FU159">
        <v>0</v>
      </c>
      <c r="FV159">
        <v>1.027</v>
      </c>
      <c r="FW159">
        <v>0.031</v>
      </c>
      <c r="FX159">
        <v>0.02</v>
      </c>
      <c r="FY159">
        <v>0.05</v>
      </c>
      <c r="FZ159">
        <v>420</v>
      </c>
      <c r="GA159">
        <v>16</v>
      </c>
      <c r="GB159">
        <v>0.01</v>
      </c>
      <c r="GC159">
        <v>0.1</v>
      </c>
      <c r="GD159">
        <v>-35.343295</v>
      </c>
      <c r="GE159">
        <v>-1.430629643527103</v>
      </c>
      <c r="GF159">
        <v>0.1532145700480215</v>
      </c>
      <c r="GG159">
        <v>0</v>
      </c>
      <c r="GH159">
        <v>226.1065294117647</v>
      </c>
      <c r="GI159">
        <v>3.50395722050994</v>
      </c>
      <c r="GJ159">
        <v>0.4140366732331893</v>
      </c>
      <c r="GK159">
        <v>-1</v>
      </c>
      <c r="GL159">
        <v>1.47657325</v>
      </c>
      <c r="GM159">
        <v>-0.3251170356472796</v>
      </c>
      <c r="GN159">
        <v>0.03274527228375877</v>
      </c>
      <c r="GO159">
        <v>0</v>
      </c>
      <c r="GP159">
        <v>0</v>
      </c>
      <c r="GQ159">
        <v>2</v>
      </c>
      <c r="GR159" t="s">
        <v>482</v>
      </c>
      <c r="GS159">
        <v>3.13616</v>
      </c>
      <c r="GT159">
        <v>2.69008</v>
      </c>
      <c r="GU159">
        <v>0.140351</v>
      </c>
      <c r="GV159">
        <v>0.143546</v>
      </c>
      <c r="GW159">
        <v>0.104005</v>
      </c>
      <c r="GX159">
        <v>0.098231</v>
      </c>
      <c r="GY159">
        <v>27361.3</v>
      </c>
      <c r="GZ159">
        <v>27304.2</v>
      </c>
      <c r="HA159">
        <v>29584</v>
      </c>
      <c r="HB159">
        <v>29459.2</v>
      </c>
      <c r="HC159">
        <v>35022.2</v>
      </c>
      <c r="HD159">
        <v>35184.5</v>
      </c>
      <c r="HE159">
        <v>41632.7</v>
      </c>
      <c r="HF159">
        <v>41850.5</v>
      </c>
      <c r="HG159">
        <v>1.92717</v>
      </c>
      <c r="HH159">
        <v>1.88387</v>
      </c>
      <c r="HI159">
        <v>0.106789</v>
      </c>
      <c r="HJ159">
        <v>0</v>
      </c>
      <c r="HK159">
        <v>28.2713</v>
      </c>
      <c r="HL159">
        <v>999.9</v>
      </c>
      <c r="HM159">
        <v>53.3</v>
      </c>
      <c r="HN159">
        <v>31</v>
      </c>
      <c r="HO159">
        <v>26.5755</v>
      </c>
      <c r="HP159">
        <v>62.0081</v>
      </c>
      <c r="HQ159">
        <v>25.9295</v>
      </c>
      <c r="HR159">
        <v>1</v>
      </c>
      <c r="HS159">
        <v>0.0366565</v>
      </c>
      <c r="HT159">
        <v>-0.638543</v>
      </c>
      <c r="HU159">
        <v>20.3384</v>
      </c>
      <c r="HV159">
        <v>5.21744</v>
      </c>
      <c r="HW159">
        <v>12.0114</v>
      </c>
      <c r="HX159">
        <v>4.98865</v>
      </c>
      <c r="HY159">
        <v>3.28785</v>
      </c>
      <c r="HZ159">
        <v>9999</v>
      </c>
      <c r="IA159">
        <v>9999</v>
      </c>
      <c r="IB159">
        <v>9999</v>
      </c>
      <c r="IC159">
        <v>999.9</v>
      </c>
      <c r="ID159">
        <v>1.86753</v>
      </c>
      <c r="IE159">
        <v>1.86674</v>
      </c>
      <c r="IF159">
        <v>1.86601</v>
      </c>
      <c r="IG159">
        <v>1.866</v>
      </c>
      <c r="IH159">
        <v>1.86784</v>
      </c>
      <c r="II159">
        <v>1.87028</v>
      </c>
      <c r="IJ159">
        <v>1.8689</v>
      </c>
      <c r="IK159">
        <v>1.87042</v>
      </c>
      <c r="IL159">
        <v>0</v>
      </c>
      <c r="IM159">
        <v>0</v>
      </c>
      <c r="IN159">
        <v>0</v>
      </c>
      <c r="IO159">
        <v>0</v>
      </c>
      <c r="IP159" t="s">
        <v>443</v>
      </c>
      <c r="IQ159" t="s">
        <v>444</v>
      </c>
      <c r="IR159" t="s">
        <v>445</v>
      </c>
      <c r="IS159" t="s">
        <v>445</v>
      </c>
      <c r="IT159" t="s">
        <v>445</v>
      </c>
      <c r="IU159" t="s">
        <v>445</v>
      </c>
      <c r="IV159">
        <v>0</v>
      </c>
      <c r="IW159">
        <v>100</v>
      </c>
      <c r="IX159">
        <v>100</v>
      </c>
      <c r="IY159">
        <v>0.091</v>
      </c>
      <c r="IZ159">
        <v>0.1392</v>
      </c>
      <c r="JA159">
        <v>0.1520806729546384</v>
      </c>
      <c r="JB159">
        <v>0.0003178419753343253</v>
      </c>
      <c r="JC159">
        <v>-6.012475575984678E-07</v>
      </c>
      <c r="JD159">
        <v>7.594320938325871E-11</v>
      </c>
      <c r="JE159">
        <v>-0.06537213769188976</v>
      </c>
      <c r="JF159">
        <v>-0.002779077146552394</v>
      </c>
      <c r="JG159">
        <v>0.0007843295920201409</v>
      </c>
      <c r="JH159">
        <v>-1.211717912536145E-05</v>
      </c>
      <c r="JI159">
        <v>4</v>
      </c>
      <c r="JJ159">
        <v>2338</v>
      </c>
      <c r="JK159">
        <v>1</v>
      </c>
      <c r="JL159">
        <v>27</v>
      </c>
      <c r="JM159">
        <v>189948.7</v>
      </c>
      <c r="JN159">
        <v>189948.8</v>
      </c>
      <c r="JO159">
        <v>1.70532</v>
      </c>
      <c r="JP159">
        <v>2.2644</v>
      </c>
      <c r="JQ159">
        <v>1.39648</v>
      </c>
      <c r="JR159">
        <v>2.34863</v>
      </c>
      <c r="JS159">
        <v>1.49536</v>
      </c>
      <c r="JT159">
        <v>2.58301</v>
      </c>
      <c r="JU159">
        <v>36.1989</v>
      </c>
      <c r="JV159">
        <v>24.0612</v>
      </c>
      <c r="JW159">
        <v>18</v>
      </c>
      <c r="JX159">
        <v>486.944</v>
      </c>
      <c r="JY159">
        <v>449.84</v>
      </c>
      <c r="JZ159">
        <v>28.4316</v>
      </c>
      <c r="KA159">
        <v>28.0585</v>
      </c>
      <c r="KB159">
        <v>30</v>
      </c>
      <c r="KC159">
        <v>27.9336</v>
      </c>
      <c r="KD159">
        <v>27.8671</v>
      </c>
      <c r="KE159">
        <v>34.1691</v>
      </c>
      <c r="KF159">
        <v>24.8084</v>
      </c>
      <c r="KG159">
        <v>69.26519999999999</v>
      </c>
      <c r="KH159">
        <v>28.4306</v>
      </c>
      <c r="KI159">
        <v>787.996</v>
      </c>
      <c r="KJ159">
        <v>21.776</v>
      </c>
      <c r="KK159">
        <v>101.113</v>
      </c>
      <c r="KL159">
        <v>100.639</v>
      </c>
    </row>
    <row r="160" spans="1:298">
      <c r="A160">
        <v>144</v>
      </c>
      <c r="B160">
        <v>1758644350.6</v>
      </c>
      <c r="C160">
        <v>2724.599999904633</v>
      </c>
      <c r="D160" t="s">
        <v>733</v>
      </c>
      <c r="E160" t="s">
        <v>734</v>
      </c>
      <c r="F160">
        <v>5</v>
      </c>
      <c r="G160" t="s">
        <v>640</v>
      </c>
      <c r="H160" t="s">
        <v>437</v>
      </c>
      <c r="I160" t="s">
        <v>438</v>
      </c>
      <c r="J160">
        <v>1758644343.1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793.0376651036239</v>
      </c>
      <c r="AL160">
        <v>766.4780606060604</v>
      </c>
      <c r="AM160">
        <v>3.404404862654454</v>
      </c>
      <c r="AN160">
        <v>64.96377048349792</v>
      </c>
      <c r="AO160">
        <f>(AQ160 - AP160 + DZ160*1E3/(8.314*(EB160+273.15)) * AS160/DY160 * AR160) * DY160/(100*DM160) * 1000/(1000 - AQ160)</f>
        <v>0</v>
      </c>
      <c r="AP160">
        <v>21.76454095008652</v>
      </c>
      <c r="AQ160">
        <v>23.20884484848484</v>
      </c>
      <c r="AR160">
        <v>1.533991904538573E-07</v>
      </c>
      <c r="AS160">
        <v>107.5651397533487</v>
      </c>
      <c r="AT160">
        <v>2</v>
      </c>
      <c r="AU160">
        <v>0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439</v>
      </c>
      <c r="AZ160" t="s">
        <v>439</v>
      </c>
      <c r="BA160">
        <v>0</v>
      </c>
      <c r="BB160">
        <v>0</v>
      </c>
      <c r="BC160">
        <f>1-BA160/BB160</f>
        <v>0</v>
      </c>
      <c r="BD160">
        <v>0</v>
      </c>
      <c r="BE160" t="s">
        <v>439</v>
      </c>
      <c r="BF160" t="s">
        <v>439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439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1.65</v>
      </c>
      <c r="DN160">
        <v>0.5</v>
      </c>
      <c r="DO160" t="s">
        <v>440</v>
      </c>
      <c r="DP160">
        <v>2</v>
      </c>
      <c r="DQ160" t="b">
        <v>1</v>
      </c>
      <c r="DR160">
        <v>1758644343.1</v>
      </c>
      <c r="DS160">
        <v>725.3352222222222</v>
      </c>
      <c r="DT160">
        <v>760.8688518518518</v>
      </c>
      <c r="DU160">
        <v>23.2007962962963</v>
      </c>
      <c r="DV160">
        <v>21.75694814814815</v>
      </c>
      <c r="DW160">
        <v>725.2399629629631</v>
      </c>
      <c r="DX160">
        <v>23.06174074074074</v>
      </c>
      <c r="DY160">
        <v>500.0266666666667</v>
      </c>
      <c r="DZ160">
        <v>90.47954074074076</v>
      </c>
      <c r="EA160">
        <v>0.0299270962962963</v>
      </c>
      <c r="EB160">
        <v>29.81057037037037</v>
      </c>
      <c r="EC160">
        <v>30.00877037037037</v>
      </c>
      <c r="ED160">
        <v>999.9000000000001</v>
      </c>
      <c r="EE160">
        <v>0</v>
      </c>
      <c r="EF160">
        <v>0</v>
      </c>
      <c r="EG160">
        <v>10002.45037037037</v>
      </c>
      <c r="EH160">
        <v>0</v>
      </c>
      <c r="EI160">
        <v>12.0846</v>
      </c>
      <c r="EJ160">
        <v>-35.53368518518518</v>
      </c>
      <c r="EK160">
        <v>742.5634444444445</v>
      </c>
      <c r="EL160">
        <v>777.7914814814816</v>
      </c>
      <c r="EM160">
        <v>1.443846296296296</v>
      </c>
      <c r="EN160">
        <v>760.8688518518518</v>
      </c>
      <c r="EO160">
        <v>21.75694814814815</v>
      </c>
      <c r="EP160">
        <v>2.099196666666667</v>
      </c>
      <c r="EQ160">
        <v>1.968558148148148</v>
      </c>
      <c r="ER160">
        <v>18.21308518518518</v>
      </c>
      <c r="ES160">
        <v>17.19368148148148</v>
      </c>
      <c r="ET160">
        <v>2000.002592592593</v>
      </c>
      <c r="EU160">
        <v>0.9799988888888889</v>
      </c>
      <c r="EV160">
        <v>0.02000101111111111</v>
      </c>
      <c r="EW160">
        <v>0</v>
      </c>
      <c r="EX160">
        <v>226.5142962962963</v>
      </c>
      <c r="EY160">
        <v>5.00097</v>
      </c>
      <c r="EZ160">
        <v>4633.66037037037</v>
      </c>
      <c r="FA160">
        <v>16707.6037037037</v>
      </c>
      <c r="FB160">
        <v>40.31199999999999</v>
      </c>
      <c r="FC160">
        <v>40.68699999999999</v>
      </c>
      <c r="FD160">
        <v>40.25</v>
      </c>
      <c r="FE160">
        <v>40.25</v>
      </c>
      <c r="FF160">
        <v>40.90944444444444</v>
      </c>
      <c r="FG160">
        <v>1955.102592592592</v>
      </c>
      <c r="FH160">
        <v>39.9</v>
      </c>
      <c r="FI160">
        <v>0</v>
      </c>
      <c r="FJ160">
        <v>1758644351.4</v>
      </c>
      <c r="FK160">
        <v>0</v>
      </c>
      <c r="FL160">
        <v>226.50496</v>
      </c>
      <c r="FM160">
        <v>2.440538466825359</v>
      </c>
      <c r="FN160">
        <v>62.1676922057914</v>
      </c>
      <c r="FO160">
        <v>4633.7608</v>
      </c>
      <c r="FP160">
        <v>15</v>
      </c>
      <c r="FQ160">
        <v>0</v>
      </c>
      <c r="FR160" t="s">
        <v>441</v>
      </c>
      <c r="FS160">
        <v>1747247426.5</v>
      </c>
      <c r="FT160">
        <v>1747247420.5</v>
      </c>
      <c r="FU160">
        <v>0</v>
      </c>
      <c r="FV160">
        <v>1.027</v>
      </c>
      <c r="FW160">
        <v>0.031</v>
      </c>
      <c r="FX160">
        <v>0.02</v>
      </c>
      <c r="FY160">
        <v>0.05</v>
      </c>
      <c r="FZ160">
        <v>420</v>
      </c>
      <c r="GA160">
        <v>16</v>
      </c>
      <c r="GB160">
        <v>0.01</v>
      </c>
      <c r="GC160">
        <v>0.1</v>
      </c>
      <c r="GD160">
        <v>-35.4727</v>
      </c>
      <c r="GE160">
        <v>-1.301705226480901</v>
      </c>
      <c r="GF160">
        <v>0.1451918058562705</v>
      </c>
      <c r="GG160">
        <v>0</v>
      </c>
      <c r="GH160">
        <v>226.3602058823529</v>
      </c>
      <c r="GI160">
        <v>2.710756305120533</v>
      </c>
      <c r="GJ160">
        <v>0.3410623351177687</v>
      </c>
      <c r="GK160">
        <v>-1</v>
      </c>
      <c r="GL160">
        <v>1.457498292682927</v>
      </c>
      <c r="GM160">
        <v>-0.1783609756097601</v>
      </c>
      <c r="GN160">
        <v>0.02137876093313847</v>
      </c>
      <c r="GO160">
        <v>0</v>
      </c>
      <c r="GP160">
        <v>0</v>
      </c>
      <c r="GQ160">
        <v>2</v>
      </c>
      <c r="GR160" t="s">
        <v>482</v>
      </c>
      <c r="GS160">
        <v>3.13622</v>
      </c>
      <c r="GT160">
        <v>2.69021</v>
      </c>
      <c r="GU160">
        <v>0.142497</v>
      </c>
      <c r="GV160">
        <v>0.145614</v>
      </c>
      <c r="GW160">
        <v>0.104005</v>
      </c>
      <c r="GX160">
        <v>0.09822889999999999</v>
      </c>
      <c r="GY160">
        <v>27293.1</v>
      </c>
      <c r="GZ160">
        <v>27238.7</v>
      </c>
      <c r="HA160">
        <v>29584.2</v>
      </c>
      <c r="HB160">
        <v>29459.8</v>
      </c>
      <c r="HC160">
        <v>35022.8</v>
      </c>
      <c r="HD160">
        <v>35185.1</v>
      </c>
      <c r="HE160">
        <v>41633.3</v>
      </c>
      <c r="HF160">
        <v>41851</v>
      </c>
      <c r="HG160">
        <v>1.9271</v>
      </c>
      <c r="HH160">
        <v>1.88395</v>
      </c>
      <c r="HI160">
        <v>0.106663</v>
      </c>
      <c r="HJ160">
        <v>0</v>
      </c>
      <c r="HK160">
        <v>28.2713</v>
      </c>
      <c r="HL160">
        <v>999.9</v>
      </c>
      <c r="HM160">
        <v>53.3</v>
      </c>
      <c r="HN160">
        <v>31</v>
      </c>
      <c r="HO160">
        <v>26.5766</v>
      </c>
      <c r="HP160">
        <v>61.8681</v>
      </c>
      <c r="HQ160">
        <v>25.9535</v>
      </c>
      <c r="HR160">
        <v>1</v>
      </c>
      <c r="HS160">
        <v>0.0366159</v>
      </c>
      <c r="HT160">
        <v>-0.638358</v>
      </c>
      <c r="HU160">
        <v>20.3385</v>
      </c>
      <c r="HV160">
        <v>5.21639</v>
      </c>
      <c r="HW160">
        <v>12.0119</v>
      </c>
      <c r="HX160">
        <v>4.9885</v>
      </c>
      <c r="HY160">
        <v>3.28758</v>
      </c>
      <c r="HZ160">
        <v>9999</v>
      </c>
      <c r="IA160">
        <v>9999</v>
      </c>
      <c r="IB160">
        <v>9999</v>
      </c>
      <c r="IC160">
        <v>999.9</v>
      </c>
      <c r="ID160">
        <v>1.86754</v>
      </c>
      <c r="IE160">
        <v>1.86674</v>
      </c>
      <c r="IF160">
        <v>1.86601</v>
      </c>
      <c r="IG160">
        <v>1.866</v>
      </c>
      <c r="IH160">
        <v>1.86786</v>
      </c>
      <c r="II160">
        <v>1.87029</v>
      </c>
      <c r="IJ160">
        <v>1.86891</v>
      </c>
      <c r="IK160">
        <v>1.87042</v>
      </c>
      <c r="IL160">
        <v>0</v>
      </c>
      <c r="IM160">
        <v>0</v>
      </c>
      <c r="IN160">
        <v>0</v>
      </c>
      <c r="IO160">
        <v>0</v>
      </c>
      <c r="IP160" t="s">
        <v>443</v>
      </c>
      <c r="IQ160" t="s">
        <v>444</v>
      </c>
      <c r="IR160" t="s">
        <v>445</v>
      </c>
      <c r="IS160" t="s">
        <v>445</v>
      </c>
      <c r="IT160" t="s">
        <v>445</v>
      </c>
      <c r="IU160" t="s">
        <v>445</v>
      </c>
      <c r="IV160">
        <v>0</v>
      </c>
      <c r="IW160">
        <v>100</v>
      </c>
      <c r="IX160">
        <v>100</v>
      </c>
      <c r="IY160">
        <v>0.08500000000000001</v>
      </c>
      <c r="IZ160">
        <v>0.1391</v>
      </c>
      <c r="JA160">
        <v>0.1520806729546384</v>
      </c>
      <c r="JB160">
        <v>0.0003178419753343253</v>
      </c>
      <c r="JC160">
        <v>-6.012475575984678E-07</v>
      </c>
      <c r="JD160">
        <v>7.594320938325871E-11</v>
      </c>
      <c r="JE160">
        <v>-0.06537213769188976</v>
      </c>
      <c r="JF160">
        <v>-0.002779077146552394</v>
      </c>
      <c r="JG160">
        <v>0.0007843295920201409</v>
      </c>
      <c r="JH160">
        <v>-1.211717912536145E-05</v>
      </c>
      <c r="JI160">
        <v>4</v>
      </c>
      <c r="JJ160">
        <v>2338</v>
      </c>
      <c r="JK160">
        <v>1</v>
      </c>
      <c r="JL160">
        <v>27</v>
      </c>
      <c r="JM160">
        <v>189948.7</v>
      </c>
      <c r="JN160">
        <v>189948.8</v>
      </c>
      <c r="JO160">
        <v>1.73218</v>
      </c>
      <c r="JP160">
        <v>2.26562</v>
      </c>
      <c r="JQ160">
        <v>1.39648</v>
      </c>
      <c r="JR160">
        <v>2.34741</v>
      </c>
      <c r="JS160">
        <v>1.49536</v>
      </c>
      <c r="JT160">
        <v>2.53052</v>
      </c>
      <c r="JU160">
        <v>36.1754</v>
      </c>
      <c r="JV160">
        <v>24.0612</v>
      </c>
      <c r="JW160">
        <v>18</v>
      </c>
      <c r="JX160">
        <v>486.881</v>
      </c>
      <c r="JY160">
        <v>449.869</v>
      </c>
      <c r="JZ160">
        <v>28.4247</v>
      </c>
      <c r="KA160">
        <v>28.0585</v>
      </c>
      <c r="KB160">
        <v>29.9999</v>
      </c>
      <c r="KC160">
        <v>27.9316</v>
      </c>
      <c r="KD160">
        <v>27.8651</v>
      </c>
      <c r="KE160">
        <v>34.7877</v>
      </c>
      <c r="KF160">
        <v>24.8084</v>
      </c>
      <c r="KG160">
        <v>69.26519999999999</v>
      </c>
      <c r="KH160">
        <v>28.4202</v>
      </c>
      <c r="KI160">
        <v>808.032</v>
      </c>
      <c r="KJ160">
        <v>21.777</v>
      </c>
      <c r="KK160">
        <v>101.114</v>
      </c>
      <c r="KL160">
        <v>100.64</v>
      </c>
    </row>
    <row r="161" spans="1:298">
      <c r="A161">
        <v>145</v>
      </c>
      <c r="B161">
        <v>1758644355.6</v>
      </c>
      <c r="C161">
        <v>2729.599999904633</v>
      </c>
      <c r="D161" t="s">
        <v>735</v>
      </c>
      <c r="E161" t="s">
        <v>736</v>
      </c>
      <c r="F161">
        <v>5</v>
      </c>
      <c r="G161" t="s">
        <v>640</v>
      </c>
      <c r="H161" t="s">
        <v>437</v>
      </c>
      <c r="I161" t="s">
        <v>438</v>
      </c>
      <c r="J161">
        <v>1758644347.814285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810.0520080243401</v>
      </c>
      <c r="AL161">
        <v>783.6532181818176</v>
      </c>
      <c r="AM161">
        <v>3.433384859352284</v>
      </c>
      <c r="AN161">
        <v>64.96377048349792</v>
      </c>
      <c r="AO161">
        <f>(AQ161 - AP161 + DZ161*1E3/(8.314*(EB161+273.15)) * AS161/DY161 * AR161) * DY161/(100*DM161) * 1000/(1000 - AQ161)</f>
        <v>0</v>
      </c>
      <c r="AP161">
        <v>21.76618289291573</v>
      </c>
      <c r="AQ161">
        <v>23.20615212121211</v>
      </c>
      <c r="AR161">
        <v>-2.381358596735114E-06</v>
      </c>
      <c r="AS161">
        <v>107.5651397533487</v>
      </c>
      <c r="AT161">
        <v>2</v>
      </c>
      <c r="AU161">
        <v>0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439</v>
      </c>
      <c r="AZ161" t="s">
        <v>439</v>
      </c>
      <c r="BA161">
        <v>0</v>
      </c>
      <c r="BB161">
        <v>0</v>
      </c>
      <c r="BC161">
        <f>1-BA161/BB161</f>
        <v>0</v>
      </c>
      <c r="BD161">
        <v>0</v>
      </c>
      <c r="BE161" t="s">
        <v>439</v>
      </c>
      <c r="BF161" t="s">
        <v>439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439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1.65</v>
      </c>
      <c r="DN161">
        <v>0.5</v>
      </c>
      <c r="DO161" t="s">
        <v>440</v>
      </c>
      <c r="DP161">
        <v>2</v>
      </c>
      <c r="DQ161" t="b">
        <v>1</v>
      </c>
      <c r="DR161">
        <v>1758644347.814285</v>
      </c>
      <c r="DS161">
        <v>741.0823214285714</v>
      </c>
      <c r="DT161">
        <v>776.6779285714284</v>
      </c>
      <c r="DU161">
        <v>23.20671428571429</v>
      </c>
      <c r="DV161">
        <v>21.76441785714286</v>
      </c>
      <c r="DW161">
        <v>740.9941071428572</v>
      </c>
      <c r="DX161">
        <v>23.06758571428571</v>
      </c>
      <c r="DY161">
        <v>500.0084285714285</v>
      </c>
      <c r="DZ161">
        <v>90.47907142857142</v>
      </c>
      <c r="EA161">
        <v>0.02989362142857143</v>
      </c>
      <c r="EB161">
        <v>29.80530000000001</v>
      </c>
      <c r="EC161">
        <v>30.00957142857143</v>
      </c>
      <c r="ED161">
        <v>999.9000000000002</v>
      </c>
      <c r="EE161">
        <v>0</v>
      </c>
      <c r="EF161">
        <v>0</v>
      </c>
      <c r="EG161">
        <v>9999.171428571428</v>
      </c>
      <c r="EH161">
        <v>0</v>
      </c>
      <c r="EI161">
        <v>12.0846</v>
      </c>
      <c r="EJ161">
        <v>-35.595575</v>
      </c>
      <c r="EK161">
        <v>758.6891071428571</v>
      </c>
      <c r="EL161">
        <v>793.9579285714284</v>
      </c>
      <c r="EM161">
        <v>1.442298214285714</v>
      </c>
      <c r="EN161">
        <v>776.6779285714284</v>
      </c>
      <c r="EO161">
        <v>21.76441785714286</v>
      </c>
      <c r="EP161">
        <v>2.099721071428571</v>
      </c>
      <c r="EQ161">
        <v>1.969223571428571</v>
      </c>
      <c r="ER161">
        <v>18.21706785714286</v>
      </c>
      <c r="ES161">
        <v>17.199025</v>
      </c>
      <c r="ET161">
        <v>1999.988214285714</v>
      </c>
      <c r="EU161">
        <v>0.9799987857142857</v>
      </c>
      <c r="EV161">
        <v>0.02000111071428571</v>
      </c>
      <c r="EW161">
        <v>0</v>
      </c>
      <c r="EX161">
        <v>226.7462857142857</v>
      </c>
      <c r="EY161">
        <v>5.00097</v>
      </c>
      <c r="EZ161">
        <v>4638.513214285714</v>
      </c>
      <c r="FA161">
        <v>16707.475</v>
      </c>
      <c r="FB161">
        <v>40.31199999999999</v>
      </c>
      <c r="FC161">
        <v>40.68699999999999</v>
      </c>
      <c r="FD161">
        <v>40.25</v>
      </c>
      <c r="FE161">
        <v>40.25</v>
      </c>
      <c r="FF161">
        <v>40.90157142857144</v>
      </c>
      <c r="FG161">
        <v>1955.088214285714</v>
      </c>
      <c r="FH161">
        <v>39.9</v>
      </c>
      <c r="FI161">
        <v>0</v>
      </c>
      <c r="FJ161">
        <v>1758644356.8</v>
      </c>
      <c r="FK161">
        <v>0</v>
      </c>
      <c r="FL161">
        <v>226.7640384615385</v>
      </c>
      <c r="FM161">
        <v>2.548136758700405</v>
      </c>
      <c r="FN161">
        <v>64.68854701795486</v>
      </c>
      <c r="FO161">
        <v>4639.14</v>
      </c>
      <c r="FP161">
        <v>15</v>
      </c>
      <c r="FQ161">
        <v>0</v>
      </c>
      <c r="FR161" t="s">
        <v>441</v>
      </c>
      <c r="FS161">
        <v>1747247426.5</v>
      </c>
      <c r="FT161">
        <v>1747247420.5</v>
      </c>
      <c r="FU161">
        <v>0</v>
      </c>
      <c r="FV161">
        <v>1.027</v>
      </c>
      <c r="FW161">
        <v>0.031</v>
      </c>
      <c r="FX161">
        <v>0.02</v>
      </c>
      <c r="FY161">
        <v>0.05</v>
      </c>
      <c r="FZ161">
        <v>420</v>
      </c>
      <c r="GA161">
        <v>16</v>
      </c>
      <c r="GB161">
        <v>0.01</v>
      </c>
      <c r="GC161">
        <v>0.1</v>
      </c>
      <c r="GD161">
        <v>-35.52721463414634</v>
      </c>
      <c r="GE161">
        <v>-0.9319818815330695</v>
      </c>
      <c r="GF161">
        <v>0.1250394329235455</v>
      </c>
      <c r="GG161">
        <v>0</v>
      </c>
      <c r="GH161">
        <v>226.5867941176471</v>
      </c>
      <c r="GI161">
        <v>2.961695953709463</v>
      </c>
      <c r="GJ161">
        <v>0.3472080897854416</v>
      </c>
      <c r="GK161">
        <v>-1</v>
      </c>
      <c r="GL161">
        <v>1.446012682926829</v>
      </c>
      <c r="GM161">
        <v>-0.05360989547038394</v>
      </c>
      <c r="GN161">
        <v>0.01105660447687268</v>
      </c>
      <c r="GO161">
        <v>1</v>
      </c>
      <c r="GP161">
        <v>1</v>
      </c>
      <c r="GQ161">
        <v>2</v>
      </c>
      <c r="GR161" t="s">
        <v>442</v>
      </c>
      <c r="GS161">
        <v>3.13603</v>
      </c>
      <c r="GT161">
        <v>2.69016</v>
      </c>
      <c r="GU161">
        <v>0.144635</v>
      </c>
      <c r="GV161">
        <v>0.147684</v>
      </c>
      <c r="GW161">
        <v>0.103994</v>
      </c>
      <c r="GX161">
        <v>0.0982349</v>
      </c>
      <c r="GY161">
        <v>27225.1</v>
      </c>
      <c r="GZ161">
        <v>27172.7</v>
      </c>
      <c r="HA161">
        <v>29584.3</v>
      </c>
      <c r="HB161">
        <v>29459.7</v>
      </c>
      <c r="HC161">
        <v>35023.4</v>
      </c>
      <c r="HD161">
        <v>35184.9</v>
      </c>
      <c r="HE161">
        <v>41633.5</v>
      </c>
      <c r="HF161">
        <v>41851</v>
      </c>
      <c r="HG161">
        <v>1.92693</v>
      </c>
      <c r="HH161">
        <v>1.88398</v>
      </c>
      <c r="HI161">
        <v>0.106573</v>
      </c>
      <c r="HJ161">
        <v>0</v>
      </c>
      <c r="HK161">
        <v>28.2713</v>
      </c>
      <c r="HL161">
        <v>999.9</v>
      </c>
      <c r="HM161">
        <v>53.3</v>
      </c>
      <c r="HN161">
        <v>31</v>
      </c>
      <c r="HO161">
        <v>26.5762</v>
      </c>
      <c r="HP161">
        <v>61.8782</v>
      </c>
      <c r="HQ161">
        <v>26.0817</v>
      </c>
      <c r="HR161">
        <v>1</v>
      </c>
      <c r="HS161">
        <v>0.0363847</v>
      </c>
      <c r="HT161">
        <v>-0.623687</v>
      </c>
      <c r="HU161">
        <v>20.3385</v>
      </c>
      <c r="HV161">
        <v>5.21684</v>
      </c>
      <c r="HW161">
        <v>12.0117</v>
      </c>
      <c r="HX161">
        <v>4.9888</v>
      </c>
      <c r="HY161">
        <v>3.28768</v>
      </c>
      <c r="HZ161">
        <v>9999</v>
      </c>
      <c r="IA161">
        <v>9999</v>
      </c>
      <c r="IB161">
        <v>9999</v>
      </c>
      <c r="IC161">
        <v>999.9</v>
      </c>
      <c r="ID161">
        <v>1.86754</v>
      </c>
      <c r="IE161">
        <v>1.86673</v>
      </c>
      <c r="IF161">
        <v>1.86602</v>
      </c>
      <c r="IG161">
        <v>1.866</v>
      </c>
      <c r="IH161">
        <v>1.86784</v>
      </c>
      <c r="II161">
        <v>1.87029</v>
      </c>
      <c r="IJ161">
        <v>1.8689</v>
      </c>
      <c r="IK161">
        <v>1.87042</v>
      </c>
      <c r="IL161">
        <v>0</v>
      </c>
      <c r="IM161">
        <v>0</v>
      </c>
      <c r="IN161">
        <v>0</v>
      </c>
      <c r="IO161">
        <v>0</v>
      </c>
      <c r="IP161" t="s">
        <v>443</v>
      </c>
      <c r="IQ161" t="s">
        <v>444</v>
      </c>
      <c r="IR161" t="s">
        <v>445</v>
      </c>
      <c r="IS161" t="s">
        <v>445</v>
      </c>
      <c r="IT161" t="s">
        <v>445</v>
      </c>
      <c r="IU161" t="s">
        <v>445</v>
      </c>
      <c r="IV161">
        <v>0</v>
      </c>
      <c r="IW161">
        <v>100</v>
      </c>
      <c r="IX161">
        <v>100</v>
      </c>
      <c r="IY161">
        <v>0.076</v>
      </c>
      <c r="IZ161">
        <v>0.1391</v>
      </c>
      <c r="JA161">
        <v>0.1520806729546384</v>
      </c>
      <c r="JB161">
        <v>0.0003178419753343253</v>
      </c>
      <c r="JC161">
        <v>-6.012475575984678E-07</v>
      </c>
      <c r="JD161">
        <v>7.594320938325871E-11</v>
      </c>
      <c r="JE161">
        <v>-0.06537213769188976</v>
      </c>
      <c r="JF161">
        <v>-0.002779077146552394</v>
      </c>
      <c r="JG161">
        <v>0.0007843295920201409</v>
      </c>
      <c r="JH161">
        <v>-1.211717912536145E-05</v>
      </c>
      <c r="JI161">
        <v>4</v>
      </c>
      <c r="JJ161">
        <v>2338</v>
      </c>
      <c r="JK161">
        <v>1</v>
      </c>
      <c r="JL161">
        <v>27</v>
      </c>
      <c r="JM161">
        <v>189948.8</v>
      </c>
      <c r="JN161">
        <v>189948.9</v>
      </c>
      <c r="JO161">
        <v>1.76392</v>
      </c>
      <c r="JP161">
        <v>2.24731</v>
      </c>
      <c r="JQ161">
        <v>1.39648</v>
      </c>
      <c r="JR161">
        <v>2.34741</v>
      </c>
      <c r="JS161">
        <v>1.49536</v>
      </c>
      <c r="JT161">
        <v>2.67944</v>
      </c>
      <c r="JU161">
        <v>36.1754</v>
      </c>
      <c r="JV161">
        <v>24.0612</v>
      </c>
      <c r="JW161">
        <v>18</v>
      </c>
      <c r="JX161">
        <v>486.771</v>
      </c>
      <c r="JY161">
        <v>449.884</v>
      </c>
      <c r="JZ161">
        <v>28.416</v>
      </c>
      <c r="KA161">
        <v>28.0585</v>
      </c>
      <c r="KB161">
        <v>30</v>
      </c>
      <c r="KC161">
        <v>27.9316</v>
      </c>
      <c r="KD161">
        <v>27.8648</v>
      </c>
      <c r="KE161">
        <v>35.3446</v>
      </c>
      <c r="KF161">
        <v>24.8084</v>
      </c>
      <c r="KG161">
        <v>69.26519999999999</v>
      </c>
      <c r="KH161">
        <v>28.4095</v>
      </c>
      <c r="KI161">
        <v>821.388</v>
      </c>
      <c r="KJ161">
        <v>21.783</v>
      </c>
      <c r="KK161">
        <v>101.114</v>
      </c>
      <c r="KL161">
        <v>100.64</v>
      </c>
    </row>
    <row r="162" spans="1:298">
      <c r="A162">
        <v>146</v>
      </c>
      <c r="B162">
        <v>1758644360.6</v>
      </c>
      <c r="C162">
        <v>2734.599999904633</v>
      </c>
      <c r="D162" t="s">
        <v>737</v>
      </c>
      <c r="E162" t="s">
        <v>738</v>
      </c>
      <c r="F162">
        <v>5</v>
      </c>
      <c r="G162" t="s">
        <v>640</v>
      </c>
      <c r="H162" t="s">
        <v>437</v>
      </c>
      <c r="I162" t="s">
        <v>438</v>
      </c>
      <c r="J162">
        <v>1758644353.1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827.3246344042866</v>
      </c>
      <c r="AL162">
        <v>800.8244727272722</v>
      </c>
      <c r="AM162">
        <v>3.434964683866049</v>
      </c>
      <c r="AN162">
        <v>64.96377048349792</v>
      </c>
      <c r="AO162">
        <f>(AQ162 - AP162 + DZ162*1E3/(8.314*(EB162+273.15)) * AS162/DY162 * AR162) * DY162/(100*DM162) * 1000/(1000 - AQ162)</f>
        <v>0</v>
      </c>
      <c r="AP162">
        <v>21.76700729611051</v>
      </c>
      <c r="AQ162">
        <v>23.19378666666665</v>
      </c>
      <c r="AR162">
        <v>-8.932782379429394E-06</v>
      </c>
      <c r="AS162">
        <v>107.5651397533487</v>
      </c>
      <c r="AT162">
        <v>2</v>
      </c>
      <c r="AU162">
        <v>0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439</v>
      </c>
      <c r="AZ162" t="s">
        <v>439</v>
      </c>
      <c r="BA162">
        <v>0</v>
      </c>
      <c r="BB162">
        <v>0</v>
      </c>
      <c r="BC162">
        <f>1-BA162/BB162</f>
        <v>0</v>
      </c>
      <c r="BD162">
        <v>0</v>
      </c>
      <c r="BE162" t="s">
        <v>439</v>
      </c>
      <c r="BF162" t="s">
        <v>439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439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1.65</v>
      </c>
      <c r="DN162">
        <v>0.5</v>
      </c>
      <c r="DO162" t="s">
        <v>440</v>
      </c>
      <c r="DP162">
        <v>2</v>
      </c>
      <c r="DQ162" t="b">
        <v>1</v>
      </c>
      <c r="DR162">
        <v>1758644353.1</v>
      </c>
      <c r="DS162">
        <v>758.7800740740742</v>
      </c>
      <c r="DT162">
        <v>794.4054074074074</v>
      </c>
      <c r="DU162">
        <v>23.2051</v>
      </c>
      <c r="DV162">
        <v>21.76575185185185</v>
      </c>
      <c r="DW162">
        <v>758.6998148148149</v>
      </c>
      <c r="DX162">
        <v>23.06599629629629</v>
      </c>
      <c r="DY162">
        <v>500.0122222222223</v>
      </c>
      <c r="DZ162">
        <v>90.47856296296295</v>
      </c>
      <c r="EA162">
        <v>0.02985156296296296</v>
      </c>
      <c r="EB162">
        <v>29.8004074074074</v>
      </c>
      <c r="EC162">
        <v>30.00802962962963</v>
      </c>
      <c r="ED162">
        <v>999.9000000000001</v>
      </c>
      <c r="EE162">
        <v>0</v>
      </c>
      <c r="EF162">
        <v>0</v>
      </c>
      <c r="EG162">
        <v>9997.480000000001</v>
      </c>
      <c r="EH162">
        <v>0</v>
      </c>
      <c r="EI162">
        <v>12.0846</v>
      </c>
      <c r="EJ162">
        <v>-35.62524814814815</v>
      </c>
      <c r="EK162">
        <v>776.8059629629629</v>
      </c>
      <c r="EL162">
        <v>812.0808148148147</v>
      </c>
      <c r="EM162">
        <v>1.439351851851852</v>
      </c>
      <c r="EN162">
        <v>794.4054074074074</v>
      </c>
      <c r="EO162">
        <v>21.76575185185185</v>
      </c>
      <c r="EP162">
        <v>2.099564444444445</v>
      </c>
      <c r="EQ162">
        <v>1.969333333333333</v>
      </c>
      <c r="ER162">
        <v>18.21587777777778</v>
      </c>
      <c r="ES162">
        <v>17.19990740740741</v>
      </c>
      <c r="ET162">
        <v>1999.994074074074</v>
      </c>
      <c r="EU162">
        <v>0.9799987777777778</v>
      </c>
      <c r="EV162">
        <v>0.02000111851851851</v>
      </c>
      <c r="EW162">
        <v>0</v>
      </c>
      <c r="EX162">
        <v>227.0397407407407</v>
      </c>
      <c r="EY162">
        <v>5.00097</v>
      </c>
      <c r="EZ162">
        <v>4644.554444444445</v>
      </c>
      <c r="FA162">
        <v>16707.52962962963</v>
      </c>
      <c r="FB162">
        <v>40.31199999999999</v>
      </c>
      <c r="FC162">
        <v>40.68699999999999</v>
      </c>
      <c r="FD162">
        <v>40.24766666666666</v>
      </c>
      <c r="FE162">
        <v>40.25</v>
      </c>
      <c r="FF162">
        <v>40.91174074074073</v>
      </c>
      <c r="FG162">
        <v>1955.094074074074</v>
      </c>
      <c r="FH162">
        <v>39.9</v>
      </c>
      <c r="FI162">
        <v>0</v>
      </c>
      <c r="FJ162">
        <v>1758644361.6</v>
      </c>
      <c r="FK162">
        <v>0</v>
      </c>
      <c r="FL162">
        <v>227.0264615384615</v>
      </c>
      <c r="FM162">
        <v>3.77627350862558</v>
      </c>
      <c r="FN162">
        <v>72.29811963402165</v>
      </c>
      <c r="FO162">
        <v>4644.662307692308</v>
      </c>
      <c r="FP162">
        <v>15</v>
      </c>
      <c r="FQ162">
        <v>0</v>
      </c>
      <c r="FR162" t="s">
        <v>441</v>
      </c>
      <c r="FS162">
        <v>1747247426.5</v>
      </c>
      <c r="FT162">
        <v>1747247420.5</v>
      </c>
      <c r="FU162">
        <v>0</v>
      </c>
      <c r="FV162">
        <v>1.027</v>
      </c>
      <c r="FW162">
        <v>0.031</v>
      </c>
      <c r="FX162">
        <v>0.02</v>
      </c>
      <c r="FY162">
        <v>0.05</v>
      </c>
      <c r="FZ162">
        <v>420</v>
      </c>
      <c r="GA162">
        <v>16</v>
      </c>
      <c r="GB162">
        <v>0.01</v>
      </c>
      <c r="GC162">
        <v>0.1</v>
      </c>
      <c r="GD162">
        <v>-35.60596097560975</v>
      </c>
      <c r="GE162">
        <v>-0.3733128919861003</v>
      </c>
      <c r="GF162">
        <v>0.0744035203666505</v>
      </c>
      <c r="GG162">
        <v>0</v>
      </c>
      <c r="GH162">
        <v>226.8595</v>
      </c>
      <c r="GI162">
        <v>3.327043543527691</v>
      </c>
      <c r="GJ162">
        <v>0.3869734182997417</v>
      </c>
      <c r="GK162">
        <v>-1</v>
      </c>
      <c r="GL162">
        <v>1.440118780487805</v>
      </c>
      <c r="GM162">
        <v>-0.02089609756097188</v>
      </c>
      <c r="GN162">
        <v>0.004625216248140005</v>
      </c>
      <c r="GO162">
        <v>1</v>
      </c>
      <c r="GP162">
        <v>1</v>
      </c>
      <c r="GQ162">
        <v>2</v>
      </c>
      <c r="GR162" t="s">
        <v>442</v>
      </c>
      <c r="GS162">
        <v>3.13618</v>
      </c>
      <c r="GT162">
        <v>2.69015</v>
      </c>
      <c r="GU162">
        <v>0.146753</v>
      </c>
      <c r="GV162">
        <v>0.14975</v>
      </c>
      <c r="GW162">
        <v>0.103958</v>
      </c>
      <c r="GX162">
        <v>0.09824090000000001</v>
      </c>
      <c r="GY162">
        <v>27157.5</v>
      </c>
      <c r="GZ162">
        <v>27106.9</v>
      </c>
      <c r="HA162">
        <v>29584.1</v>
      </c>
      <c r="HB162">
        <v>29459.9</v>
      </c>
      <c r="HC162">
        <v>35024.7</v>
      </c>
      <c r="HD162">
        <v>35184.9</v>
      </c>
      <c r="HE162">
        <v>41633.3</v>
      </c>
      <c r="HF162">
        <v>41851.2</v>
      </c>
      <c r="HG162">
        <v>1.9271</v>
      </c>
      <c r="HH162">
        <v>1.88393</v>
      </c>
      <c r="HI162">
        <v>0.105873</v>
      </c>
      <c r="HJ162">
        <v>0</v>
      </c>
      <c r="HK162">
        <v>28.2713</v>
      </c>
      <c r="HL162">
        <v>999.9</v>
      </c>
      <c r="HM162">
        <v>53.3</v>
      </c>
      <c r="HN162">
        <v>31</v>
      </c>
      <c r="HO162">
        <v>26.5745</v>
      </c>
      <c r="HP162">
        <v>61.9182</v>
      </c>
      <c r="HQ162">
        <v>26.0417</v>
      </c>
      <c r="HR162">
        <v>1</v>
      </c>
      <c r="HS162">
        <v>0.0366362</v>
      </c>
      <c r="HT162">
        <v>-0.627748</v>
      </c>
      <c r="HU162">
        <v>20.3385</v>
      </c>
      <c r="HV162">
        <v>5.21654</v>
      </c>
      <c r="HW162">
        <v>12.0104</v>
      </c>
      <c r="HX162">
        <v>4.98885</v>
      </c>
      <c r="HY162">
        <v>3.2876</v>
      </c>
      <c r="HZ162">
        <v>9999</v>
      </c>
      <c r="IA162">
        <v>9999</v>
      </c>
      <c r="IB162">
        <v>9999</v>
      </c>
      <c r="IC162">
        <v>999.9</v>
      </c>
      <c r="ID162">
        <v>1.86752</v>
      </c>
      <c r="IE162">
        <v>1.86672</v>
      </c>
      <c r="IF162">
        <v>1.866</v>
      </c>
      <c r="IG162">
        <v>1.866</v>
      </c>
      <c r="IH162">
        <v>1.86784</v>
      </c>
      <c r="II162">
        <v>1.8703</v>
      </c>
      <c r="IJ162">
        <v>1.8689</v>
      </c>
      <c r="IK162">
        <v>1.87042</v>
      </c>
      <c r="IL162">
        <v>0</v>
      </c>
      <c r="IM162">
        <v>0</v>
      </c>
      <c r="IN162">
        <v>0</v>
      </c>
      <c r="IO162">
        <v>0</v>
      </c>
      <c r="IP162" t="s">
        <v>443</v>
      </c>
      <c r="IQ162" t="s">
        <v>444</v>
      </c>
      <c r="IR162" t="s">
        <v>445</v>
      </c>
      <c r="IS162" t="s">
        <v>445</v>
      </c>
      <c r="IT162" t="s">
        <v>445</v>
      </c>
      <c r="IU162" t="s">
        <v>445</v>
      </c>
      <c r="IV162">
        <v>0</v>
      </c>
      <c r="IW162">
        <v>100</v>
      </c>
      <c r="IX162">
        <v>100</v>
      </c>
      <c r="IY162">
        <v>0.068</v>
      </c>
      <c r="IZ162">
        <v>0.139</v>
      </c>
      <c r="JA162">
        <v>0.1520806729546384</v>
      </c>
      <c r="JB162">
        <v>0.0003178419753343253</v>
      </c>
      <c r="JC162">
        <v>-6.012475575984678E-07</v>
      </c>
      <c r="JD162">
        <v>7.594320938325871E-11</v>
      </c>
      <c r="JE162">
        <v>-0.06537213769188976</v>
      </c>
      <c r="JF162">
        <v>-0.002779077146552394</v>
      </c>
      <c r="JG162">
        <v>0.0007843295920201409</v>
      </c>
      <c r="JH162">
        <v>-1.211717912536145E-05</v>
      </c>
      <c r="JI162">
        <v>4</v>
      </c>
      <c r="JJ162">
        <v>2338</v>
      </c>
      <c r="JK162">
        <v>1</v>
      </c>
      <c r="JL162">
        <v>27</v>
      </c>
      <c r="JM162">
        <v>189948.9</v>
      </c>
      <c r="JN162">
        <v>189949</v>
      </c>
      <c r="JO162">
        <v>1.79077</v>
      </c>
      <c r="JP162">
        <v>2.24976</v>
      </c>
      <c r="JQ162">
        <v>1.39771</v>
      </c>
      <c r="JR162">
        <v>2.34741</v>
      </c>
      <c r="JS162">
        <v>1.49536</v>
      </c>
      <c r="JT162">
        <v>2.6123</v>
      </c>
      <c r="JU162">
        <v>36.1754</v>
      </c>
      <c r="JV162">
        <v>24.07</v>
      </c>
      <c r="JW162">
        <v>18</v>
      </c>
      <c r="JX162">
        <v>486.861</v>
      </c>
      <c r="JY162">
        <v>449.836</v>
      </c>
      <c r="JZ162">
        <v>28.4053</v>
      </c>
      <c r="KA162">
        <v>28.0569</v>
      </c>
      <c r="KB162">
        <v>30.0001</v>
      </c>
      <c r="KC162">
        <v>27.9292</v>
      </c>
      <c r="KD162">
        <v>27.8627</v>
      </c>
      <c r="KE162">
        <v>35.9523</v>
      </c>
      <c r="KF162">
        <v>24.8084</v>
      </c>
      <c r="KG162">
        <v>69.26519999999999</v>
      </c>
      <c r="KH162">
        <v>28.4018</v>
      </c>
      <c r="KI162">
        <v>841.426</v>
      </c>
      <c r="KJ162">
        <v>21.8004</v>
      </c>
      <c r="KK162">
        <v>101.114</v>
      </c>
      <c r="KL162">
        <v>100.641</v>
      </c>
    </row>
    <row r="163" spans="1:298">
      <c r="A163">
        <v>147</v>
      </c>
      <c r="B163">
        <v>1758644365.6</v>
      </c>
      <c r="C163">
        <v>2739.599999904633</v>
      </c>
      <c r="D163" t="s">
        <v>739</v>
      </c>
      <c r="E163" t="s">
        <v>740</v>
      </c>
      <c r="F163">
        <v>5</v>
      </c>
      <c r="G163" t="s">
        <v>640</v>
      </c>
      <c r="H163" t="s">
        <v>437</v>
      </c>
      <c r="I163" t="s">
        <v>438</v>
      </c>
      <c r="J163">
        <v>1758644357.814285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844.3462779533784</v>
      </c>
      <c r="AL163">
        <v>817.872715151515</v>
      </c>
      <c r="AM163">
        <v>3.406093168375103</v>
      </c>
      <c r="AN163">
        <v>64.96377048349792</v>
      </c>
      <c r="AO163">
        <f>(AQ163 - AP163 + DZ163*1E3/(8.314*(EB163+273.15)) * AS163/DY163 * AR163) * DY163/(100*DM163) * 1000/(1000 - AQ163)</f>
        <v>0</v>
      </c>
      <c r="AP163">
        <v>21.76740581418953</v>
      </c>
      <c r="AQ163">
        <v>23.18307151515151</v>
      </c>
      <c r="AR163">
        <v>-7.910625168708877E-06</v>
      </c>
      <c r="AS163">
        <v>107.5651397533487</v>
      </c>
      <c r="AT163">
        <v>2</v>
      </c>
      <c r="AU163">
        <v>0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439</v>
      </c>
      <c r="AZ163" t="s">
        <v>439</v>
      </c>
      <c r="BA163">
        <v>0</v>
      </c>
      <c r="BB163">
        <v>0</v>
      </c>
      <c r="BC163">
        <f>1-BA163/BB163</f>
        <v>0</v>
      </c>
      <c r="BD163">
        <v>0</v>
      </c>
      <c r="BE163" t="s">
        <v>439</v>
      </c>
      <c r="BF163" t="s">
        <v>439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439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1.65</v>
      </c>
      <c r="DN163">
        <v>0.5</v>
      </c>
      <c r="DO163" t="s">
        <v>440</v>
      </c>
      <c r="DP163">
        <v>2</v>
      </c>
      <c r="DQ163" t="b">
        <v>1</v>
      </c>
      <c r="DR163">
        <v>1758644357.814285</v>
      </c>
      <c r="DS163">
        <v>774.5620714285712</v>
      </c>
      <c r="DT163">
        <v>810.1907142857142</v>
      </c>
      <c r="DU163">
        <v>23.19838571428572</v>
      </c>
      <c r="DV163">
        <v>21.76660357142857</v>
      </c>
      <c r="DW163">
        <v>774.48925</v>
      </c>
      <c r="DX163">
        <v>23.05936428571428</v>
      </c>
      <c r="DY163">
        <v>499.9960714285715</v>
      </c>
      <c r="DZ163">
        <v>90.47884999999998</v>
      </c>
      <c r="EA163">
        <v>0.02993350357142857</v>
      </c>
      <c r="EB163">
        <v>29.79569642857143</v>
      </c>
      <c r="EC163">
        <v>30.00479285714286</v>
      </c>
      <c r="ED163">
        <v>999.9000000000002</v>
      </c>
      <c r="EE163">
        <v>0</v>
      </c>
      <c r="EF163">
        <v>0</v>
      </c>
      <c r="EG163">
        <v>9994.712142857143</v>
      </c>
      <c r="EH163">
        <v>0</v>
      </c>
      <c r="EI163">
        <v>12.0846</v>
      </c>
      <c r="EJ163">
        <v>-35.62847857142857</v>
      </c>
      <c r="EK163">
        <v>792.9574285714285</v>
      </c>
      <c r="EL163">
        <v>828.2179642857143</v>
      </c>
      <c r="EM163">
        <v>1.431778928571429</v>
      </c>
      <c r="EN163">
        <v>810.1907142857142</v>
      </c>
      <c r="EO163">
        <v>21.76660357142857</v>
      </c>
      <c r="EP163">
        <v>2.098963214285714</v>
      </c>
      <c r="EQ163">
        <v>1.969417142857143</v>
      </c>
      <c r="ER163">
        <v>18.21131071428572</v>
      </c>
      <c r="ES163">
        <v>17.20057857142857</v>
      </c>
      <c r="ET163">
        <v>1999.972142857143</v>
      </c>
      <c r="EU163">
        <v>0.9799984642857142</v>
      </c>
      <c r="EV163">
        <v>0.02000143214285714</v>
      </c>
      <c r="EW163">
        <v>0</v>
      </c>
      <c r="EX163">
        <v>227.3081428571429</v>
      </c>
      <c r="EY163">
        <v>5.00097</v>
      </c>
      <c r="EZ163">
        <v>4649.640714285714</v>
      </c>
      <c r="FA163">
        <v>16707.33928571429</v>
      </c>
      <c r="FB163">
        <v>40.31199999999999</v>
      </c>
      <c r="FC163">
        <v>40.68699999999999</v>
      </c>
      <c r="FD163">
        <v>40.2455</v>
      </c>
      <c r="FE163">
        <v>40.25</v>
      </c>
      <c r="FF163">
        <v>40.906</v>
      </c>
      <c r="FG163">
        <v>1955.072142857143</v>
      </c>
      <c r="FH163">
        <v>39.9</v>
      </c>
      <c r="FI163">
        <v>0</v>
      </c>
      <c r="FJ163">
        <v>1758644366.4</v>
      </c>
      <c r="FK163">
        <v>0</v>
      </c>
      <c r="FL163">
        <v>227.2902307692308</v>
      </c>
      <c r="FM163">
        <v>2.919111121749034</v>
      </c>
      <c r="FN163">
        <v>64.23658116338069</v>
      </c>
      <c r="FO163">
        <v>4649.766153846153</v>
      </c>
      <c r="FP163">
        <v>15</v>
      </c>
      <c r="FQ163">
        <v>0</v>
      </c>
      <c r="FR163" t="s">
        <v>441</v>
      </c>
      <c r="FS163">
        <v>1747247426.5</v>
      </c>
      <c r="FT163">
        <v>1747247420.5</v>
      </c>
      <c r="FU163">
        <v>0</v>
      </c>
      <c r="FV163">
        <v>1.027</v>
      </c>
      <c r="FW163">
        <v>0.031</v>
      </c>
      <c r="FX163">
        <v>0.02</v>
      </c>
      <c r="FY163">
        <v>0.05</v>
      </c>
      <c r="FZ163">
        <v>420</v>
      </c>
      <c r="GA163">
        <v>16</v>
      </c>
      <c r="GB163">
        <v>0.01</v>
      </c>
      <c r="GC163">
        <v>0.1</v>
      </c>
      <c r="GD163">
        <v>-35.6317275</v>
      </c>
      <c r="GE163">
        <v>-0.1941196998123325</v>
      </c>
      <c r="GF163">
        <v>0.05289142646733901</v>
      </c>
      <c r="GG163">
        <v>0</v>
      </c>
      <c r="GH163">
        <v>227.1073529411765</v>
      </c>
      <c r="GI163">
        <v>3.424140570998845</v>
      </c>
      <c r="GJ163">
        <v>0.4005320639550036</v>
      </c>
      <c r="GK163">
        <v>-1</v>
      </c>
      <c r="GL163">
        <v>1.43485925</v>
      </c>
      <c r="GM163">
        <v>-0.09588146341463381</v>
      </c>
      <c r="GN163">
        <v>0.009741881591227644</v>
      </c>
      <c r="GO163">
        <v>1</v>
      </c>
      <c r="GP163">
        <v>1</v>
      </c>
      <c r="GQ163">
        <v>2</v>
      </c>
      <c r="GR163" t="s">
        <v>442</v>
      </c>
      <c r="GS163">
        <v>3.13603</v>
      </c>
      <c r="GT163">
        <v>2.69034</v>
      </c>
      <c r="GU163">
        <v>0.148835</v>
      </c>
      <c r="GV163">
        <v>0.151768</v>
      </c>
      <c r="GW163">
        <v>0.103926</v>
      </c>
      <c r="GX163">
        <v>0.0982421</v>
      </c>
      <c r="GY163">
        <v>27091.2</v>
      </c>
      <c r="GZ163">
        <v>27042.2</v>
      </c>
      <c r="HA163">
        <v>29584.1</v>
      </c>
      <c r="HB163">
        <v>29459.5</v>
      </c>
      <c r="HC163">
        <v>35026</v>
      </c>
      <c r="HD163">
        <v>35184.4</v>
      </c>
      <c r="HE163">
        <v>41633.3</v>
      </c>
      <c r="HF163">
        <v>41850.7</v>
      </c>
      <c r="HG163">
        <v>1.9267</v>
      </c>
      <c r="HH163">
        <v>1.88425</v>
      </c>
      <c r="HI163">
        <v>0.10635</v>
      </c>
      <c r="HJ163">
        <v>0</v>
      </c>
      <c r="HK163">
        <v>28.2689</v>
      </c>
      <c r="HL163">
        <v>999.9</v>
      </c>
      <c r="HM163">
        <v>53.3</v>
      </c>
      <c r="HN163">
        <v>31</v>
      </c>
      <c r="HO163">
        <v>26.5749</v>
      </c>
      <c r="HP163">
        <v>62.1382</v>
      </c>
      <c r="HQ163">
        <v>25.9776</v>
      </c>
      <c r="HR163">
        <v>1</v>
      </c>
      <c r="HS163">
        <v>0.0365473</v>
      </c>
      <c r="HT163">
        <v>-0.933167</v>
      </c>
      <c r="HU163">
        <v>20.337</v>
      </c>
      <c r="HV163">
        <v>5.21699</v>
      </c>
      <c r="HW163">
        <v>12.0107</v>
      </c>
      <c r="HX163">
        <v>4.98915</v>
      </c>
      <c r="HY163">
        <v>3.28772</v>
      </c>
      <c r="HZ163">
        <v>9999</v>
      </c>
      <c r="IA163">
        <v>9999</v>
      </c>
      <c r="IB163">
        <v>9999</v>
      </c>
      <c r="IC163">
        <v>999.9</v>
      </c>
      <c r="ID163">
        <v>1.86752</v>
      </c>
      <c r="IE163">
        <v>1.86672</v>
      </c>
      <c r="IF163">
        <v>1.86602</v>
      </c>
      <c r="IG163">
        <v>1.866</v>
      </c>
      <c r="IH163">
        <v>1.86785</v>
      </c>
      <c r="II163">
        <v>1.87029</v>
      </c>
      <c r="IJ163">
        <v>1.86891</v>
      </c>
      <c r="IK163">
        <v>1.87041</v>
      </c>
      <c r="IL163">
        <v>0</v>
      </c>
      <c r="IM163">
        <v>0</v>
      </c>
      <c r="IN163">
        <v>0</v>
      </c>
      <c r="IO163">
        <v>0</v>
      </c>
      <c r="IP163" t="s">
        <v>443</v>
      </c>
      <c r="IQ163" t="s">
        <v>444</v>
      </c>
      <c r="IR163" t="s">
        <v>445</v>
      </c>
      <c r="IS163" t="s">
        <v>445</v>
      </c>
      <c r="IT163" t="s">
        <v>445</v>
      </c>
      <c r="IU163" t="s">
        <v>445</v>
      </c>
      <c r="IV163">
        <v>0</v>
      </c>
      <c r="IW163">
        <v>100</v>
      </c>
      <c r="IX163">
        <v>100</v>
      </c>
      <c r="IY163">
        <v>0.06</v>
      </c>
      <c r="IZ163">
        <v>0.1388</v>
      </c>
      <c r="JA163">
        <v>0.1520806729546384</v>
      </c>
      <c r="JB163">
        <v>0.0003178419753343253</v>
      </c>
      <c r="JC163">
        <v>-6.012475575984678E-07</v>
      </c>
      <c r="JD163">
        <v>7.594320938325871E-11</v>
      </c>
      <c r="JE163">
        <v>-0.06537213769188976</v>
      </c>
      <c r="JF163">
        <v>-0.002779077146552394</v>
      </c>
      <c r="JG163">
        <v>0.0007843295920201409</v>
      </c>
      <c r="JH163">
        <v>-1.211717912536145E-05</v>
      </c>
      <c r="JI163">
        <v>4</v>
      </c>
      <c r="JJ163">
        <v>2338</v>
      </c>
      <c r="JK163">
        <v>1</v>
      </c>
      <c r="JL163">
        <v>27</v>
      </c>
      <c r="JM163">
        <v>189949</v>
      </c>
      <c r="JN163">
        <v>189949.1</v>
      </c>
      <c r="JO163">
        <v>1.82251</v>
      </c>
      <c r="JP163">
        <v>2.2644</v>
      </c>
      <c r="JQ163">
        <v>1.39648</v>
      </c>
      <c r="JR163">
        <v>2.34741</v>
      </c>
      <c r="JS163">
        <v>1.49536</v>
      </c>
      <c r="JT163">
        <v>2.66968</v>
      </c>
      <c r="JU163">
        <v>36.1754</v>
      </c>
      <c r="JV163">
        <v>24.0612</v>
      </c>
      <c r="JW163">
        <v>18</v>
      </c>
      <c r="JX163">
        <v>486.611</v>
      </c>
      <c r="JY163">
        <v>450.032</v>
      </c>
      <c r="JZ163">
        <v>28.4103</v>
      </c>
      <c r="KA163">
        <v>28.0561</v>
      </c>
      <c r="KB163">
        <v>30.0002</v>
      </c>
      <c r="KC163">
        <v>27.9292</v>
      </c>
      <c r="KD163">
        <v>27.8619</v>
      </c>
      <c r="KE163">
        <v>36.5012</v>
      </c>
      <c r="KF163">
        <v>24.8084</v>
      </c>
      <c r="KG163">
        <v>69.26519999999999</v>
      </c>
      <c r="KH163">
        <v>28.4986</v>
      </c>
      <c r="KI163">
        <v>854.783</v>
      </c>
      <c r="KJ163">
        <v>21.8134</v>
      </c>
      <c r="KK163">
        <v>101.114</v>
      </c>
      <c r="KL163">
        <v>100.639</v>
      </c>
    </row>
    <row r="164" spans="1:298">
      <c r="A164">
        <v>148</v>
      </c>
      <c r="B164">
        <v>1758644370.1</v>
      </c>
      <c r="C164">
        <v>2744.099999904633</v>
      </c>
      <c r="D164" t="s">
        <v>741</v>
      </c>
      <c r="E164" t="s">
        <v>742</v>
      </c>
      <c r="F164">
        <v>5</v>
      </c>
      <c r="G164" t="s">
        <v>640</v>
      </c>
      <c r="H164" t="s">
        <v>437</v>
      </c>
      <c r="I164" t="s">
        <v>438</v>
      </c>
      <c r="J164">
        <v>1758644362.260714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859.8455469227563</v>
      </c>
      <c r="AL164">
        <v>833.2082909090909</v>
      </c>
      <c r="AM164">
        <v>3.405604454493965</v>
      </c>
      <c r="AN164">
        <v>64.96377048349792</v>
      </c>
      <c r="AO164">
        <f>(AQ164 - AP164 + DZ164*1E3/(8.314*(EB164+273.15)) * AS164/DY164 * AR164) * DY164/(100*DM164) * 1000/(1000 - AQ164)</f>
        <v>0</v>
      </c>
      <c r="AP164">
        <v>21.76717968723702</v>
      </c>
      <c r="AQ164">
        <v>23.17215333333332</v>
      </c>
      <c r="AR164">
        <v>-8.751389320896347E-06</v>
      </c>
      <c r="AS164">
        <v>107.5651397533487</v>
      </c>
      <c r="AT164">
        <v>2</v>
      </c>
      <c r="AU164">
        <v>0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439</v>
      </c>
      <c r="AZ164" t="s">
        <v>439</v>
      </c>
      <c r="BA164">
        <v>0</v>
      </c>
      <c r="BB164">
        <v>0</v>
      </c>
      <c r="BC164">
        <f>1-BA164/BB164</f>
        <v>0</v>
      </c>
      <c r="BD164">
        <v>0</v>
      </c>
      <c r="BE164" t="s">
        <v>439</v>
      </c>
      <c r="BF164" t="s">
        <v>439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439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1.65</v>
      </c>
      <c r="DN164">
        <v>0.5</v>
      </c>
      <c r="DO164" t="s">
        <v>440</v>
      </c>
      <c r="DP164">
        <v>2</v>
      </c>
      <c r="DQ164" t="b">
        <v>1</v>
      </c>
      <c r="DR164">
        <v>1758644362.260714</v>
      </c>
      <c r="DS164">
        <v>789.4349285714286</v>
      </c>
      <c r="DT164">
        <v>825.1215</v>
      </c>
      <c r="DU164">
        <v>23.18928928571429</v>
      </c>
      <c r="DV164">
        <v>21.7671</v>
      </c>
      <c r="DW164">
        <v>789.3692857142856</v>
      </c>
      <c r="DX164">
        <v>23.05038928571429</v>
      </c>
      <c r="DY164">
        <v>499.9993571428571</v>
      </c>
      <c r="DZ164">
        <v>90.47930357142856</v>
      </c>
      <c r="EA164">
        <v>0.02993427142857142</v>
      </c>
      <c r="EB164">
        <v>29.79241785714285</v>
      </c>
      <c r="EC164">
        <v>30.00378214285715</v>
      </c>
      <c r="ED164">
        <v>999.9000000000002</v>
      </c>
      <c r="EE164">
        <v>0</v>
      </c>
      <c r="EF164">
        <v>0</v>
      </c>
      <c r="EG164">
        <v>9997.903214285716</v>
      </c>
      <c r="EH164">
        <v>0</v>
      </c>
      <c r="EI164">
        <v>12.0846</v>
      </c>
      <c r="EJ164">
        <v>-35.68643214285714</v>
      </c>
      <c r="EK164">
        <v>808.1759642857143</v>
      </c>
      <c r="EL164">
        <v>843.4815000000001</v>
      </c>
      <c r="EM164">
        <v>1.422180714285714</v>
      </c>
      <c r="EN164">
        <v>825.1215</v>
      </c>
      <c r="EO164">
        <v>21.7671</v>
      </c>
      <c r="EP164">
        <v>2.098150357142857</v>
      </c>
      <c r="EQ164">
        <v>1.969472142857143</v>
      </c>
      <c r="ER164">
        <v>18.20514285714286</v>
      </c>
      <c r="ES164">
        <v>17.20101785714285</v>
      </c>
      <c r="ET164">
        <v>1999.96</v>
      </c>
      <c r="EU164">
        <v>0.9799982500000001</v>
      </c>
      <c r="EV164">
        <v>0.02000164642857142</v>
      </c>
      <c r="EW164">
        <v>0</v>
      </c>
      <c r="EX164">
        <v>227.5259642857143</v>
      </c>
      <c r="EY164">
        <v>5.00097</v>
      </c>
      <c r="EZ164">
        <v>4654.091428571429</v>
      </c>
      <c r="FA164">
        <v>16707.22857142858</v>
      </c>
      <c r="FB164">
        <v>40.31199999999999</v>
      </c>
      <c r="FC164">
        <v>40.68699999999999</v>
      </c>
      <c r="FD164">
        <v>40.2455</v>
      </c>
      <c r="FE164">
        <v>40.25</v>
      </c>
      <c r="FF164">
        <v>40.89935714285713</v>
      </c>
      <c r="FG164">
        <v>1955.06</v>
      </c>
      <c r="FH164">
        <v>39.9</v>
      </c>
      <c r="FI164">
        <v>0</v>
      </c>
      <c r="FJ164">
        <v>1758644371.2</v>
      </c>
      <c r="FK164">
        <v>0</v>
      </c>
      <c r="FL164">
        <v>227.5308461538462</v>
      </c>
      <c r="FM164">
        <v>2.535111114388202</v>
      </c>
      <c r="FN164">
        <v>44.97743593847949</v>
      </c>
      <c r="FO164">
        <v>4654.448076923077</v>
      </c>
      <c r="FP164">
        <v>15</v>
      </c>
      <c r="FQ164">
        <v>0</v>
      </c>
      <c r="FR164" t="s">
        <v>441</v>
      </c>
      <c r="FS164">
        <v>1747247426.5</v>
      </c>
      <c r="FT164">
        <v>1747247420.5</v>
      </c>
      <c r="FU164">
        <v>0</v>
      </c>
      <c r="FV164">
        <v>1.027</v>
      </c>
      <c r="FW164">
        <v>0.031</v>
      </c>
      <c r="FX164">
        <v>0.02</v>
      </c>
      <c r="FY164">
        <v>0.05</v>
      </c>
      <c r="FZ164">
        <v>420</v>
      </c>
      <c r="GA164">
        <v>16</v>
      </c>
      <c r="GB164">
        <v>0.01</v>
      </c>
      <c r="GC164">
        <v>0.1</v>
      </c>
      <c r="GD164">
        <v>-35.65224146341464</v>
      </c>
      <c r="GE164">
        <v>-0.5313303135889152</v>
      </c>
      <c r="GF164">
        <v>0.07144891395378541</v>
      </c>
      <c r="GG164">
        <v>0</v>
      </c>
      <c r="GH164">
        <v>227.2977647058823</v>
      </c>
      <c r="GI164">
        <v>3.076944232311444</v>
      </c>
      <c r="GJ164">
        <v>0.3713148385703983</v>
      </c>
      <c r="GK164">
        <v>-1</v>
      </c>
      <c r="GL164">
        <v>1.429482682926829</v>
      </c>
      <c r="GM164">
        <v>-0.1224501742160248</v>
      </c>
      <c r="GN164">
        <v>0.01222504806203136</v>
      </c>
      <c r="GO164">
        <v>0</v>
      </c>
      <c r="GP164">
        <v>0</v>
      </c>
      <c r="GQ164">
        <v>2</v>
      </c>
      <c r="GR164" t="s">
        <v>482</v>
      </c>
      <c r="GS164">
        <v>3.13626</v>
      </c>
      <c r="GT164">
        <v>2.69038</v>
      </c>
      <c r="GU164">
        <v>0.150684</v>
      </c>
      <c r="GV164">
        <v>0.153566</v>
      </c>
      <c r="GW164">
        <v>0.103887</v>
      </c>
      <c r="GX164">
        <v>0.0982397</v>
      </c>
      <c r="GY164">
        <v>27032.7</v>
      </c>
      <c r="GZ164">
        <v>26984.7</v>
      </c>
      <c r="HA164">
        <v>29584.5</v>
      </c>
      <c r="HB164">
        <v>29459.3</v>
      </c>
      <c r="HC164">
        <v>35028.1</v>
      </c>
      <c r="HD164">
        <v>35184.3</v>
      </c>
      <c r="HE164">
        <v>41633.9</v>
      </c>
      <c r="HF164">
        <v>41850.4</v>
      </c>
      <c r="HG164">
        <v>1.92733</v>
      </c>
      <c r="HH164">
        <v>1.8841</v>
      </c>
      <c r="HI164">
        <v>0.106923</v>
      </c>
      <c r="HJ164">
        <v>0</v>
      </c>
      <c r="HK164">
        <v>28.2684</v>
      </c>
      <c r="HL164">
        <v>999.9</v>
      </c>
      <c r="HM164">
        <v>53.3</v>
      </c>
      <c r="HN164">
        <v>31</v>
      </c>
      <c r="HO164">
        <v>26.5762</v>
      </c>
      <c r="HP164">
        <v>61.6382</v>
      </c>
      <c r="HQ164">
        <v>25.9095</v>
      </c>
      <c r="HR164">
        <v>1</v>
      </c>
      <c r="HS164">
        <v>0.0365625</v>
      </c>
      <c r="HT164">
        <v>-0.853399</v>
      </c>
      <c r="HU164">
        <v>20.3374</v>
      </c>
      <c r="HV164">
        <v>5.21699</v>
      </c>
      <c r="HW164">
        <v>12.0099</v>
      </c>
      <c r="HX164">
        <v>4.9889</v>
      </c>
      <c r="HY164">
        <v>3.28768</v>
      </c>
      <c r="HZ164">
        <v>9999</v>
      </c>
      <c r="IA164">
        <v>9999</v>
      </c>
      <c r="IB164">
        <v>9999</v>
      </c>
      <c r="IC164">
        <v>999.9</v>
      </c>
      <c r="ID164">
        <v>1.86753</v>
      </c>
      <c r="IE164">
        <v>1.86674</v>
      </c>
      <c r="IF164">
        <v>1.86602</v>
      </c>
      <c r="IG164">
        <v>1.866</v>
      </c>
      <c r="IH164">
        <v>1.86785</v>
      </c>
      <c r="II164">
        <v>1.87027</v>
      </c>
      <c r="IJ164">
        <v>1.86891</v>
      </c>
      <c r="IK164">
        <v>1.87042</v>
      </c>
      <c r="IL164">
        <v>0</v>
      </c>
      <c r="IM164">
        <v>0</v>
      </c>
      <c r="IN164">
        <v>0</v>
      </c>
      <c r="IO164">
        <v>0</v>
      </c>
      <c r="IP164" t="s">
        <v>443</v>
      </c>
      <c r="IQ164" t="s">
        <v>444</v>
      </c>
      <c r="IR164" t="s">
        <v>445</v>
      </c>
      <c r="IS164" t="s">
        <v>445</v>
      </c>
      <c r="IT164" t="s">
        <v>445</v>
      </c>
      <c r="IU164" t="s">
        <v>445</v>
      </c>
      <c r="IV164">
        <v>0</v>
      </c>
      <c r="IW164">
        <v>100</v>
      </c>
      <c r="IX164">
        <v>100</v>
      </c>
      <c r="IY164">
        <v>0.053</v>
      </c>
      <c r="IZ164">
        <v>0.1387</v>
      </c>
      <c r="JA164">
        <v>0.1520806729546384</v>
      </c>
      <c r="JB164">
        <v>0.0003178419753343253</v>
      </c>
      <c r="JC164">
        <v>-6.012475575984678E-07</v>
      </c>
      <c r="JD164">
        <v>7.594320938325871E-11</v>
      </c>
      <c r="JE164">
        <v>-0.06537213769188976</v>
      </c>
      <c r="JF164">
        <v>-0.002779077146552394</v>
      </c>
      <c r="JG164">
        <v>0.0007843295920201409</v>
      </c>
      <c r="JH164">
        <v>-1.211717912536145E-05</v>
      </c>
      <c r="JI164">
        <v>4</v>
      </c>
      <c r="JJ164">
        <v>2338</v>
      </c>
      <c r="JK164">
        <v>1</v>
      </c>
      <c r="JL164">
        <v>27</v>
      </c>
      <c r="JM164">
        <v>189949.1</v>
      </c>
      <c r="JN164">
        <v>189949.2</v>
      </c>
      <c r="JO164">
        <v>1.84937</v>
      </c>
      <c r="JP164">
        <v>2.26074</v>
      </c>
      <c r="JQ164">
        <v>1.39771</v>
      </c>
      <c r="JR164">
        <v>2.34497</v>
      </c>
      <c r="JS164">
        <v>1.49536</v>
      </c>
      <c r="JT164">
        <v>2.65747</v>
      </c>
      <c r="JU164">
        <v>36.1989</v>
      </c>
      <c r="JV164">
        <v>24.07</v>
      </c>
      <c r="JW164">
        <v>18</v>
      </c>
      <c r="JX164">
        <v>486.983</v>
      </c>
      <c r="JY164">
        <v>449.926</v>
      </c>
      <c r="JZ164">
        <v>28.4894</v>
      </c>
      <c r="KA164">
        <v>28.0561</v>
      </c>
      <c r="KB164">
        <v>30</v>
      </c>
      <c r="KC164">
        <v>27.9268</v>
      </c>
      <c r="KD164">
        <v>27.8604</v>
      </c>
      <c r="KE164">
        <v>37.0003</v>
      </c>
      <c r="KF164">
        <v>24.8084</v>
      </c>
      <c r="KG164">
        <v>69.26519999999999</v>
      </c>
      <c r="KH164">
        <v>28.4782</v>
      </c>
      <c r="KI164">
        <v>874.822</v>
      </c>
      <c r="KJ164">
        <v>21.8373</v>
      </c>
      <c r="KK164">
        <v>101.115</v>
      </c>
      <c r="KL164">
        <v>100.639</v>
      </c>
    </row>
    <row r="165" spans="1:298">
      <c r="A165">
        <v>149</v>
      </c>
      <c r="B165">
        <v>1758644375.6</v>
      </c>
      <c r="C165">
        <v>2749.599999904633</v>
      </c>
      <c r="D165" t="s">
        <v>743</v>
      </c>
      <c r="E165" t="s">
        <v>744</v>
      </c>
      <c r="F165">
        <v>5</v>
      </c>
      <c r="G165" t="s">
        <v>640</v>
      </c>
      <c r="H165" t="s">
        <v>437</v>
      </c>
      <c r="I165" t="s">
        <v>438</v>
      </c>
      <c r="J165">
        <v>1758644367.832142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878.540770428142</v>
      </c>
      <c r="AL165">
        <v>851.9636424242425</v>
      </c>
      <c r="AM165">
        <v>3.402516887472468</v>
      </c>
      <c r="AN165">
        <v>64.96377048349792</v>
      </c>
      <c r="AO165">
        <f>(AQ165 - AP165 + DZ165*1E3/(8.314*(EB165+273.15)) * AS165/DY165 * AR165) * DY165/(100*DM165) * 1000/(1000 - AQ165)</f>
        <v>0</v>
      </c>
      <c r="AP165">
        <v>21.76646991562214</v>
      </c>
      <c r="AQ165">
        <v>23.15936545454544</v>
      </c>
      <c r="AR165">
        <v>-8.181432228990528E-06</v>
      </c>
      <c r="AS165">
        <v>107.5651397533487</v>
      </c>
      <c r="AT165">
        <v>2</v>
      </c>
      <c r="AU165">
        <v>0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439</v>
      </c>
      <c r="AZ165" t="s">
        <v>439</v>
      </c>
      <c r="BA165">
        <v>0</v>
      </c>
      <c r="BB165">
        <v>0</v>
      </c>
      <c r="BC165">
        <f>1-BA165/BB165</f>
        <v>0</v>
      </c>
      <c r="BD165">
        <v>0</v>
      </c>
      <c r="BE165" t="s">
        <v>439</v>
      </c>
      <c r="BF165" t="s">
        <v>439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439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1.65</v>
      </c>
      <c r="DN165">
        <v>0.5</v>
      </c>
      <c r="DO165" t="s">
        <v>440</v>
      </c>
      <c r="DP165">
        <v>2</v>
      </c>
      <c r="DQ165" t="b">
        <v>1</v>
      </c>
      <c r="DR165">
        <v>1758644367.832142</v>
      </c>
      <c r="DS165">
        <v>808.0288928571428</v>
      </c>
      <c r="DT165">
        <v>843.7491785714285</v>
      </c>
      <c r="DU165">
        <v>23.17633214285715</v>
      </c>
      <c r="DV165">
        <v>21.76700714285714</v>
      </c>
      <c r="DW165">
        <v>807.9725357142859</v>
      </c>
      <c r="DX165">
        <v>23.03760714285714</v>
      </c>
      <c r="DY165">
        <v>500.0234285714286</v>
      </c>
      <c r="DZ165">
        <v>90.47926785714286</v>
      </c>
      <c r="EA165">
        <v>0.02996639642857143</v>
      </c>
      <c r="EB165">
        <v>29.788975</v>
      </c>
      <c r="EC165">
        <v>30.00615</v>
      </c>
      <c r="ED165">
        <v>999.9000000000002</v>
      </c>
      <c r="EE165">
        <v>0</v>
      </c>
      <c r="EF165">
        <v>0</v>
      </c>
      <c r="EG165">
        <v>9997.185714285715</v>
      </c>
      <c r="EH165">
        <v>0</v>
      </c>
      <c r="EI165">
        <v>12.0846</v>
      </c>
      <c r="EJ165">
        <v>-35.72029999999999</v>
      </c>
      <c r="EK165">
        <v>827.2002857142858</v>
      </c>
      <c r="EL165">
        <v>862.5237142857143</v>
      </c>
      <c r="EM165">
        <v>1.409311428571428</v>
      </c>
      <c r="EN165">
        <v>843.7491785714285</v>
      </c>
      <c r="EO165">
        <v>21.76700714285714</v>
      </c>
      <c r="EP165">
        <v>2.096977142857143</v>
      </c>
      <c r="EQ165">
        <v>1.969463571428571</v>
      </c>
      <c r="ER165">
        <v>18.19622857142857</v>
      </c>
      <c r="ES165">
        <v>17.20094642857143</v>
      </c>
      <c r="ET165">
        <v>1999.972857142857</v>
      </c>
      <c r="EU165">
        <v>0.9799983571428571</v>
      </c>
      <c r="EV165">
        <v>0.02000154285714285</v>
      </c>
      <c r="EW165">
        <v>0</v>
      </c>
      <c r="EX165">
        <v>227.7683571428571</v>
      </c>
      <c r="EY165">
        <v>5.00097</v>
      </c>
      <c r="EZ165">
        <v>4658.935357142857</v>
      </c>
      <c r="FA165">
        <v>16707.34285714286</v>
      </c>
      <c r="FB165">
        <v>40.31199999999999</v>
      </c>
      <c r="FC165">
        <v>40.67814285714285</v>
      </c>
      <c r="FD165">
        <v>40.2455</v>
      </c>
      <c r="FE165">
        <v>40.25</v>
      </c>
      <c r="FF165">
        <v>40.89935714285713</v>
      </c>
      <c r="FG165">
        <v>1955.072857142857</v>
      </c>
      <c r="FH165">
        <v>39.9</v>
      </c>
      <c r="FI165">
        <v>0</v>
      </c>
      <c r="FJ165">
        <v>1758644376.6</v>
      </c>
      <c r="FK165">
        <v>0</v>
      </c>
      <c r="FL165">
        <v>227.79172</v>
      </c>
      <c r="FM165">
        <v>2.669538467913255</v>
      </c>
      <c r="FN165">
        <v>51.82384626157317</v>
      </c>
      <c r="FO165">
        <v>4659.2876</v>
      </c>
      <c r="FP165">
        <v>15</v>
      </c>
      <c r="FQ165">
        <v>0</v>
      </c>
      <c r="FR165" t="s">
        <v>441</v>
      </c>
      <c r="FS165">
        <v>1747247426.5</v>
      </c>
      <c r="FT165">
        <v>1747247420.5</v>
      </c>
      <c r="FU165">
        <v>0</v>
      </c>
      <c r="FV165">
        <v>1.027</v>
      </c>
      <c r="FW165">
        <v>0.031</v>
      </c>
      <c r="FX165">
        <v>0.02</v>
      </c>
      <c r="FY165">
        <v>0.05</v>
      </c>
      <c r="FZ165">
        <v>420</v>
      </c>
      <c r="GA165">
        <v>16</v>
      </c>
      <c r="GB165">
        <v>0.01</v>
      </c>
      <c r="GC165">
        <v>0.1</v>
      </c>
      <c r="GD165">
        <v>-35.6983825</v>
      </c>
      <c r="GE165">
        <v>-0.4643786116321328</v>
      </c>
      <c r="GF165">
        <v>0.06611168159826183</v>
      </c>
      <c r="GG165">
        <v>0</v>
      </c>
      <c r="GH165">
        <v>227.6323529411765</v>
      </c>
      <c r="GI165">
        <v>2.906096255220098</v>
      </c>
      <c r="GJ165">
        <v>0.3529092436534557</v>
      </c>
      <c r="GK165">
        <v>-1</v>
      </c>
      <c r="GL165">
        <v>1.4174155</v>
      </c>
      <c r="GM165">
        <v>-0.1391662288930612</v>
      </c>
      <c r="GN165">
        <v>0.0134035983881195</v>
      </c>
      <c r="GO165">
        <v>0</v>
      </c>
      <c r="GP165">
        <v>0</v>
      </c>
      <c r="GQ165">
        <v>2</v>
      </c>
      <c r="GR165" t="s">
        <v>482</v>
      </c>
      <c r="GS165">
        <v>3.13606</v>
      </c>
      <c r="GT165">
        <v>2.69003</v>
      </c>
      <c r="GU165">
        <v>0.152925</v>
      </c>
      <c r="GV165">
        <v>0.155748</v>
      </c>
      <c r="GW165">
        <v>0.103846</v>
      </c>
      <c r="GX165">
        <v>0.0982389</v>
      </c>
      <c r="GY165">
        <v>26961.4</v>
      </c>
      <c r="GZ165">
        <v>26915.5</v>
      </c>
      <c r="HA165">
        <v>29584.5</v>
      </c>
      <c r="HB165">
        <v>29459.7</v>
      </c>
      <c r="HC165">
        <v>35030</v>
      </c>
      <c r="HD165">
        <v>35184.9</v>
      </c>
      <c r="HE165">
        <v>41634.2</v>
      </c>
      <c r="HF165">
        <v>41851</v>
      </c>
      <c r="HG165">
        <v>1.92725</v>
      </c>
      <c r="HH165">
        <v>1.88417</v>
      </c>
      <c r="HI165">
        <v>0.1074</v>
      </c>
      <c r="HJ165">
        <v>0</v>
      </c>
      <c r="HK165">
        <v>28.2651</v>
      </c>
      <c r="HL165">
        <v>999.9</v>
      </c>
      <c r="HM165">
        <v>53.3</v>
      </c>
      <c r="HN165">
        <v>31</v>
      </c>
      <c r="HO165">
        <v>26.5756</v>
      </c>
      <c r="HP165">
        <v>62.0382</v>
      </c>
      <c r="HQ165">
        <v>25.9936</v>
      </c>
      <c r="HR165">
        <v>1</v>
      </c>
      <c r="HS165">
        <v>0.0365168</v>
      </c>
      <c r="HT165">
        <v>-0.719845</v>
      </c>
      <c r="HU165">
        <v>20.3383</v>
      </c>
      <c r="HV165">
        <v>5.21729</v>
      </c>
      <c r="HW165">
        <v>12.0104</v>
      </c>
      <c r="HX165">
        <v>4.989</v>
      </c>
      <c r="HY165">
        <v>3.28778</v>
      </c>
      <c r="HZ165">
        <v>9999</v>
      </c>
      <c r="IA165">
        <v>9999</v>
      </c>
      <c r="IB165">
        <v>9999</v>
      </c>
      <c r="IC165">
        <v>999.9</v>
      </c>
      <c r="ID165">
        <v>1.86755</v>
      </c>
      <c r="IE165">
        <v>1.8667</v>
      </c>
      <c r="IF165">
        <v>1.86601</v>
      </c>
      <c r="IG165">
        <v>1.866</v>
      </c>
      <c r="IH165">
        <v>1.86784</v>
      </c>
      <c r="II165">
        <v>1.87029</v>
      </c>
      <c r="IJ165">
        <v>1.8689</v>
      </c>
      <c r="IK165">
        <v>1.87042</v>
      </c>
      <c r="IL165">
        <v>0</v>
      </c>
      <c r="IM165">
        <v>0</v>
      </c>
      <c r="IN165">
        <v>0</v>
      </c>
      <c r="IO165">
        <v>0</v>
      </c>
      <c r="IP165" t="s">
        <v>443</v>
      </c>
      <c r="IQ165" t="s">
        <v>444</v>
      </c>
      <c r="IR165" t="s">
        <v>445</v>
      </c>
      <c r="IS165" t="s">
        <v>445</v>
      </c>
      <c r="IT165" t="s">
        <v>445</v>
      </c>
      <c r="IU165" t="s">
        <v>445</v>
      </c>
      <c r="IV165">
        <v>0</v>
      </c>
      <c r="IW165">
        <v>100</v>
      </c>
      <c r="IX165">
        <v>100</v>
      </c>
      <c r="IY165">
        <v>0.043</v>
      </c>
      <c r="IZ165">
        <v>0.1384</v>
      </c>
      <c r="JA165">
        <v>0.1520806729546384</v>
      </c>
      <c r="JB165">
        <v>0.0003178419753343253</v>
      </c>
      <c r="JC165">
        <v>-6.012475575984678E-07</v>
      </c>
      <c r="JD165">
        <v>7.594320938325871E-11</v>
      </c>
      <c r="JE165">
        <v>-0.06537213769188976</v>
      </c>
      <c r="JF165">
        <v>-0.002779077146552394</v>
      </c>
      <c r="JG165">
        <v>0.0007843295920201409</v>
      </c>
      <c r="JH165">
        <v>-1.211717912536145E-05</v>
      </c>
      <c r="JI165">
        <v>4</v>
      </c>
      <c r="JJ165">
        <v>2338</v>
      </c>
      <c r="JK165">
        <v>1</v>
      </c>
      <c r="JL165">
        <v>27</v>
      </c>
      <c r="JM165">
        <v>189949.2</v>
      </c>
      <c r="JN165">
        <v>189949.3</v>
      </c>
      <c r="JO165">
        <v>1.87866</v>
      </c>
      <c r="JP165">
        <v>2.25098</v>
      </c>
      <c r="JQ165">
        <v>1.39648</v>
      </c>
      <c r="JR165">
        <v>2.34741</v>
      </c>
      <c r="JS165">
        <v>1.49536</v>
      </c>
      <c r="JT165">
        <v>2.5769</v>
      </c>
      <c r="JU165">
        <v>36.1989</v>
      </c>
      <c r="JV165">
        <v>24.0525</v>
      </c>
      <c r="JW165">
        <v>18</v>
      </c>
      <c r="JX165">
        <v>486.936</v>
      </c>
      <c r="JY165">
        <v>449.971</v>
      </c>
      <c r="JZ165">
        <v>28.4874</v>
      </c>
      <c r="KA165">
        <v>28.0561</v>
      </c>
      <c r="KB165">
        <v>30.0002</v>
      </c>
      <c r="KC165">
        <v>27.9268</v>
      </c>
      <c r="KD165">
        <v>27.8601</v>
      </c>
      <c r="KE165">
        <v>37.6571</v>
      </c>
      <c r="KF165">
        <v>24.8084</v>
      </c>
      <c r="KG165">
        <v>69.26519999999999</v>
      </c>
      <c r="KH165">
        <v>28.4688</v>
      </c>
      <c r="KI165">
        <v>888.248</v>
      </c>
      <c r="KJ165">
        <v>21.8653</v>
      </c>
      <c r="KK165">
        <v>101.115</v>
      </c>
      <c r="KL165">
        <v>100.64</v>
      </c>
    </row>
    <row r="166" spans="1:298">
      <c r="A166">
        <v>150</v>
      </c>
      <c r="B166">
        <v>1758644380.1</v>
      </c>
      <c r="C166">
        <v>2754.099999904633</v>
      </c>
      <c r="D166" t="s">
        <v>745</v>
      </c>
      <c r="E166" t="s">
        <v>746</v>
      </c>
      <c r="F166">
        <v>5</v>
      </c>
      <c r="G166" t="s">
        <v>640</v>
      </c>
      <c r="H166" t="s">
        <v>437</v>
      </c>
      <c r="I166" t="s">
        <v>438</v>
      </c>
      <c r="J166">
        <v>1758644372.278571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894.0344344188535</v>
      </c>
      <c r="AL166">
        <v>867.4727636363635</v>
      </c>
      <c r="AM166">
        <v>3.446583812415631</v>
      </c>
      <c r="AN166">
        <v>64.96377048349792</v>
      </c>
      <c r="AO166">
        <f>(AQ166 - AP166 + DZ166*1E3/(8.314*(EB166+273.15)) * AS166/DY166 * AR166) * DY166/(100*DM166) * 1000/(1000 - AQ166)</f>
        <v>0</v>
      </c>
      <c r="AP166">
        <v>21.76830806162687</v>
      </c>
      <c r="AQ166">
        <v>23.1443303030303</v>
      </c>
      <c r="AR166">
        <v>-1.107803571532829E-05</v>
      </c>
      <c r="AS166">
        <v>107.5651397533487</v>
      </c>
      <c r="AT166">
        <v>2</v>
      </c>
      <c r="AU166">
        <v>0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439</v>
      </c>
      <c r="AZ166" t="s">
        <v>439</v>
      </c>
      <c r="BA166">
        <v>0</v>
      </c>
      <c r="BB166">
        <v>0</v>
      </c>
      <c r="BC166">
        <f>1-BA166/BB166</f>
        <v>0</v>
      </c>
      <c r="BD166">
        <v>0</v>
      </c>
      <c r="BE166" t="s">
        <v>439</v>
      </c>
      <c r="BF166" t="s">
        <v>439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439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1.65</v>
      </c>
      <c r="DN166">
        <v>0.5</v>
      </c>
      <c r="DO166" t="s">
        <v>440</v>
      </c>
      <c r="DP166">
        <v>2</v>
      </c>
      <c r="DQ166" t="b">
        <v>1</v>
      </c>
      <c r="DR166">
        <v>1758644372.278571</v>
      </c>
      <c r="DS166">
        <v>822.8759285714286</v>
      </c>
      <c r="DT166">
        <v>858.6517857142857</v>
      </c>
      <c r="DU166">
        <v>23.16498571428571</v>
      </c>
      <c r="DV166">
        <v>21.76731785714285</v>
      </c>
      <c r="DW166">
        <v>822.8271785714286</v>
      </c>
      <c r="DX166">
        <v>23.02641785714286</v>
      </c>
      <c r="DY166">
        <v>499.9833571428572</v>
      </c>
      <c r="DZ166">
        <v>90.47926428571429</v>
      </c>
      <c r="EA166">
        <v>0.02993289642857143</v>
      </c>
      <c r="EB166">
        <v>29.78926071428571</v>
      </c>
      <c r="EC166">
        <v>30.01079285714286</v>
      </c>
      <c r="ED166">
        <v>999.9000000000002</v>
      </c>
      <c r="EE166">
        <v>0</v>
      </c>
      <c r="EF166">
        <v>0</v>
      </c>
      <c r="EG166">
        <v>9998.128928571428</v>
      </c>
      <c r="EH166">
        <v>0</v>
      </c>
      <c r="EI166">
        <v>12.0846</v>
      </c>
      <c r="EJ166">
        <v>-35.77592857142857</v>
      </c>
      <c r="EK166">
        <v>842.3896428571427</v>
      </c>
      <c r="EL166">
        <v>877.7583214285713</v>
      </c>
      <c r="EM166">
        <v>1.397660714285714</v>
      </c>
      <c r="EN166">
        <v>858.6517857142857</v>
      </c>
      <c r="EO166">
        <v>21.76731785714285</v>
      </c>
      <c r="EP166">
        <v>2.09595</v>
      </c>
      <c r="EQ166">
        <v>1.969490714285714</v>
      </c>
      <c r="ER166">
        <v>18.18843214285715</v>
      </c>
      <c r="ES166">
        <v>17.20117142857143</v>
      </c>
      <c r="ET166">
        <v>2000.006071428571</v>
      </c>
      <c r="EU166">
        <v>0.9799986785714285</v>
      </c>
      <c r="EV166">
        <v>0.02000122142857142</v>
      </c>
      <c r="EW166">
        <v>0</v>
      </c>
      <c r="EX166">
        <v>227.9059285714286</v>
      </c>
      <c r="EY166">
        <v>5.00097</v>
      </c>
      <c r="EZ166">
        <v>4662.601785714286</v>
      </c>
      <c r="FA166">
        <v>16707.61785714286</v>
      </c>
      <c r="FB166">
        <v>40.31199999999999</v>
      </c>
      <c r="FC166">
        <v>40.67149999999999</v>
      </c>
      <c r="FD166">
        <v>40.25</v>
      </c>
      <c r="FE166">
        <v>40.25</v>
      </c>
      <c r="FF166">
        <v>40.8905</v>
      </c>
      <c r="FG166">
        <v>1955.106071428572</v>
      </c>
      <c r="FH166">
        <v>39.9</v>
      </c>
      <c r="FI166">
        <v>0</v>
      </c>
      <c r="FJ166">
        <v>1758644381.4</v>
      </c>
      <c r="FK166">
        <v>0</v>
      </c>
      <c r="FL166">
        <v>227.98836</v>
      </c>
      <c r="FM166">
        <v>2.010923074353174</v>
      </c>
      <c r="FN166">
        <v>53.05846146798196</v>
      </c>
      <c r="FO166">
        <v>4663.328799999999</v>
      </c>
      <c r="FP166">
        <v>15</v>
      </c>
      <c r="FQ166">
        <v>0</v>
      </c>
      <c r="FR166" t="s">
        <v>441</v>
      </c>
      <c r="FS166">
        <v>1747247426.5</v>
      </c>
      <c r="FT166">
        <v>1747247420.5</v>
      </c>
      <c r="FU166">
        <v>0</v>
      </c>
      <c r="FV166">
        <v>1.027</v>
      </c>
      <c r="FW166">
        <v>0.031</v>
      </c>
      <c r="FX166">
        <v>0.02</v>
      </c>
      <c r="FY166">
        <v>0.05</v>
      </c>
      <c r="FZ166">
        <v>420</v>
      </c>
      <c r="GA166">
        <v>16</v>
      </c>
      <c r="GB166">
        <v>0.01</v>
      </c>
      <c r="GC166">
        <v>0.1</v>
      </c>
      <c r="GD166">
        <v>-35.74775365853658</v>
      </c>
      <c r="GE166">
        <v>-0.5979177700348968</v>
      </c>
      <c r="GF166">
        <v>0.07367078746449952</v>
      </c>
      <c r="GG166">
        <v>0</v>
      </c>
      <c r="GH166">
        <v>227.8345294117647</v>
      </c>
      <c r="GI166">
        <v>2.583987781676673</v>
      </c>
      <c r="GJ166">
        <v>0.3226824367970778</v>
      </c>
      <c r="GK166">
        <v>-1</v>
      </c>
      <c r="GL166">
        <v>1.404103170731707</v>
      </c>
      <c r="GM166">
        <v>-0.151770940766547</v>
      </c>
      <c r="GN166">
        <v>0.01509482231356724</v>
      </c>
      <c r="GO166">
        <v>0</v>
      </c>
      <c r="GP166">
        <v>0</v>
      </c>
      <c r="GQ166">
        <v>2</v>
      </c>
      <c r="GR166" t="s">
        <v>482</v>
      </c>
      <c r="GS166">
        <v>3.1361</v>
      </c>
      <c r="GT166">
        <v>2.68999</v>
      </c>
      <c r="GU166">
        <v>0.154755</v>
      </c>
      <c r="GV166">
        <v>0.157536</v>
      </c>
      <c r="GW166">
        <v>0.1038</v>
      </c>
      <c r="GX166">
        <v>0.098259</v>
      </c>
      <c r="GY166">
        <v>26903.3</v>
      </c>
      <c r="GZ166">
        <v>26858.4</v>
      </c>
      <c r="HA166">
        <v>29584.7</v>
      </c>
      <c r="HB166">
        <v>29459.6</v>
      </c>
      <c r="HC166">
        <v>35031.8</v>
      </c>
      <c r="HD166">
        <v>35184</v>
      </c>
      <c r="HE166">
        <v>41634.2</v>
      </c>
      <c r="HF166">
        <v>41850.8</v>
      </c>
      <c r="HG166">
        <v>1.9271</v>
      </c>
      <c r="HH166">
        <v>1.88382</v>
      </c>
      <c r="HI166">
        <v>0.107922</v>
      </c>
      <c r="HJ166">
        <v>0</v>
      </c>
      <c r="HK166">
        <v>28.2624</v>
      </c>
      <c r="HL166">
        <v>999.9</v>
      </c>
      <c r="HM166">
        <v>53.3</v>
      </c>
      <c r="HN166">
        <v>31</v>
      </c>
      <c r="HO166">
        <v>26.5743</v>
      </c>
      <c r="HP166">
        <v>62.0482</v>
      </c>
      <c r="HQ166">
        <v>26.0978</v>
      </c>
      <c r="HR166">
        <v>1</v>
      </c>
      <c r="HS166">
        <v>0.0360747</v>
      </c>
      <c r="HT166">
        <v>-0.672868</v>
      </c>
      <c r="HU166">
        <v>20.3384</v>
      </c>
      <c r="HV166">
        <v>5.21789</v>
      </c>
      <c r="HW166">
        <v>12.0105</v>
      </c>
      <c r="HX166">
        <v>4.9892</v>
      </c>
      <c r="HY166">
        <v>3.28772</v>
      </c>
      <c r="HZ166">
        <v>9999</v>
      </c>
      <c r="IA166">
        <v>9999</v>
      </c>
      <c r="IB166">
        <v>9999</v>
      </c>
      <c r="IC166">
        <v>999.9</v>
      </c>
      <c r="ID166">
        <v>1.86754</v>
      </c>
      <c r="IE166">
        <v>1.8667</v>
      </c>
      <c r="IF166">
        <v>1.866</v>
      </c>
      <c r="IG166">
        <v>1.866</v>
      </c>
      <c r="IH166">
        <v>1.86784</v>
      </c>
      <c r="II166">
        <v>1.87028</v>
      </c>
      <c r="IJ166">
        <v>1.8689</v>
      </c>
      <c r="IK166">
        <v>1.87042</v>
      </c>
      <c r="IL166">
        <v>0</v>
      </c>
      <c r="IM166">
        <v>0</v>
      </c>
      <c r="IN166">
        <v>0</v>
      </c>
      <c r="IO166">
        <v>0</v>
      </c>
      <c r="IP166" t="s">
        <v>443</v>
      </c>
      <c r="IQ166" t="s">
        <v>444</v>
      </c>
      <c r="IR166" t="s">
        <v>445</v>
      </c>
      <c r="IS166" t="s">
        <v>445</v>
      </c>
      <c r="IT166" t="s">
        <v>445</v>
      </c>
      <c r="IU166" t="s">
        <v>445</v>
      </c>
      <c r="IV166">
        <v>0</v>
      </c>
      <c r="IW166">
        <v>100</v>
      </c>
      <c r="IX166">
        <v>100</v>
      </c>
      <c r="IY166">
        <v>0.035</v>
      </c>
      <c r="IZ166">
        <v>0.1383</v>
      </c>
      <c r="JA166">
        <v>0.1520806729546384</v>
      </c>
      <c r="JB166">
        <v>0.0003178419753343253</v>
      </c>
      <c r="JC166">
        <v>-6.012475575984678E-07</v>
      </c>
      <c r="JD166">
        <v>7.594320938325871E-11</v>
      </c>
      <c r="JE166">
        <v>-0.06537213769188976</v>
      </c>
      <c r="JF166">
        <v>-0.002779077146552394</v>
      </c>
      <c r="JG166">
        <v>0.0007843295920201409</v>
      </c>
      <c r="JH166">
        <v>-1.211717912536145E-05</v>
      </c>
      <c r="JI166">
        <v>4</v>
      </c>
      <c r="JJ166">
        <v>2338</v>
      </c>
      <c r="JK166">
        <v>1</v>
      </c>
      <c r="JL166">
        <v>27</v>
      </c>
      <c r="JM166">
        <v>189949.2</v>
      </c>
      <c r="JN166">
        <v>189949.3</v>
      </c>
      <c r="JO166">
        <v>1.90552</v>
      </c>
      <c r="JP166">
        <v>2.26074</v>
      </c>
      <c r="JQ166">
        <v>1.39771</v>
      </c>
      <c r="JR166">
        <v>2.35107</v>
      </c>
      <c r="JS166">
        <v>1.49536</v>
      </c>
      <c r="JT166">
        <v>2.53418</v>
      </c>
      <c r="JU166">
        <v>36.1989</v>
      </c>
      <c r="JV166">
        <v>24.0612</v>
      </c>
      <c r="JW166">
        <v>18</v>
      </c>
      <c r="JX166">
        <v>486.823</v>
      </c>
      <c r="JY166">
        <v>449.737</v>
      </c>
      <c r="JZ166">
        <v>28.4758</v>
      </c>
      <c r="KA166">
        <v>28.0537</v>
      </c>
      <c r="KB166">
        <v>30</v>
      </c>
      <c r="KC166">
        <v>27.9245</v>
      </c>
      <c r="KD166">
        <v>27.858</v>
      </c>
      <c r="KE166">
        <v>38.1518</v>
      </c>
      <c r="KF166">
        <v>24.5148</v>
      </c>
      <c r="KG166">
        <v>69.26519999999999</v>
      </c>
      <c r="KH166">
        <v>28.4543</v>
      </c>
      <c r="KI166">
        <v>908.284</v>
      </c>
      <c r="KJ166">
        <v>21.8938</v>
      </c>
      <c r="KK166">
        <v>101.116</v>
      </c>
      <c r="KL166">
        <v>100.64</v>
      </c>
    </row>
    <row r="167" spans="1:298">
      <c r="A167">
        <v>151</v>
      </c>
      <c r="B167">
        <v>1758644385.6</v>
      </c>
      <c r="C167">
        <v>2759.599999904633</v>
      </c>
      <c r="D167" t="s">
        <v>747</v>
      </c>
      <c r="E167" t="s">
        <v>748</v>
      </c>
      <c r="F167">
        <v>5</v>
      </c>
      <c r="G167" t="s">
        <v>640</v>
      </c>
      <c r="H167" t="s">
        <v>437</v>
      </c>
      <c r="I167" t="s">
        <v>438</v>
      </c>
      <c r="J167">
        <v>1758644377.85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913.0269592402627</v>
      </c>
      <c r="AL167">
        <v>886.2125575757574</v>
      </c>
      <c r="AM167">
        <v>3.418966188924123</v>
      </c>
      <c r="AN167">
        <v>64.96377048349792</v>
      </c>
      <c r="AO167">
        <f>(AQ167 - AP167 + DZ167*1E3/(8.314*(EB167+273.15)) * AS167/DY167 * AR167) * DY167/(100*DM167) * 1000/(1000 - AQ167)</f>
        <v>0</v>
      </c>
      <c r="AP167">
        <v>21.7847652607983</v>
      </c>
      <c r="AQ167">
        <v>23.13531878787879</v>
      </c>
      <c r="AR167">
        <v>-3.590443792914154E-06</v>
      </c>
      <c r="AS167">
        <v>107.5651397533487</v>
      </c>
      <c r="AT167">
        <v>2</v>
      </c>
      <c r="AU167">
        <v>0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439</v>
      </c>
      <c r="AZ167" t="s">
        <v>439</v>
      </c>
      <c r="BA167">
        <v>0</v>
      </c>
      <c r="BB167">
        <v>0</v>
      </c>
      <c r="BC167">
        <f>1-BA167/BB167</f>
        <v>0</v>
      </c>
      <c r="BD167">
        <v>0</v>
      </c>
      <c r="BE167" t="s">
        <v>439</v>
      </c>
      <c r="BF167" t="s">
        <v>439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439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1.65</v>
      </c>
      <c r="DN167">
        <v>0.5</v>
      </c>
      <c r="DO167" t="s">
        <v>440</v>
      </c>
      <c r="DP167">
        <v>2</v>
      </c>
      <c r="DQ167" t="b">
        <v>1</v>
      </c>
      <c r="DR167">
        <v>1758644377.85</v>
      </c>
      <c r="DS167">
        <v>841.478642857143</v>
      </c>
      <c r="DT167">
        <v>877.3413928571429</v>
      </c>
      <c r="DU167">
        <v>23.150475</v>
      </c>
      <c r="DV167">
        <v>21.77304285714286</v>
      </c>
      <c r="DW167">
        <v>841.4396071428571</v>
      </c>
      <c r="DX167">
        <v>23.01211785714286</v>
      </c>
      <c r="DY167">
        <v>499.9988928571428</v>
      </c>
      <c r="DZ167">
        <v>90.47931428571428</v>
      </c>
      <c r="EA167">
        <v>0.02986228214285715</v>
      </c>
      <c r="EB167">
        <v>29.79090714285715</v>
      </c>
      <c r="EC167">
        <v>30.01725714285714</v>
      </c>
      <c r="ED167">
        <v>999.9000000000002</v>
      </c>
      <c r="EE167">
        <v>0</v>
      </c>
      <c r="EF167">
        <v>0</v>
      </c>
      <c r="EG167">
        <v>9995.675714285715</v>
      </c>
      <c r="EH167">
        <v>0</v>
      </c>
      <c r="EI167">
        <v>12.09354285714286</v>
      </c>
      <c r="EJ167">
        <v>-35.86284642857144</v>
      </c>
      <c r="EK167">
        <v>861.420642857143</v>
      </c>
      <c r="EL167">
        <v>896.8691428571427</v>
      </c>
      <c r="EM167">
        <v>1.377430357142857</v>
      </c>
      <c r="EN167">
        <v>877.3413928571429</v>
      </c>
      <c r="EO167">
        <v>21.77304285714286</v>
      </c>
      <c r="EP167">
        <v>2.094639642857143</v>
      </c>
      <c r="EQ167">
        <v>1.970009642857143</v>
      </c>
      <c r="ER167">
        <v>18.17846428571429</v>
      </c>
      <c r="ES167">
        <v>17.20533571428572</v>
      </c>
      <c r="ET167">
        <v>2000.015714285714</v>
      </c>
      <c r="EU167">
        <v>0.9799987857142857</v>
      </c>
      <c r="EV167">
        <v>0.02000111785714285</v>
      </c>
      <c r="EW167">
        <v>0</v>
      </c>
      <c r="EX167">
        <v>228.1383571428571</v>
      </c>
      <c r="EY167">
        <v>5.00097</v>
      </c>
      <c r="EZ167">
        <v>4667.546785714286</v>
      </c>
      <c r="FA167">
        <v>16707.70714285714</v>
      </c>
      <c r="FB167">
        <v>40.31199999999999</v>
      </c>
      <c r="FC167">
        <v>40.67149999999999</v>
      </c>
      <c r="FD167">
        <v>40.25</v>
      </c>
      <c r="FE167">
        <v>40.25</v>
      </c>
      <c r="FF167">
        <v>40.8905</v>
      </c>
      <c r="FG167">
        <v>1955.115714285714</v>
      </c>
      <c r="FH167">
        <v>39.9</v>
      </c>
      <c r="FI167">
        <v>0</v>
      </c>
      <c r="FJ167">
        <v>1758644386.8</v>
      </c>
      <c r="FK167">
        <v>0</v>
      </c>
      <c r="FL167">
        <v>228.184</v>
      </c>
      <c r="FM167">
        <v>1.918427351381309</v>
      </c>
      <c r="FN167">
        <v>48.56000002908427</v>
      </c>
      <c r="FO167">
        <v>4667.916153846154</v>
      </c>
      <c r="FP167">
        <v>15</v>
      </c>
      <c r="FQ167">
        <v>0</v>
      </c>
      <c r="FR167" t="s">
        <v>441</v>
      </c>
      <c r="FS167">
        <v>1747247426.5</v>
      </c>
      <c r="FT167">
        <v>1747247420.5</v>
      </c>
      <c r="FU167">
        <v>0</v>
      </c>
      <c r="FV167">
        <v>1.027</v>
      </c>
      <c r="FW167">
        <v>0.031</v>
      </c>
      <c r="FX167">
        <v>0.02</v>
      </c>
      <c r="FY167">
        <v>0.05</v>
      </c>
      <c r="FZ167">
        <v>420</v>
      </c>
      <c r="GA167">
        <v>16</v>
      </c>
      <c r="GB167">
        <v>0.01</v>
      </c>
      <c r="GC167">
        <v>0.1</v>
      </c>
      <c r="GD167">
        <v>-35.8415375</v>
      </c>
      <c r="GE167">
        <v>-0.9023786116321629</v>
      </c>
      <c r="GF167">
        <v>0.1060202426131443</v>
      </c>
      <c r="GG167">
        <v>0</v>
      </c>
      <c r="GH167">
        <v>228.0612058823529</v>
      </c>
      <c r="GI167">
        <v>2.15763177734021</v>
      </c>
      <c r="GJ167">
        <v>0.2977228062765144</v>
      </c>
      <c r="GK167">
        <v>-1</v>
      </c>
      <c r="GL167">
        <v>1.385497</v>
      </c>
      <c r="GM167">
        <v>-0.2188860787992522</v>
      </c>
      <c r="GN167">
        <v>0.0214987675460711</v>
      </c>
      <c r="GO167">
        <v>0</v>
      </c>
      <c r="GP167">
        <v>0</v>
      </c>
      <c r="GQ167">
        <v>2</v>
      </c>
      <c r="GR167" t="s">
        <v>482</v>
      </c>
      <c r="GS167">
        <v>3.13609</v>
      </c>
      <c r="GT167">
        <v>2.69035</v>
      </c>
      <c r="GU167">
        <v>0.156956</v>
      </c>
      <c r="GV167">
        <v>0.159663</v>
      </c>
      <c r="GW167">
        <v>0.103776</v>
      </c>
      <c r="GX167">
        <v>0.09834270000000001</v>
      </c>
      <c r="GY167">
        <v>26833.3</v>
      </c>
      <c r="GZ167">
        <v>26790.4</v>
      </c>
      <c r="HA167">
        <v>29584.7</v>
      </c>
      <c r="HB167">
        <v>29459.3</v>
      </c>
      <c r="HC167">
        <v>35033.2</v>
      </c>
      <c r="HD167">
        <v>35180.4</v>
      </c>
      <c r="HE167">
        <v>41634.6</v>
      </c>
      <c r="HF167">
        <v>41850.5</v>
      </c>
      <c r="HG167">
        <v>1.9274</v>
      </c>
      <c r="HH167">
        <v>1.8845</v>
      </c>
      <c r="HI167">
        <v>0.108473</v>
      </c>
      <c r="HJ167">
        <v>0</v>
      </c>
      <c r="HK167">
        <v>28.2584</v>
      </c>
      <c r="HL167">
        <v>999.9</v>
      </c>
      <c r="HM167">
        <v>53.3</v>
      </c>
      <c r="HN167">
        <v>31</v>
      </c>
      <c r="HO167">
        <v>26.5764</v>
      </c>
      <c r="HP167">
        <v>62.0282</v>
      </c>
      <c r="HQ167">
        <v>26.1178</v>
      </c>
      <c r="HR167">
        <v>1</v>
      </c>
      <c r="HS167">
        <v>0.0361509</v>
      </c>
      <c r="HT167">
        <v>-0.6046240000000001</v>
      </c>
      <c r="HU167">
        <v>20.3385</v>
      </c>
      <c r="HV167">
        <v>5.21654</v>
      </c>
      <c r="HW167">
        <v>12.0107</v>
      </c>
      <c r="HX167">
        <v>4.989</v>
      </c>
      <c r="HY167">
        <v>3.28765</v>
      </c>
      <c r="HZ167">
        <v>9999</v>
      </c>
      <c r="IA167">
        <v>9999</v>
      </c>
      <c r="IB167">
        <v>9999</v>
      </c>
      <c r="IC167">
        <v>999.9</v>
      </c>
      <c r="ID167">
        <v>1.86752</v>
      </c>
      <c r="IE167">
        <v>1.86675</v>
      </c>
      <c r="IF167">
        <v>1.86601</v>
      </c>
      <c r="IG167">
        <v>1.866</v>
      </c>
      <c r="IH167">
        <v>1.86783</v>
      </c>
      <c r="II167">
        <v>1.87029</v>
      </c>
      <c r="IJ167">
        <v>1.8689</v>
      </c>
      <c r="IK167">
        <v>1.87042</v>
      </c>
      <c r="IL167">
        <v>0</v>
      </c>
      <c r="IM167">
        <v>0</v>
      </c>
      <c r="IN167">
        <v>0</v>
      </c>
      <c r="IO167">
        <v>0</v>
      </c>
      <c r="IP167" t="s">
        <v>443</v>
      </c>
      <c r="IQ167" t="s">
        <v>444</v>
      </c>
      <c r="IR167" t="s">
        <v>445</v>
      </c>
      <c r="IS167" t="s">
        <v>445</v>
      </c>
      <c r="IT167" t="s">
        <v>445</v>
      </c>
      <c r="IU167" t="s">
        <v>445</v>
      </c>
      <c r="IV167">
        <v>0</v>
      </c>
      <c r="IW167">
        <v>100</v>
      </c>
      <c r="IX167">
        <v>100</v>
      </c>
      <c r="IY167">
        <v>0.025</v>
      </c>
      <c r="IZ167">
        <v>0.1382</v>
      </c>
      <c r="JA167">
        <v>0.1520806729546384</v>
      </c>
      <c r="JB167">
        <v>0.0003178419753343253</v>
      </c>
      <c r="JC167">
        <v>-6.012475575984678E-07</v>
      </c>
      <c r="JD167">
        <v>7.594320938325871E-11</v>
      </c>
      <c r="JE167">
        <v>-0.06537213769188976</v>
      </c>
      <c r="JF167">
        <v>-0.002779077146552394</v>
      </c>
      <c r="JG167">
        <v>0.0007843295920201409</v>
      </c>
      <c r="JH167">
        <v>-1.211717912536145E-05</v>
      </c>
      <c r="JI167">
        <v>4</v>
      </c>
      <c r="JJ167">
        <v>2338</v>
      </c>
      <c r="JK167">
        <v>1</v>
      </c>
      <c r="JL167">
        <v>27</v>
      </c>
      <c r="JM167">
        <v>189949.3</v>
      </c>
      <c r="JN167">
        <v>189949.4</v>
      </c>
      <c r="JO167">
        <v>1.93604</v>
      </c>
      <c r="JP167">
        <v>2.24609</v>
      </c>
      <c r="JQ167">
        <v>1.39648</v>
      </c>
      <c r="JR167">
        <v>2.34863</v>
      </c>
      <c r="JS167">
        <v>1.49536</v>
      </c>
      <c r="JT167">
        <v>2.69897</v>
      </c>
      <c r="JU167">
        <v>36.1989</v>
      </c>
      <c r="JV167">
        <v>24.07</v>
      </c>
      <c r="JW167">
        <v>18</v>
      </c>
      <c r="JX167">
        <v>487.012</v>
      </c>
      <c r="JY167">
        <v>450.156</v>
      </c>
      <c r="JZ167">
        <v>28.4545</v>
      </c>
      <c r="KA167">
        <v>28.0537</v>
      </c>
      <c r="KB167">
        <v>30</v>
      </c>
      <c r="KC167">
        <v>27.9245</v>
      </c>
      <c r="KD167">
        <v>27.858</v>
      </c>
      <c r="KE167">
        <v>38.8056</v>
      </c>
      <c r="KF167">
        <v>24.216</v>
      </c>
      <c r="KG167">
        <v>69.26519999999999</v>
      </c>
      <c r="KH167">
        <v>28.4323</v>
      </c>
      <c r="KI167">
        <v>921.657</v>
      </c>
      <c r="KJ167">
        <v>21.9265</v>
      </c>
      <c r="KK167">
        <v>101.116</v>
      </c>
      <c r="KL167">
        <v>100.639</v>
      </c>
    </row>
    <row r="168" spans="1:298">
      <c r="A168">
        <v>152</v>
      </c>
      <c r="B168">
        <v>1758644390.1</v>
      </c>
      <c r="C168">
        <v>2764.099999904633</v>
      </c>
      <c r="D168" t="s">
        <v>749</v>
      </c>
      <c r="E168" t="s">
        <v>750</v>
      </c>
      <c r="F168">
        <v>5</v>
      </c>
      <c r="G168" t="s">
        <v>640</v>
      </c>
      <c r="H168" t="s">
        <v>437</v>
      </c>
      <c r="I168" t="s">
        <v>438</v>
      </c>
      <c r="J168">
        <v>1758644382.278571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928.3394989655346</v>
      </c>
      <c r="AL168">
        <v>901.6591212121211</v>
      </c>
      <c r="AM168">
        <v>3.428199863946561</v>
      </c>
      <c r="AN168">
        <v>64.96377048349792</v>
      </c>
      <c r="AO168">
        <f>(AQ168 - AP168 + DZ168*1E3/(8.314*(EB168+273.15)) * AS168/DY168 * AR168) * DY168/(100*DM168) * 1000/(1000 - AQ168)</f>
        <v>0</v>
      </c>
      <c r="AP168">
        <v>21.83106465197879</v>
      </c>
      <c r="AQ168">
        <v>23.1389993939394</v>
      </c>
      <c r="AR168">
        <v>5.113022115223266E-06</v>
      </c>
      <c r="AS168">
        <v>107.5651397533487</v>
      </c>
      <c r="AT168">
        <v>2</v>
      </c>
      <c r="AU168">
        <v>0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439</v>
      </c>
      <c r="AZ168" t="s">
        <v>439</v>
      </c>
      <c r="BA168">
        <v>0</v>
      </c>
      <c r="BB168">
        <v>0</v>
      </c>
      <c r="BC168">
        <f>1-BA168/BB168</f>
        <v>0</v>
      </c>
      <c r="BD168">
        <v>0</v>
      </c>
      <c r="BE168" t="s">
        <v>439</v>
      </c>
      <c r="BF168" t="s">
        <v>439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439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1.65</v>
      </c>
      <c r="DN168">
        <v>0.5</v>
      </c>
      <c r="DO168" t="s">
        <v>440</v>
      </c>
      <c r="DP168">
        <v>2</v>
      </c>
      <c r="DQ168" t="b">
        <v>1</v>
      </c>
      <c r="DR168">
        <v>1758644382.278571</v>
      </c>
      <c r="DS168">
        <v>856.293392857143</v>
      </c>
      <c r="DT168">
        <v>892.2117857142858</v>
      </c>
      <c r="DU168">
        <v>23.14167857142857</v>
      </c>
      <c r="DV168">
        <v>21.79061071428571</v>
      </c>
      <c r="DW168">
        <v>856.262357142857</v>
      </c>
      <c r="DX168">
        <v>23.00344285714285</v>
      </c>
      <c r="DY168">
        <v>499.9687142857143</v>
      </c>
      <c r="DZ168">
        <v>90.479375</v>
      </c>
      <c r="EA168">
        <v>0.02992987142857143</v>
      </c>
      <c r="EB168">
        <v>29.79226071428571</v>
      </c>
      <c r="EC168">
        <v>30.02128928571429</v>
      </c>
      <c r="ED168">
        <v>999.9000000000002</v>
      </c>
      <c r="EE168">
        <v>0</v>
      </c>
      <c r="EF168">
        <v>0</v>
      </c>
      <c r="EG168">
        <v>9997.173928571428</v>
      </c>
      <c r="EH168">
        <v>0</v>
      </c>
      <c r="EI168">
        <v>12.10233571428571</v>
      </c>
      <c r="EJ168">
        <v>-35.9184</v>
      </c>
      <c r="EK168">
        <v>876.5787142857143</v>
      </c>
      <c r="EL168">
        <v>912.0871071428571</v>
      </c>
      <c r="EM168">
        <v>1.3510675</v>
      </c>
      <c r="EN168">
        <v>892.2117857142858</v>
      </c>
      <c r="EO168">
        <v>21.79061071428571</v>
      </c>
      <c r="EP168">
        <v>2.093845</v>
      </c>
      <c r="EQ168">
        <v>1.971601071428571</v>
      </c>
      <c r="ER168">
        <v>18.17242857142857</v>
      </c>
      <c r="ES168">
        <v>17.21808214285715</v>
      </c>
      <c r="ET168">
        <v>2000.004285714286</v>
      </c>
      <c r="EU168">
        <v>0.9799986785714285</v>
      </c>
      <c r="EV168">
        <v>0.02000122857142857</v>
      </c>
      <c r="EW168">
        <v>0</v>
      </c>
      <c r="EX168">
        <v>228.2634642857143</v>
      </c>
      <c r="EY168">
        <v>5.00097</v>
      </c>
      <c r="EZ168">
        <v>4671.103214285714</v>
      </c>
      <c r="FA168">
        <v>16707.60714285714</v>
      </c>
      <c r="FB168">
        <v>40.31199999999999</v>
      </c>
      <c r="FC168">
        <v>40.67592857142856</v>
      </c>
      <c r="FD168">
        <v>40.24099999999999</v>
      </c>
      <c r="FE168">
        <v>40.25</v>
      </c>
      <c r="FF168">
        <v>40.88607142857143</v>
      </c>
      <c r="FG168">
        <v>1955.104285714286</v>
      </c>
      <c r="FH168">
        <v>39.9</v>
      </c>
      <c r="FI168">
        <v>0</v>
      </c>
      <c r="FJ168">
        <v>1758644391</v>
      </c>
      <c r="FK168">
        <v>0</v>
      </c>
      <c r="FL168">
        <v>228.31708</v>
      </c>
      <c r="FM168">
        <v>2.225076917105801</v>
      </c>
      <c r="FN168">
        <v>51.26384606815705</v>
      </c>
      <c r="FO168">
        <v>4671.5828</v>
      </c>
      <c r="FP168">
        <v>15</v>
      </c>
      <c r="FQ168">
        <v>0</v>
      </c>
      <c r="FR168" t="s">
        <v>441</v>
      </c>
      <c r="FS168">
        <v>1747247426.5</v>
      </c>
      <c r="FT168">
        <v>1747247420.5</v>
      </c>
      <c r="FU168">
        <v>0</v>
      </c>
      <c r="FV168">
        <v>1.027</v>
      </c>
      <c r="FW168">
        <v>0.031</v>
      </c>
      <c r="FX168">
        <v>0.02</v>
      </c>
      <c r="FY168">
        <v>0.05</v>
      </c>
      <c r="FZ168">
        <v>420</v>
      </c>
      <c r="GA168">
        <v>16</v>
      </c>
      <c r="GB168">
        <v>0.01</v>
      </c>
      <c r="GC168">
        <v>0.1</v>
      </c>
      <c r="GD168">
        <v>-35.86350000000001</v>
      </c>
      <c r="GE168">
        <v>-0.7305679442509551</v>
      </c>
      <c r="GF168">
        <v>0.1012743075308525</v>
      </c>
      <c r="GG168">
        <v>0</v>
      </c>
      <c r="GH168">
        <v>228.2056470588235</v>
      </c>
      <c r="GI168">
        <v>1.972100838930487</v>
      </c>
      <c r="GJ168">
        <v>0.2847491034281142</v>
      </c>
      <c r="GK168">
        <v>-1</v>
      </c>
      <c r="GL168">
        <v>1.369537804878049</v>
      </c>
      <c r="GM168">
        <v>-0.3065431358884986</v>
      </c>
      <c r="GN168">
        <v>0.03142686915582805</v>
      </c>
      <c r="GO168">
        <v>0</v>
      </c>
      <c r="GP168">
        <v>0</v>
      </c>
      <c r="GQ168">
        <v>2</v>
      </c>
      <c r="GR168" t="s">
        <v>482</v>
      </c>
      <c r="GS168">
        <v>3.13623</v>
      </c>
      <c r="GT168">
        <v>2.69051</v>
      </c>
      <c r="GU168">
        <v>0.158745</v>
      </c>
      <c r="GV168">
        <v>0.161416</v>
      </c>
      <c r="GW168">
        <v>0.103797</v>
      </c>
      <c r="GX168">
        <v>0.09849189999999999</v>
      </c>
      <c r="GY168">
        <v>26776.4</v>
      </c>
      <c r="GZ168">
        <v>26734.7</v>
      </c>
      <c r="HA168">
        <v>29584.8</v>
      </c>
      <c r="HB168">
        <v>29459.6</v>
      </c>
      <c r="HC168">
        <v>35032.2</v>
      </c>
      <c r="HD168">
        <v>35175.2</v>
      </c>
      <c r="HE168">
        <v>41634.4</v>
      </c>
      <c r="HF168">
        <v>41851.2</v>
      </c>
      <c r="HG168">
        <v>1.9275</v>
      </c>
      <c r="HH168">
        <v>1.88425</v>
      </c>
      <c r="HI168">
        <v>0.108033</v>
      </c>
      <c r="HJ168">
        <v>0</v>
      </c>
      <c r="HK168">
        <v>28.2564</v>
      </c>
      <c r="HL168">
        <v>999.9</v>
      </c>
      <c r="HM168">
        <v>53.3</v>
      </c>
      <c r="HN168">
        <v>31</v>
      </c>
      <c r="HO168">
        <v>26.5751</v>
      </c>
      <c r="HP168">
        <v>62.0082</v>
      </c>
      <c r="HQ168">
        <v>25.9335</v>
      </c>
      <c r="HR168">
        <v>1</v>
      </c>
      <c r="HS168">
        <v>0.0360976</v>
      </c>
      <c r="HT168">
        <v>-0.584404</v>
      </c>
      <c r="HU168">
        <v>20.3387</v>
      </c>
      <c r="HV168">
        <v>5.21654</v>
      </c>
      <c r="HW168">
        <v>12.011</v>
      </c>
      <c r="HX168">
        <v>4.98875</v>
      </c>
      <c r="HY168">
        <v>3.28763</v>
      </c>
      <c r="HZ168">
        <v>9999</v>
      </c>
      <c r="IA168">
        <v>9999</v>
      </c>
      <c r="IB168">
        <v>9999</v>
      </c>
      <c r="IC168">
        <v>999.9</v>
      </c>
      <c r="ID168">
        <v>1.86753</v>
      </c>
      <c r="IE168">
        <v>1.86676</v>
      </c>
      <c r="IF168">
        <v>1.866</v>
      </c>
      <c r="IG168">
        <v>1.866</v>
      </c>
      <c r="IH168">
        <v>1.86783</v>
      </c>
      <c r="II168">
        <v>1.8703</v>
      </c>
      <c r="IJ168">
        <v>1.8689</v>
      </c>
      <c r="IK168">
        <v>1.87042</v>
      </c>
      <c r="IL168">
        <v>0</v>
      </c>
      <c r="IM168">
        <v>0</v>
      </c>
      <c r="IN168">
        <v>0</v>
      </c>
      <c r="IO168">
        <v>0</v>
      </c>
      <c r="IP168" t="s">
        <v>443</v>
      </c>
      <c r="IQ168" t="s">
        <v>444</v>
      </c>
      <c r="IR168" t="s">
        <v>445</v>
      </c>
      <c r="IS168" t="s">
        <v>445</v>
      </c>
      <c r="IT168" t="s">
        <v>445</v>
      </c>
      <c r="IU168" t="s">
        <v>445</v>
      </c>
      <c r="IV168">
        <v>0</v>
      </c>
      <c r="IW168">
        <v>100</v>
      </c>
      <c r="IX168">
        <v>100</v>
      </c>
      <c r="IY168">
        <v>0.016</v>
      </c>
      <c r="IZ168">
        <v>0.1382</v>
      </c>
      <c r="JA168">
        <v>0.1520806729546384</v>
      </c>
      <c r="JB168">
        <v>0.0003178419753343253</v>
      </c>
      <c r="JC168">
        <v>-6.012475575984678E-07</v>
      </c>
      <c r="JD168">
        <v>7.594320938325871E-11</v>
      </c>
      <c r="JE168">
        <v>-0.06537213769188976</v>
      </c>
      <c r="JF168">
        <v>-0.002779077146552394</v>
      </c>
      <c r="JG168">
        <v>0.0007843295920201409</v>
      </c>
      <c r="JH168">
        <v>-1.211717912536145E-05</v>
      </c>
      <c r="JI168">
        <v>4</v>
      </c>
      <c r="JJ168">
        <v>2338</v>
      </c>
      <c r="JK168">
        <v>1</v>
      </c>
      <c r="JL168">
        <v>27</v>
      </c>
      <c r="JM168">
        <v>189949.4</v>
      </c>
      <c r="JN168">
        <v>189949.5</v>
      </c>
      <c r="JO168">
        <v>1.96289</v>
      </c>
      <c r="JP168">
        <v>2.24121</v>
      </c>
      <c r="JQ168">
        <v>1.39771</v>
      </c>
      <c r="JR168">
        <v>2.34619</v>
      </c>
      <c r="JS168">
        <v>1.49536</v>
      </c>
      <c r="JT168">
        <v>2.69043</v>
      </c>
      <c r="JU168">
        <v>36.1989</v>
      </c>
      <c r="JV168">
        <v>24.07</v>
      </c>
      <c r="JW168">
        <v>18</v>
      </c>
      <c r="JX168">
        <v>487.06</v>
      </c>
      <c r="JY168">
        <v>449.984</v>
      </c>
      <c r="JZ168">
        <v>28.4302</v>
      </c>
      <c r="KA168">
        <v>28.0537</v>
      </c>
      <c r="KB168">
        <v>30</v>
      </c>
      <c r="KC168">
        <v>27.9227</v>
      </c>
      <c r="KD168">
        <v>27.8558</v>
      </c>
      <c r="KE168">
        <v>39.2927</v>
      </c>
      <c r="KF168">
        <v>24.216</v>
      </c>
      <c r="KG168">
        <v>69.26519999999999</v>
      </c>
      <c r="KH168">
        <v>28.4061</v>
      </c>
      <c r="KI168">
        <v>941.693</v>
      </c>
      <c r="KJ168">
        <v>21.9382</v>
      </c>
      <c r="KK168">
        <v>101.116</v>
      </c>
      <c r="KL168">
        <v>100.641</v>
      </c>
    </row>
    <row r="169" spans="1:298">
      <c r="A169">
        <v>153</v>
      </c>
      <c r="B169">
        <v>1758644395.6</v>
      </c>
      <c r="C169">
        <v>2769.599999904633</v>
      </c>
      <c r="D169" t="s">
        <v>751</v>
      </c>
      <c r="E169" t="s">
        <v>752</v>
      </c>
      <c r="F169">
        <v>5</v>
      </c>
      <c r="G169" t="s">
        <v>640</v>
      </c>
      <c r="H169" t="s">
        <v>437</v>
      </c>
      <c r="I169" t="s">
        <v>438</v>
      </c>
      <c r="J169">
        <v>1758644387.85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947.3031887978303</v>
      </c>
      <c r="AL169">
        <v>920.5272424242421</v>
      </c>
      <c r="AM169">
        <v>3.437095112364972</v>
      </c>
      <c r="AN169">
        <v>64.96377048349792</v>
      </c>
      <c r="AO169">
        <f>(AQ169 - AP169 + DZ169*1E3/(8.314*(EB169+273.15)) * AS169/DY169 * AR169) * DY169/(100*DM169) * 1000/(1000 - AQ169)</f>
        <v>0</v>
      </c>
      <c r="AP169">
        <v>21.85910681173059</v>
      </c>
      <c r="AQ169">
        <v>23.15007818181819</v>
      </c>
      <c r="AR169">
        <v>6.120563614954611E-06</v>
      </c>
      <c r="AS169">
        <v>107.5651397533487</v>
      </c>
      <c r="AT169">
        <v>2</v>
      </c>
      <c r="AU169">
        <v>0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439</v>
      </c>
      <c r="AZ169" t="s">
        <v>439</v>
      </c>
      <c r="BA169">
        <v>0</v>
      </c>
      <c r="BB169">
        <v>0</v>
      </c>
      <c r="BC169">
        <f>1-BA169/BB169</f>
        <v>0</v>
      </c>
      <c r="BD169">
        <v>0</v>
      </c>
      <c r="BE169" t="s">
        <v>439</v>
      </c>
      <c r="BF169" t="s">
        <v>439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439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1.65</v>
      </c>
      <c r="DN169">
        <v>0.5</v>
      </c>
      <c r="DO169" t="s">
        <v>440</v>
      </c>
      <c r="DP169">
        <v>2</v>
      </c>
      <c r="DQ169" t="b">
        <v>1</v>
      </c>
      <c r="DR169">
        <v>1758644387.85</v>
      </c>
      <c r="DS169">
        <v>874.9316785714285</v>
      </c>
      <c r="DT169">
        <v>910.9084999999998</v>
      </c>
      <c r="DU169">
        <v>23.13961785714286</v>
      </c>
      <c r="DV169">
        <v>21.82304642857142</v>
      </c>
      <c r="DW169">
        <v>874.9109642857144</v>
      </c>
      <c r="DX169">
        <v>23.00140714285714</v>
      </c>
      <c r="DY169">
        <v>500.0092857142857</v>
      </c>
      <c r="DZ169">
        <v>90.47913928571428</v>
      </c>
      <c r="EA169">
        <v>0.03001015</v>
      </c>
      <c r="EB169">
        <v>29.79198928571429</v>
      </c>
      <c r="EC169">
        <v>30.02216785714285</v>
      </c>
      <c r="ED169">
        <v>999.9000000000002</v>
      </c>
      <c r="EE169">
        <v>0</v>
      </c>
      <c r="EF169">
        <v>0</v>
      </c>
      <c r="EG169">
        <v>10001.56214285714</v>
      </c>
      <c r="EH169">
        <v>0</v>
      </c>
      <c r="EI169">
        <v>12.10268928571429</v>
      </c>
      <c r="EJ169">
        <v>-35.97675714285715</v>
      </c>
      <c r="EK169">
        <v>895.6568928571429</v>
      </c>
      <c r="EL169">
        <v>931.2311785714286</v>
      </c>
      <c r="EM169">
        <v>1.3165625</v>
      </c>
      <c r="EN169">
        <v>910.9084999999998</v>
      </c>
      <c r="EO169">
        <v>21.82304642857142</v>
      </c>
      <c r="EP169">
        <v>2.093652857142857</v>
      </c>
      <c r="EQ169">
        <v>1.974531428571429</v>
      </c>
      <c r="ER169">
        <v>18.17096428571428</v>
      </c>
      <c r="ES169">
        <v>17.24155357142857</v>
      </c>
      <c r="ET169">
        <v>1999.993571428571</v>
      </c>
      <c r="EU169">
        <v>0.9799985714285714</v>
      </c>
      <c r="EV169">
        <v>0.02000133571428571</v>
      </c>
      <c r="EW169">
        <v>0</v>
      </c>
      <c r="EX169">
        <v>228.5973571428572</v>
      </c>
      <c r="EY169">
        <v>5.00097</v>
      </c>
      <c r="EZ169">
        <v>4675.861428571429</v>
      </c>
      <c r="FA169">
        <v>16707.51071428572</v>
      </c>
      <c r="FB169">
        <v>40.31199999999999</v>
      </c>
      <c r="FC169">
        <v>40.67814285714285</v>
      </c>
      <c r="FD169">
        <v>40.23649999999999</v>
      </c>
      <c r="FE169">
        <v>40.25</v>
      </c>
      <c r="FF169">
        <v>40.88164285714286</v>
      </c>
      <c r="FG169">
        <v>1955.093571428571</v>
      </c>
      <c r="FH169">
        <v>39.9</v>
      </c>
      <c r="FI169">
        <v>0</v>
      </c>
      <c r="FJ169">
        <v>1758644396.4</v>
      </c>
      <c r="FK169">
        <v>0</v>
      </c>
      <c r="FL169">
        <v>228.5981538461538</v>
      </c>
      <c r="FM169">
        <v>3.387760665451556</v>
      </c>
      <c r="FN169">
        <v>52.82564103720662</v>
      </c>
      <c r="FO169">
        <v>4676.009615384615</v>
      </c>
      <c r="FP169">
        <v>15</v>
      </c>
      <c r="FQ169">
        <v>0</v>
      </c>
      <c r="FR169" t="s">
        <v>441</v>
      </c>
      <c r="FS169">
        <v>1747247426.5</v>
      </c>
      <c r="FT169">
        <v>1747247420.5</v>
      </c>
      <c r="FU169">
        <v>0</v>
      </c>
      <c r="FV169">
        <v>1.027</v>
      </c>
      <c r="FW169">
        <v>0.031</v>
      </c>
      <c r="FX169">
        <v>0.02</v>
      </c>
      <c r="FY169">
        <v>0.05</v>
      </c>
      <c r="FZ169">
        <v>420</v>
      </c>
      <c r="GA169">
        <v>16</v>
      </c>
      <c r="GB169">
        <v>0.01</v>
      </c>
      <c r="GC169">
        <v>0.1</v>
      </c>
      <c r="GD169">
        <v>-35.93620731707317</v>
      </c>
      <c r="GE169">
        <v>-0.4977512195122725</v>
      </c>
      <c r="GF169">
        <v>0.08131184592618637</v>
      </c>
      <c r="GG169">
        <v>0</v>
      </c>
      <c r="GH169">
        <v>228.4557941176471</v>
      </c>
      <c r="GI169">
        <v>3.285301752579448</v>
      </c>
      <c r="GJ169">
        <v>0.3894726283074227</v>
      </c>
      <c r="GK169">
        <v>-1</v>
      </c>
      <c r="GL169">
        <v>1.337086097560976</v>
      </c>
      <c r="GM169">
        <v>-0.3844202090592335</v>
      </c>
      <c r="GN169">
        <v>0.0384626667820951</v>
      </c>
      <c r="GO169">
        <v>0</v>
      </c>
      <c r="GP169">
        <v>0</v>
      </c>
      <c r="GQ169">
        <v>2</v>
      </c>
      <c r="GR169" t="s">
        <v>482</v>
      </c>
      <c r="GS169">
        <v>3.13616</v>
      </c>
      <c r="GT169">
        <v>2.69035</v>
      </c>
      <c r="GU169">
        <v>0.16091</v>
      </c>
      <c r="GV169">
        <v>0.163512</v>
      </c>
      <c r="GW169">
        <v>0.103831</v>
      </c>
      <c r="GX169">
        <v>0.098639</v>
      </c>
      <c r="GY169">
        <v>26707.5</v>
      </c>
      <c r="GZ169">
        <v>26667.4</v>
      </c>
      <c r="HA169">
        <v>29584.7</v>
      </c>
      <c r="HB169">
        <v>29459</v>
      </c>
      <c r="HC169">
        <v>35031</v>
      </c>
      <c r="HD169">
        <v>35168.7</v>
      </c>
      <c r="HE169">
        <v>41634.5</v>
      </c>
      <c r="HF169">
        <v>41850.4</v>
      </c>
      <c r="HG169">
        <v>1.92712</v>
      </c>
      <c r="HH169">
        <v>1.8845</v>
      </c>
      <c r="HI169">
        <v>0.108816</v>
      </c>
      <c r="HJ169">
        <v>0</v>
      </c>
      <c r="HK169">
        <v>28.253</v>
      </c>
      <c r="HL169">
        <v>999.9</v>
      </c>
      <c r="HM169">
        <v>53.3</v>
      </c>
      <c r="HN169">
        <v>31</v>
      </c>
      <c r="HO169">
        <v>26.577</v>
      </c>
      <c r="HP169">
        <v>62.0782</v>
      </c>
      <c r="HQ169">
        <v>25.9255</v>
      </c>
      <c r="HR169">
        <v>1</v>
      </c>
      <c r="HS169">
        <v>0.0360823</v>
      </c>
      <c r="HT169">
        <v>-0.56747</v>
      </c>
      <c r="HU169">
        <v>20.3389</v>
      </c>
      <c r="HV169">
        <v>5.21774</v>
      </c>
      <c r="HW169">
        <v>12.0116</v>
      </c>
      <c r="HX169">
        <v>4.98925</v>
      </c>
      <c r="HY169">
        <v>3.28785</v>
      </c>
      <c r="HZ169">
        <v>9999</v>
      </c>
      <c r="IA169">
        <v>9999</v>
      </c>
      <c r="IB169">
        <v>9999</v>
      </c>
      <c r="IC169">
        <v>999.9</v>
      </c>
      <c r="ID169">
        <v>1.86754</v>
      </c>
      <c r="IE169">
        <v>1.86674</v>
      </c>
      <c r="IF169">
        <v>1.86601</v>
      </c>
      <c r="IG169">
        <v>1.866</v>
      </c>
      <c r="IH169">
        <v>1.86784</v>
      </c>
      <c r="II169">
        <v>1.8703</v>
      </c>
      <c r="IJ169">
        <v>1.8689</v>
      </c>
      <c r="IK169">
        <v>1.87042</v>
      </c>
      <c r="IL169">
        <v>0</v>
      </c>
      <c r="IM169">
        <v>0</v>
      </c>
      <c r="IN169">
        <v>0</v>
      </c>
      <c r="IO169">
        <v>0</v>
      </c>
      <c r="IP169" t="s">
        <v>443</v>
      </c>
      <c r="IQ169" t="s">
        <v>444</v>
      </c>
      <c r="IR169" t="s">
        <v>445</v>
      </c>
      <c r="IS169" t="s">
        <v>445</v>
      </c>
      <c r="IT169" t="s">
        <v>445</v>
      </c>
      <c r="IU169" t="s">
        <v>445</v>
      </c>
      <c r="IV169">
        <v>0</v>
      </c>
      <c r="IW169">
        <v>100</v>
      </c>
      <c r="IX169">
        <v>100</v>
      </c>
      <c r="IY169">
        <v>0.006</v>
      </c>
      <c r="IZ169">
        <v>0.1384</v>
      </c>
      <c r="JA169">
        <v>0.1520806729546384</v>
      </c>
      <c r="JB169">
        <v>0.0003178419753343253</v>
      </c>
      <c r="JC169">
        <v>-6.012475575984678E-07</v>
      </c>
      <c r="JD169">
        <v>7.594320938325871E-11</v>
      </c>
      <c r="JE169">
        <v>-0.06537213769188976</v>
      </c>
      <c r="JF169">
        <v>-0.002779077146552394</v>
      </c>
      <c r="JG169">
        <v>0.0007843295920201409</v>
      </c>
      <c r="JH169">
        <v>-1.211717912536145E-05</v>
      </c>
      <c r="JI169">
        <v>4</v>
      </c>
      <c r="JJ169">
        <v>2338</v>
      </c>
      <c r="JK169">
        <v>1</v>
      </c>
      <c r="JL169">
        <v>27</v>
      </c>
      <c r="JM169">
        <v>189949.5</v>
      </c>
      <c r="JN169">
        <v>189949.6</v>
      </c>
      <c r="JO169">
        <v>1.99341</v>
      </c>
      <c r="JP169">
        <v>2.25586</v>
      </c>
      <c r="JQ169">
        <v>1.39771</v>
      </c>
      <c r="JR169">
        <v>2.34619</v>
      </c>
      <c r="JS169">
        <v>1.49536</v>
      </c>
      <c r="JT169">
        <v>2.63062</v>
      </c>
      <c r="JU169">
        <v>36.1989</v>
      </c>
      <c r="JV169">
        <v>24.0612</v>
      </c>
      <c r="JW169">
        <v>18</v>
      </c>
      <c r="JX169">
        <v>486.82</v>
      </c>
      <c r="JY169">
        <v>450.138</v>
      </c>
      <c r="JZ169">
        <v>28.4</v>
      </c>
      <c r="KA169">
        <v>28.0513</v>
      </c>
      <c r="KB169">
        <v>30</v>
      </c>
      <c r="KC169">
        <v>27.9221</v>
      </c>
      <c r="KD169">
        <v>27.8557</v>
      </c>
      <c r="KE169">
        <v>39.9447</v>
      </c>
      <c r="KF169">
        <v>23.9271</v>
      </c>
      <c r="KG169">
        <v>69.26519999999999</v>
      </c>
      <c r="KH169">
        <v>28.3898</v>
      </c>
      <c r="KI169">
        <v>955.13</v>
      </c>
      <c r="KJ169">
        <v>21.9573</v>
      </c>
      <c r="KK169">
        <v>101.116</v>
      </c>
      <c r="KL169">
        <v>100.638</v>
      </c>
    </row>
    <row r="170" spans="1:298">
      <c r="A170">
        <v>154</v>
      </c>
      <c r="B170">
        <v>1758644400.6</v>
      </c>
      <c r="C170">
        <v>2774.599999904633</v>
      </c>
      <c r="D170" t="s">
        <v>753</v>
      </c>
      <c r="E170" t="s">
        <v>754</v>
      </c>
      <c r="F170">
        <v>5</v>
      </c>
      <c r="G170" t="s">
        <v>640</v>
      </c>
      <c r="H170" t="s">
        <v>437</v>
      </c>
      <c r="I170" t="s">
        <v>438</v>
      </c>
      <c r="J170">
        <v>1758644393.118518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964.3975442996981</v>
      </c>
      <c r="AL170">
        <v>937.4845636363631</v>
      </c>
      <c r="AM170">
        <v>3.384998486471113</v>
      </c>
      <c r="AN170">
        <v>64.96377048349792</v>
      </c>
      <c r="AO170">
        <f>(AQ170 - AP170 + DZ170*1E3/(8.314*(EB170+273.15)) * AS170/DY170 * AR170) * DY170/(100*DM170) * 1000/(1000 - AQ170)</f>
        <v>0</v>
      </c>
      <c r="AP170">
        <v>21.9274277011723</v>
      </c>
      <c r="AQ170">
        <v>23.17378848484848</v>
      </c>
      <c r="AR170">
        <v>1.718549222364621E-05</v>
      </c>
      <c r="AS170">
        <v>107.5651397533487</v>
      </c>
      <c r="AT170">
        <v>2</v>
      </c>
      <c r="AU170">
        <v>0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439</v>
      </c>
      <c r="AZ170" t="s">
        <v>439</v>
      </c>
      <c r="BA170">
        <v>0</v>
      </c>
      <c r="BB170">
        <v>0</v>
      </c>
      <c r="BC170">
        <f>1-BA170/BB170</f>
        <v>0</v>
      </c>
      <c r="BD170">
        <v>0</v>
      </c>
      <c r="BE170" t="s">
        <v>439</v>
      </c>
      <c r="BF170" t="s">
        <v>439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439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1.65</v>
      </c>
      <c r="DN170">
        <v>0.5</v>
      </c>
      <c r="DO170" t="s">
        <v>440</v>
      </c>
      <c r="DP170">
        <v>2</v>
      </c>
      <c r="DQ170" t="b">
        <v>1</v>
      </c>
      <c r="DR170">
        <v>1758644393.118518</v>
      </c>
      <c r="DS170">
        <v>892.5438148148147</v>
      </c>
      <c r="DT170">
        <v>928.5342222222221</v>
      </c>
      <c r="DU170">
        <v>23.14849259259259</v>
      </c>
      <c r="DV170">
        <v>21.87081481481481</v>
      </c>
      <c r="DW170">
        <v>892.533037037037</v>
      </c>
      <c r="DX170">
        <v>23.01015185185186</v>
      </c>
      <c r="DY170">
        <v>500.0051111111111</v>
      </c>
      <c r="DZ170">
        <v>90.4789814814815</v>
      </c>
      <c r="EA170">
        <v>0.03004325925925926</v>
      </c>
      <c r="EB170">
        <v>29.78969259259259</v>
      </c>
      <c r="EC170">
        <v>30.02145555555555</v>
      </c>
      <c r="ED170">
        <v>999.9000000000001</v>
      </c>
      <c r="EE170">
        <v>0</v>
      </c>
      <c r="EF170">
        <v>0</v>
      </c>
      <c r="EG170">
        <v>10005.33814814815</v>
      </c>
      <c r="EH170">
        <v>0</v>
      </c>
      <c r="EI170">
        <v>12.09408518518519</v>
      </c>
      <c r="EJ170">
        <v>-35.99037037037037</v>
      </c>
      <c r="EK170">
        <v>913.6946296296295</v>
      </c>
      <c r="EL170">
        <v>949.2965925925923</v>
      </c>
      <c r="EM170">
        <v>1.27767</v>
      </c>
      <c r="EN170">
        <v>928.5342222222221</v>
      </c>
      <c r="EO170">
        <v>21.87081481481481</v>
      </c>
      <c r="EP170">
        <v>2.094452222222222</v>
      </c>
      <c r="EQ170">
        <v>1.97885</v>
      </c>
      <c r="ER170">
        <v>18.17704444444444</v>
      </c>
      <c r="ES170">
        <v>17.27608888888889</v>
      </c>
      <c r="ET170">
        <v>1999.995185185185</v>
      </c>
      <c r="EU170">
        <v>0.9799985555555556</v>
      </c>
      <c r="EV170">
        <v>0.02000134814814814</v>
      </c>
      <c r="EW170">
        <v>0</v>
      </c>
      <c r="EX170">
        <v>228.839962962963</v>
      </c>
      <c r="EY170">
        <v>5.00097</v>
      </c>
      <c r="EZ170">
        <v>4681.068148148148</v>
      </c>
      <c r="FA170">
        <v>16707.52592592593</v>
      </c>
      <c r="FB170">
        <v>40.31199999999999</v>
      </c>
      <c r="FC170">
        <v>40.66862962962963</v>
      </c>
      <c r="FD170">
        <v>40.236</v>
      </c>
      <c r="FE170">
        <v>40.25</v>
      </c>
      <c r="FF170">
        <v>40.88188888888889</v>
      </c>
      <c r="FG170">
        <v>1955.095185185186</v>
      </c>
      <c r="FH170">
        <v>39.9</v>
      </c>
      <c r="FI170">
        <v>0</v>
      </c>
      <c r="FJ170">
        <v>1758644401.8</v>
      </c>
      <c r="FK170">
        <v>0</v>
      </c>
      <c r="FL170">
        <v>228.8598</v>
      </c>
      <c r="FM170">
        <v>3.107615379241152</v>
      </c>
      <c r="FN170">
        <v>63.73923087932444</v>
      </c>
      <c r="FO170">
        <v>4681.6368</v>
      </c>
      <c r="FP170">
        <v>15</v>
      </c>
      <c r="FQ170">
        <v>0</v>
      </c>
      <c r="FR170" t="s">
        <v>441</v>
      </c>
      <c r="FS170">
        <v>1747247426.5</v>
      </c>
      <c r="FT170">
        <v>1747247420.5</v>
      </c>
      <c r="FU170">
        <v>0</v>
      </c>
      <c r="FV170">
        <v>1.027</v>
      </c>
      <c r="FW170">
        <v>0.031</v>
      </c>
      <c r="FX170">
        <v>0.02</v>
      </c>
      <c r="FY170">
        <v>0.05</v>
      </c>
      <c r="FZ170">
        <v>420</v>
      </c>
      <c r="GA170">
        <v>16</v>
      </c>
      <c r="GB170">
        <v>0.01</v>
      </c>
      <c r="GC170">
        <v>0.1</v>
      </c>
      <c r="GD170">
        <v>-35.98809250000001</v>
      </c>
      <c r="GE170">
        <v>-0.2428469043151726</v>
      </c>
      <c r="GF170">
        <v>0.07029665136939336</v>
      </c>
      <c r="GG170">
        <v>0</v>
      </c>
      <c r="GH170">
        <v>228.692</v>
      </c>
      <c r="GI170">
        <v>2.859526350107506</v>
      </c>
      <c r="GJ170">
        <v>0.3534966511198411</v>
      </c>
      <c r="GK170">
        <v>-1</v>
      </c>
      <c r="GL170">
        <v>1.298134</v>
      </c>
      <c r="GM170">
        <v>-0.4205045403377127</v>
      </c>
      <c r="GN170">
        <v>0.04112148403207258</v>
      </c>
      <c r="GO170">
        <v>0</v>
      </c>
      <c r="GP170">
        <v>0</v>
      </c>
      <c r="GQ170">
        <v>2</v>
      </c>
      <c r="GR170" t="s">
        <v>482</v>
      </c>
      <c r="GS170">
        <v>3.13621</v>
      </c>
      <c r="GT170">
        <v>2.69011</v>
      </c>
      <c r="GU170">
        <v>0.162839</v>
      </c>
      <c r="GV170">
        <v>0.165407</v>
      </c>
      <c r="GW170">
        <v>0.103909</v>
      </c>
      <c r="GX170">
        <v>0.0987629</v>
      </c>
      <c r="GY170">
        <v>26645.7</v>
      </c>
      <c r="GZ170">
        <v>26607.2</v>
      </c>
      <c r="HA170">
        <v>29584.4</v>
      </c>
      <c r="HB170">
        <v>29459.3</v>
      </c>
      <c r="HC170">
        <v>35027.8</v>
      </c>
      <c r="HD170">
        <v>35164.2</v>
      </c>
      <c r="HE170">
        <v>41634.3</v>
      </c>
      <c r="HF170">
        <v>41851</v>
      </c>
      <c r="HG170">
        <v>1.92738</v>
      </c>
      <c r="HH170">
        <v>1.88475</v>
      </c>
      <c r="HI170">
        <v>0.108324</v>
      </c>
      <c r="HJ170">
        <v>0</v>
      </c>
      <c r="HK170">
        <v>28.2506</v>
      </c>
      <c r="HL170">
        <v>999.9</v>
      </c>
      <c r="HM170">
        <v>53.3</v>
      </c>
      <c r="HN170">
        <v>31</v>
      </c>
      <c r="HO170">
        <v>26.5732</v>
      </c>
      <c r="HP170">
        <v>62.0282</v>
      </c>
      <c r="HQ170">
        <v>26.0216</v>
      </c>
      <c r="HR170">
        <v>1</v>
      </c>
      <c r="HS170">
        <v>0.0360366</v>
      </c>
      <c r="HT170">
        <v>-0.554714</v>
      </c>
      <c r="HU170">
        <v>20.3388</v>
      </c>
      <c r="HV170">
        <v>5.21759</v>
      </c>
      <c r="HW170">
        <v>12.0113</v>
      </c>
      <c r="HX170">
        <v>4.989</v>
      </c>
      <c r="HY170">
        <v>3.28772</v>
      </c>
      <c r="HZ170">
        <v>9999</v>
      </c>
      <c r="IA170">
        <v>9999</v>
      </c>
      <c r="IB170">
        <v>9999</v>
      </c>
      <c r="IC170">
        <v>999.9</v>
      </c>
      <c r="ID170">
        <v>1.86755</v>
      </c>
      <c r="IE170">
        <v>1.86674</v>
      </c>
      <c r="IF170">
        <v>1.86601</v>
      </c>
      <c r="IG170">
        <v>1.866</v>
      </c>
      <c r="IH170">
        <v>1.86783</v>
      </c>
      <c r="II170">
        <v>1.87029</v>
      </c>
      <c r="IJ170">
        <v>1.8689</v>
      </c>
      <c r="IK170">
        <v>1.87042</v>
      </c>
      <c r="IL170">
        <v>0</v>
      </c>
      <c r="IM170">
        <v>0</v>
      </c>
      <c r="IN170">
        <v>0</v>
      </c>
      <c r="IO170">
        <v>0</v>
      </c>
      <c r="IP170" t="s">
        <v>443</v>
      </c>
      <c r="IQ170" t="s">
        <v>444</v>
      </c>
      <c r="IR170" t="s">
        <v>445</v>
      </c>
      <c r="IS170" t="s">
        <v>445</v>
      </c>
      <c r="IT170" t="s">
        <v>445</v>
      </c>
      <c r="IU170" t="s">
        <v>445</v>
      </c>
      <c r="IV170">
        <v>0</v>
      </c>
      <c r="IW170">
        <v>100</v>
      </c>
      <c r="IX170">
        <v>100</v>
      </c>
      <c r="IY170">
        <v>-0.004</v>
      </c>
      <c r="IZ170">
        <v>0.1388</v>
      </c>
      <c r="JA170">
        <v>0.1520806729546384</v>
      </c>
      <c r="JB170">
        <v>0.0003178419753343253</v>
      </c>
      <c r="JC170">
        <v>-6.012475575984678E-07</v>
      </c>
      <c r="JD170">
        <v>7.594320938325871E-11</v>
      </c>
      <c r="JE170">
        <v>-0.06537213769188976</v>
      </c>
      <c r="JF170">
        <v>-0.002779077146552394</v>
      </c>
      <c r="JG170">
        <v>0.0007843295920201409</v>
      </c>
      <c r="JH170">
        <v>-1.211717912536145E-05</v>
      </c>
      <c r="JI170">
        <v>4</v>
      </c>
      <c r="JJ170">
        <v>2338</v>
      </c>
      <c r="JK170">
        <v>1</v>
      </c>
      <c r="JL170">
        <v>27</v>
      </c>
      <c r="JM170">
        <v>189949.6</v>
      </c>
      <c r="JN170">
        <v>189949.7</v>
      </c>
      <c r="JO170">
        <v>2.02026</v>
      </c>
      <c r="JP170">
        <v>2.2522</v>
      </c>
      <c r="JQ170">
        <v>1.39648</v>
      </c>
      <c r="JR170">
        <v>2.34497</v>
      </c>
      <c r="JS170">
        <v>1.49536</v>
      </c>
      <c r="JT170">
        <v>2.68799</v>
      </c>
      <c r="JU170">
        <v>36.1989</v>
      </c>
      <c r="JV170">
        <v>24.0612</v>
      </c>
      <c r="JW170">
        <v>18</v>
      </c>
      <c r="JX170">
        <v>486.974</v>
      </c>
      <c r="JY170">
        <v>450.278</v>
      </c>
      <c r="JZ170">
        <v>28.3796</v>
      </c>
      <c r="KA170">
        <v>28.0513</v>
      </c>
      <c r="KB170">
        <v>30</v>
      </c>
      <c r="KC170">
        <v>27.9217</v>
      </c>
      <c r="KD170">
        <v>27.8537</v>
      </c>
      <c r="KE170">
        <v>40.5456</v>
      </c>
      <c r="KF170">
        <v>23.9271</v>
      </c>
      <c r="KG170">
        <v>69.26519999999999</v>
      </c>
      <c r="KH170">
        <v>28.3658</v>
      </c>
      <c r="KI170">
        <v>975.1660000000001</v>
      </c>
      <c r="KJ170">
        <v>21.9473</v>
      </c>
      <c r="KK170">
        <v>101.116</v>
      </c>
      <c r="KL170">
        <v>100.64</v>
      </c>
    </row>
    <row r="171" spans="1:298">
      <c r="A171">
        <v>155</v>
      </c>
      <c r="B171">
        <v>1758644405.6</v>
      </c>
      <c r="C171">
        <v>2779.599999904633</v>
      </c>
      <c r="D171" t="s">
        <v>755</v>
      </c>
      <c r="E171" t="s">
        <v>756</v>
      </c>
      <c r="F171">
        <v>5</v>
      </c>
      <c r="G171" t="s">
        <v>640</v>
      </c>
      <c r="H171" t="s">
        <v>437</v>
      </c>
      <c r="I171" t="s">
        <v>438</v>
      </c>
      <c r="J171">
        <v>1758644397.832142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981.5829254025863</v>
      </c>
      <c r="AL171">
        <v>954.7013999999999</v>
      </c>
      <c r="AM171">
        <v>3.437354319780468</v>
      </c>
      <c r="AN171">
        <v>64.96377048349792</v>
      </c>
      <c r="AO171">
        <f>(AQ171 - AP171 + DZ171*1E3/(8.314*(EB171+273.15)) * AS171/DY171 * AR171) * DY171/(100*DM171) * 1000/(1000 - AQ171)</f>
        <v>0</v>
      </c>
      <c r="AP171">
        <v>21.93624237785102</v>
      </c>
      <c r="AQ171">
        <v>23.18968787878787</v>
      </c>
      <c r="AR171">
        <v>0.00094158647667817</v>
      </c>
      <c r="AS171">
        <v>107.5651397533487</v>
      </c>
      <c r="AT171">
        <v>2</v>
      </c>
      <c r="AU171">
        <v>0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439</v>
      </c>
      <c r="AZ171" t="s">
        <v>439</v>
      </c>
      <c r="BA171">
        <v>0</v>
      </c>
      <c r="BB171">
        <v>0</v>
      </c>
      <c r="BC171">
        <f>1-BA171/BB171</f>
        <v>0</v>
      </c>
      <c r="BD171">
        <v>0</v>
      </c>
      <c r="BE171" t="s">
        <v>439</v>
      </c>
      <c r="BF171" t="s">
        <v>439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439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1.65</v>
      </c>
      <c r="DN171">
        <v>0.5</v>
      </c>
      <c r="DO171" t="s">
        <v>440</v>
      </c>
      <c r="DP171">
        <v>2</v>
      </c>
      <c r="DQ171" t="b">
        <v>1</v>
      </c>
      <c r="DR171">
        <v>1758644397.832142</v>
      </c>
      <c r="DS171">
        <v>908.2798571428572</v>
      </c>
      <c r="DT171">
        <v>944.3353214285713</v>
      </c>
      <c r="DU171">
        <v>23.16420714285714</v>
      </c>
      <c r="DV171">
        <v>21.90392142857143</v>
      </c>
      <c r="DW171">
        <v>908.2782142857142</v>
      </c>
      <c r="DX171">
        <v>23.02565357142857</v>
      </c>
      <c r="DY171">
        <v>500.0061428571428</v>
      </c>
      <c r="DZ171">
        <v>90.47965714285715</v>
      </c>
      <c r="EA171">
        <v>0.03003271071428571</v>
      </c>
      <c r="EB171">
        <v>29.78544642857143</v>
      </c>
      <c r="EC171">
        <v>30.01995</v>
      </c>
      <c r="ED171">
        <v>999.9000000000002</v>
      </c>
      <c r="EE171">
        <v>0</v>
      </c>
      <c r="EF171">
        <v>0</v>
      </c>
      <c r="EG171">
        <v>10001.52714285714</v>
      </c>
      <c r="EH171">
        <v>0</v>
      </c>
      <c r="EI171">
        <v>12.08495357142857</v>
      </c>
      <c r="EJ171">
        <v>-36.05548571428572</v>
      </c>
      <c r="EK171">
        <v>929.8185357142856</v>
      </c>
      <c r="EL171">
        <v>965.4836785714288</v>
      </c>
      <c r="EM171">
        <v>1.260284642857143</v>
      </c>
      <c r="EN171">
        <v>944.3353214285713</v>
      </c>
      <c r="EO171">
        <v>21.90392142857143</v>
      </c>
      <c r="EP171">
        <v>2.095890714285714</v>
      </c>
      <c r="EQ171">
        <v>1.981859285714286</v>
      </c>
      <c r="ER171">
        <v>18.18796785714286</v>
      </c>
      <c r="ES171">
        <v>17.30012857142857</v>
      </c>
      <c r="ET171">
        <v>1999.989642857143</v>
      </c>
      <c r="EU171">
        <v>0.9799984642857142</v>
      </c>
      <c r="EV171">
        <v>0.02000143571428571</v>
      </c>
      <c r="EW171">
        <v>0</v>
      </c>
      <c r="EX171">
        <v>229.1789642857143</v>
      </c>
      <c r="EY171">
        <v>5.00097</v>
      </c>
      <c r="EZ171">
        <v>4685.719999999999</v>
      </c>
      <c r="FA171">
        <v>16707.48214285714</v>
      </c>
      <c r="FB171">
        <v>40.31199999999999</v>
      </c>
      <c r="FC171">
        <v>40.66042857142857</v>
      </c>
      <c r="FD171">
        <v>40.2455</v>
      </c>
      <c r="FE171">
        <v>40.25</v>
      </c>
      <c r="FF171">
        <v>40.875</v>
      </c>
      <c r="FG171">
        <v>1955.089642857143</v>
      </c>
      <c r="FH171">
        <v>39.9</v>
      </c>
      <c r="FI171">
        <v>0</v>
      </c>
      <c r="FJ171">
        <v>1758644406.6</v>
      </c>
      <c r="FK171">
        <v>0</v>
      </c>
      <c r="FL171">
        <v>229.1806</v>
      </c>
      <c r="FM171">
        <v>3.502384617641273</v>
      </c>
      <c r="FN171">
        <v>60.27615395844646</v>
      </c>
      <c r="FO171">
        <v>4686.4152</v>
      </c>
      <c r="FP171">
        <v>15</v>
      </c>
      <c r="FQ171">
        <v>0</v>
      </c>
      <c r="FR171" t="s">
        <v>441</v>
      </c>
      <c r="FS171">
        <v>1747247426.5</v>
      </c>
      <c r="FT171">
        <v>1747247420.5</v>
      </c>
      <c r="FU171">
        <v>0</v>
      </c>
      <c r="FV171">
        <v>1.027</v>
      </c>
      <c r="FW171">
        <v>0.031</v>
      </c>
      <c r="FX171">
        <v>0.02</v>
      </c>
      <c r="FY171">
        <v>0.05</v>
      </c>
      <c r="FZ171">
        <v>420</v>
      </c>
      <c r="GA171">
        <v>16</v>
      </c>
      <c r="GB171">
        <v>0.01</v>
      </c>
      <c r="GC171">
        <v>0.1</v>
      </c>
      <c r="GD171">
        <v>-36.01195365853658</v>
      </c>
      <c r="GE171">
        <v>-0.7972264808362459</v>
      </c>
      <c r="GF171">
        <v>0.09140903274350359</v>
      </c>
      <c r="GG171">
        <v>0</v>
      </c>
      <c r="GH171">
        <v>228.9776470588235</v>
      </c>
      <c r="GI171">
        <v>3.58319326698227</v>
      </c>
      <c r="GJ171">
        <v>0.4195006052265823</v>
      </c>
      <c r="GK171">
        <v>-1</v>
      </c>
      <c r="GL171">
        <v>1.275877804878049</v>
      </c>
      <c r="GM171">
        <v>-0.2958146341463398</v>
      </c>
      <c r="GN171">
        <v>0.0318726864114696</v>
      </c>
      <c r="GO171">
        <v>0</v>
      </c>
      <c r="GP171">
        <v>0</v>
      </c>
      <c r="GQ171">
        <v>2</v>
      </c>
      <c r="GR171" t="s">
        <v>482</v>
      </c>
      <c r="GS171">
        <v>3.1362</v>
      </c>
      <c r="GT171">
        <v>2.69035</v>
      </c>
      <c r="GU171">
        <v>0.164777</v>
      </c>
      <c r="GV171">
        <v>0.167301</v>
      </c>
      <c r="GW171">
        <v>0.103956</v>
      </c>
      <c r="GX171">
        <v>0.0987836</v>
      </c>
      <c r="GY171">
        <v>26584.1</v>
      </c>
      <c r="GZ171">
        <v>26546.9</v>
      </c>
      <c r="HA171">
        <v>29584.4</v>
      </c>
      <c r="HB171">
        <v>29459.4</v>
      </c>
      <c r="HC171">
        <v>35025.8</v>
      </c>
      <c r="HD171">
        <v>35163.7</v>
      </c>
      <c r="HE171">
        <v>41634.1</v>
      </c>
      <c r="HF171">
        <v>41851.2</v>
      </c>
      <c r="HG171">
        <v>1.92738</v>
      </c>
      <c r="HH171">
        <v>1.8844</v>
      </c>
      <c r="HI171">
        <v>0.109188</v>
      </c>
      <c r="HJ171">
        <v>0</v>
      </c>
      <c r="HK171">
        <v>28.2476</v>
      </c>
      <c r="HL171">
        <v>999.9</v>
      </c>
      <c r="HM171">
        <v>53.3</v>
      </c>
      <c r="HN171">
        <v>31</v>
      </c>
      <c r="HO171">
        <v>26.5742</v>
      </c>
      <c r="HP171">
        <v>61.9482</v>
      </c>
      <c r="HQ171">
        <v>26.0136</v>
      </c>
      <c r="HR171">
        <v>1</v>
      </c>
      <c r="HS171">
        <v>0.0360036</v>
      </c>
      <c r="HT171">
        <v>-0.548897</v>
      </c>
      <c r="HU171">
        <v>20.3387</v>
      </c>
      <c r="HV171">
        <v>5.21819</v>
      </c>
      <c r="HW171">
        <v>12.0107</v>
      </c>
      <c r="HX171">
        <v>4.98895</v>
      </c>
      <c r="HY171">
        <v>3.28788</v>
      </c>
      <c r="HZ171">
        <v>9999</v>
      </c>
      <c r="IA171">
        <v>9999</v>
      </c>
      <c r="IB171">
        <v>9999</v>
      </c>
      <c r="IC171">
        <v>999.9</v>
      </c>
      <c r="ID171">
        <v>1.86753</v>
      </c>
      <c r="IE171">
        <v>1.86672</v>
      </c>
      <c r="IF171">
        <v>1.866</v>
      </c>
      <c r="IG171">
        <v>1.866</v>
      </c>
      <c r="IH171">
        <v>1.86783</v>
      </c>
      <c r="II171">
        <v>1.87029</v>
      </c>
      <c r="IJ171">
        <v>1.8689</v>
      </c>
      <c r="IK171">
        <v>1.8704</v>
      </c>
      <c r="IL171">
        <v>0</v>
      </c>
      <c r="IM171">
        <v>0</v>
      </c>
      <c r="IN171">
        <v>0</v>
      </c>
      <c r="IO171">
        <v>0</v>
      </c>
      <c r="IP171" t="s">
        <v>443</v>
      </c>
      <c r="IQ171" t="s">
        <v>444</v>
      </c>
      <c r="IR171" t="s">
        <v>445</v>
      </c>
      <c r="IS171" t="s">
        <v>445</v>
      </c>
      <c r="IT171" t="s">
        <v>445</v>
      </c>
      <c r="IU171" t="s">
        <v>445</v>
      </c>
      <c r="IV171">
        <v>0</v>
      </c>
      <c r="IW171">
        <v>100</v>
      </c>
      <c r="IX171">
        <v>100</v>
      </c>
      <c r="IY171">
        <v>-0.014</v>
      </c>
      <c r="IZ171">
        <v>0.139</v>
      </c>
      <c r="JA171">
        <v>0.1520806729546384</v>
      </c>
      <c r="JB171">
        <v>0.0003178419753343253</v>
      </c>
      <c r="JC171">
        <v>-6.012475575984678E-07</v>
      </c>
      <c r="JD171">
        <v>7.594320938325871E-11</v>
      </c>
      <c r="JE171">
        <v>-0.06537213769188976</v>
      </c>
      <c r="JF171">
        <v>-0.002779077146552394</v>
      </c>
      <c r="JG171">
        <v>0.0007843295920201409</v>
      </c>
      <c r="JH171">
        <v>-1.211717912536145E-05</v>
      </c>
      <c r="JI171">
        <v>4</v>
      </c>
      <c r="JJ171">
        <v>2338</v>
      </c>
      <c r="JK171">
        <v>1</v>
      </c>
      <c r="JL171">
        <v>27</v>
      </c>
      <c r="JM171">
        <v>189949.7</v>
      </c>
      <c r="JN171">
        <v>189949.8</v>
      </c>
      <c r="JO171">
        <v>2.04956</v>
      </c>
      <c r="JP171">
        <v>2.24976</v>
      </c>
      <c r="JQ171">
        <v>1.39648</v>
      </c>
      <c r="JR171">
        <v>2.34985</v>
      </c>
      <c r="JS171">
        <v>1.49536</v>
      </c>
      <c r="JT171">
        <v>2.59399</v>
      </c>
      <c r="JU171">
        <v>36.1989</v>
      </c>
      <c r="JV171">
        <v>24.07</v>
      </c>
      <c r="JW171">
        <v>18</v>
      </c>
      <c r="JX171">
        <v>486.957</v>
      </c>
      <c r="JY171">
        <v>450.057</v>
      </c>
      <c r="JZ171">
        <v>28.3567</v>
      </c>
      <c r="KA171">
        <v>28.0513</v>
      </c>
      <c r="KB171">
        <v>29.9999</v>
      </c>
      <c r="KC171">
        <v>27.9197</v>
      </c>
      <c r="KD171">
        <v>27.8533</v>
      </c>
      <c r="KE171">
        <v>41.0763</v>
      </c>
      <c r="KF171">
        <v>23.9271</v>
      </c>
      <c r="KG171">
        <v>69.26519999999999</v>
      </c>
      <c r="KH171">
        <v>28.3473</v>
      </c>
      <c r="KI171">
        <v>988.523</v>
      </c>
      <c r="KJ171">
        <v>21.9532</v>
      </c>
      <c r="KK171">
        <v>101.115</v>
      </c>
      <c r="KL171">
        <v>100.64</v>
      </c>
    </row>
    <row r="172" spans="1:298">
      <c r="A172">
        <v>156</v>
      </c>
      <c r="B172">
        <v>1758644410.6</v>
      </c>
      <c r="C172">
        <v>2784.599999904633</v>
      </c>
      <c r="D172" t="s">
        <v>757</v>
      </c>
      <c r="E172" t="s">
        <v>758</v>
      </c>
      <c r="F172">
        <v>5</v>
      </c>
      <c r="G172" t="s">
        <v>640</v>
      </c>
      <c r="H172" t="s">
        <v>437</v>
      </c>
      <c r="I172" t="s">
        <v>438</v>
      </c>
      <c r="J172">
        <v>1758644403.1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998.7658241599692</v>
      </c>
      <c r="AL172">
        <v>971.9055454545454</v>
      </c>
      <c r="AM172">
        <v>3.436972523616801</v>
      </c>
      <c r="AN172">
        <v>64.96377048349792</v>
      </c>
      <c r="AO172">
        <f>(AQ172 - AP172 + DZ172*1E3/(8.314*(EB172+273.15)) * AS172/DY172 * AR172) * DY172/(100*DM172) * 1000/(1000 - AQ172)</f>
        <v>0</v>
      </c>
      <c r="AP172">
        <v>21.9389478064716</v>
      </c>
      <c r="AQ172">
        <v>23.19552181818182</v>
      </c>
      <c r="AR172">
        <v>0.000147318779676777</v>
      </c>
      <c r="AS172">
        <v>107.5651397533487</v>
      </c>
      <c r="AT172">
        <v>2</v>
      </c>
      <c r="AU172">
        <v>0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439</v>
      </c>
      <c r="AZ172" t="s">
        <v>439</v>
      </c>
      <c r="BA172">
        <v>0</v>
      </c>
      <c r="BB172">
        <v>0</v>
      </c>
      <c r="BC172">
        <f>1-BA172/BB172</f>
        <v>0</v>
      </c>
      <c r="BD172">
        <v>0</v>
      </c>
      <c r="BE172" t="s">
        <v>439</v>
      </c>
      <c r="BF172" t="s">
        <v>439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439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1.65</v>
      </c>
      <c r="DN172">
        <v>0.5</v>
      </c>
      <c r="DO172" t="s">
        <v>440</v>
      </c>
      <c r="DP172">
        <v>2</v>
      </c>
      <c r="DQ172" t="b">
        <v>1</v>
      </c>
      <c r="DR172">
        <v>1758644403.1</v>
      </c>
      <c r="DS172">
        <v>925.8926296296296</v>
      </c>
      <c r="DT172">
        <v>961.9755925925926</v>
      </c>
      <c r="DU172">
        <v>23.18100370370371</v>
      </c>
      <c r="DV172">
        <v>21.93224444444445</v>
      </c>
      <c r="DW172">
        <v>925.9014814814815</v>
      </c>
      <c r="DX172">
        <v>23.04221481481482</v>
      </c>
      <c r="DY172">
        <v>500.0041481481481</v>
      </c>
      <c r="DZ172">
        <v>90.48112222222223</v>
      </c>
      <c r="EA172">
        <v>0.03003082222222223</v>
      </c>
      <c r="EB172">
        <v>29.78114074074074</v>
      </c>
      <c r="EC172">
        <v>30.02297407407407</v>
      </c>
      <c r="ED172">
        <v>999.9000000000001</v>
      </c>
      <c r="EE172">
        <v>0</v>
      </c>
      <c r="EF172">
        <v>0</v>
      </c>
      <c r="EG172">
        <v>9999.248148148148</v>
      </c>
      <c r="EH172">
        <v>0</v>
      </c>
      <c r="EI172">
        <v>12.0846</v>
      </c>
      <c r="EJ172">
        <v>-36.0829074074074</v>
      </c>
      <c r="EK172">
        <v>947.8652962962962</v>
      </c>
      <c r="EL172">
        <v>983.5473703703705</v>
      </c>
      <c r="EM172">
        <v>1.248763333333333</v>
      </c>
      <c r="EN172">
        <v>961.9755925925926</v>
      </c>
      <c r="EO172">
        <v>21.93224444444445</v>
      </c>
      <c r="EP172">
        <v>2.097444444444445</v>
      </c>
      <c r="EQ172">
        <v>1.984453703703704</v>
      </c>
      <c r="ER172">
        <v>18.19977407407407</v>
      </c>
      <c r="ES172">
        <v>17.32082962962963</v>
      </c>
      <c r="ET172">
        <v>2000.003333333334</v>
      </c>
      <c r="EU172">
        <v>0.9799985555555556</v>
      </c>
      <c r="EV172">
        <v>0.02000135185185185</v>
      </c>
      <c r="EW172">
        <v>0</v>
      </c>
      <c r="EX172">
        <v>229.3734814814815</v>
      </c>
      <c r="EY172">
        <v>5.00097</v>
      </c>
      <c r="EZ172">
        <v>4690.83074074074</v>
      </c>
      <c r="FA172">
        <v>16707.60740740741</v>
      </c>
      <c r="FB172">
        <v>40.31199999999999</v>
      </c>
      <c r="FC172">
        <v>40.65714814814815</v>
      </c>
      <c r="FD172">
        <v>40.24533333333333</v>
      </c>
      <c r="FE172">
        <v>40.25</v>
      </c>
      <c r="FF172">
        <v>40.875</v>
      </c>
      <c r="FG172">
        <v>1955.103333333333</v>
      </c>
      <c r="FH172">
        <v>39.9</v>
      </c>
      <c r="FI172">
        <v>0</v>
      </c>
      <c r="FJ172">
        <v>1758644411.4</v>
      </c>
      <c r="FK172">
        <v>0</v>
      </c>
      <c r="FL172">
        <v>229.35216</v>
      </c>
      <c r="FM172">
        <v>2.635846143081205</v>
      </c>
      <c r="FN172">
        <v>49.51615378860253</v>
      </c>
      <c r="FO172">
        <v>4691.0064</v>
      </c>
      <c r="FP172">
        <v>15</v>
      </c>
      <c r="FQ172">
        <v>0</v>
      </c>
      <c r="FR172" t="s">
        <v>441</v>
      </c>
      <c r="FS172">
        <v>1747247426.5</v>
      </c>
      <c r="FT172">
        <v>1747247420.5</v>
      </c>
      <c r="FU172">
        <v>0</v>
      </c>
      <c r="FV172">
        <v>1.027</v>
      </c>
      <c r="FW172">
        <v>0.031</v>
      </c>
      <c r="FX172">
        <v>0.02</v>
      </c>
      <c r="FY172">
        <v>0.05</v>
      </c>
      <c r="FZ172">
        <v>420</v>
      </c>
      <c r="GA172">
        <v>16</v>
      </c>
      <c r="GB172">
        <v>0.01</v>
      </c>
      <c r="GC172">
        <v>0.1</v>
      </c>
      <c r="GD172">
        <v>-36.061795</v>
      </c>
      <c r="GE172">
        <v>-0.4414671669793487</v>
      </c>
      <c r="GF172">
        <v>0.08083801070659766</v>
      </c>
      <c r="GG172">
        <v>0</v>
      </c>
      <c r="GH172">
        <v>229.22</v>
      </c>
      <c r="GI172">
        <v>2.73515660310482</v>
      </c>
      <c r="GJ172">
        <v>0.366369630131039</v>
      </c>
      <c r="GK172">
        <v>-1</v>
      </c>
      <c r="GL172">
        <v>1.258487</v>
      </c>
      <c r="GM172">
        <v>-0.1071262288930593</v>
      </c>
      <c r="GN172">
        <v>0.01789216269767297</v>
      </c>
      <c r="GO172">
        <v>0</v>
      </c>
      <c r="GP172">
        <v>0</v>
      </c>
      <c r="GQ172">
        <v>2</v>
      </c>
      <c r="GR172" t="s">
        <v>482</v>
      </c>
      <c r="GS172">
        <v>3.13628</v>
      </c>
      <c r="GT172">
        <v>2.69032</v>
      </c>
      <c r="GU172">
        <v>0.166697</v>
      </c>
      <c r="GV172">
        <v>0.169152</v>
      </c>
      <c r="GW172">
        <v>0.103969</v>
      </c>
      <c r="GX172">
        <v>0.0987856</v>
      </c>
      <c r="GY172">
        <v>26522.8</v>
      </c>
      <c r="GZ172">
        <v>26488</v>
      </c>
      <c r="HA172">
        <v>29584.3</v>
      </c>
      <c r="HB172">
        <v>29459.6</v>
      </c>
      <c r="HC172">
        <v>35025.2</v>
      </c>
      <c r="HD172">
        <v>35163.7</v>
      </c>
      <c r="HE172">
        <v>41634</v>
      </c>
      <c r="HF172">
        <v>41851.3</v>
      </c>
      <c r="HG172">
        <v>1.92755</v>
      </c>
      <c r="HH172">
        <v>1.88472</v>
      </c>
      <c r="HI172">
        <v>0.109106</v>
      </c>
      <c r="HJ172">
        <v>0</v>
      </c>
      <c r="HK172">
        <v>28.2457</v>
      </c>
      <c r="HL172">
        <v>999.9</v>
      </c>
      <c r="HM172">
        <v>53.3</v>
      </c>
      <c r="HN172">
        <v>31</v>
      </c>
      <c r="HO172">
        <v>26.5741</v>
      </c>
      <c r="HP172">
        <v>62.0182</v>
      </c>
      <c r="HQ172">
        <v>25.9575</v>
      </c>
      <c r="HR172">
        <v>1</v>
      </c>
      <c r="HS172">
        <v>0.0355894</v>
      </c>
      <c r="HT172">
        <v>-0.528834</v>
      </c>
      <c r="HU172">
        <v>20.3389</v>
      </c>
      <c r="HV172">
        <v>5.21804</v>
      </c>
      <c r="HW172">
        <v>12.0111</v>
      </c>
      <c r="HX172">
        <v>4.989</v>
      </c>
      <c r="HY172">
        <v>3.28775</v>
      </c>
      <c r="HZ172">
        <v>9999</v>
      </c>
      <c r="IA172">
        <v>9999</v>
      </c>
      <c r="IB172">
        <v>9999</v>
      </c>
      <c r="IC172">
        <v>999.9</v>
      </c>
      <c r="ID172">
        <v>1.86752</v>
      </c>
      <c r="IE172">
        <v>1.86674</v>
      </c>
      <c r="IF172">
        <v>1.866</v>
      </c>
      <c r="IG172">
        <v>1.866</v>
      </c>
      <c r="IH172">
        <v>1.86783</v>
      </c>
      <c r="II172">
        <v>1.87029</v>
      </c>
      <c r="IJ172">
        <v>1.86891</v>
      </c>
      <c r="IK172">
        <v>1.87042</v>
      </c>
      <c r="IL172">
        <v>0</v>
      </c>
      <c r="IM172">
        <v>0</v>
      </c>
      <c r="IN172">
        <v>0</v>
      </c>
      <c r="IO172">
        <v>0</v>
      </c>
      <c r="IP172" t="s">
        <v>443</v>
      </c>
      <c r="IQ172" t="s">
        <v>444</v>
      </c>
      <c r="IR172" t="s">
        <v>445</v>
      </c>
      <c r="IS172" t="s">
        <v>445</v>
      </c>
      <c r="IT172" t="s">
        <v>445</v>
      </c>
      <c r="IU172" t="s">
        <v>445</v>
      </c>
      <c r="IV172">
        <v>0</v>
      </c>
      <c r="IW172">
        <v>100</v>
      </c>
      <c r="IX172">
        <v>100</v>
      </c>
      <c r="IY172">
        <v>-0.025</v>
      </c>
      <c r="IZ172">
        <v>0.139</v>
      </c>
      <c r="JA172">
        <v>0.1520806729546384</v>
      </c>
      <c r="JB172">
        <v>0.0003178419753343253</v>
      </c>
      <c r="JC172">
        <v>-6.012475575984678E-07</v>
      </c>
      <c r="JD172">
        <v>7.594320938325871E-11</v>
      </c>
      <c r="JE172">
        <v>-0.06537213769188976</v>
      </c>
      <c r="JF172">
        <v>-0.002779077146552394</v>
      </c>
      <c r="JG172">
        <v>0.0007843295920201409</v>
      </c>
      <c r="JH172">
        <v>-1.211717912536145E-05</v>
      </c>
      <c r="JI172">
        <v>4</v>
      </c>
      <c r="JJ172">
        <v>2338</v>
      </c>
      <c r="JK172">
        <v>1</v>
      </c>
      <c r="JL172">
        <v>27</v>
      </c>
      <c r="JM172">
        <v>189949.7</v>
      </c>
      <c r="JN172">
        <v>189949.8</v>
      </c>
      <c r="JO172">
        <v>2.07642</v>
      </c>
      <c r="JP172">
        <v>2.23511</v>
      </c>
      <c r="JQ172">
        <v>1.39771</v>
      </c>
      <c r="JR172">
        <v>2.34619</v>
      </c>
      <c r="JS172">
        <v>1.49536</v>
      </c>
      <c r="JT172">
        <v>2.65015</v>
      </c>
      <c r="JU172">
        <v>36.1989</v>
      </c>
      <c r="JV172">
        <v>24.07</v>
      </c>
      <c r="JW172">
        <v>18</v>
      </c>
      <c r="JX172">
        <v>487.067</v>
      </c>
      <c r="JY172">
        <v>450.244</v>
      </c>
      <c r="JZ172">
        <v>28.3365</v>
      </c>
      <c r="KA172">
        <v>28.0509</v>
      </c>
      <c r="KB172">
        <v>30</v>
      </c>
      <c r="KC172">
        <v>27.9197</v>
      </c>
      <c r="KD172">
        <v>27.8513</v>
      </c>
      <c r="KE172">
        <v>41.6721</v>
      </c>
      <c r="KF172">
        <v>23.9271</v>
      </c>
      <c r="KG172">
        <v>69.26519999999999</v>
      </c>
      <c r="KH172">
        <v>28.3218</v>
      </c>
      <c r="KI172">
        <v>1008.56</v>
      </c>
      <c r="KJ172">
        <v>21.9557</v>
      </c>
      <c r="KK172">
        <v>101.115</v>
      </c>
      <c r="KL172">
        <v>100.641</v>
      </c>
    </row>
    <row r="173" spans="1:298">
      <c r="A173">
        <v>157</v>
      </c>
      <c r="B173">
        <v>1758644415.6</v>
      </c>
      <c r="C173">
        <v>2789.599999904633</v>
      </c>
      <c r="D173" t="s">
        <v>759</v>
      </c>
      <c r="E173" t="s">
        <v>760</v>
      </c>
      <c r="F173">
        <v>5</v>
      </c>
      <c r="G173" t="s">
        <v>640</v>
      </c>
      <c r="H173" t="s">
        <v>437</v>
      </c>
      <c r="I173" t="s">
        <v>438</v>
      </c>
      <c r="J173">
        <v>1758644407.814285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1015.8435732481</v>
      </c>
      <c r="AL173">
        <v>989.0447454545456</v>
      </c>
      <c r="AM173">
        <v>3.438092207530513</v>
      </c>
      <c r="AN173">
        <v>64.96377048349792</v>
      </c>
      <c r="AO173">
        <f>(AQ173 - AP173 + DZ173*1E3/(8.314*(EB173+273.15)) * AS173/DY173 * AR173) * DY173/(100*DM173) * 1000/(1000 - AQ173)</f>
        <v>0</v>
      </c>
      <c r="AP173">
        <v>21.93910162369199</v>
      </c>
      <c r="AQ173">
        <v>23.19227212121211</v>
      </c>
      <c r="AR173">
        <v>-7.808544286207592E-05</v>
      </c>
      <c r="AS173">
        <v>107.5651397533487</v>
      </c>
      <c r="AT173">
        <v>2</v>
      </c>
      <c r="AU173">
        <v>0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439</v>
      </c>
      <c r="AZ173" t="s">
        <v>439</v>
      </c>
      <c r="BA173">
        <v>0</v>
      </c>
      <c r="BB173">
        <v>0</v>
      </c>
      <c r="BC173">
        <f>1-BA173/BB173</f>
        <v>0</v>
      </c>
      <c r="BD173">
        <v>0</v>
      </c>
      <c r="BE173" t="s">
        <v>439</v>
      </c>
      <c r="BF173" t="s">
        <v>439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439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1.65</v>
      </c>
      <c r="DN173">
        <v>0.5</v>
      </c>
      <c r="DO173" t="s">
        <v>440</v>
      </c>
      <c r="DP173">
        <v>2</v>
      </c>
      <c r="DQ173" t="b">
        <v>1</v>
      </c>
      <c r="DR173">
        <v>1758644407.814285</v>
      </c>
      <c r="DS173">
        <v>941.6805714285714</v>
      </c>
      <c r="DT173">
        <v>977.7832500000001</v>
      </c>
      <c r="DU173">
        <v>23.19041428571429</v>
      </c>
      <c r="DV173">
        <v>21.93764285714286</v>
      </c>
      <c r="DW173">
        <v>941.6991071428571</v>
      </c>
      <c r="DX173">
        <v>23.05149285714285</v>
      </c>
      <c r="DY173">
        <v>500.0016071428571</v>
      </c>
      <c r="DZ173">
        <v>90.48195714285715</v>
      </c>
      <c r="EA173">
        <v>0.03010287857142857</v>
      </c>
      <c r="EB173">
        <v>29.77800714285714</v>
      </c>
      <c r="EC173">
        <v>30.02211071428571</v>
      </c>
      <c r="ED173">
        <v>999.9000000000002</v>
      </c>
      <c r="EE173">
        <v>0</v>
      </c>
      <c r="EF173">
        <v>0</v>
      </c>
      <c r="EG173">
        <v>9995.264999999999</v>
      </c>
      <c r="EH173">
        <v>0</v>
      </c>
      <c r="EI173">
        <v>12.0846</v>
      </c>
      <c r="EJ173">
        <v>-36.10254642857143</v>
      </c>
      <c r="EK173">
        <v>964.0371428571428</v>
      </c>
      <c r="EL173">
        <v>999.7149642857145</v>
      </c>
      <c r="EM173">
        <v>1.252774285714286</v>
      </c>
      <c r="EN173">
        <v>977.7832500000001</v>
      </c>
      <c r="EO173">
        <v>21.93764285714286</v>
      </c>
      <c r="EP173">
        <v>2.098314285714285</v>
      </c>
      <c r="EQ173">
        <v>1.984960357142857</v>
      </c>
      <c r="ER173">
        <v>18.20638571428571</v>
      </c>
      <c r="ES173">
        <v>17.32486428571428</v>
      </c>
      <c r="ET173">
        <v>1999.984642857143</v>
      </c>
      <c r="EU173">
        <v>0.9799983571428571</v>
      </c>
      <c r="EV173">
        <v>0.02000154642857143</v>
      </c>
      <c r="EW173">
        <v>0</v>
      </c>
      <c r="EX173">
        <v>229.6222142857143</v>
      </c>
      <c r="EY173">
        <v>5.00097</v>
      </c>
      <c r="EZ173">
        <v>4694.864642857143</v>
      </c>
      <c r="FA173">
        <v>16707.44642857143</v>
      </c>
      <c r="FB173">
        <v>40.31199999999999</v>
      </c>
      <c r="FC173">
        <v>40.66042857142856</v>
      </c>
      <c r="FD173">
        <v>40.241</v>
      </c>
      <c r="FE173">
        <v>40.25</v>
      </c>
      <c r="FF173">
        <v>40.875</v>
      </c>
      <c r="FG173">
        <v>1955.084642857143</v>
      </c>
      <c r="FH173">
        <v>39.9</v>
      </c>
      <c r="FI173">
        <v>0</v>
      </c>
      <c r="FJ173">
        <v>1758644416.8</v>
      </c>
      <c r="FK173">
        <v>0</v>
      </c>
      <c r="FL173">
        <v>229.6186538461538</v>
      </c>
      <c r="FM173">
        <v>1.458700837154951</v>
      </c>
      <c r="FN173">
        <v>52.08786330062486</v>
      </c>
      <c r="FO173">
        <v>4695.373461538461</v>
      </c>
      <c r="FP173">
        <v>15</v>
      </c>
      <c r="FQ173">
        <v>0</v>
      </c>
      <c r="FR173" t="s">
        <v>441</v>
      </c>
      <c r="FS173">
        <v>1747247426.5</v>
      </c>
      <c r="FT173">
        <v>1747247420.5</v>
      </c>
      <c r="FU173">
        <v>0</v>
      </c>
      <c r="FV173">
        <v>1.027</v>
      </c>
      <c r="FW173">
        <v>0.031</v>
      </c>
      <c r="FX173">
        <v>0.02</v>
      </c>
      <c r="FY173">
        <v>0.05</v>
      </c>
      <c r="FZ173">
        <v>420</v>
      </c>
      <c r="GA173">
        <v>16</v>
      </c>
      <c r="GB173">
        <v>0.01</v>
      </c>
      <c r="GC173">
        <v>0.1</v>
      </c>
      <c r="GD173">
        <v>-36.07919756097561</v>
      </c>
      <c r="GE173">
        <v>-0.2231477351916881</v>
      </c>
      <c r="GF173">
        <v>0.0746675313503373</v>
      </c>
      <c r="GG173">
        <v>0</v>
      </c>
      <c r="GH173">
        <v>229.4032647058823</v>
      </c>
      <c r="GI173">
        <v>2.539602744073637</v>
      </c>
      <c r="GJ173">
        <v>0.362345570255436</v>
      </c>
      <c r="GK173">
        <v>-1</v>
      </c>
      <c r="GL173">
        <v>1.251383658536586</v>
      </c>
      <c r="GM173">
        <v>0.02474529616724792</v>
      </c>
      <c r="GN173">
        <v>0.007254224927449992</v>
      </c>
      <c r="GO173">
        <v>1</v>
      </c>
      <c r="GP173">
        <v>1</v>
      </c>
      <c r="GQ173">
        <v>2</v>
      </c>
      <c r="GR173" t="s">
        <v>442</v>
      </c>
      <c r="GS173">
        <v>3.13602</v>
      </c>
      <c r="GT173">
        <v>2.69046</v>
      </c>
      <c r="GU173">
        <v>0.168596</v>
      </c>
      <c r="GV173">
        <v>0.17101</v>
      </c>
      <c r="GW173">
        <v>0.103961</v>
      </c>
      <c r="GX173">
        <v>0.0987895</v>
      </c>
      <c r="GY173">
        <v>26462.7</v>
      </c>
      <c r="GZ173">
        <v>26428.4</v>
      </c>
      <c r="HA173">
        <v>29584.6</v>
      </c>
      <c r="HB173">
        <v>29459.2</v>
      </c>
      <c r="HC173">
        <v>35026.1</v>
      </c>
      <c r="HD173">
        <v>35163.1</v>
      </c>
      <c r="HE173">
        <v>41634.7</v>
      </c>
      <c r="HF173">
        <v>41850.8</v>
      </c>
      <c r="HG173">
        <v>1.92733</v>
      </c>
      <c r="HH173">
        <v>1.8847</v>
      </c>
      <c r="HI173">
        <v>0.108711</v>
      </c>
      <c r="HJ173">
        <v>0</v>
      </c>
      <c r="HK173">
        <v>28.2445</v>
      </c>
      <c r="HL173">
        <v>999.9</v>
      </c>
      <c r="HM173">
        <v>53.3</v>
      </c>
      <c r="HN173">
        <v>31</v>
      </c>
      <c r="HO173">
        <v>26.5768</v>
      </c>
      <c r="HP173">
        <v>62.2082</v>
      </c>
      <c r="HQ173">
        <v>26.0136</v>
      </c>
      <c r="HR173">
        <v>1</v>
      </c>
      <c r="HS173">
        <v>0.0356656</v>
      </c>
      <c r="HT173">
        <v>-0.50576</v>
      </c>
      <c r="HU173">
        <v>20.3391</v>
      </c>
      <c r="HV173">
        <v>5.21699</v>
      </c>
      <c r="HW173">
        <v>12.0114</v>
      </c>
      <c r="HX173">
        <v>4.98885</v>
      </c>
      <c r="HY173">
        <v>3.28798</v>
      </c>
      <c r="HZ173">
        <v>9999</v>
      </c>
      <c r="IA173">
        <v>9999</v>
      </c>
      <c r="IB173">
        <v>9999</v>
      </c>
      <c r="IC173">
        <v>999.9</v>
      </c>
      <c r="ID173">
        <v>1.86752</v>
      </c>
      <c r="IE173">
        <v>1.86672</v>
      </c>
      <c r="IF173">
        <v>1.86602</v>
      </c>
      <c r="IG173">
        <v>1.866</v>
      </c>
      <c r="IH173">
        <v>1.86783</v>
      </c>
      <c r="II173">
        <v>1.87027</v>
      </c>
      <c r="IJ173">
        <v>1.8689</v>
      </c>
      <c r="IK173">
        <v>1.87041</v>
      </c>
      <c r="IL173">
        <v>0</v>
      </c>
      <c r="IM173">
        <v>0</v>
      </c>
      <c r="IN173">
        <v>0</v>
      </c>
      <c r="IO173">
        <v>0</v>
      </c>
      <c r="IP173" t="s">
        <v>443</v>
      </c>
      <c r="IQ173" t="s">
        <v>444</v>
      </c>
      <c r="IR173" t="s">
        <v>445</v>
      </c>
      <c r="IS173" t="s">
        <v>445</v>
      </c>
      <c r="IT173" t="s">
        <v>445</v>
      </c>
      <c r="IU173" t="s">
        <v>445</v>
      </c>
      <c r="IV173">
        <v>0</v>
      </c>
      <c r="IW173">
        <v>100</v>
      </c>
      <c r="IX173">
        <v>100</v>
      </c>
      <c r="IY173">
        <v>-0.034</v>
      </c>
      <c r="IZ173">
        <v>0.1389</v>
      </c>
      <c r="JA173">
        <v>0.1520806729546384</v>
      </c>
      <c r="JB173">
        <v>0.0003178419753343253</v>
      </c>
      <c r="JC173">
        <v>-6.012475575984678E-07</v>
      </c>
      <c r="JD173">
        <v>7.594320938325871E-11</v>
      </c>
      <c r="JE173">
        <v>-0.06537213769188976</v>
      </c>
      <c r="JF173">
        <v>-0.002779077146552394</v>
      </c>
      <c r="JG173">
        <v>0.0007843295920201409</v>
      </c>
      <c r="JH173">
        <v>-1.211717912536145E-05</v>
      </c>
      <c r="JI173">
        <v>4</v>
      </c>
      <c r="JJ173">
        <v>2338</v>
      </c>
      <c r="JK173">
        <v>1</v>
      </c>
      <c r="JL173">
        <v>27</v>
      </c>
      <c r="JM173">
        <v>189949.8</v>
      </c>
      <c r="JN173">
        <v>189949.9</v>
      </c>
      <c r="JO173">
        <v>2.10693</v>
      </c>
      <c r="JP173">
        <v>2.24365</v>
      </c>
      <c r="JQ173">
        <v>1.39771</v>
      </c>
      <c r="JR173">
        <v>2.34863</v>
      </c>
      <c r="JS173">
        <v>1.49536</v>
      </c>
      <c r="JT173">
        <v>2.69531</v>
      </c>
      <c r="JU173">
        <v>36.1989</v>
      </c>
      <c r="JV173">
        <v>24.0525</v>
      </c>
      <c r="JW173">
        <v>18</v>
      </c>
      <c r="JX173">
        <v>486.906</v>
      </c>
      <c r="JY173">
        <v>450.225</v>
      </c>
      <c r="JZ173">
        <v>28.3125</v>
      </c>
      <c r="KA173">
        <v>28.0489</v>
      </c>
      <c r="KB173">
        <v>30.0001</v>
      </c>
      <c r="KC173">
        <v>27.9173</v>
      </c>
      <c r="KD173">
        <v>27.851</v>
      </c>
      <c r="KE173">
        <v>42.201</v>
      </c>
      <c r="KF173">
        <v>23.9271</v>
      </c>
      <c r="KG173">
        <v>69.26519999999999</v>
      </c>
      <c r="KH173">
        <v>28.2981</v>
      </c>
      <c r="KI173">
        <v>1021.93</v>
      </c>
      <c r="KJ173">
        <v>21.9667</v>
      </c>
      <c r="KK173">
        <v>101.116</v>
      </c>
      <c r="KL173">
        <v>100.639</v>
      </c>
    </row>
    <row r="174" spans="1:298">
      <c r="A174">
        <v>158</v>
      </c>
      <c r="B174">
        <v>1758644420.6</v>
      </c>
      <c r="C174">
        <v>2794.599999904633</v>
      </c>
      <c r="D174" t="s">
        <v>761</v>
      </c>
      <c r="E174" t="s">
        <v>762</v>
      </c>
      <c r="F174">
        <v>5</v>
      </c>
      <c r="G174" t="s">
        <v>640</v>
      </c>
      <c r="H174" t="s">
        <v>437</v>
      </c>
      <c r="I174" t="s">
        <v>438</v>
      </c>
      <c r="J174">
        <v>1758644413.1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1033.032912533311</v>
      </c>
      <c r="AL174">
        <v>1006.169733333333</v>
      </c>
      <c r="AM174">
        <v>3.436596134321014</v>
      </c>
      <c r="AN174">
        <v>64.96377048349792</v>
      </c>
      <c r="AO174">
        <f>(AQ174 - AP174 + DZ174*1E3/(8.314*(EB174+273.15)) * AS174/DY174 * AR174) * DY174/(100*DM174) * 1000/(1000 - AQ174)</f>
        <v>0</v>
      </c>
      <c r="AP174">
        <v>21.93881630206595</v>
      </c>
      <c r="AQ174">
        <v>23.18794606060604</v>
      </c>
      <c r="AR174">
        <v>-7.170016650000147E-05</v>
      </c>
      <c r="AS174">
        <v>107.5651397533487</v>
      </c>
      <c r="AT174">
        <v>2</v>
      </c>
      <c r="AU174">
        <v>0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439</v>
      </c>
      <c r="AZ174" t="s">
        <v>439</v>
      </c>
      <c r="BA174">
        <v>0</v>
      </c>
      <c r="BB174">
        <v>0</v>
      </c>
      <c r="BC174">
        <f>1-BA174/BB174</f>
        <v>0</v>
      </c>
      <c r="BD174">
        <v>0</v>
      </c>
      <c r="BE174" t="s">
        <v>439</v>
      </c>
      <c r="BF174" t="s">
        <v>439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439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1.65</v>
      </c>
      <c r="DN174">
        <v>0.5</v>
      </c>
      <c r="DO174" t="s">
        <v>440</v>
      </c>
      <c r="DP174">
        <v>2</v>
      </c>
      <c r="DQ174" t="b">
        <v>1</v>
      </c>
      <c r="DR174">
        <v>1758644413.1</v>
      </c>
      <c r="DS174">
        <v>959.3974074074074</v>
      </c>
      <c r="DT174">
        <v>995.4949259259261</v>
      </c>
      <c r="DU174">
        <v>23.19243333333333</v>
      </c>
      <c r="DV174">
        <v>21.93889259259259</v>
      </c>
      <c r="DW174">
        <v>959.4269629629628</v>
      </c>
      <c r="DX174">
        <v>23.05348148148148</v>
      </c>
      <c r="DY174">
        <v>499.9835185185185</v>
      </c>
      <c r="DZ174">
        <v>90.48225185185184</v>
      </c>
      <c r="EA174">
        <v>0.03020722962962963</v>
      </c>
      <c r="EB174">
        <v>29.77447407407407</v>
      </c>
      <c r="EC174">
        <v>30.01890740740741</v>
      </c>
      <c r="ED174">
        <v>999.9000000000001</v>
      </c>
      <c r="EE174">
        <v>0</v>
      </c>
      <c r="EF174">
        <v>0</v>
      </c>
      <c r="EG174">
        <v>9996.248148148148</v>
      </c>
      <c r="EH174">
        <v>0</v>
      </c>
      <c r="EI174">
        <v>12.0846</v>
      </c>
      <c r="EJ174">
        <v>-36.09737037037036</v>
      </c>
      <c r="EK174">
        <v>982.1765925925926</v>
      </c>
      <c r="EL174">
        <v>1017.825444444444</v>
      </c>
      <c r="EM174">
        <v>1.253542592592592</v>
      </c>
      <c r="EN174">
        <v>995.4949259259261</v>
      </c>
      <c r="EO174">
        <v>21.93889259259259</v>
      </c>
      <c r="EP174">
        <v>2.098503333333334</v>
      </c>
      <c r="EQ174">
        <v>1.98508</v>
      </c>
      <c r="ER174">
        <v>18.20782222222222</v>
      </c>
      <c r="ES174">
        <v>17.32582222222223</v>
      </c>
      <c r="ET174">
        <v>1999.994074074074</v>
      </c>
      <c r="EU174">
        <v>0.9799984444444445</v>
      </c>
      <c r="EV174">
        <v>0.02000145925925925</v>
      </c>
      <c r="EW174">
        <v>0</v>
      </c>
      <c r="EX174">
        <v>229.7741851851852</v>
      </c>
      <c r="EY174">
        <v>5.00097</v>
      </c>
      <c r="EZ174">
        <v>4699.498518518518</v>
      </c>
      <c r="FA174">
        <v>16707.52222222222</v>
      </c>
      <c r="FB174">
        <v>40.31199999999999</v>
      </c>
      <c r="FC174">
        <v>40.66174074074074</v>
      </c>
      <c r="FD174">
        <v>40.236</v>
      </c>
      <c r="FE174">
        <v>40.25</v>
      </c>
      <c r="FF174">
        <v>40.875</v>
      </c>
      <c r="FG174">
        <v>1955.094074074074</v>
      </c>
      <c r="FH174">
        <v>39.9</v>
      </c>
      <c r="FI174">
        <v>0</v>
      </c>
      <c r="FJ174">
        <v>1758644421.6</v>
      </c>
      <c r="FK174">
        <v>0</v>
      </c>
      <c r="FL174">
        <v>229.7516923076923</v>
      </c>
      <c r="FM174">
        <v>3.480683752996132</v>
      </c>
      <c r="FN174">
        <v>53.69264956660301</v>
      </c>
      <c r="FO174">
        <v>4699.554999999999</v>
      </c>
      <c r="FP174">
        <v>15</v>
      </c>
      <c r="FQ174">
        <v>0</v>
      </c>
      <c r="FR174" t="s">
        <v>441</v>
      </c>
      <c r="FS174">
        <v>1747247426.5</v>
      </c>
      <c r="FT174">
        <v>1747247420.5</v>
      </c>
      <c r="FU174">
        <v>0</v>
      </c>
      <c r="FV174">
        <v>1.027</v>
      </c>
      <c r="FW174">
        <v>0.031</v>
      </c>
      <c r="FX174">
        <v>0.02</v>
      </c>
      <c r="FY174">
        <v>0.05</v>
      </c>
      <c r="FZ174">
        <v>420</v>
      </c>
      <c r="GA174">
        <v>16</v>
      </c>
      <c r="GB174">
        <v>0.01</v>
      </c>
      <c r="GC174">
        <v>0.1</v>
      </c>
      <c r="GD174">
        <v>-36.11527804878049</v>
      </c>
      <c r="GE174">
        <v>0.06256515679440025</v>
      </c>
      <c r="GF174">
        <v>0.06187903428462403</v>
      </c>
      <c r="GG174">
        <v>1</v>
      </c>
      <c r="GH174">
        <v>229.6598823529412</v>
      </c>
      <c r="GI174">
        <v>1.953857902397193</v>
      </c>
      <c r="GJ174">
        <v>0.3175482144684668</v>
      </c>
      <c r="GK174">
        <v>-1</v>
      </c>
      <c r="GL174">
        <v>1.251934146341463</v>
      </c>
      <c r="GM174">
        <v>0.01688027874564576</v>
      </c>
      <c r="GN174">
        <v>0.003813609758905384</v>
      </c>
      <c r="GO174">
        <v>1</v>
      </c>
      <c r="GP174">
        <v>2</v>
      </c>
      <c r="GQ174">
        <v>2</v>
      </c>
      <c r="GR174" t="s">
        <v>575</v>
      </c>
      <c r="GS174">
        <v>3.13603</v>
      </c>
      <c r="GT174">
        <v>2.69058</v>
      </c>
      <c r="GU174">
        <v>0.170469</v>
      </c>
      <c r="GV174">
        <v>0.172821</v>
      </c>
      <c r="GW174">
        <v>0.103947</v>
      </c>
      <c r="GX174">
        <v>0.0987812</v>
      </c>
      <c r="GY174">
        <v>26402.8</v>
      </c>
      <c r="GZ174">
        <v>26370.6</v>
      </c>
      <c r="HA174">
        <v>29584.3</v>
      </c>
      <c r="HB174">
        <v>29459.1</v>
      </c>
      <c r="HC174">
        <v>35026.2</v>
      </c>
      <c r="HD174">
        <v>35163.2</v>
      </c>
      <c r="HE174">
        <v>41634.1</v>
      </c>
      <c r="HF174">
        <v>41850.5</v>
      </c>
      <c r="HG174">
        <v>1.92708</v>
      </c>
      <c r="HH174">
        <v>1.88468</v>
      </c>
      <c r="HI174">
        <v>0.108346</v>
      </c>
      <c r="HJ174">
        <v>0</v>
      </c>
      <c r="HK174">
        <v>28.2421</v>
      </c>
      <c r="HL174">
        <v>999.9</v>
      </c>
      <c r="HM174">
        <v>53.3</v>
      </c>
      <c r="HN174">
        <v>31</v>
      </c>
      <c r="HO174">
        <v>26.5753</v>
      </c>
      <c r="HP174">
        <v>61.9182</v>
      </c>
      <c r="HQ174">
        <v>25.9896</v>
      </c>
      <c r="HR174">
        <v>1</v>
      </c>
      <c r="HS174">
        <v>0.0355971</v>
      </c>
      <c r="HT174">
        <v>-0.520779</v>
      </c>
      <c r="HU174">
        <v>20.339</v>
      </c>
      <c r="HV174">
        <v>5.21759</v>
      </c>
      <c r="HW174">
        <v>12.011</v>
      </c>
      <c r="HX174">
        <v>4.9889</v>
      </c>
      <c r="HY174">
        <v>3.28765</v>
      </c>
      <c r="HZ174">
        <v>9999</v>
      </c>
      <c r="IA174">
        <v>9999</v>
      </c>
      <c r="IB174">
        <v>9999</v>
      </c>
      <c r="IC174">
        <v>999.9</v>
      </c>
      <c r="ID174">
        <v>1.86753</v>
      </c>
      <c r="IE174">
        <v>1.86674</v>
      </c>
      <c r="IF174">
        <v>1.86602</v>
      </c>
      <c r="IG174">
        <v>1.866</v>
      </c>
      <c r="IH174">
        <v>1.86783</v>
      </c>
      <c r="II174">
        <v>1.87029</v>
      </c>
      <c r="IJ174">
        <v>1.8689</v>
      </c>
      <c r="IK174">
        <v>1.87042</v>
      </c>
      <c r="IL174">
        <v>0</v>
      </c>
      <c r="IM174">
        <v>0</v>
      </c>
      <c r="IN174">
        <v>0</v>
      </c>
      <c r="IO174">
        <v>0</v>
      </c>
      <c r="IP174" t="s">
        <v>443</v>
      </c>
      <c r="IQ174" t="s">
        <v>444</v>
      </c>
      <c r="IR174" t="s">
        <v>445</v>
      </c>
      <c r="IS174" t="s">
        <v>445</v>
      </c>
      <c r="IT174" t="s">
        <v>445</v>
      </c>
      <c r="IU174" t="s">
        <v>445</v>
      </c>
      <c r="IV174">
        <v>0</v>
      </c>
      <c r="IW174">
        <v>100</v>
      </c>
      <c r="IX174">
        <v>100</v>
      </c>
      <c r="IY174">
        <v>-0.045</v>
      </c>
      <c r="IZ174">
        <v>0.1388</v>
      </c>
      <c r="JA174">
        <v>0.1520806729546384</v>
      </c>
      <c r="JB174">
        <v>0.0003178419753343253</v>
      </c>
      <c r="JC174">
        <v>-6.012475575984678E-07</v>
      </c>
      <c r="JD174">
        <v>7.594320938325871E-11</v>
      </c>
      <c r="JE174">
        <v>-0.06537213769188976</v>
      </c>
      <c r="JF174">
        <v>-0.002779077146552394</v>
      </c>
      <c r="JG174">
        <v>0.0007843295920201409</v>
      </c>
      <c r="JH174">
        <v>-1.211717912536145E-05</v>
      </c>
      <c r="JI174">
        <v>4</v>
      </c>
      <c r="JJ174">
        <v>2338</v>
      </c>
      <c r="JK174">
        <v>1</v>
      </c>
      <c r="JL174">
        <v>27</v>
      </c>
      <c r="JM174">
        <v>189949.9</v>
      </c>
      <c r="JN174">
        <v>189950</v>
      </c>
      <c r="JO174">
        <v>2.13257</v>
      </c>
      <c r="JP174">
        <v>2.25098</v>
      </c>
      <c r="JQ174">
        <v>1.39648</v>
      </c>
      <c r="JR174">
        <v>2.34863</v>
      </c>
      <c r="JS174">
        <v>1.49536</v>
      </c>
      <c r="JT174">
        <v>2.65747</v>
      </c>
      <c r="JU174">
        <v>36.1989</v>
      </c>
      <c r="JV174">
        <v>24.0612</v>
      </c>
      <c r="JW174">
        <v>18</v>
      </c>
      <c r="JX174">
        <v>486.75</v>
      </c>
      <c r="JY174">
        <v>450.199</v>
      </c>
      <c r="JZ174">
        <v>28.2888</v>
      </c>
      <c r="KA174">
        <v>28.0489</v>
      </c>
      <c r="KB174">
        <v>30.0001</v>
      </c>
      <c r="KC174">
        <v>27.9173</v>
      </c>
      <c r="KD174">
        <v>27.8496</v>
      </c>
      <c r="KE174">
        <v>42.8011</v>
      </c>
      <c r="KF174">
        <v>23.9271</v>
      </c>
      <c r="KG174">
        <v>69.26519999999999</v>
      </c>
      <c r="KH174">
        <v>28.2834</v>
      </c>
      <c r="KI174">
        <v>1042.11</v>
      </c>
      <c r="KJ174">
        <v>21.9751</v>
      </c>
      <c r="KK174">
        <v>101.115</v>
      </c>
      <c r="KL174">
        <v>100.639</v>
      </c>
    </row>
    <row r="175" spans="1:298">
      <c r="A175">
        <v>159</v>
      </c>
      <c r="B175">
        <v>1758644425.6</v>
      </c>
      <c r="C175">
        <v>2799.599999904633</v>
      </c>
      <c r="D175" t="s">
        <v>763</v>
      </c>
      <c r="E175" t="s">
        <v>764</v>
      </c>
      <c r="F175">
        <v>5</v>
      </c>
      <c r="G175" t="s">
        <v>640</v>
      </c>
      <c r="H175" t="s">
        <v>437</v>
      </c>
      <c r="I175" t="s">
        <v>438</v>
      </c>
      <c r="J175">
        <v>1758644417.814285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1050.189123034226</v>
      </c>
      <c r="AL175">
        <v>1023.292242424242</v>
      </c>
      <c r="AM175">
        <v>3.454177872052872</v>
      </c>
      <c r="AN175">
        <v>64.96377048349792</v>
      </c>
      <c r="AO175">
        <f>(AQ175 - AP175 + DZ175*1E3/(8.314*(EB175+273.15)) * AS175/DY175 * AR175) * DY175/(100*DM175) * 1000/(1000 - AQ175)</f>
        <v>0</v>
      </c>
      <c r="AP175">
        <v>21.93931251782488</v>
      </c>
      <c r="AQ175">
        <v>23.18379878787879</v>
      </c>
      <c r="AR175">
        <v>-6.969560965405966E-05</v>
      </c>
      <c r="AS175">
        <v>107.5651397533487</v>
      </c>
      <c r="AT175">
        <v>2</v>
      </c>
      <c r="AU175">
        <v>0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439</v>
      </c>
      <c r="AZ175" t="s">
        <v>439</v>
      </c>
      <c r="BA175">
        <v>0</v>
      </c>
      <c r="BB175">
        <v>0</v>
      </c>
      <c r="BC175">
        <f>1-BA175/BB175</f>
        <v>0</v>
      </c>
      <c r="BD175">
        <v>0</v>
      </c>
      <c r="BE175" t="s">
        <v>439</v>
      </c>
      <c r="BF175" t="s">
        <v>439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439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1.65</v>
      </c>
      <c r="DN175">
        <v>0.5</v>
      </c>
      <c r="DO175" t="s">
        <v>440</v>
      </c>
      <c r="DP175">
        <v>2</v>
      </c>
      <c r="DQ175" t="b">
        <v>1</v>
      </c>
      <c r="DR175">
        <v>1758644417.814285</v>
      </c>
      <c r="DS175">
        <v>975.1462142857144</v>
      </c>
      <c r="DT175">
        <v>1011.314392857143</v>
      </c>
      <c r="DU175">
        <v>23.18982857142858</v>
      </c>
      <c r="DV175">
        <v>21.93893214285714</v>
      </c>
      <c r="DW175">
        <v>975.1856785714288</v>
      </c>
      <c r="DX175">
        <v>23.05091785714285</v>
      </c>
      <c r="DY175">
        <v>500.0112142857143</v>
      </c>
      <c r="DZ175">
        <v>90.48206785714285</v>
      </c>
      <c r="EA175">
        <v>0.030201275</v>
      </c>
      <c r="EB175">
        <v>29.76905714285715</v>
      </c>
      <c r="EC175">
        <v>30.01288571428572</v>
      </c>
      <c r="ED175">
        <v>999.9000000000002</v>
      </c>
      <c r="EE175">
        <v>0</v>
      </c>
      <c r="EF175">
        <v>0</v>
      </c>
      <c r="EG175">
        <v>9998.815714285714</v>
      </c>
      <c r="EH175">
        <v>0</v>
      </c>
      <c r="EI175">
        <v>12.0846</v>
      </c>
      <c r="EJ175">
        <v>-36.16852857142857</v>
      </c>
      <c r="EK175">
        <v>998.2969285714286</v>
      </c>
      <c r="EL175">
        <v>1034.000357142857</v>
      </c>
      <c r="EM175">
        <v>1.250891428571428</v>
      </c>
      <c r="EN175">
        <v>1011.314392857143</v>
      </c>
      <c r="EO175">
        <v>21.93893214285714</v>
      </c>
      <c r="EP175">
        <v>2.098263214285714</v>
      </c>
      <c r="EQ175">
        <v>1.985080357142857</v>
      </c>
      <c r="ER175">
        <v>18.206</v>
      </c>
      <c r="ES175">
        <v>17.32582857142857</v>
      </c>
      <c r="ET175">
        <v>1999.976785714286</v>
      </c>
      <c r="EU175">
        <v>0.9799982500000001</v>
      </c>
      <c r="EV175">
        <v>0.02000164999999999</v>
      </c>
      <c r="EW175">
        <v>0</v>
      </c>
      <c r="EX175">
        <v>230.0146428571429</v>
      </c>
      <c r="EY175">
        <v>5.00097</v>
      </c>
      <c r="EZ175">
        <v>4703.622499999999</v>
      </c>
      <c r="FA175">
        <v>16707.37142857143</v>
      </c>
      <c r="FB175">
        <v>40.30757142857142</v>
      </c>
      <c r="FC175">
        <v>40.66707142857143</v>
      </c>
      <c r="FD175">
        <v>40.23425</v>
      </c>
      <c r="FE175">
        <v>40.25</v>
      </c>
      <c r="FF175">
        <v>40.87942857142857</v>
      </c>
      <c r="FG175">
        <v>1955.076785714286</v>
      </c>
      <c r="FH175">
        <v>39.9</v>
      </c>
      <c r="FI175">
        <v>0</v>
      </c>
      <c r="FJ175">
        <v>1758644426.4</v>
      </c>
      <c r="FK175">
        <v>0</v>
      </c>
      <c r="FL175">
        <v>230.0123076923076</v>
      </c>
      <c r="FM175">
        <v>3.300239310769248</v>
      </c>
      <c r="FN175">
        <v>50.44957262667136</v>
      </c>
      <c r="FO175">
        <v>4703.792692307692</v>
      </c>
      <c r="FP175">
        <v>15</v>
      </c>
      <c r="FQ175">
        <v>0</v>
      </c>
      <c r="FR175" t="s">
        <v>441</v>
      </c>
      <c r="FS175">
        <v>1747247426.5</v>
      </c>
      <c r="FT175">
        <v>1747247420.5</v>
      </c>
      <c r="FU175">
        <v>0</v>
      </c>
      <c r="FV175">
        <v>1.027</v>
      </c>
      <c r="FW175">
        <v>0.031</v>
      </c>
      <c r="FX175">
        <v>0.02</v>
      </c>
      <c r="FY175">
        <v>0.05</v>
      </c>
      <c r="FZ175">
        <v>420</v>
      </c>
      <c r="GA175">
        <v>16</v>
      </c>
      <c r="GB175">
        <v>0.01</v>
      </c>
      <c r="GC175">
        <v>0.1</v>
      </c>
      <c r="GD175">
        <v>-36.1463325</v>
      </c>
      <c r="GE175">
        <v>-0.6753894934332846</v>
      </c>
      <c r="GF175">
        <v>0.1062404404817211</v>
      </c>
      <c r="GG175">
        <v>0</v>
      </c>
      <c r="GH175">
        <v>229.8543529411764</v>
      </c>
      <c r="GI175">
        <v>3.277494267236206</v>
      </c>
      <c r="GJ175">
        <v>0.3813695044991676</v>
      </c>
      <c r="GK175">
        <v>-1</v>
      </c>
      <c r="GL175">
        <v>1.251894</v>
      </c>
      <c r="GM175">
        <v>-0.03322649155722754</v>
      </c>
      <c r="GN175">
        <v>0.003731851953119261</v>
      </c>
      <c r="GO175">
        <v>1</v>
      </c>
      <c r="GP175">
        <v>1</v>
      </c>
      <c r="GQ175">
        <v>2</v>
      </c>
      <c r="GR175" t="s">
        <v>442</v>
      </c>
      <c r="GS175">
        <v>3.13619</v>
      </c>
      <c r="GT175">
        <v>2.69036</v>
      </c>
      <c r="GU175">
        <v>0.172338</v>
      </c>
      <c r="GV175">
        <v>0.174661</v>
      </c>
      <c r="GW175">
        <v>0.103933</v>
      </c>
      <c r="GX175">
        <v>0.0987944</v>
      </c>
      <c r="GY175">
        <v>26343.2</v>
      </c>
      <c r="GZ175">
        <v>26312.2</v>
      </c>
      <c r="HA175">
        <v>29584.3</v>
      </c>
      <c r="HB175">
        <v>29459.4</v>
      </c>
      <c r="HC175">
        <v>35026.8</v>
      </c>
      <c r="HD175">
        <v>35163</v>
      </c>
      <c r="HE175">
        <v>41634.1</v>
      </c>
      <c r="HF175">
        <v>41850.8</v>
      </c>
      <c r="HG175">
        <v>1.92743</v>
      </c>
      <c r="HH175">
        <v>1.88485</v>
      </c>
      <c r="HI175">
        <v>0.108458</v>
      </c>
      <c r="HJ175">
        <v>0</v>
      </c>
      <c r="HK175">
        <v>28.2385</v>
      </c>
      <c r="HL175">
        <v>999.9</v>
      </c>
      <c r="HM175">
        <v>53.3</v>
      </c>
      <c r="HN175">
        <v>31</v>
      </c>
      <c r="HO175">
        <v>26.5758</v>
      </c>
      <c r="HP175">
        <v>62.1982</v>
      </c>
      <c r="HQ175">
        <v>25.9175</v>
      </c>
      <c r="HR175">
        <v>1</v>
      </c>
      <c r="HS175">
        <v>0.0356123</v>
      </c>
      <c r="HT175">
        <v>-0.539973</v>
      </c>
      <c r="HU175">
        <v>20.3391</v>
      </c>
      <c r="HV175">
        <v>5.21729</v>
      </c>
      <c r="HW175">
        <v>12.0125</v>
      </c>
      <c r="HX175">
        <v>4.98875</v>
      </c>
      <c r="HY175">
        <v>3.28775</v>
      </c>
      <c r="HZ175">
        <v>9999</v>
      </c>
      <c r="IA175">
        <v>9999</v>
      </c>
      <c r="IB175">
        <v>9999</v>
      </c>
      <c r="IC175">
        <v>999.9</v>
      </c>
      <c r="ID175">
        <v>1.86755</v>
      </c>
      <c r="IE175">
        <v>1.86672</v>
      </c>
      <c r="IF175">
        <v>1.86604</v>
      </c>
      <c r="IG175">
        <v>1.866</v>
      </c>
      <c r="IH175">
        <v>1.86783</v>
      </c>
      <c r="II175">
        <v>1.87029</v>
      </c>
      <c r="IJ175">
        <v>1.86891</v>
      </c>
      <c r="IK175">
        <v>1.87042</v>
      </c>
      <c r="IL175">
        <v>0</v>
      </c>
      <c r="IM175">
        <v>0</v>
      </c>
      <c r="IN175">
        <v>0</v>
      </c>
      <c r="IO175">
        <v>0</v>
      </c>
      <c r="IP175" t="s">
        <v>443</v>
      </c>
      <c r="IQ175" t="s">
        <v>444</v>
      </c>
      <c r="IR175" t="s">
        <v>445</v>
      </c>
      <c r="IS175" t="s">
        <v>445</v>
      </c>
      <c r="IT175" t="s">
        <v>445</v>
      </c>
      <c r="IU175" t="s">
        <v>445</v>
      </c>
      <c r="IV175">
        <v>0</v>
      </c>
      <c r="IW175">
        <v>100</v>
      </c>
      <c r="IX175">
        <v>100</v>
      </c>
      <c r="IY175">
        <v>-0.05</v>
      </c>
      <c r="IZ175">
        <v>0.1388</v>
      </c>
      <c r="JA175">
        <v>0.1520806729546384</v>
      </c>
      <c r="JB175">
        <v>0.0003178419753343253</v>
      </c>
      <c r="JC175">
        <v>-6.012475575984678E-07</v>
      </c>
      <c r="JD175">
        <v>7.594320938325871E-11</v>
      </c>
      <c r="JE175">
        <v>-0.06537213769188976</v>
      </c>
      <c r="JF175">
        <v>-0.002779077146552394</v>
      </c>
      <c r="JG175">
        <v>0.0007843295920201409</v>
      </c>
      <c r="JH175">
        <v>-1.211717912536145E-05</v>
      </c>
      <c r="JI175">
        <v>4</v>
      </c>
      <c r="JJ175">
        <v>2338</v>
      </c>
      <c r="JK175">
        <v>1</v>
      </c>
      <c r="JL175">
        <v>27</v>
      </c>
      <c r="JM175">
        <v>189950</v>
      </c>
      <c r="JN175">
        <v>189950.1</v>
      </c>
      <c r="JO175">
        <v>2.16309</v>
      </c>
      <c r="JP175">
        <v>2.2522</v>
      </c>
      <c r="JQ175">
        <v>1.39648</v>
      </c>
      <c r="JR175">
        <v>2.34741</v>
      </c>
      <c r="JS175">
        <v>1.49536</v>
      </c>
      <c r="JT175">
        <v>2.57202</v>
      </c>
      <c r="JU175">
        <v>36.1989</v>
      </c>
      <c r="JV175">
        <v>24.0612</v>
      </c>
      <c r="JW175">
        <v>18</v>
      </c>
      <c r="JX175">
        <v>486.957</v>
      </c>
      <c r="JY175">
        <v>450.3</v>
      </c>
      <c r="JZ175">
        <v>28.2755</v>
      </c>
      <c r="KA175">
        <v>28.0489</v>
      </c>
      <c r="KB175">
        <v>30.0001</v>
      </c>
      <c r="KC175">
        <v>27.9158</v>
      </c>
      <c r="KD175">
        <v>27.8486</v>
      </c>
      <c r="KE175">
        <v>43.3366</v>
      </c>
      <c r="KF175">
        <v>23.9271</v>
      </c>
      <c r="KG175">
        <v>69.26519999999999</v>
      </c>
      <c r="KH175">
        <v>28.2753</v>
      </c>
      <c r="KI175">
        <v>1055.74</v>
      </c>
      <c r="KJ175">
        <v>21.9875</v>
      </c>
      <c r="KK175">
        <v>101.115</v>
      </c>
      <c r="KL175">
        <v>100.64</v>
      </c>
    </row>
    <row r="176" spans="1:298">
      <c r="A176">
        <v>160</v>
      </c>
      <c r="B176">
        <v>1758644430.6</v>
      </c>
      <c r="C176">
        <v>2804.599999904633</v>
      </c>
      <c r="D176" t="s">
        <v>765</v>
      </c>
      <c r="E176" t="s">
        <v>766</v>
      </c>
      <c r="F176">
        <v>5</v>
      </c>
      <c r="G176" t="s">
        <v>640</v>
      </c>
      <c r="H176" t="s">
        <v>437</v>
      </c>
      <c r="I176" t="s">
        <v>438</v>
      </c>
      <c r="J176">
        <v>1758644423.1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1067.393187231622</v>
      </c>
      <c r="AL176">
        <v>1040.458787878788</v>
      </c>
      <c r="AM176">
        <v>3.432062900910114</v>
      </c>
      <c r="AN176">
        <v>64.96377048349792</v>
      </c>
      <c r="AO176">
        <f>(AQ176 - AP176 + DZ176*1E3/(8.314*(EB176+273.15)) * AS176/DY176 * AR176) * DY176/(100*DM176) * 1000/(1000 - AQ176)</f>
        <v>0</v>
      </c>
      <c r="AP176">
        <v>21.9390481632861</v>
      </c>
      <c r="AQ176">
        <v>23.17936181818181</v>
      </c>
      <c r="AR176">
        <v>-6.945368489111621E-05</v>
      </c>
      <c r="AS176">
        <v>107.5651397533487</v>
      </c>
      <c r="AT176">
        <v>2</v>
      </c>
      <c r="AU176">
        <v>0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439</v>
      </c>
      <c r="AZ176" t="s">
        <v>439</v>
      </c>
      <c r="BA176">
        <v>0</v>
      </c>
      <c r="BB176">
        <v>0</v>
      </c>
      <c r="BC176">
        <f>1-BA176/BB176</f>
        <v>0</v>
      </c>
      <c r="BD176">
        <v>0</v>
      </c>
      <c r="BE176" t="s">
        <v>439</v>
      </c>
      <c r="BF176" t="s">
        <v>439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439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1.65</v>
      </c>
      <c r="DN176">
        <v>0.5</v>
      </c>
      <c r="DO176" t="s">
        <v>440</v>
      </c>
      <c r="DP176">
        <v>2</v>
      </c>
      <c r="DQ176" t="b">
        <v>1</v>
      </c>
      <c r="DR176">
        <v>1758644423.1</v>
      </c>
      <c r="DS176">
        <v>992.8445925925926</v>
      </c>
      <c r="DT176">
        <v>1029.092592592593</v>
      </c>
      <c r="DU176">
        <v>23.18565925925926</v>
      </c>
      <c r="DV176">
        <v>21.93914074074074</v>
      </c>
      <c r="DW176">
        <v>992.8951851851853</v>
      </c>
      <c r="DX176">
        <v>23.04681111111111</v>
      </c>
      <c r="DY176">
        <v>500.0033333333333</v>
      </c>
      <c r="DZ176">
        <v>90.48186666666663</v>
      </c>
      <c r="EA176">
        <v>0.03012797407407407</v>
      </c>
      <c r="EB176">
        <v>29.76403333333333</v>
      </c>
      <c r="EC176">
        <v>30.00981851851852</v>
      </c>
      <c r="ED176">
        <v>999.9000000000001</v>
      </c>
      <c r="EE176">
        <v>0</v>
      </c>
      <c r="EF176">
        <v>0</v>
      </c>
      <c r="EG176">
        <v>10002.95777777778</v>
      </c>
      <c r="EH176">
        <v>0</v>
      </c>
      <c r="EI176">
        <v>12.0846</v>
      </c>
      <c r="EJ176">
        <v>-36.24871111111111</v>
      </c>
      <c r="EK176">
        <v>1016.411777777778</v>
      </c>
      <c r="EL176">
        <v>1052.177777777778</v>
      </c>
      <c r="EM176">
        <v>1.246507777777778</v>
      </c>
      <c r="EN176">
        <v>1029.092592592593</v>
      </c>
      <c r="EO176">
        <v>21.93914074074074</v>
      </c>
      <c r="EP176">
        <v>2.097881111111111</v>
      </c>
      <c r="EQ176">
        <v>1.985095555555556</v>
      </c>
      <c r="ER176">
        <v>18.2031037037037</v>
      </c>
      <c r="ES176">
        <v>17.32595185185185</v>
      </c>
      <c r="ET176">
        <v>1999.975185185185</v>
      </c>
      <c r="EU176">
        <v>0.9799982222222222</v>
      </c>
      <c r="EV176">
        <v>0.02000167777777777</v>
      </c>
      <c r="EW176">
        <v>0</v>
      </c>
      <c r="EX176">
        <v>230.276925925926</v>
      </c>
      <c r="EY176">
        <v>5.00097</v>
      </c>
      <c r="EZ176">
        <v>4708.441111111111</v>
      </c>
      <c r="FA176">
        <v>16707.35925925926</v>
      </c>
      <c r="FB176">
        <v>40.3074074074074</v>
      </c>
      <c r="FC176">
        <v>40.65714814814815</v>
      </c>
      <c r="FD176">
        <v>40.23833333333333</v>
      </c>
      <c r="FE176">
        <v>40.25</v>
      </c>
      <c r="FF176">
        <v>40.87959259259259</v>
      </c>
      <c r="FG176">
        <v>1955.075185185185</v>
      </c>
      <c r="FH176">
        <v>39.9</v>
      </c>
      <c r="FI176">
        <v>0</v>
      </c>
      <c r="FJ176">
        <v>1758644431.8</v>
      </c>
      <c r="FK176">
        <v>0</v>
      </c>
      <c r="FL176">
        <v>230.30196</v>
      </c>
      <c r="FM176">
        <v>2.946384621065281</v>
      </c>
      <c r="FN176">
        <v>53.72692314393178</v>
      </c>
      <c r="FO176">
        <v>4708.94</v>
      </c>
      <c r="FP176">
        <v>15</v>
      </c>
      <c r="FQ176">
        <v>0</v>
      </c>
      <c r="FR176" t="s">
        <v>441</v>
      </c>
      <c r="FS176">
        <v>1747247426.5</v>
      </c>
      <c r="FT176">
        <v>1747247420.5</v>
      </c>
      <c r="FU176">
        <v>0</v>
      </c>
      <c r="FV176">
        <v>1.027</v>
      </c>
      <c r="FW176">
        <v>0.031</v>
      </c>
      <c r="FX176">
        <v>0.02</v>
      </c>
      <c r="FY176">
        <v>0.05</v>
      </c>
      <c r="FZ176">
        <v>420</v>
      </c>
      <c r="GA176">
        <v>16</v>
      </c>
      <c r="GB176">
        <v>0.01</v>
      </c>
      <c r="GC176">
        <v>0.1</v>
      </c>
      <c r="GD176">
        <v>-36.1812975</v>
      </c>
      <c r="GE176">
        <v>-0.944189493433333</v>
      </c>
      <c r="GF176">
        <v>0.1127158185160808</v>
      </c>
      <c r="GG176">
        <v>0</v>
      </c>
      <c r="GH176">
        <v>230.0819117647059</v>
      </c>
      <c r="GI176">
        <v>3.064797550675079</v>
      </c>
      <c r="GJ176">
        <v>0.3550111321905844</v>
      </c>
      <c r="GK176">
        <v>-1</v>
      </c>
      <c r="GL176">
        <v>1.24947075</v>
      </c>
      <c r="GM176">
        <v>-0.05020018761726033</v>
      </c>
      <c r="GN176">
        <v>0.004965616471043647</v>
      </c>
      <c r="GO176">
        <v>1</v>
      </c>
      <c r="GP176">
        <v>1</v>
      </c>
      <c r="GQ176">
        <v>2</v>
      </c>
      <c r="GR176" t="s">
        <v>442</v>
      </c>
      <c r="GS176">
        <v>3.13625</v>
      </c>
      <c r="GT176">
        <v>2.68983</v>
      </c>
      <c r="GU176">
        <v>0.174194</v>
      </c>
      <c r="GV176">
        <v>0.176486</v>
      </c>
      <c r="GW176">
        <v>0.10392</v>
      </c>
      <c r="GX176">
        <v>0.0987855</v>
      </c>
      <c r="GY176">
        <v>26284.3</v>
      </c>
      <c r="GZ176">
        <v>26254.1</v>
      </c>
      <c r="HA176">
        <v>29584.5</v>
      </c>
      <c r="HB176">
        <v>29459.5</v>
      </c>
      <c r="HC176">
        <v>35027.9</v>
      </c>
      <c r="HD176">
        <v>35163.4</v>
      </c>
      <c r="HE176">
        <v>41634.7</v>
      </c>
      <c r="HF176">
        <v>41850.8</v>
      </c>
      <c r="HG176">
        <v>1.92733</v>
      </c>
      <c r="HH176">
        <v>1.88498</v>
      </c>
      <c r="HI176">
        <v>0.108875</v>
      </c>
      <c r="HJ176">
        <v>0</v>
      </c>
      <c r="HK176">
        <v>28.2349</v>
      </c>
      <c r="HL176">
        <v>999.9</v>
      </c>
      <c r="HM176">
        <v>53.3</v>
      </c>
      <c r="HN176">
        <v>31</v>
      </c>
      <c r="HO176">
        <v>26.5746</v>
      </c>
      <c r="HP176">
        <v>62.1182</v>
      </c>
      <c r="HQ176">
        <v>25.9575</v>
      </c>
      <c r="HR176">
        <v>1</v>
      </c>
      <c r="HS176">
        <v>0.0355335</v>
      </c>
      <c r="HT176">
        <v>-0.554447</v>
      </c>
      <c r="HU176">
        <v>20.339</v>
      </c>
      <c r="HV176">
        <v>5.21699</v>
      </c>
      <c r="HW176">
        <v>12.011</v>
      </c>
      <c r="HX176">
        <v>4.98855</v>
      </c>
      <c r="HY176">
        <v>3.28768</v>
      </c>
      <c r="HZ176">
        <v>9999</v>
      </c>
      <c r="IA176">
        <v>9999</v>
      </c>
      <c r="IB176">
        <v>9999</v>
      </c>
      <c r="IC176">
        <v>999.9</v>
      </c>
      <c r="ID176">
        <v>1.86756</v>
      </c>
      <c r="IE176">
        <v>1.86674</v>
      </c>
      <c r="IF176">
        <v>1.86602</v>
      </c>
      <c r="IG176">
        <v>1.866</v>
      </c>
      <c r="IH176">
        <v>1.86785</v>
      </c>
      <c r="II176">
        <v>1.8703</v>
      </c>
      <c r="IJ176">
        <v>1.86891</v>
      </c>
      <c r="IK176">
        <v>1.87042</v>
      </c>
      <c r="IL176">
        <v>0</v>
      </c>
      <c r="IM176">
        <v>0</v>
      </c>
      <c r="IN176">
        <v>0</v>
      </c>
      <c r="IO176">
        <v>0</v>
      </c>
      <c r="IP176" t="s">
        <v>443</v>
      </c>
      <c r="IQ176" t="s">
        <v>444</v>
      </c>
      <c r="IR176" t="s">
        <v>445</v>
      </c>
      <c r="IS176" t="s">
        <v>445</v>
      </c>
      <c r="IT176" t="s">
        <v>445</v>
      </c>
      <c r="IU176" t="s">
        <v>445</v>
      </c>
      <c r="IV176">
        <v>0</v>
      </c>
      <c r="IW176">
        <v>100</v>
      </c>
      <c r="IX176">
        <v>100</v>
      </c>
      <c r="IY176">
        <v>-0.07000000000000001</v>
      </c>
      <c r="IZ176">
        <v>0.1388</v>
      </c>
      <c r="JA176">
        <v>0.1520806729546384</v>
      </c>
      <c r="JB176">
        <v>0.0003178419753343253</v>
      </c>
      <c r="JC176">
        <v>-6.012475575984678E-07</v>
      </c>
      <c r="JD176">
        <v>7.594320938325871E-11</v>
      </c>
      <c r="JE176">
        <v>-0.06537213769188976</v>
      </c>
      <c r="JF176">
        <v>-0.002779077146552394</v>
      </c>
      <c r="JG176">
        <v>0.0007843295920201409</v>
      </c>
      <c r="JH176">
        <v>-1.211717912536145E-05</v>
      </c>
      <c r="JI176">
        <v>4</v>
      </c>
      <c r="JJ176">
        <v>2338</v>
      </c>
      <c r="JK176">
        <v>1</v>
      </c>
      <c r="JL176">
        <v>27</v>
      </c>
      <c r="JM176">
        <v>189950.1</v>
      </c>
      <c r="JN176">
        <v>189950.2</v>
      </c>
      <c r="JO176">
        <v>2.1875</v>
      </c>
      <c r="JP176">
        <v>2.24487</v>
      </c>
      <c r="JQ176">
        <v>1.39648</v>
      </c>
      <c r="JR176">
        <v>2.34985</v>
      </c>
      <c r="JS176">
        <v>1.49536</v>
      </c>
      <c r="JT176">
        <v>2.58423</v>
      </c>
      <c r="JU176">
        <v>36.1989</v>
      </c>
      <c r="JV176">
        <v>24.07</v>
      </c>
      <c r="JW176">
        <v>18</v>
      </c>
      <c r="JX176">
        <v>486.887</v>
      </c>
      <c r="JY176">
        <v>450.372</v>
      </c>
      <c r="JZ176">
        <v>28.2673</v>
      </c>
      <c r="KA176">
        <v>28.0473</v>
      </c>
      <c r="KB176">
        <v>30</v>
      </c>
      <c r="KC176">
        <v>27.915</v>
      </c>
      <c r="KD176">
        <v>27.8478</v>
      </c>
      <c r="KE176">
        <v>43.8151</v>
      </c>
      <c r="KF176">
        <v>23.9271</v>
      </c>
      <c r="KG176">
        <v>69.26519999999999</v>
      </c>
      <c r="KH176">
        <v>28.2664</v>
      </c>
      <c r="KI176">
        <v>1075.8</v>
      </c>
      <c r="KJ176">
        <v>22.0027</v>
      </c>
      <c r="KK176">
        <v>101.116</v>
      </c>
      <c r="KL176">
        <v>100.64</v>
      </c>
    </row>
    <row r="177" spans="1:298">
      <c r="A177">
        <v>161</v>
      </c>
      <c r="B177">
        <v>1758644435.6</v>
      </c>
      <c r="C177">
        <v>2809.599999904633</v>
      </c>
      <c r="D177" t="s">
        <v>767</v>
      </c>
      <c r="E177" t="s">
        <v>768</v>
      </c>
      <c r="F177">
        <v>5</v>
      </c>
      <c r="G177" t="s">
        <v>640</v>
      </c>
      <c r="H177" t="s">
        <v>437</v>
      </c>
      <c r="I177" t="s">
        <v>438</v>
      </c>
      <c r="J177">
        <v>1758644427.814285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1084.418947705578</v>
      </c>
      <c r="AL177">
        <v>1057.63309090909</v>
      </c>
      <c r="AM177">
        <v>3.424854869784914</v>
      </c>
      <c r="AN177">
        <v>64.96377048349792</v>
      </c>
      <c r="AO177">
        <f>(AQ177 - AP177 + DZ177*1E3/(8.314*(EB177+273.15)) * AS177/DY177 * AR177) * DY177/(100*DM177) * 1000/(1000 - AQ177)</f>
        <v>0</v>
      </c>
      <c r="AP177">
        <v>21.93892457916554</v>
      </c>
      <c r="AQ177">
        <v>23.17490484848484</v>
      </c>
      <c r="AR177">
        <v>-3.725776539224465E-05</v>
      </c>
      <c r="AS177">
        <v>107.5651397533487</v>
      </c>
      <c r="AT177">
        <v>2</v>
      </c>
      <c r="AU177">
        <v>0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439</v>
      </c>
      <c r="AZ177" t="s">
        <v>439</v>
      </c>
      <c r="BA177">
        <v>0</v>
      </c>
      <c r="BB177">
        <v>0</v>
      </c>
      <c r="BC177">
        <f>1-BA177/BB177</f>
        <v>0</v>
      </c>
      <c r="BD177">
        <v>0</v>
      </c>
      <c r="BE177" t="s">
        <v>439</v>
      </c>
      <c r="BF177" t="s">
        <v>439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439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1.65</v>
      </c>
      <c r="DN177">
        <v>0.5</v>
      </c>
      <c r="DO177" t="s">
        <v>440</v>
      </c>
      <c r="DP177">
        <v>2</v>
      </c>
      <c r="DQ177" t="b">
        <v>1</v>
      </c>
      <c r="DR177">
        <v>1758644427.814285</v>
      </c>
      <c r="DS177">
        <v>1008.668928571428</v>
      </c>
      <c r="DT177">
        <v>1044.822142857143</v>
      </c>
      <c r="DU177">
        <v>23.18136785714285</v>
      </c>
      <c r="DV177">
        <v>21.93910714285714</v>
      </c>
      <c r="DW177">
        <v>1008.730035714286</v>
      </c>
      <c r="DX177">
        <v>23.04257857142857</v>
      </c>
      <c r="DY177">
        <v>500.0212499999999</v>
      </c>
      <c r="DZ177">
        <v>90.48158571428573</v>
      </c>
      <c r="EA177">
        <v>0.02997348571428572</v>
      </c>
      <c r="EB177">
        <v>29.76039285714286</v>
      </c>
      <c r="EC177">
        <v>30.00882857142858</v>
      </c>
      <c r="ED177">
        <v>999.9000000000002</v>
      </c>
      <c r="EE177">
        <v>0</v>
      </c>
      <c r="EF177">
        <v>0</v>
      </c>
      <c r="EG177">
        <v>10000.48678571429</v>
      </c>
      <c r="EH177">
        <v>0</v>
      </c>
      <c r="EI177">
        <v>12.0846</v>
      </c>
      <c r="EJ177">
        <v>-36.15418928571428</v>
      </c>
      <c r="EK177">
        <v>1032.606785714286</v>
      </c>
      <c r="EL177">
        <v>1068.26</v>
      </c>
      <c r="EM177">
        <v>1.242250714285714</v>
      </c>
      <c r="EN177">
        <v>1044.822142857143</v>
      </c>
      <c r="EO177">
        <v>21.93910714285714</v>
      </c>
      <c r="EP177">
        <v>2.097486428571429</v>
      </c>
      <c r="EQ177">
        <v>1.985086071428572</v>
      </c>
      <c r="ER177">
        <v>18.20010714285714</v>
      </c>
      <c r="ES177">
        <v>17.32587857142857</v>
      </c>
      <c r="ET177">
        <v>1999.978928571429</v>
      </c>
      <c r="EU177">
        <v>0.9799982500000001</v>
      </c>
      <c r="EV177">
        <v>0.02000165714285715</v>
      </c>
      <c r="EW177">
        <v>0</v>
      </c>
      <c r="EX177">
        <v>230.4484642857143</v>
      </c>
      <c r="EY177">
        <v>5.00097</v>
      </c>
      <c r="EZ177">
        <v>4712.554285714286</v>
      </c>
      <c r="FA177">
        <v>16707.39285714286</v>
      </c>
      <c r="FB177">
        <v>40.30757142857142</v>
      </c>
      <c r="FC177">
        <v>40.64935714285713</v>
      </c>
      <c r="FD177">
        <v>40.24325</v>
      </c>
      <c r="FE177">
        <v>40.25</v>
      </c>
      <c r="FF177">
        <v>40.87942857142857</v>
      </c>
      <c r="FG177">
        <v>1955.078928571429</v>
      </c>
      <c r="FH177">
        <v>39.9</v>
      </c>
      <c r="FI177">
        <v>0</v>
      </c>
      <c r="FJ177">
        <v>1758644436.6</v>
      </c>
      <c r="FK177">
        <v>0</v>
      </c>
      <c r="FL177">
        <v>230.47952</v>
      </c>
      <c r="FM177">
        <v>1.747615368762138</v>
      </c>
      <c r="FN177">
        <v>53.61769240085577</v>
      </c>
      <c r="FO177">
        <v>4713.1988</v>
      </c>
      <c r="FP177">
        <v>15</v>
      </c>
      <c r="FQ177">
        <v>0</v>
      </c>
      <c r="FR177" t="s">
        <v>441</v>
      </c>
      <c r="FS177">
        <v>1747247426.5</v>
      </c>
      <c r="FT177">
        <v>1747247420.5</v>
      </c>
      <c r="FU177">
        <v>0</v>
      </c>
      <c r="FV177">
        <v>1.027</v>
      </c>
      <c r="FW177">
        <v>0.031</v>
      </c>
      <c r="FX177">
        <v>0.02</v>
      </c>
      <c r="FY177">
        <v>0.05</v>
      </c>
      <c r="FZ177">
        <v>420</v>
      </c>
      <c r="GA177">
        <v>16</v>
      </c>
      <c r="GB177">
        <v>0.01</v>
      </c>
      <c r="GC177">
        <v>0.1</v>
      </c>
      <c r="GD177">
        <v>-36.17768536585366</v>
      </c>
      <c r="GE177">
        <v>0.4406195121950938</v>
      </c>
      <c r="GF177">
        <v>0.2142109520565272</v>
      </c>
      <c r="GG177">
        <v>0</v>
      </c>
      <c r="GH177">
        <v>230.3274411764706</v>
      </c>
      <c r="GI177">
        <v>2.078945752625004</v>
      </c>
      <c r="GJ177">
        <v>0.2678256886128897</v>
      </c>
      <c r="GK177">
        <v>-1</v>
      </c>
      <c r="GL177">
        <v>1.244986341463415</v>
      </c>
      <c r="GM177">
        <v>-0.05359442508710824</v>
      </c>
      <c r="GN177">
        <v>0.005406440493543971</v>
      </c>
      <c r="GO177">
        <v>1</v>
      </c>
      <c r="GP177">
        <v>1</v>
      </c>
      <c r="GQ177">
        <v>2</v>
      </c>
      <c r="GR177" t="s">
        <v>442</v>
      </c>
      <c r="GS177">
        <v>3.13612</v>
      </c>
      <c r="GT177">
        <v>2.69039</v>
      </c>
      <c r="GU177">
        <v>0.176017</v>
      </c>
      <c r="GV177">
        <v>0.178133</v>
      </c>
      <c r="GW177">
        <v>0.103903</v>
      </c>
      <c r="GX177">
        <v>0.0987842</v>
      </c>
      <c r="GY177">
        <v>26226.4</v>
      </c>
      <c r="GZ177">
        <v>26201.5</v>
      </c>
      <c r="HA177">
        <v>29584.6</v>
      </c>
      <c r="HB177">
        <v>29459.4</v>
      </c>
      <c r="HC177">
        <v>35028.5</v>
      </c>
      <c r="HD177">
        <v>35163.4</v>
      </c>
      <c r="HE177">
        <v>41634.6</v>
      </c>
      <c r="HF177">
        <v>41850.7</v>
      </c>
      <c r="HG177">
        <v>1.9273</v>
      </c>
      <c r="HH177">
        <v>1.88515</v>
      </c>
      <c r="HI177">
        <v>0.108421</v>
      </c>
      <c r="HJ177">
        <v>0</v>
      </c>
      <c r="HK177">
        <v>28.2313</v>
      </c>
      <c r="HL177">
        <v>999.9</v>
      </c>
      <c r="HM177">
        <v>53.3</v>
      </c>
      <c r="HN177">
        <v>31</v>
      </c>
      <c r="HO177">
        <v>26.5742</v>
      </c>
      <c r="HP177">
        <v>62.1582</v>
      </c>
      <c r="HQ177">
        <v>26.0938</v>
      </c>
      <c r="HR177">
        <v>1</v>
      </c>
      <c r="HS177">
        <v>0.0355183</v>
      </c>
      <c r="HT177">
        <v>-0.551239</v>
      </c>
      <c r="HU177">
        <v>20.3392</v>
      </c>
      <c r="HV177">
        <v>5.21669</v>
      </c>
      <c r="HW177">
        <v>12.0104</v>
      </c>
      <c r="HX177">
        <v>4.98875</v>
      </c>
      <c r="HY177">
        <v>3.28763</v>
      </c>
      <c r="HZ177">
        <v>9999</v>
      </c>
      <c r="IA177">
        <v>9999</v>
      </c>
      <c r="IB177">
        <v>9999</v>
      </c>
      <c r="IC177">
        <v>999.9</v>
      </c>
      <c r="ID177">
        <v>1.86753</v>
      </c>
      <c r="IE177">
        <v>1.86673</v>
      </c>
      <c r="IF177">
        <v>1.86601</v>
      </c>
      <c r="IG177">
        <v>1.866</v>
      </c>
      <c r="IH177">
        <v>1.86783</v>
      </c>
      <c r="II177">
        <v>1.87029</v>
      </c>
      <c r="IJ177">
        <v>1.8689</v>
      </c>
      <c r="IK177">
        <v>1.87042</v>
      </c>
      <c r="IL177">
        <v>0</v>
      </c>
      <c r="IM177">
        <v>0</v>
      </c>
      <c r="IN177">
        <v>0</v>
      </c>
      <c r="IO177">
        <v>0</v>
      </c>
      <c r="IP177" t="s">
        <v>443</v>
      </c>
      <c r="IQ177" t="s">
        <v>444</v>
      </c>
      <c r="IR177" t="s">
        <v>445</v>
      </c>
      <c r="IS177" t="s">
        <v>445</v>
      </c>
      <c r="IT177" t="s">
        <v>445</v>
      </c>
      <c r="IU177" t="s">
        <v>445</v>
      </c>
      <c r="IV177">
        <v>0</v>
      </c>
      <c r="IW177">
        <v>100</v>
      </c>
      <c r="IX177">
        <v>100</v>
      </c>
      <c r="IY177">
        <v>-0.08</v>
      </c>
      <c r="IZ177">
        <v>0.1387</v>
      </c>
      <c r="JA177">
        <v>0.1520806729546384</v>
      </c>
      <c r="JB177">
        <v>0.0003178419753343253</v>
      </c>
      <c r="JC177">
        <v>-6.012475575984678E-07</v>
      </c>
      <c r="JD177">
        <v>7.594320938325871E-11</v>
      </c>
      <c r="JE177">
        <v>-0.06537213769188976</v>
      </c>
      <c r="JF177">
        <v>-0.002779077146552394</v>
      </c>
      <c r="JG177">
        <v>0.0007843295920201409</v>
      </c>
      <c r="JH177">
        <v>-1.211717912536145E-05</v>
      </c>
      <c r="JI177">
        <v>4</v>
      </c>
      <c r="JJ177">
        <v>2338</v>
      </c>
      <c r="JK177">
        <v>1</v>
      </c>
      <c r="JL177">
        <v>27</v>
      </c>
      <c r="JM177">
        <v>189950.2</v>
      </c>
      <c r="JN177">
        <v>189950.3</v>
      </c>
      <c r="JO177">
        <v>2.21558</v>
      </c>
      <c r="JP177">
        <v>2.23267</v>
      </c>
      <c r="JQ177">
        <v>1.39648</v>
      </c>
      <c r="JR177">
        <v>2.34741</v>
      </c>
      <c r="JS177">
        <v>1.49536</v>
      </c>
      <c r="JT177">
        <v>2.69287</v>
      </c>
      <c r="JU177">
        <v>36.1989</v>
      </c>
      <c r="JV177">
        <v>24.07</v>
      </c>
      <c r="JW177">
        <v>18</v>
      </c>
      <c r="JX177">
        <v>486.869</v>
      </c>
      <c r="JY177">
        <v>450.468</v>
      </c>
      <c r="JZ177">
        <v>28.26</v>
      </c>
      <c r="KA177">
        <v>28.0465</v>
      </c>
      <c r="KB177">
        <v>30</v>
      </c>
      <c r="KC177">
        <v>27.9146</v>
      </c>
      <c r="KD177">
        <v>27.8463</v>
      </c>
      <c r="KE177">
        <v>44.3976</v>
      </c>
      <c r="KF177">
        <v>23.9271</v>
      </c>
      <c r="KG177">
        <v>69.26519999999999</v>
      </c>
      <c r="KH177">
        <v>28.2562</v>
      </c>
      <c r="KI177">
        <v>1089.17</v>
      </c>
      <c r="KJ177">
        <v>22.0205</v>
      </c>
      <c r="KK177">
        <v>101.116</v>
      </c>
      <c r="KL177">
        <v>100.639</v>
      </c>
    </row>
    <row r="178" spans="1:298">
      <c r="A178">
        <v>162</v>
      </c>
      <c r="B178">
        <v>1758644440.6</v>
      </c>
      <c r="C178">
        <v>2814.599999904633</v>
      </c>
      <c r="D178" t="s">
        <v>769</v>
      </c>
      <c r="E178" t="s">
        <v>770</v>
      </c>
      <c r="F178">
        <v>5</v>
      </c>
      <c r="G178" t="s">
        <v>640</v>
      </c>
      <c r="H178" t="s">
        <v>437</v>
      </c>
      <c r="I178" t="s">
        <v>438</v>
      </c>
      <c r="J178">
        <v>1758644433.1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1100.368947492313</v>
      </c>
      <c r="AL178">
        <v>1074.161636363636</v>
      </c>
      <c r="AM178">
        <v>3.309514649074901</v>
      </c>
      <c r="AN178">
        <v>64.96377048349792</v>
      </c>
      <c r="AO178">
        <f>(AQ178 - AP178 + DZ178*1E3/(8.314*(EB178+273.15)) * AS178/DY178 * AR178) * DY178/(100*DM178) * 1000/(1000 - AQ178)</f>
        <v>0</v>
      </c>
      <c r="AP178">
        <v>21.93843842116738</v>
      </c>
      <c r="AQ178">
        <v>23.16961333333333</v>
      </c>
      <c r="AR178">
        <v>-5.68694122698735E-05</v>
      </c>
      <c r="AS178">
        <v>107.5651397533487</v>
      </c>
      <c r="AT178">
        <v>2</v>
      </c>
      <c r="AU178">
        <v>0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439</v>
      </c>
      <c r="AZ178" t="s">
        <v>439</v>
      </c>
      <c r="BA178">
        <v>0</v>
      </c>
      <c r="BB178">
        <v>0</v>
      </c>
      <c r="BC178">
        <f>1-BA178/BB178</f>
        <v>0</v>
      </c>
      <c r="BD178">
        <v>0</v>
      </c>
      <c r="BE178" t="s">
        <v>439</v>
      </c>
      <c r="BF178" t="s">
        <v>439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439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1.65</v>
      </c>
      <c r="DN178">
        <v>0.5</v>
      </c>
      <c r="DO178" t="s">
        <v>440</v>
      </c>
      <c r="DP178">
        <v>2</v>
      </c>
      <c r="DQ178" t="b">
        <v>1</v>
      </c>
      <c r="DR178">
        <v>1758644433.1</v>
      </c>
      <c r="DS178">
        <v>1026.297777777778</v>
      </c>
      <c r="DT178">
        <v>1062.137037037037</v>
      </c>
      <c r="DU178">
        <v>23.17645185185185</v>
      </c>
      <c r="DV178">
        <v>21.93896666666667</v>
      </c>
      <c r="DW178">
        <v>1026.370740740741</v>
      </c>
      <c r="DX178">
        <v>23.03773333333333</v>
      </c>
      <c r="DY178">
        <v>499.9931481481482</v>
      </c>
      <c r="DZ178">
        <v>90.4805962962963</v>
      </c>
      <c r="EA178">
        <v>0.02994329259259259</v>
      </c>
      <c r="EB178">
        <v>29.75834074074074</v>
      </c>
      <c r="EC178">
        <v>30.0062037037037</v>
      </c>
      <c r="ED178">
        <v>999.9000000000001</v>
      </c>
      <c r="EE178">
        <v>0</v>
      </c>
      <c r="EF178">
        <v>0</v>
      </c>
      <c r="EG178">
        <v>10001.61592592593</v>
      </c>
      <c r="EH178">
        <v>0</v>
      </c>
      <c r="EI178">
        <v>12.0846</v>
      </c>
      <c r="EJ178">
        <v>-35.83948148148148</v>
      </c>
      <c r="EK178">
        <v>1050.648518518518</v>
      </c>
      <c r="EL178">
        <v>1085.962592592593</v>
      </c>
      <c r="EM178">
        <v>1.237478518518519</v>
      </c>
      <c r="EN178">
        <v>1062.137037037037</v>
      </c>
      <c r="EO178">
        <v>21.93896666666667</v>
      </c>
      <c r="EP178">
        <v>2.097019259259259</v>
      </c>
      <c r="EQ178">
        <v>1.985051481481481</v>
      </c>
      <c r="ER178">
        <v>18.19655555555556</v>
      </c>
      <c r="ES178">
        <v>17.3256</v>
      </c>
      <c r="ET178">
        <v>2000.008148148148</v>
      </c>
      <c r="EU178">
        <v>0.9799985555555556</v>
      </c>
      <c r="EV178">
        <v>0.02000135555555555</v>
      </c>
      <c r="EW178">
        <v>0</v>
      </c>
      <c r="EX178">
        <v>230.6528148148147</v>
      </c>
      <c r="EY178">
        <v>5.00097</v>
      </c>
      <c r="EZ178">
        <v>4717.295925925926</v>
      </c>
      <c r="FA178">
        <v>16707.64074074074</v>
      </c>
      <c r="FB178">
        <v>40.31199999999999</v>
      </c>
      <c r="FC178">
        <v>40.64107407407408</v>
      </c>
      <c r="FD178">
        <v>40.24533333333333</v>
      </c>
      <c r="FE178">
        <v>40.25</v>
      </c>
      <c r="FF178">
        <v>40.875</v>
      </c>
      <c r="FG178">
        <v>1955.108148148148</v>
      </c>
      <c r="FH178">
        <v>39.9</v>
      </c>
      <c r="FI178">
        <v>0</v>
      </c>
      <c r="FJ178">
        <v>1758644441.4</v>
      </c>
      <c r="FK178">
        <v>0</v>
      </c>
      <c r="FL178">
        <v>230.6612</v>
      </c>
      <c r="FM178">
        <v>1.97169228868192</v>
      </c>
      <c r="FN178">
        <v>48.83230765272543</v>
      </c>
      <c r="FO178">
        <v>4717.4312</v>
      </c>
      <c r="FP178">
        <v>15</v>
      </c>
      <c r="FQ178">
        <v>0</v>
      </c>
      <c r="FR178" t="s">
        <v>441</v>
      </c>
      <c r="FS178">
        <v>1747247426.5</v>
      </c>
      <c r="FT178">
        <v>1747247420.5</v>
      </c>
      <c r="FU178">
        <v>0</v>
      </c>
      <c r="FV178">
        <v>1.027</v>
      </c>
      <c r="FW178">
        <v>0.031</v>
      </c>
      <c r="FX178">
        <v>0.02</v>
      </c>
      <c r="FY178">
        <v>0.05</v>
      </c>
      <c r="FZ178">
        <v>420</v>
      </c>
      <c r="GA178">
        <v>16</v>
      </c>
      <c r="GB178">
        <v>0.01</v>
      </c>
      <c r="GC178">
        <v>0.1</v>
      </c>
      <c r="GD178">
        <v>-35.97365853658538</v>
      </c>
      <c r="GE178">
        <v>3.339664808362308</v>
      </c>
      <c r="GF178">
        <v>0.433692353012217</v>
      </c>
      <c r="GG178">
        <v>0</v>
      </c>
      <c r="GH178">
        <v>230.5395588235294</v>
      </c>
      <c r="GI178">
        <v>2.055935821695397</v>
      </c>
      <c r="GJ178">
        <v>0.2441542655030228</v>
      </c>
      <c r="GK178">
        <v>-1</v>
      </c>
      <c r="GL178">
        <v>1.240679512195122</v>
      </c>
      <c r="GM178">
        <v>-0.0555995121951209</v>
      </c>
      <c r="GN178">
        <v>0.005587894560181404</v>
      </c>
      <c r="GO178">
        <v>1</v>
      </c>
      <c r="GP178">
        <v>1</v>
      </c>
      <c r="GQ178">
        <v>2</v>
      </c>
      <c r="GR178" t="s">
        <v>442</v>
      </c>
      <c r="GS178">
        <v>3.13634</v>
      </c>
      <c r="GT178">
        <v>2.69035</v>
      </c>
      <c r="GU178">
        <v>0.177772</v>
      </c>
      <c r="GV178">
        <v>0.179875</v>
      </c>
      <c r="GW178">
        <v>0.103886</v>
      </c>
      <c r="GX178">
        <v>0.098787</v>
      </c>
      <c r="GY178">
        <v>26170.6</v>
      </c>
      <c r="GZ178">
        <v>26146.4</v>
      </c>
      <c r="HA178">
        <v>29584.7</v>
      </c>
      <c r="HB178">
        <v>29459.9</v>
      </c>
      <c r="HC178">
        <v>35029.4</v>
      </c>
      <c r="HD178">
        <v>35163.8</v>
      </c>
      <c r="HE178">
        <v>41634.8</v>
      </c>
      <c r="HF178">
        <v>41851.2</v>
      </c>
      <c r="HG178">
        <v>1.92743</v>
      </c>
      <c r="HH178">
        <v>1.88485</v>
      </c>
      <c r="HI178">
        <v>0.109091</v>
      </c>
      <c r="HJ178">
        <v>0</v>
      </c>
      <c r="HK178">
        <v>28.229</v>
      </c>
      <c r="HL178">
        <v>999.9</v>
      </c>
      <c r="HM178">
        <v>53.3</v>
      </c>
      <c r="HN178">
        <v>31</v>
      </c>
      <c r="HO178">
        <v>26.5739</v>
      </c>
      <c r="HP178">
        <v>61.8382</v>
      </c>
      <c r="HQ178">
        <v>25.8454</v>
      </c>
      <c r="HR178">
        <v>1</v>
      </c>
      <c r="HS178">
        <v>0.0355793</v>
      </c>
      <c r="HT178">
        <v>-0.866065</v>
      </c>
      <c r="HU178">
        <v>20.3375</v>
      </c>
      <c r="HV178">
        <v>5.21714</v>
      </c>
      <c r="HW178">
        <v>12.0114</v>
      </c>
      <c r="HX178">
        <v>4.98885</v>
      </c>
      <c r="HY178">
        <v>3.28775</v>
      </c>
      <c r="HZ178">
        <v>9999</v>
      </c>
      <c r="IA178">
        <v>9999</v>
      </c>
      <c r="IB178">
        <v>9999</v>
      </c>
      <c r="IC178">
        <v>999.9</v>
      </c>
      <c r="ID178">
        <v>1.86754</v>
      </c>
      <c r="IE178">
        <v>1.86673</v>
      </c>
      <c r="IF178">
        <v>1.86601</v>
      </c>
      <c r="IG178">
        <v>1.866</v>
      </c>
      <c r="IH178">
        <v>1.86783</v>
      </c>
      <c r="II178">
        <v>1.87028</v>
      </c>
      <c r="IJ178">
        <v>1.8689</v>
      </c>
      <c r="IK178">
        <v>1.87042</v>
      </c>
      <c r="IL178">
        <v>0</v>
      </c>
      <c r="IM178">
        <v>0</v>
      </c>
      <c r="IN178">
        <v>0</v>
      </c>
      <c r="IO178">
        <v>0</v>
      </c>
      <c r="IP178" t="s">
        <v>443</v>
      </c>
      <c r="IQ178" t="s">
        <v>444</v>
      </c>
      <c r="IR178" t="s">
        <v>445</v>
      </c>
      <c r="IS178" t="s">
        <v>445</v>
      </c>
      <c r="IT178" t="s">
        <v>445</v>
      </c>
      <c r="IU178" t="s">
        <v>445</v>
      </c>
      <c r="IV178">
        <v>0</v>
      </c>
      <c r="IW178">
        <v>100</v>
      </c>
      <c r="IX178">
        <v>100</v>
      </c>
      <c r="IY178">
        <v>-0.09</v>
      </c>
      <c r="IZ178">
        <v>0.1386</v>
      </c>
      <c r="JA178">
        <v>0.1520806729546384</v>
      </c>
      <c r="JB178">
        <v>0.0003178419753343253</v>
      </c>
      <c r="JC178">
        <v>-6.012475575984678E-07</v>
      </c>
      <c r="JD178">
        <v>7.594320938325871E-11</v>
      </c>
      <c r="JE178">
        <v>-0.06537213769188976</v>
      </c>
      <c r="JF178">
        <v>-0.002779077146552394</v>
      </c>
      <c r="JG178">
        <v>0.0007843295920201409</v>
      </c>
      <c r="JH178">
        <v>-1.211717912536145E-05</v>
      </c>
      <c r="JI178">
        <v>4</v>
      </c>
      <c r="JJ178">
        <v>2338</v>
      </c>
      <c r="JK178">
        <v>1</v>
      </c>
      <c r="JL178">
        <v>27</v>
      </c>
      <c r="JM178">
        <v>189950.2</v>
      </c>
      <c r="JN178">
        <v>189950.3</v>
      </c>
      <c r="JO178">
        <v>2.24243</v>
      </c>
      <c r="JP178">
        <v>2.23999</v>
      </c>
      <c r="JQ178">
        <v>1.39771</v>
      </c>
      <c r="JR178">
        <v>2.34741</v>
      </c>
      <c r="JS178">
        <v>1.49536</v>
      </c>
      <c r="JT178">
        <v>2.70142</v>
      </c>
      <c r="JU178">
        <v>36.1989</v>
      </c>
      <c r="JV178">
        <v>24.07</v>
      </c>
      <c r="JW178">
        <v>18</v>
      </c>
      <c r="JX178">
        <v>486.93</v>
      </c>
      <c r="JY178">
        <v>450.282</v>
      </c>
      <c r="JZ178">
        <v>28.2629</v>
      </c>
      <c r="KA178">
        <v>28.0465</v>
      </c>
      <c r="KB178">
        <v>30.0001</v>
      </c>
      <c r="KC178">
        <v>27.9126</v>
      </c>
      <c r="KD178">
        <v>27.8463</v>
      </c>
      <c r="KE178">
        <v>44.9146</v>
      </c>
      <c r="KF178">
        <v>23.6535</v>
      </c>
      <c r="KG178">
        <v>69.26519999999999</v>
      </c>
      <c r="KH178">
        <v>28.3667</v>
      </c>
      <c r="KI178">
        <v>1109.27</v>
      </c>
      <c r="KJ178">
        <v>22.0379</v>
      </c>
      <c r="KK178">
        <v>101.117</v>
      </c>
      <c r="KL178">
        <v>100.641</v>
      </c>
    </row>
    <row r="179" spans="1:298">
      <c r="A179">
        <v>163</v>
      </c>
      <c r="B179">
        <v>1758644445.6</v>
      </c>
      <c r="C179">
        <v>2819.599999904633</v>
      </c>
      <c r="D179" t="s">
        <v>771</v>
      </c>
      <c r="E179" t="s">
        <v>772</v>
      </c>
      <c r="F179">
        <v>5</v>
      </c>
      <c r="G179" t="s">
        <v>640</v>
      </c>
      <c r="H179" t="s">
        <v>437</v>
      </c>
      <c r="I179" t="s">
        <v>438</v>
      </c>
      <c r="J179">
        <v>1758644437.814285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1117.331374226567</v>
      </c>
      <c r="AL179">
        <v>1090.829212121212</v>
      </c>
      <c r="AM179">
        <v>3.336172206908254</v>
      </c>
      <c r="AN179">
        <v>64.96377048349792</v>
      </c>
      <c r="AO179">
        <f>(AQ179 - AP179 + DZ179*1E3/(8.314*(EB179+273.15)) * AS179/DY179 * AR179) * DY179/(100*DM179) * 1000/(1000 - AQ179)</f>
        <v>0</v>
      </c>
      <c r="AP179">
        <v>21.96118218780284</v>
      </c>
      <c r="AQ179">
        <v>23.1715703030303</v>
      </c>
      <c r="AR179">
        <v>5.557689199081748E-05</v>
      </c>
      <c r="AS179">
        <v>107.5651397533487</v>
      </c>
      <c r="AT179">
        <v>2</v>
      </c>
      <c r="AU179">
        <v>0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439</v>
      </c>
      <c r="AZ179" t="s">
        <v>439</v>
      </c>
      <c r="BA179">
        <v>0</v>
      </c>
      <c r="BB179">
        <v>0</v>
      </c>
      <c r="BC179">
        <f>1-BA179/BB179</f>
        <v>0</v>
      </c>
      <c r="BD179">
        <v>0</v>
      </c>
      <c r="BE179" t="s">
        <v>439</v>
      </c>
      <c r="BF179" t="s">
        <v>439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439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1.65</v>
      </c>
      <c r="DN179">
        <v>0.5</v>
      </c>
      <c r="DO179" t="s">
        <v>440</v>
      </c>
      <c r="DP179">
        <v>2</v>
      </c>
      <c r="DQ179" t="b">
        <v>1</v>
      </c>
      <c r="DR179">
        <v>1758644437.814285</v>
      </c>
      <c r="DS179">
        <v>1041.822142857143</v>
      </c>
      <c r="DT179">
        <v>1077.491785714286</v>
      </c>
      <c r="DU179">
        <v>23.17217857142857</v>
      </c>
      <c r="DV179">
        <v>21.94495</v>
      </c>
      <c r="DW179">
        <v>1041.905357142857</v>
      </c>
      <c r="DX179">
        <v>23.03351785714286</v>
      </c>
      <c r="DY179">
        <v>500.0059285714286</v>
      </c>
      <c r="DZ179">
        <v>90.48015714285715</v>
      </c>
      <c r="EA179">
        <v>0.02995055</v>
      </c>
      <c r="EB179">
        <v>29.75619285714286</v>
      </c>
      <c r="EC179">
        <v>30.00457857142857</v>
      </c>
      <c r="ED179">
        <v>999.9000000000002</v>
      </c>
      <c r="EE179">
        <v>0</v>
      </c>
      <c r="EF179">
        <v>0</v>
      </c>
      <c r="EG179">
        <v>10004.73142857143</v>
      </c>
      <c r="EH179">
        <v>0</v>
      </c>
      <c r="EI179">
        <v>12.0846</v>
      </c>
      <c r="EJ179">
        <v>-35.67028214285714</v>
      </c>
      <c r="EK179">
        <v>1066.535714285714</v>
      </c>
      <c r="EL179">
        <v>1101.668214285714</v>
      </c>
      <c r="EM179">
        <v>1.227229642857143</v>
      </c>
      <c r="EN179">
        <v>1077.491785714286</v>
      </c>
      <c r="EO179">
        <v>21.94495</v>
      </c>
      <c r="EP179">
        <v>2.096623214285715</v>
      </c>
      <c r="EQ179">
        <v>1.985582142857143</v>
      </c>
      <c r="ER179">
        <v>18.19354285714286</v>
      </c>
      <c r="ES179">
        <v>17.32983214285714</v>
      </c>
      <c r="ET179">
        <v>2000.024642857143</v>
      </c>
      <c r="EU179">
        <v>0.9799986785714285</v>
      </c>
      <c r="EV179">
        <v>0.02000123214285714</v>
      </c>
      <c r="EW179">
        <v>0</v>
      </c>
      <c r="EX179">
        <v>230.8189642857143</v>
      </c>
      <c r="EY179">
        <v>5.00097</v>
      </c>
      <c r="EZ179">
        <v>4720.980714285714</v>
      </c>
      <c r="FA179">
        <v>16707.78214285714</v>
      </c>
      <c r="FB179">
        <v>40.31199999999999</v>
      </c>
      <c r="FC179">
        <v>40.63828571428571</v>
      </c>
      <c r="FD179">
        <v>40.241</v>
      </c>
      <c r="FE179">
        <v>40.25</v>
      </c>
      <c r="FF179">
        <v>40.875</v>
      </c>
      <c r="FG179">
        <v>1955.124642857143</v>
      </c>
      <c r="FH179">
        <v>39.9</v>
      </c>
      <c r="FI179">
        <v>0</v>
      </c>
      <c r="FJ179">
        <v>1758644446.8</v>
      </c>
      <c r="FK179">
        <v>0</v>
      </c>
      <c r="FL179">
        <v>230.8417692307692</v>
      </c>
      <c r="FM179">
        <v>2.740170935664817</v>
      </c>
      <c r="FN179">
        <v>45.20923081473517</v>
      </c>
      <c r="FO179">
        <v>4721.38423076923</v>
      </c>
      <c r="FP179">
        <v>15</v>
      </c>
      <c r="FQ179">
        <v>0</v>
      </c>
      <c r="FR179" t="s">
        <v>441</v>
      </c>
      <c r="FS179">
        <v>1747247426.5</v>
      </c>
      <c r="FT179">
        <v>1747247420.5</v>
      </c>
      <c r="FU179">
        <v>0</v>
      </c>
      <c r="FV179">
        <v>1.027</v>
      </c>
      <c r="FW179">
        <v>0.031</v>
      </c>
      <c r="FX179">
        <v>0.02</v>
      </c>
      <c r="FY179">
        <v>0.05</v>
      </c>
      <c r="FZ179">
        <v>420</v>
      </c>
      <c r="GA179">
        <v>16</v>
      </c>
      <c r="GB179">
        <v>0.01</v>
      </c>
      <c r="GC179">
        <v>0.1</v>
      </c>
      <c r="GD179">
        <v>-35.83688048780488</v>
      </c>
      <c r="GE179">
        <v>3.050880836236904</v>
      </c>
      <c r="GF179">
        <v>0.4239237237071234</v>
      </c>
      <c r="GG179">
        <v>0</v>
      </c>
      <c r="GH179">
        <v>230.7131176470588</v>
      </c>
      <c r="GI179">
        <v>2.066860193176374</v>
      </c>
      <c r="GJ179">
        <v>0.2734591876965185</v>
      </c>
      <c r="GK179">
        <v>-1</v>
      </c>
      <c r="GL179">
        <v>1.232577073170732</v>
      </c>
      <c r="GM179">
        <v>-0.1019523344947722</v>
      </c>
      <c r="GN179">
        <v>0.01170108567902212</v>
      </c>
      <c r="GO179">
        <v>0</v>
      </c>
      <c r="GP179">
        <v>0</v>
      </c>
      <c r="GQ179">
        <v>2</v>
      </c>
      <c r="GR179" t="s">
        <v>482</v>
      </c>
      <c r="GS179">
        <v>3.13625</v>
      </c>
      <c r="GT179">
        <v>2.69016</v>
      </c>
      <c r="GU179">
        <v>0.17953</v>
      </c>
      <c r="GV179">
        <v>0.18164</v>
      </c>
      <c r="GW179">
        <v>0.1039</v>
      </c>
      <c r="GX179">
        <v>0.0989056</v>
      </c>
      <c r="GY179">
        <v>26115.1</v>
      </c>
      <c r="GZ179">
        <v>26090.6</v>
      </c>
      <c r="HA179">
        <v>29585.2</v>
      </c>
      <c r="HB179">
        <v>29460.4</v>
      </c>
      <c r="HC179">
        <v>35029.3</v>
      </c>
      <c r="HD179">
        <v>35159.8</v>
      </c>
      <c r="HE179">
        <v>41635.4</v>
      </c>
      <c r="HF179">
        <v>41852.1</v>
      </c>
      <c r="HG179">
        <v>1.92733</v>
      </c>
      <c r="HH179">
        <v>1.88512</v>
      </c>
      <c r="HI179">
        <v>0.109464</v>
      </c>
      <c r="HJ179">
        <v>0</v>
      </c>
      <c r="HK179">
        <v>28.2265</v>
      </c>
      <c r="HL179">
        <v>999.9</v>
      </c>
      <c r="HM179">
        <v>53.3</v>
      </c>
      <c r="HN179">
        <v>31</v>
      </c>
      <c r="HO179">
        <v>26.5772</v>
      </c>
      <c r="HP179">
        <v>61.9982</v>
      </c>
      <c r="HQ179">
        <v>25.8373</v>
      </c>
      <c r="HR179">
        <v>1</v>
      </c>
      <c r="HS179">
        <v>0.0356098</v>
      </c>
      <c r="HT179">
        <v>-0.770392</v>
      </c>
      <c r="HU179">
        <v>20.3378</v>
      </c>
      <c r="HV179">
        <v>5.21819</v>
      </c>
      <c r="HW179">
        <v>12.0108</v>
      </c>
      <c r="HX179">
        <v>4.9891</v>
      </c>
      <c r="HY179">
        <v>3.28772</v>
      </c>
      <c r="HZ179">
        <v>9999</v>
      </c>
      <c r="IA179">
        <v>9999</v>
      </c>
      <c r="IB179">
        <v>9999</v>
      </c>
      <c r="IC179">
        <v>999.9</v>
      </c>
      <c r="ID179">
        <v>1.86754</v>
      </c>
      <c r="IE179">
        <v>1.8667</v>
      </c>
      <c r="IF179">
        <v>1.86603</v>
      </c>
      <c r="IG179">
        <v>1.866</v>
      </c>
      <c r="IH179">
        <v>1.86784</v>
      </c>
      <c r="II179">
        <v>1.87028</v>
      </c>
      <c r="IJ179">
        <v>1.86891</v>
      </c>
      <c r="IK179">
        <v>1.87042</v>
      </c>
      <c r="IL179">
        <v>0</v>
      </c>
      <c r="IM179">
        <v>0</v>
      </c>
      <c r="IN179">
        <v>0</v>
      </c>
      <c r="IO179">
        <v>0</v>
      </c>
      <c r="IP179" t="s">
        <v>443</v>
      </c>
      <c r="IQ179" t="s">
        <v>444</v>
      </c>
      <c r="IR179" t="s">
        <v>445</v>
      </c>
      <c r="IS179" t="s">
        <v>445</v>
      </c>
      <c r="IT179" t="s">
        <v>445</v>
      </c>
      <c r="IU179" t="s">
        <v>445</v>
      </c>
      <c r="IV179">
        <v>0</v>
      </c>
      <c r="IW179">
        <v>100</v>
      </c>
      <c r="IX179">
        <v>100</v>
      </c>
      <c r="IY179">
        <v>-0.1</v>
      </c>
      <c r="IZ179">
        <v>0.1387</v>
      </c>
      <c r="JA179">
        <v>0.1520806729546384</v>
      </c>
      <c r="JB179">
        <v>0.0003178419753343253</v>
      </c>
      <c r="JC179">
        <v>-6.012475575984678E-07</v>
      </c>
      <c r="JD179">
        <v>7.594320938325871E-11</v>
      </c>
      <c r="JE179">
        <v>-0.06537213769188976</v>
      </c>
      <c r="JF179">
        <v>-0.002779077146552394</v>
      </c>
      <c r="JG179">
        <v>0.0007843295920201409</v>
      </c>
      <c r="JH179">
        <v>-1.211717912536145E-05</v>
      </c>
      <c r="JI179">
        <v>4</v>
      </c>
      <c r="JJ179">
        <v>2338</v>
      </c>
      <c r="JK179">
        <v>1</v>
      </c>
      <c r="JL179">
        <v>27</v>
      </c>
      <c r="JM179">
        <v>189950.3</v>
      </c>
      <c r="JN179">
        <v>189950.4</v>
      </c>
      <c r="JO179">
        <v>2.27173</v>
      </c>
      <c r="JP179">
        <v>2.25098</v>
      </c>
      <c r="JQ179">
        <v>1.39648</v>
      </c>
      <c r="JR179">
        <v>2.34863</v>
      </c>
      <c r="JS179">
        <v>1.49536</v>
      </c>
      <c r="JT179">
        <v>2.59888</v>
      </c>
      <c r="JU179">
        <v>36.1989</v>
      </c>
      <c r="JV179">
        <v>24.0612</v>
      </c>
      <c r="JW179">
        <v>18</v>
      </c>
      <c r="JX179">
        <v>486.868</v>
      </c>
      <c r="JY179">
        <v>450.435</v>
      </c>
      <c r="JZ179">
        <v>28.3596</v>
      </c>
      <c r="KA179">
        <v>28.0465</v>
      </c>
      <c r="KB179">
        <v>30.0001</v>
      </c>
      <c r="KC179">
        <v>27.9126</v>
      </c>
      <c r="KD179">
        <v>27.8439</v>
      </c>
      <c r="KE179">
        <v>45.5034</v>
      </c>
      <c r="KF179">
        <v>23.6535</v>
      </c>
      <c r="KG179">
        <v>69.26519999999999</v>
      </c>
      <c r="KH179">
        <v>28.3447</v>
      </c>
      <c r="KI179">
        <v>1122.64</v>
      </c>
      <c r="KJ179">
        <v>22.0433</v>
      </c>
      <c r="KK179">
        <v>101.118</v>
      </c>
      <c r="KL179">
        <v>100.643</v>
      </c>
    </row>
    <row r="180" spans="1:298">
      <c r="A180">
        <v>164</v>
      </c>
      <c r="B180">
        <v>1758644450.6</v>
      </c>
      <c r="C180">
        <v>2824.599999904633</v>
      </c>
      <c r="D180" t="s">
        <v>773</v>
      </c>
      <c r="E180" t="s">
        <v>774</v>
      </c>
      <c r="F180">
        <v>5</v>
      </c>
      <c r="G180" t="s">
        <v>640</v>
      </c>
      <c r="H180" t="s">
        <v>437</v>
      </c>
      <c r="I180" t="s">
        <v>438</v>
      </c>
      <c r="J180">
        <v>1758644443.1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1134.659901574694</v>
      </c>
      <c r="AL180">
        <v>1107.830363636364</v>
      </c>
      <c r="AM180">
        <v>3.402136632498021</v>
      </c>
      <c r="AN180">
        <v>64.96377048349792</v>
      </c>
      <c r="AO180">
        <f>(AQ180 - AP180 + DZ180*1E3/(8.314*(EB180+273.15)) * AS180/DY180 * AR180) * DY180/(100*DM180) * 1000/(1000 - AQ180)</f>
        <v>0</v>
      </c>
      <c r="AP180">
        <v>21.98309518031182</v>
      </c>
      <c r="AQ180">
        <v>23.18683515151515</v>
      </c>
      <c r="AR180">
        <v>0.0001186198817330512</v>
      </c>
      <c r="AS180">
        <v>107.5651397533487</v>
      </c>
      <c r="AT180">
        <v>2</v>
      </c>
      <c r="AU180">
        <v>0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439</v>
      </c>
      <c r="AZ180" t="s">
        <v>439</v>
      </c>
      <c r="BA180">
        <v>0</v>
      </c>
      <c r="BB180">
        <v>0</v>
      </c>
      <c r="BC180">
        <f>1-BA180/BB180</f>
        <v>0</v>
      </c>
      <c r="BD180">
        <v>0</v>
      </c>
      <c r="BE180" t="s">
        <v>439</v>
      </c>
      <c r="BF180" t="s">
        <v>439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439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1.65</v>
      </c>
      <c r="DN180">
        <v>0.5</v>
      </c>
      <c r="DO180" t="s">
        <v>440</v>
      </c>
      <c r="DP180">
        <v>2</v>
      </c>
      <c r="DQ180" t="b">
        <v>1</v>
      </c>
      <c r="DR180">
        <v>1758644443.1</v>
      </c>
      <c r="DS180">
        <v>1059.109259259259</v>
      </c>
      <c r="DT180">
        <v>1094.834074074074</v>
      </c>
      <c r="DU180">
        <v>23.17362592592593</v>
      </c>
      <c r="DV180">
        <v>21.95964074074074</v>
      </c>
      <c r="DW180">
        <v>1059.204074074074</v>
      </c>
      <c r="DX180">
        <v>23.03495185185185</v>
      </c>
      <c r="DY180">
        <v>500.0084814814815</v>
      </c>
      <c r="DZ180">
        <v>90.47990740740742</v>
      </c>
      <c r="EA180">
        <v>0.02995407777777778</v>
      </c>
      <c r="EB180">
        <v>29.75431851851852</v>
      </c>
      <c r="EC180">
        <v>30.00632592592592</v>
      </c>
      <c r="ED180">
        <v>999.9000000000001</v>
      </c>
      <c r="EE180">
        <v>0</v>
      </c>
      <c r="EF180">
        <v>0</v>
      </c>
      <c r="EG180">
        <v>10009.42037037037</v>
      </c>
      <c r="EH180">
        <v>0</v>
      </c>
      <c r="EI180">
        <v>12.0846</v>
      </c>
      <c r="EJ180">
        <v>-35.725</v>
      </c>
      <c r="EK180">
        <v>1084.234074074074</v>
      </c>
      <c r="EL180">
        <v>1119.416296296296</v>
      </c>
      <c r="EM180">
        <v>1.213987777777778</v>
      </c>
      <c r="EN180">
        <v>1094.834074074074</v>
      </c>
      <c r="EO180">
        <v>21.95964074074074</v>
      </c>
      <c r="EP180">
        <v>2.096748518518519</v>
      </c>
      <c r="EQ180">
        <v>1.986906296296296</v>
      </c>
      <c r="ER180">
        <v>18.1944962962963</v>
      </c>
      <c r="ES180">
        <v>17.34037037037037</v>
      </c>
      <c r="ET180">
        <v>2000.004444444445</v>
      </c>
      <c r="EU180">
        <v>0.9799984444444445</v>
      </c>
      <c r="EV180">
        <v>0.02000145925925926</v>
      </c>
      <c r="EW180">
        <v>0</v>
      </c>
      <c r="EX180">
        <v>231.0412962962963</v>
      </c>
      <c r="EY180">
        <v>5.00097</v>
      </c>
      <c r="EZ180">
        <v>4725.028888888889</v>
      </c>
      <c r="FA180">
        <v>16707.61111111111</v>
      </c>
      <c r="FB180">
        <v>40.30281481481481</v>
      </c>
      <c r="FC180">
        <v>40.63877777777778</v>
      </c>
      <c r="FD180">
        <v>40.23366666666667</v>
      </c>
      <c r="FE180">
        <v>40.25</v>
      </c>
      <c r="FF180">
        <v>40.875</v>
      </c>
      <c r="FG180">
        <v>1955.104444444445</v>
      </c>
      <c r="FH180">
        <v>39.9</v>
      </c>
      <c r="FI180">
        <v>0</v>
      </c>
      <c r="FJ180">
        <v>1758644451.6</v>
      </c>
      <c r="FK180">
        <v>0</v>
      </c>
      <c r="FL180">
        <v>231.0394615384615</v>
      </c>
      <c r="FM180">
        <v>2.150017092570619</v>
      </c>
      <c r="FN180">
        <v>45.14324784451558</v>
      </c>
      <c r="FO180">
        <v>4725.073076923077</v>
      </c>
      <c r="FP180">
        <v>15</v>
      </c>
      <c r="FQ180">
        <v>0</v>
      </c>
      <c r="FR180" t="s">
        <v>441</v>
      </c>
      <c r="FS180">
        <v>1747247426.5</v>
      </c>
      <c r="FT180">
        <v>1747247420.5</v>
      </c>
      <c r="FU180">
        <v>0</v>
      </c>
      <c r="FV180">
        <v>1.027</v>
      </c>
      <c r="FW180">
        <v>0.031</v>
      </c>
      <c r="FX180">
        <v>0.02</v>
      </c>
      <c r="FY180">
        <v>0.05</v>
      </c>
      <c r="FZ180">
        <v>420</v>
      </c>
      <c r="GA180">
        <v>16</v>
      </c>
      <c r="GB180">
        <v>0.01</v>
      </c>
      <c r="GC180">
        <v>0.1</v>
      </c>
      <c r="GD180">
        <v>-35.76192500000001</v>
      </c>
      <c r="GE180">
        <v>-0.9900810506566267</v>
      </c>
      <c r="GF180">
        <v>0.3556177946545986</v>
      </c>
      <c r="GG180">
        <v>0</v>
      </c>
      <c r="GH180">
        <v>230.9015882352941</v>
      </c>
      <c r="GI180">
        <v>2.48641710724383</v>
      </c>
      <c r="GJ180">
        <v>0.3073838487133427</v>
      </c>
      <c r="GK180">
        <v>-1</v>
      </c>
      <c r="GL180">
        <v>1.2202855</v>
      </c>
      <c r="GM180">
        <v>-0.1627706566604153</v>
      </c>
      <c r="GN180">
        <v>0.0168620212237442</v>
      </c>
      <c r="GO180">
        <v>0</v>
      </c>
      <c r="GP180">
        <v>0</v>
      </c>
      <c r="GQ180">
        <v>2</v>
      </c>
      <c r="GR180" t="s">
        <v>482</v>
      </c>
      <c r="GS180">
        <v>3.13606</v>
      </c>
      <c r="GT180">
        <v>2.6903</v>
      </c>
      <c r="GU180">
        <v>0.181309</v>
      </c>
      <c r="GV180">
        <v>0.183384</v>
      </c>
      <c r="GW180">
        <v>0.103944</v>
      </c>
      <c r="GX180">
        <v>0.0989259</v>
      </c>
      <c r="GY180">
        <v>26057.5</v>
      </c>
      <c r="GZ180">
        <v>26034.7</v>
      </c>
      <c r="HA180">
        <v>29584.1</v>
      </c>
      <c r="HB180">
        <v>29460.1</v>
      </c>
      <c r="HC180">
        <v>35026.3</v>
      </c>
      <c r="HD180">
        <v>35158.7</v>
      </c>
      <c r="HE180">
        <v>41633.8</v>
      </c>
      <c r="HF180">
        <v>41851.7</v>
      </c>
      <c r="HG180">
        <v>1.92722</v>
      </c>
      <c r="HH180">
        <v>1.88517</v>
      </c>
      <c r="HI180">
        <v>0.109598</v>
      </c>
      <c r="HJ180">
        <v>0</v>
      </c>
      <c r="HK180">
        <v>28.2242</v>
      </c>
      <c r="HL180">
        <v>999.9</v>
      </c>
      <c r="HM180">
        <v>53.3</v>
      </c>
      <c r="HN180">
        <v>31</v>
      </c>
      <c r="HO180">
        <v>26.5788</v>
      </c>
      <c r="HP180">
        <v>61.7682</v>
      </c>
      <c r="HQ180">
        <v>26.0697</v>
      </c>
      <c r="HR180">
        <v>1</v>
      </c>
      <c r="HS180">
        <v>0.0355107</v>
      </c>
      <c r="HT180">
        <v>-0.659872</v>
      </c>
      <c r="HU180">
        <v>20.3384</v>
      </c>
      <c r="HV180">
        <v>5.21699</v>
      </c>
      <c r="HW180">
        <v>12.0105</v>
      </c>
      <c r="HX180">
        <v>4.989</v>
      </c>
      <c r="HY180">
        <v>3.28778</v>
      </c>
      <c r="HZ180">
        <v>9999</v>
      </c>
      <c r="IA180">
        <v>9999</v>
      </c>
      <c r="IB180">
        <v>9999</v>
      </c>
      <c r="IC180">
        <v>999.9</v>
      </c>
      <c r="ID180">
        <v>1.86753</v>
      </c>
      <c r="IE180">
        <v>1.86669</v>
      </c>
      <c r="IF180">
        <v>1.86604</v>
      </c>
      <c r="IG180">
        <v>1.866</v>
      </c>
      <c r="IH180">
        <v>1.86783</v>
      </c>
      <c r="II180">
        <v>1.87028</v>
      </c>
      <c r="IJ180">
        <v>1.8689</v>
      </c>
      <c r="IK180">
        <v>1.87042</v>
      </c>
      <c r="IL180">
        <v>0</v>
      </c>
      <c r="IM180">
        <v>0</v>
      </c>
      <c r="IN180">
        <v>0</v>
      </c>
      <c r="IO180">
        <v>0</v>
      </c>
      <c r="IP180" t="s">
        <v>443</v>
      </c>
      <c r="IQ180" t="s">
        <v>444</v>
      </c>
      <c r="IR180" t="s">
        <v>445</v>
      </c>
      <c r="IS180" t="s">
        <v>445</v>
      </c>
      <c r="IT180" t="s">
        <v>445</v>
      </c>
      <c r="IU180" t="s">
        <v>445</v>
      </c>
      <c r="IV180">
        <v>0</v>
      </c>
      <c r="IW180">
        <v>100</v>
      </c>
      <c r="IX180">
        <v>100</v>
      </c>
      <c r="IY180">
        <v>-0.11</v>
      </c>
      <c r="IZ180">
        <v>0.1388</v>
      </c>
      <c r="JA180">
        <v>0.1520806729546384</v>
      </c>
      <c r="JB180">
        <v>0.0003178419753343253</v>
      </c>
      <c r="JC180">
        <v>-6.012475575984678E-07</v>
      </c>
      <c r="JD180">
        <v>7.594320938325871E-11</v>
      </c>
      <c r="JE180">
        <v>-0.06537213769188976</v>
      </c>
      <c r="JF180">
        <v>-0.002779077146552394</v>
      </c>
      <c r="JG180">
        <v>0.0007843295920201409</v>
      </c>
      <c r="JH180">
        <v>-1.211717912536145E-05</v>
      </c>
      <c r="JI180">
        <v>4</v>
      </c>
      <c r="JJ180">
        <v>2338</v>
      </c>
      <c r="JK180">
        <v>1</v>
      </c>
      <c r="JL180">
        <v>27</v>
      </c>
      <c r="JM180">
        <v>189950.4</v>
      </c>
      <c r="JN180">
        <v>189950.5</v>
      </c>
      <c r="JO180">
        <v>2.29736</v>
      </c>
      <c r="JP180">
        <v>2.23755</v>
      </c>
      <c r="JQ180">
        <v>1.39648</v>
      </c>
      <c r="JR180">
        <v>2.34619</v>
      </c>
      <c r="JS180">
        <v>1.49536</v>
      </c>
      <c r="JT180">
        <v>2.61475</v>
      </c>
      <c r="JU180">
        <v>36.1989</v>
      </c>
      <c r="JV180">
        <v>24.07</v>
      </c>
      <c r="JW180">
        <v>18</v>
      </c>
      <c r="JX180">
        <v>486.795</v>
      </c>
      <c r="JY180">
        <v>450.466</v>
      </c>
      <c r="JZ180">
        <v>28.3553</v>
      </c>
      <c r="KA180">
        <v>28.0451</v>
      </c>
      <c r="KB180">
        <v>30</v>
      </c>
      <c r="KC180">
        <v>27.9113</v>
      </c>
      <c r="KD180">
        <v>27.8439</v>
      </c>
      <c r="KE180">
        <v>46.0133</v>
      </c>
      <c r="KF180">
        <v>23.6535</v>
      </c>
      <c r="KG180">
        <v>69.26519999999999</v>
      </c>
      <c r="KH180">
        <v>28.3342</v>
      </c>
      <c r="KI180">
        <v>1142.7</v>
      </c>
      <c r="KJ180">
        <v>22.0439</v>
      </c>
      <c r="KK180">
        <v>101.114</v>
      </c>
      <c r="KL180">
        <v>100.642</v>
      </c>
    </row>
    <row r="181" spans="1:298">
      <c r="A181">
        <v>165</v>
      </c>
      <c r="B181">
        <v>1758644455.6</v>
      </c>
      <c r="C181">
        <v>2829.599999904633</v>
      </c>
      <c r="D181" t="s">
        <v>775</v>
      </c>
      <c r="E181" t="s">
        <v>776</v>
      </c>
      <c r="F181">
        <v>5</v>
      </c>
      <c r="G181" t="s">
        <v>640</v>
      </c>
      <c r="H181" t="s">
        <v>437</v>
      </c>
      <c r="I181" t="s">
        <v>438</v>
      </c>
      <c r="J181">
        <v>1758644447.814285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1151.794158324275</v>
      </c>
      <c r="AL181">
        <v>1124.887272727272</v>
      </c>
      <c r="AM181">
        <v>3.405692021515915</v>
      </c>
      <c r="AN181">
        <v>64.96377048349792</v>
      </c>
      <c r="AO181">
        <f>(AQ181 - AP181 + DZ181*1E3/(8.314*(EB181+273.15)) * AS181/DY181 * AR181) * DY181/(100*DM181) * 1000/(1000 - AQ181)</f>
        <v>0</v>
      </c>
      <c r="AP181">
        <v>21.98450378565861</v>
      </c>
      <c r="AQ181">
        <v>23.1905096969697</v>
      </c>
      <c r="AR181">
        <v>2.184652930913404E-05</v>
      </c>
      <c r="AS181">
        <v>107.5651397533487</v>
      </c>
      <c r="AT181">
        <v>2</v>
      </c>
      <c r="AU181">
        <v>0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439</v>
      </c>
      <c r="AZ181" t="s">
        <v>439</v>
      </c>
      <c r="BA181">
        <v>0</v>
      </c>
      <c r="BB181">
        <v>0</v>
      </c>
      <c r="BC181">
        <f>1-BA181/BB181</f>
        <v>0</v>
      </c>
      <c r="BD181">
        <v>0</v>
      </c>
      <c r="BE181" t="s">
        <v>439</v>
      </c>
      <c r="BF181" t="s">
        <v>439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439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1.65</v>
      </c>
      <c r="DN181">
        <v>0.5</v>
      </c>
      <c r="DO181" t="s">
        <v>440</v>
      </c>
      <c r="DP181">
        <v>2</v>
      </c>
      <c r="DQ181" t="b">
        <v>1</v>
      </c>
      <c r="DR181">
        <v>1758644447.814285</v>
      </c>
      <c r="DS181">
        <v>1074.627857142857</v>
      </c>
      <c r="DT181">
        <v>1110.627142857143</v>
      </c>
      <c r="DU181">
        <v>23.17924285714285</v>
      </c>
      <c r="DV181">
        <v>21.97358928571428</v>
      </c>
      <c r="DW181">
        <v>1074.734285714286</v>
      </c>
      <c r="DX181">
        <v>23.04049642857143</v>
      </c>
      <c r="DY181">
        <v>500.0026785714286</v>
      </c>
      <c r="DZ181">
        <v>90.48028928571425</v>
      </c>
      <c r="EA181">
        <v>0.02993573928571428</v>
      </c>
      <c r="EB181">
        <v>29.75461071428572</v>
      </c>
      <c r="EC181">
        <v>30.00966428571429</v>
      </c>
      <c r="ED181">
        <v>999.9000000000002</v>
      </c>
      <c r="EE181">
        <v>0</v>
      </c>
      <c r="EF181">
        <v>0</v>
      </c>
      <c r="EG181">
        <v>10004.22071428571</v>
      </c>
      <c r="EH181">
        <v>0</v>
      </c>
      <c r="EI181">
        <v>12.0846</v>
      </c>
      <c r="EJ181">
        <v>-35.99964642857143</v>
      </c>
      <c r="EK181">
        <v>1100.127142857143</v>
      </c>
      <c r="EL181">
        <v>1135.579642857143</v>
      </c>
      <c r="EM181">
        <v>1.205666785714286</v>
      </c>
      <c r="EN181">
        <v>1110.627142857143</v>
      </c>
      <c r="EO181">
        <v>21.97358928571428</v>
      </c>
      <c r="EP181">
        <v>2.097266071428571</v>
      </c>
      <c r="EQ181">
        <v>1.988175714285715</v>
      </c>
      <c r="ER181">
        <v>18.19842142857143</v>
      </c>
      <c r="ES181">
        <v>17.35048571428571</v>
      </c>
      <c r="ET181">
        <v>2000.000357142857</v>
      </c>
      <c r="EU181">
        <v>0.9799983571428571</v>
      </c>
      <c r="EV181">
        <v>0.02000154285714285</v>
      </c>
      <c r="EW181">
        <v>0</v>
      </c>
      <c r="EX181">
        <v>231.2468571428572</v>
      </c>
      <c r="EY181">
        <v>5.00097</v>
      </c>
      <c r="EZ181">
        <v>4728.686428571428</v>
      </c>
      <c r="FA181">
        <v>16707.56785714285</v>
      </c>
      <c r="FB181">
        <v>40.29871428571429</v>
      </c>
      <c r="FC181">
        <v>40.63828571428571</v>
      </c>
      <c r="FD181">
        <v>40.22299999999999</v>
      </c>
      <c r="FE181">
        <v>40.25</v>
      </c>
      <c r="FF181">
        <v>40.875</v>
      </c>
      <c r="FG181">
        <v>1955.100357142857</v>
      </c>
      <c r="FH181">
        <v>39.9</v>
      </c>
      <c r="FI181">
        <v>0</v>
      </c>
      <c r="FJ181">
        <v>1758644456.4</v>
      </c>
      <c r="FK181">
        <v>0</v>
      </c>
      <c r="FL181">
        <v>231.2289615384615</v>
      </c>
      <c r="FM181">
        <v>2.276478629903285</v>
      </c>
      <c r="FN181">
        <v>49.21709402707391</v>
      </c>
      <c r="FO181">
        <v>4728.820769230769</v>
      </c>
      <c r="FP181">
        <v>15</v>
      </c>
      <c r="FQ181">
        <v>0</v>
      </c>
      <c r="FR181" t="s">
        <v>441</v>
      </c>
      <c r="FS181">
        <v>1747247426.5</v>
      </c>
      <c r="FT181">
        <v>1747247420.5</v>
      </c>
      <c r="FU181">
        <v>0</v>
      </c>
      <c r="FV181">
        <v>1.027</v>
      </c>
      <c r="FW181">
        <v>0.031</v>
      </c>
      <c r="FX181">
        <v>0.02</v>
      </c>
      <c r="FY181">
        <v>0.05</v>
      </c>
      <c r="FZ181">
        <v>420</v>
      </c>
      <c r="GA181">
        <v>16</v>
      </c>
      <c r="GB181">
        <v>0.01</v>
      </c>
      <c r="GC181">
        <v>0.1</v>
      </c>
      <c r="GD181">
        <v>-35.78732</v>
      </c>
      <c r="GE181">
        <v>-3.58109718574103</v>
      </c>
      <c r="GF181">
        <v>0.3576258870663593</v>
      </c>
      <c r="GG181">
        <v>0</v>
      </c>
      <c r="GH181">
        <v>231.0835588235294</v>
      </c>
      <c r="GI181">
        <v>2.33291061850894</v>
      </c>
      <c r="GJ181">
        <v>0.296935939930055</v>
      </c>
      <c r="GK181">
        <v>-1</v>
      </c>
      <c r="GL181">
        <v>1.21367375</v>
      </c>
      <c r="GM181">
        <v>-0.1304606003752368</v>
      </c>
      <c r="GN181">
        <v>0.01504880554853108</v>
      </c>
      <c r="GO181">
        <v>0</v>
      </c>
      <c r="GP181">
        <v>0</v>
      </c>
      <c r="GQ181">
        <v>2</v>
      </c>
      <c r="GR181" t="s">
        <v>482</v>
      </c>
      <c r="GS181">
        <v>3.13607</v>
      </c>
      <c r="GT181">
        <v>2.69037</v>
      </c>
      <c r="GU181">
        <v>0.183079</v>
      </c>
      <c r="GV181">
        <v>0.185134</v>
      </c>
      <c r="GW181">
        <v>0.103957</v>
      </c>
      <c r="GX181">
        <v>0.09892860000000001</v>
      </c>
      <c r="GY181">
        <v>26001.7</v>
      </c>
      <c r="GZ181">
        <v>25979</v>
      </c>
      <c r="HA181">
        <v>29584.7</v>
      </c>
      <c r="HB181">
        <v>29460.3</v>
      </c>
      <c r="HC181">
        <v>35026.5</v>
      </c>
      <c r="HD181">
        <v>35158.7</v>
      </c>
      <c r="HE181">
        <v>41634.6</v>
      </c>
      <c r="HF181">
        <v>41851.8</v>
      </c>
      <c r="HG181">
        <v>1.92728</v>
      </c>
      <c r="HH181">
        <v>1.8854</v>
      </c>
      <c r="HI181">
        <v>0.109561</v>
      </c>
      <c r="HJ181">
        <v>0</v>
      </c>
      <c r="HK181">
        <v>28.2216</v>
      </c>
      <c r="HL181">
        <v>999.9</v>
      </c>
      <c r="HM181">
        <v>53.3</v>
      </c>
      <c r="HN181">
        <v>31</v>
      </c>
      <c r="HO181">
        <v>26.5768</v>
      </c>
      <c r="HP181">
        <v>62.0482</v>
      </c>
      <c r="HQ181">
        <v>25.9655</v>
      </c>
      <c r="HR181">
        <v>1</v>
      </c>
      <c r="HS181">
        <v>0.0354497</v>
      </c>
      <c r="HT181">
        <v>-0.604719</v>
      </c>
      <c r="HU181">
        <v>20.3386</v>
      </c>
      <c r="HV181">
        <v>5.21699</v>
      </c>
      <c r="HW181">
        <v>12.0104</v>
      </c>
      <c r="HX181">
        <v>4.98895</v>
      </c>
      <c r="HY181">
        <v>3.28758</v>
      </c>
      <c r="HZ181">
        <v>9999</v>
      </c>
      <c r="IA181">
        <v>9999</v>
      </c>
      <c r="IB181">
        <v>9999</v>
      </c>
      <c r="IC181">
        <v>999.9</v>
      </c>
      <c r="ID181">
        <v>1.86752</v>
      </c>
      <c r="IE181">
        <v>1.86673</v>
      </c>
      <c r="IF181">
        <v>1.86603</v>
      </c>
      <c r="IG181">
        <v>1.866</v>
      </c>
      <c r="IH181">
        <v>1.86783</v>
      </c>
      <c r="II181">
        <v>1.87028</v>
      </c>
      <c r="IJ181">
        <v>1.86893</v>
      </c>
      <c r="IK181">
        <v>1.87042</v>
      </c>
      <c r="IL181">
        <v>0</v>
      </c>
      <c r="IM181">
        <v>0</v>
      </c>
      <c r="IN181">
        <v>0</v>
      </c>
      <c r="IO181">
        <v>0</v>
      </c>
      <c r="IP181" t="s">
        <v>443</v>
      </c>
      <c r="IQ181" t="s">
        <v>444</v>
      </c>
      <c r="IR181" t="s">
        <v>445</v>
      </c>
      <c r="IS181" t="s">
        <v>445</v>
      </c>
      <c r="IT181" t="s">
        <v>445</v>
      </c>
      <c r="IU181" t="s">
        <v>445</v>
      </c>
      <c r="IV181">
        <v>0</v>
      </c>
      <c r="IW181">
        <v>100</v>
      </c>
      <c r="IX181">
        <v>100</v>
      </c>
      <c r="IY181">
        <v>-0.12</v>
      </c>
      <c r="IZ181">
        <v>0.1389</v>
      </c>
      <c r="JA181">
        <v>0.1520806729546384</v>
      </c>
      <c r="JB181">
        <v>0.0003178419753343253</v>
      </c>
      <c r="JC181">
        <v>-6.012475575984678E-07</v>
      </c>
      <c r="JD181">
        <v>7.594320938325871E-11</v>
      </c>
      <c r="JE181">
        <v>-0.06537213769188976</v>
      </c>
      <c r="JF181">
        <v>-0.002779077146552394</v>
      </c>
      <c r="JG181">
        <v>0.0007843295920201409</v>
      </c>
      <c r="JH181">
        <v>-1.211717912536145E-05</v>
      </c>
      <c r="JI181">
        <v>4</v>
      </c>
      <c r="JJ181">
        <v>2338</v>
      </c>
      <c r="JK181">
        <v>1</v>
      </c>
      <c r="JL181">
        <v>27</v>
      </c>
      <c r="JM181">
        <v>189950.5</v>
      </c>
      <c r="JN181">
        <v>189950.6</v>
      </c>
      <c r="JO181">
        <v>2.32666</v>
      </c>
      <c r="JP181">
        <v>2.24487</v>
      </c>
      <c r="JQ181">
        <v>1.39771</v>
      </c>
      <c r="JR181">
        <v>2.34985</v>
      </c>
      <c r="JS181">
        <v>1.49536</v>
      </c>
      <c r="JT181">
        <v>2.66602</v>
      </c>
      <c r="JU181">
        <v>36.1989</v>
      </c>
      <c r="JV181">
        <v>24.0612</v>
      </c>
      <c r="JW181">
        <v>18</v>
      </c>
      <c r="JX181">
        <v>486.818</v>
      </c>
      <c r="JY181">
        <v>450.591</v>
      </c>
      <c r="JZ181">
        <v>28.3406</v>
      </c>
      <c r="KA181">
        <v>28.0441</v>
      </c>
      <c r="KB181">
        <v>30</v>
      </c>
      <c r="KC181">
        <v>27.9103</v>
      </c>
      <c r="KD181">
        <v>27.8419</v>
      </c>
      <c r="KE181">
        <v>46.592</v>
      </c>
      <c r="KF181">
        <v>23.6535</v>
      </c>
      <c r="KG181">
        <v>69.26519999999999</v>
      </c>
      <c r="KH181">
        <v>28.3235</v>
      </c>
      <c r="KI181">
        <v>1156.08</v>
      </c>
      <c r="KJ181">
        <v>22.0464</v>
      </c>
      <c r="KK181">
        <v>101.116</v>
      </c>
      <c r="KL181">
        <v>100.642</v>
      </c>
    </row>
    <row r="182" spans="1:298">
      <c r="A182">
        <v>166</v>
      </c>
      <c r="B182">
        <v>1758644460.6</v>
      </c>
      <c r="C182">
        <v>2834.599999904633</v>
      </c>
      <c r="D182" t="s">
        <v>777</v>
      </c>
      <c r="E182" t="s">
        <v>778</v>
      </c>
      <c r="F182">
        <v>5</v>
      </c>
      <c r="G182" t="s">
        <v>640</v>
      </c>
      <c r="H182" t="s">
        <v>437</v>
      </c>
      <c r="I182" t="s">
        <v>438</v>
      </c>
      <c r="J182">
        <v>1758644453.1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1168.966031607983</v>
      </c>
      <c r="AL182">
        <v>1142.026303030303</v>
      </c>
      <c r="AM182">
        <v>3.423728456848675</v>
      </c>
      <c r="AN182">
        <v>64.96377048349792</v>
      </c>
      <c r="AO182">
        <f>(AQ182 - AP182 + DZ182*1E3/(8.314*(EB182+273.15)) * AS182/DY182 * AR182) * DY182/(100*DM182) * 1000/(1000 - AQ182)</f>
        <v>0</v>
      </c>
      <c r="AP182">
        <v>21.98361830506267</v>
      </c>
      <c r="AQ182">
        <v>23.19349272727272</v>
      </c>
      <c r="AR182">
        <v>1.668844934358856E-05</v>
      </c>
      <c r="AS182">
        <v>107.5651397533487</v>
      </c>
      <c r="AT182">
        <v>2</v>
      </c>
      <c r="AU182">
        <v>0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439</v>
      </c>
      <c r="AZ182" t="s">
        <v>439</v>
      </c>
      <c r="BA182">
        <v>0</v>
      </c>
      <c r="BB182">
        <v>0</v>
      </c>
      <c r="BC182">
        <f>1-BA182/BB182</f>
        <v>0</v>
      </c>
      <c r="BD182">
        <v>0</v>
      </c>
      <c r="BE182" t="s">
        <v>439</v>
      </c>
      <c r="BF182" t="s">
        <v>439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439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1.65</v>
      </c>
      <c r="DN182">
        <v>0.5</v>
      </c>
      <c r="DO182" t="s">
        <v>440</v>
      </c>
      <c r="DP182">
        <v>2</v>
      </c>
      <c r="DQ182" t="b">
        <v>1</v>
      </c>
      <c r="DR182">
        <v>1758644453.1</v>
      </c>
      <c r="DS182">
        <v>1092.17962962963</v>
      </c>
      <c r="DT182">
        <v>1128.374444444444</v>
      </c>
      <c r="DU182">
        <v>23.18765185185185</v>
      </c>
      <c r="DV182">
        <v>21.98336666666667</v>
      </c>
      <c r="DW182">
        <v>1092.3</v>
      </c>
      <c r="DX182">
        <v>23.0487962962963</v>
      </c>
      <c r="DY182">
        <v>499.9993333333334</v>
      </c>
      <c r="DZ182">
        <v>90.47993703703702</v>
      </c>
      <c r="EA182">
        <v>0.02990754074074074</v>
      </c>
      <c r="EB182">
        <v>29.75418148148148</v>
      </c>
      <c r="EC182">
        <v>30.00882962962963</v>
      </c>
      <c r="ED182">
        <v>999.9000000000001</v>
      </c>
      <c r="EE182">
        <v>0</v>
      </c>
      <c r="EF182">
        <v>0</v>
      </c>
      <c r="EG182">
        <v>10002.82888888889</v>
      </c>
      <c r="EH182">
        <v>0</v>
      </c>
      <c r="EI182">
        <v>12.0846</v>
      </c>
      <c r="EJ182">
        <v>-36.19466666666667</v>
      </c>
      <c r="EK182">
        <v>1118.105555555556</v>
      </c>
      <c r="EL182">
        <v>1153.737037037037</v>
      </c>
      <c r="EM182">
        <v>1.204296666666666</v>
      </c>
      <c r="EN182">
        <v>1128.374444444444</v>
      </c>
      <c r="EO182">
        <v>21.98336666666667</v>
      </c>
      <c r="EP182">
        <v>2.098018888888889</v>
      </c>
      <c r="EQ182">
        <v>1.989053703703704</v>
      </c>
      <c r="ER182">
        <v>18.20412962962963</v>
      </c>
      <c r="ES182">
        <v>17.35746666666667</v>
      </c>
      <c r="ET182">
        <v>1999.99037037037</v>
      </c>
      <c r="EU182">
        <v>0.9799982222222222</v>
      </c>
      <c r="EV182">
        <v>0.02000167777777778</v>
      </c>
      <c r="EW182">
        <v>0</v>
      </c>
      <c r="EX182">
        <v>231.4639259259259</v>
      </c>
      <c r="EY182">
        <v>5.00097</v>
      </c>
      <c r="EZ182">
        <v>4732.787037037036</v>
      </c>
      <c r="FA182">
        <v>16707.47407407407</v>
      </c>
      <c r="FB182">
        <v>40.29133333333333</v>
      </c>
      <c r="FC182">
        <v>40.63418518518519</v>
      </c>
      <c r="FD182">
        <v>40.21033333333333</v>
      </c>
      <c r="FE182">
        <v>40.25</v>
      </c>
      <c r="FF182">
        <v>40.875</v>
      </c>
      <c r="FG182">
        <v>1955.09037037037</v>
      </c>
      <c r="FH182">
        <v>39.9</v>
      </c>
      <c r="FI182">
        <v>0</v>
      </c>
      <c r="FJ182">
        <v>1758644461.8</v>
      </c>
      <c r="FK182">
        <v>0</v>
      </c>
      <c r="FL182">
        <v>231.45672</v>
      </c>
      <c r="FM182">
        <v>2.45830769699716</v>
      </c>
      <c r="FN182">
        <v>45.35923084672685</v>
      </c>
      <c r="FO182">
        <v>4733.2032</v>
      </c>
      <c r="FP182">
        <v>15</v>
      </c>
      <c r="FQ182">
        <v>0</v>
      </c>
      <c r="FR182" t="s">
        <v>441</v>
      </c>
      <c r="FS182">
        <v>1747247426.5</v>
      </c>
      <c r="FT182">
        <v>1747247420.5</v>
      </c>
      <c r="FU182">
        <v>0</v>
      </c>
      <c r="FV182">
        <v>1.027</v>
      </c>
      <c r="FW182">
        <v>0.031</v>
      </c>
      <c r="FX182">
        <v>0.02</v>
      </c>
      <c r="FY182">
        <v>0.05</v>
      </c>
      <c r="FZ182">
        <v>420</v>
      </c>
      <c r="GA182">
        <v>16</v>
      </c>
      <c r="GB182">
        <v>0.01</v>
      </c>
      <c r="GC182">
        <v>0.1</v>
      </c>
      <c r="GD182">
        <v>-36.0682925</v>
      </c>
      <c r="GE182">
        <v>-2.150662288930496</v>
      </c>
      <c r="GF182">
        <v>0.2395641400413472</v>
      </c>
      <c r="GG182">
        <v>0</v>
      </c>
      <c r="GH182">
        <v>231.3358235294118</v>
      </c>
      <c r="GI182">
        <v>2.453475938038554</v>
      </c>
      <c r="GJ182">
        <v>0.3192194958099998</v>
      </c>
      <c r="GK182">
        <v>-1</v>
      </c>
      <c r="GL182">
        <v>1.20600075</v>
      </c>
      <c r="GM182">
        <v>-0.007980675422141568</v>
      </c>
      <c r="GN182">
        <v>0.007460968900719271</v>
      </c>
      <c r="GO182">
        <v>1</v>
      </c>
      <c r="GP182">
        <v>1</v>
      </c>
      <c r="GQ182">
        <v>2</v>
      </c>
      <c r="GR182" t="s">
        <v>442</v>
      </c>
      <c r="GS182">
        <v>3.13623</v>
      </c>
      <c r="GT182">
        <v>2.69033</v>
      </c>
      <c r="GU182">
        <v>0.184835</v>
      </c>
      <c r="GV182">
        <v>0.186827</v>
      </c>
      <c r="GW182">
        <v>0.103961</v>
      </c>
      <c r="GX182">
        <v>0.0989239</v>
      </c>
      <c r="GY182">
        <v>25945.8</v>
      </c>
      <c r="GZ182">
        <v>25924.7</v>
      </c>
      <c r="HA182">
        <v>29584.7</v>
      </c>
      <c r="HB182">
        <v>29459.9</v>
      </c>
      <c r="HC182">
        <v>35026.5</v>
      </c>
      <c r="HD182">
        <v>35158.5</v>
      </c>
      <c r="HE182">
        <v>41634.8</v>
      </c>
      <c r="HF182">
        <v>41851.3</v>
      </c>
      <c r="HG182">
        <v>1.9276</v>
      </c>
      <c r="HH182">
        <v>1.88568</v>
      </c>
      <c r="HI182">
        <v>0.109188</v>
      </c>
      <c r="HJ182">
        <v>0</v>
      </c>
      <c r="HK182">
        <v>28.2207</v>
      </c>
      <c r="HL182">
        <v>999.9</v>
      </c>
      <c r="HM182">
        <v>53.3</v>
      </c>
      <c r="HN182">
        <v>31</v>
      </c>
      <c r="HO182">
        <v>26.5742</v>
      </c>
      <c r="HP182">
        <v>62.0882</v>
      </c>
      <c r="HQ182">
        <v>25.8734</v>
      </c>
      <c r="HR182">
        <v>1</v>
      </c>
      <c r="HS182">
        <v>0.0353735</v>
      </c>
      <c r="HT182">
        <v>-0.59061</v>
      </c>
      <c r="HU182">
        <v>20.3388</v>
      </c>
      <c r="HV182">
        <v>5.21744</v>
      </c>
      <c r="HW182">
        <v>12.0101</v>
      </c>
      <c r="HX182">
        <v>4.98885</v>
      </c>
      <c r="HY182">
        <v>3.28763</v>
      </c>
      <c r="HZ182">
        <v>9999</v>
      </c>
      <c r="IA182">
        <v>9999</v>
      </c>
      <c r="IB182">
        <v>9999</v>
      </c>
      <c r="IC182">
        <v>999.9</v>
      </c>
      <c r="ID182">
        <v>1.86753</v>
      </c>
      <c r="IE182">
        <v>1.86669</v>
      </c>
      <c r="IF182">
        <v>1.86601</v>
      </c>
      <c r="IG182">
        <v>1.866</v>
      </c>
      <c r="IH182">
        <v>1.86784</v>
      </c>
      <c r="II182">
        <v>1.87027</v>
      </c>
      <c r="IJ182">
        <v>1.86891</v>
      </c>
      <c r="IK182">
        <v>1.87042</v>
      </c>
      <c r="IL182">
        <v>0</v>
      </c>
      <c r="IM182">
        <v>0</v>
      </c>
      <c r="IN182">
        <v>0</v>
      </c>
      <c r="IO182">
        <v>0</v>
      </c>
      <c r="IP182" t="s">
        <v>443</v>
      </c>
      <c r="IQ182" t="s">
        <v>444</v>
      </c>
      <c r="IR182" t="s">
        <v>445</v>
      </c>
      <c r="IS182" t="s">
        <v>445</v>
      </c>
      <c r="IT182" t="s">
        <v>445</v>
      </c>
      <c r="IU182" t="s">
        <v>445</v>
      </c>
      <c r="IV182">
        <v>0</v>
      </c>
      <c r="IW182">
        <v>100</v>
      </c>
      <c r="IX182">
        <v>100</v>
      </c>
      <c r="IY182">
        <v>-0.14</v>
      </c>
      <c r="IZ182">
        <v>0.139</v>
      </c>
      <c r="JA182">
        <v>0.1520806729546384</v>
      </c>
      <c r="JB182">
        <v>0.0003178419753343253</v>
      </c>
      <c r="JC182">
        <v>-6.012475575984678E-07</v>
      </c>
      <c r="JD182">
        <v>7.594320938325871E-11</v>
      </c>
      <c r="JE182">
        <v>-0.06537213769188976</v>
      </c>
      <c r="JF182">
        <v>-0.002779077146552394</v>
      </c>
      <c r="JG182">
        <v>0.0007843295920201409</v>
      </c>
      <c r="JH182">
        <v>-1.211717912536145E-05</v>
      </c>
      <c r="JI182">
        <v>4</v>
      </c>
      <c r="JJ182">
        <v>2338</v>
      </c>
      <c r="JK182">
        <v>1</v>
      </c>
      <c r="JL182">
        <v>27</v>
      </c>
      <c r="JM182">
        <v>189950.6</v>
      </c>
      <c r="JN182">
        <v>189950.7</v>
      </c>
      <c r="JO182">
        <v>2.35229</v>
      </c>
      <c r="JP182">
        <v>2.23511</v>
      </c>
      <c r="JQ182">
        <v>1.39771</v>
      </c>
      <c r="JR182">
        <v>2.34131</v>
      </c>
      <c r="JS182">
        <v>1.49536</v>
      </c>
      <c r="JT182">
        <v>2.61475</v>
      </c>
      <c r="JU182">
        <v>36.1989</v>
      </c>
      <c r="JV182">
        <v>24.0612</v>
      </c>
      <c r="JW182">
        <v>18</v>
      </c>
      <c r="JX182">
        <v>487.015</v>
      </c>
      <c r="JY182">
        <v>450.758</v>
      </c>
      <c r="JZ182">
        <v>28.3259</v>
      </c>
      <c r="KA182">
        <v>28.0441</v>
      </c>
      <c r="KB182">
        <v>29.9999</v>
      </c>
      <c r="KC182">
        <v>27.9095</v>
      </c>
      <c r="KD182">
        <v>27.8416</v>
      </c>
      <c r="KE182">
        <v>47.1029</v>
      </c>
      <c r="KF182">
        <v>23.6535</v>
      </c>
      <c r="KG182">
        <v>69.26519999999999</v>
      </c>
      <c r="KH182">
        <v>28.3156</v>
      </c>
      <c r="KI182">
        <v>1176.12</v>
      </c>
      <c r="KJ182">
        <v>22.0553</v>
      </c>
      <c r="KK182">
        <v>101.117</v>
      </c>
      <c r="KL182">
        <v>100.641</v>
      </c>
    </row>
    <row r="183" spans="1:298">
      <c r="A183">
        <v>167</v>
      </c>
      <c r="B183">
        <v>1758644465.6</v>
      </c>
      <c r="C183">
        <v>2839.599999904633</v>
      </c>
      <c r="D183" t="s">
        <v>779</v>
      </c>
      <c r="E183" t="s">
        <v>780</v>
      </c>
      <c r="F183">
        <v>5</v>
      </c>
      <c r="G183" t="s">
        <v>640</v>
      </c>
      <c r="H183" t="s">
        <v>437</v>
      </c>
      <c r="I183" t="s">
        <v>438</v>
      </c>
      <c r="J183">
        <v>1758644457.814285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1185.955080782652</v>
      </c>
      <c r="AL183">
        <v>1159.209636363636</v>
      </c>
      <c r="AM183">
        <v>3.445832597314296</v>
      </c>
      <c r="AN183">
        <v>64.96377048349792</v>
      </c>
      <c r="AO183">
        <f>(AQ183 - AP183 + DZ183*1E3/(8.314*(EB183+273.15)) * AS183/DY183 * AR183) * DY183/(100*DM183) * 1000/(1000 - AQ183)</f>
        <v>0</v>
      </c>
      <c r="AP183">
        <v>21.98393730328474</v>
      </c>
      <c r="AQ183">
        <v>23.19169999999999</v>
      </c>
      <c r="AR183">
        <v>-5.548959403160165E-06</v>
      </c>
      <c r="AS183">
        <v>107.5651397533487</v>
      </c>
      <c r="AT183">
        <v>2</v>
      </c>
      <c r="AU183">
        <v>0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439</v>
      </c>
      <c r="AZ183" t="s">
        <v>439</v>
      </c>
      <c r="BA183">
        <v>0</v>
      </c>
      <c r="BB183">
        <v>0</v>
      </c>
      <c r="BC183">
        <f>1-BA183/BB183</f>
        <v>0</v>
      </c>
      <c r="BD183">
        <v>0</v>
      </c>
      <c r="BE183" t="s">
        <v>439</v>
      </c>
      <c r="BF183" t="s">
        <v>439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439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1.65</v>
      </c>
      <c r="DN183">
        <v>0.5</v>
      </c>
      <c r="DO183" t="s">
        <v>440</v>
      </c>
      <c r="DP183">
        <v>2</v>
      </c>
      <c r="DQ183" t="b">
        <v>1</v>
      </c>
      <c r="DR183">
        <v>1758644457.814285</v>
      </c>
      <c r="DS183">
        <v>1107.915357142857</v>
      </c>
      <c r="DT183">
        <v>1144.149642857143</v>
      </c>
      <c r="DU183">
        <v>23.19117142857143</v>
      </c>
      <c r="DV183">
        <v>21.98441428571428</v>
      </c>
      <c r="DW183">
        <v>1108.047142857143</v>
      </c>
      <c r="DX183">
        <v>23.05226428571429</v>
      </c>
      <c r="DY183">
        <v>499.9998571428571</v>
      </c>
      <c r="DZ183">
        <v>90.47988214285714</v>
      </c>
      <c r="EA183">
        <v>0.02998254642857142</v>
      </c>
      <c r="EB183">
        <v>29.75348214285714</v>
      </c>
      <c r="EC183">
        <v>30.00842142857143</v>
      </c>
      <c r="ED183">
        <v>999.9000000000002</v>
      </c>
      <c r="EE183">
        <v>0</v>
      </c>
      <c r="EF183">
        <v>0</v>
      </c>
      <c r="EG183">
        <v>10002.86</v>
      </c>
      <c r="EH183">
        <v>0</v>
      </c>
      <c r="EI183">
        <v>12.0846</v>
      </c>
      <c r="EJ183">
        <v>-36.23393214285714</v>
      </c>
      <c r="EK183">
        <v>1134.218928571428</v>
      </c>
      <c r="EL183">
        <v>1169.8675</v>
      </c>
      <c r="EM183">
        <v>1.206775714285714</v>
      </c>
      <c r="EN183">
        <v>1144.149642857143</v>
      </c>
      <c r="EO183">
        <v>21.98441428571428</v>
      </c>
      <c r="EP183">
        <v>2.098336785714285</v>
      </c>
      <c r="EQ183">
        <v>1.989146428571428</v>
      </c>
      <c r="ER183">
        <v>18.20654285714286</v>
      </c>
      <c r="ES183">
        <v>17.35821428571429</v>
      </c>
      <c r="ET183">
        <v>1999.996071428571</v>
      </c>
      <c r="EU183">
        <v>0.9799982500000001</v>
      </c>
      <c r="EV183">
        <v>0.02000164999999999</v>
      </c>
      <c r="EW183">
        <v>0</v>
      </c>
      <c r="EX183">
        <v>231.6957857142857</v>
      </c>
      <c r="EY183">
        <v>5.00097</v>
      </c>
      <c r="EZ183">
        <v>4736.100357142857</v>
      </c>
      <c r="FA183">
        <v>16707.525</v>
      </c>
      <c r="FB183">
        <v>40.28542857142856</v>
      </c>
      <c r="FC183">
        <v>40.62942857142857</v>
      </c>
      <c r="FD183">
        <v>40.20499999999999</v>
      </c>
      <c r="FE183">
        <v>40.25</v>
      </c>
      <c r="FF183">
        <v>40.875</v>
      </c>
      <c r="FG183">
        <v>1955.096071428572</v>
      </c>
      <c r="FH183">
        <v>39.9</v>
      </c>
      <c r="FI183">
        <v>0</v>
      </c>
      <c r="FJ183">
        <v>1758644466.6</v>
      </c>
      <c r="FK183">
        <v>0</v>
      </c>
      <c r="FL183">
        <v>231.70532</v>
      </c>
      <c r="FM183">
        <v>2.890615397088107</v>
      </c>
      <c r="FN183">
        <v>39.42000008834262</v>
      </c>
      <c r="FO183">
        <v>4736.6052</v>
      </c>
      <c r="FP183">
        <v>15</v>
      </c>
      <c r="FQ183">
        <v>0</v>
      </c>
      <c r="FR183" t="s">
        <v>441</v>
      </c>
      <c r="FS183">
        <v>1747247426.5</v>
      </c>
      <c r="FT183">
        <v>1747247420.5</v>
      </c>
      <c r="FU183">
        <v>0</v>
      </c>
      <c r="FV183">
        <v>1.027</v>
      </c>
      <c r="FW183">
        <v>0.031</v>
      </c>
      <c r="FX183">
        <v>0.02</v>
      </c>
      <c r="FY183">
        <v>0.05</v>
      </c>
      <c r="FZ183">
        <v>420</v>
      </c>
      <c r="GA183">
        <v>16</v>
      </c>
      <c r="GB183">
        <v>0.01</v>
      </c>
      <c r="GC183">
        <v>0.1</v>
      </c>
      <c r="GD183">
        <v>-36.1846675</v>
      </c>
      <c r="GE183">
        <v>-0.7246637898685422</v>
      </c>
      <c r="GF183">
        <v>0.1012892526073227</v>
      </c>
      <c r="GG183">
        <v>0</v>
      </c>
      <c r="GH183">
        <v>231.4923529411765</v>
      </c>
      <c r="GI183">
        <v>2.732009169051019</v>
      </c>
      <c r="GJ183">
        <v>0.3284370189739996</v>
      </c>
      <c r="GK183">
        <v>-1</v>
      </c>
      <c r="GL183">
        <v>1.2046665</v>
      </c>
      <c r="GM183">
        <v>0.04378424015009233</v>
      </c>
      <c r="GN183">
        <v>0.00461429276812819</v>
      </c>
      <c r="GO183">
        <v>1</v>
      </c>
      <c r="GP183">
        <v>1</v>
      </c>
      <c r="GQ183">
        <v>2</v>
      </c>
      <c r="GR183" t="s">
        <v>442</v>
      </c>
      <c r="GS183">
        <v>3.13611</v>
      </c>
      <c r="GT183">
        <v>2.69022</v>
      </c>
      <c r="GU183">
        <v>0.186589</v>
      </c>
      <c r="GV183">
        <v>0.188555</v>
      </c>
      <c r="GW183">
        <v>0.10396</v>
      </c>
      <c r="GX183">
        <v>0.0989733</v>
      </c>
      <c r="GY183">
        <v>25890.1</v>
      </c>
      <c r="GZ183">
        <v>25869.8</v>
      </c>
      <c r="HA183">
        <v>29584.9</v>
      </c>
      <c r="HB183">
        <v>29460.1</v>
      </c>
      <c r="HC183">
        <v>35026.5</v>
      </c>
      <c r="HD183">
        <v>35157</v>
      </c>
      <c r="HE183">
        <v>41634.7</v>
      </c>
      <c r="HF183">
        <v>41851.7</v>
      </c>
      <c r="HG183">
        <v>1.92735</v>
      </c>
      <c r="HH183">
        <v>1.88528</v>
      </c>
      <c r="HI183">
        <v>0.110261</v>
      </c>
      <c r="HJ183">
        <v>0</v>
      </c>
      <c r="HK183">
        <v>28.2198</v>
      </c>
      <c r="HL183">
        <v>999.9</v>
      </c>
      <c r="HM183">
        <v>53.3</v>
      </c>
      <c r="HN183">
        <v>31</v>
      </c>
      <c r="HO183">
        <v>26.5773</v>
      </c>
      <c r="HP183">
        <v>62.0682</v>
      </c>
      <c r="HQ183">
        <v>26.0056</v>
      </c>
      <c r="HR183">
        <v>1</v>
      </c>
      <c r="HS183">
        <v>0.0353684</v>
      </c>
      <c r="HT183">
        <v>-0.601994</v>
      </c>
      <c r="HU183">
        <v>20.3387</v>
      </c>
      <c r="HV183">
        <v>5.21654</v>
      </c>
      <c r="HW183">
        <v>12.0113</v>
      </c>
      <c r="HX183">
        <v>4.9887</v>
      </c>
      <c r="HY183">
        <v>3.28765</v>
      </c>
      <c r="HZ183">
        <v>9999</v>
      </c>
      <c r="IA183">
        <v>9999</v>
      </c>
      <c r="IB183">
        <v>9999</v>
      </c>
      <c r="IC183">
        <v>999.9</v>
      </c>
      <c r="ID183">
        <v>1.86752</v>
      </c>
      <c r="IE183">
        <v>1.8667</v>
      </c>
      <c r="IF183">
        <v>1.86602</v>
      </c>
      <c r="IG183">
        <v>1.866</v>
      </c>
      <c r="IH183">
        <v>1.86784</v>
      </c>
      <c r="II183">
        <v>1.87027</v>
      </c>
      <c r="IJ183">
        <v>1.8689</v>
      </c>
      <c r="IK183">
        <v>1.87042</v>
      </c>
      <c r="IL183">
        <v>0</v>
      </c>
      <c r="IM183">
        <v>0</v>
      </c>
      <c r="IN183">
        <v>0</v>
      </c>
      <c r="IO183">
        <v>0</v>
      </c>
      <c r="IP183" t="s">
        <v>443</v>
      </c>
      <c r="IQ183" t="s">
        <v>444</v>
      </c>
      <c r="IR183" t="s">
        <v>445</v>
      </c>
      <c r="IS183" t="s">
        <v>445</v>
      </c>
      <c r="IT183" t="s">
        <v>445</v>
      </c>
      <c r="IU183" t="s">
        <v>445</v>
      </c>
      <c r="IV183">
        <v>0</v>
      </c>
      <c r="IW183">
        <v>100</v>
      </c>
      <c r="IX183">
        <v>100</v>
      </c>
      <c r="IY183">
        <v>-0.15</v>
      </c>
      <c r="IZ183">
        <v>0.1389</v>
      </c>
      <c r="JA183">
        <v>0.1520806729546384</v>
      </c>
      <c r="JB183">
        <v>0.0003178419753343253</v>
      </c>
      <c r="JC183">
        <v>-6.012475575984678E-07</v>
      </c>
      <c r="JD183">
        <v>7.594320938325871E-11</v>
      </c>
      <c r="JE183">
        <v>-0.06537213769188976</v>
      </c>
      <c r="JF183">
        <v>-0.002779077146552394</v>
      </c>
      <c r="JG183">
        <v>0.0007843295920201409</v>
      </c>
      <c r="JH183">
        <v>-1.211717912536145E-05</v>
      </c>
      <c r="JI183">
        <v>4</v>
      </c>
      <c r="JJ183">
        <v>2338</v>
      </c>
      <c r="JK183">
        <v>1</v>
      </c>
      <c r="JL183">
        <v>27</v>
      </c>
      <c r="JM183">
        <v>189950.7</v>
      </c>
      <c r="JN183">
        <v>189950.8</v>
      </c>
      <c r="JO183">
        <v>2.38037</v>
      </c>
      <c r="JP183">
        <v>2.23022</v>
      </c>
      <c r="JQ183">
        <v>1.39648</v>
      </c>
      <c r="JR183">
        <v>2.34863</v>
      </c>
      <c r="JS183">
        <v>1.49536</v>
      </c>
      <c r="JT183">
        <v>2.71118</v>
      </c>
      <c r="JU183">
        <v>36.1989</v>
      </c>
      <c r="JV183">
        <v>24.0612</v>
      </c>
      <c r="JW183">
        <v>18</v>
      </c>
      <c r="JX183">
        <v>486.845</v>
      </c>
      <c r="JY183">
        <v>450.494</v>
      </c>
      <c r="JZ183">
        <v>28.3137</v>
      </c>
      <c r="KA183">
        <v>28.0441</v>
      </c>
      <c r="KB183">
        <v>29.9999</v>
      </c>
      <c r="KC183">
        <v>27.9079</v>
      </c>
      <c r="KD183">
        <v>27.8396</v>
      </c>
      <c r="KE183">
        <v>47.6811</v>
      </c>
      <c r="KF183">
        <v>23.379</v>
      </c>
      <c r="KG183">
        <v>69.26519999999999</v>
      </c>
      <c r="KH183">
        <v>28.3117</v>
      </c>
      <c r="KI183">
        <v>1189.48</v>
      </c>
      <c r="KJ183">
        <v>22.0632</v>
      </c>
      <c r="KK183">
        <v>101.117</v>
      </c>
      <c r="KL183">
        <v>100.642</v>
      </c>
    </row>
    <row r="184" spans="1:298">
      <c r="A184">
        <v>168</v>
      </c>
      <c r="B184">
        <v>1758644470.6</v>
      </c>
      <c r="C184">
        <v>2844.599999904633</v>
      </c>
      <c r="D184" t="s">
        <v>781</v>
      </c>
      <c r="E184" t="s">
        <v>782</v>
      </c>
      <c r="F184">
        <v>5</v>
      </c>
      <c r="G184" t="s">
        <v>640</v>
      </c>
      <c r="H184" t="s">
        <v>437</v>
      </c>
      <c r="I184" t="s">
        <v>438</v>
      </c>
      <c r="J184">
        <v>1758644463.1</v>
      </c>
      <c r="K184">
        <f>(L184)/1000</f>
        <v>0</v>
      </c>
      <c r="L184">
        <f>IF(DQ184, AO184, AI184)</f>
        <v>0</v>
      </c>
      <c r="M184">
        <f>IF(DQ184, AJ184, AH184)</f>
        <v>0</v>
      </c>
      <c r="N184">
        <f>DS184 - IF(AV184&gt;1, M184*DM184*100.0/(AX184), 0)</f>
        <v>0</v>
      </c>
      <c r="O184">
        <f>((U184-K184/2)*N184-M184)/(U184+K184/2)</f>
        <v>0</v>
      </c>
      <c r="P184">
        <f>O184*(DZ184+EA184)/1000.0</f>
        <v>0</v>
      </c>
      <c r="Q184">
        <f>(DS184 - IF(AV184&gt;1, M184*DM184*100.0/(AX184), 0))*(DZ184+EA184)/1000.0</f>
        <v>0</v>
      </c>
      <c r="R184">
        <f>2.0/((1/T184-1/S184)+SIGN(T184)*SQRT((1/T184-1/S184)*(1/T184-1/S184) + 4*DN184/((DN184+1)*(DN184+1))*(2*1/T184*1/S184-1/S184*1/S184)))</f>
        <v>0</v>
      </c>
      <c r="S184">
        <f>IF(LEFT(DO184,1)&lt;&gt;"0",IF(LEFT(DO184,1)="1",3.0,DP184),$D$5+$E$5*(EG184*DZ184/($K$5*1000))+$F$5*(EG184*DZ184/($K$5*1000))*MAX(MIN(DM184,$J$5),$I$5)*MAX(MIN(DM184,$J$5),$I$5)+$G$5*MAX(MIN(DM184,$J$5),$I$5)*(EG184*DZ184/($K$5*1000))+$H$5*(EG184*DZ184/($K$5*1000))*(EG184*DZ184/($K$5*1000)))</f>
        <v>0</v>
      </c>
      <c r="T184">
        <f>K184*(1000-(1000*0.61365*exp(17.502*X184/(240.97+X184))/(DZ184+EA184)+DU184)/2)/(1000*0.61365*exp(17.502*X184/(240.97+X184))/(DZ184+EA184)-DU184)</f>
        <v>0</v>
      </c>
      <c r="U184">
        <f>1/((DN184+1)/(R184/1.6)+1/(S184/1.37)) + DN184/((DN184+1)/(R184/1.6) + DN184/(S184/1.37))</f>
        <v>0</v>
      </c>
      <c r="V184">
        <f>(DI184*DL184)</f>
        <v>0</v>
      </c>
      <c r="W184">
        <f>(EB184+(V184+2*0.95*5.67E-8*(((EB184+$B$7)+273)^4-(EB184+273)^4)-44100*K184)/(1.84*29.3*S184+8*0.95*5.67E-8*(EB184+273)^3))</f>
        <v>0</v>
      </c>
      <c r="X184">
        <f>($C$7*EC184+$D$7*ED184+$E$7*W184)</f>
        <v>0</v>
      </c>
      <c r="Y184">
        <f>0.61365*exp(17.502*X184/(240.97+X184))</f>
        <v>0</v>
      </c>
      <c r="Z184">
        <f>(AA184/AB184*100)</f>
        <v>0</v>
      </c>
      <c r="AA184">
        <f>DU184*(DZ184+EA184)/1000</f>
        <v>0</v>
      </c>
      <c r="AB184">
        <f>0.61365*exp(17.502*EB184/(240.97+EB184))</f>
        <v>0</v>
      </c>
      <c r="AC184">
        <f>(Y184-DU184*(DZ184+EA184)/1000)</f>
        <v>0</v>
      </c>
      <c r="AD184">
        <f>(-K184*44100)</f>
        <v>0</v>
      </c>
      <c r="AE184">
        <f>2*29.3*S184*0.92*(EB184-X184)</f>
        <v>0</v>
      </c>
      <c r="AF184">
        <f>2*0.95*5.67E-8*(((EB184+$B$7)+273)^4-(X184+273)^4)</f>
        <v>0</v>
      </c>
      <c r="AG184">
        <f>V184+AF184+AD184+AE184</f>
        <v>0</v>
      </c>
      <c r="AH184">
        <f>DY184*AV184*(DT184-DS184*(1000-AV184*DV184)/(1000-AV184*DU184))/(100*DM184)</f>
        <v>0</v>
      </c>
      <c r="AI184">
        <f>1000*DY184*AV184*(DU184-DV184)/(100*DM184*(1000-AV184*DU184))</f>
        <v>0</v>
      </c>
      <c r="AJ184">
        <f>(AK184 - AL184 - DZ184*1E3/(8.314*(EB184+273.15)) * AN184/DY184 * AM184) * DY184/(100*DM184) * (1000 - DV184)/1000</f>
        <v>0</v>
      </c>
      <c r="AK184">
        <v>1203.403772682058</v>
      </c>
      <c r="AL184">
        <v>1176.473818181818</v>
      </c>
      <c r="AM184">
        <v>3.453349829155675</v>
      </c>
      <c r="AN184">
        <v>64.96377048349792</v>
      </c>
      <c r="AO184">
        <f>(AQ184 - AP184 + DZ184*1E3/(8.314*(EB184+273.15)) * AS184/DY184 * AR184) * DY184/(100*DM184) * 1000/(1000 - AQ184)</f>
        <v>0</v>
      </c>
      <c r="AP184">
        <v>22.02330986495692</v>
      </c>
      <c r="AQ184">
        <v>23.19964606060607</v>
      </c>
      <c r="AR184">
        <v>6.102817552949004E-05</v>
      </c>
      <c r="AS184">
        <v>107.5651397533487</v>
      </c>
      <c r="AT184">
        <v>2</v>
      </c>
      <c r="AU184">
        <v>0</v>
      </c>
      <c r="AV184">
        <f>IF(AT184*$H$13&gt;=AX184,1.0,(AX184/(AX184-AT184*$H$13)))</f>
        <v>0</v>
      </c>
      <c r="AW184">
        <f>(AV184-1)*100</f>
        <v>0</v>
      </c>
      <c r="AX184">
        <f>MAX(0,($B$13+$C$13*EG184)/(1+$D$13*EG184)*DZ184/(EB184+273)*$E$13)</f>
        <v>0</v>
      </c>
      <c r="AY184" t="s">
        <v>439</v>
      </c>
      <c r="AZ184" t="s">
        <v>439</v>
      </c>
      <c r="BA184">
        <v>0</v>
      </c>
      <c r="BB184">
        <v>0</v>
      </c>
      <c r="BC184">
        <f>1-BA184/BB184</f>
        <v>0</v>
      </c>
      <c r="BD184">
        <v>0</v>
      </c>
      <c r="BE184" t="s">
        <v>439</v>
      </c>
      <c r="BF184" t="s">
        <v>439</v>
      </c>
      <c r="BG184">
        <v>0</v>
      </c>
      <c r="BH184">
        <v>0</v>
      </c>
      <c r="BI184">
        <f>1-BG184/BH184</f>
        <v>0</v>
      </c>
      <c r="BJ184">
        <v>0.5</v>
      </c>
      <c r="BK184">
        <f>DJ184</f>
        <v>0</v>
      </c>
      <c r="BL184">
        <f>M184</f>
        <v>0</v>
      </c>
      <c r="BM184">
        <f>BI184*BJ184*BK184</f>
        <v>0</v>
      </c>
      <c r="BN184">
        <f>(BL184-BD184)/BK184</f>
        <v>0</v>
      </c>
      <c r="BO184">
        <f>(BB184-BH184)/BH184</f>
        <v>0</v>
      </c>
      <c r="BP184">
        <f>BA184/(BC184+BA184/BH184)</f>
        <v>0</v>
      </c>
      <c r="BQ184" t="s">
        <v>439</v>
      </c>
      <c r="BR184">
        <v>0</v>
      </c>
      <c r="BS184">
        <f>IF(BR184&lt;&gt;0, BR184, BP184)</f>
        <v>0</v>
      </c>
      <c r="BT184">
        <f>1-BS184/BH184</f>
        <v>0</v>
      </c>
      <c r="BU184">
        <f>(BH184-BG184)/(BH184-BS184)</f>
        <v>0</v>
      </c>
      <c r="BV184">
        <f>(BB184-BH184)/(BB184-BS184)</f>
        <v>0</v>
      </c>
      <c r="BW184">
        <f>(BH184-BG184)/(BH184-BA184)</f>
        <v>0</v>
      </c>
      <c r="BX184">
        <f>(BB184-BH184)/(BB184-BA184)</f>
        <v>0</v>
      </c>
      <c r="BY184">
        <f>(BU184*BS184/BG184)</f>
        <v>0</v>
      </c>
      <c r="BZ184">
        <f>(1-BY184)</f>
        <v>0</v>
      </c>
      <c r="DI184">
        <f>$B$11*EH184+$C$11*EI184+$F$11*ET184*(1-EW184)</f>
        <v>0</v>
      </c>
      <c r="DJ184">
        <f>DI184*DK184</f>
        <v>0</v>
      </c>
      <c r="DK184">
        <f>($B$11*$D$9+$C$11*$D$9+$F$11*((FG184+EY184)/MAX(FG184+EY184+FH184, 0.1)*$I$9+FH184/MAX(FG184+EY184+FH184, 0.1)*$J$9))/($B$11+$C$11+$F$11)</f>
        <v>0</v>
      </c>
      <c r="DL184">
        <f>($B$11*$K$9+$C$11*$K$9+$F$11*((FG184+EY184)/MAX(FG184+EY184+FH184, 0.1)*$P$9+FH184/MAX(FG184+EY184+FH184, 0.1)*$Q$9))/($B$11+$C$11+$F$11)</f>
        <v>0</v>
      </c>
      <c r="DM184">
        <v>1.65</v>
      </c>
      <c r="DN184">
        <v>0.5</v>
      </c>
      <c r="DO184" t="s">
        <v>440</v>
      </c>
      <c r="DP184">
        <v>2</v>
      </c>
      <c r="DQ184" t="b">
        <v>1</v>
      </c>
      <c r="DR184">
        <v>1758644463.1</v>
      </c>
      <c r="DS184">
        <v>1125.622222222222</v>
      </c>
      <c r="DT184">
        <v>1161.90037037037</v>
      </c>
      <c r="DU184">
        <v>23.19297777777778</v>
      </c>
      <c r="DV184">
        <v>21.99592962962963</v>
      </c>
      <c r="DW184">
        <v>1125.766666666667</v>
      </c>
      <c r="DX184">
        <v>23.05404074074074</v>
      </c>
      <c r="DY184">
        <v>500.0185555555556</v>
      </c>
      <c r="DZ184">
        <v>90.47929629629631</v>
      </c>
      <c r="EA184">
        <v>0.02997863333333333</v>
      </c>
      <c r="EB184">
        <v>29.7506962962963</v>
      </c>
      <c r="EC184">
        <v>30.01168518518519</v>
      </c>
      <c r="ED184">
        <v>999.9000000000001</v>
      </c>
      <c r="EE184">
        <v>0</v>
      </c>
      <c r="EF184">
        <v>0</v>
      </c>
      <c r="EG184">
        <v>10003.88814814815</v>
      </c>
      <c r="EH184">
        <v>0</v>
      </c>
      <c r="EI184">
        <v>12.0846</v>
      </c>
      <c r="EJ184">
        <v>-36.27777407407407</v>
      </c>
      <c r="EK184">
        <v>1152.348518518518</v>
      </c>
      <c r="EL184">
        <v>1188.032222222222</v>
      </c>
      <c r="EM184">
        <v>1.197054074074074</v>
      </c>
      <c r="EN184">
        <v>1161.90037037037</v>
      </c>
      <c r="EO184">
        <v>21.99592962962963</v>
      </c>
      <c r="EP184">
        <v>2.098485555555556</v>
      </c>
      <c r="EQ184">
        <v>1.990176296296297</v>
      </c>
      <c r="ER184">
        <v>18.20768148148148</v>
      </c>
      <c r="ES184">
        <v>17.36639259259259</v>
      </c>
      <c r="ET184">
        <v>1999.972962962963</v>
      </c>
      <c r="EU184">
        <v>0.979998</v>
      </c>
      <c r="EV184">
        <v>0.0200019037037037</v>
      </c>
      <c r="EW184">
        <v>0</v>
      </c>
      <c r="EX184">
        <v>231.8820370370371</v>
      </c>
      <c r="EY184">
        <v>5.00097</v>
      </c>
      <c r="EZ184">
        <v>4739.72962962963</v>
      </c>
      <c r="FA184">
        <v>16707.34814814815</v>
      </c>
      <c r="FB184">
        <v>40.27066666666666</v>
      </c>
      <c r="FC184">
        <v>40.625</v>
      </c>
      <c r="FD184">
        <v>40.20333333333333</v>
      </c>
      <c r="FE184">
        <v>40.25</v>
      </c>
      <c r="FF184">
        <v>40.875</v>
      </c>
      <c r="FG184">
        <v>1955.072962962963</v>
      </c>
      <c r="FH184">
        <v>39.9</v>
      </c>
      <c r="FI184">
        <v>0</v>
      </c>
      <c r="FJ184">
        <v>1758644471.4</v>
      </c>
      <c r="FK184">
        <v>0</v>
      </c>
      <c r="FL184">
        <v>231.8768</v>
      </c>
      <c r="FM184">
        <v>2.026076930804408</v>
      </c>
      <c r="FN184">
        <v>40.61846149447636</v>
      </c>
      <c r="FO184">
        <v>4739.919599999999</v>
      </c>
      <c r="FP184">
        <v>15</v>
      </c>
      <c r="FQ184">
        <v>0</v>
      </c>
      <c r="FR184" t="s">
        <v>441</v>
      </c>
      <c r="FS184">
        <v>1747247426.5</v>
      </c>
      <c r="FT184">
        <v>1747247420.5</v>
      </c>
      <c r="FU184">
        <v>0</v>
      </c>
      <c r="FV184">
        <v>1.027</v>
      </c>
      <c r="FW184">
        <v>0.031</v>
      </c>
      <c r="FX184">
        <v>0.02</v>
      </c>
      <c r="FY184">
        <v>0.05</v>
      </c>
      <c r="FZ184">
        <v>420</v>
      </c>
      <c r="GA184">
        <v>16</v>
      </c>
      <c r="GB184">
        <v>0.01</v>
      </c>
      <c r="GC184">
        <v>0.1</v>
      </c>
      <c r="GD184">
        <v>-36.260095</v>
      </c>
      <c r="GE184">
        <v>-0.4105148217635006</v>
      </c>
      <c r="GF184">
        <v>0.08274678226372256</v>
      </c>
      <c r="GG184">
        <v>0</v>
      </c>
      <c r="GH184">
        <v>231.734</v>
      </c>
      <c r="GI184">
        <v>2.390802142648162</v>
      </c>
      <c r="GJ184">
        <v>0.3042545374015175</v>
      </c>
      <c r="GK184">
        <v>-1</v>
      </c>
      <c r="GL184">
        <v>1.19953425</v>
      </c>
      <c r="GM184">
        <v>-0.1000677298311474</v>
      </c>
      <c r="GN184">
        <v>0.01347676350009527</v>
      </c>
      <c r="GO184">
        <v>0</v>
      </c>
      <c r="GP184">
        <v>0</v>
      </c>
      <c r="GQ184">
        <v>2</v>
      </c>
      <c r="GR184" t="s">
        <v>482</v>
      </c>
      <c r="GS184">
        <v>3.1362</v>
      </c>
      <c r="GT184">
        <v>2.69035</v>
      </c>
      <c r="GU184">
        <v>0.188333</v>
      </c>
      <c r="GV184">
        <v>0.190238</v>
      </c>
      <c r="GW184">
        <v>0.103987</v>
      </c>
      <c r="GX184">
        <v>0.0990663</v>
      </c>
      <c r="GY184">
        <v>25834.7</v>
      </c>
      <c r="GZ184">
        <v>25816.2</v>
      </c>
      <c r="HA184">
        <v>29585</v>
      </c>
      <c r="HB184">
        <v>29460.2</v>
      </c>
      <c r="HC184">
        <v>35025.6</v>
      </c>
      <c r="HD184">
        <v>35153.5</v>
      </c>
      <c r="HE184">
        <v>41634.8</v>
      </c>
      <c r="HF184">
        <v>41851.9</v>
      </c>
      <c r="HG184">
        <v>1.9272</v>
      </c>
      <c r="HH184">
        <v>1.88555</v>
      </c>
      <c r="HI184">
        <v>0.110358</v>
      </c>
      <c r="HJ184">
        <v>0</v>
      </c>
      <c r="HK184">
        <v>28.2183</v>
      </c>
      <c r="HL184">
        <v>999.9</v>
      </c>
      <c r="HM184">
        <v>53.3</v>
      </c>
      <c r="HN184">
        <v>31</v>
      </c>
      <c r="HO184">
        <v>26.5765</v>
      </c>
      <c r="HP184">
        <v>62.1082</v>
      </c>
      <c r="HQ184">
        <v>25.9135</v>
      </c>
      <c r="HR184">
        <v>1</v>
      </c>
      <c r="HS184">
        <v>0.0349644</v>
      </c>
      <c r="HT184">
        <v>-0.573001</v>
      </c>
      <c r="HU184">
        <v>20.339</v>
      </c>
      <c r="HV184">
        <v>5.21639</v>
      </c>
      <c r="HW184">
        <v>12.0108</v>
      </c>
      <c r="HX184">
        <v>4.98905</v>
      </c>
      <c r="HY184">
        <v>3.28768</v>
      </c>
      <c r="HZ184">
        <v>9999</v>
      </c>
      <c r="IA184">
        <v>9999</v>
      </c>
      <c r="IB184">
        <v>9999</v>
      </c>
      <c r="IC184">
        <v>999.9</v>
      </c>
      <c r="ID184">
        <v>1.86754</v>
      </c>
      <c r="IE184">
        <v>1.86667</v>
      </c>
      <c r="IF184">
        <v>1.86601</v>
      </c>
      <c r="IG184">
        <v>1.866</v>
      </c>
      <c r="IH184">
        <v>1.86783</v>
      </c>
      <c r="II184">
        <v>1.87027</v>
      </c>
      <c r="IJ184">
        <v>1.8689</v>
      </c>
      <c r="IK184">
        <v>1.87042</v>
      </c>
      <c r="IL184">
        <v>0</v>
      </c>
      <c r="IM184">
        <v>0</v>
      </c>
      <c r="IN184">
        <v>0</v>
      </c>
      <c r="IO184">
        <v>0</v>
      </c>
      <c r="IP184" t="s">
        <v>443</v>
      </c>
      <c r="IQ184" t="s">
        <v>444</v>
      </c>
      <c r="IR184" t="s">
        <v>445</v>
      </c>
      <c r="IS184" t="s">
        <v>445</v>
      </c>
      <c r="IT184" t="s">
        <v>445</v>
      </c>
      <c r="IU184" t="s">
        <v>445</v>
      </c>
      <c r="IV184">
        <v>0</v>
      </c>
      <c r="IW184">
        <v>100</v>
      </c>
      <c r="IX184">
        <v>100</v>
      </c>
      <c r="IY184">
        <v>-0.16</v>
      </c>
      <c r="IZ184">
        <v>0.1391</v>
      </c>
      <c r="JA184">
        <v>0.1520806729546384</v>
      </c>
      <c r="JB184">
        <v>0.0003178419753343253</v>
      </c>
      <c r="JC184">
        <v>-6.012475575984678E-07</v>
      </c>
      <c r="JD184">
        <v>7.594320938325871E-11</v>
      </c>
      <c r="JE184">
        <v>-0.06537213769188976</v>
      </c>
      <c r="JF184">
        <v>-0.002779077146552394</v>
      </c>
      <c r="JG184">
        <v>0.0007843295920201409</v>
      </c>
      <c r="JH184">
        <v>-1.211717912536145E-05</v>
      </c>
      <c r="JI184">
        <v>4</v>
      </c>
      <c r="JJ184">
        <v>2338</v>
      </c>
      <c r="JK184">
        <v>1</v>
      </c>
      <c r="JL184">
        <v>27</v>
      </c>
      <c r="JM184">
        <v>189950.7</v>
      </c>
      <c r="JN184">
        <v>189950.8</v>
      </c>
      <c r="JO184">
        <v>2.40601</v>
      </c>
      <c r="JP184">
        <v>2.24731</v>
      </c>
      <c r="JQ184">
        <v>1.39648</v>
      </c>
      <c r="JR184">
        <v>2.34741</v>
      </c>
      <c r="JS184">
        <v>1.49536</v>
      </c>
      <c r="JT184">
        <v>2.56958</v>
      </c>
      <c r="JU184">
        <v>36.1989</v>
      </c>
      <c r="JV184">
        <v>24.0612</v>
      </c>
      <c r="JW184">
        <v>18</v>
      </c>
      <c r="JX184">
        <v>486.75</v>
      </c>
      <c r="JY184">
        <v>450.662</v>
      </c>
      <c r="JZ184">
        <v>28.306</v>
      </c>
      <c r="KA184">
        <v>28.0417</v>
      </c>
      <c r="KB184">
        <v>30</v>
      </c>
      <c r="KC184">
        <v>27.9077</v>
      </c>
      <c r="KD184">
        <v>27.8392</v>
      </c>
      <c r="KE184">
        <v>48.1809</v>
      </c>
      <c r="KF184">
        <v>23.379</v>
      </c>
      <c r="KG184">
        <v>69.26519999999999</v>
      </c>
      <c r="KH184">
        <v>28.294</v>
      </c>
      <c r="KI184">
        <v>1209.52</v>
      </c>
      <c r="KJ184">
        <v>22.0595</v>
      </c>
      <c r="KK184">
        <v>101.117</v>
      </c>
      <c r="KL184">
        <v>100.642</v>
      </c>
    </row>
    <row r="185" spans="1:298">
      <c r="A185">
        <v>169</v>
      </c>
      <c r="B185">
        <v>1758644475.5</v>
      </c>
      <c r="C185">
        <v>2849.5</v>
      </c>
      <c r="D185" t="s">
        <v>783</v>
      </c>
      <c r="E185" t="s">
        <v>784</v>
      </c>
      <c r="F185">
        <v>5</v>
      </c>
      <c r="G185" t="s">
        <v>640</v>
      </c>
      <c r="H185" t="s">
        <v>437</v>
      </c>
      <c r="I185" t="s">
        <v>438</v>
      </c>
      <c r="J185">
        <v>1758644467.782143</v>
      </c>
      <c r="K185">
        <f>(L185)/1000</f>
        <v>0</v>
      </c>
      <c r="L185">
        <f>IF(DQ185, AO185, AI185)</f>
        <v>0</v>
      </c>
      <c r="M185">
        <f>IF(DQ185, AJ185, AH185)</f>
        <v>0</v>
      </c>
      <c r="N185">
        <f>DS185 - IF(AV185&gt;1, M185*DM185*100.0/(AX185), 0)</f>
        <v>0</v>
      </c>
      <c r="O185">
        <f>((U185-K185/2)*N185-M185)/(U185+K185/2)</f>
        <v>0</v>
      </c>
      <c r="P185">
        <f>O185*(DZ185+EA185)/1000.0</f>
        <v>0</v>
      </c>
      <c r="Q185">
        <f>(DS185 - IF(AV185&gt;1, M185*DM185*100.0/(AX185), 0))*(DZ185+EA185)/1000.0</f>
        <v>0</v>
      </c>
      <c r="R185">
        <f>2.0/((1/T185-1/S185)+SIGN(T185)*SQRT((1/T185-1/S185)*(1/T185-1/S185) + 4*DN185/((DN185+1)*(DN185+1))*(2*1/T185*1/S185-1/S185*1/S185)))</f>
        <v>0</v>
      </c>
      <c r="S185">
        <f>IF(LEFT(DO185,1)&lt;&gt;"0",IF(LEFT(DO185,1)="1",3.0,DP185),$D$5+$E$5*(EG185*DZ185/($K$5*1000))+$F$5*(EG185*DZ185/($K$5*1000))*MAX(MIN(DM185,$J$5),$I$5)*MAX(MIN(DM185,$J$5),$I$5)+$G$5*MAX(MIN(DM185,$J$5),$I$5)*(EG185*DZ185/($K$5*1000))+$H$5*(EG185*DZ185/($K$5*1000))*(EG185*DZ185/($K$5*1000)))</f>
        <v>0</v>
      </c>
      <c r="T185">
        <f>K185*(1000-(1000*0.61365*exp(17.502*X185/(240.97+X185))/(DZ185+EA185)+DU185)/2)/(1000*0.61365*exp(17.502*X185/(240.97+X185))/(DZ185+EA185)-DU185)</f>
        <v>0</v>
      </c>
      <c r="U185">
        <f>1/((DN185+1)/(R185/1.6)+1/(S185/1.37)) + DN185/((DN185+1)/(R185/1.6) + DN185/(S185/1.37))</f>
        <v>0</v>
      </c>
      <c r="V185">
        <f>(DI185*DL185)</f>
        <v>0</v>
      </c>
      <c r="W185">
        <f>(EB185+(V185+2*0.95*5.67E-8*(((EB185+$B$7)+273)^4-(EB185+273)^4)-44100*K185)/(1.84*29.3*S185+8*0.95*5.67E-8*(EB185+273)^3))</f>
        <v>0</v>
      </c>
      <c r="X185">
        <f>($C$7*EC185+$D$7*ED185+$E$7*W185)</f>
        <v>0</v>
      </c>
      <c r="Y185">
        <f>0.61365*exp(17.502*X185/(240.97+X185))</f>
        <v>0</v>
      </c>
      <c r="Z185">
        <f>(AA185/AB185*100)</f>
        <v>0</v>
      </c>
      <c r="AA185">
        <f>DU185*(DZ185+EA185)/1000</f>
        <v>0</v>
      </c>
      <c r="AB185">
        <f>0.61365*exp(17.502*EB185/(240.97+EB185))</f>
        <v>0</v>
      </c>
      <c r="AC185">
        <f>(Y185-DU185*(DZ185+EA185)/1000)</f>
        <v>0</v>
      </c>
      <c r="AD185">
        <f>(-K185*44100)</f>
        <v>0</v>
      </c>
      <c r="AE185">
        <f>2*29.3*S185*0.92*(EB185-X185)</f>
        <v>0</v>
      </c>
      <c r="AF185">
        <f>2*0.95*5.67E-8*(((EB185+$B$7)+273)^4-(X185+273)^4)</f>
        <v>0</v>
      </c>
      <c r="AG185">
        <f>V185+AF185+AD185+AE185</f>
        <v>0</v>
      </c>
      <c r="AH185">
        <f>DY185*AV185*(DT185-DS185*(1000-AV185*DV185)/(1000-AV185*DU185))/(100*DM185)</f>
        <v>0</v>
      </c>
      <c r="AI185">
        <f>1000*DY185*AV185*(DU185-DV185)/(100*DM185*(1000-AV185*DU185))</f>
        <v>0</v>
      </c>
      <c r="AJ185">
        <f>(AK185 - AL185 - DZ185*1E3/(8.314*(EB185+273.15)) * AN185/DY185 * AM185) * DY185/(100*DM185) * (1000 - DV185)/1000</f>
        <v>0</v>
      </c>
      <c r="AK185">
        <v>1220.307093394608</v>
      </c>
      <c r="AL185">
        <v>1193.452727272728</v>
      </c>
      <c r="AM185">
        <v>3.384408175649076</v>
      </c>
      <c r="AN185">
        <v>64.96377048349792</v>
      </c>
      <c r="AO185">
        <f>(AQ185 - AP185 + DZ185*1E3/(8.314*(EB185+273.15)) * AS185/DY185 * AR185) * DY185/(100*DM185) * 1000/(1000 - AQ185)</f>
        <v>0</v>
      </c>
      <c r="AP185">
        <v>22.0295894246962</v>
      </c>
      <c r="AQ185">
        <v>23.20749575757575</v>
      </c>
      <c r="AR185">
        <v>3.221207186146689E-05</v>
      </c>
      <c r="AS185">
        <v>107.5651397533487</v>
      </c>
      <c r="AT185">
        <v>2</v>
      </c>
      <c r="AU185">
        <v>0</v>
      </c>
      <c r="AV185">
        <f>IF(AT185*$H$13&gt;=AX185,1.0,(AX185/(AX185-AT185*$H$13)))</f>
        <v>0</v>
      </c>
      <c r="AW185">
        <f>(AV185-1)*100</f>
        <v>0</v>
      </c>
      <c r="AX185">
        <f>MAX(0,($B$13+$C$13*EG185)/(1+$D$13*EG185)*DZ185/(EB185+273)*$E$13)</f>
        <v>0</v>
      </c>
      <c r="AY185" t="s">
        <v>439</v>
      </c>
      <c r="AZ185" t="s">
        <v>439</v>
      </c>
      <c r="BA185">
        <v>0</v>
      </c>
      <c r="BB185">
        <v>0</v>
      </c>
      <c r="BC185">
        <f>1-BA185/BB185</f>
        <v>0</v>
      </c>
      <c r="BD185">
        <v>0</v>
      </c>
      <c r="BE185" t="s">
        <v>439</v>
      </c>
      <c r="BF185" t="s">
        <v>439</v>
      </c>
      <c r="BG185">
        <v>0</v>
      </c>
      <c r="BH185">
        <v>0</v>
      </c>
      <c r="BI185">
        <f>1-BG185/BH185</f>
        <v>0</v>
      </c>
      <c r="BJ185">
        <v>0.5</v>
      </c>
      <c r="BK185">
        <f>DJ185</f>
        <v>0</v>
      </c>
      <c r="BL185">
        <f>M185</f>
        <v>0</v>
      </c>
      <c r="BM185">
        <f>BI185*BJ185*BK185</f>
        <v>0</v>
      </c>
      <c r="BN185">
        <f>(BL185-BD185)/BK185</f>
        <v>0</v>
      </c>
      <c r="BO185">
        <f>(BB185-BH185)/BH185</f>
        <v>0</v>
      </c>
      <c r="BP185">
        <f>BA185/(BC185+BA185/BH185)</f>
        <v>0</v>
      </c>
      <c r="BQ185" t="s">
        <v>439</v>
      </c>
      <c r="BR185">
        <v>0</v>
      </c>
      <c r="BS185">
        <f>IF(BR185&lt;&gt;0, BR185, BP185)</f>
        <v>0</v>
      </c>
      <c r="BT185">
        <f>1-BS185/BH185</f>
        <v>0</v>
      </c>
      <c r="BU185">
        <f>(BH185-BG185)/(BH185-BS185)</f>
        <v>0</v>
      </c>
      <c r="BV185">
        <f>(BB185-BH185)/(BB185-BS185)</f>
        <v>0</v>
      </c>
      <c r="BW185">
        <f>(BH185-BG185)/(BH185-BA185)</f>
        <v>0</v>
      </c>
      <c r="BX185">
        <f>(BB185-BH185)/(BB185-BA185)</f>
        <v>0</v>
      </c>
      <c r="BY185">
        <f>(BU185*BS185/BG185)</f>
        <v>0</v>
      </c>
      <c r="BZ185">
        <f>(1-BY185)</f>
        <v>0</v>
      </c>
      <c r="DI185">
        <f>$B$11*EH185+$C$11*EI185+$F$11*ET185*(1-EW185)</f>
        <v>0</v>
      </c>
      <c r="DJ185">
        <f>DI185*DK185</f>
        <v>0</v>
      </c>
      <c r="DK185">
        <f>($B$11*$D$9+$C$11*$D$9+$F$11*((FG185+EY185)/MAX(FG185+EY185+FH185, 0.1)*$I$9+FH185/MAX(FG185+EY185+FH185, 0.1)*$J$9))/($B$11+$C$11+$F$11)</f>
        <v>0</v>
      </c>
      <c r="DL185">
        <f>($B$11*$K$9+$C$11*$K$9+$F$11*((FG185+EY185)/MAX(FG185+EY185+FH185, 0.1)*$P$9+FH185/MAX(FG185+EY185+FH185, 0.1)*$Q$9))/($B$11+$C$11+$F$11)</f>
        <v>0</v>
      </c>
      <c r="DM185">
        <v>1.65</v>
      </c>
      <c r="DN185">
        <v>0.5</v>
      </c>
      <c r="DO185" t="s">
        <v>440</v>
      </c>
      <c r="DP185">
        <v>2</v>
      </c>
      <c r="DQ185" t="b">
        <v>1</v>
      </c>
      <c r="DR185">
        <v>1758644467.782143</v>
      </c>
      <c r="DS185">
        <v>1141.416428571428</v>
      </c>
      <c r="DT185">
        <v>1177.6675</v>
      </c>
      <c r="DU185">
        <v>23.1972</v>
      </c>
      <c r="DV185">
        <v>22.01023214285714</v>
      </c>
      <c r="DW185">
        <v>1141.572142857143</v>
      </c>
      <c r="DX185">
        <v>23.05820357142857</v>
      </c>
      <c r="DY185">
        <v>500.0103571428571</v>
      </c>
      <c r="DZ185">
        <v>90.47935357142858</v>
      </c>
      <c r="EA185">
        <v>0.03001644285714286</v>
      </c>
      <c r="EB185">
        <v>29.74855</v>
      </c>
      <c r="EC185">
        <v>30.01148571428572</v>
      </c>
      <c r="ED185">
        <v>999.9000000000002</v>
      </c>
      <c r="EE185">
        <v>0</v>
      </c>
      <c r="EF185">
        <v>0</v>
      </c>
      <c r="EG185">
        <v>10001</v>
      </c>
      <c r="EH185">
        <v>0</v>
      </c>
      <c r="EI185">
        <v>12.0846</v>
      </c>
      <c r="EJ185">
        <v>-36.25066071428571</v>
      </c>
      <c r="EK185">
        <v>1168.522142857143</v>
      </c>
      <c r="EL185">
        <v>1204.171428571429</v>
      </c>
      <c r="EM185">
        <v>1.1869775</v>
      </c>
      <c r="EN185">
        <v>1177.6675</v>
      </c>
      <c r="EO185">
        <v>22.01023214285714</v>
      </c>
      <c r="EP185">
        <v>2.098869285714286</v>
      </c>
      <c r="EQ185">
        <v>1.991471428571429</v>
      </c>
      <c r="ER185">
        <v>18.21060714285714</v>
      </c>
      <c r="ES185">
        <v>17.37668928571429</v>
      </c>
      <c r="ET185">
        <v>1999.960357142857</v>
      </c>
      <c r="EU185">
        <v>0.9799978214285713</v>
      </c>
      <c r="EV185">
        <v>0.02000208214285714</v>
      </c>
      <c r="EW185">
        <v>0</v>
      </c>
      <c r="EX185">
        <v>232.1068214285714</v>
      </c>
      <c r="EY185">
        <v>5.00097</v>
      </c>
      <c r="EZ185">
        <v>4743.311785714285</v>
      </c>
      <c r="FA185">
        <v>16707.24642857143</v>
      </c>
      <c r="FB185">
        <v>40.26107142857143</v>
      </c>
      <c r="FC185">
        <v>40.625</v>
      </c>
      <c r="FD185">
        <v>40.20499999999999</v>
      </c>
      <c r="FE185">
        <v>40.25</v>
      </c>
      <c r="FF185">
        <v>40.875</v>
      </c>
      <c r="FG185">
        <v>1955.060357142857</v>
      </c>
      <c r="FH185">
        <v>39.9</v>
      </c>
      <c r="FI185">
        <v>0</v>
      </c>
      <c r="FJ185">
        <v>1758644476.8</v>
      </c>
      <c r="FK185">
        <v>0</v>
      </c>
      <c r="FL185">
        <v>232.1135769230769</v>
      </c>
      <c r="FM185">
        <v>2.763794875138756</v>
      </c>
      <c r="FN185">
        <v>52.07213681036315</v>
      </c>
      <c r="FO185">
        <v>4743.90576923077</v>
      </c>
      <c r="FP185">
        <v>15</v>
      </c>
      <c r="FQ185">
        <v>0</v>
      </c>
      <c r="FR185" t="s">
        <v>441</v>
      </c>
      <c r="FS185">
        <v>1747247426.5</v>
      </c>
      <c r="FT185">
        <v>1747247420.5</v>
      </c>
      <c r="FU185">
        <v>0</v>
      </c>
      <c r="FV185">
        <v>1.027</v>
      </c>
      <c r="FW185">
        <v>0.031</v>
      </c>
      <c r="FX185">
        <v>0.02</v>
      </c>
      <c r="FY185">
        <v>0.05</v>
      </c>
      <c r="FZ185">
        <v>420</v>
      </c>
      <c r="GA185">
        <v>16</v>
      </c>
      <c r="GB185">
        <v>0.01</v>
      </c>
      <c r="GC185">
        <v>0.1</v>
      </c>
      <c r="GD185">
        <v>-36.25913902439024</v>
      </c>
      <c r="GE185">
        <v>0.1824194876901622</v>
      </c>
      <c r="GF185">
        <v>0.08196792316703205</v>
      </c>
      <c r="GG185">
        <v>0</v>
      </c>
      <c r="GH185">
        <v>231.9367941176471</v>
      </c>
      <c r="GI185">
        <v>2.999679147676463</v>
      </c>
      <c r="GJ185">
        <v>0.3660100271377784</v>
      </c>
      <c r="GK185">
        <v>-1</v>
      </c>
      <c r="GL185">
        <v>1.19388756097561</v>
      </c>
      <c r="GM185">
        <v>-0.1426174708755025</v>
      </c>
      <c r="GN185">
        <v>0.01606150978240168</v>
      </c>
      <c r="GO185">
        <v>0</v>
      </c>
      <c r="GP185">
        <v>0</v>
      </c>
      <c r="GQ185">
        <v>2</v>
      </c>
      <c r="GR185" t="s">
        <v>482</v>
      </c>
      <c r="GS185">
        <v>3.13618</v>
      </c>
      <c r="GT185">
        <v>2.69027</v>
      </c>
      <c r="GU185">
        <v>0.190045</v>
      </c>
      <c r="GV185">
        <v>0.191921</v>
      </c>
      <c r="GW185">
        <v>0.104015</v>
      </c>
      <c r="GX185">
        <v>0.099075</v>
      </c>
      <c r="GY185">
        <v>25780.2</v>
      </c>
      <c r="GZ185">
        <v>25762.8</v>
      </c>
      <c r="HA185">
        <v>29585.1</v>
      </c>
      <c r="HB185">
        <v>29460.5</v>
      </c>
      <c r="HC185">
        <v>35024.7</v>
      </c>
      <c r="HD185">
        <v>35153.4</v>
      </c>
      <c r="HE185">
        <v>41635.1</v>
      </c>
      <c r="HF185">
        <v>41852.2</v>
      </c>
      <c r="HG185">
        <v>1.92738</v>
      </c>
      <c r="HH185">
        <v>1.88557</v>
      </c>
      <c r="HI185">
        <v>0.109382</v>
      </c>
      <c r="HJ185">
        <v>0</v>
      </c>
      <c r="HK185">
        <v>28.2183</v>
      </c>
      <c r="HL185">
        <v>999.9</v>
      </c>
      <c r="HM185">
        <v>53.3</v>
      </c>
      <c r="HN185">
        <v>31</v>
      </c>
      <c r="HO185">
        <v>26.5769</v>
      </c>
      <c r="HP185">
        <v>61.8782</v>
      </c>
      <c r="HQ185">
        <v>26.0176</v>
      </c>
      <c r="HR185">
        <v>1</v>
      </c>
      <c r="HS185">
        <v>0.035</v>
      </c>
      <c r="HT185">
        <v>-0.560057</v>
      </c>
      <c r="HU185">
        <v>20.3391</v>
      </c>
      <c r="HV185">
        <v>5.21579</v>
      </c>
      <c r="HW185">
        <v>12.0105</v>
      </c>
      <c r="HX185">
        <v>4.98885</v>
      </c>
      <c r="HY185">
        <v>3.28768</v>
      </c>
      <c r="HZ185">
        <v>9999</v>
      </c>
      <c r="IA185">
        <v>9999</v>
      </c>
      <c r="IB185">
        <v>9999</v>
      </c>
      <c r="IC185">
        <v>999.9</v>
      </c>
      <c r="ID185">
        <v>1.86754</v>
      </c>
      <c r="IE185">
        <v>1.86669</v>
      </c>
      <c r="IF185">
        <v>1.86602</v>
      </c>
      <c r="IG185">
        <v>1.866</v>
      </c>
      <c r="IH185">
        <v>1.86784</v>
      </c>
      <c r="II185">
        <v>1.87028</v>
      </c>
      <c r="IJ185">
        <v>1.86891</v>
      </c>
      <c r="IK185">
        <v>1.8704</v>
      </c>
      <c r="IL185">
        <v>0</v>
      </c>
      <c r="IM185">
        <v>0</v>
      </c>
      <c r="IN185">
        <v>0</v>
      </c>
      <c r="IO185">
        <v>0</v>
      </c>
      <c r="IP185" t="s">
        <v>443</v>
      </c>
      <c r="IQ185" t="s">
        <v>444</v>
      </c>
      <c r="IR185" t="s">
        <v>445</v>
      </c>
      <c r="IS185" t="s">
        <v>445</v>
      </c>
      <c r="IT185" t="s">
        <v>445</v>
      </c>
      <c r="IU185" t="s">
        <v>445</v>
      </c>
      <c r="IV185">
        <v>0</v>
      </c>
      <c r="IW185">
        <v>100</v>
      </c>
      <c r="IX185">
        <v>100</v>
      </c>
      <c r="IY185">
        <v>-0.17</v>
      </c>
      <c r="IZ185">
        <v>0.1392</v>
      </c>
      <c r="JA185">
        <v>0.1520806729546384</v>
      </c>
      <c r="JB185">
        <v>0.0003178419753343253</v>
      </c>
      <c r="JC185">
        <v>-6.012475575984678E-07</v>
      </c>
      <c r="JD185">
        <v>7.594320938325871E-11</v>
      </c>
      <c r="JE185">
        <v>-0.06537213769188976</v>
      </c>
      <c r="JF185">
        <v>-0.002779077146552394</v>
      </c>
      <c r="JG185">
        <v>0.0007843295920201409</v>
      </c>
      <c r="JH185">
        <v>-1.211717912536145E-05</v>
      </c>
      <c r="JI185">
        <v>4</v>
      </c>
      <c r="JJ185">
        <v>2338</v>
      </c>
      <c r="JK185">
        <v>1</v>
      </c>
      <c r="JL185">
        <v>27</v>
      </c>
      <c r="JM185">
        <v>189950.8</v>
      </c>
      <c r="JN185">
        <v>189950.9</v>
      </c>
      <c r="JO185">
        <v>2.43408</v>
      </c>
      <c r="JP185">
        <v>2.23877</v>
      </c>
      <c r="JQ185">
        <v>1.39648</v>
      </c>
      <c r="JR185">
        <v>2.34741</v>
      </c>
      <c r="JS185">
        <v>1.49536</v>
      </c>
      <c r="JT185">
        <v>2.56592</v>
      </c>
      <c r="JU185">
        <v>36.1989</v>
      </c>
      <c r="JV185">
        <v>24.0612</v>
      </c>
      <c r="JW185">
        <v>18</v>
      </c>
      <c r="JX185">
        <v>486.842</v>
      </c>
      <c r="JY185">
        <v>450.667</v>
      </c>
      <c r="JZ185">
        <v>28.2893</v>
      </c>
      <c r="KA185">
        <v>28.0417</v>
      </c>
      <c r="KB185">
        <v>30.0001</v>
      </c>
      <c r="KC185">
        <v>27.9056</v>
      </c>
      <c r="KD185">
        <v>27.8378</v>
      </c>
      <c r="KE185">
        <v>48.7584</v>
      </c>
      <c r="KF185">
        <v>23.379</v>
      </c>
      <c r="KG185">
        <v>69.26519999999999</v>
      </c>
      <c r="KH185">
        <v>28.2803</v>
      </c>
      <c r="KI185">
        <v>1222.91</v>
      </c>
      <c r="KJ185">
        <v>22.0541</v>
      </c>
      <c r="KK185">
        <v>101.118</v>
      </c>
      <c r="KL185">
        <v>100.643</v>
      </c>
    </row>
    <row r="186" spans="1:298">
      <c r="A186">
        <v>170</v>
      </c>
      <c r="B186">
        <v>1758644480.5</v>
      </c>
      <c r="C186">
        <v>2854.5</v>
      </c>
      <c r="D186" t="s">
        <v>785</v>
      </c>
      <c r="E186" t="s">
        <v>786</v>
      </c>
      <c r="F186">
        <v>5</v>
      </c>
      <c r="G186" t="s">
        <v>640</v>
      </c>
      <c r="H186" t="s">
        <v>437</v>
      </c>
      <c r="I186" t="s">
        <v>438</v>
      </c>
      <c r="J186">
        <v>1758644472.75</v>
      </c>
      <c r="K186">
        <f>(L186)/1000</f>
        <v>0</v>
      </c>
      <c r="L186">
        <f>IF(DQ186, AO186, AI186)</f>
        <v>0</v>
      </c>
      <c r="M186">
        <f>IF(DQ186, AJ186, AH186)</f>
        <v>0</v>
      </c>
      <c r="N186">
        <f>DS186 - IF(AV186&gt;1, M186*DM186*100.0/(AX186), 0)</f>
        <v>0</v>
      </c>
      <c r="O186">
        <f>((U186-K186/2)*N186-M186)/(U186+K186/2)</f>
        <v>0</v>
      </c>
      <c r="P186">
        <f>O186*(DZ186+EA186)/1000.0</f>
        <v>0</v>
      </c>
      <c r="Q186">
        <f>(DS186 - IF(AV186&gt;1, M186*DM186*100.0/(AX186), 0))*(DZ186+EA186)/1000.0</f>
        <v>0</v>
      </c>
      <c r="R186">
        <f>2.0/((1/T186-1/S186)+SIGN(T186)*SQRT((1/T186-1/S186)*(1/T186-1/S186) + 4*DN186/((DN186+1)*(DN186+1))*(2*1/T186*1/S186-1/S186*1/S186)))</f>
        <v>0</v>
      </c>
      <c r="S186">
        <f>IF(LEFT(DO186,1)&lt;&gt;"0",IF(LEFT(DO186,1)="1",3.0,DP186),$D$5+$E$5*(EG186*DZ186/($K$5*1000))+$F$5*(EG186*DZ186/($K$5*1000))*MAX(MIN(DM186,$J$5),$I$5)*MAX(MIN(DM186,$J$5),$I$5)+$G$5*MAX(MIN(DM186,$J$5),$I$5)*(EG186*DZ186/($K$5*1000))+$H$5*(EG186*DZ186/($K$5*1000))*(EG186*DZ186/($K$5*1000)))</f>
        <v>0</v>
      </c>
      <c r="T186">
        <f>K186*(1000-(1000*0.61365*exp(17.502*X186/(240.97+X186))/(DZ186+EA186)+DU186)/2)/(1000*0.61365*exp(17.502*X186/(240.97+X186))/(DZ186+EA186)-DU186)</f>
        <v>0</v>
      </c>
      <c r="U186">
        <f>1/((DN186+1)/(R186/1.6)+1/(S186/1.37)) + DN186/((DN186+1)/(R186/1.6) + DN186/(S186/1.37))</f>
        <v>0</v>
      </c>
      <c r="V186">
        <f>(DI186*DL186)</f>
        <v>0</v>
      </c>
      <c r="W186">
        <f>(EB186+(V186+2*0.95*5.67E-8*(((EB186+$B$7)+273)^4-(EB186+273)^4)-44100*K186)/(1.84*29.3*S186+8*0.95*5.67E-8*(EB186+273)^3))</f>
        <v>0</v>
      </c>
      <c r="X186">
        <f>($C$7*EC186+$D$7*ED186+$E$7*W186)</f>
        <v>0</v>
      </c>
      <c r="Y186">
        <f>0.61365*exp(17.502*X186/(240.97+X186))</f>
        <v>0</v>
      </c>
      <c r="Z186">
        <f>(AA186/AB186*100)</f>
        <v>0</v>
      </c>
      <c r="AA186">
        <f>DU186*(DZ186+EA186)/1000</f>
        <v>0</v>
      </c>
      <c r="AB186">
        <f>0.61365*exp(17.502*EB186/(240.97+EB186))</f>
        <v>0</v>
      </c>
      <c r="AC186">
        <f>(Y186-DU186*(DZ186+EA186)/1000)</f>
        <v>0</v>
      </c>
      <c r="AD186">
        <f>(-K186*44100)</f>
        <v>0</v>
      </c>
      <c r="AE186">
        <f>2*29.3*S186*0.92*(EB186-X186)</f>
        <v>0</v>
      </c>
      <c r="AF186">
        <f>2*0.95*5.67E-8*(((EB186+$B$7)+273)^4-(X186+273)^4)</f>
        <v>0</v>
      </c>
      <c r="AG186">
        <f>V186+AF186+AD186+AE186</f>
        <v>0</v>
      </c>
      <c r="AH186">
        <f>DY186*AV186*(DT186-DS186*(1000-AV186*DV186)/(1000-AV186*DU186))/(100*DM186)</f>
        <v>0</v>
      </c>
      <c r="AI186">
        <f>1000*DY186*AV186*(DU186-DV186)/(100*DM186*(1000-AV186*DU186))</f>
        <v>0</v>
      </c>
      <c r="AJ186">
        <f>(AK186 - AL186 - DZ186*1E3/(8.314*(EB186+273.15)) * AN186/DY186 * AM186) * DY186/(100*DM186) * (1000 - DV186)/1000</f>
        <v>0</v>
      </c>
      <c r="AK186">
        <v>1237.509155482811</v>
      </c>
      <c r="AL186">
        <v>1210.495212121212</v>
      </c>
      <c r="AM186">
        <v>3.409122108325795</v>
      </c>
      <c r="AN186">
        <v>64.96377048349792</v>
      </c>
      <c r="AO186">
        <f>(AQ186 - AP186 + DZ186*1E3/(8.314*(EB186+273.15)) * AS186/DY186 * AR186) * DY186/(100*DM186) * 1000/(1000 - AQ186)</f>
        <v>0</v>
      </c>
      <c r="AP186">
        <v>22.0301814966635</v>
      </c>
      <c r="AQ186">
        <v>23.21295878787879</v>
      </c>
      <c r="AR186">
        <v>2.758738461451761E-05</v>
      </c>
      <c r="AS186">
        <v>107.5651397533487</v>
      </c>
      <c r="AT186">
        <v>2</v>
      </c>
      <c r="AU186">
        <v>0</v>
      </c>
      <c r="AV186">
        <f>IF(AT186*$H$13&gt;=AX186,1.0,(AX186/(AX186-AT186*$H$13)))</f>
        <v>0</v>
      </c>
      <c r="AW186">
        <f>(AV186-1)*100</f>
        <v>0</v>
      </c>
      <c r="AX186">
        <f>MAX(0,($B$13+$C$13*EG186)/(1+$D$13*EG186)*DZ186/(EB186+273)*$E$13)</f>
        <v>0</v>
      </c>
      <c r="AY186" t="s">
        <v>439</v>
      </c>
      <c r="AZ186" t="s">
        <v>439</v>
      </c>
      <c r="BA186">
        <v>0</v>
      </c>
      <c r="BB186">
        <v>0</v>
      </c>
      <c r="BC186">
        <f>1-BA186/BB186</f>
        <v>0</v>
      </c>
      <c r="BD186">
        <v>0</v>
      </c>
      <c r="BE186" t="s">
        <v>439</v>
      </c>
      <c r="BF186" t="s">
        <v>439</v>
      </c>
      <c r="BG186">
        <v>0</v>
      </c>
      <c r="BH186">
        <v>0</v>
      </c>
      <c r="BI186">
        <f>1-BG186/BH186</f>
        <v>0</v>
      </c>
      <c r="BJ186">
        <v>0.5</v>
      </c>
      <c r="BK186">
        <f>DJ186</f>
        <v>0</v>
      </c>
      <c r="BL186">
        <f>M186</f>
        <v>0</v>
      </c>
      <c r="BM186">
        <f>BI186*BJ186*BK186</f>
        <v>0</v>
      </c>
      <c r="BN186">
        <f>(BL186-BD186)/BK186</f>
        <v>0</v>
      </c>
      <c r="BO186">
        <f>(BB186-BH186)/BH186</f>
        <v>0</v>
      </c>
      <c r="BP186">
        <f>BA186/(BC186+BA186/BH186)</f>
        <v>0</v>
      </c>
      <c r="BQ186" t="s">
        <v>439</v>
      </c>
      <c r="BR186">
        <v>0</v>
      </c>
      <c r="BS186">
        <f>IF(BR186&lt;&gt;0, BR186, BP186)</f>
        <v>0</v>
      </c>
      <c r="BT186">
        <f>1-BS186/BH186</f>
        <v>0</v>
      </c>
      <c r="BU186">
        <f>(BH186-BG186)/(BH186-BS186)</f>
        <v>0</v>
      </c>
      <c r="BV186">
        <f>(BB186-BH186)/(BB186-BS186)</f>
        <v>0</v>
      </c>
      <c r="BW186">
        <f>(BH186-BG186)/(BH186-BA186)</f>
        <v>0</v>
      </c>
      <c r="BX186">
        <f>(BB186-BH186)/(BB186-BA186)</f>
        <v>0</v>
      </c>
      <c r="BY186">
        <f>(BU186*BS186/BG186)</f>
        <v>0</v>
      </c>
      <c r="BZ186">
        <f>(1-BY186)</f>
        <v>0</v>
      </c>
      <c r="DI186">
        <f>$B$11*EH186+$C$11*EI186+$F$11*ET186*(1-EW186)</f>
        <v>0</v>
      </c>
      <c r="DJ186">
        <f>DI186*DK186</f>
        <v>0</v>
      </c>
      <c r="DK186">
        <f>($B$11*$D$9+$C$11*$D$9+$F$11*((FG186+EY186)/MAX(FG186+EY186+FH186, 0.1)*$I$9+FH186/MAX(FG186+EY186+FH186, 0.1)*$J$9))/($B$11+$C$11+$F$11)</f>
        <v>0</v>
      </c>
      <c r="DL186">
        <f>($B$11*$K$9+$C$11*$K$9+$F$11*((FG186+EY186)/MAX(FG186+EY186+FH186, 0.1)*$P$9+FH186/MAX(FG186+EY186+FH186, 0.1)*$Q$9))/($B$11+$C$11+$F$11)</f>
        <v>0</v>
      </c>
      <c r="DM186">
        <v>1.65</v>
      </c>
      <c r="DN186">
        <v>0.5</v>
      </c>
      <c r="DO186" t="s">
        <v>440</v>
      </c>
      <c r="DP186">
        <v>2</v>
      </c>
      <c r="DQ186" t="b">
        <v>1</v>
      </c>
      <c r="DR186">
        <v>1758644472.75</v>
      </c>
      <c r="DS186">
        <v>1158.137142857143</v>
      </c>
      <c r="DT186">
        <v>1194.446785714286</v>
      </c>
      <c r="DU186">
        <v>23.20309285714286</v>
      </c>
      <c r="DV186">
        <v>22.02502142857143</v>
      </c>
      <c r="DW186">
        <v>1158.306785714286</v>
      </c>
      <c r="DX186">
        <v>23.06400357142857</v>
      </c>
      <c r="DY186">
        <v>500.0173928571429</v>
      </c>
      <c r="DZ186">
        <v>90.47980714285714</v>
      </c>
      <c r="EA186">
        <v>0.02994371428571429</v>
      </c>
      <c r="EB186">
        <v>29.74730357142857</v>
      </c>
      <c r="EC186">
        <v>30.00752857142857</v>
      </c>
      <c r="ED186">
        <v>999.9000000000002</v>
      </c>
      <c r="EE186">
        <v>0</v>
      </c>
      <c r="EF186">
        <v>0</v>
      </c>
      <c r="EG186">
        <v>9997.85607142857</v>
      </c>
      <c r="EH186">
        <v>0</v>
      </c>
      <c r="EI186">
        <v>12.0846</v>
      </c>
      <c r="EJ186">
        <v>-36.30911785714285</v>
      </c>
      <c r="EK186">
        <v>1185.648214285714</v>
      </c>
      <c r="EL186">
        <v>1221.3475</v>
      </c>
      <c r="EM186">
        <v>1.178073214285714</v>
      </c>
      <c r="EN186">
        <v>1194.446785714286</v>
      </c>
      <c r="EO186">
        <v>22.02502142857143</v>
      </c>
      <c r="EP186">
        <v>2.099412142857143</v>
      </c>
      <c r="EQ186">
        <v>1.992819642857143</v>
      </c>
      <c r="ER186">
        <v>18.21472142857143</v>
      </c>
      <c r="ES186">
        <v>17.3874</v>
      </c>
      <c r="ET186">
        <v>1999.988214285714</v>
      </c>
      <c r="EU186">
        <v>0.9799980357142856</v>
      </c>
      <c r="EV186">
        <v>0.02000186785714286</v>
      </c>
      <c r="EW186">
        <v>0</v>
      </c>
      <c r="EX186">
        <v>232.2871428571429</v>
      </c>
      <c r="EY186">
        <v>5.00097</v>
      </c>
      <c r="EZ186">
        <v>4747.929285714285</v>
      </c>
      <c r="FA186">
        <v>16707.48571428571</v>
      </c>
      <c r="FB186">
        <v>40.26771428571429</v>
      </c>
      <c r="FC186">
        <v>40.625</v>
      </c>
      <c r="FD186">
        <v>40.20049999999999</v>
      </c>
      <c r="FE186">
        <v>40.25</v>
      </c>
      <c r="FF186">
        <v>40.875</v>
      </c>
      <c r="FG186">
        <v>1955.088214285715</v>
      </c>
      <c r="FH186">
        <v>39.9</v>
      </c>
      <c r="FI186">
        <v>0</v>
      </c>
      <c r="FJ186">
        <v>1758644481.6</v>
      </c>
      <c r="FK186">
        <v>0</v>
      </c>
      <c r="FL186">
        <v>232.2904615384615</v>
      </c>
      <c r="FM186">
        <v>2.701264955497985</v>
      </c>
      <c r="FN186">
        <v>57.06974363569107</v>
      </c>
      <c r="FO186">
        <v>4748.305</v>
      </c>
      <c r="FP186">
        <v>15</v>
      </c>
      <c r="FQ186">
        <v>0</v>
      </c>
      <c r="FR186" t="s">
        <v>441</v>
      </c>
      <c r="FS186">
        <v>1747247426.5</v>
      </c>
      <c r="FT186">
        <v>1747247420.5</v>
      </c>
      <c r="FU186">
        <v>0</v>
      </c>
      <c r="FV186">
        <v>1.027</v>
      </c>
      <c r="FW186">
        <v>0.031</v>
      </c>
      <c r="FX186">
        <v>0.02</v>
      </c>
      <c r="FY186">
        <v>0.05</v>
      </c>
      <c r="FZ186">
        <v>420</v>
      </c>
      <c r="GA186">
        <v>16</v>
      </c>
      <c r="GB186">
        <v>0.01</v>
      </c>
      <c r="GC186">
        <v>0.1</v>
      </c>
      <c r="GD186">
        <v>-36.27703902439025</v>
      </c>
      <c r="GE186">
        <v>-0.4654107414222763</v>
      </c>
      <c r="GF186">
        <v>0.1095198631679042</v>
      </c>
      <c r="GG186">
        <v>0</v>
      </c>
      <c r="GH186">
        <v>232.1458235294118</v>
      </c>
      <c r="GI186">
        <v>2.775920549996949</v>
      </c>
      <c r="GJ186">
        <v>0.3537004773557143</v>
      </c>
      <c r="GK186">
        <v>-1</v>
      </c>
      <c r="GL186">
        <v>1.186319268292683</v>
      </c>
      <c r="GM186">
        <v>-0.1101779060002115</v>
      </c>
      <c r="GN186">
        <v>0.01435940728280193</v>
      </c>
      <c r="GO186">
        <v>0</v>
      </c>
      <c r="GP186">
        <v>0</v>
      </c>
      <c r="GQ186">
        <v>2</v>
      </c>
      <c r="GR186" t="s">
        <v>482</v>
      </c>
      <c r="GS186">
        <v>3.13618</v>
      </c>
      <c r="GT186">
        <v>2.6898</v>
      </c>
      <c r="GU186">
        <v>0.191751</v>
      </c>
      <c r="GV186">
        <v>0.193591</v>
      </c>
      <c r="GW186">
        <v>0.10403</v>
      </c>
      <c r="GX186">
        <v>0.09907589999999999</v>
      </c>
      <c r="GY186">
        <v>25726.2</v>
      </c>
      <c r="GZ186">
        <v>25709.4</v>
      </c>
      <c r="HA186">
        <v>29585.5</v>
      </c>
      <c r="HB186">
        <v>29460.4</v>
      </c>
      <c r="HC186">
        <v>35024.5</v>
      </c>
      <c r="HD186">
        <v>35153.2</v>
      </c>
      <c r="HE186">
        <v>41635.6</v>
      </c>
      <c r="HF186">
        <v>41852</v>
      </c>
      <c r="HG186">
        <v>1.92755</v>
      </c>
      <c r="HH186">
        <v>1.8856</v>
      </c>
      <c r="HI186">
        <v>0.109285</v>
      </c>
      <c r="HJ186">
        <v>0</v>
      </c>
      <c r="HK186">
        <v>28.2183</v>
      </c>
      <c r="HL186">
        <v>999.9</v>
      </c>
      <c r="HM186">
        <v>53.3</v>
      </c>
      <c r="HN186">
        <v>31</v>
      </c>
      <c r="HO186">
        <v>26.5753</v>
      </c>
      <c r="HP186">
        <v>61.9782</v>
      </c>
      <c r="HQ186">
        <v>26.0537</v>
      </c>
      <c r="HR186">
        <v>1</v>
      </c>
      <c r="HS186">
        <v>0.0350229</v>
      </c>
      <c r="HT186">
        <v>-0.680833</v>
      </c>
      <c r="HU186">
        <v>20.3384</v>
      </c>
      <c r="HV186">
        <v>5.21579</v>
      </c>
      <c r="HW186">
        <v>12.0102</v>
      </c>
      <c r="HX186">
        <v>4.9889</v>
      </c>
      <c r="HY186">
        <v>3.28775</v>
      </c>
      <c r="HZ186">
        <v>9999</v>
      </c>
      <c r="IA186">
        <v>9999</v>
      </c>
      <c r="IB186">
        <v>9999</v>
      </c>
      <c r="IC186">
        <v>999.9</v>
      </c>
      <c r="ID186">
        <v>1.86755</v>
      </c>
      <c r="IE186">
        <v>1.86669</v>
      </c>
      <c r="IF186">
        <v>1.86601</v>
      </c>
      <c r="IG186">
        <v>1.866</v>
      </c>
      <c r="IH186">
        <v>1.86784</v>
      </c>
      <c r="II186">
        <v>1.87029</v>
      </c>
      <c r="IJ186">
        <v>1.86891</v>
      </c>
      <c r="IK186">
        <v>1.87041</v>
      </c>
      <c r="IL186">
        <v>0</v>
      </c>
      <c r="IM186">
        <v>0</v>
      </c>
      <c r="IN186">
        <v>0</v>
      </c>
      <c r="IO186">
        <v>0</v>
      </c>
      <c r="IP186" t="s">
        <v>443</v>
      </c>
      <c r="IQ186" t="s">
        <v>444</v>
      </c>
      <c r="IR186" t="s">
        <v>445</v>
      </c>
      <c r="IS186" t="s">
        <v>445</v>
      </c>
      <c r="IT186" t="s">
        <v>445</v>
      </c>
      <c r="IU186" t="s">
        <v>445</v>
      </c>
      <c r="IV186">
        <v>0</v>
      </c>
      <c r="IW186">
        <v>100</v>
      </c>
      <c r="IX186">
        <v>100</v>
      </c>
      <c r="IY186">
        <v>-0.19</v>
      </c>
      <c r="IZ186">
        <v>0.1393</v>
      </c>
      <c r="JA186">
        <v>0.1520806729546384</v>
      </c>
      <c r="JB186">
        <v>0.0003178419753343253</v>
      </c>
      <c r="JC186">
        <v>-6.012475575984678E-07</v>
      </c>
      <c r="JD186">
        <v>7.594320938325871E-11</v>
      </c>
      <c r="JE186">
        <v>-0.06537213769188976</v>
      </c>
      <c r="JF186">
        <v>-0.002779077146552394</v>
      </c>
      <c r="JG186">
        <v>0.0007843295920201409</v>
      </c>
      <c r="JH186">
        <v>-1.211717912536145E-05</v>
      </c>
      <c r="JI186">
        <v>4</v>
      </c>
      <c r="JJ186">
        <v>2338</v>
      </c>
      <c r="JK186">
        <v>1</v>
      </c>
      <c r="JL186">
        <v>27</v>
      </c>
      <c r="JM186">
        <v>189950.9</v>
      </c>
      <c r="JN186">
        <v>189951</v>
      </c>
      <c r="JO186">
        <v>2.46216</v>
      </c>
      <c r="JP186">
        <v>2.24487</v>
      </c>
      <c r="JQ186">
        <v>1.39648</v>
      </c>
      <c r="JR186">
        <v>2.34619</v>
      </c>
      <c r="JS186">
        <v>1.49536</v>
      </c>
      <c r="JT186">
        <v>2.62695</v>
      </c>
      <c r="JU186">
        <v>36.1989</v>
      </c>
      <c r="JV186">
        <v>24.0612</v>
      </c>
      <c r="JW186">
        <v>18</v>
      </c>
      <c r="JX186">
        <v>486.951</v>
      </c>
      <c r="JY186">
        <v>450.675</v>
      </c>
      <c r="JZ186">
        <v>28.2803</v>
      </c>
      <c r="KA186">
        <v>28.0415</v>
      </c>
      <c r="KB186">
        <v>30.0001</v>
      </c>
      <c r="KC186">
        <v>27.9056</v>
      </c>
      <c r="KD186">
        <v>27.8369</v>
      </c>
      <c r="KE186">
        <v>49.2626</v>
      </c>
      <c r="KF186">
        <v>23.379</v>
      </c>
      <c r="KG186">
        <v>69.26519999999999</v>
      </c>
      <c r="KH186">
        <v>28.3131</v>
      </c>
      <c r="KI186">
        <v>1242.94</v>
      </c>
      <c r="KJ186">
        <v>22.0535</v>
      </c>
      <c r="KK186">
        <v>101.119</v>
      </c>
      <c r="KL186">
        <v>100.643</v>
      </c>
    </row>
    <row r="187" spans="1:298">
      <c r="A187">
        <v>171</v>
      </c>
      <c r="B187">
        <v>1758644485.5</v>
      </c>
      <c r="C187">
        <v>2859.5</v>
      </c>
      <c r="D187" t="s">
        <v>787</v>
      </c>
      <c r="E187" t="s">
        <v>788</v>
      </c>
      <c r="F187">
        <v>5</v>
      </c>
      <c r="G187" t="s">
        <v>640</v>
      </c>
      <c r="H187" t="s">
        <v>437</v>
      </c>
      <c r="I187" t="s">
        <v>438</v>
      </c>
      <c r="J187">
        <v>1758644477.717857</v>
      </c>
      <c r="K187">
        <f>(L187)/1000</f>
        <v>0</v>
      </c>
      <c r="L187">
        <f>IF(DQ187, AO187, AI187)</f>
        <v>0</v>
      </c>
      <c r="M187">
        <f>IF(DQ187, AJ187, AH187)</f>
        <v>0</v>
      </c>
      <c r="N187">
        <f>DS187 - IF(AV187&gt;1, M187*DM187*100.0/(AX187), 0)</f>
        <v>0</v>
      </c>
      <c r="O187">
        <f>((U187-K187/2)*N187-M187)/(U187+K187/2)</f>
        <v>0</v>
      </c>
      <c r="P187">
        <f>O187*(DZ187+EA187)/1000.0</f>
        <v>0</v>
      </c>
      <c r="Q187">
        <f>(DS187 - IF(AV187&gt;1, M187*DM187*100.0/(AX187), 0))*(DZ187+EA187)/1000.0</f>
        <v>0</v>
      </c>
      <c r="R187">
        <f>2.0/((1/T187-1/S187)+SIGN(T187)*SQRT((1/T187-1/S187)*(1/T187-1/S187) + 4*DN187/((DN187+1)*(DN187+1))*(2*1/T187*1/S187-1/S187*1/S187)))</f>
        <v>0</v>
      </c>
      <c r="S187">
        <f>IF(LEFT(DO187,1)&lt;&gt;"0",IF(LEFT(DO187,1)="1",3.0,DP187),$D$5+$E$5*(EG187*DZ187/($K$5*1000))+$F$5*(EG187*DZ187/($K$5*1000))*MAX(MIN(DM187,$J$5),$I$5)*MAX(MIN(DM187,$J$5),$I$5)+$G$5*MAX(MIN(DM187,$J$5),$I$5)*(EG187*DZ187/($K$5*1000))+$H$5*(EG187*DZ187/($K$5*1000))*(EG187*DZ187/($K$5*1000)))</f>
        <v>0</v>
      </c>
      <c r="T187">
        <f>K187*(1000-(1000*0.61365*exp(17.502*X187/(240.97+X187))/(DZ187+EA187)+DU187)/2)/(1000*0.61365*exp(17.502*X187/(240.97+X187))/(DZ187+EA187)-DU187)</f>
        <v>0</v>
      </c>
      <c r="U187">
        <f>1/((DN187+1)/(R187/1.6)+1/(S187/1.37)) + DN187/((DN187+1)/(R187/1.6) + DN187/(S187/1.37))</f>
        <v>0</v>
      </c>
      <c r="V187">
        <f>(DI187*DL187)</f>
        <v>0</v>
      </c>
      <c r="W187">
        <f>(EB187+(V187+2*0.95*5.67E-8*(((EB187+$B$7)+273)^4-(EB187+273)^4)-44100*K187)/(1.84*29.3*S187+8*0.95*5.67E-8*(EB187+273)^3))</f>
        <v>0</v>
      </c>
      <c r="X187">
        <f>($C$7*EC187+$D$7*ED187+$E$7*W187)</f>
        <v>0</v>
      </c>
      <c r="Y187">
        <f>0.61365*exp(17.502*X187/(240.97+X187))</f>
        <v>0</v>
      </c>
      <c r="Z187">
        <f>(AA187/AB187*100)</f>
        <v>0</v>
      </c>
      <c r="AA187">
        <f>DU187*(DZ187+EA187)/1000</f>
        <v>0</v>
      </c>
      <c r="AB187">
        <f>0.61365*exp(17.502*EB187/(240.97+EB187))</f>
        <v>0</v>
      </c>
      <c r="AC187">
        <f>(Y187-DU187*(DZ187+EA187)/1000)</f>
        <v>0</v>
      </c>
      <c r="AD187">
        <f>(-K187*44100)</f>
        <v>0</v>
      </c>
      <c r="AE187">
        <f>2*29.3*S187*0.92*(EB187-X187)</f>
        <v>0</v>
      </c>
      <c r="AF187">
        <f>2*0.95*5.67E-8*(((EB187+$B$7)+273)^4-(X187+273)^4)</f>
        <v>0</v>
      </c>
      <c r="AG187">
        <f>V187+AF187+AD187+AE187</f>
        <v>0</v>
      </c>
      <c r="AH187">
        <f>DY187*AV187*(DT187-DS187*(1000-AV187*DV187)/(1000-AV187*DU187))/(100*DM187)</f>
        <v>0</v>
      </c>
      <c r="AI187">
        <f>1000*DY187*AV187*(DU187-DV187)/(100*DM187*(1000-AV187*DU187))</f>
        <v>0</v>
      </c>
      <c r="AJ187">
        <f>(AK187 - AL187 - DZ187*1E3/(8.314*(EB187+273.15)) * AN187/DY187 * AM187) * DY187/(100*DM187) * (1000 - DV187)/1000</f>
        <v>0</v>
      </c>
      <c r="AK187">
        <v>1254.455447412955</v>
      </c>
      <c r="AL187">
        <v>1227.63090909091</v>
      </c>
      <c r="AM187">
        <v>3.400505290435604</v>
      </c>
      <c r="AN187">
        <v>64.96377048349792</v>
      </c>
      <c r="AO187">
        <f>(AQ187 - AP187 + DZ187*1E3/(8.314*(EB187+273.15)) * AS187/DY187 * AR187) * DY187/(100*DM187) * 1000/(1000 - AQ187)</f>
        <v>0</v>
      </c>
      <c r="AP187">
        <v>22.03036325829666</v>
      </c>
      <c r="AQ187">
        <v>23.21422969696969</v>
      </c>
      <c r="AR187">
        <v>7.092510297981428E-08</v>
      </c>
      <c r="AS187">
        <v>107.5651397533487</v>
      </c>
      <c r="AT187">
        <v>2</v>
      </c>
      <c r="AU187">
        <v>0</v>
      </c>
      <c r="AV187">
        <f>IF(AT187*$H$13&gt;=AX187,1.0,(AX187/(AX187-AT187*$H$13)))</f>
        <v>0</v>
      </c>
      <c r="AW187">
        <f>(AV187-1)*100</f>
        <v>0</v>
      </c>
      <c r="AX187">
        <f>MAX(0,($B$13+$C$13*EG187)/(1+$D$13*EG187)*DZ187/(EB187+273)*$E$13)</f>
        <v>0</v>
      </c>
      <c r="AY187" t="s">
        <v>439</v>
      </c>
      <c r="AZ187" t="s">
        <v>439</v>
      </c>
      <c r="BA187">
        <v>0</v>
      </c>
      <c r="BB187">
        <v>0</v>
      </c>
      <c r="BC187">
        <f>1-BA187/BB187</f>
        <v>0</v>
      </c>
      <c r="BD187">
        <v>0</v>
      </c>
      <c r="BE187" t="s">
        <v>439</v>
      </c>
      <c r="BF187" t="s">
        <v>439</v>
      </c>
      <c r="BG187">
        <v>0</v>
      </c>
      <c r="BH187">
        <v>0</v>
      </c>
      <c r="BI187">
        <f>1-BG187/BH187</f>
        <v>0</v>
      </c>
      <c r="BJ187">
        <v>0.5</v>
      </c>
      <c r="BK187">
        <f>DJ187</f>
        <v>0</v>
      </c>
      <c r="BL187">
        <f>M187</f>
        <v>0</v>
      </c>
      <c r="BM187">
        <f>BI187*BJ187*BK187</f>
        <v>0</v>
      </c>
      <c r="BN187">
        <f>(BL187-BD187)/BK187</f>
        <v>0</v>
      </c>
      <c r="BO187">
        <f>(BB187-BH187)/BH187</f>
        <v>0</v>
      </c>
      <c r="BP187">
        <f>BA187/(BC187+BA187/BH187)</f>
        <v>0</v>
      </c>
      <c r="BQ187" t="s">
        <v>439</v>
      </c>
      <c r="BR187">
        <v>0</v>
      </c>
      <c r="BS187">
        <f>IF(BR187&lt;&gt;0, BR187, BP187)</f>
        <v>0</v>
      </c>
      <c r="BT187">
        <f>1-BS187/BH187</f>
        <v>0</v>
      </c>
      <c r="BU187">
        <f>(BH187-BG187)/(BH187-BS187)</f>
        <v>0</v>
      </c>
      <c r="BV187">
        <f>(BB187-BH187)/(BB187-BS187)</f>
        <v>0</v>
      </c>
      <c r="BW187">
        <f>(BH187-BG187)/(BH187-BA187)</f>
        <v>0</v>
      </c>
      <c r="BX187">
        <f>(BB187-BH187)/(BB187-BA187)</f>
        <v>0</v>
      </c>
      <c r="BY187">
        <f>(BU187*BS187/BG187)</f>
        <v>0</v>
      </c>
      <c r="BZ187">
        <f>(1-BY187)</f>
        <v>0</v>
      </c>
      <c r="DI187">
        <f>$B$11*EH187+$C$11*EI187+$F$11*ET187*(1-EW187)</f>
        <v>0</v>
      </c>
      <c r="DJ187">
        <f>DI187*DK187</f>
        <v>0</v>
      </c>
      <c r="DK187">
        <f>($B$11*$D$9+$C$11*$D$9+$F$11*((FG187+EY187)/MAX(FG187+EY187+FH187, 0.1)*$I$9+FH187/MAX(FG187+EY187+FH187, 0.1)*$J$9))/($B$11+$C$11+$F$11)</f>
        <v>0</v>
      </c>
      <c r="DL187">
        <f>($B$11*$K$9+$C$11*$K$9+$F$11*((FG187+EY187)/MAX(FG187+EY187+FH187, 0.1)*$P$9+FH187/MAX(FG187+EY187+FH187, 0.1)*$Q$9))/($B$11+$C$11+$F$11)</f>
        <v>0</v>
      </c>
      <c r="DM187">
        <v>1.65</v>
      </c>
      <c r="DN187">
        <v>0.5</v>
      </c>
      <c r="DO187" t="s">
        <v>440</v>
      </c>
      <c r="DP187">
        <v>2</v>
      </c>
      <c r="DQ187" t="b">
        <v>1</v>
      </c>
      <c r="DR187">
        <v>1758644477.717857</v>
      </c>
      <c r="DS187">
        <v>1174.838214285714</v>
      </c>
      <c r="DT187">
        <v>1211.111785714286</v>
      </c>
      <c r="DU187">
        <v>23.20986071428571</v>
      </c>
      <c r="DV187">
        <v>22.02998214285714</v>
      </c>
      <c r="DW187">
        <v>1175.020714285714</v>
      </c>
      <c r="DX187">
        <v>23.070675</v>
      </c>
      <c r="DY187">
        <v>500</v>
      </c>
      <c r="DZ187">
        <v>90.47996428571427</v>
      </c>
      <c r="EA187">
        <v>0.02985516785714286</v>
      </c>
      <c r="EB187">
        <v>29.74538214285714</v>
      </c>
      <c r="EC187">
        <v>30.00158571428571</v>
      </c>
      <c r="ED187">
        <v>999.9000000000002</v>
      </c>
      <c r="EE187">
        <v>0</v>
      </c>
      <c r="EF187">
        <v>0</v>
      </c>
      <c r="EG187">
        <v>9996.342142857144</v>
      </c>
      <c r="EH187">
        <v>0</v>
      </c>
      <c r="EI187">
        <v>12.0846</v>
      </c>
      <c r="EJ187">
        <v>-36.27281785714286</v>
      </c>
      <c r="EK187">
        <v>1202.754285714286</v>
      </c>
      <c r="EL187">
        <v>1238.393571428571</v>
      </c>
      <c r="EM187">
        <v>1.179880714285714</v>
      </c>
      <c r="EN187">
        <v>1211.111785714286</v>
      </c>
      <c r="EO187">
        <v>22.02998214285714</v>
      </c>
      <c r="EP187">
        <v>2.100028571428572</v>
      </c>
      <c r="EQ187">
        <v>1.9932725</v>
      </c>
      <c r="ER187">
        <v>18.21939642857143</v>
      </c>
      <c r="ES187">
        <v>17.39099642857143</v>
      </c>
      <c r="ET187">
        <v>2000.015</v>
      </c>
      <c r="EU187">
        <v>0.9799982500000001</v>
      </c>
      <c r="EV187">
        <v>0.02000165357142857</v>
      </c>
      <c r="EW187">
        <v>0</v>
      </c>
      <c r="EX187">
        <v>232.5144642857143</v>
      </c>
      <c r="EY187">
        <v>5.00097</v>
      </c>
      <c r="EZ187">
        <v>4752.594285714285</v>
      </c>
      <c r="FA187">
        <v>16707.69642857143</v>
      </c>
      <c r="FB187">
        <v>40.2655</v>
      </c>
      <c r="FC187">
        <v>40.625</v>
      </c>
      <c r="FD187">
        <v>40.19599999999999</v>
      </c>
      <c r="FE187">
        <v>40.25</v>
      </c>
      <c r="FF187">
        <v>40.875</v>
      </c>
      <c r="FG187">
        <v>1955.115</v>
      </c>
      <c r="FH187">
        <v>39.9</v>
      </c>
      <c r="FI187">
        <v>0</v>
      </c>
      <c r="FJ187">
        <v>1758644486.4</v>
      </c>
      <c r="FK187">
        <v>0</v>
      </c>
      <c r="FL187">
        <v>232.4952692307692</v>
      </c>
      <c r="FM187">
        <v>1.793059828714885</v>
      </c>
      <c r="FN187">
        <v>53.59931627475925</v>
      </c>
      <c r="FO187">
        <v>4752.67</v>
      </c>
      <c r="FP187">
        <v>15</v>
      </c>
      <c r="FQ187">
        <v>0</v>
      </c>
      <c r="FR187" t="s">
        <v>441</v>
      </c>
      <c r="FS187">
        <v>1747247426.5</v>
      </c>
      <c r="FT187">
        <v>1747247420.5</v>
      </c>
      <c r="FU187">
        <v>0</v>
      </c>
      <c r="FV187">
        <v>1.027</v>
      </c>
      <c r="FW187">
        <v>0.031</v>
      </c>
      <c r="FX187">
        <v>0.02</v>
      </c>
      <c r="FY187">
        <v>0.05</v>
      </c>
      <c r="FZ187">
        <v>420</v>
      </c>
      <c r="GA187">
        <v>16</v>
      </c>
      <c r="GB187">
        <v>0.01</v>
      </c>
      <c r="GC187">
        <v>0.1</v>
      </c>
      <c r="GD187">
        <v>-36.28626097560976</v>
      </c>
      <c r="GE187">
        <v>0.01494948507008844</v>
      </c>
      <c r="GF187">
        <v>0.108094181784375</v>
      </c>
      <c r="GG187">
        <v>1</v>
      </c>
      <c r="GH187">
        <v>232.3550588235294</v>
      </c>
      <c r="GI187">
        <v>2.410756302581504</v>
      </c>
      <c r="GJ187">
        <v>0.3192600766456593</v>
      </c>
      <c r="GK187">
        <v>-1</v>
      </c>
      <c r="GL187">
        <v>1.180217317073171</v>
      </c>
      <c r="GM187">
        <v>0.004439310446001774</v>
      </c>
      <c r="GN187">
        <v>0.006773164776866605</v>
      </c>
      <c r="GO187">
        <v>1</v>
      </c>
      <c r="GP187">
        <v>2</v>
      </c>
      <c r="GQ187">
        <v>2</v>
      </c>
      <c r="GR187" t="s">
        <v>575</v>
      </c>
      <c r="GS187">
        <v>3.13614</v>
      </c>
      <c r="GT187">
        <v>2.69011</v>
      </c>
      <c r="GU187">
        <v>0.193442</v>
      </c>
      <c r="GV187">
        <v>0.195245</v>
      </c>
      <c r="GW187">
        <v>0.104034</v>
      </c>
      <c r="GX187">
        <v>0.0990717</v>
      </c>
      <c r="GY187">
        <v>25672</v>
      </c>
      <c r="GZ187">
        <v>25657</v>
      </c>
      <c r="HA187">
        <v>29585</v>
      </c>
      <c r="HB187">
        <v>29460.8</v>
      </c>
      <c r="HC187">
        <v>35023.6</v>
      </c>
      <c r="HD187">
        <v>35154</v>
      </c>
      <c r="HE187">
        <v>41634.6</v>
      </c>
      <c r="HF187">
        <v>41852.7</v>
      </c>
      <c r="HG187">
        <v>1.9276</v>
      </c>
      <c r="HH187">
        <v>1.886</v>
      </c>
      <c r="HI187">
        <v>0.109442</v>
      </c>
      <c r="HJ187">
        <v>0</v>
      </c>
      <c r="HK187">
        <v>28.2183</v>
      </c>
      <c r="HL187">
        <v>999.9</v>
      </c>
      <c r="HM187">
        <v>53.3</v>
      </c>
      <c r="HN187">
        <v>31</v>
      </c>
      <c r="HO187">
        <v>26.5756</v>
      </c>
      <c r="HP187">
        <v>62.1082</v>
      </c>
      <c r="HQ187">
        <v>25.9655</v>
      </c>
      <c r="HR187">
        <v>1</v>
      </c>
      <c r="HS187">
        <v>0.0349619</v>
      </c>
      <c r="HT187">
        <v>-0.694262</v>
      </c>
      <c r="HU187">
        <v>20.3385</v>
      </c>
      <c r="HV187">
        <v>5.21609</v>
      </c>
      <c r="HW187">
        <v>12.0111</v>
      </c>
      <c r="HX187">
        <v>4.98895</v>
      </c>
      <c r="HY187">
        <v>3.28805</v>
      </c>
      <c r="HZ187">
        <v>9999</v>
      </c>
      <c r="IA187">
        <v>9999</v>
      </c>
      <c r="IB187">
        <v>9999</v>
      </c>
      <c r="IC187">
        <v>999.9</v>
      </c>
      <c r="ID187">
        <v>1.86756</v>
      </c>
      <c r="IE187">
        <v>1.86665</v>
      </c>
      <c r="IF187">
        <v>1.86601</v>
      </c>
      <c r="IG187">
        <v>1.866</v>
      </c>
      <c r="IH187">
        <v>1.86783</v>
      </c>
      <c r="II187">
        <v>1.87028</v>
      </c>
      <c r="IJ187">
        <v>1.8689</v>
      </c>
      <c r="IK187">
        <v>1.87042</v>
      </c>
      <c r="IL187">
        <v>0</v>
      </c>
      <c r="IM187">
        <v>0</v>
      </c>
      <c r="IN187">
        <v>0</v>
      </c>
      <c r="IO187">
        <v>0</v>
      </c>
      <c r="IP187" t="s">
        <v>443</v>
      </c>
      <c r="IQ187" t="s">
        <v>444</v>
      </c>
      <c r="IR187" t="s">
        <v>445</v>
      </c>
      <c r="IS187" t="s">
        <v>445</v>
      </c>
      <c r="IT187" t="s">
        <v>445</v>
      </c>
      <c r="IU187" t="s">
        <v>445</v>
      </c>
      <c r="IV187">
        <v>0</v>
      </c>
      <c r="IW187">
        <v>100</v>
      </c>
      <c r="IX187">
        <v>100</v>
      </c>
      <c r="IY187">
        <v>-0.2</v>
      </c>
      <c r="IZ187">
        <v>0.1393</v>
      </c>
      <c r="JA187">
        <v>0.1520806729546384</v>
      </c>
      <c r="JB187">
        <v>0.0003178419753343253</v>
      </c>
      <c r="JC187">
        <v>-6.012475575984678E-07</v>
      </c>
      <c r="JD187">
        <v>7.594320938325871E-11</v>
      </c>
      <c r="JE187">
        <v>-0.06537213769188976</v>
      </c>
      <c r="JF187">
        <v>-0.002779077146552394</v>
      </c>
      <c r="JG187">
        <v>0.0007843295920201409</v>
      </c>
      <c r="JH187">
        <v>-1.211717912536145E-05</v>
      </c>
      <c r="JI187">
        <v>4</v>
      </c>
      <c r="JJ187">
        <v>2338</v>
      </c>
      <c r="JK187">
        <v>1</v>
      </c>
      <c r="JL187">
        <v>27</v>
      </c>
      <c r="JM187">
        <v>189951</v>
      </c>
      <c r="JN187">
        <v>189951.1</v>
      </c>
      <c r="JO187">
        <v>2.48901</v>
      </c>
      <c r="JP187">
        <v>2.23877</v>
      </c>
      <c r="JQ187">
        <v>1.39771</v>
      </c>
      <c r="JR187">
        <v>2.34375</v>
      </c>
      <c r="JS187">
        <v>1.49536</v>
      </c>
      <c r="JT187">
        <v>2.70386</v>
      </c>
      <c r="JU187">
        <v>36.1989</v>
      </c>
      <c r="JV187">
        <v>24.0612</v>
      </c>
      <c r="JW187">
        <v>18</v>
      </c>
      <c r="JX187">
        <v>486.963</v>
      </c>
      <c r="JY187">
        <v>450.908</v>
      </c>
      <c r="JZ187">
        <v>28.3079</v>
      </c>
      <c r="KA187">
        <v>28.0393</v>
      </c>
      <c r="KB187">
        <v>30.0001</v>
      </c>
      <c r="KC187">
        <v>27.9032</v>
      </c>
      <c r="KD187">
        <v>27.8349</v>
      </c>
      <c r="KE187">
        <v>49.8357</v>
      </c>
      <c r="KF187">
        <v>23.379</v>
      </c>
      <c r="KG187">
        <v>69.26519999999999</v>
      </c>
      <c r="KH187">
        <v>28.3138</v>
      </c>
      <c r="KI187">
        <v>1256.32</v>
      </c>
      <c r="KJ187">
        <v>22.0535</v>
      </c>
      <c r="KK187">
        <v>101.117</v>
      </c>
      <c r="KL187">
        <v>100.644</v>
      </c>
    </row>
    <row r="188" spans="1:298">
      <c r="A188">
        <v>172</v>
      </c>
      <c r="B188">
        <v>1758644490.5</v>
      </c>
      <c r="C188">
        <v>2864.5</v>
      </c>
      <c r="D188" t="s">
        <v>789</v>
      </c>
      <c r="E188" t="s">
        <v>790</v>
      </c>
      <c r="F188">
        <v>5</v>
      </c>
      <c r="G188" t="s">
        <v>640</v>
      </c>
      <c r="H188" t="s">
        <v>437</v>
      </c>
      <c r="I188" t="s">
        <v>438</v>
      </c>
      <c r="J188">
        <v>1758644483</v>
      </c>
      <c r="K188">
        <f>(L188)/1000</f>
        <v>0</v>
      </c>
      <c r="L188">
        <f>IF(DQ188, AO188, AI188)</f>
        <v>0</v>
      </c>
      <c r="M188">
        <f>IF(DQ188, AJ188, AH188)</f>
        <v>0</v>
      </c>
      <c r="N188">
        <f>DS188 - IF(AV188&gt;1, M188*DM188*100.0/(AX188), 0)</f>
        <v>0</v>
      </c>
      <c r="O188">
        <f>((U188-K188/2)*N188-M188)/(U188+K188/2)</f>
        <v>0</v>
      </c>
      <c r="P188">
        <f>O188*(DZ188+EA188)/1000.0</f>
        <v>0</v>
      </c>
      <c r="Q188">
        <f>(DS188 - IF(AV188&gt;1, M188*DM188*100.0/(AX188), 0))*(DZ188+EA188)/1000.0</f>
        <v>0</v>
      </c>
      <c r="R188">
        <f>2.0/((1/T188-1/S188)+SIGN(T188)*SQRT((1/T188-1/S188)*(1/T188-1/S188) + 4*DN188/((DN188+1)*(DN188+1))*(2*1/T188*1/S188-1/S188*1/S188)))</f>
        <v>0</v>
      </c>
      <c r="S188">
        <f>IF(LEFT(DO188,1)&lt;&gt;"0",IF(LEFT(DO188,1)="1",3.0,DP188),$D$5+$E$5*(EG188*DZ188/($K$5*1000))+$F$5*(EG188*DZ188/($K$5*1000))*MAX(MIN(DM188,$J$5),$I$5)*MAX(MIN(DM188,$J$5),$I$5)+$G$5*MAX(MIN(DM188,$J$5),$I$5)*(EG188*DZ188/($K$5*1000))+$H$5*(EG188*DZ188/($K$5*1000))*(EG188*DZ188/($K$5*1000)))</f>
        <v>0</v>
      </c>
      <c r="T188">
        <f>K188*(1000-(1000*0.61365*exp(17.502*X188/(240.97+X188))/(DZ188+EA188)+DU188)/2)/(1000*0.61365*exp(17.502*X188/(240.97+X188))/(DZ188+EA188)-DU188)</f>
        <v>0</v>
      </c>
      <c r="U188">
        <f>1/((DN188+1)/(R188/1.6)+1/(S188/1.37)) + DN188/((DN188+1)/(R188/1.6) + DN188/(S188/1.37))</f>
        <v>0</v>
      </c>
      <c r="V188">
        <f>(DI188*DL188)</f>
        <v>0</v>
      </c>
      <c r="W188">
        <f>(EB188+(V188+2*0.95*5.67E-8*(((EB188+$B$7)+273)^4-(EB188+273)^4)-44100*K188)/(1.84*29.3*S188+8*0.95*5.67E-8*(EB188+273)^3))</f>
        <v>0</v>
      </c>
      <c r="X188">
        <f>($C$7*EC188+$D$7*ED188+$E$7*W188)</f>
        <v>0</v>
      </c>
      <c r="Y188">
        <f>0.61365*exp(17.502*X188/(240.97+X188))</f>
        <v>0</v>
      </c>
      <c r="Z188">
        <f>(AA188/AB188*100)</f>
        <v>0</v>
      </c>
      <c r="AA188">
        <f>DU188*(DZ188+EA188)/1000</f>
        <v>0</v>
      </c>
      <c r="AB188">
        <f>0.61365*exp(17.502*EB188/(240.97+EB188))</f>
        <v>0</v>
      </c>
      <c r="AC188">
        <f>(Y188-DU188*(DZ188+EA188)/1000)</f>
        <v>0</v>
      </c>
      <c r="AD188">
        <f>(-K188*44100)</f>
        <v>0</v>
      </c>
      <c r="AE188">
        <f>2*29.3*S188*0.92*(EB188-X188)</f>
        <v>0</v>
      </c>
      <c r="AF188">
        <f>2*0.95*5.67E-8*(((EB188+$B$7)+273)^4-(X188+273)^4)</f>
        <v>0</v>
      </c>
      <c r="AG188">
        <f>V188+AF188+AD188+AE188</f>
        <v>0</v>
      </c>
      <c r="AH188">
        <f>DY188*AV188*(DT188-DS188*(1000-AV188*DV188)/(1000-AV188*DU188))/(100*DM188)</f>
        <v>0</v>
      </c>
      <c r="AI188">
        <f>1000*DY188*AV188*(DU188-DV188)/(100*DM188*(1000-AV188*DU188))</f>
        <v>0</v>
      </c>
      <c r="AJ188">
        <f>(AK188 - AL188 - DZ188*1E3/(8.314*(EB188+273.15)) * AN188/DY188 * AM188) * DY188/(100*DM188) * (1000 - DV188)/1000</f>
        <v>0</v>
      </c>
      <c r="AK188">
        <v>1271.591242746657</v>
      </c>
      <c r="AL188">
        <v>1244.774787878787</v>
      </c>
      <c r="AM188">
        <v>3.423309450521977</v>
      </c>
      <c r="AN188">
        <v>64.96377048349792</v>
      </c>
      <c r="AO188">
        <f>(AQ188 - AP188 + DZ188*1E3/(8.314*(EB188+273.15)) * AS188/DY188 * AR188) * DY188/(100*DM188) * 1000/(1000 - AQ188)</f>
        <v>0</v>
      </c>
      <c r="AP188">
        <v>22.03038082386587</v>
      </c>
      <c r="AQ188">
        <v>23.21642606060606</v>
      </c>
      <c r="AR188">
        <v>8.930075543965595E-06</v>
      </c>
      <c r="AS188">
        <v>107.5651397533487</v>
      </c>
      <c r="AT188">
        <v>2</v>
      </c>
      <c r="AU188">
        <v>0</v>
      </c>
      <c r="AV188">
        <f>IF(AT188*$H$13&gt;=AX188,1.0,(AX188/(AX188-AT188*$H$13)))</f>
        <v>0</v>
      </c>
      <c r="AW188">
        <f>(AV188-1)*100</f>
        <v>0</v>
      </c>
      <c r="AX188">
        <f>MAX(0,($B$13+$C$13*EG188)/(1+$D$13*EG188)*DZ188/(EB188+273)*$E$13)</f>
        <v>0</v>
      </c>
      <c r="AY188" t="s">
        <v>439</v>
      </c>
      <c r="AZ188" t="s">
        <v>439</v>
      </c>
      <c r="BA188">
        <v>0</v>
      </c>
      <c r="BB188">
        <v>0</v>
      </c>
      <c r="BC188">
        <f>1-BA188/BB188</f>
        <v>0</v>
      </c>
      <c r="BD188">
        <v>0</v>
      </c>
      <c r="BE188" t="s">
        <v>439</v>
      </c>
      <c r="BF188" t="s">
        <v>439</v>
      </c>
      <c r="BG188">
        <v>0</v>
      </c>
      <c r="BH188">
        <v>0</v>
      </c>
      <c r="BI188">
        <f>1-BG188/BH188</f>
        <v>0</v>
      </c>
      <c r="BJ188">
        <v>0.5</v>
      </c>
      <c r="BK188">
        <f>DJ188</f>
        <v>0</v>
      </c>
      <c r="BL188">
        <f>M188</f>
        <v>0</v>
      </c>
      <c r="BM188">
        <f>BI188*BJ188*BK188</f>
        <v>0</v>
      </c>
      <c r="BN188">
        <f>(BL188-BD188)/BK188</f>
        <v>0</v>
      </c>
      <c r="BO188">
        <f>(BB188-BH188)/BH188</f>
        <v>0</v>
      </c>
      <c r="BP188">
        <f>BA188/(BC188+BA188/BH188)</f>
        <v>0</v>
      </c>
      <c r="BQ188" t="s">
        <v>439</v>
      </c>
      <c r="BR188">
        <v>0</v>
      </c>
      <c r="BS188">
        <f>IF(BR188&lt;&gt;0, BR188, BP188)</f>
        <v>0</v>
      </c>
      <c r="BT188">
        <f>1-BS188/BH188</f>
        <v>0</v>
      </c>
      <c r="BU188">
        <f>(BH188-BG188)/(BH188-BS188)</f>
        <v>0</v>
      </c>
      <c r="BV188">
        <f>(BB188-BH188)/(BB188-BS188)</f>
        <v>0</v>
      </c>
      <c r="BW188">
        <f>(BH188-BG188)/(BH188-BA188)</f>
        <v>0</v>
      </c>
      <c r="BX188">
        <f>(BB188-BH188)/(BB188-BA188)</f>
        <v>0</v>
      </c>
      <c r="BY188">
        <f>(BU188*BS188/BG188)</f>
        <v>0</v>
      </c>
      <c r="BZ188">
        <f>(1-BY188)</f>
        <v>0</v>
      </c>
      <c r="DI188">
        <f>$B$11*EH188+$C$11*EI188+$F$11*ET188*(1-EW188)</f>
        <v>0</v>
      </c>
      <c r="DJ188">
        <f>DI188*DK188</f>
        <v>0</v>
      </c>
      <c r="DK188">
        <f>($B$11*$D$9+$C$11*$D$9+$F$11*((FG188+EY188)/MAX(FG188+EY188+FH188, 0.1)*$I$9+FH188/MAX(FG188+EY188+FH188, 0.1)*$J$9))/($B$11+$C$11+$F$11)</f>
        <v>0</v>
      </c>
      <c r="DL188">
        <f>($B$11*$K$9+$C$11*$K$9+$F$11*((FG188+EY188)/MAX(FG188+EY188+FH188, 0.1)*$P$9+FH188/MAX(FG188+EY188+FH188, 0.1)*$Q$9))/($B$11+$C$11+$F$11)</f>
        <v>0</v>
      </c>
      <c r="DM188">
        <v>1.65</v>
      </c>
      <c r="DN188">
        <v>0.5</v>
      </c>
      <c r="DO188" t="s">
        <v>440</v>
      </c>
      <c r="DP188">
        <v>2</v>
      </c>
      <c r="DQ188" t="b">
        <v>1</v>
      </c>
      <c r="DR188">
        <v>1758644483</v>
      </c>
      <c r="DS188">
        <v>1192.484444444445</v>
      </c>
      <c r="DT188">
        <v>1228.805555555556</v>
      </c>
      <c r="DU188">
        <v>23.21371111111111</v>
      </c>
      <c r="DV188">
        <v>22.03030370370371</v>
      </c>
      <c r="DW188">
        <v>1192.681111111111</v>
      </c>
      <c r="DX188">
        <v>23.07446666666667</v>
      </c>
      <c r="DY188">
        <v>499.9995925925926</v>
      </c>
      <c r="DZ188">
        <v>90.48011111111111</v>
      </c>
      <c r="EA188">
        <v>0.02981832222222222</v>
      </c>
      <c r="EB188">
        <v>29.74414814814815</v>
      </c>
      <c r="EC188">
        <v>29.99934814814815</v>
      </c>
      <c r="ED188">
        <v>999.9000000000001</v>
      </c>
      <c r="EE188">
        <v>0</v>
      </c>
      <c r="EF188">
        <v>0</v>
      </c>
      <c r="EG188">
        <v>9995.116666666667</v>
      </c>
      <c r="EH188">
        <v>0</v>
      </c>
      <c r="EI188">
        <v>12.0846</v>
      </c>
      <c r="EJ188">
        <v>-36.32023333333333</v>
      </c>
      <c r="EK188">
        <v>1220.825555555556</v>
      </c>
      <c r="EL188">
        <v>1256.485925925926</v>
      </c>
      <c r="EM188">
        <v>1.183401851851852</v>
      </c>
      <c r="EN188">
        <v>1228.805555555556</v>
      </c>
      <c r="EO188">
        <v>22.03030370370371</v>
      </c>
      <c r="EP188">
        <v>2.10037962962963</v>
      </c>
      <c r="EQ188">
        <v>1.993304814814815</v>
      </c>
      <c r="ER188">
        <v>18.22204814814815</v>
      </c>
      <c r="ES188">
        <v>17.39125185185185</v>
      </c>
      <c r="ET188">
        <v>2000.038888888889</v>
      </c>
      <c r="EU188">
        <v>0.9799984444444445</v>
      </c>
      <c r="EV188">
        <v>0.02000146666666667</v>
      </c>
      <c r="EW188">
        <v>0</v>
      </c>
      <c r="EX188">
        <v>232.7425555555556</v>
      </c>
      <c r="EY188">
        <v>5.00097</v>
      </c>
      <c r="EZ188">
        <v>4757.092222222223</v>
      </c>
      <c r="FA188">
        <v>16707.90740740741</v>
      </c>
      <c r="FB188">
        <v>40.27066666666666</v>
      </c>
      <c r="FC188">
        <v>40.625</v>
      </c>
      <c r="FD188">
        <v>40.18933333333333</v>
      </c>
      <c r="FE188">
        <v>40.25</v>
      </c>
      <c r="FF188">
        <v>40.875</v>
      </c>
      <c r="FG188">
        <v>1955.138148148148</v>
      </c>
      <c r="FH188">
        <v>39.9</v>
      </c>
      <c r="FI188">
        <v>0</v>
      </c>
      <c r="FJ188">
        <v>1758644491.8</v>
      </c>
      <c r="FK188">
        <v>0</v>
      </c>
      <c r="FL188">
        <v>232.73412</v>
      </c>
      <c r="FM188">
        <v>2.943846160026471</v>
      </c>
      <c r="FN188">
        <v>43.59307702379352</v>
      </c>
      <c r="FO188">
        <v>4757.444</v>
      </c>
      <c r="FP188">
        <v>15</v>
      </c>
      <c r="FQ188">
        <v>0</v>
      </c>
      <c r="FR188" t="s">
        <v>441</v>
      </c>
      <c r="FS188">
        <v>1747247426.5</v>
      </c>
      <c r="FT188">
        <v>1747247420.5</v>
      </c>
      <c r="FU188">
        <v>0</v>
      </c>
      <c r="FV188">
        <v>1.027</v>
      </c>
      <c r="FW188">
        <v>0.031</v>
      </c>
      <c r="FX188">
        <v>0.02</v>
      </c>
      <c r="FY188">
        <v>0.05</v>
      </c>
      <c r="FZ188">
        <v>420</v>
      </c>
      <c r="GA188">
        <v>16</v>
      </c>
      <c r="GB188">
        <v>0.01</v>
      </c>
      <c r="GC188">
        <v>0.1</v>
      </c>
      <c r="GD188">
        <v>-36.28201951219512</v>
      </c>
      <c r="GE188">
        <v>-0.4188463401369438</v>
      </c>
      <c r="GF188">
        <v>0.1071061730349896</v>
      </c>
      <c r="GG188">
        <v>0</v>
      </c>
      <c r="GH188">
        <v>232.6218529411765</v>
      </c>
      <c r="GI188">
        <v>2.531016042467005</v>
      </c>
      <c r="GJ188">
        <v>0.3254486615656602</v>
      </c>
      <c r="GK188">
        <v>-1</v>
      </c>
      <c r="GL188">
        <v>1.181119512195122</v>
      </c>
      <c r="GM188">
        <v>0.04219242758568976</v>
      </c>
      <c r="GN188">
        <v>0.004316519573158573</v>
      </c>
      <c r="GO188">
        <v>1</v>
      </c>
      <c r="GP188">
        <v>1</v>
      </c>
      <c r="GQ188">
        <v>2</v>
      </c>
      <c r="GR188" t="s">
        <v>442</v>
      </c>
      <c r="GS188">
        <v>3.13618</v>
      </c>
      <c r="GT188">
        <v>2.69018</v>
      </c>
      <c r="GU188">
        <v>0.195122</v>
      </c>
      <c r="GV188">
        <v>0.196904</v>
      </c>
      <c r="GW188">
        <v>0.104032</v>
      </c>
      <c r="GX188">
        <v>0.0990738</v>
      </c>
      <c r="GY188">
        <v>25618.9</v>
      </c>
      <c r="GZ188">
        <v>25604.1</v>
      </c>
      <c r="HA188">
        <v>29585.5</v>
      </c>
      <c r="HB188">
        <v>29460.8</v>
      </c>
      <c r="HC188">
        <v>35024.6</v>
      </c>
      <c r="HD188">
        <v>35153.9</v>
      </c>
      <c r="HE188">
        <v>41635.7</v>
      </c>
      <c r="HF188">
        <v>41852.7</v>
      </c>
      <c r="HG188">
        <v>1.92775</v>
      </c>
      <c r="HH188">
        <v>1.88563</v>
      </c>
      <c r="HI188">
        <v>0.109114</v>
      </c>
      <c r="HJ188">
        <v>0</v>
      </c>
      <c r="HK188">
        <v>28.2183</v>
      </c>
      <c r="HL188">
        <v>999.9</v>
      </c>
      <c r="HM188">
        <v>53.3</v>
      </c>
      <c r="HN188">
        <v>31</v>
      </c>
      <c r="HO188">
        <v>26.5753</v>
      </c>
      <c r="HP188">
        <v>62.1482</v>
      </c>
      <c r="HQ188">
        <v>25.9615</v>
      </c>
      <c r="HR188">
        <v>1</v>
      </c>
      <c r="HS188">
        <v>0.0349085</v>
      </c>
      <c r="HT188">
        <v>-0.669232</v>
      </c>
      <c r="HU188">
        <v>20.3386</v>
      </c>
      <c r="HV188">
        <v>5.21594</v>
      </c>
      <c r="HW188">
        <v>12.0107</v>
      </c>
      <c r="HX188">
        <v>4.9891</v>
      </c>
      <c r="HY188">
        <v>3.28793</v>
      </c>
      <c r="HZ188">
        <v>9999</v>
      </c>
      <c r="IA188">
        <v>9999</v>
      </c>
      <c r="IB188">
        <v>9999</v>
      </c>
      <c r="IC188">
        <v>999.9</v>
      </c>
      <c r="ID188">
        <v>1.86756</v>
      </c>
      <c r="IE188">
        <v>1.86668</v>
      </c>
      <c r="IF188">
        <v>1.86601</v>
      </c>
      <c r="IG188">
        <v>1.866</v>
      </c>
      <c r="IH188">
        <v>1.86783</v>
      </c>
      <c r="II188">
        <v>1.87027</v>
      </c>
      <c r="IJ188">
        <v>1.86891</v>
      </c>
      <c r="IK188">
        <v>1.87042</v>
      </c>
      <c r="IL188">
        <v>0</v>
      </c>
      <c r="IM188">
        <v>0</v>
      </c>
      <c r="IN188">
        <v>0</v>
      </c>
      <c r="IO188">
        <v>0</v>
      </c>
      <c r="IP188" t="s">
        <v>443</v>
      </c>
      <c r="IQ188" t="s">
        <v>444</v>
      </c>
      <c r="IR188" t="s">
        <v>445</v>
      </c>
      <c r="IS188" t="s">
        <v>445</v>
      </c>
      <c r="IT188" t="s">
        <v>445</v>
      </c>
      <c r="IU188" t="s">
        <v>445</v>
      </c>
      <c r="IV188">
        <v>0</v>
      </c>
      <c r="IW188">
        <v>100</v>
      </c>
      <c r="IX188">
        <v>100</v>
      </c>
      <c r="IY188">
        <v>-0.22</v>
      </c>
      <c r="IZ188">
        <v>0.1393</v>
      </c>
      <c r="JA188">
        <v>0.1520806729546384</v>
      </c>
      <c r="JB188">
        <v>0.0003178419753343253</v>
      </c>
      <c r="JC188">
        <v>-6.012475575984678E-07</v>
      </c>
      <c r="JD188">
        <v>7.594320938325871E-11</v>
      </c>
      <c r="JE188">
        <v>-0.06537213769188976</v>
      </c>
      <c r="JF188">
        <v>-0.002779077146552394</v>
      </c>
      <c r="JG188">
        <v>0.0007843295920201409</v>
      </c>
      <c r="JH188">
        <v>-1.211717912536145E-05</v>
      </c>
      <c r="JI188">
        <v>4</v>
      </c>
      <c r="JJ188">
        <v>2338</v>
      </c>
      <c r="JK188">
        <v>1</v>
      </c>
      <c r="JL188">
        <v>27</v>
      </c>
      <c r="JM188">
        <v>189951.1</v>
      </c>
      <c r="JN188">
        <v>189951.2</v>
      </c>
      <c r="JO188">
        <v>2.51465</v>
      </c>
      <c r="JP188">
        <v>2.22534</v>
      </c>
      <c r="JQ188">
        <v>1.39648</v>
      </c>
      <c r="JR188">
        <v>2.34741</v>
      </c>
      <c r="JS188">
        <v>1.49536</v>
      </c>
      <c r="JT188">
        <v>2.69653</v>
      </c>
      <c r="JU188">
        <v>36.1989</v>
      </c>
      <c r="JV188">
        <v>24.07</v>
      </c>
      <c r="JW188">
        <v>18</v>
      </c>
      <c r="JX188">
        <v>487.057</v>
      </c>
      <c r="JY188">
        <v>450.672</v>
      </c>
      <c r="JZ188">
        <v>28.3144</v>
      </c>
      <c r="KA188">
        <v>28.0393</v>
      </c>
      <c r="KB188">
        <v>30</v>
      </c>
      <c r="KC188">
        <v>27.9032</v>
      </c>
      <c r="KD188">
        <v>27.8346</v>
      </c>
      <c r="KE188">
        <v>50.3304</v>
      </c>
      <c r="KF188">
        <v>23.379</v>
      </c>
      <c r="KG188">
        <v>69.26519999999999</v>
      </c>
      <c r="KH188">
        <v>28.3127</v>
      </c>
      <c r="KI188">
        <v>1276.35</v>
      </c>
      <c r="KJ188">
        <v>22.0542</v>
      </c>
      <c r="KK188">
        <v>101.119</v>
      </c>
      <c r="KL188">
        <v>100.644</v>
      </c>
    </row>
    <row r="189" spans="1:298">
      <c r="A189">
        <v>173</v>
      </c>
      <c r="B189">
        <v>1758644495.5</v>
      </c>
      <c r="C189">
        <v>2869.5</v>
      </c>
      <c r="D189" t="s">
        <v>791</v>
      </c>
      <c r="E189" t="s">
        <v>792</v>
      </c>
      <c r="F189">
        <v>5</v>
      </c>
      <c r="G189" t="s">
        <v>640</v>
      </c>
      <c r="H189" t="s">
        <v>437</v>
      </c>
      <c r="I189" t="s">
        <v>438</v>
      </c>
      <c r="J189">
        <v>1758644487.714286</v>
      </c>
      <c r="K189">
        <f>(L189)/1000</f>
        <v>0</v>
      </c>
      <c r="L189">
        <f>IF(DQ189, AO189, AI189)</f>
        <v>0</v>
      </c>
      <c r="M189">
        <f>IF(DQ189, AJ189, AH189)</f>
        <v>0</v>
      </c>
      <c r="N189">
        <f>DS189 - IF(AV189&gt;1, M189*DM189*100.0/(AX189), 0)</f>
        <v>0</v>
      </c>
      <c r="O189">
        <f>((U189-K189/2)*N189-M189)/(U189+K189/2)</f>
        <v>0</v>
      </c>
      <c r="P189">
        <f>O189*(DZ189+EA189)/1000.0</f>
        <v>0</v>
      </c>
      <c r="Q189">
        <f>(DS189 - IF(AV189&gt;1, M189*DM189*100.0/(AX189), 0))*(DZ189+EA189)/1000.0</f>
        <v>0</v>
      </c>
      <c r="R189">
        <f>2.0/((1/T189-1/S189)+SIGN(T189)*SQRT((1/T189-1/S189)*(1/T189-1/S189) + 4*DN189/((DN189+1)*(DN189+1))*(2*1/T189*1/S189-1/S189*1/S189)))</f>
        <v>0</v>
      </c>
      <c r="S189">
        <f>IF(LEFT(DO189,1)&lt;&gt;"0",IF(LEFT(DO189,1)="1",3.0,DP189),$D$5+$E$5*(EG189*DZ189/($K$5*1000))+$F$5*(EG189*DZ189/($K$5*1000))*MAX(MIN(DM189,$J$5),$I$5)*MAX(MIN(DM189,$J$5),$I$5)+$G$5*MAX(MIN(DM189,$J$5),$I$5)*(EG189*DZ189/($K$5*1000))+$H$5*(EG189*DZ189/($K$5*1000))*(EG189*DZ189/($K$5*1000)))</f>
        <v>0</v>
      </c>
      <c r="T189">
        <f>K189*(1000-(1000*0.61365*exp(17.502*X189/(240.97+X189))/(DZ189+EA189)+DU189)/2)/(1000*0.61365*exp(17.502*X189/(240.97+X189))/(DZ189+EA189)-DU189)</f>
        <v>0</v>
      </c>
      <c r="U189">
        <f>1/((DN189+1)/(R189/1.6)+1/(S189/1.37)) + DN189/((DN189+1)/(R189/1.6) + DN189/(S189/1.37))</f>
        <v>0</v>
      </c>
      <c r="V189">
        <f>(DI189*DL189)</f>
        <v>0</v>
      </c>
      <c r="W189">
        <f>(EB189+(V189+2*0.95*5.67E-8*(((EB189+$B$7)+273)^4-(EB189+273)^4)-44100*K189)/(1.84*29.3*S189+8*0.95*5.67E-8*(EB189+273)^3))</f>
        <v>0</v>
      </c>
      <c r="X189">
        <f>($C$7*EC189+$D$7*ED189+$E$7*W189)</f>
        <v>0</v>
      </c>
      <c r="Y189">
        <f>0.61365*exp(17.502*X189/(240.97+X189))</f>
        <v>0</v>
      </c>
      <c r="Z189">
        <f>(AA189/AB189*100)</f>
        <v>0</v>
      </c>
      <c r="AA189">
        <f>DU189*(DZ189+EA189)/1000</f>
        <v>0</v>
      </c>
      <c r="AB189">
        <f>0.61365*exp(17.502*EB189/(240.97+EB189))</f>
        <v>0</v>
      </c>
      <c r="AC189">
        <f>(Y189-DU189*(DZ189+EA189)/1000)</f>
        <v>0</v>
      </c>
      <c r="AD189">
        <f>(-K189*44100)</f>
        <v>0</v>
      </c>
      <c r="AE189">
        <f>2*29.3*S189*0.92*(EB189-X189)</f>
        <v>0</v>
      </c>
      <c r="AF189">
        <f>2*0.95*5.67E-8*(((EB189+$B$7)+273)^4-(X189+273)^4)</f>
        <v>0</v>
      </c>
      <c r="AG189">
        <f>V189+AF189+AD189+AE189</f>
        <v>0</v>
      </c>
      <c r="AH189">
        <f>DY189*AV189*(DT189-DS189*(1000-AV189*DV189)/(1000-AV189*DU189))/(100*DM189)</f>
        <v>0</v>
      </c>
      <c r="AI189">
        <f>1000*DY189*AV189*(DU189-DV189)/(100*DM189*(1000-AV189*DU189))</f>
        <v>0</v>
      </c>
      <c r="AJ189">
        <f>(AK189 - AL189 - DZ189*1E3/(8.314*(EB189+273.15)) * AN189/DY189 * AM189) * DY189/(100*DM189) * (1000 - DV189)/1000</f>
        <v>0</v>
      </c>
      <c r="AK189">
        <v>1288.990110649762</v>
      </c>
      <c r="AL189">
        <v>1261.937454545455</v>
      </c>
      <c r="AM189">
        <v>3.429492488107809</v>
      </c>
      <c r="AN189">
        <v>64.96377048349792</v>
      </c>
      <c r="AO189">
        <f>(AQ189 - AP189 + DZ189*1E3/(8.314*(EB189+273.15)) * AS189/DY189 * AR189) * DY189/(100*DM189) * 1000/(1000 - AQ189)</f>
        <v>0</v>
      </c>
      <c r="AP189">
        <v>22.03108479996258</v>
      </c>
      <c r="AQ189">
        <v>23.21046727272727</v>
      </c>
      <c r="AR189">
        <v>-2.225348329801164E-05</v>
      </c>
      <c r="AS189">
        <v>107.5651397533487</v>
      </c>
      <c r="AT189">
        <v>2</v>
      </c>
      <c r="AU189">
        <v>0</v>
      </c>
      <c r="AV189">
        <f>IF(AT189*$H$13&gt;=AX189,1.0,(AX189/(AX189-AT189*$H$13)))</f>
        <v>0</v>
      </c>
      <c r="AW189">
        <f>(AV189-1)*100</f>
        <v>0</v>
      </c>
      <c r="AX189">
        <f>MAX(0,($B$13+$C$13*EG189)/(1+$D$13*EG189)*DZ189/(EB189+273)*$E$13)</f>
        <v>0</v>
      </c>
      <c r="AY189" t="s">
        <v>439</v>
      </c>
      <c r="AZ189" t="s">
        <v>439</v>
      </c>
      <c r="BA189">
        <v>0</v>
      </c>
      <c r="BB189">
        <v>0</v>
      </c>
      <c r="BC189">
        <f>1-BA189/BB189</f>
        <v>0</v>
      </c>
      <c r="BD189">
        <v>0</v>
      </c>
      <c r="BE189" t="s">
        <v>439</v>
      </c>
      <c r="BF189" t="s">
        <v>439</v>
      </c>
      <c r="BG189">
        <v>0</v>
      </c>
      <c r="BH189">
        <v>0</v>
      </c>
      <c r="BI189">
        <f>1-BG189/BH189</f>
        <v>0</v>
      </c>
      <c r="BJ189">
        <v>0.5</v>
      </c>
      <c r="BK189">
        <f>DJ189</f>
        <v>0</v>
      </c>
      <c r="BL189">
        <f>M189</f>
        <v>0</v>
      </c>
      <c r="BM189">
        <f>BI189*BJ189*BK189</f>
        <v>0</v>
      </c>
      <c r="BN189">
        <f>(BL189-BD189)/BK189</f>
        <v>0</v>
      </c>
      <c r="BO189">
        <f>(BB189-BH189)/BH189</f>
        <v>0</v>
      </c>
      <c r="BP189">
        <f>BA189/(BC189+BA189/BH189)</f>
        <v>0</v>
      </c>
      <c r="BQ189" t="s">
        <v>439</v>
      </c>
      <c r="BR189">
        <v>0</v>
      </c>
      <c r="BS189">
        <f>IF(BR189&lt;&gt;0, BR189, BP189)</f>
        <v>0</v>
      </c>
      <c r="BT189">
        <f>1-BS189/BH189</f>
        <v>0</v>
      </c>
      <c r="BU189">
        <f>(BH189-BG189)/(BH189-BS189)</f>
        <v>0</v>
      </c>
      <c r="BV189">
        <f>(BB189-BH189)/(BB189-BS189)</f>
        <v>0</v>
      </c>
      <c r="BW189">
        <f>(BH189-BG189)/(BH189-BA189)</f>
        <v>0</v>
      </c>
      <c r="BX189">
        <f>(BB189-BH189)/(BB189-BA189)</f>
        <v>0</v>
      </c>
      <c r="BY189">
        <f>(BU189*BS189/BG189)</f>
        <v>0</v>
      </c>
      <c r="BZ189">
        <f>(1-BY189)</f>
        <v>0</v>
      </c>
      <c r="DI189">
        <f>$B$11*EH189+$C$11*EI189+$F$11*ET189*(1-EW189)</f>
        <v>0</v>
      </c>
      <c r="DJ189">
        <f>DI189*DK189</f>
        <v>0</v>
      </c>
      <c r="DK189">
        <f>($B$11*$D$9+$C$11*$D$9+$F$11*((FG189+EY189)/MAX(FG189+EY189+FH189, 0.1)*$I$9+FH189/MAX(FG189+EY189+FH189, 0.1)*$J$9))/($B$11+$C$11+$F$11)</f>
        <v>0</v>
      </c>
      <c r="DL189">
        <f>($B$11*$K$9+$C$11*$K$9+$F$11*((FG189+EY189)/MAX(FG189+EY189+FH189, 0.1)*$P$9+FH189/MAX(FG189+EY189+FH189, 0.1)*$Q$9))/($B$11+$C$11+$F$11)</f>
        <v>0</v>
      </c>
      <c r="DM189">
        <v>1.65</v>
      </c>
      <c r="DN189">
        <v>0.5</v>
      </c>
      <c r="DO189" t="s">
        <v>440</v>
      </c>
      <c r="DP189">
        <v>2</v>
      </c>
      <c r="DQ189" t="b">
        <v>1</v>
      </c>
      <c r="DR189">
        <v>1758644487.714286</v>
      </c>
      <c r="DS189">
        <v>1208.274642857143</v>
      </c>
      <c r="DT189">
        <v>1244.606428571429</v>
      </c>
      <c r="DU189">
        <v>23.214325</v>
      </c>
      <c r="DV189">
        <v>22.03052857142857</v>
      </c>
      <c r="DW189">
        <v>1208.483571428571</v>
      </c>
      <c r="DX189">
        <v>23.075075</v>
      </c>
      <c r="DY189">
        <v>499.9962857142856</v>
      </c>
      <c r="DZ189">
        <v>90.47922857142855</v>
      </c>
      <c r="EA189">
        <v>0.02989884285714286</v>
      </c>
      <c r="EB189">
        <v>29.74424285714286</v>
      </c>
      <c r="EC189">
        <v>30.00063214285714</v>
      </c>
      <c r="ED189">
        <v>999.9000000000002</v>
      </c>
      <c r="EE189">
        <v>0</v>
      </c>
      <c r="EF189">
        <v>0</v>
      </c>
      <c r="EG189">
        <v>9995.224285714286</v>
      </c>
      <c r="EH189">
        <v>0</v>
      </c>
      <c r="EI189">
        <v>12.0846</v>
      </c>
      <c r="EJ189">
        <v>-36.33070357142857</v>
      </c>
      <c r="EK189">
        <v>1236.991785714286</v>
      </c>
      <c r="EL189">
        <v>1272.642142857143</v>
      </c>
      <c r="EM189">
        <v>1.183782142857143</v>
      </c>
      <c r="EN189">
        <v>1244.606428571429</v>
      </c>
      <c r="EO189">
        <v>22.03052857142857</v>
      </c>
      <c r="EP189">
        <v>2.100414285714286</v>
      </c>
      <c r="EQ189">
        <v>1.993306428571428</v>
      </c>
      <c r="ER189">
        <v>18.22231071428572</v>
      </c>
      <c r="ES189">
        <v>17.39126428571429</v>
      </c>
      <c r="ET189">
        <v>2000.037857142857</v>
      </c>
      <c r="EU189">
        <v>0.9799984642857142</v>
      </c>
      <c r="EV189">
        <v>0.02000145714285714</v>
      </c>
      <c r="EW189">
        <v>0</v>
      </c>
      <c r="EX189">
        <v>232.86525</v>
      </c>
      <c r="EY189">
        <v>5.00097</v>
      </c>
      <c r="EZ189">
        <v>4760.290714285715</v>
      </c>
      <c r="FA189">
        <v>16707.89642857143</v>
      </c>
      <c r="FB189">
        <v>40.26992857142857</v>
      </c>
      <c r="FC189">
        <v>40.625</v>
      </c>
      <c r="FD189">
        <v>40.18699999999999</v>
      </c>
      <c r="FE189">
        <v>40.25</v>
      </c>
      <c r="FF189">
        <v>40.875</v>
      </c>
      <c r="FG189">
        <v>1955.137142857143</v>
      </c>
      <c r="FH189">
        <v>39.9</v>
      </c>
      <c r="FI189">
        <v>0</v>
      </c>
      <c r="FJ189">
        <v>1758644496.6</v>
      </c>
      <c r="FK189">
        <v>0</v>
      </c>
      <c r="FL189">
        <v>232.86996</v>
      </c>
      <c r="FM189">
        <v>1.570923080099607</v>
      </c>
      <c r="FN189">
        <v>32.65076925152744</v>
      </c>
      <c r="FO189">
        <v>4760.4988</v>
      </c>
      <c r="FP189">
        <v>15</v>
      </c>
      <c r="FQ189">
        <v>0</v>
      </c>
      <c r="FR189" t="s">
        <v>441</v>
      </c>
      <c r="FS189">
        <v>1747247426.5</v>
      </c>
      <c r="FT189">
        <v>1747247420.5</v>
      </c>
      <c r="FU189">
        <v>0</v>
      </c>
      <c r="FV189">
        <v>1.027</v>
      </c>
      <c r="FW189">
        <v>0.031</v>
      </c>
      <c r="FX189">
        <v>0.02</v>
      </c>
      <c r="FY189">
        <v>0.05</v>
      </c>
      <c r="FZ189">
        <v>420</v>
      </c>
      <c r="GA189">
        <v>16</v>
      </c>
      <c r="GB189">
        <v>0.01</v>
      </c>
      <c r="GC189">
        <v>0.1</v>
      </c>
      <c r="GD189">
        <v>-36.35062000000001</v>
      </c>
      <c r="GE189">
        <v>-0.2524570356471669</v>
      </c>
      <c r="GF189">
        <v>0.1213575238705864</v>
      </c>
      <c r="GG189">
        <v>0</v>
      </c>
      <c r="GH189">
        <v>232.7321764705883</v>
      </c>
      <c r="GI189">
        <v>2.274927425913652</v>
      </c>
      <c r="GJ189">
        <v>0.287483142276945</v>
      </c>
      <c r="GK189">
        <v>-1</v>
      </c>
      <c r="GL189">
        <v>1.18293875</v>
      </c>
      <c r="GM189">
        <v>0.008262326454030064</v>
      </c>
      <c r="GN189">
        <v>0.002384322951594439</v>
      </c>
      <c r="GO189">
        <v>1</v>
      </c>
      <c r="GP189">
        <v>1</v>
      </c>
      <c r="GQ189">
        <v>2</v>
      </c>
      <c r="GR189" t="s">
        <v>442</v>
      </c>
      <c r="GS189">
        <v>3.13613</v>
      </c>
      <c r="GT189">
        <v>2.69038</v>
      </c>
      <c r="GU189">
        <v>0.196794</v>
      </c>
      <c r="GV189">
        <v>0.198508</v>
      </c>
      <c r="GW189">
        <v>0.104015</v>
      </c>
      <c r="GX189">
        <v>0.09907150000000001</v>
      </c>
      <c r="GY189">
        <v>25565.7</v>
      </c>
      <c r="GZ189">
        <v>25553.2</v>
      </c>
      <c r="HA189">
        <v>29585.5</v>
      </c>
      <c r="HB189">
        <v>29461</v>
      </c>
      <c r="HC189">
        <v>35025.1</v>
      </c>
      <c r="HD189">
        <v>35154.2</v>
      </c>
      <c r="HE189">
        <v>41635.4</v>
      </c>
      <c r="HF189">
        <v>41852.9</v>
      </c>
      <c r="HG189">
        <v>1.92745</v>
      </c>
      <c r="HH189">
        <v>1.88598</v>
      </c>
      <c r="HI189">
        <v>0.109516</v>
      </c>
      <c r="HJ189">
        <v>0</v>
      </c>
      <c r="HK189">
        <v>28.2183</v>
      </c>
      <c r="HL189">
        <v>999.9</v>
      </c>
      <c r="HM189">
        <v>53.3</v>
      </c>
      <c r="HN189">
        <v>31</v>
      </c>
      <c r="HO189">
        <v>26.5755</v>
      </c>
      <c r="HP189">
        <v>62.0982</v>
      </c>
      <c r="HQ189">
        <v>25.9135</v>
      </c>
      <c r="HR189">
        <v>1</v>
      </c>
      <c r="HS189">
        <v>0.034878</v>
      </c>
      <c r="HT189">
        <v>-0.661138</v>
      </c>
      <c r="HU189">
        <v>20.3387</v>
      </c>
      <c r="HV189">
        <v>5.21534</v>
      </c>
      <c r="HW189">
        <v>12.0102</v>
      </c>
      <c r="HX189">
        <v>4.98905</v>
      </c>
      <c r="HY189">
        <v>3.28785</v>
      </c>
      <c r="HZ189">
        <v>9999</v>
      </c>
      <c r="IA189">
        <v>9999</v>
      </c>
      <c r="IB189">
        <v>9999</v>
      </c>
      <c r="IC189">
        <v>999.9</v>
      </c>
      <c r="ID189">
        <v>1.86755</v>
      </c>
      <c r="IE189">
        <v>1.86668</v>
      </c>
      <c r="IF189">
        <v>1.86601</v>
      </c>
      <c r="IG189">
        <v>1.866</v>
      </c>
      <c r="IH189">
        <v>1.86783</v>
      </c>
      <c r="II189">
        <v>1.87027</v>
      </c>
      <c r="IJ189">
        <v>1.86891</v>
      </c>
      <c r="IK189">
        <v>1.87041</v>
      </c>
      <c r="IL189">
        <v>0</v>
      </c>
      <c r="IM189">
        <v>0</v>
      </c>
      <c r="IN189">
        <v>0</v>
      </c>
      <c r="IO189">
        <v>0</v>
      </c>
      <c r="IP189" t="s">
        <v>443</v>
      </c>
      <c r="IQ189" t="s">
        <v>444</v>
      </c>
      <c r="IR189" t="s">
        <v>445</v>
      </c>
      <c r="IS189" t="s">
        <v>445</v>
      </c>
      <c r="IT189" t="s">
        <v>445</v>
      </c>
      <c r="IU189" t="s">
        <v>445</v>
      </c>
      <c r="IV189">
        <v>0</v>
      </c>
      <c r="IW189">
        <v>100</v>
      </c>
      <c r="IX189">
        <v>100</v>
      </c>
      <c r="IY189">
        <v>-0.23</v>
      </c>
      <c r="IZ189">
        <v>0.1391</v>
      </c>
      <c r="JA189">
        <v>0.1520806729546384</v>
      </c>
      <c r="JB189">
        <v>0.0003178419753343253</v>
      </c>
      <c r="JC189">
        <v>-6.012475575984678E-07</v>
      </c>
      <c r="JD189">
        <v>7.594320938325871E-11</v>
      </c>
      <c r="JE189">
        <v>-0.06537213769188976</v>
      </c>
      <c r="JF189">
        <v>-0.002779077146552394</v>
      </c>
      <c r="JG189">
        <v>0.0007843295920201409</v>
      </c>
      <c r="JH189">
        <v>-1.211717912536145E-05</v>
      </c>
      <c r="JI189">
        <v>4</v>
      </c>
      <c r="JJ189">
        <v>2338</v>
      </c>
      <c r="JK189">
        <v>1</v>
      </c>
      <c r="JL189">
        <v>27</v>
      </c>
      <c r="JM189">
        <v>189951.1</v>
      </c>
      <c r="JN189">
        <v>189951.2</v>
      </c>
      <c r="JO189">
        <v>2.54272</v>
      </c>
      <c r="JP189">
        <v>2.24243</v>
      </c>
      <c r="JQ189">
        <v>1.39648</v>
      </c>
      <c r="JR189">
        <v>2.34619</v>
      </c>
      <c r="JS189">
        <v>1.49536</v>
      </c>
      <c r="JT189">
        <v>2.61841</v>
      </c>
      <c r="JU189">
        <v>36.1989</v>
      </c>
      <c r="JV189">
        <v>24.0612</v>
      </c>
      <c r="JW189">
        <v>18</v>
      </c>
      <c r="JX189">
        <v>486.857</v>
      </c>
      <c r="JY189">
        <v>450.879</v>
      </c>
      <c r="JZ189">
        <v>28.3146</v>
      </c>
      <c r="KA189">
        <v>28.0384</v>
      </c>
      <c r="KB189">
        <v>30</v>
      </c>
      <c r="KC189">
        <v>27.9016</v>
      </c>
      <c r="KD189">
        <v>27.8332</v>
      </c>
      <c r="KE189">
        <v>50.9067</v>
      </c>
      <c r="KF189">
        <v>23.379</v>
      </c>
      <c r="KG189">
        <v>69.26519999999999</v>
      </c>
      <c r="KH189">
        <v>28.3137</v>
      </c>
      <c r="KI189">
        <v>1289.72</v>
      </c>
      <c r="KJ189">
        <v>22.06</v>
      </c>
      <c r="KK189">
        <v>101.119</v>
      </c>
      <c r="KL189">
        <v>100.645</v>
      </c>
    </row>
    <row r="190" spans="1:298">
      <c r="A190">
        <v>174</v>
      </c>
      <c r="B190">
        <v>1758644500.5</v>
      </c>
      <c r="C190">
        <v>2874.5</v>
      </c>
      <c r="D190" t="s">
        <v>793</v>
      </c>
      <c r="E190" t="s">
        <v>794</v>
      </c>
      <c r="F190">
        <v>5</v>
      </c>
      <c r="G190" t="s">
        <v>640</v>
      </c>
      <c r="H190" t="s">
        <v>437</v>
      </c>
      <c r="I190" t="s">
        <v>438</v>
      </c>
      <c r="J190">
        <v>1758644493</v>
      </c>
      <c r="K190">
        <f>(L190)/1000</f>
        <v>0</v>
      </c>
      <c r="L190">
        <f>IF(DQ190, AO190, AI190)</f>
        <v>0</v>
      </c>
      <c r="M190">
        <f>IF(DQ190, AJ190, AH190)</f>
        <v>0</v>
      </c>
      <c r="N190">
        <f>DS190 - IF(AV190&gt;1, M190*DM190*100.0/(AX190), 0)</f>
        <v>0</v>
      </c>
      <c r="O190">
        <f>((U190-K190/2)*N190-M190)/(U190+K190/2)</f>
        <v>0</v>
      </c>
      <c r="P190">
        <f>O190*(DZ190+EA190)/1000.0</f>
        <v>0</v>
      </c>
      <c r="Q190">
        <f>(DS190 - IF(AV190&gt;1, M190*DM190*100.0/(AX190), 0))*(DZ190+EA190)/1000.0</f>
        <v>0</v>
      </c>
      <c r="R190">
        <f>2.0/((1/T190-1/S190)+SIGN(T190)*SQRT((1/T190-1/S190)*(1/T190-1/S190) + 4*DN190/((DN190+1)*(DN190+1))*(2*1/T190*1/S190-1/S190*1/S190)))</f>
        <v>0</v>
      </c>
      <c r="S190">
        <f>IF(LEFT(DO190,1)&lt;&gt;"0",IF(LEFT(DO190,1)="1",3.0,DP190),$D$5+$E$5*(EG190*DZ190/($K$5*1000))+$F$5*(EG190*DZ190/($K$5*1000))*MAX(MIN(DM190,$J$5),$I$5)*MAX(MIN(DM190,$J$5),$I$5)+$G$5*MAX(MIN(DM190,$J$5),$I$5)*(EG190*DZ190/($K$5*1000))+$H$5*(EG190*DZ190/($K$5*1000))*(EG190*DZ190/($K$5*1000)))</f>
        <v>0</v>
      </c>
      <c r="T190">
        <f>K190*(1000-(1000*0.61365*exp(17.502*X190/(240.97+X190))/(DZ190+EA190)+DU190)/2)/(1000*0.61365*exp(17.502*X190/(240.97+X190))/(DZ190+EA190)-DU190)</f>
        <v>0</v>
      </c>
      <c r="U190">
        <f>1/((DN190+1)/(R190/1.6)+1/(S190/1.37)) + DN190/((DN190+1)/(R190/1.6) + DN190/(S190/1.37))</f>
        <v>0</v>
      </c>
      <c r="V190">
        <f>(DI190*DL190)</f>
        <v>0</v>
      </c>
      <c r="W190">
        <f>(EB190+(V190+2*0.95*5.67E-8*(((EB190+$B$7)+273)^4-(EB190+273)^4)-44100*K190)/(1.84*29.3*S190+8*0.95*5.67E-8*(EB190+273)^3))</f>
        <v>0</v>
      </c>
      <c r="X190">
        <f>($C$7*EC190+$D$7*ED190+$E$7*W190)</f>
        <v>0</v>
      </c>
      <c r="Y190">
        <f>0.61365*exp(17.502*X190/(240.97+X190))</f>
        <v>0</v>
      </c>
      <c r="Z190">
        <f>(AA190/AB190*100)</f>
        <v>0</v>
      </c>
      <c r="AA190">
        <f>DU190*(DZ190+EA190)/1000</f>
        <v>0</v>
      </c>
      <c r="AB190">
        <f>0.61365*exp(17.502*EB190/(240.97+EB190))</f>
        <v>0</v>
      </c>
      <c r="AC190">
        <f>(Y190-DU190*(DZ190+EA190)/1000)</f>
        <v>0</v>
      </c>
      <c r="AD190">
        <f>(-K190*44100)</f>
        <v>0</v>
      </c>
      <c r="AE190">
        <f>2*29.3*S190*0.92*(EB190-X190)</f>
        <v>0</v>
      </c>
      <c r="AF190">
        <f>2*0.95*5.67E-8*(((EB190+$B$7)+273)^4-(X190+273)^4)</f>
        <v>0</v>
      </c>
      <c r="AG190">
        <f>V190+AF190+AD190+AE190</f>
        <v>0</v>
      </c>
      <c r="AH190">
        <f>DY190*AV190*(DT190-DS190*(1000-AV190*DV190)/(1000-AV190*DU190))/(100*DM190)</f>
        <v>0</v>
      </c>
      <c r="AI190">
        <f>1000*DY190*AV190*(DU190-DV190)/(100*DM190*(1000-AV190*DU190))</f>
        <v>0</v>
      </c>
      <c r="AJ190">
        <f>(AK190 - AL190 - DZ190*1E3/(8.314*(EB190+273.15)) * AN190/DY190 * AM190) * DY190/(100*DM190) * (1000 - DV190)/1000</f>
        <v>0</v>
      </c>
      <c r="AK190">
        <v>1305.901173517706</v>
      </c>
      <c r="AL190">
        <v>1278.973090909091</v>
      </c>
      <c r="AM190">
        <v>3.419677747150061</v>
      </c>
      <c r="AN190">
        <v>64.96377048349792</v>
      </c>
      <c r="AO190">
        <f>(AQ190 - AP190 + DZ190*1E3/(8.314*(EB190+273.15)) * AS190/DY190 * AR190) * DY190/(100*DM190) * 1000/(1000 - AQ190)</f>
        <v>0</v>
      </c>
      <c r="AP190">
        <v>22.02994427720525</v>
      </c>
      <c r="AQ190">
        <v>23.20467030303029</v>
      </c>
      <c r="AR190">
        <v>-1.978392527672741E-05</v>
      </c>
      <c r="AS190">
        <v>107.5651397533487</v>
      </c>
      <c r="AT190">
        <v>2</v>
      </c>
      <c r="AU190">
        <v>0</v>
      </c>
      <c r="AV190">
        <f>IF(AT190*$H$13&gt;=AX190,1.0,(AX190/(AX190-AT190*$H$13)))</f>
        <v>0</v>
      </c>
      <c r="AW190">
        <f>(AV190-1)*100</f>
        <v>0</v>
      </c>
      <c r="AX190">
        <f>MAX(0,($B$13+$C$13*EG190)/(1+$D$13*EG190)*DZ190/(EB190+273)*$E$13)</f>
        <v>0</v>
      </c>
      <c r="AY190" t="s">
        <v>439</v>
      </c>
      <c r="AZ190" t="s">
        <v>439</v>
      </c>
      <c r="BA190">
        <v>0</v>
      </c>
      <c r="BB190">
        <v>0</v>
      </c>
      <c r="BC190">
        <f>1-BA190/BB190</f>
        <v>0</v>
      </c>
      <c r="BD190">
        <v>0</v>
      </c>
      <c r="BE190" t="s">
        <v>439</v>
      </c>
      <c r="BF190" t="s">
        <v>439</v>
      </c>
      <c r="BG190">
        <v>0</v>
      </c>
      <c r="BH190">
        <v>0</v>
      </c>
      <c r="BI190">
        <f>1-BG190/BH190</f>
        <v>0</v>
      </c>
      <c r="BJ190">
        <v>0.5</v>
      </c>
      <c r="BK190">
        <f>DJ190</f>
        <v>0</v>
      </c>
      <c r="BL190">
        <f>M190</f>
        <v>0</v>
      </c>
      <c r="BM190">
        <f>BI190*BJ190*BK190</f>
        <v>0</v>
      </c>
      <c r="BN190">
        <f>(BL190-BD190)/BK190</f>
        <v>0</v>
      </c>
      <c r="BO190">
        <f>(BB190-BH190)/BH190</f>
        <v>0</v>
      </c>
      <c r="BP190">
        <f>BA190/(BC190+BA190/BH190)</f>
        <v>0</v>
      </c>
      <c r="BQ190" t="s">
        <v>439</v>
      </c>
      <c r="BR190">
        <v>0</v>
      </c>
      <c r="BS190">
        <f>IF(BR190&lt;&gt;0, BR190, BP190)</f>
        <v>0</v>
      </c>
      <c r="BT190">
        <f>1-BS190/BH190</f>
        <v>0</v>
      </c>
      <c r="BU190">
        <f>(BH190-BG190)/(BH190-BS190)</f>
        <v>0</v>
      </c>
      <c r="BV190">
        <f>(BB190-BH190)/(BB190-BS190)</f>
        <v>0</v>
      </c>
      <c r="BW190">
        <f>(BH190-BG190)/(BH190-BA190)</f>
        <v>0</v>
      </c>
      <c r="BX190">
        <f>(BB190-BH190)/(BB190-BA190)</f>
        <v>0</v>
      </c>
      <c r="BY190">
        <f>(BU190*BS190/BG190)</f>
        <v>0</v>
      </c>
      <c r="BZ190">
        <f>(1-BY190)</f>
        <v>0</v>
      </c>
      <c r="DI190">
        <f>$B$11*EH190+$C$11*EI190+$F$11*ET190*(1-EW190)</f>
        <v>0</v>
      </c>
      <c r="DJ190">
        <f>DI190*DK190</f>
        <v>0</v>
      </c>
      <c r="DK190">
        <f>($B$11*$D$9+$C$11*$D$9+$F$11*((FG190+EY190)/MAX(FG190+EY190+FH190, 0.1)*$I$9+FH190/MAX(FG190+EY190+FH190, 0.1)*$J$9))/($B$11+$C$11+$F$11)</f>
        <v>0</v>
      </c>
      <c r="DL190">
        <f>($B$11*$K$9+$C$11*$K$9+$F$11*((FG190+EY190)/MAX(FG190+EY190+FH190, 0.1)*$P$9+FH190/MAX(FG190+EY190+FH190, 0.1)*$Q$9))/($B$11+$C$11+$F$11)</f>
        <v>0</v>
      </c>
      <c r="DM190">
        <v>1.65</v>
      </c>
      <c r="DN190">
        <v>0.5</v>
      </c>
      <c r="DO190" t="s">
        <v>440</v>
      </c>
      <c r="DP190">
        <v>2</v>
      </c>
      <c r="DQ190" t="b">
        <v>1</v>
      </c>
      <c r="DR190">
        <v>1758644493</v>
      </c>
      <c r="DS190">
        <v>1225.926296296296</v>
      </c>
      <c r="DT190">
        <v>1262.338518518518</v>
      </c>
      <c r="DU190">
        <v>23.2116</v>
      </c>
      <c r="DV190">
        <v>22.03036296296296</v>
      </c>
      <c r="DW190">
        <v>1226.14962962963</v>
      </c>
      <c r="DX190">
        <v>23.0723962962963</v>
      </c>
      <c r="DY190">
        <v>500.0170000000001</v>
      </c>
      <c r="DZ190">
        <v>90.47944444444444</v>
      </c>
      <c r="EA190">
        <v>0.03001507407407407</v>
      </c>
      <c r="EB190">
        <v>29.74493703703704</v>
      </c>
      <c r="EC190">
        <v>30.00035555555555</v>
      </c>
      <c r="ED190">
        <v>999.9000000000001</v>
      </c>
      <c r="EE190">
        <v>0</v>
      </c>
      <c r="EF190">
        <v>0</v>
      </c>
      <c r="EG190">
        <v>9997.888518518519</v>
      </c>
      <c r="EH190">
        <v>0</v>
      </c>
      <c r="EI190">
        <v>12.0846</v>
      </c>
      <c r="EJ190">
        <v>-36.41213333333334</v>
      </c>
      <c r="EK190">
        <v>1255.059259259259</v>
      </c>
      <c r="EL190">
        <v>1290.774074074074</v>
      </c>
      <c r="EM190">
        <v>1.181231111111111</v>
      </c>
      <c r="EN190">
        <v>1262.338518518518</v>
      </c>
      <c r="EO190">
        <v>22.03036296296296</v>
      </c>
      <c r="EP190">
        <v>2.100172592592593</v>
      </c>
      <c r="EQ190">
        <v>1.993295925925926</v>
      </c>
      <c r="ER190">
        <v>18.22048518518519</v>
      </c>
      <c r="ES190">
        <v>17.39118518518519</v>
      </c>
      <c r="ET190">
        <v>2000.029259259259</v>
      </c>
      <c r="EU190">
        <v>0.9799983333333334</v>
      </c>
      <c r="EV190">
        <v>0.02000158518518518</v>
      </c>
      <c r="EW190">
        <v>0</v>
      </c>
      <c r="EX190">
        <v>233.0203703703703</v>
      </c>
      <c r="EY190">
        <v>5.00097</v>
      </c>
      <c r="EZ190">
        <v>4763.315925925926</v>
      </c>
      <c r="FA190">
        <v>16707.82222222222</v>
      </c>
      <c r="FB190">
        <v>40.27525925925926</v>
      </c>
      <c r="FC190">
        <v>40.625</v>
      </c>
      <c r="FD190">
        <v>40.18699999999999</v>
      </c>
      <c r="FE190">
        <v>40.25</v>
      </c>
      <c r="FF190">
        <v>40.875</v>
      </c>
      <c r="FG190">
        <v>1955.127777777778</v>
      </c>
      <c r="FH190">
        <v>39.9</v>
      </c>
      <c r="FI190">
        <v>0</v>
      </c>
      <c r="FJ190">
        <v>1758644501.4</v>
      </c>
      <c r="FK190">
        <v>0</v>
      </c>
      <c r="FL190">
        <v>233.02028</v>
      </c>
      <c r="FM190">
        <v>0.7683076910968201</v>
      </c>
      <c r="FN190">
        <v>33.14846144706299</v>
      </c>
      <c r="FO190">
        <v>4763.361199999999</v>
      </c>
      <c r="FP190">
        <v>15</v>
      </c>
      <c r="FQ190">
        <v>0</v>
      </c>
      <c r="FR190" t="s">
        <v>441</v>
      </c>
      <c r="FS190">
        <v>1747247426.5</v>
      </c>
      <c r="FT190">
        <v>1747247420.5</v>
      </c>
      <c r="FU190">
        <v>0</v>
      </c>
      <c r="FV190">
        <v>1.027</v>
      </c>
      <c r="FW190">
        <v>0.031</v>
      </c>
      <c r="FX190">
        <v>0.02</v>
      </c>
      <c r="FY190">
        <v>0.05</v>
      </c>
      <c r="FZ190">
        <v>420</v>
      </c>
      <c r="GA190">
        <v>16</v>
      </c>
      <c r="GB190">
        <v>0.01</v>
      </c>
      <c r="GC190">
        <v>0.1</v>
      </c>
      <c r="GD190">
        <v>-36.365</v>
      </c>
      <c r="GE190">
        <v>-0.6637108013938613</v>
      </c>
      <c r="GF190">
        <v>0.1320690599094495</v>
      </c>
      <c r="GG190">
        <v>0</v>
      </c>
      <c r="GH190">
        <v>232.8965882352941</v>
      </c>
      <c r="GI190">
        <v>1.649106188274847</v>
      </c>
      <c r="GJ190">
        <v>0.2307206252601082</v>
      </c>
      <c r="GK190">
        <v>-1</v>
      </c>
      <c r="GL190">
        <v>1.182287317073171</v>
      </c>
      <c r="GM190">
        <v>-0.02498362369337896</v>
      </c>
      <c r="GN190">
        <v>0.003310029860885317</v>
      </c>
      <c r="GO190">
        <v>1</v>
      </c>
      <c r="GP190">
        <v>1</v>
      </c>
      <c r="GQ190">
        <v>2</v>
      </c>
      <c r="GR190" t="s">
        <v>442</v>
      </c>
      <c r="GS190">
        <v>3.1362</v>
      </c>
      <c r="GT190">
        <v>2.69014</v>
      </c>
      <c r="GU190">
        <v>0.198456</v>
      </c>
      <c r="GV190">
        <v>0.200163</v>
      </c>
      <c r="GW190">
        <v>0.103999</v>
      </c>
      <c r="GX190">
        <v>0.0990743</v>
      </c>
      <c r="GY190">
        <v>25513.1</v>
      </c>
      <c r="GZ190">
        <v>25500.6</v>
      </c>
      <c r="HA190">
        <v>29585.9</v>
      </c>
      <c r="HB190">
        <v>29461.2</v>
      </c>
      <c r="HC190">
        <v>35026.2</v>
      </c>
      <c r="HD190">
        <v>35154.4</v>
      </c>
      <c r="HE190">
        <v>41636</v>
      </c>
      <c r="HF190">
        <v>41853.3</v>
      </c>
      <c r="HG190">
        <v>1.92782</v>
      </c>
      <c r="HH190">
        <v>1.88575</v>
      </c>
      <c r="HI190">
        <v>0.1093</v>
      </c>
      <c r="HJ190">
        <v>0</v>
      </c>
      <c r="HK190">
        <v>28.219</v>
      </c>
      <c r="HL190">
        <v>999.9</v>
      </c>
      <c r="HM190">
        <v>53.3</v>
      </c>
      <c r="HN190">
        <v>31</v>
      </c>
      <c r="HO190">
        <v>26.5743</v>
      </c>
      <c r="HP190">
        <v>61.9882</v>
      </c>
      <c r="HQ190">
        <v>26.0337</v>
      </c>
      <c r="HR190">
        <v>1</v>
      </c>
      <c r="HS190">
        <v>0.0347942</v>
      </c>
      <c r="HT190">
        <v>-0.6583059999999999</v>
      </c>
      <c r="HU190">
        <v>20.3385</v>
      </c>
      <c r="HV190">
        <v>5.21504</v>
      </c>
      <c r="HW190">
        <v>12.0104</v>
      </c>
      <c r="HX190">
        <v>4.98905</v>
      </c>
      <c r="HY190">
        <v>3.28795</v>
      </c>
      <c r="HZ190">
        <v>9999</v>
      </c>
      <c r="IA190">
        <v>9999</v>
      </c>
      <c r="IB190">
        <v>9999</v>
      </c>
      <c r="IC190">
        <v>999.9</v>
      </c>
      <c r="ID190">
        <v>1.86755</v>
      </c>
      <c r="IE190">
        <v>1.86667</v>
      </c>
      <c r="IF190">
        <v>1.86601</v>
      </c>
      <c r="IG190">
        <v>1.866</v>
      </c>
      <c r="IH190">
        <v>1.86784</v>
      </c>
      <c r="II190">
        <v>1.87027</v>
      </c>
      <c r="IJ190">
        <v>1.86891</v>
      </c>
      <c r="IK190">
        <v>1.87042</v>
      </c>
      <c r="IL190">
        <v>0</v>
      </c>
      <c r="IM190">
        <v>0</v>
      </c>
      <c r="IN190">
        <v>0</v>
      </c>
      <c r="IO190">
        <v>0</v>
      </c>
      <c r="IP190" t="s">
        <v>443</v>
      </c>
      <c r="IQ190" t="s">
        <v>444</v>
      </c>
      <c r="IR190" t="s">
        <v>445</v>
      </c>
      <c r="IS190" t="s">
        <v>445</v>
      </c>
      <c r="IT190" t="s">
        <v>445</v>
      </c>
      <c r="IU190" t="s">
        <v>445</v>
      </c>
      <c r="IV190">
        <v>0</v>
      </c>
      <c r="IW190">
        <v>100</v>
      </c>
      <c r="IX190">
        <v>100</v>
      </c>
      <c r="IY190">
        <v>-0.24</v>
      </c>
      <c r="IZ190">
        <v>0.1391</v>
      </c>
      <c r="JA190">
        <v>0.1520806729546384</v>
      </c>
      <c r="JB190">
        <v>0.0003178419753343253</v>
      </c>
      <c r="JC190">
        <v>-6.012475575984678E-07</v>
      </c>
      <c r="JD190">
        <v>7.594320938325871E-11</v>
      </c>
      <c r="JE190">
        <v>-0.06537213769188976</v>
      </c>
      <c r="JF190">
        <v>-0.002779077146552394</v>
      </c>
      <c r="JG190">
        <v>0.0007843295920201409</v>
      </c>
      <c r="JH190">
        <v>-1.211717912536145E-05</v>
      </c>
      <c r="JI190">
        <v>4</v>
      </c>
      <c r="JJ190">
        <v>2338</v>
      </c>
      <c r="JK190">
        <v>1</v>
      </c>
      <c r="JL190">
        <v>27</v>
      </c>
      <c r="JM190">
        <v>189951.2</v>
      </c>
      <c r="JN190">
        <v>189951.3</v>
      </c>
      <c r="JO190">
        <v>2.56836</v>
      </c>
      <c r="JP190">
        <v>2.22534</v>
      </c>
      <c r="JQ190">
        <v>1.39648</v>
      </c>
      <c r="JR190">
        <v>2.34741</v>
      </c>
      <c r="JS190">
        <v>1.49536</v>
      </c>
      <c r="JT190">
        <v>2.64771</v>
      </c>
      <c r="JU190">
        <v>36.1989</v>
      </c>
      <c r="JV190">
        <v>24.07</v>
      </c>
      <c r="JW190">
        <v>18</v>
      </c>
      <c r="JX190">
        <v>487.085</v>
      </c>
      <c r="JY190">
        <v>450.732</v>
      </c>
      <c r="JZ190">
        <v>28.3148</v>
      </c>
      <c r="KA190">
        <v>28.037</v>
      </c>
      <c r="KB190">
        <v>30</v>
      </c>
      <c r="KC190">
        <v>27.9008</v>
      </c>
      <c r="KD190">
        <v>27.8322</v>
      </c>
      <c r="KE190">
        <v>51.3937</v>
      </c>
      <c r="KF190">
        <v>23.379</v>
      </c>
      <c r="KG190">
        <v>69.26519999999999</v>
      </c>
      <c r="KH190">
        <v>28.3144</v>
      </c>
      <c r="KI190">
        <v>1309.75</v>
      </c>
      <c r="KJ190">
        <v>22.063</v>
      </c>
      <c r="KK190">
        <v>101.12</v>
      </c>
      <c r="KL190">
        <v>100.646</v>
      </c>
    </row>
    <row r="191" spans="1:298">
      <c r="A191">
        <v>175</v>
      </c>
      <c r="B191">
        <v>1758644505.5</v>
      </c>
      <c r="C191">
        <v>2879.5</v>
      </c>
      <c r="D191" t="s">
        <v>795</v>
      </c>
      <c r="E191" t="s">
        <v>796</v>
      </c>
      <c r="F191">
        <v>5</v>
      </c>
      <c r="G191" t="s">
        <v>640</v>
      </c>
      <c r="H191" t="s">
        <v>437</v>
      </c>
      <c r="I191" t="s">
        <v>438</v>
      </c>
      <c r="J191">
        <v>1758644497.714286</v>
      </c>
      <c r="K191">
        <f>(L191)/1000</f>
        <v>0</v>
      </c>
      <c r="L191">
        <f>IF(DQ191, AO191, AI191)</f>
        <v>0</v>
      </c>
      <c r="M191">
        <f>IF(DQ191, AJ191, AH191)</f>
        <v>0</v>
      </c>
      <c r="N191">
        <f>DS191 - IF(AV191&gt;1, M191*DM191*100.0/(AX191), 0)</f>
        <v>0</v>
      </c>
      <c r="O191">
        <f>((U191-K191/2)*N191-M191)/(U191+K191/2)</f>
        <v>0</v>
      </c>
      <c r="P191">
        <f>O191*(DZ191+EA191)/1000.0</f>
        <v>0</v>
      </c>
      <c r="Q191">
        <f>(DS191 - IF(AV191&gt;1, M191*DM191*100.0/(AX191), 0))*(DZ191+EA191)/1000.0</f>
        <v>0</v>
      </c>
      <c r="R191">
        <f>2.0/((1/T191-1/S191)+SIGN(T191)*SQRT((1/T191-1/S191)*(1/T191-1/S191) + 4*DN191/((DN191+1)*(DN191+1))*(2*1/T191*1/S191-1/S191*1/S191)))</f>
        <v>0</v>
      </c>
      <c r="S191">
        <f>IF(LEFT(DO191,1)&lt;&gt;"0",IF(LEFT(DO191,1)="1",3.0,DP191),$D$5+$E$5*(EG191*DZ191/($K$5*1000))+$F$5*(EG191*DZ191/($K$5*1000))*MAX(MIN(DM191,$J$5),$I$5)*MAX(MIN(DM191,$J$5),$I$5)+$G$5*MAX(MIN(DM191,$J$5),$I$5)*(EG191*DZ191/($K$5*1000))+$H$5*(EG191*DZ191/($K$5*1000))*(EG191*DZ191/($K$5*1000)))</f>
        <v>0</v>
      </c>
      <c r="T191">
        <f>K191*(1000-(1000*0.61365*exp(17.502*X191/(240.97+X191))/(DZ191+EA191)+DU191)/2)/(1000*0.61365*exp(17.502*X191/(240.97+X191))/(DZ191+EA191)-DU191)</f>
        <v>0</v>
      </c>
      <c r="U191">
        <f>1/((DN191+1)/(R191/1.6)+1/(S191/1.37)) + DN191/((DN191+1)/(R191/1.6) + DN191/(S191/1.37))</f>
        <v>0</v>
      </c>
      <c r="V191">
        <f>(DI191*DL191)</f>
        <v>0</v>
      </c>
      <c r="W191">
        <f>(EB191+(V191+2*0.95*5.67E-8*(((EB191+$B$7)+273)^4-(EB191+273)^4)-44100*K191)/(1.84*29.3*S191+8*0.95*5.67E-8*(EB191+273)^3))</f>
        <v>0</v>
      </c>
      <c r="X191">
        <f>($C$7*EC191+$D$7*ED191+$E$7*W191)</f>
        <v>0</v>
      </c>
      <c r="Y191">
        <f>0.61365*exp(17.502*X191/(240.97+X191))</f>
        <v>0</v>
      </c>
      <c r="Z191">
        <f>(AA191/AB191*100)</f>
        <v>0</v>
      </c>
      <c r="AA191">
        <f>DU191*(DZ191+EA191)/1000</f>
        <v>0</v>
      </c>
      <c r="AB191">
        <f>0.61365*exp(17.502*EB191/(240.97+EB191))</f>
        <v>0</v>
      </c>
      <c r="AC191">
        <f>(Y191-DU191*(DZ191+EA191)/1000)</f>
        <v>0</v>
      </c>
      <c r="AD191">
        <f>(-K191*44100)</f>
        <v>0</v>
      </c>
      <c r="AE191">
        <f>2*29.3*S191*0.92*(EB191-X191)</f>
        <v>0</v>
      </c>
      <c r="AF191">
        <f>2*0.95*5.67E-8*(((EB191+$B$7)+273)^4-(X191+273)^4)</f>
        <v>0</v>
      </c>
      <c r="AG191">
        <f>V191+AF191+AD191+AE191</f>
        <v>0</v>
      </c>
      <c r="AH191">
        <f>DY191*AV191*(DT191-DS191*(1000-AV191*DV191)/(1000-AV191*DU191))/(100*DM191)</f>
        <v>0</v>
      </c>
      <c r="AI191">
        <f>1000*DY191*AV191*(DU191-DV191)/(100*DM191*(1000-AV191*DU191))</f>
        <v>0</v>
      </c>
      <c r="AJ191">
        <f>(AK191 - AL191 - DZ191*1E3/(8.314*(EB191+273.15)) * AN191/DY191 * AM191) * DY191/(100*DM191) * (1000 - DV191)/1000</f>
        <v>0</v>
      </c>
      <c r="AK191">
        <v>1323.141176528339</v>
      </c>
      <c r="AL191">
        <v>1296.03012121212</v>
      </c>
      <c r="AM191">
        <v>3.40152720159631</v>
      </c>
      <c r="AN191">
        <v>64.96377048349792</v>
      </c>
      <c r="AO191">
        <f>(AQ191 - AP191 + DZ191*1E3/(8.314*(EB191+273.15)) * AS191/DY191 * AR191) * DY191/(100*DM191) * 1000/(1000 - AQ191)</f>
        <v>0</v>
      </c>
      <c r="AP191">
        <v>22.02922096404329</v>
      </c>
      <c r="AQ191">
        <v>23.20042303030303</v>
      </c>
      <c r="AR191">
        <v>-1.514585920445705E-05</v>
      </c>
      <c r="AS191">
        <v>107.5651397533487</v>
      </c>
      <c r="AT191">
        <v>2</v>
      </c>
      <c r="AU191">
        <v>0</v>
      </c>
      <c r="AV191">
        <f>IF(AT191*$H$13&gt;=AX191,1.0,(AX191/(AX191-AT191*$H$13)))</f>
        <v>0</v>
      </c>
      <c r="AW191">
        <f>(AV191-1)*100</f>
        <v>0</v>
      </c>
      <c r="AX191">
        <f>MAX(0,($B$13+$C$13*EG191)/(1+$D$13*EG191)*DZ191/(EB191+273)*$E$13)</f>
        <v>0</v>
      </c>
      <c r="AY191" t="s">
        <v>439</v>
      </c>
      <c r="AZ191" t="s">
        <v>439</v>
      </c>
      <c r="BA191">
        <v>0</v>
      </c>
      <c r="BB191">
        <v>0</v>
      </c>
      <c r="BC191">
        <f>1-BA191/BB191</f>
        <v>0</v>
      </c>
      <c r="BD191">
        <v>0</v>
      </c>
      <c r="BE191" t="s">
        <v>439</v>
      </c>
      <c r="BF191" t="s">
        <v>439</v>
      </c>
      <c r="BG191">
        <v>0</v>
      </c>
      <c r="BH191">
        <v>0</v>
      </c>
      <c r="BI191">
        <f>1-BG191/BH191</f>
        <v>0</v>
      </c>
      <c r="BJ191">
        <v>0.5</v>
      </c>
      <c r="BK191">
        <f>DJ191</f>
        <v>0</v>
      </c>
      <c r="BL191">
        <f>M191</f>
        <v>0</v>
      </c>
      <c r="BM191">
        <f>BI191*BJ191*BK191</f>
        <v>0</v>
      </c>
      <c r="BN191">
        <f>(BL191-BD191)/BK191</f>
        <v>0</v>
      </c>
      <c r="BO191">
        <f>(BB191-BH191)/BH191</f>
        <v>0</v>
      </c>
      <c r="BP191">
        <f>BA191/(BC191+BA191/BH191)</f>
        <v>0</v>
      </c>
      <c r="BQ191" t="s">
        <v>439</v>
      </c>
      <c r="BR191">
        <v>0</v>
      </c>
      <c r="BS191">
        <f>IF(BR191&lt;&gt;0, BR191, BP191)</f>
        <v>0</v>
      </c>
      <c r="BT191">
        <f>1-BS191/BH191</f>
        <v>0</v>
      </c>
      <c r="BU191">
        <f>(BH191-BG191)/(BH191-BS191)</f>
        <v>0</v>
      </c>
      <c r="BV191">
        <f>(BB191-BH191)/(BB191-BS191)</f>
        <v>0</v>
      </c>
      <c r="BW191">
        <f>(BH191-BG191)/(BH191-BA191)</f>
        <v>0</v>
      </c>
      <c r="BX191">
        <f>(BB191-BH191)/(BB191-BA191)</f>
        <v>0</v>
      </c>
      <c r="BY191">
        <f>(BU191*BS191/BG191)</f>
        <v>0</v>
      </c>
      <c r="BZ191">
        <f>(1-BY191)</f>
        <v>0</v>
      </c>
      <c r="DI191">
        <f>$B$11*EH191+$C$11*EI191+$F$11*ET191*(1-EW191)</f>
        <v>0</v>
      </c>
      <c r="DJ191">
        <f>DI191*DK191</f>
        <v>0</v>
      </c>
      <c r="DK191">
        <f>($B$11*$D$9+$C$11*$D$9+$F$11*((FG191+EY191)/MAX(FG191+EY191+FH191, 0.1)*$I$9+FH191/MAX(FG191+EY191+FH191, 0.1)*$J$9))/($B$11+$C$11+$F$11)</f>
        <v>0</v>
      </c>
      <c r="DL191">
        <f>($B$11*$K$9+$C$11*$K$9+$F$11*((FG191+EY191)/MAX(FG191+EY191+FH191, 0.1)*$P$9+FH191/MAX(FG191+EY191+FH191, 0.1)*$Q$9))/($B$11+$C$11+$F$11)</f>
        <v>0</v>
      </c>
      <c r="DM191">
        <v>1.65</v>
      </c>
      <c r="DN191">
        <v>0.5</v>
      </c>
      <c r="DO191" t="s">
        <v>440</v>
      </c>
      <c r="DP191">
        <v>2</v>
      </c>
      <c r="DQ191" t="b">
        <v>1</v>
      </c>
      <c r="DR191">
        <v>1758644497.714286</v>
      </c>
      <c r="DS191">
        <v>1241.675714285714</v>
      </c>
      <c r="DT191">
        <v>1278.159285714286</v>
      </c>
      <c r="DU191">
        <v>23.20741428571429</v>
      </c>
      <c r="DV191">
        <v>22.03007857142857</v>
      </c>
      <c r="DW191">
        <v>1241.9125</v>
      </c>
      <c r="DX191">
        <v>23.06826785714286</v>
      </c>
      <c r="DY191">
        <v>500.0107142857142</v>
      </c>
      <c r="DZ191">
        <v>90.47943214285716</v>
      </c>
      <c r="EA191">
        <v>0.03002586071428572</v>
      </c>
      <c r="EB191">
        <v>29.74391785714286</v>
      </c>
      <c r="EC191">
        <v>30.00250714285715</v>
      </c>
      <c r="ED191">
        <v>999.9000000000002</v>
      </c>
      <c r="EE191">
        <v>0</v>
      </c>
      <c r="EF191">
        <v>0</v>
      </c>
      <c r="EG191">
        <v>9995.375714285716</v>
      </c>
      <c r="EH191">
        <v>0</v>
      </c>
      <c r="EI191">
        <v>12.0846</v>
      </c>
      <c r="EJ191">
        <v>-36.48302857142857</v>
      </c>
      <c r="EK191">
        <v>1271.1775</v>
      </c>
      <c r="EL191">
        <v>1306.951428571429</v>
      </c>
      <c r="EM191">
        <v>1.177332142857143</v>
      </c>
      <c r="EN191">
        <v>1278.159285714286</v>
      </c>
      <c r="EO191">
        <v>22.03007857142857</v>
      </c>
      <c r="EP191">
        <v>2.099793214285714</v>
      </c>
      <c r="EQ191">
        <v>1.99327</v>
      </c>
      <c r="ER191">
        <v>18.21762142857143</v>
      </c>
      <c r="ES191">
        <v>17.39098571428572</v>
      </c>
      <c r="ET191">
        <v>2000.023214285714</v>
      </c>
      <c r="EU191">
        <v>0.9799982500000001</v>
      </c>
      <c r="EV191">
        <v>0.02000166785714285</v>
      </c>
      <c r="EW191">
        <v>0</v>
      </c>
      <c r="EX191">
        <v>233.1128214285714</v>
      </c>
      <c r="EY191">
        <v>5.00097</v>
      </c>
      <c r="EZ191">
        <v>4766.282857142856</v>
      </c>
      <c r="FA191">
        <v>16707.75714285714</v>
      </c>
      <c r="FB191">
        <v>40.2655</v>
      </c>
      <c r="FC191">
        <v>40.625</v>
      </c>
      <c r="FD191">
        <v>40.18699999999999</v>
      </c>
      <c r="FE191">
        <v>40.25</v>
      </c>
      <c r="FF191">
        <v>40.875</v>
      </c>
      <c r="FG191">
        <v>1955.12</v>
      </c>
      <c r="FH191">
        <v>39.9</v>
      </c>
      <c r="FI191">
        <v>0</v>
      </c>
      <c r="FJ191">
        <v>1758644506.8</v>
      </c>
      <c r="FK191">
        <v>0</v>
      </c>
      <c r="FL191">
        <v>233.1469615384615</v>
      </c>
      <c r="FM191">
        <v>2.954017103605087</v>
      </c>
      <c r="FN191">
        <v>38.96957261628892</v>
      </c>
      <c r="FO191">
        <v>4766.552307692307</v>
      </c>
      <c r="FP191">
        <v>15</v>
      </c>
      <c r="FQ191">
        <v>0</v>
      </c>
      <c r="FR191" t="s">
        <v>441</v>
      </c>
      <c r="FS191">
        <v>1747247426.5</v>
      </c>
      <c r="FT191">
        <v>1747247420.5</v>
      </c>
      <c r="FU191">
        <v>0</v>
      </c>
      <c r="FV191">
        <v>1.027</v>
      </c>
      <c r="FW191">
        <v>0.031</v>
      </c>
      <c r="FX191">
        <v>0.02</v>
      </c>
      <c r="FY191">
        <v>0.05</v>
      </c>
      <c r="FZ191">
        <v>420</v>
      </c>
      <c r="GA191">
        <v>16</v>
      </c>
      <c r="GB191">
        <v>0.01</v>
      </c>
      <c r="GC191">
        <v>0.1</v>
      </c>
      <c r="GD191">
        <v>-36.43416829268293</v>
      </c>
      <c r="GE191">
        <v>-0.7789358885017416</v>
      </c>
      <c r="GF191">
        <v>0.1327950859343243</v>
      </c>
      <c r="GG191">
        <v>0</v>
      </c>
      <c r="GH191">
        <v>233.0671764705883</v>
      </c>
      <c r="GI191">
        <v>1.264048894436905</v>
      </c>
      <c r="GJ191">
        <v>0.2119277721839174</v>
      </c>
      <c r="GK191">
        <v>-1</v>
      </c>
      <c r="GL191">
        <v>1.179793658536585</v>
      </c>
      <c r="GM191">
        <v>-0.04778404181184499</v>
      </c>
      <c r="GN191">
        <v>0.004842821066630763</v>
      </c>
      <c r="GO191">
        <v>1</v>
      </c>
      <c r="GP191">
        <v>1</v>
      </c>
      <c r="GQ191">
        <v>2</v>
      </c>
      <c r="GR191" t="s">
        <v>442</v>
      </c>
      <c r="GS191">
        <v>3.1361</v>
      </c>
      <c r="GT191">
        <v>2.69035</v>
      </c>
      <c r="GU191">
        <v>0.200096</v>
      </c>
      <c r="GV191">
        <v>0.201754</v>
      </c>
      <c r="GW191">
        <v>0.103986</v>
      </c>
      <c r="GX191">
        <v>0.0990687</v>
      </c>
      <c r="GY191">
        <v>25461</v>
      </c>
      <c r="GZ191">
        <v>25449.6</v>
      </c>
      <c r="HA191">
        <v>29586</v>
      </c>
      <c r="HB191">
        <v>29460.9</v>
      </c>
      <c r="HC191">
        <v>35027</v>
      </c>
      <c r="HD191">
        <v>35154.3</v>
      </c>
      <c r="HE191">
        <v>41636.3</v>
      </c>
      <c r="HF191">
        <v>41852.8</v>
      </c>
      <c r="HG191">
        <v>1.92712</v>
      </c>
      <c r="HH191">
        <v>1.88608</v>
      </c>
      <c r="HI191">
        <v>0.109598</v>
      </c>
      <c r="HJ191">
        <v>0</v>
      </c>
      <c r="HK191">
        <v>28.2203</v>
      </c>
      <c r="HL191">
        <v>999.9</v>
      </c>
      <c r="HM191">
        <v>53.3</v>
      </c>
      <c r="HN191">
        <v>31</v>
      </c>
      <c r="HO191">
        <v>26.577</v>
      </c>
      <c r="HP191">
        <v>62.0582</v>
      </c>
      <c r="HQ191">
        <v>25.9736</v>
      </c>
      <c r="HR191">
        <v>1</v>
      </c>
      <c r="HS191">
        <v>0.0347815</v>
      </c>
      <c r="HT191">
        <v>-0.6500050000000001</v>
      </c>
      <c r="HU191">
        <v>20.3386</v>
      </c>
      <c r="HV191">
        <v>5.21519</v>
      </c>
      <c r="HW191">
        <v>12.0108</v>
      </c>
      <c r="HX191">
        <v>4.9891</v>
      </c>
      <c r="HY191">
        <v>3.2877</v>
      </c>
      <c r="HZ191">
        <v>9999</v>
      </c>
      <c r="IA191">
        <v>9999</v>
      </c>
      <c r="IB191">
        <v>9999</v>
      </c>
      <c r="IC191">
        <v>999.9</v>
      </c>
      <c r="ID191">
        <v>1.86754</v>
      </c>
      <c r="IE191">
        <v>1.86668</v>
      </c>
      <c r="IF191">
        <v>1.866</v>
      </c>
      <c r="IG191">
        <v>1.866</v>
      </c>
      <c r="IH191">
        <v>1.86783</v>
      </c>
      <c r="II191">
        <v>1.8703</v>
      </c>
      <c r="IJ191">
        <v>1.86893</v>
      </c>
      <c r="IK191">
        <v>1.87042</v>
      </c>
      <c r="IL191">
        <v>0</v>
      </c>
      <c r="IM191">
        <v>0</v>
      </c>
      <c r="IN191">
        <v>0</v>
      </c>
      <c r="IO191">
        <v>0</v>
      </c>
      <c r="IP191" t="s">
        <v>443</v>
      </c>
      <c r="IQ191" t="s">
        <v>444</v>
      </c>
      <c r="IR191" t="s">
        <v>445</v>
      </c>
      <c r="IS191" t="s">
        <v>445</v>
      </c>
      <c r="IT191" t="s">
        <v>445</v>
      </c>
      <c r="IU191" t="s">
        <v>445</v>
      </c>
      <c r="IV191">
        <v>0</v>
      </c>
      <c r="IW191">
        <v>100</v>
      </c>
      <c r="IX191">
        <v>100</v>
      </c>
      <c r="IY191">
        <v>-0.26</v>
      </c>
      <c r="IZ191">
        <v>0.139</v>
      </c>
      <c r="JA191">
        <v>0.1520806729546384</v>
      </c>
      <c r="JB191">
        <v>0.0003178419753343253</v>
      </c>
      <c r="JC191">
        <v>-6.012475575984678E-07</v>
      </c>
      <c r="JD191">
        <v>7.594320938325871E-11</v>
      </c>
      <c r="JE191">
        <v>-0.06537213769188976</v>
      </c>
      <c r="JF191">
        <v>-0.002779077146552394</v>
      </c>
      <c r="JG191">
        <v>0.0007843295920201409</v>
      </c>
      <c r="JH191">
        <v>-1.211717912536145E-05</v>
      </c>
      <c r="JI191">
        <v>4</v>
      </c>
      <c r="JJ191">
        <v>2338</v>
      </c>
      <c r="JK191">
        <v>1</v>
      </c>
      <c r="JL191">
        <v>27</v>
      </c>
      <c r="JM191">
        <v>189951.3</v>
      </c>
      <c r="JN191">
        <v>189951.4</v>
      </c>
      <c r="JO191">
        <v>2.59399</v>
      </c>
      <c r="JP191">
        <v>2.23755</v>
      </c>
      <c r="JQ191">
        <v>1.39648</v>
      </c>
      <c r="JR191">
        <v>2.34741</v>
      </c>
      <c r="JS191">
        <v>1.49536</v>
      </c>
      <c r="JT191">
        <v>2.56958</v>
      </c>
      <c r="JU191">
        <v>36.1989</v>
      </c>
      <c r="JV191">
        <v>24.0612</v>
      </c>
      <c r="JW191">
        <v>18</v>
      </c>
      <c r="JX191">
        <v>486.635</v>
      </c>
      <c r="JY191">
        <v>450.918</v>
      </c>
      <c r="JZ191">
        <v>28.3142</v>
      </c>
      <c r="KA191">
        <v>28.037</v>
      </c>
      <c r="KB191">
        <v>29.9999</v>
      </c>
      <c r="KC191">
        <v>27.8993</v>
      </c>
      <c r="KD191">
        <v>27.8302</v>
      </c>
      <c r="KE191">
        <v>51.9642</v>
      </c>
      <c r="KF191">
        <v>23.379</v>
      </c>
      <c r="KG191">
        <v>69.26519999999999</v>
      </c>
      <c r="KH191">
        <v>28.3114</v>
      </c>
      <c r="KI191">
        <v>1323.11</v>
      </c>
      <c r="KJ191">
        <v>22.073</v>
      </c>
      <c r="KK191">
        <v>101.121</v>
      </c>
      <c r="KL191">
        <v>100.644</v>
      </c>
    </row>
    <row r="192" spans="1:298">
      <c r="A192">
        <v>176</v>
      </c>
      <c r="B192">
        <v>1758644510</v>
      </c>
      <c r="C192">
        <v>2884</v>
      </c>
      <c r="D192" t="s">
        <v>797</v>
      </c>
      <c r="E192" t="s">
        <v>798</v>
      </c>
      <c r="F192">
        <v>5</v>
      </c>
      <c r="G192" t="s">
        <v>640</v>
      </c>
      <c r="H192" t="s">
        <v>437</v>
      </c>
      <c r="I192" t="s">
        <v>438</v>
      </c>
      <c r="J192">
        <v>1758644502.160714</v>
      </c>
      <c r="K192">
        <f>(L192)/1000</f>
        <v>0</v>
      </c>
      <c r="L192">
        <f>IF(DQ192, AO192, AI192)</f>
        <v>0</v>
      </c>
      <c r="M192">
        <f>IF(DQ192, AJ192, AH192)</f>
        <v>0</v>
      </c>
      <c r="N192">
        <f>DS192 - IF(AV192&gt;1, M192*DM192*100.0/(AX192), 0)</f>
        <v>0</v>
      </c>
      <c r="O192">
        <f>((U192-K192/2)*N192-M192)/(U192+K192/2)</f>
        <v>0</v>
      </c>
      <c r="P192">
        <f>O192*(DZ192+EA192)/1000.0</f>
        <v>0</v>
      </c>
      <c r="Q192">
        <f>(DS192 - IF(AV192&gt;1, M192*DM192*100.0/(AX192), 0))*(DZ192+EA192)/1000.0</f>
        <v>0</v>
      </c>
      <c r="R192">
        <f>2.0/((1/T192-1/S192)+SIGN(T192)*SQRT((1/T192-1/S192)*(1/T192-1/S192) + 4*DN192/((DN192+1)*(DN192+1))*(2*1/T192*1/S192-1/S192*1/S192)))</f>
        <v>0</v>
      </c>
      <c r="S192">
        <f>IF(LEFT(DO192,1)&lt;&gt;"0",IF(LEFT(DO192,1)="1",3.0,DP192),$D$5+$E$5*(EG192*DZ192/($K$5*1000))+$F$5*(EG192*DZ192/($K$5*1000))*MAX(MIN(DM192,$J$5),$I$5)*MAX(MIN(DM192,$J$5),$I$5)+$G$5*MAX(MIN(DM192,$J$5),$I$5)*(EG192*DZ192/($K$5*1000))+$H$5*(EG192*DZ192/($K$5*1000))*(EG192*DZ192/($K$5*1000)))</f>
        <v>0</v>
      </c>
      <c r="T192">
        <f>K192*(1000-(1000*0.61365*exp(17.502*X192/(240.97+X192))/(DZ192+EA192)+DU192)/2)/(1000*0.61365*exp(17.502*X192/(240.97+X192))/(DZ192+EA192)-DU192)</f>
        <v>0</v>
      </c>
      <c r="U192">
        <f>1/((DN192+1)/(R192/1.6)+1/(S192/1.37)) + DN192/((DN192+1)/(R192/1.6) + DN192/(S192/1.37))</f>
        <v>0</v>
      </c>
      <c r="V192">
        <f>(DI192*DL192)</f>
        <v>0</v>
      </c>
      <c r="W192">
        <f>(EB192+(V192+2*0.95*5.67E-8*(((EB192+$B$7)+273)^4-(EB192+273)^4)-44100*K192)/(1.84*29.3*S192+8*0.95*5.67E-8*(EB192+273)^3))</f>
        <v>0</v>
      </c>
      <c r="X192">
        <f>($C$7*EC192+$D$7*ED192+$E$7*W192)</f>
        <v>0</v>
      </c>
      <c r="Y192">
        <f>0.61365*exp(17.502*X192/(240.97+X192))</f>
        <v>0</v>
      </c>
      <c r="Z192">
        <f>(AA192/AB192*100)</f>
        <v>0</v>
      </c>
      <c r="AA192">
        <f>DU192*(DZ192+EA192)/1000</f>
        <v>0</v>
      </c>
      <c r="AB192">
        <f>0.61365*exp(17.502*EB192/(240.97+EB192))</f>
        <v>0</v>
      </c>
      <c r="AC192">
        <f>(Y192-DU192*(DZ192+EA192)/1000)</f>
        <v>0</v>
      </c>
      <c r="AD192">
        <f>(-K192*44100)</f>
        <v>0</v>
      </c>
      <c r="AE192">
        <f>2*29.3*S192*0.92*(EB192-X192)</f>
        <v>0</v>
      </c>
      <c r="AF192">
        <f>2*0.95*5.67E-8*(((EB192+$B$7)+273)^4-(X192+273)^4)</f>
        <v>0</v>
      </c>
      <c r="AG192">
        <f>V192+AF192+AD192+AE192</f>
        <v>0</v>
      </c>
      <c r="AH192">
        <f>DY192*AV192*(DT192-DS192*(1000-AV192*DV192)/(1000-AV192*DU192))/(100*DM192)</f>
        <v>0</v>
      </c>
      <c r="AI192">
        <f>1000*DY192*AV192*(DU192-DV192)/(100*DM192*(1000-AV192*DU192))</f>
        <v>0</v>
      </c>
      <c r="AJ192">
        <f>(AK192 - AL192 - DZ192*1E3/(8.314*(EB192+273.15)) * AN192/DY192 * AM192) * DY192/(100*DM192) * (1000 - DV192)/1000</f>
        <v>0</v>
      </c>
      <c r="AK192">
        <v>1338.487771492787</v>
      </c>
      <c r="AL192">
        <v>1311.462666666667</v>
      </c>
      <c r="AM192">
        <v>3.429402760310505</v>
      </c>
      <c r="AN192">
        <v>64.96377048349792</v>
      </c>
      <c r="AO192">
        <f>(AQ192 - AP192 + DZ192*1E3/(8.314*(EB192+273.15)) * AS192/DY192 * AR192) * DY192/(100*DM192) * 1000/(1000 - AQ192)</f>
        <v>0</v>
      </c>
      <c r="AP192">
        <v>22.02762588604459</v>
      </c>
      <c r="AQ192">
        <v>23.19451696969696</v>
      </c>
      <c r="AR192">
        <v>-2.048611981447182E-05</v>
      </c>
      <c r="AS192">
        <v>107.5651397533487</v>
      </c>
      <c r="AT192">
        <v>2</v>
      </c>
      <c r="AU192">
        <v>0</v>
      </c>
      <c r="AV192">
        <f>IF(AT192*$H$13&gt;=AX192,1.0,(AX192/(AX192-AT192*$H$13)))</f>
        <v>0</v>
      </c>
      <c r="AW192">
        <f>(AV192-1)*100</f>
        <v>0</v>
      </c>
      <c r="AX192">
        <f>MAX(0,($B$13+$C$13*EG192)/(1+$D$13*EG192)*DZ192/(EB192+273)*$E$13)</f>
        <v>0</v>
      </c>
      <c r="AY192" t="s">
        <v>439</v>
      </c>
      <c r="AZ192" t="s">
        <v>439</v>
      </c>
      <c r="BA192">
        <v>0</v>
      </c>
      <c r="BB192">
        <v>0</v>
      </c>
      <c r="BC192">
        <f>1-BA192/BB192</f>
        <v>0</v>
      </c>
      <c r="BD192">
        <v>0</v>
      </c>
      <c r="BE192" t="s">
        <v>439</v>
      </c>
      <c r="BF192" t="s">
        <v>439</v>
      </c>
      <c r="BG192">
        <v>0</v>
      </c>
      <c r="BH192">
        <v>0</v>
      </c>
      <c r="BI192">
        <f>1-BG192/BH192</f>
        <v>0</v>
      </c>
      <c r="BJ192">
        <v>0.5</v>
      </c>
      <c r="BK192">
        <f>DJ192</f>
        <v>0</v>
      </c>
      <c r="BL192">
        <f>M192</f>
        <v>0</v>
      </c>
      <c r="BM192">
        <f>BI192*BJ192*BK192</f>
        <v>0</v>
      </c>
      <c r="BN192">
        <f>(BL192-BD192)/BK192</f>
        <v>0</v>
      </c>
      <c r="BO192">
        <f>(BB192-BH192)/BH192</f>
        <v>0</v>
      </c>
      <c r="BP192">
        <f>BA192/(BC192+BA192/BH192)</f>
        <v>0</v>
      </c>
      <c r="BQ192" t="s">
        <v>439</v>
      </c>
      <c r="BR192">
        <v>0</v>
      </c>
      <c r="BS192">
        <f>IF(BR192&lt;&gt;0, BR192, BP192)</f>
        <v>0</v>
      </c>
      <c r="BT192">
        <f>1-BS192/BH192</f>
        <v>0</v>
      </c>
      <c r="BU192">
        <f>(BH192-BG192)/(BH192-BS192)</f>
        <v>0</v>
      </c>
      <c r="BV192">
        <f>(BB192-BH192)/(BB192-BS192)</f>
        <v>0</v>
      </c>
      <c r="BW192">
        <f>(BH192-BG192)/(BH192-BA192)</f>
        <v>0</v>
      </c>
      <c r="BX192">
        <f>(BB192-BH192)/(BB192-BA192)</f>
        <v>0</v>
      </c>
      <c r="BY192">
        <f>(BU192*BS192/BG192)</f>
        <v>0</v>
      </c>
      <c r="BZ192">
        <f>(1-BY192)</f>
        <v>0</v>
      </c>
      <c r="DI192">
        <f>$B$11*EH192+$C$11*EI192+$F$11*ET192*(1-EW192)</f>
        <v>0</v>
      </c>
      <c r="DJ192">
        <f>DI192*DK192</f>
        <v>0</v>
      </c>
      <c r="DK192">
        <f>($B$11*$D$9+$C$11*$D$9+$F$11*((FG192+EY192)/MAX(FG192+EY192+FH192, 0.1)*$I$9+FH192/MAX(FG192+EY192+FH192, 0.1)*$J$9))/($B$11+$C$11+$F$11)</f>
        <v>0</v>
      </c>
      <c r="DL192">
        <f>($B$11*$K$9+$C$11*$K$9+$F$11*((FG192+EY192)/MAX(FG192+EY192+FH192, 0.1)*$P$9+FH192/MAX(FG192+EY192+FH192, 0.1)*$Q$9))/($B$11+$C$11+$F$11)</f>
        <v>0</v>
      </c>
      <c r="DM192">
        <v>1.65</v>
      </c>
      <c r="DN192">
        <v>0.5</v>
      </c>
      <c r="DO192" t="s">
        <v>440</v>
      </c>
      <c r="DP192">
        <v>2</v>
      </c>
      <c r="DQ192" t="b">
        <v>1</v>
      </c>
      <c r="DR192">
        <v>1758644502.160714</v>
      </c>
      <c r="DS192">
        <v>1256.504642857143</v>
      </c>
      <c r="DT192">
        <v>1293.04</v>
      </c>
      <c r="DU192">
        <v>23.2023</v>
      </c>
      <c r="DV192">
        <v>22.02916071428571</v>
      </c>
      <c r="DW192">
        <v>1256.753928571429</v>
      </c>
      <c r="DX192">
        <v>23.06323214285714</v>
      </c>
      <c r="DY192">
        <v>500.0112857142857</v>
      </c>
      <c r="DZ192">
        <v>90.47993571428572</v>
      </c>
      <c r="EA192">
        <v>0.02996504642857143</v>
      </c>
      <c r="EB192">
        <v>29.74184642857143</v>
      </c>
      <c r="EC192">
        <v>30.00480714285714</v>
      </c>
      <c r="ED192">
        <v>999.9000000000002</v>
      </c>
      <c r="EE192">
        <v>0</v>
      </c>
      <c r="EF192">
        <v>0</v>
      </c>
      <c r="EG192">
        <v>9998.764285714284</v>
      </c>
      <c r="EH192">
        <v>0</v>
      </c>
      <c r="EI192">
        <v>12.0846</v>
      </c>
      <c r="EJ192">
        <v>-36.53533928571429</v>
      </c>
      <c r="EK192">
        <v>1286.351428571429</v>
      </c>
      <c r="EL192">
        <v>1322.166785714286</v>
      </c>
      <c r="EM192">
        <v>1.173146428571429</v>
      </c>
      <c r="EN192">
        <v>1293.04</v>
      </c>
      <c r="EO192">
        <v>22.02916071428571</v>
      </c>
      <c r="EP192">
        <v>2.099342857142857</v>
      </c>
      <c r="EQ192">
        <v>1.993197142857143</v>
      </c>
      <c r="ER192">
        <v>18.21420714285714</v>
      </c>
      <c r="ES192">
        <v>17.39040357142857</v>
      </c>
      <c r="ET192">
        <v>2000.038214285714</v>
      </c>
      <c r="EU192">
        <v>0.9799983571428571</v>
      </c>
      <c r="EV192">
        <v>0.02000155714285714</v>
      </c>
      <c r="EW192">
        <v>0</v>
      </c>
      <c r="EX192">
        <v>233.2914642857143</v>
      </c>
      <c r="EY192">
        <v>5.00097</v>
      </c>
      <c r="EZ192">
        <v>4769.058571428572</v>
      </c>
      <c r="FA192">
        <v>16707.88571428571</v>
      </c>
      <c r="FB192">
        <v>40.25442857142857</v>
      </c>
      <c r="FC192">
        <v>40.625</v>
      </c>
      <c r="FD192">
        <v>40.18699999999999</v>
      </c>
      <c r="FE192">
        <v>40.25</v>
      </c>
      <c r="FF192">
        <v>40.875</v>
      </c>
      <c r="FG192">
        <v>1955.133928571428</v>
      </c>
      <c r="FH192">
        <v>39.9</v>
      </c>
      <c r="FI192">
        <v>0</v>
      </c>
      <c r="FJ192">
        <v>1758644511</v>
      </c>
      <c r="FK192">
        <v>0</v>
      </c>
      <c r="FL192">
        <v>233.31032</v>
      </c>
      <c r="FM192">
        <v>2.370230765658901</v>
      </c>
      <c r="FN192">
        <v>43.65999993181223</v>
      </c>
      <c r="FO192">
        <v>4769.5564</v>
      </c>
      <c r="FP192">
        <v>15</v>
      </c>
      <c r="FQ192">
        <v>0</v>
      </c>
      <c r="FR192" t="s">
        <v>441</v>
      </c>
      <c r="FS192">
        <v>1747247426.5</v>
      </c>
      <c r="FT192">
        <v>1747247420.5</v>
      </c>
      <c r="FU192">
        <v>0</v>
      </c>
      <c r="FV192">
        <v>1.027</v>
      </c>
      <c r="FW192">
        <v>0.031</v>
      </c>
      <c r="FX192">
        <v>0.02</v>
      </c>
      <c r="FY192">
        <v>0.05</v>
      </c>
      <c r="FZ192">
        <v>420</v>
      </c>
      <c r="GA192">
        <v>16</v>
      </c>
      <c r="GB192">
        <v>0.01</v>
      </c>
      <c r="GC192">
        <v>0.1</v>
      </c>
      <c r="GD192">
        <v>-36.4936</v>
      </c>
      <c r="GE192">
        <v>-0.7022404181184903</v>
      </c>
      <c r="GF192">
        <v>0.1312141333107372</v>
      </c>
      <c r="GG192">
        <v>0</v>
      </c>
      <c r="GH192">
        <v>233.177205882353</v>
      </c>
      <c r="GI192">
        <v>2.002123759457396</v>
      </c>
      <c r="GJ192">
        <v>0.2903451069707728</v>
      </c>
      <c r="GK192">
        <v>-1</v>
      </c>
      <c r="GL192">
        <v>1.176622926829268</v>
      </c>
      <c r="GM192">
        <v>-0.0556994425087116</v>
      </c>
      <c r="GN192">
        <v>0.005545340933415793</v>
      </c>
      <c r="GO192">
        <v>1</v>
      </c>
      <c r="GP192">
        <v>1</v>
      </c>
      <c r="GQ192">
        <v>2</v>
      </c>
      <c r="GR192" t="s">
        <v>442</v>
      </c>
      <c r="GS192">
        <v>3.13629</v>
      </c>
      <c r="GT192">
        <v>2.69006</v>
      </c>
      <c r="GU192">
        <v>0.201569</v>
      </c>
      <c r="GV192">
        <v>0.20322</v>
      </c>
      <c r="GW192">
        <v>0.103972</v>
      </c>
      <c r="GX192">
        <v>0.0990692</v>
      </c>
      <c r="GY192">
        <v>25413.6</v>
      </c>
      <c r="GZ192">
        <v>25403.2</v>
      </c>
      <c r="HA192">
        <v>29585.4</v>
      </c>
      <c r="HB192">
        <v>29461.3</v>
      </c>
      <c r="HC192">
        <v>35027.1</v>
      </c>
      <c r="HD192">
        <v>35154.6</v>
      </c>
      <c r="HE192">
        <v>41635.7</v>
      </c>
      <c r="HF192">
        <v>41853.2</v>
      </c>
      <c r="HG192">
        <v>1.92752</v>
      </c>
      <c r="HH192">
        <v>1.8859</v>
      </c>
      <c r="HI192">
        <v>0.109646</v>
      </c>
      <c r="HJ192">
        <v>0</v>
      </c>
      <c r="HK192">
        <v>28.2207</v>
      </c>
      <c r="HL192">
        <v>999.9</v>
      </c>
      <c r="HM192">
        <v>53.3</v>
      </c>
      <c r="HN192">
        <v>31</v>
      </c>
      <c r="HO192">
        <v>26.5745</v>
      </c>
      <c r="HP192">
        <v>61.8582</v>
      </c>
      <c r="HQ192">
        <v>25.9495</v>
      </c>
      <c r="HR192">
        <v>1</v>
      </c>
      <c r="HS192">
        <v>0.0343242</v>
      </c>
      <c r="HT192">
        <v>-0.632225</v>
      </c>
      <c r="HU192">
        <v>20.3387</v>
      </c>
      <c r="HV192">
        <v>5.21579</v>
      </c>
      <c r="HW192">
        <v>12.0104</v>
      </c>
      <c r="HX192">
        <v>4.98915</v>
      </c>
      <c r="HY192">
        <v>3.28775</v>
      </c>
      <c r="HZ192">
        <v>9999</v>
      </c>
      <c r="IA192">
        <v>9999</v>
      </c>
      <c r="IB192">
        <v>9999</v>
      </c>
      <c r="IC192">
        <v>999.9</v>
      </c>
      <c r="ID192">
        <v>1.86752</v>
      </c>
      <c r="IE192">
        <v>1.86669</v>
      </c>
      <c r="IF192">
        <v>1.866</v>
      </c>
      <c r="IG192">
        <v>1.866</v>
      </c>
      <c r="IH192">
        <v>1.86783</v>
      </c>
      <c r="II192">
        <v>1.87027</v>
      </c>
      <c r="IJ192">
        <v>1.8689</v>
      </c>
      <c r="IK192">
        <v>1.87041</v>
      </c>
      <c r="IL192">
        <v>0</v>
      </c>
      <c r="IM192">
        <v>0</v>
      </c>
      <c r="IN192">
        <v>0</v>
      </c>
      <c r="IO192">
        <v>0</v>
      </c>
      <c r="IP192" t="s">
        <v>443</v>
      </c>
      <c r="IQ192" t="s">
        <v>444</v>
      </c>
      <c r="IR192" t="s">
        <v>445</v>
      </c>
      <c r="IS192" t="s">
        <v>445</v>
      </c>
      <c r="IT192" t="s">
        <v>445</v>
      </c>
      <c r="IU192" t="s">
        <v>445</v>
      </c>
      <c r="IV192">
        <v>0</v>
      </c>
      <c r="IW192">
        <v>100</v>
      </c>
      <c r="IX192">
        <v>100</v>
      </c>
      <c r="IY192">
        <v>-0.27</v>
      </c>
      <c r="IZ192">
        <v>0.139</v>
      </c>
      <c r="JA192">
        <v>0.1520806729546384</v>
      </c>
      <c r="JB192">
        <v>0.0003178419753343253</v>
      </c>
      <c r="JC192">
        <v>-6.012475575984678E-07</v>
      </c>
      <c r="JD192">
        <v>7.594320938325871E-11</v>
      </c>
      <c r="JE192">
        <v>-0.06537213769188976</v>
      </c>
      <c r="JF192">
        <v>-0.002779077146552394</v>
      </c>
      <c r="JG192">
        <v>0.0007843295920201409</v>
      </c>
      <c r="JH192">
        <v>-1.211717912536145E-05</v>
      </c>
      <c r="JI192">
        <v>4</v>
      </c>
      <c r="JJ192">
        <v>2338</v>
      </c>
      <c r="JK192">
        <v>1</v>
      </c>
      <c r="JL192">
        <v>27</v>
      </c>
      <c r="JM192">
        <v>189951.4</v>
      </c>
      <c r="JN192">
        <v>189951.5</v>
      </c>
      <c r="JO192">
        <v>2.61719</v>
      </c>
      <c r="JP192">
        <v>2.23999</v>
      </c>
      <c r="JQ192">
        <v>1.39648</v>
      </c>
      <c r="JR192">
        <v>2.34619</v>
      </c>
      <c r="JS192">
        <v>1.49536</v>
      </c>
      <c r="JT192">
        <v>2.55737</v>
      </c>
      <c r="JU192">
        <v>36.1989</v>
      </c>
      <c r="JV192">
        <v>24.07</v>
      </c>
      <c r="JW192">
        <v>18</v>
      </c>
      <c r="JX192">
        <v>486.878</v>
      </c>
      <c r="JY192">
        <v>450.807</v>
      </c>
      <c r="JZ192">
        <v>28.3109</v>
      </c>
      <c r="KA192">
        <v>28.0351</v>
      </c>
      <c r="KB192">
        <v>30</v>
      </c>
      <c r="KC192">
        <v>27.8985</v>
      </c>
      <c r="KD192">
        <v>27.8299</v>
      </c>
      <c r="KE192">
        <v>52.4169</v>
      </c>
      <c r="KF192">
        <v>23.379</v>
      </c>
      <c r="KG192">
        <v>69.26519999999999</v>
      </c>
      <c r="KH192">
        <v>28.3029</v>
      </c>
      <c r="KI192">
        <v>1336.47</v>
      </c>
      <c r="KJ192">
        <v>22.0783</v>
      </c>
      <c r="KK192">
        <v>101.119</v>
      </c>
      <c r="KL192">
        <v>100.646</v>
      </c>
    </row>
    <row r="193" spans="1:298">
      <c r="A193">
        <v>177</v>
      </c>
      <c r="B193">
        <v>1758644515</v>
      </c>
      <c r="C193">
        <v>2889</v>
      </c>
      <c r="D193" t="s">
        <v>799</v>
      </c>
      <c r="E193" t="s">
        <v>800</v>
      </c>
      <c r="F193">
        <v>5</v>
      </c>
      <c r="G193" t="s">
        <v>640</v>
      </c>
      <c r="H193" t="s">
        <v>437</v>
      </c>
      <c r="I193" t="s">
        <v>438</v>
      </c>
      <c r="J193">
        <v>1758644507.462963</v>
      </c>
      <c r="K193">
        <f>(L193)/1000</f>
        <v>0</v>
      </c>
      <c r="L193">
        <f>IF(DQ193, AO193, AI193)</f>
        <v>0</v>
      </c>
      <c r="M193">
        <f>IF(DQ193, AJ193, AH193)</f>
        <v>0</v>
      </c>
      <c r="N193">
        <f>DS193 - IF(AV193&gt;1, M193*DM193*100.0/(AX193), 0)</f>
        <v>0</v>
      </c>
      <c r="O193">
        <f>((U193-K193/2)*N193-M193)/(U193+K193/2)</f>
        <v>0</v>
      </c>
      <c r="P193">
        <f>O193*(DZ193+EA193)/1000.0</f>
        <v>0</v>
      </c>
      <c r="Q193">
        <f>(DS193 - IF(AV193&gt;1, M193*DM193*100.0/(AX193), 0))*(DZ193+EA193)/1000.0</f>
        <v>0</v>
      </c>
      <c r="R193">
        <f>2.0/((1/T193-1/S193)+SIGN(T193)*SQRT((1/T193-1/S193)*(1/T193-1/S193) + 4*DN193/((DN193+1)*(DN193+1))*(2*1/T193*1/S193-1/S193*1/S193)))</f>
        <v>0</v>
      </c>
      <c r="S193">
        <f>IF(LEFT(DO193,1)&lt;&gt;"0",IF(LEFT(DO193,1)="1",3.0,DP193),$D$5+$E$5*(EG193*DZ193/($K$5*1000))+$F$5*(EG193*DZ193/($K$5*1000))*MAX(MIN(DM193,$J$5),$I$5)*MAX(MIN(DM193,$J$5),$I$5)+$G$5*MAX(MIN(DM193,$J$5),$I$5)*(EG193*DZ193/($K$5*1000))+$H$5*(EG193*DZ193/($K$5*1000))*(EG193*DZ193/($K$5*1000)))</f>
        <v>0</v>
      </c>
      <c r="T193">
        <f>K193*(1000-(1000*0.61365*exp(17.502*X193/(240.97+X193))/(DZ193+EA193)+DU193)/2)/(1000*0.61365*exp(17.502*X193/(240.97+X193))/(DZ193+EA193)-DU193)</f>
        <v>0</v>
      </c>
      <c r="U193">
        <f>1/((DN193+1)/(R193/1.6)+1/(S193/1.37)) + DN193/((DN193+1)/(R193/1.6) + DN193/(S193/1.37))</f>
        <v>0</v>
      </c>
      <c r="V193">
        <f>(DI193*DL193)</f>
        <v>0</v>
      </c>
      <c r="W193">
        <f>(EB193+(V193+2*0.95*5.67E-8*(((EB193+$B$7)+273)^4-(EB193+273)^4)-44100*K193)/(1.84*29.3*S193+8*0.95*5.67E-8*(EB193+273)^3))</f>
        <v>0</v>
      </c>
      <c r="X193">
        <f>($C$7*EC193+$D$7*ED193+$E$7*W193)</f>
        <v>0</v>
      </c>
      <c r="Y193">
        <f>0.61365*exp(17.502*X193/(240.97+X193))</f>
        <v>0</v>
      </c>
      <c r="Z193">
        <f>(AA193/AB193*100)</f>
        <v>0</v>
      </c>
      <c r="AA193">
        <f>DU193*(DZ193+EA193)/1000</f>
        <v>0</v>
      </c>
      <c r="AB193">
        <f>0.61365*exp(17.502*EB193/(240.97+EB193))</f>
        <v>0</v>
      </c>
      <c r="AC193">
        <f>(Y193-DU193*(DZ193+EA193)/1000)</f>
        <v>0</v>
      </c>
      <c r="AD193">
        <f>(-K193*44100)</f>
        <v>0</v>
      </c>
      <c r="AE193">
        <f>2*29.3*S193*0.92*(EB193-X193)</f>
        <v>0</v>
      </c>
      <c r="AF193">
        <f>2*0.95*5.67E-8*(((EB193+$B$7)+273)^4-(X193+273)^4)</f>
        <v>0</v>
      </c>
      <c r="AG193">
        <f>V193+AF193+AD193+AE193</f>
        <v>0</v>
      </c>
      <c r="AH193">
        <f>DY193*AV193*(DT193-DS193*(1000-AV193*DV193)/(1000-AV193*DU193))/(100*DM193)</f>
        <v>0</v>
      </c>
      <c r="AI193">
        <f>1000*DY193*AV193*(DU193-DV193)/(100*DM193*(1000-AV193*DU193))</f>
        <v>0</v>
      </c>
      <c r="AJ193">
        <f>(AK193 - AL193 - DZ193*1E3/(8.314*(EB193+273.15)) * AN193/DY193 * AM193) * DY193/(100*DM193) * (1000 - DV193)/1000</f>
        <v>0</v>
      </c>
      <c r="AK193">
        <v>1355.555349062605</v>
      </c>
      <c r="AL193">
        <v>1328.449757575757</v>
      </c>
      <c r="AM193">
        <v>3.401708517338041</v>
      </c>
      <c r="AN193">
        <v>64.96377048349792</v>
      </c>
      <c r="AO193">
        <f>(AQ193 - AP193 + DZ193*1E3/(8.314*(EB193+273.15)) * AS193/DY193 * AR193) * DY193/(100*DM193) * 1000/(1000 - AQ193)</f>
        <v>0</v>
      </c>
      <c r="AP193">
        <v>22.02785355866893</v>
      </c>
      <c r="AQ193">
        <v>23.19078242424242</v>
      </c>
      <c r="AR193">
        <v>-1.410704320341347E-05</v>
      </c>
      <c r="AS193">
        <v>107.5651397533487</v>
      </c>
      <c r="AT193">
        <v>2</v>
      </c>
      <c r="AU193">
        <v>0</v>
      </c>
      <c r="AV193">
        <f>IF(AT193*$H$13&gt;=AX193,1.0,(AX193/(AX193-AT193*$H$13)))</f>
        <v>0</v>
      </c>
      <c r="AW193">
        <f>(AV193-1)*100</f>
        <v>0</v>
      </c>
      <c r="AX193">
        <f>MAX(0,($B$13+$C$13*EG193)/(1+$D$13*EG193)*DZ193/(EB193+273)*$E$13)</f>
        <v>0</v>
      </c>
      <c r="AY193" t="s">
        <v>439</v>
      </c>
      <c r="AZ193" t="s">
        <v>439</v>
      </c>
      <c r="BA193">
        <v>0</v>
      </c>
      <c r="BB193">
        <v>0</v>
      </c>
      <c r="BC193">
        <f>1-BA193/BB193</f>
        <v>0</v>
      </c>
      <c r="BD193">
        <v>0</v>
      </c>
      <c r="BE193" t="s">
        <v>439</v>
      </c>
      <c r="BF193" t="s">
        <v>439</v>
      </c>
      <c r="BG193">
        <v>0</v>
      </c>
      <c r="BH193">
        <v>0</v>
      </c>
      <c r="BI193">
        <f>1-BG193/BH193</f>
        <v>0</v>
      </c>
      <c r="BJ193">
        <v>0.5</v>
      </c>
      <c r="BK193">
        <f>DJ193</f>
        <v>0</v>
      </c>
      <c r="BL193">
        <f>M193</f>
        <v>0</v>
      </c>
      <c r="BM193">
        <f>BI193*BJ193*BK193</f>
        <v>0</v>
      </c>
      <c r="BN193">
        <f>(BL193-BD193)/BK193</f>
        <v>0</v>
      </c>
      <c r="BO193">
        <f>(BB193-BH193)/BH193</f>
        <v>0</v>
      </c>
      <c r="BP193">
        <f>BA193/(BC193+BA193/BH193)</f>
        <v>0</v>
      </c>
      <c r="BQ193" t="s">
        <v>439</v>
      </c>
      <c r="BR193">
        <v>0</v>
      </c>
      <c r="BS193">
        <f>IF(BR193&lt;&gt;0, BR193, BP193)</f>
        <v>0</v>
      </c>
      <c r="BT193">
        <f>1-BS193/BH193</f>
        <v>0</v>
      </c>
      <c r="BU193">
        <f>(BH193-BG193)/(BH193-BS193)</f>
        <v>0</v>
      </c>
      <c r="BV193">
        <f>(BB193-BH193)/(BB193-BS193)</f>
        <v>0</v>
      </c>
      <c r="BW193">
        <f>(BH193-BG193)/(BH193-BA193)</f>
        <v>0</v>
      </c>
      <c r="BX193">
        <f>(BB193-BH193)/(BB193-BA193)</f>
        <v>0</v>
      </c>
      <c r="BY193">
        <f>(BU193*BS193/BG193)</f>
        <v>0</v>
      </c>
      <c r="BZ193">
        <f>(1-BY193)</f>
        <v>0</v>
      </c>
      <c r="DI193">
        <f>$B$11*EH193+$C$11*EI193+$F$11*ET193*(1-EW193)</f>
        <v>0</v>
      </c>
      <c r="DJ193">
        <f>DI193*DK193</f>
        <v>0</v>
      </c>
      <c r="DK193">
        <f>($B$11*$D$9+$C$11*$D$9+$F$11*((FG193+EY193)/MAX(FG193+EY193+FH193, 0.1)*$I$9+FH193/MAX(FG193+EY193+FH193, 0.1)*$J$9))/($B$11+$C$11+$F$11)</f>
        <v>0</v>
      </c>
      <c r="DL193">
        <f>($B$11*$K$9+$C$11*$K$9+$F$11*((FG193+EY193)/MAX(FG193+EY193+FH193, 0.1)*$P$9+FH193/MAX(FG193+EY193+FH193, 0.1)*$Q$9))/($B$11+$C$11+$F$11)</f>
        <v>0</v>
      </c>
      <c r="DM193">
        <v>1.65</v>
      </c>
      <c r="DN193">
        <v>0.5</v>
      </c>
      <c r="DO193" t="s">
        <v>440</v>
      </c>
      <c r="DP193">
        <v>2</v>
      </c>
      <c r="DQ193" t="b">
        <v>1</v>
      </c>
      <c r="DR193">
        <v>1758644507.462963</v>
      </c>
      <c r="DS193">
        <v>1274.201481481481</v>
      </c>
      <c r="DT193">
        <v>1310.796296296296</v>
      </c>
      <c r="DU193">
        <v>23.1971962962963</v>
      </c>
      <c r="DV193">
        <v>22.02837407407407</v>
      </c>
      <c r="DW193">
        <v>1274.465555555556</v>
      </c>
      <c r="DX193">
        <v>23.05819259259259</v>
      </c>
      <c r="DY193">
        <v>499.9863333333333</v>
      </c>
      <c r="DZ193">
        <v>90.4798962962963</v>
      </c>
      <c r="EA193">
        <v>0.02992543703703704</v>
      </c>
      <c r="EB193">
        <v>29.73872222222222</v>
      </c>
      <c r="EC193">
        <v>30.00672962962963</v>
      </c>
      <c r="ED193">
        <v>999.9000000000001</v>
      </c>
      <c r="EE193">
        <v>0</v>
      </c>
      <c r="EF193">
        <v>0</v>
      </c>
      <c r="EG193">
        <v>9997.194814814815</v>
      </c>
      <c r="EH193">
        <v>0</v>
      </c>
      <c r="EI193">
        <v>12.0846</v>
      </c>
      <c r="EJ193">
        <v>-36.59428148148148</v>
      </c>
      <c r="EK193">
        <v>1304.461481481482</v>
      </c>
      <c r="EL193">
        <v>1340.321481481481</v>
      </c>
      <c r="EM193">
        <v>1.168833333333333</v>
      </c>
      <c r="EN193">
        <v>1310.796296296296</v>
      </c>
      <c r="EO193">
        <v>22.02837407407407</v>
      </c>
      <c r="EP193">
        <v>2.09888</v>
      </c>
      <c r="EQ193">
        <v>1.993124074074074</v>
      </c>
      <c r="ER193">
        <v>18.2107</v>
      </c>
      <c r="ES193">
        <v>17.38981851851852</v>
      </c>
      <c r="ET193">
        <v>2000.028518518518</v>
      </c>
      <c r="EU193">
        <v>0.9799982222222222</v>
      </c>
      <c r="EV193">
        <v>0.02000169999999999</v>
      </c>
      <c r="EW193">
        <v>0</v>
      </c>
      <c r="EX193">
        <v>233.5381851851852</v>
      </c>
      <c r="EY193">
        <v>5.00097</v>
      </c>
      <c r="EZ193">
        <v>4772.885925925925</v>
      </c>
      <c r="FA193">
        <v>16707.8</v>
      </c>
      <c r="FB193">
        <v>40.25459259259259</v>
      </c>
      <c r="FC193">
        <v>40.625</v>
      </c>
      <c r="FD193">
        <v>40.18699999999999</v>
      </c>
      <c r="FE193">
        <v>40.25</v>
      </c>
      <c r="FF193">
        <v>40.875</v>
      </c>
      <c r="FG193">
        <v>1955.122592592593</v>
      </c>
      <c r="FH193">
        <v>39.9</v>
      </c>
      <c r="FI193">
        <v>0</v>
      </c>
      <c r="FJ193">
        <v>1758644515.8</v>
      </c>
      <c r="FK193">
        <v>0</v>
      </c>
      <c r="FL193">
        <v>233.52432</v>
      </c>
      <c r="FM193">
        <v>2.711000002466125</v>
      </c>
      <c r="FN193">
        <v>39.46615386909041</v>
      </c>
      <c r="FO193">
        <v>4772.9512</v>
      </c>
      <c r="FP193">
        <v>15</v>
      </c>
      <c r="FQ193">
        <v>0</v>
      </c>
      <c r="FR193" t="s">
        <v>441</v>
      </c>
      <c r="FS193">
        <v>1747247426.5</v>
      </c>
      <c r="FT193">
        <v>1747247420.5</v>
      </c>
      <c r="FU193">
        <v>0</v>
      </c>
      <c r="FV193">
        <v>1.027</v>
      </c>
      <c r="FW193">
        <v>0.031</v>
      </c>
      <c r="FX193">
        <v>0.02</v>
      </c>
      <c r="FY193">
        <v>0.05</v>
      </c>
      <c r="FZ193">
        <v>420</v>
      </c>
      <c r="GA193">
        <v>16</v>
      </c>
      <c r="GB193">
        <v>0.01</v>
      </c>
      <c r="GC193">
        <v>0.1</v>
      </c>
      <c r="GD193">
        <v>-36.5441375</v>
      </c>
      <c r="GE193">
        <v>-0.9025272045026856</v>
      </c>
      <c r="GF193">
        <v>0.1452950234651899</v>
      </c>
      <c r="GG193">
        <v>0</v>
      </c>
      <c r="GH193">
        <v>233.3687058823529</v>
      </c>
      <c r="GI193">
        <v>2.361619557044551</v>
      </c>
      <c r="GJ193">
        <v>0.3151048872445466</v>
      </c>
      <c r="GK193">
        <v>-1</v>
      </c>
      <c r="GL193">
        <v>1.17150475</v>
      </c>
      <c r="GM193">
        <v>-0.05049016885553724</v>
      </c>
      <c r="GN193">
        <v>0.004921808096370685</v>
      </c>
      <c r="GO193">
        <v>1</v>
      </c>
      <c r="GP193">
        <v>1</v>
      </c>
      <c r="GQ193">
        <v>2</v>
      </c>
      <c r="GR193" t="s">
        <v>442</v>
      </c>
      <c r="GS193">
        <v>3.13617</v>
      </c>
      <c r="GT193">
        <v>2.69023</v>
      </c>
      <c r="GU193">
        <v>0.203181</v>
      </c>
      <c r="GV193">
        <v>0.20478</v>
      </c>
      <c r="GW193">
        <v>0.103959</v>
      </c>
      <c r="GX193">
        <v>0.0990679</v>
      </c>
      <c r="GY193">
        <v>25362.4</v>
      </c>
      <c r="GZ193">
        <v>25353.5</v>
      </c>
      <c r="HA193">
        <v>29585.5</v>
      </c>
      <c r="HB193">
        <v>29461.4</v>
      </c>
      <c r="HC193">
        <v>35027.5</v>
      </c>
      <c r="HD193">
        <v>35154.8</v>
      </c>
      <c r="HE193">
        <v>41635.5</v>
      </c>
      <c r="HF193">
        <v>41853.3</v>
      </c>
      <c r="HG193">
        <v>1.92755</v>
      </c>
      <c r="HH193">
        <v>1.88615</v>
      </c>
      <c r="HI193">
        <v>0.109617</v>
      </c>
      <c r="HJ193">
        <v>0</v>
      </c>
      <c r="HK193">
        <v>28.2183</v>
      </c>
      <c r="HL193">
        <v>999.9</v>
      </c>
      <c r="HM193">
        <v>53.3</v>
      </c>
      <c r="HN193">
        <v>31</v>
      </c>
      <c r="HO193">
        <v>26.5756</v>
      </c>
      <c r="HP193">
        <v>62.1382</v>
      </c>
      <c r="HQ193">
        <v>26.0377</v>
      </c>
      <c r="HR193">
        <v>1</v>
      </c>
      <c r="HS193">
        <v>0.0345452</v>
      </c>
      <c r="HT193">
        <v>-0.622857</v>
      </c>
      <c r="HU193">
        <v>20.3386</v>
      </c>
      <c r="HV193">
        <v>5.21549</v>
      </c>
      <c r="HW193">
        <v>12.0102</v>
      </c>
      <c r="HX193">
        <v>4.98865</v>
      </c>
      <c r="HY193">
        <v>3.28772</v>
      </c>
      <c r="HZ193">
        <v>9999</v>
      </c>
      <c r="IA193">
        <v>9999</v>
      </c>
      <c r="IB193">
        <v>9999</v>
      </c>
      <c r="IC193">
        <v>999.9</v>
      </c>
      <c r="ID193">
        <v>1.86754</v>
      </c>
      <c r="IE193">
        <v>1.86667</v>
      </c>
      <c r="IF193">
        <v>1.866</v>
      </c>
      <c r="IG193">
        <v>1.866</v>
      </c>
      <c r="IH193">
        <v>1.86783</v>
      </c>
      <c r="II193">
        <v>1.87029</v>
      </c>
      <c r="IJ193">
        <v>1.86891</v>
      </c>
      <c r="IK193">
        <v>1.87042</v>
      </c>
      <c r="IL193">
        <v>0</v>
      </c>
      <c r="IM193">
        <v>0</v>
      </c>
      <c r="IN193">
        <v>0</v>
      </c>
      <c r="IO193">
        <v>0</v>
      </c>
      <c r="IP193" t="s">
        <v>443</v>
      </c>
      <c r="IQ193" t="s">
        <v>444</v>
      </c>
      <c r="IR193" t="s">
        <v>445</v>
      </c>
      <c r="IS193" t="s">
        <v>445</v>
      </c>
      <c r="IT193" t="s">
        <v>445</v>
      </c>
      <c r="IU193" t="s">
        <v>445</v>
      </c>
      <c r="IV193">
        <v>0</v>
      </c>
      <c r="IW193">
        <v>100</v>
      </c>
      <c r="IX193">
        <v>100</v>
      </c>
      <c r="IY193">
        <v>-0.28</v>
      </c>
      <c r="IZ193">
        <v>0.139</v>
      </c>
      <c r="JA193">
        <v>0.1520806729546384</v>
      </c>
      <c r="JB193">
        <v>0.0003178419753343253</v>
      </c>
      <c r="JC193">
        <v>-6.012475575984678E-07</v>
      </c>
      <c r="JD193">
        <v>7.594320938325871E-11</v>
      </c>
      <c r="JE193">
        <v>-0.06537213769188976</v>
      </c>
      <c r="JF193">
        <v>-0.002779077146552394</v>
      </c>
      <c r="JG193">
        <v>0.0007843295920201409</v>
      </c>
      <c r="JH193">
        <v>-1.211717912536145E-05</v>
      </c>
      <c r="JI193">
        <v>4</v>
      </c>
      <c r="JJ193">
        <v>2338</v>
      </c>
      <c r="JK193">
        <v>1</v>
      </c>
      <c r="JL193">
        <v>27</v>
      </c>
      <c r="JM193">
        <v>189951.5</v>
      </c>
      <c r="JN193">
        <v>189951.6</v>
      </c>
      <c r="JO193">
        <v>2.6416</v>
      </c>
      <c r="JP193">
        <v>2.22534</v>
      </c>
      <c r="JQ193">
        <v>1.39648</v>
      </c>
      <c r="JR193">
        <v>2.34863</v>
      </c>
      <c r="JS193">
        <v>1.49536</v>
      </c>
      <c r="JT193">
        <v>2.68677</v>
      </c>
      <c r="JU193">
        <v>36.1989</v>
      </c>
      <c r="JV193">
        <v>24.07</v>
      </c>
      <c r="JW193">
        <v>18</v>
      </c>
      <c r="JX193">
        <v>486.879</v>
      </c>
      <c r="JY193">
        <v>450.949</v>
      </c>
      <c r="JZ193">
        <v>28.302</v>
      </c>
      <c r="KA193">
        <v>28.0345</v>
      </c>
      <c r="KB193">
        <v>30.0001</v>
      </c>
      <c r="KC193">
        <v>27.8967</v>
      </c>
      <c r="KD193">
        <v>27.8282</v>
      </c>
      <c r="KE193">
        <v>52.9788</v>
      </c>
      <c r="KF193">
        <v>23.379</v>
      </c>
      <c r="KG193">
        <v>69.26519999999999</v>
      </c>
      <c r="KH193">
        <v>28.2964</v>
      </c>
      <c r="KI193">
        <v>1356.5</v>
      </c>
      <c r="KJ193">
        <v>22.0894</v>
      </c>
      <c r="KK193">
        <v>101.119</v>
      </c>
      <c r="KL193">
        <v>100.646</v>
      </c>
    </row>
    <row r="194" spans="1:298">
      <c r="A194">
        <v>178</v>
      </c>
      <c r="B194">
        <v>1758644520</v>
      </c>
      <c r="C194">
        <v>2894</v>
      </c>
      <c r="D194" t="s">
        <v>801</v>
      </c>
      <c r="E194" t="s">
        <v>802</v>
      </c>
      <c r="F194">
        <v>5</v>
      </c>
      <c r="G194" t="s">
        <v>640</v>
      </c>
      <c r="H194" t="s">
        <v>437</v>
      </c>
      <c r="I194" t="s">
        <v>438</v>
      </c>
      <c r="J194">
        <v>1758644512.481482</v>
      </c>
      <c r="K194">
        <f>(L194)/1000</f>
        <v>0</v>
      </c>
      <c r="L194">
        <f>IF(DQ194, AO194, AI194)</f>
        <v>0</v>
      </c>
      <c r="M194">
        <f>IF(DQ194, AJ194, AH194)</f>
        <v>0</v>
      </c>
      <c r="N194">
        <f>DS194 - IF(AV194&gt;1, M194*DM194*100.0/(AX194), 0)</f>
        <v>0</v>
      </c>
      <c r="O194">
        <f>((U194-K194/2)*N194-M194)/(U194+K194/2)</f>
        <v>0</v>
      </c>
      <c r="P194">
        <f>O194*(DZ194+EA194)/1000.0</f>
        <v>0</v>
      </c>
      <c r="Q194">
        <f>(DS194 - IF(AV194&gt;1, M194*DM194*100.0/(AX194), 0))*(DZ194+EA194)/1000.0</f>
        <v>0</v>
      </c>
      <c r="R194">
        <f>2.0/((1/T194-1/S194)+SIGN(T194)*SQRT((1/T194-1/S194)*(1/T194-1/S194) + 4*DN194/((DN194+1)*(DN194+1))*(2*1/T194*1/S194-1/S194*1/S194)))</f>
        <v>0</v>
      </c>
      <c r="S194">
        <f>IF(LEFT(DO194,1)&lt;&gt;"0",IF(LEFT(DO194,1)="1",3.0,DP194),$D$5+$E$5*(EG194*DZ194/($K$5*1000))+$F$5*(EG194*DZ194/($K$5*1000))*MAX(MIN(DM194,$J$5),$I$5)*MAX(MIN(DM194,$J$5),$I$5)+$G$5*MAX(MIN(DM194,$J$5),$I$5)*(EG194*DZ194/($K$5*1000))+$H$5*(EG194*DZ194/($K$5*1000))*(EG194*DZ194/($K$5*1000)))</f>
        <v>0</v>
      </c>
      <c r="T194">
        <f>K194*(1000-(1000*0.61365*exp(17.502*X194/(240.97+X194))/(DZ194+EA194)+DU194)/2)/(1000*0.61365*exp(17.502*X194/(240.97+X194))/(DZ194+EA194)-DU194)</f>
        <v>0</v>
      </c>
      <c r="U194">
        <f>1/((DN194+1)/(R194/1.6)+1/(S194/1.37)) + DN194/((DN194+1)/(R194/1.6) + DN194/(S194/1.37))</f>
        <v>0</v>
      </c>
      <c r="V194">
        <f>(DI194*DL194)</f>
        <v>0</v>
      </c>
      <c r="W194">
        <f>(EB194+(V194+2*0.95*5.67E-8*(((EB194+$B$7)+273)^4-(EB194+273)^4)-44100*K194)/(1.84*29.3*S194+8*0.95*5.67E-8*(EB194+273)^3))</f>
        <v>0</v>
      </c>
      <c r="X194">
        <f>($C$7*EC194+$D$7*ED194+$E$7*W194)</f>
        <v>0</v>
      </c>
      <c r="Y194">
        <f>0.61365*exp(17.502*X194/(240.97+X194))</f>
        <v>0</v>
      </c>
      <c r="Z194">
        <f>(AA194/AB194*100)</f>
        <v>0</v>
      </c>
      <c r="AA194">
        <f>DU194*(DZ194+EA194)/1000</f>
        <v>0</v>
      </c>
      <c r="AB194">
        <f>0.61365*exp(17.502*EB194/(240.97+EB194))</f>
        <v>0</v>
      </c>
      <c r="AC194">
        <f>(Y194-DU194*(DZ194+EA194)/1000)</f>
        <v>0</v>
      </c>
      <c r="AD194">
        <f>(-K194*44100)</f>
        <v>0</v>
      </c>
      <c r="AE194">
        <f>2*29.3*S194*0.92*(EB194-X194)</f>
        <v>0</v>
      </c>
      <c r="AF194">
        <f>2*0.95*5.67E-8*(((EB194+$B$7)+273)^4-(X194+273)^4)</f>
        <v>0</v>
      </c>
      <c r="AG194">
        <f>V194+AF194+AD194+AE194</f>
        <v>0</v>
      </c>
      <c r="AH194">
        <f>DY194*AV194*(DT194-DS194*(1000-AV194*DV194)/(1000-AV194*DU194))/(100*DM194)</f>
        <v>0</v>
      </c>
      <c r="AI194">
        <f>1000*DY194*AV194*(DU194-DV194)/(100*DM194*(1000-AV194*DU194))</f>
        <v>0</v>
      </c>
      <c r="AJ194">
        <f>(AK194 - AL194 - DZ194*1E3/(8.314*(EB194+273.15)) * AN194/DY194 * AM194) * DY194/(100*DM194) * (1000 - DV194)/1000</f>
        <v>0</v>
      </c>
      <c r="AK194">
        <v>1372.63583602615</v>
      </c>
      <c r="AL194">
        <v>1345.49793939394</v>
      </c>
      <c r="AM194">
        <v>3.41434527473893</v>
      </c>
      <c r="AN194">
        <v>64.96377048349792</v>
      </c>
      <c r="AO194">
        <f>(AQ194 - AP194 + DZ194*1E3/(8.314*(EB194+273.15)) * AS194/DY194 * AR194) * DY194/(100*DM194) * 1000/(1000 - AQ194)</f>
        <v>0</v>
      </c>
      <c r="AP194">
        <v>22.02704886572296</v>
      </c>
      <c r="AQ194">
        <v>23.18488363636363</v>
      </c>
      <c r="AR194">
        <v>-2.066779777291815E-05</v>
      </c>
      <c r="AS194">
        <v>107.5651397533487</v>
      </c>
      <c r="AT194">
        <v>2</v>
      </c>
      <c r="AU194">
        <v>0</v>
      </c>
      <c r="AV194">
        <f>IF(AT194*$H$13&gt;=AX194,1.0,(AX194/(AX194-AT194*$H$13)))</f>
        <v>0</v>
      </c>
      <c r="AW194">
        <f>(AV194-1)*100</f>
        <v>0</v>
      </c>
      <c r="AX194">
        <f>MAX(0,($B$13+$C$13*EG194)/(1+$D$13*EG194)*DZ194/(EB194+273)*$E$13)</f>
        <v>0</v>
      </c>
      <c r="AY194" t="s">
        <v>439</v>
      </c>
      <c r="AZ194" t="s">
        <v>439</v>
      </c>
      <c r="BA194">
        <v>0</v>
      </c>
      <c r="BB194">
        <v>0</v>
      </c>
      <c r="BC194">
        <f>1-BA194/BB194</f>
        <v>0</v>
      </c>
      <c r="BD194">
        <v>0</v>
      </c>
      <c r="BE194" t="s">
        <v>439</v>
      </c>
      <c r="BF194" t="s">
        <v>439</v>
      </c>
      <c r="BG194">
        <v>0</v>
      </c>
      <c r="BH194">
        <v>0</v>
      </c>
      <c r="BI194">
        <f>1-BG194/BH194</f>
        <v>0</v>
      </c>
      <c r="BJ194">
        <v>0.5</v>
      </c>
      <c r="BK194">
        <f>DJ194</f>
        <v>0</v>
      </c>
      <c r="BL194">
        <f>M194</f>
        <v>0</v>
      </c>
      <c r="BM194">
        <f>BI194*BJ194*BK194</f>
        <v>0</v>
      </c>
      <c r="BN194">
        <f>(BL194-BD194)/BK194</f>
        <v>0</v>
      </c>
      <c r="BO194">
        <f>(BB194-BH194)/BH194</f>
        <v>0</v>
      </c>
      <c r="BP194">
        <f>BA194/(BC194+BA194/BH194)</f>
        <v>0</v>
      </c>
      <c r="BQ194" t="s">
        <v>439</v>
      </c>
      <c r="BR194">
        <v>0</v>
      </c>
      <c r="BS194">
        <f>IF(BR194&lt;&gt;0, BR194, BP194)</f>
        <v>0</v>
      </c>
      <c r="BT194">
        <f>1-BS194/BH194</f>
        <v>0</v>
      </c>
      <c r="BU194">
        <f>(BH194-BG194)/(BH194-BS194)</f>
        <v>0</v>
      </c>
      <c r="BV194">
        <f>(BB194-BH194)/(BB194-BS194)</f>
        <v>0</v>
      </c>
      <c r="BW194">
        <f>(BH194-BG194)/(BH194-BA194)</f>
        <v>0</v>
      </c>
      <c r="BX194">
        <f>(BB194-BH194)/(BB194-BA194)</f>
        <v>0</v>
      </c>
      <c r="BY194">
        <f>(BU194*BS194/BG194)</f>
        <v>0</v>
      </c>
      <c r="BZ194">
        <f>(1-BY194)</f>
        <v>0</v>
      </c>
      <c r="DI194">
        <f>$B$11*EH194+$C$11*EI194+$F$11*ET194*(1-EW194)</f>
        <v>0</v>
      </c>
      <c r="DJ194">
        <f>DI194*DK194</f>
        <v>0</v>
      </c>
      <c r="DK194">
        <f>($B$11*$D$9+$C$11*$D$9+$F$11*((FG194+EY194)/MAX(FG194+EY194+FH194, 0.1)*$I$9+FH194/MAX(FG194+EY194+FH194, 0.1)*$J$9))/($B$11+$C$11+$F$11)</f>
        <v>0</v>
      </c>
      <c r="DL194">
        <f>($B$11*$K$9+$C$11*$K$9+$F$11*((FG194+EY194)/MAX(FG194+EY194+FH194, 0.1)*$P$9+FH194/MAX(FG194+EY194+FH194, 0.1)*$Q$9))/($B$11+$C$11+$F$11)</f>
        <v>0</v>
      </c>
      <c r="DM194">
        <v>1.65</v>
      </c>
      <c r="DN194">
        <v>0.5</v>
      </c>
      <c r="DO194" t="s">
        <v>440</v>
      </c>
      <c r="DP194">
        <v>2</v>
      </c>
      <c r="DQ194" t="b">
        <v>1</v>
      </c>
      <c r="DR194">
        <v>1758644512.481482</v>
      </c>
      <c r="DS194">
        <v>1290.913703703704</v>
      </c>
      <c r="DT194">
        <v>1327.555185185185</v>
      </c>
      <c r="DU194">
        <v>23.19198148148148</v>
      </c>
      <c r="DV194">
        <v>22.0275962962963</v>
      </c>
      <c r="DW194">
        <v>1291.191111111111</v>
      </c>
      <c r="DX194">
        <v>23.05305185185185</v>
      </c>
      <c r="DY194">
        <v>500.0006296296296</v>
      </c>
      <c r="DZ194">
        <v>90.47992962962962</v>
      </c>
      <c r="EA194">
        <v>0.0299347962962963</v>
      </c>
      <c r="EB194">
        <v>29.73753703703704</v>
      </c>
      <c r="EC194">
        <v>30.00717407407408</v>
      </c>
      <c r="ED194">
        <v>999.9000000000001</v>
      </c>
      <c r="EE194">
        <v>0</v>
      </c>
      <c r="EF194">
        <v>0</v>
      </c>
      <c r="EG194">
        <v>10001.82518518519</v>
      </c>
      <c r="EH194">
        <v>0</v>
      </c>
      <c r="EI194">
        <v>12.0846</v>
      </c>
      <c r="EJ194">
        <v>-36.64118888888888</v>
      </c>
      <c r="EK194">
        <v>1321.564074074074</v>
      </c>
      <c r="EL194">
        <v>1357.456296296296</v>
      </c>
      <c r="EM194">
        <v>1.164398518518518</v>
      </c>
      <c r="EN194">
        <v>1327.555185185185</v>
      </c>
      <c r="EO194">
        <v>22.0275962962963</v>
      </c>
      <c r="EP194">
        <v>2.098409999999999</v>
      </c>
      <c r="EQ194">
        <v>1.993054074074074</v>
      </c>
      <c r="ER194">
        <v>18.20711851851852</v>
      </c>
      <c r="ES194">
        <v>17.38925925925926</v>
      </c>
      <c r="ET194">
        <v>2000.03</v>
      </c>
      <c r="EU194">
        <v>0.9799982222222222</v>
      </c>
      <c r="EV194">
        <v>0.02000169629629629</v>
      </c>
      <c r="EW194">
        <v>0</v>
      </c>
      <c r="EX194">
        <v>233.7598148148148</v>
      </c>
      <c r="EY194">
        <v>5.00097</v>
      </c>
      <c r="EZ194">
        <v>4776.339259259259</v>
      </c>
      <c r="FA194">
        <v>16707.82592592593</v>
      </c>
      <c r="FB194">
        <v>40.25459259259259</v>
      </c>
      <c r="FC194">
        <v>40.625</v>
      </c>
      <c r="FD194">
        <v>40.18699999999999</v>
      </c>
      <c r="FE194">
        <v>40.25</v>
      </c>
      <c r="FF194">
        <v>40.875</v>
      </c>
      <c r="FG194">
        <v>1955.122962962963</v>
      </c>
      <c r="FH194">
        <v>39.9</v>
      </c>
      <c r="FI194">
        <v>0</v>
      </c>
      <c r="FJ194">
        <v>1758644521.2</v>
      </c>
      <c r="FK194">
        <v>0</v>
      </c>
      <c r="FL194">
        <v>233.7655384615385</v>
      </c>
      <c r="FM194">
        <v>2.987008530436082</v>
      </c>
      <c r="FN194">
        <v>41.34461540862299</v>
      </c>
      <c r="FO194">
        <v>4776.406538461539</v>
      </c>
      <c r="FP194">
        <v>15</v>
      </c>
      <c r="FQ194">
        <v>0</v>
      </c>
      <c r="FR194" t="s">
        <v>441</v>
      </c>
      <c r="FS194">
        <v>1747247426.5</v>
      </c>
      <c r="FT194">
        <v>1747247420.5</v>
      </c>
      <c r="FU194">
        <v>0</v>
      </c>
      <c r="FV194">
        <v>1.027</v>
      </c>
      <c r="FW194">
        <v>0.031</v>
      </c>
      <c r="FX194">
        <v>0.02</v>
      </c>
      <c r="FY194">
        <v>0.05</v>
      </c>
      <c r="FZ194">
        <v>420</v>
      </c>
      <c r="GA194">
        <v>16</v>
      </c>
      <c r="GB194">
        <v>0.01</v>
      </c>
      <c r="GC194">
        <v>0.1</v>
      </c>
      <c r="GD194">
        <v>-36.61715121951219</v>
      </c>
      <c r="GE194">
        <v>-0.3726627177699925</v>
      </c>
      <c r="GF194">
        <v>0.09868799102060755</v>
      </c>
      <c r="GG194">
        <v>0</v>
      </c>
      <c r="GH194">
        <v>233.6241470588235</v>
      </c>
      <c r="GI194">
        <v>2.708708934169514</v>
      </c>
      <c r="GJ194">
        <v>0.375965277836144</v>
      </c>
      <c r="GK194">
        <v>-1</v>
      </c>
      <c r="GL194">
        <v>1.167019512195122</v>
      </c>
      <c r="GM194">
        <v>-0.05066090592334382</v>
      </c>
      <c r="GN194">
        <v>0.005051823602746428</v>
      </c>
      <c r="GO194">
        <v>1</v>
      </c>
      <c r="GP194">
        <v>1</v>
      </c>
      <c r="GQ194">
        <v>2</v>
      </c>
      <c r="GR194" t="s">
        <v>442</v>
      </c>
      <c r="GS194">
        <v>3.13609</v>
      </c>
      <c r="GT194">
        <v>2.69033</v>
      </c>
      <c r="GU194">
        <v>0.204795</v>
      </c>
      <c r="GV194">
        <v>0.206372</v>
      </c>
      <c r="GW194">
        <v>0.10394</v>
      </c>
      <c r="GX194">
        <v>0.0990616</v>
      </c>
      <c r="GY194">
        <v>25310.8</v>
      </c>
      <c r="GZ194">
        <v>25302.6</v>
      </c>
      <c r="HA194">
        <v>29585.3</v>
      </c>
      <c r="HB194">
        <v>29461.2</v>
      </c>
      <c r="HC194">
        <v>35028</v>
      </c>
      <c r="HD194">
        <v>35155.1</v>
      </c>
      <c r="HE194">
        <v>41635.2</v>
      </c>
      <c r="HF194">
        <v>41853.3</v>
      </c>
      <c r="HG194">
        <v>1.92725</v>
      </c>
      <c r="HH194">
        <v>1.88627</v>
      </c>
      <c r="HI194">
        <v>0.109844</v>
      </c>
      <c r="HJ194">
        <v>0</v>
      </c>
      <c r="HK194">
        <v>28.2183</v>
      </c>
      <c r="HL194">
        <v>999.9</v>
      </c>
      <c r="HM194">
        <v>53.3</v>
      </c>
      <c r="HN194">
        <v>31</v>
      </c>
      <c r="HO194">
        <v>26.5732</v>
      </c>
      <c r="HP194">
        <v>62.0882</v>
      </c>
      <c r="HQ194">
        <v>25.8373</v>
      </c>
      <c r="HR194">
        <v>1</v>
      </c>
      <c r="HS194">
        <v>0.0343826</v>
      </c>
      <c r="HT194">
        <v>-0.620458</v>
      </c>
      <c r="HU194">
        <v>20.3385</v>
      </c>
      <c r="HV194">
        <v>5.21564</v>
      </c>
      <c r="HW194">
        <v>12.011</v>
      </c>
      <c r="HX194">
        <v>4.98885</v>
      </c>
      <c r="HY194">
        <v>3.28772</v>
      </c>
      <c r="HZ194">
        <v>9999</v>
      </c>
      <c r="IA194">
        <v>9999</v>
      </c>
      <c r="IB194">
        <v>9999</v>
      </c>
      <c r="IC194">
        <v>999.9</v>
      </c>
      <c r="ID194">
        <v>1.86754</v>
      </c>
      <c r="IE194">
        <v>1.86669</v>
      </c>
      <c r="IF194">
        <v>1.86601</v>
      </c>
      <c r="IG194">
        <v>1.866</v>
      </c>
      <c r="IH194">
        <v>1.86783</v>
      </c>
      <c r="II194">
        <v>1.87028</v>
      </c>
      <c r="IJ194">
        <v>1.8689</v>
      </c>
      <c r="IK194">
        <v>1.87042</v>
      </c>
      <c r="IL194">
        <v>0</v>
      </c>
      <c r="IM194">
        <v>0</v>
      </c>
      <c r="IN194">
        <v>0</v>
      </c>
      <c r="IO194">
        <v>0</v>
      </c>
      <c r="IP194" t="s">
        <v>443</v>
      </c>
      <c r="IQ194" t="s">
        <v>444</v>
      </c>
      <c r="IR194" t="s">
        <v>445</v>
      </c>
      <c r="IS194" t="s">
        <v>445</v>
      </c>
      <c r="IT194" t="s">
        <v>445</v>
      </c>
      <c r="IU194" t="s">
        <v>445</v>
      </c>
      <c r="IV194">
        <v>0</v>
      </c>
      <c r="IW194">
        <v>100</v>
      </c>
      <c r="IX194">
        <v>100</v>
      </c>
      <c r="IY194">
        <v>-0.3</v>
      </c>
      <c r="IZ194">
        <v>0.1388</v>
      </c>
      <c r="JA194">
        <v>0.1520806729546384</v>
      </c>
      <c r="JB194">
        <v>0.0003178419753343253</v>
      </c>
      <c r="JC194">
        <v>-6.012475575984678E-07</v>
      </c>
      <c r="JD194">
        <v>7.594320938325871E-11</v>
      </c>
      <c r="JE194">
        <v>-0.06537213769188976</v>
      </c>
      <c r="JF194">
        <v>-0.002779077146552394</v>
      </c>
      <c r="JG194">
        <v>0.0007843295920201409</v>
      </c>
      <c r="JH194">
        <v>-1.211717912536145E-05</v>
      </c>
      <c r="JI194">
        <v>4</v>
      </c>
      <c r="JJ194">
        <v>2338</v>
      </c>
      <c r="JK194">
        <v>1</v>
      </c>
      <c r="JL194">
        <v>27</v>
      </c>
      <c r="JM194">
        <v>189951.6</v>
      </c>
      <c r="JN194">
        <v>189951.7</v>
      </c>
      <c r="JO194">
        <v>2.6709</v>
      </c>
      <c r="JP194">
        <v>2.24487</v>
      </c>
      <c r="JQ194">
        <v>1.39648</v>
      </c>
      <c r="JR194">
        <v>2.34863</v>
      </c>
      <c r="JS194">
        <v>1.49536</v>
      </c>
      <c r="JT194">
        <v>2.59399</v>
      </c>
      <c r="JU194">
        <v>36.1989</v>
      </c>
      <c r="JV194">
        <v>24.0612</v>
      </c>
      <c r="JW194">
        <v>18</v>
      </c>
      <c r="JX194">
        <v>486.687</v>
      </c>
      <c r="JY194">
        <v>451.021</v>
      </c>
      <c r="JZ194">
        <v>28.2944</v>
      </c>
      <c r="KA194">
        <v>28.0333</v>
      </c>
      <c r="KB194">
        <v>30.0001</v>
      </c>
      <c r="KC194">
        <v>27.8961</v>
      </c>
      <c r="KD194">
        <v>27.8275</v>
      </c>
      <c r="KE194">
        <v>53.4695</v>
      </c>
      <c r="KF194">
        <v>23.379</v>
      </c>
      <c r="KG194">
        <v>69.26519999999999</v>
      </c>
      <c r="KH194">
        <v>28.29</v>
      </c>
      <c r="KI194">
        <v>1369.86</v>
      </c>
      <c r="KJ194">
        <v>22.1016</v>
      </c>
      <c r="KK194">
        <v>101.118</v>
      </c>
      <c r="KL194">
        <v>100.646</v>
      </c>
    </row>
    <row r="195" spans="1:298">
      <c r="A195">
        <v>179</v>
      </c>
      <c r="B195">
        <v>1758644525</v>
      </c>
      <c r="C195">
        <v>2899</v>
      </c>
      <c r="D195" t="s">
        <v>803</v>
      </c>
      <c r="E195" t="s">
        <v>804</v>
      </c>
      <c r="F195">
        <v>5</v>
      </c>
      <c r="G195" t="s">
        <v>640</v>
      </c>
      <c r="H195" t="s">
        <v>437</v>
      </c>
      <c r="I195" t="s">
        <v>438</v>
      </c>
      <c r="J195">
        <v>1758644517.5</v>
      </c>
      <c r="K195">
        <f>(L195)/1000</f>
        <v>0</v>
      </c>
      <c r="L195">
        <f>IF(DQ195, AO195, AI195)</f>
        <v>0</v>
      </c>
      <c r="M195">
        <f>IF(DQ195, AJ195, AH195)</f>
        <v>0</v>
      </c>
      <c r="N195">
        <f>DS195 - IF(AV195&gt;1, M195*DM195*100.0/(AX195), 0)</f>
        <v>0</v>
      </c>
      <c r="O195">
        <f>((U195-K195/2)*N195-M195)/(U195+K195/2)</f>
        <v>0</v>
      </c>
      <c r="P195">
        <f>O195*(DZ195+EA195)/1000.0</f>
        <v>0</v>
      </c>
      <c r="Q195">
        <f>(DS195 - IF(AV195&gt;1, M195*DM195*100.0/(AX195), 0))*(DZ195+EA195)/1000.0</f>
        <v>0</v>
      </c>
      <c r="R195">
        <f>2.0/((1/T195-1/S195)+SIGN(T195)*SQRT((1/T195-1/S195)*(1/T195-1/S195) + 4*DN195/((DN195+1)*(DN195+1))*(2*1/T195*1/S195-1/S195*1/S195)))</f>
        <v>0</v>
      </c>
      <c r="S195">
        <f>IF(LEFT(DO195,1)&lt;&gt;"0",IF(LEFT(DO195,1)="1",3.0,DP195),$D$5+$E$5*(EG195*DZ195/($K$5*1000))+$F$5*(EG195*DZ195/($K$5*1000))*MAX(MIN(DM195,$J$5),$I$5)*MAX(MIN(DM195,$J$5),$I$5)+$G$5*MAX(MIN(DM195,$J$5),$I$5)*(EG195*DZ195/($K$5*1000))+$H$5*(EG195*DZ195/($K$5*1000))*(EG195*DZ195/($K$5*1000)))</f>
        <v>0</v>
      </c>
      <c r="T195">
        <f>K195*(1000-(1000*0.61365*exp(17.502*X195/(240.97+X195))/(DZ195+EA195)+DU195)/2)/(1000*0.61365*exp(17.502*X195/(240.97+X195))/(DZ195+EA195)-DU195)</f>
        <v>0</v>
      </c>
      <c r="U195">
        <f>1/((DN195+1)/(R195/1.6)+1/(S195/1.37)) + DN195/((DN195+1)/(R195/1.6) + DN195/(S195/1.37))</f>
        <v>0</v>
      </c>
      <c r="V195">
        <f>(DI195*DL195)</f>
        <v>0</v>
      </c>
      <c r="W195">
        <f>(EB195+(V195+2*0.95*5.67E-8*(((EB195+$B$7)+273)^4-(EB195+273)^4)-44100*K195)/(1.84*29.3*S195+8*0.95*5.67E-8*(EB195+273)^3))</f>
        <v>0</v>
      </c>
      <c r="X195">
        <f>($C$7*EC195+$D$7*ED195+$E$7*W195)</f>
        <v>0</v>
      </c>
      <c r="Y195">
        <f>0.61365*exp(17.502*X195/(240.97+X195))</f>
        <v>0</v>
      </c>
      <c r="Z195">
        <f>(AA195/AB195*100)</f>
        <v>0</v>
      </c>
      <c r="AA195">
        <f>DU195*(DZ195+EA195)/1000</f>
        <v>0</v>
      </c>
      <c r="AB195">
        <f>0.61365*exp(17.502*EB195/(240.97+EB195))</f>
        <v>0</v>
      </c>
      <c r="AC195">
        <f>(Y195-DU195*(DZ195+EA195)/1000)</f>
        <v>0</v>
      </c>
      <c r="AD195">
        <f>(-K195*44100)</f>
        <v>0</v>
      </c>
      <c r="AE195">
        <f>2*29.3*S195*0.92*(EB195-X195)</f>
        <v>0</v>
      </c>
      <c r="AF195">
        <f>2*0.95*5.67E-8*(((EB195+$B$7)+273)^4-(X195+273)^4)</f>
        <v>0</v>
      </c>
      <c r="AG195">
        <f>V195+AF195+AD195+AE195</f>
        <v>0</v>
      </c>
      <c r="AH195">
        <f>DY195*AV195*(DT195-DS195*(1000-AV195*DV195)/(1000-AV195*DU195))/(100*DM195)</f>
        <v>0</v>
      </c>
      <c r="AI195">
        <f>1000*DY195*AV195*(DU195-DV195)/(100*DM195*(1000-AV195*DU195))</f>
        <v>0</v>
      </c>
      <c r="AJ195">
        <f>(AK195 - AL195 - DZ195*1E3/(8.314*(EB195+273.15)) * AN195/DY195 * AM195) * DY195/(100*DM195) * (1000 - DV195)/1000</f>
        <v>0</v>
      </c>
      <c r="AK195">
        <v>1389.901972422861</v>
      </c>
      <c r="AL195">
        <v>1362.758181818181</v>
      </c>
      <c r="AM195">
        <v>3.443565358773364</v>
      </c>
      <c r="AN195">
        <v>64.96377048349792</v>
      </c>
      <c r="AO195">
        <f>(AQ195 - AP195 + DZ195*1E3/(8.314*(EB195+273.15)) * AS195/DY195 * AR195) * DY195/(100*DM195) * 1000/(1000 - AQ195)</f>
        <v>0</v>
      </c>
      <c r="AP195">
        <v>22.02582249021392</v>
      </c>
      <c r="AQ195">
        <v>23.17741818181817</v>
      </c>
      <c r="AR195">
        <v>-2.470070585647062E-05</v>
      </c>
      <c r="AS195">
        <v>107.5651397533487</v>
      </c>
      <c r="AT195">
        <v>2</v>
      </c>
      <c r="AU195">
        <v>0</v>
      </c>
      <c r="AV195">
        <f>IF(AT195*$H$13&gt;=AX195,1.0,(AX195/(AX195-AT195*$H$13)))</f>
        <v>0</v>
      </c>
      <c r="AW195">
        <f>(AV195-1)*100</f>
        <v>0</v>
      </c>
      <c r="AX195">
        <f>MAX(0,($B$13+$C$13*EG195)/(1+$D$13*EG195)*DZ195/(EB195+273)*$E$13)</f>
        <v>0</v>
      </c>
      <c r="AY195" t="s">
        <v>439</v>
      </c>
      <c r="AZ195" t="s">
        <v>439</v>
      </c>
      <c r="BA195">
        <v>0</v>
      </c>
      <c r="BB195">
        <v>0</v>
      </c>
      <c r="BC195">
        <f>1-BA195/BB195</f>
        <v>0</v>
      </c>
      <c r="BD195">
        <v>0</v>
      </c>
      <c r="BE195" t="s">
        <v>439</v>
      </c>
      <c r="BF195" t="s">
        <v>439</v>
      </c>
      <c r="BG195">
        <v>0</v>
      </c>
      <c r="BH195">
        <v>0</v>
      </c>
      <c r="BI195">
        <f>1-BG195/BH195</f>
        <v>0</v>
      </c>
      <c r="BJ195">
        <v>0.5</v>
      </c>
      <c r="BK195">
        <f>DJ195</f>
        <v>0</v>
      </c>
      <c r="BL195">
        <f>M195</f>
        <v>0</v>
      </c>
      <c r="BM195">
        <f>BI195*BJ195*BK195</f>
        <v>0</v>
      </c>
      <c r="BN195">
        <f>(BL195-BD195)/BK195</f>
        <v>0</v>
      </c>
      <c r="BO195">
        <f>(BB195-BH195)/BH195</f>
        <v>0</v>
      </c>
      <c r="BP195">
        <f>BA195/(BC195+BA195/BH195)</f>
        <v>0</v>
      </c>
      <c r="BQ195" t="s">
        <v>439</v>
      </c>
      <c r="BR195">
        <v>0</v>
      </c>
      <c r="BS195">
        <f>IF(BR195&lt;&gt;0, BR195, BP195)</f>
        <v>0</v>
      </c>
      <c r="BT195">
        <f>1-BS195/BH195</f>
        <v>0</v>
      </c>
      <c r="BU195">
        <f>(BH195-BG195)/(BH195-BS195)</f>
        <v>0</v>
      </c>
      <c r="BV195">
        <f>(BB195-BH195)/(BB195-BS195)</f>
        <v>0</v>
      </c>
      <c r="BW195">
        <f>(BH195-BG195)/(BH195-BA195)</f>
        <v>0</v>
      </c>
      <c r="BX195">
        <f>(BB195-BH195)/(BB195-BA195)</f>
        <v>0</v>
      </c>
      <c r="BY195">
        <f>(BU195*BS195/BG195)</f>
        <v>0</v>
      </c>
      <c r="BZ195">
        <f>(1-BY195)</f>
        <v>0</v>
      </c>
      <c r="DI195">
        <f>$B$11*EH195+$C$11*EI195+$F$11*ET195*(1-EW195)</f>
        <v>0</v>
      </c>
      <c r="DJ195">
        <f>DI195*DK195</f>
        <v>0</v>
      </c>
      <c r="DK195">
        <f>($B$11*$D$9+$C$11*$D$9+$F$11*((FG195+EY195)/MAX(FG195+EY195+FH195, 0.1)*$I$9+FH195/MAX(FG195+EY195+FH195, 0.1)*$J$9))/($B$11+$C$11+$F$11)</f>
        <v>0</v>
      </c>
      <c r="DL195">
        <f>($B$11*$K$9+$C$11*$K$9+$F$11*((FG195+EY195)/MAX(FG195+EY195+FH195, 0.1)*$P$9+FH195/MAX(FG195+EY195+FH195, 0.1)*$Q$9))/($B$11+$C$11+$F$11)</f>
        <v>0</v>
      </c>
      <c r="DM195">
        <v>1.65</v>
      </c>
      <c r="DN195">
        <v>0.5</v>
      </c>
      <c r="DO195" t="s">
        <v>440</v>
      </c>
      <c r="DP195">
        <v>2</v>
      </c>
      <c r="DQ195" t="b">
        <v>1</v>
      </c>
      <c r="DR195">
        <v>1758644517.5</v>
      </c>
      <c r="DS195">
        <v>1307.693703703704</v>
      </c>
      <c r="DT195">
        <v>1344.338148148148</v>
      </c>
      <c r="DU195">
        <v>23.18674444444445</v>
      </c>
      <c r="DV195">
        <v>22.02688148148148</v>
      </c>
      <c r="DW195">
        <v>1307.985555555555</v>
      </c>
      <c r="DX195">
        <v>23.04787777777778</v>
      </c>
      <c r="DY195">
        <v>499.9833333333332</v>
      </c>
      <c r="DZ195">
        <v>90.47991481481482</v>
      </c>
      <c r="EA195">
        <v>0.02992381481481481</v>
      </c>
      <c r="EB195">
        <v>29.73535185185185</v>
      </c>
      <c r="EC195">
        <v>30.00578888888889</v>
      </c>
      <c r="ED195">
        <v>999.9000000000001</v>
      </c>
      <c r="EE195">
        <v>0</v>
      </c>
      <c r="EF195">
        <v>0</v>
      </c>
      <c r="EG195">
        <v>10000.27703703704</v>
      </c>
      <c r="EH195">
        <v>0</v>
      </c>
      <c r="EI195">
        <v>12.0846</v>
      </c>
      <c r="EJ195">
        <v>-36.64388888888889</v>
      </c>
      <c r="EK195">
        <v>1338.735925925926</v>
      </c>
      <c r="EL195">
        <v>1374.616296296296</v>
      </c>
      <c r="EM195">
        <v>1.159858888888889</v>
      </c>
      <c r="EN195">
        <v>1344.338148148148</v>
      </c>
      <c r="EO195">
        <v>22.02688148148148</v>
      </c>
      <c r="EP195">
        <v>2.097935555555555</v>
      </c>
      <c r="EQ195">
        <v>1.99298962962963</v>
      </c>
      <c r="ER195">
        <v>18.2035037037037</v>
      </c>
      <c r="ES195">
        <v>17.38875555555556</v>
      </c>
      <c r="ET195">
        <v>2000</v>
      </c>
      <c r="EU195">
        <v>0.9799978888888888</v>
      </c>
      <c r="EV195">
        <v>0.02000201851851851</v>
      </c>
      <c r="EW195">
        <v>0</v>
      </c>
      <c r="EX195">
        <v>233.9158518518518</v>
      </c>
      <c r="EY195">
        <v>5.00097</v>
      </c>
      <c r="EZ195">
        <v>4779.880370370371</v>
      </c>
      <c r="FA195">
        <v>16707.56666666667</v>
      </c>
      <c r="FB195">
        <v>40.25459259259259</v>
      </c>
      <c r="FC195">
        <v>40.625</v>
      </c>
      <c r="FD195">
        <v>40.18699999999999</v>
      </c>
      <c r="FE195">
        <v>40.25</v>
      </c>
      <c r="FF195">
        <v>40.875</v>
      </c>
      <c r="FG195">
        <v>1955.091481481481</v>
      </c>
      <c r="FH195">
        <v>39.9</v>
      </c>
      <c r="FI195">
        <v>0</v>
      </c>
      <c r="FJ195">
        <v>1758644526</v>
      </c>
      <c r="FK195">
        <v>0</v>
      </c>
      <c r="FL195">
        <v>233.9396923076923</v>
      </c>
      <c r="FM195">
        <v>2.335247852605403</v>
      </c>
      <c r="FN195">
        <v>44.28854694697671</v>
      </c>
      <c r="FO195">
        <v>4779.867692307693</v>
      </c>
      <c r="FP195">
        <v>15</v>
      </c>
      <c r="FQ195">
        <v>0</v>
      </c>
      <c r="FR195" t="s">
        <v>441</v>
      </c>
      <c r="FS195">
        <v>1747247426.5</v>
      </c>
      <c r="FT195">
        <v>1747247420.5</v>
      </c>
      <c r="FU195">
        <v>0</v>
      </c>
      <c r="FV195">
        <v>1.027</v>
      </c>
      <c r="FW195">
        <v>0.031</v>
      </c>
      <c r="FX195">
        <v>0.02</v>
      </c>
      <c r="FY195">
        <v>0.05</v>
      </c>
      <c r="FZ195">
        <v>420</v>
      </c>
      <c r="GA195">
        <v>16</v>
      </c>
      <c r="GB195">
        <v>0.01</v>
      </c>
      <c r="GC195">
        <v>0.1</v>
      </c>
      <c r="GD195">
        <v>-36.6420024390244</v>
      </c>
      <c r="GE195">
        <v>-0.2451449477351588</v>
      </c>
      <c r="GF195">
        <v>0.1041174254711192</v>
      </c>
      <c r="GG195">
        <v>0</v>
      </c>
      <c r="GH195">
        <v>233.8395882352941</v>
      </c>
      <c r="GI195">
        <v>2.426676846336536</v>
      </c>
      <c r="GJ195">
        <v>0.3684799553688767</v>
      </c>
      <c r="GK195">
        <v>-1</v>
      </c>
      <c r="GL195">
        <v>1.162491463414634</v>
      </c>
      <c r="GM195">
        <v>-0.05571177700348603</v>
      </c>
      <c r="GN195">
        <v>0.005563045560410062</v>
      </c>
      <c r="GO195">
        <v>1</v>
      </c>
      <c r="GP195">
        <v>1</v>
      </c>
      <c r="GQ195">
        <v>2</v>
      </c>
      <c r="GR195" t="s">
        <v>442</v>
      </c>
      <c r="GS195">
        <v>3.13628</v>
      </c>
      <c r="GT195">
        <v>2.68995</v>
      </c>
      <c r="GU195">
        <v>0.206413</v>
      </c>
      <c r="GV195">
        <v>0.207935</v>
      </c>
      <c r="GW195">
        <v>0.10392</v>
      </c>
      <c r="GX195">
        <v>0.09906280000000001</v>
      </c>
      <c r="GY195">
        <v>25259.4</v>
      </c>
      <c r="GZ195">
        <v>25252.9</v>
      </c>
      <c r="HA195">
        <v>29585.3</v>
      </c>
      <c r="HB195">
        <v>29461.4</v>
      </c>
      <c r="HC195">
        <v>35028.9</v>
      </c>
      <c r="HD195">
        <v>35155.3</v>
      </c>
      <c r="HE195">
        <v>41635.2</v>
      </c>
      <c r="HF195">
        <v>41853.6</v>
      </c>
      <c r="HG195">
        <v>1.92778</v>
      </c>
      <c r="HH195">
        <v>1.88622</v>
      </c>
      <c r="HI195">
        <v>0.109486</v>
      </c>
      <c r="HJ195">
        <v>0</v>
      </c>
      <c r="HK195">
        <v>28.2159</v>
      </c>
      <c r="HL195">
        <v>999.9</v>
      </c>
      <c r="HM195">
        <v>53.3</v>
      </c>
      <c r="HN195">
        <v>31</v>
      </c>
      <c r="HO195">
        <v>26.5755</v>
      </c>
      <c r="HP195">
        <v>61.9782</v>
      </c>
      <c r="HQ195">
        <v>25.9896</v>
      </c>
      <c r="HR195">
        <v>1</v>
      </c>
      <c r="HS195">
        <v>0.034375</v>
      </c>
      <c r="HT195">
        <v>-0.617032</v>
      </c>
      <c r="HU195">
        <v>20.3385</v>
      </c>
      <c r="HV195">
        <v>5.21609</v>
      </c>
      <c r="HW195">
        <v>12.0117</v>
      </c>
      <c r="HX195">
        <v>4.9885</v>
      </c>
      <c r="HY195">
        <v>3.2877</v>
      </c>
      <c r="HZ195">
        <v>9999</v>
      </c>
      <c r="IA195">
        <v>9999</v>
      </c>
      <c r="IB195">
        <v>9999</v>
      </c>
      <c r="IC195">
        <v>999.9</v>
      </c>
      <c r="ID195">
        <v>1.86753</v>
      </c>
      <c r="IE195">
        <v>1.8667</v>
      </c>
      <c r="IF195">
        <v>1.86601</v>
      </c>
      <c r="IG195">
        <v>1.866</v>
      </c>
      <c r="IH195">
        <v>1.86783</v>
      </c>
      <c r="II195">
        <v>1.87029</v>
      </c>
      <c r="IJ195">
        <v>1.8689</v>
      </c>
      <c r="IK195">
        <v>1.87042</v>
      </c>
      <c r="IL195">
        <v>0</v>
      </c>
      <c r="IM195">
        <v>0</v>
      </c>
      <c r="IN195">
        <v>0</v>
      </c>
      <c r="IO195">
        <v>0</v>
      </c>
      <c r="IP195" t="s">
        <v>443</v>
      </c>
      <c r="IQ195" t="s">
        <v>444</v>
      </c>
      <c r="IR195" t="s">
        <v>445</v>
      </c>
      <c r="IS195" t="s">
        <v>445</v>
      </c>
      <c r="IT195" t="s">
        <v>445</v>
      </c>
      <c r="IU195" t="s">
        <v>445</v>
      </c>
      <c r="IV195">
        <v>0</v>
      </c>
      <c r="IW195">
        <v>100</v>
      </c>
      <c r="IX195">
        <v>100</v>
      </c>
      <c r="IY195">
        <v>-0.32</v>
      </c>
      <c r="IZ195">
        <v>0.1387</v>
      </c>
      <c r="JA195">
        <v>0.1520806729546384</v>
      </c>
      <c r="JB195">
        <v>0.0003178419753343253</v>
      </c>
      <c r="JC195">
        <v>-6.012475575984678E-07</v>
      </c>
      <c r="JD195">
        <v>7.594320938325871E-11</v>
      </c>
      <c r="JE195">
        <v>-0.06537213769188976</v>
      </c>
      <c r="JF195">
        <v>-0.002779077146552394</v>
      </c>
      <c r="JG195">
        <v>0.0007843295920201409</v>
      </c>
      <c r="JH195">
        <v>-1.211717912536145E-05</v>
      </c>
      <c r="JI195">
        <v>4</v>
      </c>
      <c r="JJ195">
        <v>2338</v>
      </c>
      <c r="JK195">
        <v>1</v>
      </c>
      <c r="JL195">
        <v>27</v>
      </c>
      <c r="JM195">
        <v>189951.6</v>
      </c>
      <c r="JN195">
        <v>189951.7</v>
      </c>
      <c r="JO195">
        <v>2.69409</v>
      </c>
      <c r="JP195">
        <v>2.229</v>
      </c>
      <c r="JQ195">
        <v>1.39648</v>
      </c>
      <c r="JR195">
        <v>2.34985</v>
      </c>
      <c r="JS195">
        <v>1.49536</v>
      </c>
      <c r="JT195">
        <v>2.61719</v>
      </c>
      <c r="JU195">
        <v>36.2224</v>
      </c>
      <c r="JV195">
        <v>24.07</v>
      </c>
      <c r="JW195">
        <v>18</v>
      </c>
      <c r="JX195">
        <v>487.001</v>
      </c>
      <c r="JY195">
        <v>450.973</v>
      </c>
      <c r="JZ195">
        <v>28.2875</v>
      </c>
      <c r="KA195">
        <v>28.0322</v>
      </c>
      <c r="KB195">
        <v>30.0001</v>
      </c>
      <c r="KC195">
        <v>27.8943</v>
      </c>
      <c r="KD195">
        <v>27.8252</v>
      </c>
      <c r="KE195">
        <v>54.0244</v>
      </c>
      <c r="KF195">
        <v>23.0853</v>
      </c>
      <c r="KG195">
        <v>69.26519999999999</v>
      </c>
      <c r="KH195">
        <v>28.2828</v>
      </c>
      <c r="KI195">
        <v>1389.9</v>
      </c>
      <c r="KJ195">
        <v>22.1183</v>
      </c>
      <c r="KK195">
        <v>101.118</v>
      </c>
      <c r="KL195">
        <v>100.646</v>
      </c>
    </row>
    <row r="196" spans="1:298">
      <c r="A196">
        <v>180</v>
      </c>
      <c r="B196">
        <v>1758644530</v>
      </c>
      <c r="C196">
        <v>2904</v>
      </c>
      <c r="D196" t="s">
        <v>805</v>
      </c>
      <c r="E196" t="s">
        <v>806</v>
      </c>
      <c r="F196">
        <v>5</v>
      </c>
      <c r="G196" t="s">
        <v>640</v>
      </c>
      <c r="H196" t="s">
        <v>437</v>
      </c>
      <c r="I196" t="s">
        <v>438</v>
      </c>
      <c r="J196">
        <v>1758644522.214286</v>
      </c>
      <c r="K196">
        <f>(L196)/1000</f>
        <v>0</v>
      </c>
      <c r="L196">
        <f>IF(DQ196, AO196, AI196)</f>
        <v>0</v>
      </c>
      <c r="M196">
        <f>IF(DQ196, AJ196, AH196)</f>
        <v>0</v>
      </c>
      <c r="N196">
        <f>DS196 - IF(AV196&gt;1, M196*DM196*100.0/(AX196), 0)</f>
        <v>0</v>
      </c>
      <c r="O196">
        <f>((U196-K196/2)*N196-M196)/(U196+K196/2)</f>
        <v>0</v>
      </c>
      <c r="P196">
        <f>O196*(DZ196+EA196)/1000.0</f>
        <v>0</v>
      </c>
      <c r="Q196">
        <f>(DS196 - IF(AV196&gt;1, M196*DM196*100.0/(AX196), 0))*(DZ196+EA196)/1000.0</f>
        <v>0</v>
      </c>
      <c r="R196">
        <f>2.0/((1/T196-1/S196)+SIGN(T196)*SQRT((1/T196-1/S196)*(1/T196-1/S196) + 4*DN196/((DN196+1)*(DN196+1))*(2*1/T196*1/S196-1/S196*1/S196)))</f>
        <v>0</v>
      </c>
      <c r="S196">
        <f>IF(LEFT(DO196,1)&lt;&gt;"0",IF(LEFT(DO196,1)="1",3.0,DP196),$D$5+$E$5*(EG196*DZ196/($K$5*1000))+$F$5*(EG196*DZ196/($K$5*1000))*MAX(MIN(DM196,$J$5),$I$5)*MAX(MIN(DM196,$J$5),$I$5)+$G$5*MAX(MIN(DM196,$J$5),$I$5)*(EG196*DZ196/($K$5*1000))+$H$5*(EG196*DZ196/($K$5*1000))*(EG196*DZ196/($K$5*1000)))</f>
        <v>0</v>
      </c>
      <c r="T196">
        <f>K196*(1000-(1000*0.61365*exp(17.502*X196/(240.97+X196))/(DZ196+EA196)+DU196)/2)/(1000*0.61365*exp(17.502*X196/(240.97+X196))/(DZ196+EA196)-DU196)</f>
        <v>0</v>
      </c>
      <c r="U196">
        <f>1/((DN196+1)/(R196/1.6)+1/(S196/1.37)) + DN196/((DN196+1)/(R196/1.6) + DN196/(S196/1.37))</f>
        <v>0</v>
      </c>
      <c r="V196">
        <f>(DI196*DL196)</f>
        <v>0</v>
      </c>
      <c r="W196">
        <f>(EB196+(V196+2*0.95*5.67E-8*(((EB196+$B$7)+273)^4-(EB196+273)^4)-44100*K196)/(1.84*29.3*S196+8*0.95*5.67E-8*(EB196+273)^3))</f>
        <v>0</v>
      </c>
      <c r="X196">
        <f>($C$7*EC196+$D$7*ED196+$E$7*W196)</f>
        <v>0</v>
      </c>
      <c r="Y196">
        <f>0.61365*exp(17.502*X196/(240.97+X196))</f>
        <v>0</v>
      </c>
      <c r="Z196">
        <f>(AA196/AB196*100)</f>
        <v>0</v>
      </c>
      <c r="AA196">
        <f>DU196*(DZ196+EA196)/1000</f>
        <v>0</v>
      </c>
      <c r="AB196">
        <f>0.61365*exp(17.502*EB196/(240.97+EB196))</f>
        <v>0</v>
      </c>
      <c r="AC196">
        <f>(Y196-DU196*(DZ196+EA196)/1000)</f>
        <v>0</v>
      </c>
      <c r="AD196">
        <f>(-K196*44100)</f>
        <v>0</v>
      </c>
      <c r="AE196">
        <f>2*29.3*S196*0.92*(EB196-X196)</f>
        <v>0</v>
      </c>
      <c r="AF196">
        <f>2*0.95*5.67E-8*(((EB196+$B$7)+273)^4-(X196+273)^4)</f>
        <v>0</v>
      </c>
      <c r="AG196">
        <f>V196+AF196+AD196+AE196</f>
        <v>0</v>
      </c>
      <c r="AH196">
        <f>DY196*AV196*(DT196-DS196*(1000-AV196*DV196)/(1000-AV196*DU196))/(100*DM196)</f>
        <v>0</v>
      </c>
      <c r="AI196">
        <f>1000*DY196*AV196*(DU196-DV196)/(100*DM196*(1000-AV196*DU196))</f>
        <v>0</v>
      </c>
      <c r="AJ196">
        <f>(AK196 - AL196 - DZ196*1E3/(8.314*(EB196+273.15)) * AN196/DY196 * AM196) * DY196/(100*DM196) * (1000 - DV196)/1000</f>
        <v>0</v>
      </c>
      <c r="AK196">
        <v>1406.899216479988</v>
      </c>
      <c r="AL196">
        <v>1379.818181818181</v>
      </c>
      <c r="AM196">
        <v>3.421534588585355</v>
      </c>
      <c r="AN196">
        <v>64.96377048349792</v>
      </c>
      <c r="AO196">
        <f>(AQ196 - AP196 + DZ196*1E3/(8.314*(EB196+273.15)) * AS196/DY196 * AR196) * DY196/(100*DM196) * 1000/(1000 - AQ196)</f>
        <v>0</v>
      </c>
      <c r="AP196">
        <v>22.03937488022699</v>
      </c>
      <c r="AQ196">
        <v>23.17225999999999</v>
      </c>
      <c r="AR196">
        <v>-1.402851229536652E-05</v>
      </c>
      <c r="AS196">
        <v>107.5651397533487</v>
      </c>
      <c r="AT196">
        <v>2</v>
      </c>
      <c r="AU196">
        <v>0</v>
      </c>
      <c r="AV196">
        <f>IF(AT196*$H$13&gt;=AX196,1.0,(AX196/(AX196-AT196*$H$13)))</f>
        <v>0</v>
      </c>
      <c r="AW196">
        <f>(AV196-1)*100</f>
        <v>0</v>
      </c>
      <c r="AX196">
        <f>MAX(0,($B$13+$C$13*EG196)/(1+$D$13*EG196)*DZ196/(EB196+273)*$E$13)</f>
        <v>0</v>
      </c>
      <c r="AY196" t="s">
        <v>439</v>
      </c>
      <c r="AZ196" t="s">
        <v>439</v>
      </c>
      <c r="BA196">
        <v>0</v>
      </c>
      <c r="BB196">
        <v>0</v>
      </c>
      <c r="BC196">
        <f>1-BA196/BB196</f>
        <v>0</v>
      </c>
      <c r="BD196">
        <v>0</v>
      </c>
      <c r="BE196" t="s">
        <v>439</v>
      </c>
      <c r="BF196" t="s">
        <v>439</v>
      </c>
      <c r="BG196">
        <v>0</v>
      </c>
      <c r="BH196">
        <v>0</v>
      </c>
      <c r="BI196">
        <f>1-BG196/BH196</f>
        <v>0</v>
      </c>
      <c r="BJ196">
        <v>0.5</v>
      </c>
      <c r="BK196">
        <f>DJ196</f>
        <v>0</v>
      </c>
      <c r="BL196">
        <f>M196</f>
        <v>0</v>
      </c>
      <c r="BM196">
        <f>BI196*BJ196*BK196</f>
        <v>0</v>
      </c>
      <c r="BN196">
        <f>(BL196-BD196)/BK196</f>
        <v>0</v>
      </c>
      <c r="BO196">
        <f>(BB196-BH196)/BH196</f>
        <v>0</v>
      </c>
      <c r="BP196">
        <f>BA196/(BC196+BA196/BH196)</f>
        <v>0</v>
      </c>
      <c r="BQ196" t="s">
        <v>439</v>
      </c>
      <c r="BR196">
        <v>0</v>
      </c>
      <c r="BS196">
        <f>IF(BR196&lt;&gt;0, BR196, BP196)</f>
        <v>0</v>
      </c>
      <c r="BT196">
        <f>1-BS196/BH196</f>
        <v>0</v>
      </c>
      <c r="BU196">
        <f>(BH196-BG196)/(BH196-BS196)</f>
        <v>0</v>
      </c>
      <c r="BV196">
        <f>(BB196-BH196)/(BB196-BS196)</f>
        <v>0</v>
      </c>
      <c r="BW196">
        <f>(BH196-BG196)/(BH196-BA196)</f>
        <v>0</v>
      </c>
      <c r="BX196">
        <f>(BB196-BH196)/(BB196-BA196)</f>
        <v>0</v>
      </c>
      <c r="BY196">
        <f>(BU196*BS196/BG196)</f>
        <v>0</v>
      </c>
      <c r="BZ196">
        <f>(1-BY196)</f>
        <v>0</v>
      </c>
      <c r="DI196">
        <f>$B$11*EH196+$C$11*EI196+$F$11*ET196*(1-EW196)</f>
        <v>0</v>
      </c>
      <c r="DJ196">
        <f>DI196*DK196</f>
        <v>0</v>
      </c>
      <c r="DK196">
        <f>($B$11*$D$9+$C$11*$D$9+$F$11*((FG196+EY196)/MAX(FG196+EY196+FH196, 0.1)*$I$9+FH196/MAX(FG196+EY196+FH196, 0.1)*$J$9))/($B$11+$C$11+$F$11)</f>
        <v>0</v>
      </c>
      <c r="DL196">
        <f>($B$11*$K$9+$C$11*$K$9+$F$11*((FG196+EY196)/MAX(FG196+EY196+FH196, 0.1)*$P$9+FH196/MAX(FG196+EY196+FH196, 0.1)*$Q$9))/($B$11+$C$11+$F$11)</f>
        <v>0</v>
      </c>
      <c r="DM196">
        <v>1.65</v>
      </c>
      <c r="DN196">
        <v>0.5</v>
      </c>
      <c r="DO196" t="s">
        <v>440</v>
      </c>
      <c r="DP196">
        <v>2</v>
      </c>
      <c r="DQ196" t="b">
        <v>1</v>
      </c>
      <c r="DR196">
        <v>1758644522.214286</v>
      </c>
      <c r="DS196">
        <v>1323.457142857143</v>
      </c>
      <c r="DT196">
        <v>1360.095714285714</v>
      </c>
      <c r="DU196">
        <v>23.18075357142857</v>
      </c>
      <c r="DV196">
        <v>22.03058928571429</v>
      </c>
      <c r="DW196">
        <v>1323.763214285714</v>
      </c>
      <c r="DX196">
        <v>23.04197857142858</v>
      </c>
      <c r="DY196">
        <v>499.9947142857143</v>
      </c>
      <c r="DZ196">
        <v>90.48066428571428</v>
      </c>
      <c r="EA196">
        <v>0.02980123214285715</v>
      </c>
      <c r="EB196">
        <v>29.73361071428571</v>
      </c>
      <c r="EC196">
        <v>30.00460357142857</v>
      </c>
      <c r="ED196">
        <v>999.9000000000002</v>
      </c>
      <c r="EE196">
        <v>0</v>
      </c>
      <c r="EF196">
        <v>0</v>
      </c>
      <c r="EG196">
        <v>10002.1825</v>
      </c>
      <c r="EH196">
        <v>0</v>
      </c>
      <c r="EI196">
        <v>12.0846</v>
      </c>
      <c r="EJ196">
        <v>-36.63806428571429</v>
      </c>
      <c r="EK196">
        <v>1354.865714285714</v>
      </c>
      <c r="EL196">
        <v>1390.733928571429</v>
      </c>
      <c r="EM196">
        <v>1.150161428571428</v>
      </c>
      <c r="EN196">
        <v>1360.095714285714</v>
      </c>
      <c r="EO196">
        <v>22.03058928571429</v>
      </c>
      <c r="EP196">
        <v>2.097411428571429</v>
      </c>
      <c r="EQ196">
        <v>1.993342857142857</v>
      </c>
      <c r="ER196">
        <v>18.199525</v>
      </c>
      <c r="ES196">
        <v>17.39156071428572</v>
      </c>
      <c r="ET196">
        <v>1999.98</v>
      </c>
      <c r="EU196">
        <v>0.9799977142857141</v>
      </c>
      <c r="EV196">
        <v>0.02000219285714286</v>
      </c>
      <c r="EW196">
        <v>0</v>
      </c>
      <c r="EX196">
        <v>234.0676071428571</v>
      </c>
      <c r="EY196">
        <v>5.00097</v>
      </c>
      <c r="EZ196">
        <v>4782.875357142856</v>
      </c>
      <c r="FA196">
        <v>16707.40357142857</v>
      </c>
      <c r="FB196">
        <v>40.25</v>
      </c>
      <c r="FC196">
        <v>40.625</v>
      </c>
      <c r="FD196">
        <v>40.18699999999999</v>
      </c>
      <c r="FE196">
        <v>40.24099999999999</v>
      </c>
      <c r="FF196">
        <v>40.875</v>
      </c>
      <c r="FG196">
        <v>1955.072142857143</v>
      </c>
      <c r="FH196">
        <v>39.9</v>
      </c>
      <c r="FI196">
        <v>0</v>
      </c>
      <c r="FJ196">
        <v>1758644530.8</v>
      </c>
      <c r="FK196">
        <v>0</v>
      </c>
      <c r="FL196">
        <v>234.1146538461538</v>
      </c>
      <c r="FM196">
        <v>1.055145289196957</v>
      </c>
      <c r="FN196">
        <v>35.97811970672153</v>
      </c>
      <c r="FO196">
        <v>4782.871538461539</v>
      </c>
      <c r="FP196">
        <v>15</v>
      </c>
      <c r="FQ196">
        <v>0</v>
      </c>
      <c r="FR196" t="s">
        <v>441</v>
      </c>
      <c r="FS196">
        <v>1747247426.5</v>
      </c>
      <c r="FT196">
        <v>1747247420.5</v>
      </c>
      <c r="FU196">
        <v>0</v>
      </c>
      <c r="FV196">
        <v>1.027</v>
      </c>
      <c r="FW196">
        <v>0.031</v>
      </c>
      <c r="FX196">
        <v>0.02</v>
      </c>
      <c r="FY196">
        <v>0.05</v>
      </c>
      <c r="FZ196">
        <v>420</v>
      </c>
      <c r="GA196">
        <v>16</v>
      </c>
      <c r="GB196">
        <v>0.01</v>
      </c>
      <c r="GC196">
        <v>0.1</v>
      </c>
      <c r="GD196">
        <v>-36.65186829268293</v>
      </c>
      <c r="GE196">
        <v>0.2097993031359278</v>
      </c>
      <c r="GF196">
        <v>0.09169277025260623</v>
      </c>
      <c r="GG196">
        <v>0</v>
      </c>
      <c r="GH196">
        <v>233.9793823529411</v>
      </c>
      <c r="GI196">
        <v>2.065133686860256</v>
      </c>
      <c r="GJ196">
        <v>0.3189603529396781</v>
      </c>
      <c r="GK196">
        <v>-1</v>
      </c>
      <c r="GL196">
        <v>1.157109756097561</v>
      </c>
      <c r="GM196">
        <v>-0.08412752613240511</v>
      </c>
      <c r="GN196">
        <v>0.009428731774069127</v>
      </c>
      <c r="GO196">
        <v>1</v>
      </c>
      <c r="GP196">
        <v>1</v>
      </c>
      <c r="GQ196">
        <v>2</v>
      </c>
      <c r="GR196" t="s">
        <v>442</v>
      </c>
      <c r="GS196">
        <v>3.13617</v>
      </c>
      <c r="GT196">
        <v>2.69024</v>
      </c>
      <c r="GU196">
        <v>0.208003</v>
      </c>
      <c r="GV196">
        <v>0.209479</v>
      </c>
      <c r="GW196">
        <v>0.103909</v>
      </c>
      <c r="GX196">
        <v>0.09921439999999999</v>
      </c>
      <c r="GY196">
        <v>25208.9</v>
      </c>
      <c r="GZ196">
        <v>25203.7</v>
      </c>
      <c r="HA196">
        <v>29585.6</v>
      </c>
      <c r="HB196">
        <v>29461.5</v>
      </c>
      <c r="HC196">
        <v>35029.6</v>
      </c>
      <c r="HD196">
        <v>35149.3</v>
      </c>
      <c r="HE196">
        <v>41635.6</v>
      </c>
      <c r="HF196">
        <v>41853.5</v>
      </c>
      <c r="HG196">
        <v>1.92752</v>
      </c>
      <c r="HH196">
        <v>1.88645</v>
      </c>
      <c r="HI196">
        <v>0.109412</v>
      </c>
      <c r="HJ196">
        <v>0</v>
      </c>
      <c r="HK196">
        <v>28.2159</v>
      </c>
      <c r="HL196">
        <v>999.9</v>
      </c>
      <c r="HM196">
        <v>53.3</v>
      </c>
      <c r="HN196">
        <v>31</v>
      </c>
      <c r="HO196">
        <v>26.5737</v>
      </c>
      <c r="HP196">
        <v>62.1082</v>
      </c>
      <c r="HQ196">
        <v>26.0537</v>
      </c>
      <c r="HR196">
        <v>1</v>
      </c>
      <c r="HS196">
        <v>0.0342454</v>
      </c>
      <c r="HT196">
        <v>-0.627102</v>
      </c>
      <c r="HU196">
        <v>20.3386</v>
      </c>
      <c r="HV196">
        <v>5.21594</v>
      </c>
      <c r="HW196">
        <v>12.0125</v>
      </c>
      <c r="HX196">
        <v>4.9887</v>
      </c>
      <c r="HY196">
        <v>3.28772</v>
      </c>
      <c r="HZ196">
        <v>9999</v>
      </c>
      <c r="IA196">
        <v>9999</v>
      </c>
      <c r="IB196">
        <v>9999</v>
      </c>
      <c r="IC196">
        <v>999.9</v>
      </c>
      <c r="ID196">
        <v>1.86754</v>
      </c>
      <c r="IE196">
        <v>1.86669</v>
      </c>
      <c r="IF196">
        <v>1.866</v>
      </c>
      <c r="IG196">
        <v>1.866</v>
      </c>
      <c r="IH196">
        <v>1.86783</v>
      </c>
      <c r="II196">
        <v>1.87028</v>
      </c>
      <c r="IJ196">
        <v>1.8689</v>
      </c>
      <c r="IK196">
        <v>1.87042</v>
      </c>
      <c r="IL196">
        <v>0</v>
      </c>
      <c r="IM196">
        <v>0</v>
      </c>
      <c r="IN196">
        <v>0</v>
      </c>
      <c r="IO196">
        <v>0</v>
      </c>
      <c r="IP196" t="s">
        <v>443</v>
      </c>
      <c r="IQ196" t="s">
        <v>444</v>
      </c>
      <c r="IR196" t="s">
        <v>445</v>
      </c>
      <c r="IS196" t="s">
        <v>445</v>
      </c>
      <c r="IT196" t="s">
        <v>445</v>
      </c>
      <c r="IU196" t="s">
        <v>445</v>
      </c>
      <c r="IV196">
        <v>0</v>
      </c>
      <c r="IW196">
        <v>100</v>
      </c>
      <c r="IX196">
        <v>100</v>
      </c>
      <c r="IY196">
        <v>-0.33</v>
      </c>
      <c r="IZ196">
        <v>0.1386</v>
      </c>
      <c r="JA196">
        <v>0.1520806729546384</v>
      </c>
      <c r="JB196">
        <v>0.0003178419753343253</v>
      </c>
      <c r="JC196">
        <v>-6.012475575984678E-07</v>
      </c>
      <c r="JD196">
        <v>7.594320938325871E-11</v>
      </c>
      <c r="JE196">
        <v>-0.06537213769188976</v>
      </c>
      <c r="JF196">
        <v>-0.002779077146552394</v>
      </c>
      <c r="JG196">
        <v>0.0007843295920201409</v>
      </c>
      <c r="JH196">
        <v>-1.211717912536145E-05</v>
      </c>
      <c r="JI196">
        <v>4</v>
      </c>
      <c r="JJ196">
        <v>2338</v>
      </c>
      <c r="JK196">
        <v>1</v>
      </c>
      <c r="JL196">
        <v>27</v>
      </c>
      <c r="JM196">
        <v>189951.7</v>
      </c>
      <c r="JN196">
        <v>189951.8</v>
      </c>
      <c r="JO196">
        <v>2.72339</v>
      </c>
      <c r="JP196">
        <v>2.22656</v>
      </c>
      <c r="JQ196">
        <v>1.39771</v>
      </c>
      <c r="JR196">
        <v>2.34863</v>
      </c>
      <c r="JS196">
        <v>1.49536</v>
      </c>
      <c r="JT196">
        <v>2.67944</v>
      </c>
      <c r="JU196">
        <v>36.1989</v>
      </c>
      <c r="JV196">
        <v>24.07</v>
      </c>
      <c r="JW196">
        <v>18</v>
      </c>
      <c r="JX196">
        <v>486.84</v>
      </c>
      <c r="JY196">
        <v>451.112</v>
      </c>
      <c r="JZ196">
        <v>28.2808</v>
      </c>
      <c r="KA196">
        <v>28.0322</v>
      </c>
      <c r="KB196">
        <v>30</v>
      </c>
      <c r="KC196">
        <v>27.8937</v>
      </c>
      <c r="KD196">
        <v>27.8252</v>
      </c>
      <c r="KE196">
        <v>54.5248</v>
      </c>
      <c r="KF196">
        <v>23.0853</v>
      </c>
      <c r="KG196">
        <v>69.26519999999999</v>
      </c>
      <c r="KH196">
        <v>28.2819</v>
      </c>
      <c r="KI196">
        <v>1403.26</v>
      </c>
      <c r="KJ196">
        <v>22.1288</v>
      </c>
      <c r="KK196">
        <v>101.119</v>
      </c>
      <c r="KL196">
        <v>100.646</v>
      </c>
    </row>
    <row r="197" spans="1:298">
      <c r="A197">
        <v>181</v>
      </c>
      <c r="B197">
        <v>1758644535</v>
      </c>
      <c r="C197">
        <v>2909</v>
      </c>
      <c r="D197" t="s">
        <v>807</v>
      </c>
      <c r="E197" t="s">
        <v>808</v>
      </c>
      <c r="F197">
        <v>5</v>
      </c>
      <c r="G197" t="s">
        <v>640</v>
      </c>
      <c r="H197" t="s">
        <v>437</v>
      </c>
      <c r="I197" t="s">
        <v>438</v>
      </c>
      <c r="J197">
        <v>1758644527.5</v>
      </c>
      <c r="K197">
        <f>(L197)/1000</f>
        <v>0</v>
      </c>
      <c r="L197">
        <f>IF(DQ197, AO197, AI197)</f>
        <v>0</v>
      </c>
      <c r="M197">
        <f>IF(DQ197, AJ197, AH197)</f>
        <v>0</v>
      </c>
      <c r="N197">
        <f>DS197 - IF(AV197&gt;1, M197*DM197*100.0/(AX197), 0)</f>
        <v>0</v>
      </c>
      <c r="O197">
        <f>((U197-K197/2)*N197-M197)/(U197+K197/2)</f>
        <v>0</v>
      </c>
      <c r="P197">
        <f>O197*(DZ197+EA197)/1000.0</f>
        <v>0</v>
      </c>
      <c r="Q197">
        <f>(DS197 - IF(AV197&gt;1, M197*DM197*100.0/(AX197), 0))*(DZ197+EA197)/1000.0</f>
        <v>0</v>
      </c>
      <c r="R197">
        <f>2.0/((1/T197-1/S197)+SIGN(T197)*SQRT((1/T197-1/S197)*(1/T197-1/S197) + 4*DN197/((DN197+1)*(DN197+1))*(2*1/T197*1/S197-1/S197*1/S197)))</f>
        <v>0</v>
      </c>
      <c r="S197">
        <f>IF(LEFT(DO197,1)&lt;&gt;"0",IF(LEFT(DO197,1)="1",3.0,DP197),$D$5+$E$5*(EG197*DZ197/($K$5*1000))+$F$5*(EG197*DZ197/($K$5*1000))*MAX(MIN(DM197,$J$5),$I$5)*MAX(MIN(DM197,$J$5),$I$5)+$G$5*MAX(MIN(DM197,$J$5),$I$5)*(EG197*DZ197/($K$5*1000))+$H$5*(EG197*DZ197/($K$5*1000))*(EG197*DZ197/($K$5*1000)))</f>
        <v>0</v>
      </c>
      <c r="T197">
        <f>K197*(1000-(1000*0.61365*exp(17.502*X197/(240.97+X197))/(DZ197+EA197)+DU197)/2)/(1000*0.61365*exp(17.502*X197/(240.97+X197))/(DZ197+EA197)-DU197)</f>
        <v>0</v>
      </c>
      <c r="U197">
        <f>1/((DN197+1)/(R197/1.6)+1/(S197/1.37)) + DN197/((DN197+1)/(R197/1.6) + DN197/(S197/1.37))</f>
        <v>0</v>
      </c>
      <c r="V197">
        <f>(DI197*DL197)</f>
        <v>0</v>
      </c>
      <c r="W197">
        <f>(EB197+(V197+2*0.95*5.67E-8*(((EB197+$B$7)+273)^4-(EB197+273)^4)-44100*K197)/(1.84*29.3*S197+8*0.95*5.67E-8*(EB197+273)^3))</f>
        <v>0</v>
      </c>
      <c r="X197">
        <f>($C$7*EC197+$D$7*ED197+$E$7*W197)</f>
        <v>0</v>
      </c>
      <c r="Y197">
        <f>0.61365*exp(17.502*X197/(240.97+X197))</f>
        <v>0</v>
      </c>
      <c r="Z197">
        <f>(AA197/AB197*100)</f>
        <v>0</v>
      </c>
      <c r="AA197">
        <f>DU197*(DZ197+EA197)/1000</f>
        <v>0</v>
      </c>
      <c r="AB197">
        <f>0.61365*exp(17.502*EB197/(240.97+EB197))</f>
        <v>0</v>
      </c>
      <c r="AC197">
        <f>(Y197-DU197*(DZ197+EA197)/1000)</f>
        <v>0</v>
      </c>
      <c r="AD197">
        <f>(-K197*44100)</f>
        <v>0</v>
      </c>
      <c r="AE197">
        <f>2*29.3*S197*0.92*(EB197-X197)</f>
        <v>0</v>
      </c>
      <c r="AF197">
        <f>2*0.95*5.67E-8*(((EB197+$B$7)+273)^4-(X197+273)^4)</f>
        <v>0</v>
      </c>
      <c r="AG197">
        <f>V197+AF197+AD197+AE197</f>
        <v>0</v>
      </c>
      <c r="AH197">
        <f>DY197*AV197*(DT197-DS197*(1000-AV197*DV197)/(1000-AV197*DU197))/(100*DM197)</f>
        <v>0</v>
      </c>
      <c r="AI197">
        <f>1000*DY197*AV197*(DU197-DV197)/(100*DM197*(1000-AV197*DU197))</f>
        <v>0</v>
      </c>
      <c r="AJ197">
        <f>(AK197 - AL197 - DZ197*1E3/(8.314*(EB197+273.15)) * AN197/DY197 * AM197) * DY197/(100*DM197) * (1000 - DV197)/1000</f>
        <v>0</v>
      </c>
      <c r="AK197">
        <v>1424.069999608491</v>
      </c>
      <c r="AL197">
        <v>1396.931090909091</v>
      </c>
      <c r="AM197">
        <v>3.434192146418905</v>
      </c>
      <c r="AN197">
        <v>64.96377048349792</v>
      </c>
      <c r="AO197">
        <f>(AQ197 - AP197 + DZ197*1E3/(8.314*(EB197+273.15)) * AS197/DY197 * AR197) * DY197/(100*DM197) * 1000/(1000 - AQ197)</f>
        <v>0</v>
      </c>
      <c r="AP197">
        <v>22.09599734532934</v>
      </c>
      <c r="AQ197">
        <v>23.19345939393938</v>
      </c>
      <c r="AR197">
        <v>7.052047858996788E-05</v>
      </c>
      <c r="AS197">
        <v>107.5651397533487</v>
      </c>
      <c r="AT197">
        <v>2</v>
      </c>
      <c r="AU197">
        <v>0</v>
      </c>
      <c r="AV197">
        <f>IF(AT197*$H$13&gt;=AX197,1.0,(AX197/(AX197-AT197*$H$13)))</f>
        <v>0</v>
      </c>
      <c r="AW197">
        <f>(AV197-1)*100</f>
        <v>0</v>
      </c>
      <c r="AX197">
        <f>MAX(0,($B$13+$C$13*EG197)/(1+$D$13*EG197)*DZ197/(EB197+273)*$E$13)</f>
        <v>0</v>
      </c>
      <c r="AY197" t="s">
        <v>439</v>
      </c>
      <c r="AZ197" t="s">
        <v>439</v>
      </c>
      <c r="BA197">
        <v>0</v>
      </c>
      <c r="BB197">
        <v>0</v>
      </c>
      <c r="BC197">
        <f>1-BA197/BB197</f>
        <v>0</v>
      </c>
      <c r="BD197">
        <v>0</v>
      </c>
      <c r="BE197" t="s">
        <v>439</v>
      </c>
      <c r="BF197" t="s">
        <v>439</v>
      </c>
      <c r="BG197">
        <v>0</v>
      </c>
      <c r="BH197">
        <v>0</v>
      </c>
      <c r="BI197">
        <f>1-BG197/BH197</f>
        <v>0</v>
      </c>
      <c r="BJ197">
        <v>0.5</v>
      </c>
      <c r="BK197">
        <f>DJ197</f>
        <v>0</v>
      </c>
      <c r="BL197">
        <f>M197</f>
        <v>0</v>
      </c>
      <c r="BM197">
        <f>BI197*BJ197*BK197</f>
        <v>0</v>
      </c>
      <c r="BN197">
        <f>(BL197-BD197)/BK197</f>
        <v>0</v>
      </c>
      <c r="BO197">
        <f>(BB197-BH197)/BH197</f>
        <v>0</v>
      </c>
      <c r="BP197">
        <f>BA197/(BC197+BA197/BH197)</f>
        <v>0</v>
      </c>
      <c r="BQ197" t="s">
        <v>439</v>
      </c>
      <c r="BR197">
        <v>0</v>
      </c>
      <c r="BS197">
        <f>IF(BR197&lt;&gt;0, BR197, BP197)</f>
        <v>0</v>
      </c>
      <c r="BT197">
        <f>1-BS197/BH197</f>
        <v>0</v>
      </c>
      <c r="BU197">
        <f>(BH197-BG197)/(BH197-BS197)</f>
        <v>0</v>
      </c>
      <c r="BV197">
        <f>(BB197-BH197)/(BB197-BS197)</f>
        <v>0</v>
      </c>
      <c r="BW197">
        <f>(BH197-BG197)/(BH197-BA197)</f>
        <v>0</v>
      </c>
      <c r="BX197">
        <f>(BB197-BH197)/(BB197-BA197)</f>
        <v>0</v>
      </c>
      <c r="BY197">
        <f>(BU197*BS197/BG197)</f>
        <v>0</v>
      </c>
      <c r="BZ197">
        <f>(1-BY197)</f>
        <v>0</v>
      </c>
      <c r="DI197">
        <f>$B$11*EH197+$C$11*EI197+$F$11*ET197*(1-EW197)</f>
        <v>0</v>
      </c>
      <c r="DJ197">
        <f>DI197*DK197</f>
        <v>0</v>
      </c>
      <c r="DK197">
        <f>($B$11*$D$9+$C$11*$D$9+$F$11*((FG197+EY197)/MAX(FG197+EY197+FH197, 0.1)*$I$9+FH197/MAX(FG197+EY197+FH197, 0.1)*$J$9))/($B$11+$C$11+$F$11)</f>
        <v>0</v>
      </c>
      <c r="DL197">
        <f>($B$11*$K$9+$C$11*$K$9+$F$11*((FG197+EY197)/MAX(FG197+EY197+FH197, 0.1)*$P$9+FH197/MAX(FG197+EY197+FH197, 0.1)*$Q$9))/($B$11+$C$11+$F$11)</f>
        <v>0</v>
      </c>
      <c r="DM197">
        <v>1.65</v>
      </c>
      <c r="DN197">
        <v>0.5</v>
      </c>
      <c r="DO197" t="s">
        <v>440</v>
      </c>
      <c r="DP197">
        <v>2</v>
      </c>
      <c r="DQ197" t="b">
        <v>1</v>
      </c>
      <c r="DR197">
        <v>1758644527.5</v>
      </c>
      <c r="DS197">
        <v>1341.155555555555</v>
      </c>
      <c r="DT197">
        <v>1377.79925925926</v>
      </c>
      <c r="DU197">
        <v>23.17904814814815</v>
      </c>
      <c r="DV197">
        <v>22.05243703703704</v>
      </c>
      <c r="DW197">
        <v>1341.477037037037</v>
      </c>
      <c r="DX197">
        <v>23.04029629629629</v>
      </c>
      <c r="DY197">
        <v>499.9990740740741</v>
      </c>
      <c r="DZ197">
        <v>90.48152222222222</v>
      </c>
      <c r="EA197">
        <v>0.02975312592592593</v>
      </c>
      <c r="EB197">
        <v>29.73234814814815</v>
      </c>
      <c r="EC197">
        <v>30.00408518518519</v>
      </c>
      <c r="ED197">
        <v>999.9000000000001</v>
      </c>
      <c r="EE197">
        <v>0</v>
      </c>
      <c r="EF197">
        <v>0</v>
      </c>
      <c r="EG197">
        <v>10002.3737037037</v>
      </c>
      <c r="EH197">
        <v>0</v>
      </c>
      <c r="EI197">
        <v>12.0846</v>
      </c>
      <c r="EJ197">
        <v>-36.64420740740741</v>
      </c>
      <c r="EK197">
        <v>1372.981111111111</v>
      </c>
      <c r="EL197">
        <v>1408.868888888888</v>
      </c>
      <c r="EM197">
        <v>1.126610740740741</v>
      </c>
      <c r="EN197">
        <v>1377.79925925926</v>
      </c>
      <c r="EO197">
        <v>22.05243703703704</v>
      </c>
      <c r="EP197">
        <v>2.097277037037037</v>
      </c>
      <c r="EQ197">
        <v>1.995338148148148</v>
      </c>
      <c r="ER197">
        <v>18.1985074074074</v>
      </c>
      <c r="ES197">
        <v>17.40738888888889</v>
      </c>
      <c r="ET197">
        <v>1999.957407407407</v>
      </c>
      <c r="EU197">
        <v>0.9799975555555555</v>
      </c>
      <c r="EV197">
        <v>0.02000234444444444</v>
      </c>
      <c r="EW197">
        <v>0</v>
      </c>
      <c r="EX197">
        <v>234.1976296296296</v>
      </c>
      <c r="EY197">
        <v>5.00097</v>
      </c>
      <c r="EZ197">
        <v>4785.796296296297</v>
      </c>
      <c r="FA197">
        <v>16707.2037037037</v>
      </c>
      <c r="FB197">
        <v>40.25</v>
      </c>
      <c r="FC197">
        <v>40.625</v>
      </c>
      <c r="FD197">
        <v>40.18699999999999</v>
      </c>
      <c r="FE197">
        <v>40.23833333333333</v>
      </c>
      <c r="FF197">
        <v>40.875</v>
      </c>
      <c r="FG197">
        <v>1955.052592592593</v>
      </c>
      <c r="FH197">
        <v>39.9</v>
      </c>
      <c r="FI197">
        <v>0</v>
      </c>
      <c r="FJ197">
        <v>1758644536.2</v>
      </c>
      <c r="FK197">
        <v>0</v>
      </c>
      <c r="FL197">
        <v>234.21916</v>
      </c>
      <c r="FM197">
        <v>1.569615383239839</v>
      </c>
      <c r="FN197">
        <v>25.3461538635758</v>
      </c>
      <c r="FO197">
        <v>4785.9924</v>
      </c>
      <c r="FP197">
        <v>15</v>
      </c>
      <c r="FQ197">
        <v>0</v>
      </c>
      <c r="FR197" t="s">
        <v>441</v>
      </c>
      <c r="FS197">
        <v>1747247426.5</v>
      </c>
      <c r="FT197">
        <v>1747247420.5</v>
      </c>
      <c r="FU197">
        <v>0</v>
      </c>
      <c r="FV197">
        <v>1.027</v>
      </c>
      <c r="FW197">
        <v>0.031</v>
      </c>
      <c r="FX197">
        <v>0.02</v>
      </c>
      <c r="FY197">
        <v>0.05</v>
      </c>
      <c r="FZ197">
        <v>420</v>
      </c>
      <c r="GA197">
        <v>16</v>
      </c>
      <c r="GB197">
        <v>0.01</v>
      </c>
      <c r="GC197">
        <v>0.1</v>
      </c>
      <c r="GD197">
        <v>-36.64337500000001</v>
      </c>
      <c r="GE197">
        <v>0.1456187617261406</v>
      </c>
      <c r="GF197">
        <v>0.1052421463815708</v>
      </c>
      <c r="GG197">
        <v>0</v>
      </c>
      <c r="GH197">
        <v>234.1531176470588</v>
      </c>
      <c r="GI197">
        <v>1.335553851920319</v>
      </c>
      <c r="GJ197">
        <v>0.2735867175897295</v>
      </c>
      <c r="GK197">
        <v>-1</v>
      </c>
      <c r="GL197">
        <v>1.1375025</v>
      </c>
      <c r="GM197">
        <v>-0.2582487804878045</v>
      </c>
      <c r="GN197">
        <v>0.02765483563050051</v>
      </c>
      <c r="GO197">
        <v>0</v>
      </c>
      <c r="GP197">
        <v>0</v>
      </c>
      <c r="GQ197">
        <v>2</v>
      </c>
      <c r="GR197" t="s">
        <v>482</v>
      </c>
      <c r="GS197">
        <v>3.13618</v>
      </c>
      <c r="GT197">
        <v>2.69005</v>
      </c>
      <c r="GU197">
        <v>0.209585</v>
      </c>
      <c r="GV197">
        <v>0.211056</v>
      </c>
      <c r="GW197">
        <v>0.103976</v>
      </c>
      <c r="GX197">
        <v>0.09929250000000001</v>
      </c>
      <c r="GY197">
        <v>25158.6</v>
      </c>
      <c r="GZ197">
        <v>25153.4</v>
      </c>
      <c r="HA197">
        <v>29585.7</v>
      </c>
      <c r="HB197">
        <v>29461.4</v>
      </c>
      <c r="HC197">
        <v>35026.9</v>
      </c>
      <c r="HD197">
        <v>35146.2</v>
      </c>
      <c r="HE197">
        <v>41635.5</v>
      </c>
      <c r="HF197">
        <v>41853.6</v>
      </c>
      <c r="HG197">
        <v>1.92745</v>
      </c>
      <c r="HH197">
        <v>1.8866</v>
      </c>
      <c r="HI197">
        <v>0.110008</v>
      </c>
      <c r="HJ197">
        <v>0</v>
      </c>
      <c r="HK197">
        <v>28.2135</v>
      </c>
      <c r="HL197">
        <v>999.9</v>
      </c>
      <c r="HM197">
        <v>53.2</v>
      </c>
      <c r="HN197">
        <v>31</v>
      </c>
      <c r="HO197">
        <v>26.5256</v>
      </c>
      <c r="HP197">
        <v>61.9382</v>
      </c>
      <c r="HQ197">
        <v>25.9054</v>
      </c>
      <c r="HR197">
        <v>1</v>
      </c>
      <c r="HS197">
        <v>0.0341565</v>
      </c>
      <c r="HT197">
        <v>-0.62903</v>
      </c>
      <c r="HU197">
        <v>20.3387</v>
      </c>
      <c r="HV197">
        <v>5.21714</v>
      </c>
      <c r="HW197">
        <v>12.0114</v>
      </c>
      <c r="HX197">
        <v>4.9887</v>
      </c>
      <c r="HY197">
        <v>3.2879</v>
      </c>
      <c r="HZ197">
        <v>9999</v>
      </c>
      <c r="IA197">
        <v>9999</v>
      </c>
      <c r="IB197">
        <v>9999</v>
      </c>
      <c r="IC197">
        <v>999.9</v>
      </c>
      <c r="ID197">
        <v>1.86754</v>
      </c>
      <c r="IE197">
        <v>1.8667</v>
      </c>
      <c r="IF197">
        <v>1.86601</v>
      </c>
      <c r="IG197">
        <v>1.866</v>
      </c>
      <c r="IH197">
        <v>1.86783</v>
      </c>
      <c r="II197">
        <v>1.87029</v>
      </c>
      <c r="IJ197">
        <v>1.86891</v>
      </c>
      <c r="IK197">
        <v>1.87041</v>
      </c>
      <c r="IL197">
        <v>0</v>
      </c>
      <c r="IM197">
        <v>0</v>
      </c>
      <c r="IN197">
        <v>0</v>
      </c>
      <c r="IO197">
        <v>0</v>
      </c>
      <c r="IP197" t="s">
        <v>443</v>
      </c>
      <c r="IQ197" t="s">
        <v>444</v>
      </c>
      <c r="IR197" t="s">
        <v>445</v>
      </c>
      <c r="IS197" t="s">
        <v>445</v>
      </c>
      <c r="IT197" t="s">
        <v>445</v>
      </c>
      <c r="IU197" t="s">
        <v>445</v>
      </c>
      <c r="IV197">
        <v>0</v>
      </c>
      <c r="IW197">
        <v>100</v>
      </c>
      <c r="IX197">
        <v>100</v>
      </c>
      <c r="IY197">
        <v>-0.34</v>
      </c>
      <c r="IZ197">
        <v>0.139</v>
      </c>
      <c r="JA197">
        <v>0.1520806729546384</v>
      </c>
      <c r="JB197">
        <v>0.0003178419753343253</v>
      </c>
      <c r="JC197">
        <v>-6.012475575984678E-07</v>
      </c>
      <c r="JD197">
        <v>7.594320938325871E-11</v>
      </c>
      <c r="JE197">
        <v>-0.06537213769188976</v>
      </c>
      <c r="JF197">
        <v>-0.002779077146552394</v>
      </c>
      <c r="JG197">
        <v>0.0007843295920201409</v>
      </c>
      <c r="JH197">
        <v>-1.211717912536145E-05</v>
      </c>
      <c r="JI197">
        <v>4</v>
      </c>
      <c r="JJ197">
        <v>2338</v>
      </c>
      <c r="JK197">
        <v>1</v>
      </c>
      <c r="JL197">
        <v>27</v>
      </c>
      <c r="JM197">
        <v>189951.8</v>
      </c>
      <c r="JN197">
        <v>189951.9</v>
      </c>
      <c r="JO197">
        <v>2.7478</v>
      </c>
      <c r="JP197">
        <v>2.23145</v>
      </c>
      <c r="JQ197">
        <v>1.39648</v>
      </c>
      <c r="JR197">
        <v>2.34741</v>
      </c>
      <c r="JS197">
        <v>1.49536</v>
      </c>
      <c r="JT197">
        <v>2.7002</v>
      </c>
      <c r="JU197">
        <v>36.1989</v>
      </c>
      <c r="JV197">
        <v>24.07</v>
      </c>
      <c r="JW197">
        <v>18</v>
      </c>
      <c r="JX197">
        <v>486.784</v>
      </c>
      <c r="JY197">
        <v>451.192</v>
      </c>
      <c r="JZ197">
        <v>28.2799</v>
      </c>
      <c r="KA197">
        <v>28.0298</v>
      </c>
      <c r="KB197">
        <v>29.9999</v>
      </c>
      <c r="KC197">
        <v>27.8926</v>
      </c>
      <c r="KD197">
        <v>27.8235</v>
      </c>
      <c r="KE197">
        <v>55.0737</v>
      </c>
      <c r="KF197">
        <v>23.0853</v>
      </c>
      <c r="KG197">
        <v>69.26519999999999</v>
      </c>
      <c r="KH197">
        <v>28.2789</v>
      </c>
      <c r="KI197">
        <v>1423.29</v>
      </c>
      <c r="KJ197">
        <v>22.122</v>
      </c>
      <c r="KK197">
        <v>101.119</v>
      </c>
      <c r="KL197">
        <v>100.646</v>
      </c>
    </row>
    <row r="198" spans="1:298">
      <c r="A198">
        <v>182</v>
      </c>
      <c r="B198">
        <v>1758644540</v>
      </c>
      <c r="C198">
        <v>2914</v>
      </c>
      <c r="D198" t="s">
        <v>809</v>
      </c>
      <c r="E198" t="s">
        <v>810</v>
      </c>
      <c r="F198">
        <v>5</v>
      </c>
      <c r="G198" t="s">
        <v>640</v>
      </c>
      <c r="H198" t="s">
        <v>437</v>
      </c>
      <c r="I198" t="s">
        <v>438</v>
      </c>
      <c r="J198">
        <v>1758644532.214286</v>
      </c>
      <c r="K198">
        <f>(L198)/1000</f>
        <v>0</v>
      </c>
      <c r="L198">
        <f>IF(DQ198, AO198, AI198)</f>
        <v>0</v>
      </c>
      <c r="M198">
        <f>IF(DQ198, AJ198, AH198)</f>
        <v>0</v>
      </c>
      <c r="N198">
        <f>DS198 - IF(AV198&gt;1, M198*DM198*100.0/(AX198), 0)</f>
        <v>0</v>
      </c>
      <c r="O198">
        <f>((U198-K198/2)*N198-M198)/(U198+K198/2)</f>
        <v>0</v>
      </c>
      <c r="P198">
        <f>O198*(DZ198+EA198)/1000.0</f>
        <v>0</v>
      </c>
      <c r="Q198">
        <f>(DS198 - IF(AV198&gt;1, M198*DM198*100.0/(AX198), 0))*(DZ198+EA198)/1000.0</f>
        <v>0</v>
      </c>
      <c r="R198">
        <f>2.0/((1/T198-1/S198)+SIGN(T198)*SQRT((1/T198-1/S198)*(1/T198-1/S198) + 4*DN198/((DN198+1)*(DN198+1))*(2*1/T198*1/S198-1/S198*1/S198)))</f>
        <v>0</v>
      </c>
      <c r="S198">
        <f>IF(LEFT(DO198,1)&lt;&gt;"0",IF(LEFT(DO198,1)="1",3.0,DP198),$D$5+$E$5*(EG198*DZ198/($K$5*1000))+$F$5*(EG198*DZ198/($K$5*1000))*MAX(MIN(DM198,$J$5),$I$5)*MAX(MIN(DM198,$J$5),$I$5)+$G$5*MAX(MIN(DM198,$J$5),$I$5)*(EG198*DZ198/($K$5*1000))+$H$5*(EG198*DZ198/($K$5*1000))*(EG198*DZ198/($K$5*1000)))</f>
        <v>0</v>
      </c>
      <c r="T198">
        <f>K198*(1000-(1000*0.61365*exp(17.502*X198/(240.97+X198))/(DZ198+EA198)+DU198)/2)/(1000*0.61365*exp(17.502*X198/(240.97+X198))/(DZ198+EA198)-DU198)</f>
        <v>0</v>
      </c>
      <c r="U198">
        <f>1/((DN198+1)/(R198/1.6)+1/(S198/1.37)) + DN198/((DN198+1)/(R198/1.6) + DN198/(S198/1.37))</f>
        <v>0</v>
      </c>
      <c r="V198">
        <f>(DI198*DL198)</f>
        <v>0</v>
      </c>
      <c r="W198">
        <f>(EB198+(V198+2*0.95*5.67E-8*(((EB198+$B$7)+273)^4-(EB198+273)^4)-44100*K198)/(1.84*29.3*S198+8*0.95*5.67E-8*(EB198+273)^3))</f>
        <v>0</v>
      </c>
      <c r="X198">
        <f>($C$7*EC198+$D$7*ED198+$E$7*W198)</f>
        <v>0</v>
      </c>
      <c r="Y198">
        <f>0.61365*exp(17.502*X198/(240.97+X198))</f>
        <v>0</v>
      </c>
      <c r="Z198">
        <f>(AA198/AB198*100)</f>
        <v>0</v>
      </c>
      <c r="AA198">
        <f>DU198*(DZ198+EA198)/1000</f>
        <v>0</v>
      </c>
      <c r="AB198">
        <f>0.61365*exp(17.502*EB198/(240.97+EB198))</f>
        <v>0</v>
      </c>
      <c r="AC198">
        <f>(Y198-DU198*(DZ198+EA198)/1000)</f>
        <v>0</v>
      </c>
      <c r="AD198">
        <f>(-K198*44100)</f>
        <v>0</v>
      </c>
      <c r="AE198">
        <f>2*29.3*S198*0.92*(EB198-X198)</f>
        <v>0</v>
      </c>
      <c r="AF198">
        <f>2*0.95*5.67E-8*(((EB198+$B$7)+273)^4-(X198+273)^4)</f>
        <v>0</v>
      </c>
      <c r="AG198">
        <f>V198+AF198+AD198+AE198</f>
        <v>0</v>
      </c>
      <c r="AH198">
        <f>DY198*AV198*(DT198-DS198*(1000-AV198*DV198)/(1000-AV198*DU198))/(100*DM198)</f>
        <v>0</v>
      </c>
      <c r="AI198">
        <f>1000*DY198*AV198*(DU198-DV198)/(100*DM198*(1000-AV198*DU198))</f>
        <v>0</v>
      </c>
      <c r="AJ198">
        <f>(AK198 - AL198 - DZ198*1E3/(8.314*(EB198+273.15)) * AN198/DY198 * AM198) * DY198/(100*DM198) * (1000 - DV198)/1000</f>
        <v>0</v>
      </c>
      <c r="AK198">
        <v>1441.316327456389</v>
      </c>
      <c r="AL198">
        <v>1414.180181818182</v>
      </c>
      <c r="AM198">
        <v>3.453900663757172</v>
      </c>
      <c r="AN198">
        <v>64.96377048349792</v>
      </c>
      <c r="AO198">
        <f>(AQ198 - AP198 + DZ198*1E3/(8.314*(EB198+273.15)) * AS198/DY198 * AR198) * DY198/(100*DM198) * 1000/(1000 - AQ198)</f>
        <v>0</v>
      </c>
      <c r="AP198">
        <v>22.10030635010691</v>
      </c>
      <c r="AQ198">
        <v>23.20312242424243</v>
      </c>
      <c r="AR198">
        <v>2.224628718467658E-05</v>
      </c>
      <c r="AS198">
        <v>107.5651397533487</v>
      </c>
      <c r="AT198">
        <v>2</v>
      </c>
      <c r="AU198">
        <v>0</v>
      </c>
      <c r="AV198">
        <f>IF(AT198*$H$13&gt;=AX198,1.0,(AX198/(AX198-AT198*$H$13)))</f>
        <v>0</v>
      </c>
      <c r="AW198">
        <f>(AV198-1)*100</f>
        <v>0</v>
      </c>
      <c r="AX198">
        <f>MAX(0,($B$13+$C$13*EG198)/(1+$D$13*EG198)*DZ198/(EB198+273)*$E$13)</f>
        <v>0</v>
      </c>
      <c r="AY198" t="s">
        <v>439</v>
      </c>
      <c r="AZ198" t="s">
        <v>439</v>
      </c>
      <c r="BA198">
        <v>0</v>
      </c>
      <c r="BB198">
        <v>0</v>
      </c>
      <c r="BC198">
        <f>1-BA198/BB198</f>
        <v>0</v>
      </c>
      <c r="BD198">
        <v>0</v>
      </c>
      <c r="BE198" t="s">
        <v>439</v>
      </c>
      <c r="BF198" t="s">
        <v>439</v>
      </c>
      <c r="BG198">
        <v>0</v>
      </c>
      <c r="BH198">
        <v>0</v>
      </c>
      <c r="BI198">
        <f>1-BG198/BH198</f>
        <v>0</v>
      </c>
      <c r="BJ198">
        <v>0.5</v>
      </c>
      <c r="BK198">
        <f>DJ198</f>
        <v>0</v>
      </c>
      <c r="BL198">
        <f>M198</f>
        <v>0</v>
      </c>
      <c r="BM198">
        <f>BI198*BJ198*BK198</f>
        <v>0</v>
      </c>
      <c r="BN198">
        <f>(BL198-BD198)/BK198</f>
        <v>0</v>
      </c>
      <c r="BO198">
        <f>(BB198-BH198)/BH198</f>
        <v>0</v>
      </c>
      <c r="BP198">
        <f>BA198/(BC198+BA198/BH198)</f>
        <v>0</v>
      </c>
      <c r="BQ198" t="s">
        <v>439</v>
      </c>
      <c r="BR198">
        <v>0</v>
      </c>
      <c r="BS198">
        <f>IF(BR198&lt;&gt;0, BR198, BP198)</f>
        <v>0</v>
      </c>
      <c r="BT198">
        <f>1-BS198/BH198</f>
        <v>0</v>
      </c>
      <c r="BU198">
        <f>(BH198-BG198)/(BH198-BS198)</f>
        <v>0</v>
      </c>
      <c r="BV198">
        <f>(BB198-BH198)/(BB198-BS198)</f>
        <v>0</v>
      </c>
      <c r="BW198">
        <f>(BH198-BG198)/(BH198-BA198)</f>
        <v>0</v>
      </c>
      <c r="BX198">
        <f>(BB198-BH198)/(BB198-BA198)</f>
        <v>0</v>
      </c>
      <c r="BY198">
        <f>(BU198*BS198/BG198)</f>
        <v>0</v>
      </c>
      <c r="BZ198">
        <f>(1-BY198)</f>
        <v>0</v>
      </c>
      <c r="DI198">
        <f>$B$11*EH198+$C$11*EI198+$F$11*ET198*(1-EW198)</f>
        <v>0</v>
      </c>
      <c r="DJ198">
        <f>DI198*DK198</f>
        <v>0</v>
      </c>
      <c r="DK198">
        <f>($B$11*$D$9+$C$11*$D$9+$F$11*((FG198+EY198)/MAX(FG198+EY198+FH198, 0.1)*$I$9+FH198/MAX(FG198+EY198+FH198, 0.1)*$J$9))/($B$11+$C$11+$F$11)</f>
        <v>0</v>
      </c>
      <c r="DL198">
        <f>($B$11*$K$9+$C$11*$K$9+$F$11*((FG198+EY198)/MAX(FG198+EY198+FH198, 0.1)*$P$9+FH198/MAX(FG198+EY198+FH198, 0.1)*$Q$9))/($B$11+$C$11+$F$11)</f>
        <v>0</v>
      </c>
      <c r="DM198">
        <v>1.65</v>
      </c>
      <c r="DN198">
        <v>0.5</v>
      </c>
      <c r="DO198" t="s">
        <v>440</v>
      </c>
      <c r="DP198">
        <v>2</v>
      </c>
      <c r="DQ198" t="b">
        <v>1</v>
      </c>
      <c r="DR198">
        <v>1758644532.214286</v>
      </c>
      <c r="DS198">
        <v>1356.9225</v>
      </c>
      <c r="DT198">
        <v>1393.592857142857</v>
      </c>
      <c r="DU198">
        <v>23.18542857142857</v>
      </c>
      <c r="DV198">
        <v>22.07534285714286</v>
      </c>
      <c r="DW198">
        <v>1357.2575</v>
      </c>
      <c r="DX198">
        <v>23.04659642857143</v>
      </c>
      <c r="DY198">
        <v>500.0008214285714</v>
      </c>
      <c r="DZ198">
        <v>90.48175714285715</v>
      </c>
      <c r="EA198">
        <v>0.02977523214285714</v>
      </c>
      <c r="EB198">
        <v>29.73185714285714</v>
      </c>
      <c r="EC198">
        <v>30.00513214285714</v>
      </c>
      <c r="ED198">
        <v>999.9000000000002</v>
      </c>
      <c r="EE198">
        <v>0</v>
      </c>
      <c r="EF198">
        <v>0</v>
      </c>
      <c r="EG198">
        <v>10002.97821428571</v>
      </c>
      <c r="EH198">
        <v>0</v>
      </c>
      <c r="EI198">
        <v>12.0846</v>
      </c>
      <c r="EJ198">
        <v>-36.67085357142857</v>
      </c>
      <c r="EK198">
        <v>1389.130714285714</v>
      </c>
      <c r="EL198">
        <v>1425.0525</v>
      </c>
      <c r="EM198">
        <v>1.110103571428571</v>
      </c>
      <c r="EN198">
        <v>1393.592857142857</v>
      </c>
      <c r="EO198">
        <v>22.07534285714286</v>
      </c>
      <c r="EP198">
        <v>2.097859642857143</v>
      </c>
      <c r="EQ198">
        <v>1.997414642857143</v>
      </c>
      <c r="ER198">
        <v>18.20293571428571</v>
      </c>
      <c r="ES198">
        <v>17.42385714285714</v>
      </c>
      <c r="ET198">
        <v>1999.986071428571</v>
      </c>
      <c r="EU198">
        <v>0.9799979285714284</v>
      </c>
      <c r="EV198">
        <v>0.020001975</v>
      </c>
      <c r="EW198">
        <v>0</v>
      </c>
      <c r="EX198">
        <v>234.3426071428571</v>
      </c>
      <c r="EY198">
        <v>5.00097</v>
      </c>
      <c r="EZ198">
        <v>4788.177857142857</v>
      </c>
      <c r="FA198">
        <v>16707.45</v>
      </c>
      <c r="FB198">
        <v>40.25</v>
      </c>
      <c r="FC198">
        <v>40.625</v>
      </c>
      <c r="FD198">
        <v>40.18699999999999</v>
      </c>
      <c r="FE198">
        <v>40.22975</v>
      </c>
      <c r="FF198">
        <v>40.875</v>
      </c>
      <c r="FG198">
        <v>1955.084285714286</v>
      </c>
      <c r="FH198">
        <v>39.9</v>
      </c>
      <c r="FI198">
        <v>0</v>
      </c>
      <c r="FJ198">
        <v>1758644541</v>
      </c>
      <c r="FK198">
        <v>0</v>
      </c>
      <c r="FL198">
        <v>234.35492</v>
      </c>
      <c r="FM198">
        <v>1.357538458371098</v>
      </c>
      <c r="FN198">
        <v>32.59846148207402</v>
      </c>
      <c r="FO198">
        <v>4788.3584</v>
      </c>
      <c r="FP198">
        <v>15</v>
      </c>
      <c r="FQ198">
        <v>0</v>
      </c>
      <c r="FR198" t="s">
        <v>441</v>
      </c>
      <c r="FS198">
        <v>1747247426.5</v>
      </c>
      <c r="FT198">
        <v>1747247420.5</v>
      </c>
      <c r="FU198">
        <v>0</v>
      </c>
      <c r="FV198">
        <v>1.027</v>
      </c>
      <c r="FW198">
        <v>0.031</v>
      </c>
      <c r="FX198">
        <v>0.02</v>
      </c>
      <c r="FY198">
        <v>0.05</v>
      </c>
      <c r="FZ198">
        <v>420</v>
      </c>
      <c r="GA198">
        <v>16</v>
      </c>
      <c r="GB198">
        <v>0.01</v>
      </c>
      <c r="GC198">
        <v>0.1</v>
      </c>
      <c r="GD198">
        <v>-36.66902682926829</v>
      </c>
      <c r="GE198">
        <v>-0.3482613240418094</v>
      </c>
      <c r="GF198">
        <v>0.1140494993613763</v>
      </c>
      <c r="GG198">
        <v>0</v>
      </c>
      <c r="GH198">
        <v>234.2855294117647</v>
      </c>
      <c r="GI198">
        <v>1.497540107177481</v>
      </c>
      <c r="GJ198">
        <v>0.2535001143165002</v>
      </c>
      <c r="GK198">
        <v>-1</v>
      </c>
      <c r="GL198">
        <v>1.121656829268293</v>
      </c>
      <c r="GM198">
        <v>-0.2441619512195108</v>
      </c>
      <c r="GN198">
        <v>0.0273898962534678</v>
      </c>
      <c r="GO198">
        <v>0</v>
      </c>
      <c r="GP198">
        <v>0</v>
      </c>
      <c r="GQ198">
        <v>2</v>
      </c>
      <c r="GR198" t="s">
        <v>482</v>
      </c>
      <c r="GS198">
        <v>3.1362</v>
      </c>
      <c r="GT198">
        <v>2.69048</v>
      </c>
      <c r="GU198">
        <v>0.211157</v>
      </c>
      <c r="GV198">
        <v>0.212591</v>
      </c>
      <c r="GW198">
        <v>0.104004</v>
      </c>
      <c r="GX198">
        <v>0.0992951</v>
      </c>
      <c r="GY198">
        <v>25108.6</v>
      </c>
      <c r="GZ198">
        <v>25104.6</v>
      </c>
      <c r="HA198">
        <v>29585.6</v>
      </c>
      <c r="HB198">
        <v>29461.7</v>
      </c>
      <c r="HC198">
        <v>35026</v>
      </c>
      <c r="HD198">
        <v>35146.6</v>
      </c>
      <c r="HE198">
        <v>41635.7</v>
      </c>
      <c r="HF198">
        <v>41854</v>
      </c>
      <c r="HG198">
        <v>1.92735</v>
      </c>
      <c r="HH198">
        <v>1.88663</v>
      </c>
      <c r="HI198">
        <v>0.110231</v>
      </c>
      <c r="HJ198">
        <v>0</v>
      </c>
      <c r="HK198">
        <v>28.2118</v>
      </c>
      <c r="HL198">
        <v>999.9</v>
      </c>
      <c r="HM198">
        <v>53.3</v>
      </c>
      <c r="HN198">
        <v>31</v>
      </c>
      <c r="HO198">
        <v>26.5748</v>
      </c>
      <c r="HP198">
        <v>62.0682</v>
      </c>
      <c r="HQ198">
        <v>25.9736</v>
      </c>
      <c r="HR198">
        <v>1</v>
      </c>
      <c r="HS198">
        <v>0.0341768</v>
      </c>
      <c r="HT198">
        <v>-0.618459</v>
      </c>
      <c r="HU198">
        <v>20.3386</v>
      </c>
      <c r="HV198">
        <v>5.21714</v>
      </c>
      <c r="HW198">
        <v>12.0119</v>
      </c>
      <c r="HX198">
        <v>4.9889</v>
      </c>
      <c r="HY198">
        <v>3.28775</v>
      </c>
      <c r="HZ198">
        <v>9999</v>
      </c>
      <c r="IA198">
        <v>9999</v>
      </c>
      <c r="IB198">
        <v>9999</v>
      </c>
      <c r="IC198">
        <v>999.9</v>
      </c>
      <c r="ID198">
        <v>1.86754</v>
      </c>
      <c r="IE198">
        <v>1.86669</v>
      </c>
      <c r="IF198">
        <v>1.86601</v>
      </c>
      <c r="IG198">
        <v>1.866</v>
      </c>
      <c r="IH198">
        <v>1.86784</v>
      </c>
      <c r="II198">
        <v>1.8703</v>
      </c>
      <c r="IJ198">
        <v>1.86892</v>
      </c>
      <c r="IK198">
        <v>1.87041</v>
      </c>
      <c r="IL198">
        <v>0</v>
      </c>
      <c r="IM198">
        <v>0</v>
      </c>
      <c r="IN198">
        <v>0</v>
      </c>
      <c r="IO198">
        <v>0</v>
      </c>
      <c r="IP198" t="s">
        <v>443</v>
      </c>
      <c r="IQ198" t="s">
        <v>444</v>
      </c>
      <c r="IR198" t="s">
        <v>445</v>
      </c>
      <c r="IS198" t="s">
        <v>445</v>
      </c>
      <c r="IT198" t="s">
        <v>445</v>
      </c>
      <c r="IU198" t="s">
        <v>445</v>
      </c>
      <c r="IV198">
        <v>0</v>
      </c>
      <c r="IW198">
        <v>100</v>
      </c>
      <c r="IX198">
        <v>100</v>
      </c>
      <c r="IY198">
        <v>-0.36</v>
      </c>
      <c r="IZ198">
        <v>0.1391</v>
      </c>
      <c r="JA198">
        <v>0.1520806729546384</v>
      </c>
      <c r="JB198">
        <v>0.0003178419753343253</v>
      </c>
      <c r="JC198">
        <v>-6.012475575984678E-07</v>
      </c>
      <c r="JD198">
        <v>7.594320938325871E-11</v>
      </c>
      <c r="JE198">
        <v>-0.06537213769188976</v>
      </c>
      <c r="JF198">
        <v>-0.002779077146552394</v>
      </c>
      <c r="JG198">
        <v>0.0007843295920201409</v>
      </c>
      <c r="JH198">
        <v>-1.211717912536145E-05</v>
      </c>
      <c r="JI198">
        <v>4</v>
      </c>
      <c r="JJ198">
        <v>2338</v>
      </c>
      <c r="JK198">
        <v>1</v>
      </c>
      <c r="JL198">
        <v>27</v>
      </c>
      <c r="JM198">
        <v>189951.9</v>
      </c>
      <c r="JN198">
        <v>189952</v>
      </c>
      <c r="JO198">
        <v>2.77466</v>
      </c>
      <c r="JP198">
        <v>2.22656</v>
      </c>
      <c r="JQ198">
        <v>1.39771</v>
      </c>
      <c r="JR198">
        <v>2.34741</v>
      </c>
      <c r="JS198">
        <v>1.49536</v>
      </c>
      <c r="JT198">
        <v>2.6001</v>
      </c>
      <c r="JU198">
        <v>36.1989</v>
      </c>
      <c r="JV198">
        <v>24.07</v>
      </c>
      <c r="JW198">
        <v>18</v>
      </c>
      <c r="JX198">
        <v>486.711</v>
      </c>
      <c r="JY198">
        <v>451.202</v>
      </c>
      <c r="JZ198">
        <v>28.2768</v>
      </c>
      <c r="KA198">
        <v>28.0298</v>
      </c>
      <c r="KB198">
        <v>29.9999</v>
      </c>
      <c r="KC198">
        <v>27.8914</v>
      </c>
      <c r="KD198">
        <v>27.8228</v>
      </c>
      <c r="KE198">
        <v>55.5575</v>
      </c>
      <c r="KF198">
        <v>23.0853</v>
      </c>
      <c r="KG198">
        <v>69.26519999999999</v>
      </c>
      <c r="KH198">
        <v>28.2713</v>
      </c>
      <c r="KI198">
        <v>1436.65</v>
      </c>
      <c r="KJ198">
        <v>22.1199</v>
      </c>
      <c r="KK198">
        <v>101.119</v>
      </c>
      <c r="KL198">
        <v>100.647</v>
      </c>
    </row>
    <row r="199" spans="1:298">
      <c r="A199">
        <v>183</v>
      </c>
      <c r="B199">
        <v>1758644545</v>
      </c>
      <c r="C199">
        <v>2919</v>
      </c>
      <c r="D199" t="s">
        <v>811</v>
      </c>
      <c r="E199" t="s">
        <v>812</v>
      </c>
      <c r="F199">
        <v>5</v>
      </c>
      <c r="G199" t="s">
        <v>640</v>
      </c>
      <c r="H199" t="s">
        <v>437</v>
      </c>
      <c r="I199" t="s">
        <v>438</v>
      </c>
      <c r="J199">
        <v>1758644537.5</v>
      </c>
      <c r="K199">
        <f>(L199)/1000</f>
        <v>0</v>
      </c>
      <c r="L199">
        <f>IF(DQ199, AO199, AI199)</f>
        <v>0</v>
      </c>
      <c r="M199">
        <f>IF(DQ199, AJ199, AH199)</f>
        <v>0</v>
      </c>
      <c r="N199">
        <f>DS199 - IF(AV199&gt;1, M199*DM199*100.0/(AX199), 0)</f>
        <v>0</v>
      </c>
      <c r="O199">
        <f>((U199-K199/2)*N199-M199)/(U199+K199/2)</f>
        <v>0</v>
      </c>
      <c r="P199">
        <f>O199*(DZ199+EA199)/1000.0</f>
        <v>0</v>
      </c>
      <c r="Q199">
        <f>(DS199 - IF(AV199&gt;1, M199*DM199*100.0/(AX199), 0))*(DZ199+EA199)/1000.0</f>
        <v>0</v>
      </c>
      <c r="R199">
        <f>2.0/((1/T199-1/S199)+SIGN(T199)*SQRT((1/T199-1/S199)*(1/T199-1/S199) + 4*DN199/((DN199+1)*(DN199+1))*(2*1/T199*1/S199-1/S199*1/S199)))</f>
        <v>0</v>
      </c>
      <c r="S199">
        <f>IF(LEFT(DO199,1)&lt;&gt;"0",IF(LEFT(DO199,1)="1",3.0,DP199),$D$5+$E$5*(EG199*DZ199/($K$5*1000))+$F$5*(EG199*DZ199/($K$5*1000))*MAX(MIN(DM199,$J$5),$I$5)*MAX(MIN(DM199,$J$5),$I$5)+$G$5*MAX(MIN(DM199,$J$5),$I$5)*(EG199*DZ199/($K$5*1000))+$H$5*(EG199*DZ199/($K$5*1000))*(EG199*DZ199/($K$5*1000)))</f>
        <v>0</v>
      </c>
      <c r="T199">
        <f>K199*(1000-(1000*0.61365*exp(17.502*X199/(240.97+X199))/(DZ199+EA199)+DU199)/2)/(1000*0.61365*exp(17.502*X199/(240.97+X199))/(DZ199+EA199)-DU199)</f>
        <v>0</v>
      </c>
      <c r="U199">
        <f>1/((DN199+1)/(R199/1.6)+1/(S199/1.37)) + DN199/((DN199+1)/(R199/1.6) + DN199/(S199/1.37))</f>
        <v>0</v>
      </c>
      <c r="V199">
        <f>(DI199*DL199)</f>
        <v>0</v>
      </c>
      <c r="W199">
        <f>(EB199+(V199+2*0.95*5.67E-8*(((EB199+$B$7)+273)^4-(EB199+273)^4)-44100*K199)/(1.84*29.3*S199+8*0.95*5.67E-8*(EB199+273)^3))</f>
        <v>0</v>
      </c>
      <c r="X199">
        <f>($C$7*EC199+$D$7*ED199+$E$7*W199)</f>
        <v>0</v>
      </c>
      <c r="Y199">
        <f>0.61365*exp(17.502*X199/(240.97+X199))</f>
        <v>0</v>
      </c>
      <c r="Z199">
        <f>(AA199/AB199*100)</f>
        <v>0</v>
      </c>
      <c r="AA199">
        <f>DU199*(DZ199+EA199)/1000</f>
        <v>0</v>
      </c>
      <c r="AB199">
        <f>0.61365*exp(17.502*EB199/(240.97+EB199))</f>
        <v>0</v>
      </c>
      <c r="AC199">
        <f>(Y199-DU199*(DZ199+EA199)/1000)</f>
        <v>0</v>
      </c>
      <c r="AD199">
        <f>(-K199*44100)</f>
        <v>0</v>
      </c>
      <c r="AE199">
        <f>2*29.3*S199*0.92*(EB199-X199)</f>
        <v>0</v>
      </c>
      <c r="AF199">
        <f>2*0.95*5.67E-8*(((EB199+$B$7)+273)^4-(X199+273)^4)</f>
        <v>0</v>
      </c>
      <c r="AG199">
        <f>V199+AF199+AD199+AE199</f>
        <v>0</v>
      </c>
      <c r="AH199">
        <f>DY199*AV199*(DT199-DS199*(1000-AV199*DV199)/(1000-AV199*DU199))/(100*DM199)</f>
        <v>0</v>
      </c>
      <c r="AI199">
        <f>1000*DY199*AV199*(DU199-DV199)/(100*DM199*(1000-AV199*DU199))</f>
        <v>0</v>
      </c>
      <c r="AJ199">
        <f>(AK199 - AL199 - DZ199*1E3/(8.314*(EB199+273.15)) * AN199/DY199 * AM199) * DY199/(100*DM199) * (1000 - DV199)/1000</f>
        <v>0</v>
      </c>
      <c r="AK199">
        <v>1458.315643550688</v>
      </c>
      <c r="AL199">
        <v>1431.119878787879</v>
      </c>
      <c r="AM199">
        <v>3.392220333840565</v>
      </c>
      <c r="AN199">
        <v>64.96377048349792</v>
      </c>
      <c r="AO199">
        <f>(AQ199 - AP199 + DZ199*1E3/(8.314*(EB199+273.15)) * AS199/DY199 * AR199) * DY199/(100*DM199) * 1000/(1000 - AQ199)</f>
        <v>0</v>
      </c>
      <c r="AP199">
        <v>22.09979481934823</v>
      </c>
      <c r="AQ199">
        <v>23.20798</v>
      </c>
      <c r="AR199">
        <v>1.124905475397688E-05</v>
      </c>
      <c r="AS199">
        <v>107.5651397533487</v>
      </c>
      <c r="AT199">
        <v>2</v>
      </c>
      <c r="AU199">
        <v>0</v>
      </c>
      <c r="AV199">
        <f>IF(AT199*$H$13&gt;=AX199,1.0,(AX199/(AX199-AT199*$H$13)))</f>
        <v>0</v>
      </c>
      <c r="AW199">
        <f>(AV199-1)*100</f>
        <v>0</v>
      </c>
      <c r="AX199">
        <f>MAX(0,($B$13+$C$13*EG199)/(1+$D$13*EG199)*DZ199/(EB199+273)*$E$13)</f>
        <v>0</v>
      </c>
      <c r="AY199" t="s">
        <v>439</v>
      </c>
      <c r="AZ199" t="s">
        <v>439</v>
      </c>
      <c r="BA199">
        <v>0</v>
      </c>
      <c r="BB199">
        <v>0</v>
      </c>
      <c r="BC199">
        <f>1-BA199/BB199</f>
        <v>0</v>
      </c>
      <c r="BD199">
        <v>0</v>
      </c>
      <c r="BE199" t="s">
        <v>439</v>
      </c>
      <c r="BF199" t="s">
        <v>439</v>
      </c>
      <c r="BG199">
        <v>0</v>
      </c>
      <c r="BH199">
        <v>0</v>
      </c>
      <c r="BI199">
        <f>1-BG199/BH199</f>
        <v>0</v>
      </c>
      <c r="BJ199">
        <v>0.5</v>
      </c>
      <c r="BK199">
        <f>DJ199</f>
        <v>0</v>
      </c>
      <c r="BL199">
        <f>M199</f>
        <v>0</v>
      </c>
      <c r="BM199">
        <f>BI199*BJ199*BK199</f>
        <v>0</v>
      </c>
      <c r="BN199">
        <f>(BL199-BD199)/BK199</f>
        <v>0</v>
      </c>
      <c r="BO199">
        <f>(BB199-BH199)/BH199</f>
        <v>0</v>
      </c>
      <c r="BP199">
        <f>BA199/(BC199+BA199/BH199)</f>
        <v>0</v>
      </c>
      <c r="BQ199" t="s">
        <v>439</v>
      </c>
      <c r="BR199">
        <v>0</v>
      </c>
      <c r="BS199">
        <f>IF(BR199&lt;&gt;0, BR199, BP199)</f>
        <v>0</v>
      </c>
      <c r="BT199">
        <f>1-BS199/BH199</f>
        <v>0</v>
      </c>
      <c r="BU199">
        <f>(BH199-BG199)/(BH199-BS199)</f>
        <v>0</v>
      </c>
      <c r="BV199">
        <f>(BB199-BH199)/(BB199-BS199)</f>
        <v>0</v>
      </c>
      <c r="BW199">
        <f>(BH199-BG199)/(BH199-BA199)</f>
        <v>0</v>
      </c>
      <c r="BX199">
        <f>(BB199-BH199)/(BB199-BA199)</f>
        <v>0</v>
      </c>
      <c r="BY199">
        <f>(BU199*BS199/BG199)</f>
        <v>0</v>
      </c>
      <c r="BZ199">
        <f>(1-BY199)</f>
        <v>0</v>
      </c>
      <c r="DI199">
        <f>$B$11*EH199+$C$11*EI199+$F$11*ET199*(1-EW199)</f>
        <v>0</v>
      </c>
      <c r="DJ199">
        <f>DI199*DK199</f>
        <v>0</v>
      </c>
      <c r="DK199">
        <f>($B$11*$D$9+$C$11*$D$9+$F$11*((FG199+EY199)/MAX(FG199+EY199+FH199, 0.1)*$I$9+FH199/MAX(FG199+EY199+FH199, 0.1)*$J$9))/($B$11+$C$11+$F$11)</f>
        <v>0</v>
      </c>
      <c r="DL199">
        <f>($B$11*$K$9+$C$11*$K$9+$F$11*((FG199+EY199)/MAX(FG199+EY199+FH199, 0.1)*$P$9+FH199/MAX(FG199+EY199+FH199, 0.1)*$Q$9))/($B$11+$C$11+$F$11)</f>
        <v>0</v>
      </c>
      <c r="DM199">
        <v>1.65</v>
      </c>
      <c r="DN199">
        <v>0.5</v>
      </c>
      <c r="DO199" t="s">
        <v>440</v>
      </c>
      <c r="DP199">
        <v>2</v>
      </c>
      <c r="DQ199" t="b">
        <v>1</v>
      </c>
      <c r="DR199">
        <v>1758644537.5</v>
      </c>
      <c r="DS199">
        <v>1374.586296296297</v>
      </c>
      <c r="DT199">
        <v>1411.292962962963</v>
      </c>
      <c r="DU199">
        <v>23.19672222222223</v>
      </c>
      <c r="DV199">
        <v>22.09732222222223</v>
      </c>
      <c r="DW199">
        <v>1374.936666666666</v>
      </c>
      <c r="DX199">
        <v>23.05772222222222</v>
      </c>
      <c r="DY199">
        <v>500.0304074074075</v>
      </c>
      <c r="DZ199">
        <v>90.48163333333333</v>
      </c>
      <c r="EA199">
        <v>0.02990533333333334</v>
      </c>
      <c r="EB199">
        <v>29.72966666666666</v>
      </c>
      <c r="EC199">
        <v>30.00692592592593</v>
      </c>
      <c r="ED199">
        <v>999.9000000000001</v>
      </c>
      <c r="EE199">
        <v>0</v>
      </c>
      <c r="EF199">
        <v>0</v>
      </c>
      <c r="EG199">
        <v>10004.13333333333</v>
      </c>
      <c r="EH199">
        <v>0</v>
      </c>
      <c r="EI199">
        <v>12.0846</v>
      </c>
      <c r="EJ199">
        <v>-36.70625925925926</v>
      </c>
      <c r="EK199">
        <v>1407.230370370371</v>
      </c>
      <c r="EL199">
        <v>1443.183703703704</v>
      </c>
      <c r="EM199">
        <v>1.09941</v>
      </c>
      <c r="EN199">
        <v>1411.292962962963</v>
      </c>
      <c r="EO199">
        <v>22.09732222222223</v>
      </c>
      <c r="EP199">
        <v>2.098877777777778</v>
      </c>
      <c r="EQ199">
        <v>1.9994</v>
      </c>
      <c r="ER199">
        <v>18.21066296296296</v>
      </c>
      <c r="ES199">
        <v>17.4396037037037</v>
      </c>
      <c r="ET199">
        <v>2000.012962962963</v>
      </c>
      <c r="EU199">
        <v>0.9799982222222222</v>
      </c>
      <c r="EV199">
        <v>0.02000167777777778</v>
      </c>
      <c r="EW199">
        <v>0</v>
      </c>
      <c r="EX199">
        <v>234.4888888888889</v>
      </c>
      <c r="EY199">
        <v>5.00097</v>
      </c>
      <c r="EZ199">
        <v>4791.067407407407</v>
      </c>
      <c r="FA199">
        <v>16707.67037037037</v>
      </c>
      <c r="FB199">
        <v>40.25</v>
      </c>
      <c r="FC199">
        <v>40.625</v>
      </c>
      <c r="FD199">
        <v>40.18699999999999</v>
      </c>
      <c r="FE199">
        <v>40.23366666666666</v>
      </c>
      <c r="FF199">
        <v>40.875</v>
      </c>
      <c r="FG199">
        <v>1955.112962962963</v>
      </c>
      <c r="FH199">
        <v>39.9</v>
      </c>
      <c r="FI199">
        <v>0</v>
      </c>
      <c r="FJ199">
        <v>1758644545.8</v>
      </c>
      <c r="FK199">
        <v>0</v>
      </c>
      <c r="FL199">
        <v>234.47888</v>
      </c>
      <c r="FM199">
        <v>1.402153847169816</v>
      </c>
      <c r="FN199">
        <v>36.31307700423761</v>
      </c>
      <c r="FO199">
        <v>4791.0268</v>
      </c>
      <c r="FP199">
        <v>15</v>
      </c>
      <c r="FQ199">
        <v>0</v>
      </c>
      <c r="FR199" t="s">
        <v>441</v>
      </c>
      <c r="FS199">
        <v>1747247426.5</v>
      </c>
      <c r="FT199">
        <v>1747247420.5</v>
      </c>
      <c r="FU199">
        <v>0</v>
      </c>
      <c r="FV199">
        <v>1.027</v>
      </c>
      <c r="FW199">
        <v>0.031</v>
      </c>
      <c r="FX199">
        <v>0.02</v>
      </c>
      <c r="FY199">
        <v>0.05</v>
      </c>
      <c r="FZ199">
        <v>420</v>
      </c>
      <c r="GA199">
        <v>16</v>
      </c>
      <c r="GB199">
        <v>0.01</v>
      </c>
      <c r="GC199">
        <v>0.1</v>
      </c>
      <c r="GD199">
        <v>-36.66593414634146</v>
      </c>
      <c r="GE199">
        <v>-0.4740940766550688</v>
      </c>
      <c r="GF199">
        <v>0.1076785745605561</v>
      </c>
      <c r="GG199">
        <v>0</v>
      </c>
      <c r="GH199">
        <v>234.4095588235294</v>
      </c>
      <c r="GI199">
        <v>1.476317797464554</v>
      </c>
      <c r="GJ199">
        <v>0.2208719606703879</v>
      </c>
      <c r="GK199">
        <v>-1</v>
      </c>
      <c r="GL199">
        <v>1.109732926829268</v>
      </c>
      <c r="GM199">
        <v>-0.1088692682926839</v>
      </c>
      <c r="GN199">
        <v>0.01947393583227399</v>
      </c>
      <c r="GO199">
        <v>0</v>
      </c>
      <c r="GP199">
        <v>0</v>
      </c>
      <c r="GQ199">
        <v>2</v>
      </c>
      <c r="GR199" t="s">
        <v>482</v>
      </c>
      <c r="GS199">
        <v>3.1362</v>
      </c>
      <c r="GT199">
        <v>2.69004</v>
      </c>
      <c r="GU199">
        <v>0.212705</v>
      </c>
      <c r="GV199">
        <v>0.214102</v>
      </c>
      <c r="GW199">
        <v>0.104016</v>
      </c>
      <c r="GX199">
        <v>0.09929350000000001</v>
      </c>
      <c r="GY199">
        <v>25059.6</v>
      </c>
      <c r="GZ199">
        <v>25056</v>
      </c>
      <c r="HA199">
        <v>29586</v>
      </c>
      <c r="HB199">
        <v>29461.2</v>
      </c>
      <c r="HC199">
        <v>35026.2</v>
      </c>
      <c r="HD199">
        <v>35145.9</v>
      </c>
      <c r="HE199">
        <v>41636.5</v>
      </c>
      <c r="HF199">
        <v>41853.1</v>
      </c>
      <c r="HG199">
        <v>1.92755</v>
      </c>
      <c r="HH199">
        <v>1.88673</v>
      </c>
      <c r="HI199">
        <v>0.11009</v>
      </c>
      <c r="HJ199">
        <v>0</v>
      </c>
      <c r="HK199">
        <v>28.2111</v>
      </c>
      <c r="HL199">
        <v>999.9</v>
      </c>
      <c r="HM199">
        <v>53.2</v>
      </c>
      <c r="HN199">
        <v>31</v>
      </c>
      <c r="HO199">
        <v>26.5247</v>
      </c>
      <c r="HP199">
        <v>62.1982</v>
      </c>
      <c r="HQ199">
        <v>25.9896</v>
      </c>
      <c r="HR199">
        <v>1</v>
      </c>
      <c r="HS199">
        <v>0.0338618</v>
      </c>
      <c r="HT199">
        <v>-0.608186</v>
      </c>
      <c r="HU199">
        <v>20.3387</v>
      </c>
      <c r="HV199">
        <v>5.21669</v>
      </c>
      <c r="HW199">
        <v>12.012</v>
      </c>
      <c r="HX199">
        <v>4.9887</v>
      </c>
      <c r="HY199">
        <v>3.28788</v>
      </c>
      <c r="HZ199">
        <v>9999</v>
      </c>
      <c r="IA199">
        <v>9999</v>
      </c>
      <c r="IB199">
        <v>9999</v>
      </c>
      <c r="IC199">
        <v>999.9</v>
      </c>
      <c r="ID199">
        <v>1.86754</v>
      </c>
      <c r="IE199">
        <v>1.86667</v>
      </c>
      <c r="IF199">
        <v>1.86603</v>
      </c>
      <c r="IG199">
        <v>1.866</v>
      </c>
      <c r="IH199">
        <v>1.86784</v>
      </c>
      <c r="II199">
        <v>1.87029</v>
      </c>
      <c r="IJ199">
        <v>1.86891</v>
      </c>
      <c r="IK199">
        <v>1.87042</v>
      </c>
      <c r="IL199">
        <v>0</v>
      </c>
      <c r="IM199">
        <v>0</v>
      </c>
      <c r="IN199">
        <v>0</v>
      </c>
      <c r="IO199">
        <v>0</v>
      </c>
      <c r="IP199" t="s">
        <v>443</v>
      </c>
      <c r="IQ199" t="s">
        <v>444</v>
      </c>
      <c r="IR199" t="s">
        <v>445</v>
      </c>
      <c r="IS199" t="s">
        <v>445</v>
      </c>
      <c r="IT199" t="s">
        <v>445</v>
      </c>
      <c r="IU199" t="s">
        <v>445</v>
      </c>
      <c r="IV199">
        <v>0</v>
      </c>
      <c r="IW199">
        <v>100</v>
      </c>
      <c r="IX199">
        <v>100</v>
      </c>
      <c r="IY199">
        <v>-0.37</v>
      </c>
      <c r="IZ199">
        <v>0.1392</v>
      </c>
      <c r="JA199">
        <v>0.1520806729546384</v>
      </c>
      <c r="JB199">
        <v>0.0003178419753343253</v>
      </c>
      <c r="JC199">
        <v>-6.012475575984678E-07</v>
      </c>
      <c r="JD199">
        <v>7.594320938325871E-11</v>
      </c>
      <c r="JE199">
        <v>-0.06537213769188976</v>
      </c>
      <c r="JF199">
        <v>-0.002779077146552394</v>
      </c>
      <c r="JG199">
        <v>0.0007843295920201409</v>
      </c>
      <c r="JH199">
        <v>-1.211717912536145E-05</v>
      </c>
      <c r="JI199">
        <v>4</v>
      </c>
      <c r="JJ199">
        <v>2338</v>
      </c>
      <c r="JK199">
        <v>1</v>
      </c>
      <c r="JL199">
        <v>27</v>
      </c>
      <c r="JM199">
        <v>189952</v>
      </c>
      <c r="JN199">
        <v>189952.1</v>
      </c>
      <c r="JO199">
        <v>2.79907</v>
      </c>
      <c r="JP199">
        <v>2.22534</v>
      </c>
      <c r="JQ199">
        <v>1.39648</v>
      </c>
      <c r="JR199">
        <v>2.34619</v>
      </c>
      <c r="JS199">
        <v>1.49536</v>
      </c>
      <c r="JT199">
        <v>2.60864</v>
      </c>
      <c r="JU199">
        <v>36.1989</v>
      </c>
      <c r="JV199">
        <v>24.07</v>
      </c>
      <c r="JW199">
        <v>18</v>
      </c>
      <c r="JX199">
        <v>486.826</v>
      </c>
      <c r="JY199">
        <v>451.247</v>
      </c>
      <c r="JZ199">
        <v>28.2694</v>
      </c>
      <c r="KA199">
        <v>28.0274</v>
      </c>
      <c r="KB199">
        <v>29.9999</v>
      </c>
      <c r="KC199">
        <v>27.8901</v>
      </c>
      <c r="KD199">
        <v>27.8206</v>
      </c>
      <c r="KE199">
        <v>56.1102</v>
      </c>
      <c r="KF199">
        <v>23.0853</v>
      </c>
      <c r="KG199">
        <v>69.26519999999999</v>
      </c>
      <c r="KH199">
        <v>28.2636</v>
      </c>
      <c r="KI199">
        <v>1456.68</v>
      </c>
      <c r="KJ199">
        <v>22.1238</v>
      </c>
      <c r="KK199">
        <v>101.121</v>
      </c>
      <c r="KL199">
        <v>100.645</v>
      </c>
    </row>
    <row r="200" spans="1:298">
      <c r="A200">
        <v>184</v>
      </c>
      <c r="B200">
        <v>1758644550</v>
      </c>
      <c r="C200">
        <v>2924</v>
      </c>
      <c r="D200" t="s">
        <v>813</v>
      </c>
      <c r="E200" t="s">
        <v>814</v>
      </c>
      <c r="F200">
        <v>5</v>
      </c>
      <c r="G200" t="s">
        <v>640</v>
      </c>
      <c r="H200" t="s">
        <v>437</v>
      </c>
      <c r="I200" t="s">
        <v>438</v>
      </c>
      <c r="J200">
        <v>1758644542.214286</v>
      </c>
      <c r="K200">
        <f>(L200)/1000</f>
        <v>0</v>
      </c>
      <c r="L200">
        <f>IF(DQ200, AO200, AI200)</f>
        <v>0</v>
      </c>
      <c r="M200">
        <f>IF(DQ200, AJ200, AH200)</f>
        <v>0</v>
      </c>
      <c r="N200">
        <f>DS200 - IF(AV200&gt;1, M200*DM200*100.0/(AX200), 0)</f>
        <v>0</v>
      </c>
      <c r="O200">
        <f>((U200-K200/2)*N200-M200)/(U200+K200/2)</f>
        <v>0</v>
      </c>
      <c r="P200">
        <f>O200*(DZ200+EA200)/1000.0</f>
        <v>0</v>
      </c>
      <c r="Q200">
        <f>(DS200 - IF(AV200&gt;1, M200*DM200*100.0/(AX200), 0))*(DZ200+EA200)/1000.0</f>
        <v>0</v>
      </c>
      <c r="R200">
        <f>2.0/((1/T200-1/S200)+SIGN(T200)*SQRT((1/T200-1/S200)*(1/T200-1/S200) + 4*DN200/((DN200+1)*(DN200+1))*(2*1/T200*1/S200-1/S200*1/S200)))</f>
        <v>0</v>
      </c>
      <c r="S200">
        <f>IF(LEFT(DO200,1)&lt;&gt;"0",IF(LEFT(DO200,1)="1",3.0,DP200),$D$5+$E$5*(EG200*DZ200/($K$5*1000))+$F$5*(EG200*DZ200/($K$5*1000))*MAX(MIN(DM200,$J$5),$I$5)*MAX(MIN(DM200,$J$5),$I$5)+$G$5*MAX(MIN(DM200,$J$5),$I$5)*(EG200*DZ200/($K$5*1000))+$H$5*(EG200*DZ200/($K$5*1000))*(EG200*DZ200/($K$5*1000)))</f>
        <v>0</v>
      </c>
      <c r="T200">
        <f>K200*(1000-(1000*0.61365*exp(17.502*X200/(240.97+X200))/(DZ200+EA200)+DU200)/2)/(1000*0.61365*exp(17.502*X200/(240.97+X200))/(DZ200+EA200)-DU200)</f>
        <v>0</v>
      </c>
      <c r="U200">
        <f>1/((DN200+1)/(R200/1.6)+1/(S200/1.37)) + DN200/((DN200+1)/(R200/1.6) + DN200/(S200/1.37))</f>
        <v>0</v>
      </c>
      <c r="V200">
        <f>(DI200*DL200)</f>
        <v>0</v>
      </c>
      <c r="W200">
        <f>(EB200+(V200+2*0.95*5.67E-8*(((EB200+$B$7)+273)^4-(EB200+273)^4)-44100*K200)/(1.84*29.3*S200+8*0.95*5.67E-8*(EB200+273)^3))</f>
        <v>0</v>
      </c>
      <c r="X200">
        <f>($C$7*EC200+$D$7*ED200+$E$7*W200)</f>
        <v>0</v>
      </c>
      <c r="Y200">
        <f>0.61365*exp(17.502*X200/(240.97+X200))</f>
        <v>0</v>
      </c>
      <c r="Z200">
        <f>(AA200/AB200*100)</f>
        <v>0</v>
      </c>
      <c r="AA200">
        <f>DU200*(DZ200+EA200)/1000</f>
        <v>0</v>
      </c>
      <c r="AB200">
        <f>0.61365*exp(17.502*EB200/(240.97+EB200))</f>
        <v>0</v>
      </c>
      <c r="AC200">
        <f>(Y200-DU200*(DZ200+EA200)/1000)</f>
        <v>0</v>
      </c>
      <c r="AD200">
        <f>(-K200*44100)</f>
        <v>0</v>
      </c>
      <c r="AE200">
        <f>2*29.3*S200*0.92*(EB200-X200)</f>
        <v>0</v>
      </c>
      <c r="AF200">
        <f>2*0.95*5.67E-8*(((EB200+$B$7)+273)^4-(X200+273)^4)</f>
        <v>0</v>
      </c>
      <c r="AG200">
        <f>V200+AF200+AD200+AE200</f>
        <v>0</v>
      </c>
      <c r="AH200">
        <f>DY200*AV200*(DT200-DS200*(1000-AV200*DV200)/(1000-AV200*DU200))/(100*DM200)</f>
        <v>0</v>
      </c>
      <c r="AI200">
        <f>1000*DY200*AV200*(DU200-DV200)/(100*DM200*(1000-AV200*DU200))</f>
        <v>0</v>
      </c>
      <c r="AJ200">
        <f>(AK200 - AL200 - DZ200*1E3/(8.314*(EB200+273.15)) * AN200/DY200 * AM200) * DY200/(100*DM200) * (1000 - DV200)/1000</f>
        <v>0</v>
      </c>
      <c r="AK200">
        <v>1475.401056145122</v>
      </c>
      <c r="AL200">
        <v>1448.221818181818</v>
      </c>
      <c r="AM200">
        <v>3.438451997970884</v>
      </c>
      <c r="AN200">
        <v>64.96377048349792</v>
      </c>
      <c r="AO200">
        <f>(AQ200 - AP200 + DZ200*1E3/(8.314*(EB200+273.15)) * AS200/DY200 * AR200) * DY200/(100*DM200) * 1000/(1000 - AQ200)</f>
        <v>0</v>
      </c>
      <c r="AP200">
        <v>22.09790799674465</v>
      </c>
      <c r="AQ200">
        <v>23.20581393939393</v>
      </c>
      <c r="AR200">
        <v>-4.591105780236039E-06</v>
      </c>
      <c r="AS200">
        <v>107.5651397533487</v>
      </c>
      <c r="AT200">
        <v>2</v>
      </c>
      <c r="AU200">
        <v>0</v>
      </c>
      <c r="AV200">
        <f>IF(AT200*$H$13&gt;=AX200,1.0,(AX200/(AX200-AT200*$H$13)))</f>
        <v>0</v>
      </c>
      <c r="AW200">
        <f>(AV200-1)*100</f>
        <v>0</v>
      </c>
      <c r="AX200">
        <f>MAX(0,($B$13+$C$13*EG200)/(1+$D$13*EG200)*DZ200/(EB200+273)*$E$13)</f>
        <v>0</v>
      </c>
      <c r="AY200" t="s">
        <v>439</v>
      </c>
      <c r="AZ200" t="s">
        <v>439</v>
      </c>
      <c r="BA200">
        <v>0</v>
      </c>
      <c r="BB200">
        <v>0</v>
      </c>
      <c r="BC200">
        <f>1-BA200/BB200</f>
        <v>0</v>
      </c>
      <c r="BD200">
        <v>0</v>
      </c>
      <c r="BE200" t="s">
        <v>439</v>
      </c>
      <c r="BF200" t="s">
        <v>439</v>
      </c>
      <c r="BG200">
        <v>0</v>
      </c>
      <c r="BH200">
        <v>0</v>
      </c>
      <c r="BI200">
        <f>1-BG200/BH200</f>
        <v>0</v>
      </c>
      <c r="BJ200">
        <v>0.5</v>
      </c>
      <c r="BK200">
        <f>DJ200</f>
        <v>0</v>
      </c>
      <c r="BL200">
        <f>M200</f>
        <v>0</v>
      </c>
      <c r="BM200">
        <f>BI200*BJ200*BK200</f>
        <v>0</v>
      </c>
      <c r="BN200">
        <f>(BL200-BD200)/BK200</f>
        <v>0</v>
      </c>
      <c r="BO200">
        <f>(BB200-BH200)/BH200</f>
        <v>0</v>
      </c>
      <c r="BP200">
        <f>BA200/(BC200+BA200/BH200)</f>
        <v>0</v>
      </c>
      <c r="BQ200" t="s">
        <v>439</v>
      </c>
      <c r="BR200">
        <v>0</v>
      </c>
      <c r="BS200">
        <f>IF(BR200&lt;&gt;0, BR200, BP200)</f>
        <v>0</v>
      </c>
      <c r="BT200">
        <f>1-BS200/BH200</f>
        <v>0</v>
      </c>
      <c r="BU200">
        <f>(BH200-BG200)/(BH200-BS200)</f>
        <v>0</v>
      </c>
      <c r="BV200">
        <f>(BB200-BH200)/(BB200-BS200)</f>
        <v>0</v>
      </c>
      <c r="BW200">
        <f>(BH200-BG200)/(BH200-BA200)</f>
        <v>0</v>
      </c>
      <c r="BX200">
        <f>(BB200-BH200)/(BB200-BA200)</f>
        <v>0</v>
      </c>
      <c r="BY200">
        <f>(BU200*BS200/BG200)</f>
        <v>0</v>
      </c>
      <c r="BZ200">
        <f>(1-BY200)</f>
        <v>0</v>
      </c>
      <c r="DI200">
        <f>$B$11*EH200+$C$11*EI200+$F$11*ET200*(1-EW200)</f>
        <v>0</v>
      </c>
      <c r="DJ200">
        <f>DI200*DK200</f>
        <v>0</v>
      </c>
      <c r="DK200">
        <f>($B$11*$D$9+$C$11*$D$9+$F$11*((FG200+EY200)/MAX(FG200+EY200+FH200, 0.1)*$I$9+FH200/MAX(FG200+EY200+FH200, 0.1)*$J$9))/($B$11+$C$11+$F$11)</f>
        <v>0</v>
      </c>
      <c r="DL200">
        <f>($B$11*$K$9+$C$11*$K$9+$F$11*((FG200+EY200)/MAX(FG200+EY200+FH200, 0.1)*$P$9+FH200/MAX(FG200+EY200+FH200, 0.1)*$Q$9))/($B$11+$C$11+$F$11)</f>
        <v>0</v>
      </c>
      <c r="DM200">
        <v>1.65</v>
      </c>
      <c r="DN200">
        <v>0.5</v>
      </c>
      <c r="DO200" t="s">
        <v>440</v>
      </c>
      <c r="DP200">
        <v>2</v>
      </c>
      <c r="DQ200" t="b">
        <v>1</v>
      </c>
      <c r="DR200">
        <v>1758644542.214286</v>
      </c>
      <c r="DS200">
        <v>1390.306071428571</v>
      </c>
      <c r="DT200">
        <v>1427.051785714286</v>
      </c>
      <c r="DU200">
        <v>23.20401071428571</v>
      </c>
      <c r="DV200">
        <v>22.09920357142858</v>
      </c>
      <c r="DW200">
        <v>1390.670357142857</v>
      </c>
      <c r="DX200">
        <v>23.06491071428571</v>
      </c>
      <c r="DY200">
        <v>500.0137142857143</v>
      </c>
      <c r="DZ200">
        <v>90.48126785714287</v>
      </c>
      <c r="EA200">
        <v>0.02995917857142857</v>
      </c>
      <c r="EB200">
        <v>29.72693571428572</v>
      </c>
      <c r="EC200">
        <v>30.00437857142857</v>
      </c>
      <c r="ED200">
        <v>999.9000000000002</v>
      </c>
      <c r="EE200">
        <v>0</v>
      </c>
      <c r="EF200">
        <v>0</v>
      </c>
      <c r="EG200">
        <v>10000.73214285714</v>
      </c>
      <c r="EH200">
        <v>0</v>
      </c>
      <c r="EI200">
        <v>12.0846</v>
      </c>
      <c r="EJ200">
        <v>-36.74478214285715</v>
      </c>
      <c r="EK200">
        <v>1423.333571428571</v>
      </c>
      <c r="EL200">
        <v>1459.301071428572</v>
      </c>
      <c r="EM200">
        <v>1.104811071428571</v>
      </c>
      <c r="EN200">
        <v>1427.051785714286</v>
      </c>
      <c r="EO200">
        <v>22.09920357142858</v>
      </c>
      <c r="EP200">
        <v>2.099527857142857</v>
      </c>
      <c r="EQ200">
        <v>1.999563214285714</v>
      </c>
      <c r="ER200">
        <v>18.2156</v>
      </c>
      <c r="ES200">
        <v>17.44088928571428</v>
      </c>
      <c r="ET200">
        <v>2000.0175</v>
      </c>
      <c r="EU200">
        <v>0.9799982500000001</v>
      </c>
      <c r="EV200">
        <v>0.02000165</v>
      </c>
      <c r="EW200">
        <v>0</v>
      </c>
      <c r="EX200">
        <v>234.6492142857143</v>
      </c>
      <c r="EY200">
        <v>5.00097</v>
      </c>
      <c r="EZ200">
        <v>4793.831428571429</v>
      </c>
      <c r="FA200">
        <v>16707.71071428571</v>
      </c>
      <c r="FB200">
        <v>40.25</v>
      </c>
      <c r="FC200">
        <v>40.625</v>
      </c>
      <c r="FD200">
        <v>40.18699999999999</v>
      </c>
      <c r="FE200">
        <v>40.2185</v>
      </c>
      <c r="FF200">
        <v>40.875</v>
      </c>
      <c r="FG200">
        <v>1955.1175</v>
      </c>
      <c r="FH200">
        <v>39.9</v>
      </c>
      <c r="FI200">
        <v>0</v>
      </c>
      <c r="FJ200">
        <v>1758644551.2</v>
      </c>
      <c r="FK200">
        <v>0</v>
      </c>
      <c r="FL200">
        <v>234.6543076923077</v>
      </c>
      <c r="FM200">
        <v>2.222700853175557</v>
      </c>
      <c r="FN200">
        <v>35.99179491067267</v>
      </c>
      <c r="FO200">
        <v>4794.084615384615</v>
      </c>
      <c r="FP200">
        <v>15</v>
      </c>
      <c r="FQ200">
        <v>0</v>
      </c>
      <c r="FR200" t="s">
        <v>441</v>
      </c>
      <c r="FS200">
        <v>1747247426.5</v>
      </c>
      <c r="FT200">
        <v>1747247420.5</v>
      </c>
      <c r="FU200">
        <v>0</v>
      </c>
      <c r="FV200">
        <v>1.027</v>
      </c>
      <c r="FW200">
        <v>0.031</v>
      </c>
      <c r="FX200">
        <v>0.02</v>
      </c>
      <c r="FY200">
        <v>0.05</v>
      </c>
      <c r="FZ200">
        <v>420</v>
      </c>
      <c r="GA200">
        <v>16</v>
      </c>
      <c r="GB200">
        <v>0.01</v>
      </c>
      <c r="GC200">
        <v>0.1</v>
      </c>
      <c r="GD200">
        <v>-36.70866341463415</v>
      </c>
      <c r="GE200">
        <v>-0.6817317073170585</v>
      </c>
      <c r="GF200">
        <v>0.119332016344842</v>
      </c>
      <c r="GG200">
        <v>0</v>
      </c>
      <c r="GH200">
        <v>234.5314411764706</v>
      </c>
      <c r="GI200">
        <v>1.865255919197952</v>
      </c>
      <c r="GJ200">
        <v>0.2452656652281199</v>
      </c>
      <c r="GK200">
        <v>-1</v>
      </c>
      <c r="GL200">
        <v>1.102411951219512</v>
      </c>
      <c r="GM200">
        <v>0.03769442508711039</v>
      </c>
      <c r="GN200">
        <v>0.007846749278619973</v>
      </c>
      <c r="GO200">
        <v>1</v>
      </c>
      <c r="GP200">
        <v>1</v>
      </c>
      <c r="GQ200">
        <v>2</v>
      </c>
      <c r="GR200" t="s">
        <v>442</v>
      </c>
      <c r="GS200">
        <v>3.13625</v>
      </c>
      <c r="GT200">
        <v>2.69029</v>
      </c>
      <c r="GU200">
        <v>0.214258</v>
      </c>
      <c r="GV200">
        <v>0.215621</v>
      </c>
      <c r="GW200">
        <v>0.10401</v>
      </c>
      <c r="GX200">
        <v>0.0992929</v>
      </c>
      <c r="GY200">
        <v>25009.9</v>
      </c>
      <c r="GZ200">
        <v>25007.7</v>
      </c>
      <c r="HA200">
        <v>29585.7</v>
      </c>
      <c r="HB200">
        <v>29461.3</v>
      </c>
      <c r="HC200">
        <v>35025.9</v>
      </c>
      <c r="HD200">
        <v>35146.1</v>
      </c>
      <c r="HE200">
        <v>41635.8</v>
      </c>
      <c r="HF200">
        <v>41853.3</v>
      </c>
      <c r="HG200">
        <v>1.92755</v>
      </c>
      <c r="HH200">
        <v>1.88703</v>
      </c>
      <c r="HI200">
        <v>0.109714</v>
      </c>
      <c r="HJ200">
        <v>0</v>
      </c>
      <c r="HK200">
        <v>28.2099</v>
      </c>
      <c r="HL200">
        <v>999.9</v>
      </c>
      <c r="HM200">
        <v>53.2</v>
      </c>
      <c r="HN200">
        <v>31</v>
      </c>
      <c r="HO200">
        <v>26.5255</v>
      </c>
      <c r="HP200">
        <v>61.9682</v>
      </c>
      <c r="HQ200">
        <v>25.9655</v>
      </c>
      <c r="HR200">
        <v>1</v>
      </c>
      <c r="HS200">
        <v>0.0337119</v>
      </c>
      <c r="HT200">
        <v>-0.616239</v>
      </c>
      <c r="HU200">
        <v>20.3387</v>
      </c>
      <c r="HV200">
        <v>5.21714</v>
      </c>
      <c r="HW200">
        <v>12.0119</v>
      </c>
      <c r="HX200">
        <v>4.9887</v>
      </c>
      <c r="HY200">
        <v>3.28783</v>
      </c>
      <c r="HZ200">
        <v>9999</v>
      </c>
      <c r="IA200">
        <v>9999</v>
      </c>
      <c r="IB200">
        <v>9999</v>
      </c>
      <c r="IC200">
        <v>999.9</v>
      </c>
      <c r="ID200">
        <v>1.86755</v>
      </c>
      <c r="IE200">
        <v>1.8667</v>
      </c>
      <c r="IF200">
        <v>1.86602</v>
      </c>
      <c r="IG200">
        <v>1.866</v>
      </c>
      <c r="IH200">
        <v>1.86784</v>
      </c>
      <c r="II200">
        <v>1.8703</v>
      </c>
      <c r="IJ200">
        <v>1.8689</v>
      </c>
      <c r="IK200">
        <v>1.87042</v>
      </c>
      <c r="IL200">
        <v>0</v>
      </c>
      <c r="IM200">
        <v>0</v>
      </c>
      <c r="IN200">
        <v>0</v>
      </c>
      <c r="IO200">
        <v>0</v>
      </c>
      <c r="IP200" t="s">
        <v>443</v>
      </c>
      <c r="IQ200" t="s">
        <v>444</v>
      </c>
      <c r="IR200" t="s">
        <v>445</v>
      </c>
      <c r="IS200" t="s">
        <v>445</v>
      </c>
      <c r="IT200" t="s">
        <v>445</v>
      </c>
      <c r="IU200" t="s">
        <v>445</v>
      </c>
      <c r="IV200">
        <v>0</v>
      </c>
      <c r="IW200">
        <v>100</v>
      </c>
      <c r="IX200">
        <v>100</v>
      </c>
      <c r="IY200">
        <v>-0.39</v>
      </c>
      <c r="IZ200">
        <v>0.1391</v>
      </c>
      <c r="JA200">
        <v>0.1520806729546384</v>
      </c>
      <c r="JB200">
        <v>0.0003178419753343253</v>
      </c>
      <c r="JC200">
        <v>-6.012475575984678E-07</v>
      </c>
      <c r="JD200">
        <v>7.594320938325871E-11</v>
      </c>
      <c r="JE200">
        <v>-0.06537213769188976</v>
      </c>
      <c r="JF200">
        <v>-0.002779077146552394</v>
      </c>
      <c r="JG200">
        <v>0.0007843295920201409</v>
      </c>
      <c r="JH200">
        <v>-1.211717912536145E-05</v>
      </c>
      <c r="JI200">
        <v>4</v>
      </c>
      <c r="JJ200">
        <v>2338</v>
      </c>
      <c r="JK200">
        <v>1</v>
      </c>
      <c r="JL200">
        <v>27</v>
      </c>
      <c r="JM200">
        <v>189952.1</v>
      </c>
      <c r="JN200">
        <v>189952.2</v>
      </c>
      <c r="JO200">
        <v>2.82715</v>
      </c>
      <c r="JP200">
        <v>2.21802</v>
      </c>
      <c r="JQ200">
        <v>1.39648</v>
      </c>
      <c r="JR200">
        <v>2.34741</v>
      </c>
      <c r="JS200">
        <v>1.49536</v>
      </c>
      <c r="JT200">
        <v>2.63672</v>
      </c>
      <c r="JU200">
        <v>36.1989</v>
      </c>
      <c r="JV200">
        <v>24.07</v>
      </c>
      <c r="JW200">
        <v>18</v>
      </c>
      <c r="JX200">
        <v>486.817</v>
      </c>
      <c r="JY200">
        <v>451.433</v>
      </c>
      <c r="JZ200">
        <v>28.2614</v>
      </c>
      <c r="KA200">
        <v>28.0273</v>
      </c>
      <c r="KB200">
        <v>30</v>
      </c>
      <c r="KC200">
        <v>27.889</v>
      </c>
      <c r="KD200">
        <v>27.8205</v>
      </c>
      <c r="KE200">
        <v>56.6008</v>
      </c>
      <c r="KF200">
        <v>23.0853</v>
      </c>
      <c r="KG200">
        <v>69.26519999999999</v>
      </c>
      <c r="KH200">
        <v>28.2612</v>
      </c>
      <c r="KI200">
        <v>1470.04</v>
      </c>
      <c r="KJ200">
        <v>22.127</v>
      </c>
      <c r="KK200">
        <v>101.12</v>
      </c>
      <c r="KL200">
        <v>100.646</v>
      </c>
    </row>
    <row r="201" spans="1:298">
      <c r="A201">
        <v>185</v>
      </c>
      <c r="B201">
        <v>1758644555</v>
      </c>
      <c r="C201">
        <v>2929</v>
      </c>
      <c r="D201" t="s">
        <v>815</v>
      </c>
      <c r="E201" t="s">
        <v>816</v>
      </c>
      <c r="F201">
        <v>5</v>
      </c>
      <c r="G201" t="s">
        <v>640</v>
      </c>
      <c r="H201" t="s">
        <v>437</v>
      </c>
      <c r="I201" t="s">
        <v>438</v>
      </c>
      <c r="J201">
        <v>1758644547.5</v>
      </c>
      <c r="K201">
        <f>(L201)/1000</f>
        <v>0</v>
      </c>
      <c r="L201">
        <f>IF(DQ201, AO201, AI201)</f>
        <v>0</v>
      </c>
      <c r="M201">
        <f>IF(DQ201, AJ201, AH201)</f>
        <v>0</v>
      </c>
      <c r="N201">
        <f>DS201 - IF(AV201&gt;1, M201*DM201*100.0/(AX201), 0)</f>
        <v>0</v>
      </c>
      <c r="O201">
        <f>((U201-K201/2)*N201-M201)/(U201+K201/2)</f>
        <v>0</v>
      </c>
      <c r="P201">
        <f>O201*(DZ201+EA201)/1000.0</f>
        <v>0</v>
      </c>
      <c r="Q201">
        <f>(DS201 - IF(AV201&gt;1, M201*DM201*100.0/(AX201), 0))*(DZ201+EA201)/1000.0</f>
        <v>0</v>
      </c>
      <c r="R201">
        <f>2.0/((1/T201-1/S201)+SIGN(T201)*SQRT((1/T201-1/S201)*(1/T201-1/S201) + 4*DN201/((DN201+1)*(DN201+1))*(2*1/T201*1/S201-1/S201*1/S201)))</f>
        <v>0</v>
      </c>
      <c r="S201">
        <f>IF(LEFT(DO201,1)&lt;&gt;"0",IF(LEFT(DO201,1)="1",3.0,DP201),$D$5+$E$5*(EG201*DZ201/($K$5*1000))+$F$5*(EG201*DZ201/($K$5*1000))*MAX(MIN(DM201,$J$5),$I$5)*MAX(MIN(DM201,$J$5),$I$5)+$G$5*MAX(MIN(DM201,$J$5),$I$5)*(EG201*DZ201/($K$5*1000))+$H$5*(EG201*DZ201/($K$5*1000))*(EG201*DZ201/($K$5*1000)))</f>
        <v>0</v>
      </c>
      <c r="T201">
        <f>K201*(1000-(1000*0.61365*exp(17.502*X201/(240.97+X201))/(DZ201+EA201)+DU201)/2)/(1000*0.61365*exp(17.502*X201/(240.97+X201))/(DZ201+EA201)-DU201)</f>
        <v>0</v>
      </c>
      <c r="U201">
        <f>1/((DN201+1)/(R201/1.6)+1/(S201/1.37)) + DN201/((DN201+1)/(R201/1.6) + DN201/(S201/1.37))</f>
        <v>0</v>
      </c>
      <c r="V201">
        <f>(DI201*DL201)</f>
        <v>0</v>
      </c>
      <c r="W201">
        <f>(EB201+(V201+2*0.95*5.67E-8*(((EB201+$B$7)+273)^4-(EB201+273)^4)-44100*K201)/(1.84*29.3*S201+8*0.95*5.67E-8*(EB201+273)^3))</f>
        <v>0</v>
      </c>
      <c r="X201">
        <f>($C$7*EC201+$D$7*ED201+$E$7*W201)</f>
        <v>0</v>
      </c>
      <c r="Y201">
        <f>0.61365*exp(17.502*X201/(240.97+X201))</f>
        <v>0</v>
      </c>
      <c r="Z201">
        <f>(AA201/AB201*100)</f>
        <v>0</v>
      </c>
      <c r="AA201">
        <f>DU201*(DZ201+EA201)/1000</f>
        <v>0</v>
      </c>
      <c r="AB201">
        <f>0.61365*exp(17.502*EB201/(240.97+EB201))</f>
        <v>0</v>
      </c>
      <c r="AC201">
        <f>(Y201-DU201*(DZ201+EA201)/1000)</f>
        <v>0</v>
      </c>
      <c r="AD201">
        <f>(-K201*44100)</f>
        <v>0</v>
      </c>
      <c r="AE201">
        <f>2*29.3*S201*0.92*(EB201-X201)</f>
        <v>0</v>
      </c>
      <c r="AF201">
        <f>2*0.95*5.67E-8*(((EB201+$B$7)+273)^4-(X201+273)^4)</f>
        <v>0</v>
      </c>
      <c r="AG201">
        <f>V201+AF201+AD201+AE201</f>
        <v>0</v>
      </c>
      <c r="AH201">
        <f>DY201*AV201*(DT201-DS201*(1000-AV201*DV201)/(1000-AV201*DU201))/(100*DM201)</f>
        <v>0</v>
      </c>
      <c r="AI201">
        <f>1000*DY201*AV201*(DU201-DV201)/(100*DM201*(1000-AV201*DU201))</f>
        <v>0</v>
      </c>
      <c r="AJ201">
        <f>(AK201 - AL201 - DZ201*1E3/(8.314*(EB201+273.15)) * AN201/DY201 * AM201) * DY201/(100*DM201) * (1000 - DV201)/1000</f>
        <v>0</v>
      </c>
      <c r="AK201">
        <v>1492.629197743826</v>
      </c>
      <c r="AL201">
        <v>1465.274606060607</v>
      </c>
      <c r="AM201">
        <v>3.407378016577291</v>
      </c>
      <c r="AN201">
        <v>64.96377048349792</v>
      </c>
      <c r="AO201">
        <f>(AQ201 - AP201 + DZ201*1E3/(8.314*(EB201+273.15)) * AS201/DY201 * AR201) * DY201/(100*DM201) * 1000/(1000 - AQ201)</f>
        <v>0</v>
      </c>
      <c r="AP201">
        <v>22.09841702910818</v>
      </c>
      <c r="AQ201">
        <v>23.2018806060606</v>
      </c>
      <c r="AR201">
        <v>-1.207343008064136E-05</v>
      </c>
      <c r="AS201">
        <v>107.5651397533487</v>
      </c>
      <c r="AT201">
        <v>2</v>
      </c>
      <c r="AU201">
        <v>0</v>
      </c>
      <c r="AV201">
        <f>IF(AT201*$H$13&gt;=AX201,1.0,(AX201/(AX201-AT201*$H$13)))</f>
        <v>0</v>
      </c>
      <c r="AW201">
        <f>(AV201-1)*100</f>
        <v>0</v>
      </c>
      <c r="AX201">
        <f>MAX(0,($B$13+$C$13*EG201)/(1+$D$13*EG201)*DZ201/(EB201+273)*$E$13)</f>
        <v>0</v>
      </c>
      <c r="AY201" t="s">
        <v>439</v>
      </c>
      <c r="AZ201" t="s">
        <v>439</v>
      </c>
      <c r="BA201">
        <v>0</v>
      </c>
      <c r="BB201">
        <v>0</v>
      </c>
      <c r="BC201">
        <f>1-BA201/BB201</f>
        <v>0</v>
      </c>
      <c r="BD201">
        <v>0</v>
      </c>
      <c r="BE201" t="s">
        <v>439</v>
      </c>
      <c r="BF201" t="s">
        <v>439</v>
      </c>
      <c r="BG201">
        <v>0</v>
      </c>
      <c r="BH201">
        <v>0</v>
      </c>
      <c r="BI201">
        <f>1-BG201/BH201</f>
        <v>0</v>
      </c>
      <c r="BJ201">
        <v>0.5</v>
      </c>
      <c r="BK201">
        <f>DJ201</f>
        <v>0</v>
      </c>
      <c r="BL201">
        <f>M201</f>
        <v>0</v>
      </c>
      <c r="BM201">
        <f>BI201*BJ201*BK201</f>
        <v>0</v>
      </c>
      <c r="BN201">
        <f>(BL201-BD201)/BK201</f>
        <v>0</v>
      </c>
      <c r="BO201">
        <f>(BB201-BH201)/BH201</f>
        <v>0</v>
      </c>
      <c r="BP201">
        <f>BA201/(BC201+BA201/BH201)</f>
        <v>0</v>
      </c>
      <c r="BQ201" t="s">
        <v>439</v>
      </c>
      <c r="BR201">
        <v>0</v>
      </c>
      <c r="BS201">
        <f>IF(BR201&lt;&gt;0, BR201, BP201)</f>
        <v>0</v>
      </c>
      <c r="BT201">
        <f>1-BS201/BH201</f>
        <v>0</v>
      </c>
      <c r="BU201">
        <f>(BH201-BG201)/(BH201-BS201)</f>
        <v>0</v>
      </c>
      <c r="BV201">
        <f>(BB201-BH201)/(BB201-BS201)</f>
        <v>0</v>
      </c>
      <c r="BW201">
        <f>(BH201-BG201)/(BH201-BA201)</f>
        <v>0</v>
      </c>
      <c r="BX201">
        <f>(BB201-BH201)/(BB201-BA201)</f>
        <v>0</v>
      </c>
      <c r="BY201">
        <f>(BU201*BS201/BG201)</f>
        <v>0</v>
      </c>
      <c r="BZ201">
        <f>(1-BY201)</f>
        <v>0</v>
      </c>
      <c r="DI201">
        <f>$B$11*EH201+$C$11*EI201+$F$11*ET201*(1-EW201)</f>
        <v>0</v>
      </c>
      <c r="DJ201">
        <f>DI201*DK201</f>
        <v>0</v>
      </c>
      <c r="DK201">
        <f>($B$11*$D$9+$C$11*$D$9+$F$11*((FG201+EY201)/MAX(FG201+EY201+FH201, 0.1)*$I$9+FH201/MAX(FG201+EY201+FH201, 0.1)*$J$9))/($B$11+$C$11+$F$11)</f>
        <v>0</v>
      </c>
      <c r="DL201">
        <f>($B$11*$K$9+$C$11*$K$9+$F$11*((FG201+EY201)/MAX(FG201+EY201+FH201, 0.1)*$P$9+FH201/MAX(FG201+EY201+FH201, 0.1)*$Q$9))/($B$11+$C$11+$F$11)</f>
        <v>0</v>
      </c>
      <c r="DM201">
        <v>1.65</v>
      </c>
      <c r="DN201">
        <v>0.5</v>
      </c>
      <c r="DO201" t="s">
        <v>440</v>
      </c>
      <c r="DP201">
        <v>2</v>
      </c>
      <c r="DQ201" t="b">
        <v>1</v>
      </c>
      <c r="DR201">
        <v>1758644547.5</v>
      </c>
      <c r="DS201">
        <v>1407.92</v>
      </c>
      <c r="DT201">
        <v>1444.737037037037</v>
      </c>
      <c r="DU201">
        <v>23.2054925925926</v>
      </c>
      <c r="DV201">
        <v>22.09869629629629</v>
      </c>
      <c r="DW201">
        <v>1408.301111111111</v>
      </c>
      <c r="DX201">
        <v>23.06636296296297</v>
      </c>
      <c r="DY201">
        <v>500.015</v>
      </c>
      <c r="DZ201">
        <v>90.4813111111111</v>
      </c>
      <c r="EA201">
        <v>0.02996772592592592</v>
      </c>
      <c r="EB201">
        <v>29.7236925925926</v>
      </c>
      <c r="EC201">
        <v>30.00273703703704</v>
      </c>
      <c r="ED201">
        <v>999.9000000000001</v>
      </c>
      <c r="EE201">
        <v>0</v>
      </c>
      <c r="EF201">
        <v>0</v>
      </c>
      <c r="EG201">
        <v>10000.65037037037</v>
      </c>
      <c r="EH201">
        <v>0</v>
      </c>
      <c r="EI201">
        <v>12.0846</v>
      </c>
      <c r="EJ201">
        <v>-36.81588148148148</v>
      </c>
      <c r="EK201">
        <v>1441.368518518519</v>
      </c>
      <c r="EL201">
        <v>1477.385185185185</v>
      </c>
      <c r="EM201">
        <v>1.106783703703704</v>
      </c>
      <c r="EN201">
        <v>1444.737037037037</v>
      </c>
      <c r="EO201">
        <v>22.09869629629629</v>
      </c>
      <c r="EP201">
        <v>2.099661481481482</v>
      </c>
      <c r="EQ201">
        <v>1.99951925925926</v>
      </c>
      <c r="ER201">
        <v>18.21662222222222</v>
      </c>
      <c r="ES201">
        <v>17.44053703703704</v>
      </c>
      <c r="ET201">
        <v>2000.002592592593</v>
      </c>
      <c r="EU201">
        <v>0.979998111111111</v>
      </c>
      <c r="EV201">
        <v>0.0200018037037037</v>
      </c>
      <c r="EW201">
        <v>0</v>
      </c>
      <c r="EX201">
        <v>234.8422962962962</v>
      </c>
      <c r="EY201">
        <v>5.00097</v>
      </c>
      <c r="EZ201">
        <v>4796.872222222221</v>
      </c>
      <c r="FA201">
        <v>16707.57777777778</v>
      </c>
      <c r="FB201">
        <v>40.25</v>
      </c>
      <c r="FC201">
        <v>40.625</v>
      </c>
      <c r="FD201">
        <v>40.18699999999999</v>
      </c>
      <c r="FE201">
        <v>40.21266666666666</v>
      </c>
      <c r="FF201">
        <v>40.86799999999999</v>
      </c>
      <c r="FG201">
        <v>1955.102592592593</v>
      </c>
      <c r="FH201">
        <v>39.9</v>
      </c>
      <c r="FI201">
        <v>0</v>
      </c>
      <c r="FJ201">
        <v>1758644556</v>
      </c>
      <c r="FK201">
        <v>0</v>
      </c>
      <c r="FL201">
        <v>234.8297307692308</v>
      </c>
      <c r="FM201">
        <v>3.015076903169549</v>
      </c>
      <c r="FN201">
        <v>34.06871792241871</v>
      </c>
      <c r="FO201">
        <v>4796.871153846154</v>
      </c>
      <c r="FP201">
        <v>15</v>
      </c>
      <c r="FQ201">
        <v>0</v>
      </c>
      <c r="FR201" t="s">
        <v>441</v>
      </c>
      <c r="FS201">
        <v>1747247426.5</v>
      </c>
      <c r="FT201">
        <v>1747247420.5</v>
      </c>
      <c r="FU201">
        <v>0</v>
      </c>
      <c r="FV201">
        <v>1.027</v>
      </c>
      <c r="FW201">
        <v>0.031</v>
      </c>
      <c r="FX201">
        <v>0.02</v>
      </c>
      <c r="FY201">
        <v>0.05</v>
      </c>
      <c r="FZ201">
        <v>420</v>
      </c>
      <c r="GA201">
        <v>16</v>
      </c>
      <c r="GB201">
        <v>0.01</v>
      </c>
      <c r="GC201">
        <v>0.1</v>
      </c>
      <c r="GD201">
        <v>-36.79534146341464</v>
      </c>
      <c r="GE201">
        <v>-0.7766216027875146</v>
      </c>
      <c r="GF201">
        <v>0.1291707170160624</v>
      </c>
      <c r="GG201">
        <v>0</v>
      </c>
      <c r="GH201">
        <v>234.7510294117647</v>
      </c>
      <c r="GI201">
        <v>2.441145908320608</v>
      </c>
      <c r="GJ201">
        <v>0.3142193393993998</v>
      </c>
      <c r="GK201">
        <v>-1</v>
      </c>
      <c r="GL201">
        <v>1.104860975609756</v>
      </c>
      <c r="GM201">
        <v>0.02359735191637569</v>
      </c>
      <c r="GN201">
        <v>0.003708209616564417</v>
      </c>
      <c r="GO201">
        <v>1</v>
      </c>
      <c r="GP201">
        <v>1</v>
      </c>
      <c r="GQ201">
        <v>2</v>
      </c>
      <c r="GR201" t="s">
        <v>442</v>
      </c>
      <c r="GS201">
        <v>3.13608</v>
      </c>
      <c r="GT201">
        <v>2.6903</v>
      </c>
      <c r="GU201">
        <v>0.215791</v>
      </c>
      <c r="GV201">
        <v>0.217154</v>
      </c>
      <c r="GW201">
        <v>0.103998</v>
      </c>
      <c r="GX201">
        <v>0.0992908</v>
      </c>
      <c r="GY201">
        <v>24961.2</v>
      </c>
      <c r="GZ201">
        <v>24958.8</v>
      </c>
      <c r="HA201">
        <v>29585.8</v>
      </c>
      <c r="HB201">
        <v>29461.3</v>
      </c>
      <c r="HC201">
        <v>35026.7</v>
      </c>
      <c r="HD201">
        <v>35146.3</v>
      </c>
      <c r="HE201">
        <v>41636.1</v>
      </c>
      <c r="HF201">
        <v>41853.4</v>
      </c>
      <c r="HG201">
        <v>1.92757</v>
      </c>
      <c r="HH201">
        <v>1.88678</v>
      </c>
      <c r="HI201">
        <v>0.109538</v>
      </c>
      <c r="HJ201">
        <v>0</v>
      </c>
      <c r="HK201">
        <v>28.2086</v>
      </c>
      <c r="HL201">
        <v>999.9</v>
      </c>
      <c r="HM201">
        <v>53.2</v>
      </c>
      <c r="HN201">
        <v>31</v>
      </c>
      <c r="HO201">
        <v>26.5261</v>
      </c>
      <c r="HP201">
        <v>62.1582</v>
      </c>
      <c r="HQ201">
        <v>25.9936</v>
      </c>
      <c r="HR201">
        <v>1</v>
      </c>
      <c r="HS201">
        <v>0.0337195</v>
      </c>
      <c r="HT201">
        <v>-0.629578</v>
      </c>
      <c r="HU201">
        <v>20.3385</v>
      </c>
      <c r="HV201">
        <v>5.21669</v>
      </c>
      <c r="HW201">
        <v>12.0116</v>
      </c>
      <c r="HX201">
        <v>4.9881</v>
      </c>
      <c r="HY201">
        <v>3.28772</v>
      </c>
      <c r="HZ201">
        <v>9999</v>
      </c>
      <c r="IA201">
        <v>9999</v>
      </c>
      <c r="IB201">
        <v>9999</v>
      </c>
      <c r="IC201">
        <v>999.9</v>
      </c>
      <c r="ID201">
        <v>1.86754</v>
      </c>
      <c r="IE201">
        <v>1.86671</v>
      </c>
      <c r="IF201">
        <v>1.86602</v>
      </c>
      <c r="IG201">
        <v>1.866</v>
      </c>
      <c r="IH201">
        <v>1.86784</v>
      </c>
      <c r="II201">
        <v>1.87028</v>
      </c>
      <c r="IJ201">
        <v>1.8689</v>
      </c>
      <c r="IK201">
        <v>1.87042</v>
      </c>
      <c r="IL201">
        <v>0</v>
      </c>
      <c r="IM201">
        <v>0</v>
      </c>
      <c r="IN201">
        <v>0</v>
      </c>
      <c r="IO201">
        <v>0</v>
      </c>
      <c r="IP201" t="s">
        <v>443</v>
      </c>
      <c r="IQ201" t="s">
        <v>444</v>
      </c>
      <c r="IR201" t="s">
        <v>445</v>
      </c>
      <c r="IS201" t="s">
        <v>445</v>
      </c>
      <c r="IT201" t="s">
        <v>445</v>
      </c>
      <c r="IU201" t="s">
        <v>445</v>
      </c>
      <c r="IV201">
        <v>0</v>
      </c>
      <c r="IW201">
        <v>100</v>
      </c>
      <c r="IX201">
        <v>100</v>
      </c>
      <c r="IY201">
        <v>-0.4</v>
      </c>
      <c r="IZ201">
        <v>0.139</v>
      </c>
      <c r="JA201">
        <v>0.1520806729546384</v>
      </c>
      <c r="JB201">
        <v>0.0003178419753343253</v>
      </c>
      <c r="JC201">
        <v>-6.012475575984678E-07</v>
      </c>
      <c r="JD201">
        <v>7.594320938325871E-11</v>
      </c>
      <c r="JE201">
        <v>-0.06537213769188976</v>
      </c>
      <c r="JF201">
        <v>-0.002779077146552394</v>
      </c>
      <c r="JG201">
        <v>0.0007843295920201409</v>
      </c>
      <c r="JH201">
        <v>-1.211717912536145E-05</v>
      </c>
      <c r="JI201">
        <v>4</v>
      </c>
      <c r="JJ201">
        <v>2338</v>
      </c>
      <c r="JK201">
        <v>1</v>
      </c>
      <c r="JL201">
        <v>27</v>
      </c>
      <c r="JM201">
        <v>189952.1</v>
      </c>
      <c r="JN201">
        <v>189952.2</v>
      </c>
      <c r="JO201">
        <v>2.85034</v>
      </c>
      <c r="JP201">
        <v>2.22656</v>
      </c>
      <c r="JQ201">
        <v>1.39648</v>
      </c>
      <c r="JR201">
        <v>2.34497</v>
      </c>
      <c r="JS201">
        <v>1.49536</v>
      </c>
      <c r="JT201">
        <v>2.70996</v>
      </c>
      <c r="JU201">
        <v>36.1989</v>
      </c>
      <c r="JV201">
        <v>24.07</v>
      </c>
      <c r="JW201">
        <v>18</v>
      </c>
      <c r="JX201">
        <v>486.823</v>
      </c>
      <c r="JY201">
        <v>451.26</v>
      </c>
      <c r="JZ201">
        <v>28.2586</v>
      </c>
      <c r="KA201">
        <v>28.025</v>
      </c>
      <c r="KB201">
        <v>30.0001</v>
      </c>
      <c r="KC201">
        <v>27.8878</v>
      </c>
      <c r="KD201">
        <v>27.8182</v>
      </c>
      <c r="KE201">
        <v>57.1357</v>
      </c>
      <c r="KF201">
        <v>23.0853</v>
      </c>
      <c r="KG201">
        <v>69.26519999999999</v>
      </c>
      <c r="KH201">
        <v>28.2604</v>
      </c>
      <c r="KI201">
        <v>1490.09</v>
      </c>
      <c r="KJ201">
        <v>22.1304</v>
      </c>
      <c r="KK201">
        <v>101.12</v>
      </c>
      <c r="KL201">
        <v>100.646</v>
      </c>
    </row>
    <row r="202" spans="1:298">
      <c r="A202">
        <v>186</v>
      </c>
      <c r="B202">
        <v>1758644560</v>
      </c>
      <c r="C202">
        <v>2934</v>
      </c>
      <c r="D202" t="s">
        <v>817</v>
      </c>
      <c r="E202" t="s">
        <v>818</v>
      </c>
      <c r="F202">
        <v>5</v>
      </c>
      <c r="G202" t="s">
        <v>640</v>
      </c>
      <c r="H202" t="s">
        <v>437</v>
      </c>
      <c r="I202" t="s">
        <v>438</v>
      </c>
      <c r="J202">
        <v>1758644552.214286</v>
      </c>
      <c r="K202">
        <f>(L202)/1000</f>
        <v>0</v>
      </c>
      <c r="L202">
        <f>IF(DQ202, AO202, AI202)</f>
        <v>0</v>
      </c>
      <c r="M202">
        <f>IF(DQ202, AJ202, AH202)</f>
        <v>0</v>
      </c>
      <c r="N202">
        <f>DS202 - IF(AV202&gt;1, M202*DM202*100.0/(AX202), 0)</f>
        <v>0</v>
      </c>
      <c r="O202">
        <f>((U202-K202/2)*N202-M202)/(U202+K202/2)</f>
        <v>0</v>
      </c>
      <c r="P202">
        <f>O202*(DZ202+EA202)/1000.0</f>
        <v>0</v>
      </c>
      <c r="Q202">
        <f>(DS202 - IF(AV202&gt;1, M202*DM202*100.0/(AX202), 0))*(DZ202+EA202)/1000.0</f>
        <v>0</v>
      </c>
      <c r="R202">
        <f>2.0/((1/T202-1/S202)+SIGN(T202)*SQRT((1/T202-1/S202)*(1/T202-1/S202) + 4*DN202/((DN202+1)*(DN202+1))*(2*1/T202*1/S202-1/S202*1/S202)))</f>
        <v>0</v>
      </c>
      <c r="S202">
        <f>IF(LEFT(DO202,1)&lt;&gt;"0",IF(LEFT(DO202,1)="1",3.0,DP202),$D$5+$E$5*(EG202*DZ202/($K$5*1000))+$F$5*(EG202*DZ202/($K$5*1000))*MAX(MIN(DM202,$J$5),$I$5)*MAX(MIN(DM202,$J$5),$I$5)+$G$5*MAX(MIN(DM202,$J$5),$I$5)*(EG202*DZ202/($K$5*1000))+$H$5*(EG202*DZ202/($K$5*1000))*(EG202*DZ202/($K$5*1000)))</f>
        <v>0</v>
      </c>
      <c r="T202">
        <f>K202*(1000-(1000*0.61365*exp(17.502*X202/(240.97+X202))/(DZ202+EA202)+DU202)/2)/(1000*0.61365*exp(17.502*X202/(240.97+X202))/(DZ202+EA202)-DU202)</f>
        <v>0</v>
      </c>
      <c r="U202">
        <f>1/((DN202+1)/(R202/1.6)+1/(S202/1.37)) + DN202/((DN202+1)/(R202/1.6) + DN202/(S202/1.37))</f>
        <v>0</v>
      </c>
      <c r="V202">
        <f>(DI202*DL202)</f>
        <v>0</v>
      </c>
      <c r="W202">
        <f>(EB202+(V202+2*0.95*5.67E-8*(((EB202+$B$7)+273)^4-(EB202+273)^4)-44100*K202)/(1.84*29.3*S202+8*0.95*5.67E-8*(EB202+273)^3))</f>
        <v>0</v>
      </c>
      <c r="X202">
        <f>($C$7*EC202+$D$7*ED202+$E$7*W202)</f>
        <v>0</v>
      </c>
      <c r="Y202">
        <f>0.61365*exp(17.502*X202/(240.97+X202))</f>
        <v>0</v>
      </c>
      <c r="Z202">
        <f>(AA202/AB202*100)</f>
        <v>0</v>
      </c>
      <c r="AA202">
        <f>DU202*(DZ202+EA202)/1000</f>
        <v>0</v>
      </c>
      <c r="AB202">
        <f>0.61365*exp(17.502*EB202/(240.97+EB202))</f>
        <v>0</v>
      </c>
      <c r="AC202">
        <f>(Y202-DU202*(DZ202+EA202)/1000)</f>
        <v>0</v>
      </c>
      <c r="AD202">
        <f>(-K202*44100)</f>
        <v>0</v>
      </c>
      <c r="AE202">
        <f>2*29.3*S202*0.92*(EB202-X202)</f>
        <v>0</v>
      </c>
      <c r="AF202">
        <f>2*0.95*5.67E-8*(((EB202+$B$7)+273)^4-(X202+273)^4)</f>
        <v>0</v>
      </c>
      <c r="AG202">
        <f>V202+AF202+AD202+AE202</f>
        <v>0</v>
      </c>
      <c r="AH202">
        <f>DY202*AV202*(DT202-DS202*(1000-AV202*DV202)/(1000-AV202*DU202))/(100*DM202)</f>
        <v>0</v>
      </c>
      <c r="AI202">
        <f>1000*DY202*AV202*(DU202-DV202)/(100*DM202*(1000-AV202*DU202))</f>
        <v>0</v>
      </c>
      <c r="AJ202">
        <f>(AK202 - AL202 - DZ202*1E3/(8.314*(EB202+273.15)) * AN202/DY202 * AM202) * DY202/(100*DM202) * (1000 - DV202)/1000</f>
        <v>0</v>
      </c>
      <c r="AK202">
        <v>1509.754420825561</v>
      </c>
      <c r="AL202">
        <v>1482.412181818181</v>
      </c>
      <c r="AM202">
        <v>3.42788330701267</v>
      </c>
      <c r="AN202">
        <v>64.96377048349792</v>
      </c>
      <c r="AO202">
        <f>(AQ202 - AP202 + DZ202*1E3/(8.314*(EB202+273.15)) * AS202/DY202 * AR202) * DY202/(100*DM202) * 1000/(1000 - AQ202)</f>
        <v>0</v>
      </c>
      <c r="AP202">
        <v>22.09650463169545</v>
      </c>
      <c r="AQ202">
        <v>23.19629515151516</v>
      </c>
      <c r="AR202">
        <v>-1.915009140048092E-05</v>
      </c>
      <c r="AS202">
        <v>107.5651397533487</v>
      </c>
      <c r="AT202">
        <v>2</v>
      </c>
      <c r="AU202">
        <v>0</v>
      </c>
      <c r="AV202">
        <f>IF(AT202*$H$13&gt;=AX202,1.0,(AX202/(AX202-AT202*$H$13)))</f>
        <v>0</v>
      </c>
      <c r="AW202">
        <f>(AV202-1)*100</f>
        <v>0</v>
      </c>
      <c r="AX202">
        <f>MAX(0,($B$13+$C$13*EG202)/(1+$D$13*EG202)*DZ202/(EB202+273)*$E$13)</f>
        <v>0</v>
      </c>
      <c r="AY202" t="s">
        <v>439</v>
      </c>
      <c r="AZ202" t="s">
        <v>439</v>
      </c>
      <c r="BA202">
        <v>0</v>
      </c>
      <c r="BB202">
        <v>0</v>
      </c>
      <c r="BC202">
        <f>1-BA202/BB202</f>
        <v>0</v>
      </c>
      <c r="BD202">
        <v>0</v>
      </c>
      <c r="BE202" t="s">
        <v>439</v>
      </c>
      <c r="BF202" t="s">
        <v>439</v>
      </c>
      <c r="BG202">
        <v>0</v>
      </c>
      <c r="BH202">
        <v>0</v>
      </c>
      <c r="BI202">
        <f>1-BG202/BH202</f>
        <v>0</v>
      </c>
      <c r="BJ202">
        <v>0.5</v>
      </c>
      <c r="BK202">
        <f>DJ202</f>
        <v>0</v>
      </c>
      <c r="BL202">
        <f>M202</f>
        <v>0</v>
      </c>
      <c r="BM202">
        <f>BI202*BJ202*BK202</f>
        <v>0</v>
      </c>
      <c r="BN202">
        <f>(BL202-BD202)/BK202</f>
        <v>0</v>
      </c>
      <c r="BO202">
        <f>(BB202-BH202)/BH202</f>
        <v>0</v>
      </c>
      <c r="BP202">
        <f>BA202/(BC202+BA202/BH202)</f>
        <v>0</v>
      </c>
      <c r="BQ202" t="s">
        <v>439</v>
      </c>
      <c r="BR202">
        <v>0</v>
      </c>
      <c r="BS202">
        <f>IF(BR202&lt;&gt;0, BR202, BP202)</f>
        <v>0</v>
      </c>
      <c r="BT202">
        <f>1-BS202/BH202</f>
        <v>0</v>
      </c>
      <c r="BU202">
        <f>(BH202-BG202)/(BH202-BS202)</f>
        <v>0</v>
      </c>
      <c r="BV202">
        <f>(BB202-BH202)/(BB202-BS202)</f>
        <v>0</v>
      </c>
      <c r="BW202">
        <f>(BH202-BG202)/(BH202-BA202)</f>
        <v>0</v>
      </c>
      <c r="BX202">
        <f>(BB202-BH202)/(BB202-BA202)</f>
        <v>0</v>
      </c>
      <c r="BY202">
        <f>(BU202*BS202/BG202)</f>
        <v>0</v>
      </c>
      <c r="BZ202">
        <f>(1-BY202)</f>
        <v>0</v>
      </c>
      <c r="DI202">
        <f>$B$11*EH202+$C$11*EI202+$F$11*ET202*(1-EW202)</f>
        <v>0</v>
      </c>
      <c r="DJ202">
        <f>DI202*DK202</f>
        <v>0</v>
      </c>
      <c r="DK202">
        <f>($B$11*$D$9+$C$11*$D$9+$F$11*((FG202+EY202)/MAX(FG202+EY202+FH202, 0.1)*$I$9+FH202/MAX(FG202+EY202+FH202, 0.1)*$J$9))/($B$11+$C$11+$F$11)</f>
        <v>0</v>
      </c>
      <c r="DL202">
        <f>($B$11*$K$9+$C$11*$K$9+$F$11*((FG202+EY202)/MAX(FG202+EY202+FH202, 0.1)*$P$9+FH202/MAX(FG202+EY202+FH202, 0.1)*$Q$9))/($B$11+$C$11+$F$11)</f>
        <v>0</v>
      </c>
      <c r="DM202">
        <v>1.65</v>
      </c>
      <c r="DN202">
        <v>0.5</v>
      </c>
      <c r="DO202" t="s">
        <v>440</v>
      </c>
      <c r="DP202">
        <v>2</v>
      </c>
      <c r="DQ202" t="b">
        <v>1</v>
      </c>
      <c r="DR202">
        <v>1758644552.214286</v>
      </c>
      <c r="DS202">
        <v>1423.651071428572</v>
      </c>
      <c r="DT202">
        <v>1460.533214285714</v>
      </c>
      <c r="DU202">
        <v>23.20340714285714</v>
      </c>
      <c r="DV202">
        <v>22.09781428571429</v>
      </c>
      <c r="DW202">
        <v>1424.046785714286</v>
      </c>
      <c r="DX202">
        <v>23.06430714285714</v>
      </c>
      <c r="DY202">
        <v>499.9930357142857</v>
      </c>
      <c r="DZ202">
        <v>90.48121785714287</v>
      </c>
      <c r="EA202">
        <v>0.02992661785714285</v>
      </c>
      <c r="EB202">
        <v>29.72132857142858</v>
      </c>
      <c r="EC202">
        <v>30.00138571428571</v>
      </c>
      <c r="ED202">
        <v>999.9000000000002</v>
      </c>
      <c r="EE202">
        <v>0</v>
      </c>
      <c r="EF202">
        <v>0</v>
      </c>
      <c r="EG202">
        <v>10003.57</v>
      </c>
      <c r="EH202">
        <v>0</v>
      </c>
      <c r="EI202">
        <v>12.08671428571428</v>
      </c>
      <c r="EJ202">
        <v>-36.88207142857143</v>
      </c>
      <c r="EK202">
        <v>1457.468571428572</v>
      </c>
      <c r="EL202">
        <v>1493.5375</v>
      </c>
      <c r="EM202">
        <v>1.105579285714286</v>
      </c>
      <c r="EN202">
        <v>1460.533214285714</v>
      </c>
      <c r="EO202">
        <v>22.09781428571429</v>
      </c>
      <c r="EP202">
        <v>2.099471071428572</v>
      </c>
      <c r="EQ202">
        <v>1.9994375</v>
      </c>
      <c r="ER202">
        <v>18.215175</v>
      </c>
      <c r="ES202">
        <v>17.43988571428572</v>
      </c>
      <c r="ET202">
        <v>1999.972142857143</v>
      </c>
      <c r="EU202">
        <v>0.9799978214285714</v>
      </c>
      <c r="EV202">
        <v>0.02000208571428571</v>
      </c>
      <c r="EW202">
        <v>0</v>
      </c>
      <c r="EX202">
        <v>235.0022857142857</v>
      </c>
      <c r="EY202">
        <v>5.00097</v>
      </c>
      <c r="EZ202">
        <v>4799.511428571428</v>
      </c>
      <c r="FA202">
        <v>16707.32142857143</v>
      </c>
      <c r="FB202">
        <v>40.25</v>
      </c>
      <c r="FC202">
        <v>40.625</v>
      </c>
      <c r="FD202">
        <v>40.18699999999999</v>
      </c>
      <c r="FE202">
        <v>40.19824999999999</v>
      </c>
      <c r="FF202">
        <v>40.86375</v>
      </c>
      <c r="FG202">
        <v>1955.072142857143</v>
      </c>
      <c r="FH202">
        <v>39.9</v>
      </c>
      <c r="FI202">
        <v>0</v>
      </c>
      <c r="FJ202">
        <v>1758644560.8</v>
      </c>
      <c r="FK202">
        <v>0</v>
      </c>
      <c r="FL202">
        <v>235.0051153846154</v>
      </c>
      <c r="FM202">
        <v>2.016854684732191</v>
      </c>
      <c r="FN202">
        <v>33.6892307943682</v>
      </c>
      <c r="FO202">
        <v>4799.587307692307</v>
      </c>
      <c r="FP202">
        <v>15</v>
      </c>
      <c r="FQ202">
        <v>0</v>
      </c>
      <c r="FR202" t="s">
        <v>441</v>
      </c>
      <c r="FS202">
        <v>1747247426.5</v>
      </c>
      <c r="FT202">
        <v>1747247420.5</v>
      </c>
      <c r="FU202">
        <v>0</v>
      </c>
      <c r="FV202">
        <v>1.027</v>
      </c>
      <c r="FW202">
        <v>0.031</v>
      </c>
      <c r="FX202">
        <v>0.02</v>
      </c>
      <c r="FY202">
        <v>0.05</v>
      </c>
      <c r="FZ202">
        <v>420</v>
      </c>
      <c r="GA202">
        <v>16</v>
      </c>
      <c r="GB202">
        <v>0.01</v>
      </c>
      <c r="GC202">
        <v>0.1</v>
      </c>
      <c r="GD202">
        <v>-36.83388536585366</v>
      </c>
      <c r="GE202">
        <v>-1.060034843205547</v>
      </c>
      <c r="GF202">
        <v>0.1505668874312004</v>
      </c>
      <c r="GG202">
        <v>0</v>
      </c>
      <c r="GH202">
        <v>234.8615294117647</v>
      </c>
      <c r="GI202">
        <v>2.297173409470993</v>
      </c>
      <c r="GJ202">
        <v>0.3113025042220966</v>
      </c>
      <c r="GK202">
        <v>-1</v>
      </c>
      <c r="GL202">
        <v>1.105883658536585</v>
      </c>
      <c r="GM202">
        <v>-0.006111010452957083</v>
      </c>
      <c r="GN202">
        <v>0.00215634147720846</v>
      </c>
      <c r="GO202">
        <v>1</v>
      </c>
      <c r="GP202">
        <v>1</v>
      </c>
      <c r="GQ202">
        <v>2</v>
      </c>
      <c r="GR202" t="s">
        <v>442</v>
      </c>
      <c r="GS202">
        <v>3.13622</v>
      </c>
      <c r="GT202">
        <v>2.69024</v>
      </c>
      <c r="GU202">
        <v>0.217328</v>
      </c>
      <c r="GV202">
        <v>0.218627</v>
      </c>
      <c r="GW202">
        <v>0.103982</v>
      </c>
      <c r="GX202">
        <v>0.0992895</v>
      </c>
      <c r="GY202">
        <v>24912</v>
      </c>
      <c r="GZ202">
        <v>24911.9</v>
      </c>
      <c r="HA202">
        <v>29585.5</v>
      </c>
      <c r="HB202">
        <v>29461.4</v>
      </c>
      <c r="HC202">
        <v>35026.7</v>
      </c>
      <c r="HD202">
        <v>35146.5</v>
      </c>
      <c r="HE202">
        <v>41635.3</v>
      </c>
      <c r="HF202">
        <v>41853.6</v>
      </c>
      <c r="HG202">
        <v>1.92763</v>
      </c>
      <c r="HH202">
        <v>1.8868</v>
      </c>
      <c r="HI202">
        <v>0.110187</v>
      </c>
      <c r="HJ202">
        <v>0</v>
      </c>
      <c r="HK202">
        <v>28.2086</v>
      </c>
      <c r="HL202">
        <v>999.9</v>
      </c>
      <c r="HM202">
        <v>53.2</v>
      </c>
      <c r="HN202">
        <v>31</v>
      </c>
      <c r="HO202">
        <v>26.5247</v>
      </c>
      <c r="HP202">
        <v>62.1682</v>
      </c>
      <c r="HQ202">
        <v>25.8454</v>
      </c>
      <c r="HR202">
        <v>1</v>
      </c>
      <c r="HS202">
        <v>0.0336738</v>
      </c>
      <c r="HT202">
        <v>-0.7002119999999999</v>
      </c>
      <c r="HU202">
        <v>20.3382</v>
      </c>
      <c r="HV202">
        <v>5.21624</v>
      </c>
      <c r="HW202">
        <v>12.0119</v>
      </c>
      <c r="HX202">
        <v>4.98795</v>
      </c>
      <c r="HY202">
        <v>3.28772</v>
      </c>
      <c r="HZ202">
        <v>9999</v>
      </c>
      <c r="IA202">
        <v>9999</v>
      </c>
      <c r="IB202">
        <v>9999</v>
      </c>
      <c r="IC202">
        <v>999.9</v>
      </c>
      <c r="ID202">
        <v>1.86753</v>
      </c>
      <c r="IE202">
        <v>1.86669</v>
      </c>
      <c r="IF202">
        <v>1.86601</v>
      </c>
      <c r="IG202">
        <v>1.866</v>
      </c>
      <c r="IH202">
        <v>1.86784</v>
      </c>
      <c r="II202">
        <v>1.87028</v>
      </c>
      <c r="IJ202">
        <v>1.86891</v>
      </c>
      <c r="IK202">
        <v>1.87042</v>
      </c>
      <c r="IL202">
        <v>0</v>
      </c>
      <c r="IM202">
        <v>0</v>
      </c>
      <c r="IN202">
        <v>0</v>
      </c>
      <c r="IO202">
        <v>0</v>
      </c>
      <c r="IP202" t="s">
        <v>443</v>
      </c>
      <c r="IQ202" t="s">
        <v>444</v>
      </c>
      <c r="IR202" t="s">
        <v>445</v>
      </c>
      <c r="IS202" t="s">
        <v>445</v>
      </c>
      <c r="IT202" t="s">
        <v>445</v>
      </c>
      <c r="IU202" t="s">
        <v>445</v>
      </c>
      <c r="IV202">
        <v>0</v>
      </c>
      <c r="IW202">
        <v>100</v>
      </c>
      <c r="IX202">
        <v>100</v>
      </c>
      <c r="IY202">
        <v>-0.42</v>
      </c>
      <c r="IZ202">
        <v>0.139</v>
      </c>
      <c r="JA202">
        <v>0.1520806729546384</v>
      </c>
      <c r="JB202">
        <v>0.0003178419753343253</v>
      </c>
      <c r="JC202">
        <v>-6.012475575984678E-07</v>
      </c>
      <c r="JD202">
        <v>7.594320938325871E-11</v>
      </c>
      <c r="JE202">
        <v>-0.06537213769188976</v>
      </c>
      <c r="JF202">
        <v>-0.002779077146552394</v>
      </c>
      <c r="JG202">
        <v>0.0007843295920201409</v>
      </c>
      <c r="JH202">
        <v>-1.211717912536145E-05</v>
      </c>
      <c r="JI202">
        <v>4</v>
      </c>
      <c r="JJ202">
        <v>2338</v>
      </c>
      <c r="JK202">
        <v>1</v>
      </c>
      <c r="JL202">
        <v>27</v>
      </c>
      <c r="JM202">
        <v>189952.2</v>
      </c>
      <c r="JN202">
        <v>189952.3</v>
      </c>
      <c r="JO202">
        <v>2.87842</v>
      </c>
      <c r="JP202">
        <v>2.23755</v>
      </c>
      <c r="JQ202">
        <v>1.39648</v>
      </c>
      <c r="JR202">
        <v>2.34863</v>
      </c>
      <c r="JS202">
        <v>1.49536</v>
      </c>
      <c r="JT202">
        <v>2.56592</v>
      </c>
      <c r="JU202">
        <v>36.1989</v>
      </c>
      <c r="JV202">
        <v>24.0612</v>
      </c>
      <c r="JW202">
        <v>18</v>
      </c>
      <c r="JX202">
        <v>486.845</v>
      </c>
      <c r="JY202">
        <v>451.266</v>
      </c>
      <c r="JZ202">
        <v>28.2601</v>
      </c>
      <c r="KA202">
        <v>28.025</v>
      </c>
      <c r="KB202">
        <v>30</v>
      </c>
      <c r="KC202">
        <v>27.8866</v>
      </c>
      <c r="KD202">
        <v>27.817</v>
      </c>
      <c r="KE202">
        <v>57.6301</v>
      </c>
      <c r="KF202">
        <v>23.0853</v>
      </c>
      <c r="KG202">
        <v>69.26519999999999</v>
      </c>
      <c r="KH202">
        <v>28.2864</v>
      </c>
      <c r="KI202">
        <v>1503.44</v>
      </c>
      <c r="KJ202">
        <v>22.1394</v>
      </c>
      <c r="KK202">
        <v>101.119</v>
      </c>
      <c r="KL202">
        <v>100.646</v>
      </c>
    </row>
    <row r="203" spans="1:298">
      <c r="A203">
        <v>187</v>
      </c>
      <c r="B203">
        <v>1758644565</v>
      </c>
      <c r="C203">
        <v>2939</v>
      </c>
      <c r="D203" t="s">
        <v>819</v>
      </c>
      <c r="E203" t="s">
        <v>820</v>
      </c>
      <c r="F203">
        <v>5</v>
      </c>
      <c r="G203" t="s">
        <v>640</v>
      </c>
      <c r="H203" t="s">
        <v>437</v>
      </c>
      <c r="I203" t="s">
        <v>438</v>
      </c>
      <c r="J203">
        <v>1758644557.5</v>
      </c>
      <c r="K203">
        <f>(L203)/1000</f>
        <v>0</v>
      </c>
      <c r="L203">
        <f>IF(DQ203, AO203, AI203)</f>
        <v>0</v>
      </c>
      <c r="M203">
        <f>IF(DQ203, AJ203, AH203)</f>
        <v>0</v>
      </c>
      <c r="N203">
        <f>DS203 - IF(AV203&gt;1, M203*DM203*100.0/(AX203), 0)</f>
        <v>0</v>
      </c>
      <c r="O203">
        <f>((U203-K203/2)*N203-M203)/(U203+K203/2)</f>
        <v>0</v>
      </c>
      <c r="P203">
        <f>O203*(DZ203+EA203)/1000.0</f>
        <v>0</v>
      </c>
      <c r="Q203">
        <f>(DS203 - IF(AV203&gt;1, M203*DM203*100.0/(AX203), 0))*(DZ203+EA203)/1000.0</f>
        <v>0</v>
      </c>
      <c r="R203">
        <f>2.0/((1/T203-1/S203)+SIGN(T203)*SQRT((1/T203-1/S203)*(1/T203-1/S203) + 4*DN203/((DN203+1)*(DN203+1))*(2*1/T203*1/S203-1/S203*1/S203)))</f>
        <v>0</v>
      </c>
      <c r="S203">
        <f>IF(LEFT(DO203,1)&lt;&gt;"0",IF(LEFT(DO203,1)="1",3.0,DP203),$D$5+$E$5*(EG203*DZ203/($K$5*1000))+$F$5*(EG203*DZ203/($K$5*1000))*MAX(MIN(DM203,$J$5),$I$5)*MAX(MIN(DM203,$J$5),$I$5)+$G$5*MAX(MIN(DM203,$J$5),$I$5)*(EG203*DZ203/($K$5*1000))+$H$5*(EG203*DZ203/($K$5*1000))*(EG203*DZ203/($K$5*1000)))</f>
        <v>0</v>
      </c>
      <c r="T203">
        <f>K203*(1000-(1000*0.61365*exp(17.502*X203/(240.97+X203))/(DZ203+EA203)+DU203)/2)/(1000*0.61365*exp(17.502*X203/(240.97+X203))/(DZ203+EA203)-DU203)</f>
        <v>0</v>
      </c>
      <c r="U203">
        <f>1/((DN203+1)/(R203/1.6)+1/(S203/1.37)) + DN203/((DN203+1)/(R203/1.6) + DN203/(S203/1.37))</f>
        <v>0</v>
      </c>
      <c r="V203">
        <f>(DI203*DL203)</f>
        <v>0</v>
      </c>
      <c r="W203">
        <f>(EB203+(V203+2*0.95*5.67E-8*(((EB203+$B$7)+273)^4-(EB203+273)^4)-44100*K203)/(1.84*29.3*S203+8*0.95*5.67E-8*(EB203+273)^3))</f>
        <v>0</v>
      </c>
      <c r="X203">
        <f>($C$7*EC203+$D$7*ED203+$E$7*W203)</f>
        <v>0</v>
      </c>
      <c r="Y203">
        <f>0.61365*exp(17.502*X203/(240.97+X203))</f>
        <v>0</v>
      </c>
      <c r="Z203">
        <f>(AA203/AB203*100)</f>
        <v>0</v>
      </c>
      <c r="AA203">
        <f>DU203*(DZ203+EA203)/1000</f>
        <v>0</v>
      </c>
      <c r="AB203">
        <f>0.61365*exp(17.502*EB203/(240.97+EB203))</f>
        <v>0</v>
      </c>
      <c r="AC203">
        <f>(Y203-DU203*(DZ203+EA203)/1000)</f>
        <v>0</v>
      </c>
      <c r="AD203">
        <f>(-K203*44100)</f>
        <v>0</v>
      </c>
      <c r="AE203">
        <f>2*29.3*S203*0.92*(EB203-X203)</f>
        <v>0</v>
      </c>
      <c r="AF203">
        <f>2*0.95*5.67E-8*(((EB203+$B$7)+273)^4-(X203+273)^4)</f>
        <v>0</v>
      </c>
      <c r="AG203">
        <f>V203+AF203+AD203+AE203</f>
        <v>0</v>
      </c>
      <c r="AH203">
        <f>DY203*AV203*(DT203-DS203*(1000-AV203*DV203)/(1000-AV203*DU203))/(100*DM203)</f>
        <v>0</v>
      </c>
      <c r="AI203">
        <f>1000*DY203*AV203*(DU203-DV203)/(100*DM203*(1000-AV203*DU203))</f>
        <v>0</v>
      </c>
      <c r="AJ203">
        <f>(AK203 - AL203 - DZ203*1E3/(8.314*(EB203+273.15)) * AN203/DY203 * AM203) * DY203/(100*DM203) * (1000 - DV203)/1000</f>
        <v>0</v>
      </c>
      <c r="AK203">
        <v>1526.913145592911</v>
      </c>
      <c r="AL203">
        <v>1499.581030303031</v>
      </c>
      <c r="AM203">
        <v>3.453622233228839</v>
      </c>
      <c r="AN203">
        <v>64.96377048349792</v>
      </c>
      <c r="AO203">
        <f>(AQ203 - AP203 + DZ203*1E3/(8.314*(EB203+273.15)) * AS203/DY203 * AR203) * DY203/(100*DM203) * 1000/(1000 - AQ203)</f>
        <v>0</v>
      </c>
      <c r="AP203">
        <v>22.09680041968059</v>
      </c>
      <c r="AQ203">
        <v>23.19418060606059</v>
      </c>
      <c r="AR203">
        <v>-2.569539093258938E-06</v>
      </c>
      <c r="AS203">
        <v>107.5651397533487</v>
      </c>
      <c r="AT203">
        <v>2</v>
      </c>
      <c r="AU203">
        <v>0</v>
      </c>
      <c r="AV203">
        <f>IF(AT203*$H$13&gt;=AX203,1.0,(AX203/(AX203-AT203*$H$13)))</f>
        <v>0</v>
      </c>
      <c r="AW203">
        <f>(AV203-1)*100</f>
        <v>0</v>
      </c>
      <c r="AX203">
        <f>MAX(0,($B$13+$C$13*EG203)/(1+$D$13*EG203)*DZ203/(EB203+273)*$E$13)</f>
        <v>0</v>
      </c>
      <c r="AY203" t="s">
        <v>439</v>
      </c>
      <c r="AZ203" t="s">
        <v>439</v>
      </c>
      <c r="BA203">
        <v>0</v>
      </c>
      <c r="BB203">
        <v>0</v>
      </c>
      <c r="BC203">
        <f>1-BA203/BB203</f>
        <v>0</v>
      </c>
      <c r="BD203">
        <v>0</v>
      </c>
      <c r="BE203" t="s">
        <v>439</v>
      </c>
      <c r="BF203" t="s">
        <v>439</v>
      </c>
      <c r="BG203">
        <v>0</v>
      </c>
      <c r="BH203">
        <v>0</v>
      </c>
      <c r="BI203">
        <f>1-BG203/BH203</f>
        <v>0</v>
      </c>
      <c r="BJ203">
        <v>0.5</v>
      </c>
      <c r="BK203">
        <f>DJ203</f>
        <v>0</v>
      </c>
      <c r="BL203">
        <f>M203</f>
        <v>0</v>
      </c>
      <c r="BM203">
        <f>BI203*BJ203*BK203</f>
        <v>0</v>
      </c>
      <c r="BN203">
        <f>(BL203-BD203)/BK203</f>
        <v>0</v>
      </c>
      <c r="BO203">
        <f>(BB203-BH203)/BH203</f>
        <v>0</v>
      </c>
      <c r="BP203">
        <f>BA203/(BC203+BA203/BH203)</f>
        <v>0</v>
      </c>
      <c r="BQ203" t="s">
        <v>439</v>
      </c>
      <c r="BR203">
        <v>0</v>
      </c>
      <c r="BS203">
        <f>IF(BR203&lt;&gt;0, BR203, BP203)</f>
        <v>0</v>
      </c>
      <c r="BT203">
        <f>1-BS203/BH203</f>
        <v>0</v>
      </c>
      <c r="BU203">
        <f>(BH203-BG203)/(BH203-BS203)</f>
        <v>0</v>
      </c>
      <c r="BV203">
        <f>(BB203-BH203)/(BB203-BS203)</f>
        <v>0</v>
      </c>
      <c r="BW203">
        <f>(BH203-BG203)/(BH203-BA203)</f>
        <v>0</v>
      </c>
      <c r="BX203">
        <f>(BB203-BH203)/(BB203-BA203)</f>
        <v>0</v>
      </c>
      <c r="BY203">
        <f>(BU203*BS203/BG203)</f>
        <v>0</v>
      </c>
      <c r="BZ203">
        <f>(1-BY203)</f>
        <v>0</v>
      </c>
      <c r="DI203">
        <f>$B$11*EH203+$C$11*EI203+$F$11*ET203*(1-EW203)</f>
        <v>0</v>
      </c>
      <c r="DJ203">
        <f>DI203*DK203</f>
        <v>0</v>
      </c>
      <c r="DK203">
        <f>($B$11*$D$9+$C$11*$D$9+$F$11*((FG203+EY203)/MAX(FG203+EY203+FH203, 0.1)*$I$9+FH203/MAX(FG203+EY203+FH203, 0.1)*$J$9))/($B$11+$C$11+$F$11)</f>
        <v>0</v>
      </c>
      <c r="DL203">
        <f>($B$11*$K$9+$C$11*$K$9+$F$11*((FG203+EY203)/MAX(FG203+EY203+FH203, 0.1)*$P$9+FH203/MAX(FG203+EY203+FH203, 0.1)*$Q$9))/($B$11+$C$11+$F$11)</f>
        <v>0</v>
      </c>
      <c r="DM203">
        <v>1.65</v>
      </c>
      <c r="DN203">
        <v>0.5</v>
      </c>
      <c r="DO203" t="s">
        <v>440</v>
      </c>
      <c r="DP203">
        <v>2</v>
      </c>
      <c r="DQ203" t="b">
        <v>1</v>
      </c>
      <c r="DR203">
        <v>1758644557.5</v>
      </c>
      <c r="DS203">
        <v>1441.325185185185</v>
      </c>
      <c r="DT203">
        <v>1478.28962962963</v>
      </c>
      <c r="DU203">
        <v>23.19930370370371</v>
      </c>
      <c r="DV203">
        <v>22.09728148148148</v>
      </c>
      <c r="DW203">
        <v>1441.738148148148</v>
      </c>
      <c r="DX203">
        <v>23.06026666666666</v>
      </c>
      <c r="DY203">
        <v>500.0031851851851</v>
      </c>
      <c r="DZ203">
        <v>90.48139629629631</v>
      </c>
      <c r="EA203">
        <v>0.02991511111111111</v>
      </c>
      <c r="EB203">
        <v>29.71832592592592</v>
      </c>
      <c r="EC203">
        <v>30.00359629629629</v>
      </c>
      <c r="ED203">
        <v>999.9000000000001</v>
      </c>
      <c r="EE203">
        <v>0</v>
      </c>
      <c r="EF203">
        <v>0</v>
      </c>
      <c r="EG203">
        <v>10009.66888888889</v>
      </c>
      <c r="EH203">
        <v>0</v>
      </c>
      <c r="EI203">
        <v>12.08825555555556</v>
      </c>
      <c r="EJ203">
        <v>-36.96382222222223</v>
      </c>
      <c r="EK203">
        <v>1475.557407407407</v>
      </c>
      <c r="EL203">
        <v>1511.694074074074</v>
      </c>
      <c r="EM203">
        <v>1.10202</v>
      </c>
      <c r="EN203">
        <v>1478.28962962963</v>
      </c>
      <c r="EO203">
        <v>22.09728148148148</v>
      </c>
      <c r="EP203">
        <v>2.099105185185185</v>
      </c>
      <c r="EQ203">
        <v>1.999391851851852</v>
      </c>
      <c r="ER203">
        <v>18.21238888888889</v>
      </c>
      <c r="ES203">
        <v>17.43952592592593</v>
      </c>
      <c r="ET203">
        <v>1999.975925925926</v>
      </c>
      <c r="EU203">
        <v>0.9799978888888887</v>
      </c>
      <c r="EV203">
        <v>0.02000201851851851</v>
      </c>
      <c r="EW203">
        <v>0</v>
      </c>
      <c r="EX203">
        <v>235.0684074074074</v>
      </c>
      <c r="EY203">
        <v>5.00097</v>
      </c>
      <c r="EZ203">
        <v>4802.622592592593</v>
      </c>
      <c r="FA203">
        <v>16707.36296296296</v>
      </c>
      <c r="FB203">
        <v>40.25</v>
      </c>
      <c r="FC203">
        <v>40.625</v>
      </c>
      <c r="FD203">
        <v>40.18699999999999</v>
      </c>
      <c r="FE203">
        <v>40.19166666666666</v>
      </c>
      <c r="FF203">
        <v>40.85633333333333</v>
      </c>
      <c r="FG203">
        <v>1955.075925925926</v>
      </c>
      <c r="FH203">
        <v>39.9</v>
      </c>
      <c r="FI203">
        <v>0</v>
      </c>
      <c r="FJ203">
        <v>1758644566.2</v>
      </c>
      <c r="FK203">
        <v>0</v>
      </c>
      <c r="FL203">
        <v>235.07656</v>
      </c>
      <c r="FM203">
        <v>0.524538444036123</v>
      </c>
      <c r="FN203">
        <v>35.22769231490763</v>
      </c>
      <c r="FO203">
        <v>4802.899600000001</v>
      </c>
      <c r="FP203">
        <v>15</v>
      </c>
      <c r="FQ203">
        <v>0</v>
      </c>
      <c r="FR203" t="s">
        <v>441</v>
      </c>
      <c r="FS203">
        <v>1747247426.5</v>
      </c>
      <c r="FT203">
        <v>1747247420.5</v>
      </c>
      <c r="FU203">
        <v>0</v>
      </c>
      <c r="FV203">
        <v>1.027</v>
      </c>
      <c r="FW203">
        <v>0.031</v>
      </c>
      <c r="FX203">
        <v>0.02</v>
      </c>
      <c r="FY203">
        <v>0.05</v>
      </c>
      <c r="FZ203">
        <v>420</v>
      </c>
      <c r="GA203">
        <v>16</v>
      </c>
      <c r="GB203">
        <v>0.01</v>
      </c>
      <c r="GC203">
        <v>0.1</v>
      </c>
      <c r="GD203">
        <v>-36.90844</v>
      </c>
      <c r="GE203">
        <v>-0.7926011257035335</v>
      </c>
      <c r="GF203">
        <v>0.1465715350946421</v>
      </c>
      <c r="GG203">
        <v>0</v>
      </c>
      <c r="GH203">
        <v>234.9882647058824</v>
      </c>
      <c r="GI203">
        <v>1.251077148649206</v>
      </c>
      <c r="GJ203">
        <v>0.2759138088802301</v>
      </c>
      <c r="GK203">
        <v>-1</v>
      </c>
      <c r="GL203">
        <v>1.103968</v>
      </c>
      <c r="GM203">
        <v>-0.0390207129455939</v>
      </c>
      <c r="GN203">
        <v>0.003881778716001216</v>
      </c>
      <c r="GO203">
        <v>1</v>
      </c>
      <c r="GP203">
        <v>1</v>
      </c>
      <c r="GQ203">
        <v>2</v>
      </c>
      <c r="GR203" t="s">
        <v>442</v>
      </c>
      <c r="GS203">
        <v>3.13634</v>
      </c>
      <c r="GT203">
        <v>2.69037</v>
      </c>
      <c r="GU203">
        <v>0.21885</v>
      </c>
      <c r="GV203">
        <v>0.220126</v>
      </c>
      <c r="GW203">
        <v>0.103977</v>
      </c>
      <c r="GX203">
        <v>0.0992893</v>
      </c>
      <c r="GY203">
        <v>24863.5</v>
      </c>
      <c r="GZ203">
        <v>24864</v>
      </c>
      <c r="HA203">
        <v>29585.5</v>
      </c>
      <c r="HB203">
        <v>29461.3</v>
      </c>
      <c r="HC203">
        <v>35026.9</v>
      </c>
      <c r="HD203">
        <v>35146.8</v>
      </c>
      <c r="HE203">
        <v>41635.3</v>
      </c>
      <c r="HF203">
        <v>41853.9</v>
      </c>
      <c r="HG203">
        <v>1.92782</v>
      </c>
      <c r="HH203">
        <v>1.88657</v>
      </c>
      <c r="HI203">
        <v>0.110753</v>
      </c>
      <c r="HJ203">
        <v>0</v>
      </c>
      <c r="HK203">
        <v>28.2086</v>
      </c>
      <c r="HL203">
        <v>999.9</v>
      </c>
      <c r="HM203">
        <v>53.2</v>
      </c>
      <c r="HN203">
        <v>31</v>
      </c>
      <c r="HO203">
        <v>26.5262</v>
      </c>
      <c r="HP203">
        <v>62.1782</v>
      </c>
      <c r="HQ203">
        <v>25.8614</v>
      </c>
      <c r="HR203">
        <v>1</v>
      </c>
      <c r="HS203">
        <v>0.0336662</v>
      </c>
      <c r="HT203">
        <v>-0.695335</v>
      </c>
      <c r="HU203">
        <v>20.3382</v>
      </c>
      <c r="HV203">
        <v>5.21774</v>
      </c>
      <c r="HW203">
        <v>12.0107</v>
      </c>
      <c r="HX203">
        <v>4.9884</v>
      </c>
      <c r="HY203">
        <v>3.28785</v>
      </c>
      <c r="HZ203">
        <v>9999</v>
      </c>
      <c r="IA203">
        <v>9999</v>
      </c>
      <c r="IB203">
        <v>9999</v>
      </c>
      <c r="IC203">
        <v>999.9</v>
      </c>
      <c r="ID203">
        <v>1.86753</v>
      </c>
      <c r="IE203">
        <v>1.86669</v>
      </c>
      <c r="IF203">
        <v>1.866</v>
      </c>
      <c r="IG203">
        <v>1.866</v>
      </c>
      <c r="IH203">
        <v>1.86783</v>
      </c>
      <c r="II203">
        <v>1.87028</v>
      </c>
      <c r="IJ203">
        <v>1.8689</v>
      </c>
      <c r="IK203">
        <v>1.87042</v>
      </c>
      <c r="IL203">
        <v>0</v>
      </c>
      <c r="IM203">
        <v>0</v>
      </c>
      <c r="IN203">
        <v>0</v>
      </c>
      <c r="IO203">
        <v>0</v>
      </c>
      <c r="IP203" t="s">
        <v>443</v>
      </c>
      <c r="IQ203" t="s">
        <v>444</v>
      </c>
      <c r="IR203" t="s">
        <v>445</v>
      </c>
      <c r="IS203" t="s">
        <v>445</v>
      </c>
      <c r="IT203" t="s">
        <v>445</v>
      </c>
      <c r="IU203" t="s">
        <v>445</v>
      </c>
      <c r="IV203">
        <v>0</v>
      </c>
      <c r="IW203">
        <v>100</v>
      </c>
      <c r="IX203">
        <v>100</v>
      </c>
      <c r="IY203">
        <v>-0.43</v>
      </c>
      <c r="IZ203">
        <v>0.139</v>
      </c>
      <c r="JA203">
        <v>0.1520806729546384</v>
      </c>
      <c r="JB203">
        <v>0.0003178419753343253</v>
      </c>
      <c r="JC203">
        <v>-6.012475575984678E-07</v>
      </c>
      <c r="JD203">
        <v>7.594320938325871E-11</v>
      </c>
      <c r="JE203">
        <v>-0.06537213769188976</v>
      </c>
      <c r="JF203">
        <v>-0.002779077146552394</v>
      </c>
      <c r="JG203">
        <v>0.0007843295920201409</v>
      </c>
      <c r="JH203">
        <v>-1.211717912536145E-05</v>
      </c>
      <c r="JI203">
        <v>4</v>
      </c>
      <c r="JJ203">
        <v>2338</v>
      </c>
      <c r="JK203">
        <v>1</v>
      </c>
      <c r="JL203">
        <v>27</v>
      </c>
      <c r="JM203">
        <v>189952.3</v>
      </c>
      <c r="JN203">
        <v>189952.4</v>
      </c>
      <c r="JO203">
        <v>2.90161</v>
      </c>
      <c r="JP203">
        <v>2.23633</v>
      </c>
      <c r="JQ203">
        <v>1.39771</v>
      </c>
      <c r="JR203">
        <v>2.34863</v>
      </c>
      <c r="JS203">
        <v>1.49536</v>
      </c>
      <c r="JT203">
        <v>2.53052</v>
      </c>
      <c r="JU203">
        <v>36.1989</v>
      </c>
      <c r="JV203">
        <v>24.0612</v>
      </c>
      <c r="JW203">
        <v>18</v>
      </c>
      <c r="JX203">
        <v>486.956</v>
      </c>
      <c r="JY203">
        <v>451.116</v>
      </c>
      <c r="JZ203">
        <v>28.2827</v>
      </c>
      <c r="KA203">
        <v>28.0226</v>
      </c>
      <c r="KB203">
        <v>30</v>
      </c>
      <c r="KC203">
        <v>27.8849</v>
      </c>
      <c r="KD203">
        <v>27.8158</v>
      </c>
      <c r="KE203">
        <v>58.1668</v>
      </c>
      <c r="KF203">
        <v>23.0853</v>
      </c>
      <c r="KG203">
        <v>69.26519999999999</v>
      </c>
      <c r="KH203">
        <v>28.2808</v>
      </c>
      <c r="KI203">
        <v>1523.48</v>
      </c>
      <c r="KJ203">
        <v>22.1458</v>
      </c>
      <c r="KK203">
        <v>101.118</v>
      </c>
      <c r="KL203">
        <v>100.647</v>
      </c>
    </row>
    <row r="204" spans="1:298">
      <c r="A204">
        <v>188</v>
      </c>
      <c r="B204">
        <v>1758644570</v>
      </c>
      <c r="C204">
        <v>2944</v>
      </c>
      <c r="D204" t="s">
        <v>821</v>
      </c>
      <c r="E204" t="s">
        <v>822</v>
      </c>
      <c r="F204">
        <v>5</v>
      </c>
      <c r="G204" t="s">
        <v>640</v>
      </c>
      <c r="H204" t="s">
        <v>437</v>
      </c>
      <c r="I204" t="s">
        <v>438</v>
      </c>
      <c r="J204">
        <v>1758644562.214286</v>
      </c>
      <c r="K204">
        <f>(L204)/1000</f>
        <v>0</v>
      </c>
      <c r="L204">
        <f>IF(DQ204, AO204, AI204)</f>
        <v>0</v>
      </c>
      <c r="M204">
        <f>IF(DQ204, AJ204, AH204)</f>
        <v>0</v>
      </c>
      <c r="N204">
        <f>DS204 - IF(AV204&gt;1, M204*DM204*100.0/(AX204), 0)</f>
        <v>0</v>
      </c>
      <c r="O204">
        <f>((U204-K204/2)*N204-M204)/(U204+K204/2)</f>
        <v>0</v>
      </c>
      <c r="P204">
        <f>O204*(DZ204+EA204)/1000.0</f>
        <v>0</v>
      </c>
      <c r="Q204">
        <f>(DS204 - IF(AV204&gt;1, M204*DM204*100.0/(AX204), 0))*(DZ204+EA204)/1000.0</f>
        <v>0</v>
      </c>
      <c r="R204">
        <f>2.0/((1/T204-1/S204)+SIGN(T204)*SQRT((1/T204-1/S204)*(1/T204-1/S204) + 4*DN204/((DN204+1)*(DN204+1))*(2*1/T204*1/S204-1/S204*1/S204)))</f>
        <v>0</v>
      </c>
      <c r="S204">
        <f>IF(LEFT(DO204,1)&lt;&gt;"0",IF(LEFT(DO204,1)="1",3.0,DP204),$D$5+$E$5*(EG204*DZ204/($K$5*1000))+$F$5*(EG204*DZ204/($K$5*1000))*MAX(MIN(DM204,$J$5),$I$5)*MAX(MIN(DM204,$J$5),$I$5)+$G$5*MAX(MIN(DM204,$J$5),$I$5)*(EG204*DZ204/($K$5*1000))+$H$5*(EG204*DZ204/($K$5*1000))*(EG204*DZ204/($K$5*1000)))</f>
        <v>0</v>
      </c>
      <c r="T204">
        <f>K204*(1000-(1000*0.61365*exp(17.502*X204/(240.97+X204))/(DZ204+EA204)+DU204)/2)/(1000*0.61365*exp(17.502*X204/(240.97+X204))/(DZ204+EA204)-DU204)</f>
        <v>0</v>
      </c>
      <c r="U204">
        <f>1/((DN204+1)/(R204/1.6)+1/(S204/1.37)) + DN204/((DN204+1)/(R204/1.6) + DN204/(S204/1.37))</f>
        <v>0</v>
      </c>
      <c r="V204">
        <f>(DI204*DL204)</f>
        <v>0</v>
      </c>
      <c r="W204">
        <f>(EB204+(V204+2*0.95*5.67E-8*(((EB204+$B$7)+273)^4-(EB204+273)^4)-44100*K204)/(1.84*29.3*S204+8*0.95*5.67E-8*(EB204+273)^3))</f>
        <v>0</v>
      </c>
      <c r="X204">
        <f>($C$7*EC204+$D$7*ED204+$E$7*W204)</f>
        <v>0</v>
      </c>
      <c r="Y204">
        <f>0.61365*exp(17.502*X204/(240.97+X204))</f>
        <v>0</v>
      </c>
      <c r="Z204">
        <f>(AA204/AB204*100)</f>
        <v>0</v>
      </c>
      <c r="AA204">
        <f>DU204*(DZ204+EA204)/1000</f>
        <v>0</v>
      </c>
      <c r="AB204">
        <f>0.61365*exp(17.502*EB204/(240.97+EB204))</f>
        <v>0</v>
      </c>
      <c r="AC204">
        <f>(Y204-DU204*(DZ204+EA204)/1000)</f>
        <v>0</v>
      </c>
      <c r="AD204">
        <f>(-K204*44100)</f>
        <v>0</v>
      </c>
      <c r="AE204">
        <f>2*29.3*S204*0.92*(EB204-X204)</f>
        <v>0</v>
      </c>
      <c r="AF204">
        <f>2*0.95*5.67E-8*(((EB204+$B$7)+273)^4-(X204+273)^4)</f>
        <v>0</v>
      </c>
      <c r="AG204">
        <f>V204+AF204+AD204+AE204</f>
        <v>0</v>
      </c>
      <c r="AH204">
        <f>DY204*AV204*(DT204-DS204*(1000-AV204*DV204)/(1000-AV204*DU204))/(100*DM204)</f>
        <v>0</v>
      </c>
      <c r="AI204">
        <f>1000*DY204*AV204*(DU204-DV204)/(100*DM204*(1000-AV204*DU204))</f>
        <v>0</v>
      </c>
      <c r="AJ204">
        <f>(AK204 - AL204 - DZ204*1E3/(8.314*(EB204+273.15)) * AN204/DY204 * AM204) * DY204/(100*DM204) * (1000 - DV204)/1000</f>
        <v>0</v>
      </c>
      <c r="AK204">
        <v>1544.020752973797</v>
      </c>
      <c r="AL204">
        <v>1516.669515151515</v>
      </c>
      <c r="AM204">
        <v>3.413403621232481</v>
      </c>
      <c r="AN204">
        <v>64.96377048349792</v>
      </c>
      <c r="AO204">
        <f>(AQ204 - AP204 + DZ204*1E3/(8.314*(EB204+273.15)) * AS204/DY204 * AR204) * DY204/(100*DM204) * 1000/(1000 - AQ204)</f>
        <v>0</v>
      </c>
      <c r="AP204">
        <v>22.09542213762973</v>
      </c>
      <c r="AQ204">
        <v>23.18797454545454</v>
      </c>
      <c r="AR204">
        <v>-1.999444326731893E-05</v>
      </c>
      <c r="AS204">
        <v>107.5651397533487</v>
      </c>
      <c r="AT204">
        <v>2</v>
      </c>
      <c r="AU204">
        <v>0</v>
      </c>
      <c r="AV204">
        <f>IF(AT204*$H$13&gt;=AX204,1.0,(AX204/(AX204-AT204*$H$13)))</f>
        <v>0</v>
      </c>
      <c r="AW204">
        <f>(AV204-1)*100</f>
        <v>0</v>
      </c>
      <c r="AX204">
        <f>MAX(0,($B$13+$C$13*EG204)/(1+$D$13*EG204)*DZ204/(EB204+273)*$E$13)</f>
        <v>0</v>
      </c>
      <c r="AY204" t="s">
        <v>439</v>
      </c>
      <c r="AZ204" t="s">
        <v>439</v>
      </c>
      <c r="BA204">
        <v>0</v>
      </c>
      <c r="BB204">
        <v>0</v>
      </c>
      <c r="BC204">
        <f>1-BA204/BB204</f>
        <v>0</v>
      </c>
      <c r="BD204">
        <v>0</v>
      </c>
      <c r="BE204" t="s">
        <v>439</v>
      </c>
      <c r="BF204" t="s">
        <v>439</v>
      </c>
      <c r="BG204">
        <v>0</v>
      </c>
      <c r="BH204">
        <v>0</v>
      </c>
      <c r="BI204">
        <f>1-BG204/BH204</f>
        <v>0</v>
      </c>
      <c r="BJ204">
        <v>0.5</v>
      </c>
      <c r="BK204">
        <f>DJ204</f>
        <v>0</v>
      </c>
      <c r="BL204">
        <f>M204</f>
        <v>0</v>
      </c>
      <c r="BM204">
        <f>BI204*BJ204*BK204</f>
        <v>0</v>
      </c>
      <c r="BN204">
        <f>(BL204-BD204)/BK204</f>
        <v>0</v>
      </c>
      <c r="BO204">
        <f>(BB204-BH204)/BH204</f>
        <v>0</v>
      </c>
      <c r="BP204">
        <f>BA204/(BC204+BA204/BH204)</f>
        <v>0</v>
      </c>
      <c r="BQ204" t="s">
        <v>439</v>
      </c>
      <c r="BR204">
        <v>0</v>
      </c>
      <c r="BS204">
        <f>IF(BR204&lt;&gt;0, BR204, BP204)</f>
        <v>0</v>
      </c>
      <c r="BT204">
        <f>1-BS204/BH204</f>
        <v>0</v>
      </c>
      <c r="BU204">
        <f>(BH204-BG204)/(BH204-BS204)</f>
        <v>0</v>
      </c>
      <c r="BV204">
        <f>(BB204-BH204)/(BB204-BS204)</f>
        <v>0</v>
      </c>
      <c r="BW204">
        <f>(BH204-BG204)/(BH204-BA204)</f>
        <v>0</v>
      </c>
      <c r="BX204">
        <f>(BB204-BH204)/(BB204-BA204)</f>
        <v>0</v>
      </c>
      <c r="BY204">
        <f>(BU204*BS204/BG204)</f>
        <v>0</v>
      </c>
      <c r="BZ204">
        <f>(1-BY204)</f>
        <v>0</v>
      </c>
      <c r="DI204">
        <f>$B$11*EH204+$C$11*EI204+$F$11*ET204*(1-EW204)</f>
        <v>0</v>
      </c>
      <c r="DJ204">
        <f>DI204*DK204</f>
        <v>0</v>
      </c>
      <c r="DK204">
        <f>($B$11*$D$9+$C$11*$D$9+$F$11*((FG204+EY204)/MAX(FG204+EY204+FH204, 0.1)*$I$9+FH204/MAX(FG204+EY204+FH204, 0.1)*$J$9))/($B$11+$C$11+$F$11)</f>
        <v>0</v>
      </c>
      <c r="DL204">
        <f>($B$11*$K$9+$C$11*$K$9+$F$11*((FG204+EY204)/MAX(FG204+EY204+FH204, 0.1)*$P$9+FH204/MAX(FG204+EY204+FH204, 0.1)*$Q$9))/($B$11+$C$11+$F$11)</f>
        <v>0</v>
      </c>
      <c r="DM204">
        <v>1.65</v>
      </c>
      <c r="DN204">
        <v>0.5</v>
      </c>
      <c r="DO204" t="s">
        <v>440</v>
      </c>
      <c r="DP204">
        <v>2</v>
      </c>
      <c r="DQ204" t="b">
        <v>1</v>
      </c>
      <c r="DR204">
        <v>1758644562.214286</v>
      </c>
      <c r="DS204">
        <v>1457.100357142857</v>
      </c>
      <c r="DT204">
        <v>1494.082142857143</v>
      </c>
      <c r="DU204">
        <v>23.19557142857143</v>
      </c>
      <c r="DV204">
        <v>22.09653214285714</v>
      </c>
      <c r="DW204">
        <v>1457.527142857143</v>
      </c>
      <c r="DX204">
        <v>23.0566</v>
      </c>
      <c r="DY204">
        <v>500.0085714285714</v>
      </c>
      <c r="DZ204">
        <v>90.48118571428571</v>
      </c>
      <c r="EA204">
        <v>0.02992901428571429</v>
      </c>
      <c r="EB204">
        <v>29.71603571428571</v>
      </c>
      <c r="EC204">
        <v>30.004425</v>
      </c>
      <c r="ED204">
        <v>999.9000000000002</v>
      </c>
      <c r="EE204">
        <v>0</v>
      </c>
      <c r="EF204">
        <v>0</v>
      </c>
      <c r="EG204">
        <v>10011.24285714286</v>
      </c>
      <c r="EH204">
        <v>0</v>
      </c>
      <c r="EI204">
        <v>12.088125</v>
      </c>
      <c r="EJ204">
        <v>-36.98132499999999</v>
      </c>
      <c r="EK204">
        <v>1491.701785714286</v>
      </c>
      <c r="EL204">
        <v>1527.841428571429</v>
      </c>
      <c r="EM204">
        <v>1.099043571428571</v>
      </c>
      <c r="EN204">
        <v>1494.082142857143</v>
      </c>
      <c r="EO204">
        <v>22.09653214285714</v>
      </c>
      <c r="EP204">
        <v>2.098763571428572</v>
      </c>
      <c r="EQ204">
        <v>1.999319642857143</v>
      </c>
      <c r="ER204">
        <v>18.20979642857143</v>
      </c>
      <c r="ES204">
        <v>17.43895</v>
      </c>
      <c r="ET204">
        <v>2000.000714285714</v>
      </c>
      <c r="EU204">
        <v>0.9799981428571428</v>
      </c>
      <c r="EV204">
        <v>0.02000175714285714</v>
      </c>
      <c r="EW204">
        <v>0</v>
      </c>
      <c r="EX204">
        <v>235.2169642857143</v>
      </c>
      <c r="EY204">
        <v>5.00097</v>
      </c>
      <c r="EZ204">
        <v>4805.156428571428</v>
      </c>
      <c r="FA204">
        <v>16707.57857142857</v>
      </c>
      <c r="FB204">
        <v>40.25</v>
      </c>
      <c r="FC204">
        <v>40.625</v>
      </c>
      <c r="FD204">
        <v>40.18699999999999</v>
      </c>
      <c r="FE204">
        <v>40.1915</v>
      </c>
      <c r="FF204">
        <v>40.85699999999999</v>
      </c>
      <c r="FG204">
        <v>1955.100714285714</v>
      </c>
      <c r="FH204">
        <v>39.9</v>
      </c>
      <c r="FI204">
        <v>0</v>
      </c>
      <c r="FJ204">
        <v>1758644571</v>
      </c>
      <c r="FK204">
        <v>0</v>
      </c>
      <c r="FL204">
        <v>235.17632</v>
      </c>
      <c r="FM204">
        <v>1.620076899325554</v>
      </c>
      <c r="FN204">
        <v>30.1392307563175</v>
      </c>
      <c r="FO204">
        <v>4805.4468</v>
      </c>
      <c r="FP204">
        <v>15</v>
      </c>
      <c r="FQ204">
        <v>0</v>
      </c>
      <c r="FR204" t="s">
        <v>441</v>
      </c>
      <c r="FS204">
        <v>1747247426.5</v>
      </c>
      <c r="FT204">
        <v>1747247420.5</v>
      </c>
      <c r="FU204">
        <v>0</v>
      </c>
      <c r="FV204">
        <v>1.027</v>
      </c>
      <c r="FW204">
        <v>0.031</v>
      </c>
      <c r="FX204">
        <v>0.02</v>
      </c>
      <c r="FY204">
        <v>0.05</v>
      </c>
      <c r="FZ204">
        <v>420</v>
      </c>
      <c r="GA204">
        <v>16</v>
      </c>
      <c r="GB204">
        <v>0.01</v>
      </c>
      <c r="GC204">
        <v>0.1</v>
      </c>
      <c r="GD204">
        <v>-36.9591243902439</v>
      </c>
      <c r="GE204">
        <v>-0.4545282229964421</v>
      </c>
      <c r="GF204">
        <v>0.1350646092557505</v>
      </c>
      <c r="GG204">
        <v>0</v>
      </c>
      <c r="GH204">
        <v>235.1472352941176</v>
      </c>
      <c r="GI204">
        <v>1.299006861539567</v>
      </c>
      <c r="GJ204">
        <v>0.297554845050704</v>
      </c>
      <c r="GK204">
        <v>-1</v>
      </c>
      <c r="GL204">
        <v>1.100791951219512</v>
      </c>
      <c r="GM204">
        <v>-0.04101679442508596</v>
      </c>
      <c r="GN204">
        <v>0.004169870571490971</v>
      </c>
      <c r="GO204">
        <v>1</v>
      </c>
      <c r="GP204">
        <v>1</v>
      </c>
      <c r="GQ204">
        <v>2</v>
      </c>
      <c r="GR204" t="s">
        <v>442</v>
      </c>
      <c r="GS204">
        <v>3.13633</v>
      </c>
      <c r="GT204">
        <v>2.69014</v>
      </c>
      <c r="GU204">
        <v>0.220357</v>
      </c>
      <c r="GV204">
        <v>0.221607</v>
      </c>
      <c r="GW204">
        <v>0.103954</v>
      </c>
      <c r="GX204">
        <v>0.0992851</v>
      </c>
      <c r="GY204">
        <v>24815.9</v>
      </c>
      <c r="GZ204">
        <v>24816.9</v>
      </c>
      <c r="HA204">
        <v>29585.9</v>
      </c>
      <c r="HB204">
        <v>29461.4</v>
      </c>
      <c r="HC204">
        <v>35028.5</v>
      </c>
      <c r="HD204">
        <v>35146.8</v>
      </c>
      <c r="HE204">
        <v>41636.1</v>
      </c>
      <c r="HF204">
        <v>41853.7</v>
      </c>
      <c r="HG204">
        <v>1.9277</v>
      </c>
      <c r="HH204">
        <v>1.88685</v>
      </c>
      <c r="HI204">
        <v>0.11012</v>
      </c>
      <c r="HJ204">
        <v>0</v>
      </c>
      <c r="HK204">
        <v>28.2097</v>
      </c>
      <c r="HL204">
        <v>999.9</v>
      </c>
      <c r="HM204">
        <v>53.2</v>
      </c>
      <c r="HN204">
        <v>31</v>
      </c>
      <c r="HO204">
        <v>26.5238</v>
      </c>
      <c r="HP204">
        <v>61.9782</v>
      </c>
      <c r="HQ204">
        <v>25.8053</v>
      </c>
      <c r="HR204">
        <v>1</v>
      </c>
      <c r="HS204">
        <v>0.033595</v>
      </c>
      <c r="HT204">
        <v>-0.645664</v>
      </c>
      <c r="HU204">
        <v>20.3385</v>
      </c>
      <c r="HV204">
        <v>5.21699</v>
      </c>
      <c r="HW204">
        <v>12.0111</v>
      </c>
      <c r="HX204">
        <v>4.9886</v>
      </c>
      <c r="HY204">
        <v>3.28772</v>
      </c>
      <c r="HZ204">
        <v>9999</v>
      </c>
      <c r="IA204">
        <v>9999</v>
      </c>
      <c r="IB204">
        <v>9999</v>
      </c>
      <c r="IC204">
        <v>999.9</v>
      </c>
      <c r="ID204">
        <v>1.86752</v>
      </c>
      <c r="IE204">
        <v>1.8667</v>
      </c>
      <c r="IF204">
        <v>1.866</v>
      </c>
      <c r="IG204">
        <v>1.866</v>
      </c>
      <c r="IH204">
        <v>1.86784</v>
      </c>
      <c r="II204">
        <v>1.87028</v>
      </c>
      <c r="IJ204">
        <v>1.8689</v>
      </c>
      <c r="IK204">
        <v>1.87042</v>
      </c>
      <c r="IL204">
        <v>0</v>
      </c>
      <c r="IM204">
        <v>0</v>
      </c>
      <c r="IN204">
        <v>0</v>
      </c>
      <c r="IO204">
        <v>0</v>
      </c>
      <c r="IP204" t="s">
        <v>443</v>
      </c>
      <c r="IQ204" t="s">
        <v>444</v>
      </c>
      <c r="IR204" t="s">
        <v>445</v>
      </c>
      <c r="IS204" t="s">
        <v>445</v>
      </c>
      <c r="IT204" t="s">
        <v>445</v>
      </c>
      <c r="IU204" t="s">
        <v>445</v>
      </c>
      <c r="IV204">
        <v>0</v>
      </c>
      <c r="IW204">
        <v>100</v>
      </c>
      <c r="IX204">
        <v>100</v>
      </c>
      <c r="IY204">
        <v>-0.46</v>
      </c>
      <c r="IZ204">
        <v>0.1389</v>
      </c>
      <c r="JA204">
        <v>0.1520806729546384</v>
      </c>
      <c r="JB204">
        <v>0.0003178419753343253</v>
      </c>
      <c r="JC204">
        <v>-6.012475575984678E-07</v>
      </c>
      <c r="JD204">
        <v>7.594320938325871E-11</v>
      </c>
      <c r="JE204">
        <v>-0.06537213769188976</v>
      </c>
      <c r="JF204">
        <v>-0.002779077146552394</v>
      </c>
      <c r="JG204">
        <v>0.0007843295920201409</v>
      </c>
      <c r="JH204">
        <v>-1.211717912536145E-05</v>
      </c>
      <c r="JI204">
        <v>4</v>
      </c>
      <c r="JJ204">
        <v>2338</v>
      </c>
      <c r="JK204">
        <v>1</v>
      </c>
      <c r="JL204">
        <v>27</v>
      </c>
      <c r="JM204">
        <v>189952.4</v>
      </c>
      <c r="JN204">
        <v>189952.5</v>
      </c>
      <c r="JO204">
        <v>2.92969</v>
      </c>
      <c r="JP204">
        <v>2.23389</v>
      </c>
      <c r="JQ204">
        <v>1.39771</v>
      </c>
      <c r="JR204">
        <v>2.34863</v>
      </c>
      <c r="JS204">
        <v>1.49536</v>
      </c>
      <c r="JT204">
        <v>2.65869</v>
      </c>
      <c r="JU204">
        <v>36.1989</v>
      </c>
      <c r="JV204">
        <v>24.0612</v>
      </c>
      <c r="JW204">
        <v>18</v>
      </c>
      <c r="JX204">
        <v>486.872</v>
      </c>
      <c r="JY204">
        <v>451.279</v>
      </c>
      <c r="JZ204">
        <v>28.2828</v>
      </c>
      <c r="KA204">
        <v>28.0226</v>
      </c>
      <c r="KB204">
        <v>30</v>
      </c>
      <c r="KC204">
        <v>27.8843</v>
      </c>
      <c r="KD204">
        <v>27.8147</v>
      </c>
      <c r="KE204">
        <v>58.6397</v>
      </c>
      <c r="KF204">
        <v>23.0853</v>
      </c>
      <c r="KG204">
        <v>69.26519999999999</v>
      </c>
      <c r="KH204">
        <v>28.2715</v>
      </c>
      <c r="KI204">
        <v>1536.83</v>
      </c>
      <c r="KJ204">
        <v>22.1573</v>
      </c>
      <c r="KK204">
        <v>101.12</v>
      </c>
      <c r="KL204">
        <v>100.647</v>
      </c>
    </row>
    <row r="205" spans="1:298">
      <c r="A205">
        <v>189</v>
      </c>
      <c r="B205">
        <v>1758644575</v>
      </c>
      <c r="C205">
        <v>2949</v>
      </c>
      <c r="D205" t="s">
        <v>823</v>
      </c>
      <c r="E205" t="s">
        <v>824</v>
      </c>
      <c r="F205">
        <v>5</v>
      </c>
      <c r="G205" t="s">
        <v>640</v>
      </c>
      <c r="H205" t="s">
        <v>437</v>
      </c>
      <c r="I205" t="s">
        <v>438</v>
      </c>
      <c r="J205">
        <v>1758644567.5</v>
      </c>
      <c r="K205">
        <f>(L205)/1000</f>
        <v>0</v>
      </c>
      <c r="L205">
        <f>IF(DQ205, AO205, AI205)</f>
        <v>0</v>
      </c>
      <c r="M205">
        <f>IF(DQ205, AJ205, AH205)</f>
        <v>0</v>
      </c>
      <c r="N205">
        <f>DS205 - IF(AV205&gt;1, M205*DM205*100.0/(AX205), 0)</f>
        <v>0</v>
      </c>
      <c r="O205">
        <f>((U205-K205/2)*N205-M205)/(U205+K205/2)</f>
        <v>0</v>
      </c>
      <c r="P205">
        <f>O205*(DZ205+EA205)/1000.0</f>
        <v>0</v>
      </c>
      <c r="Q205">
        <f>(DS205 - IF(AV205&gt;1, M205*DM205*100.0/(AX205), 0))*(DZ205+EA205)/1000.0</f>
        <v>0</v>
      </c>
      <c r="R205">
        <f>2.0/((1/T205-1/S205)+SIGN(T205)*SQRT((1/T205-1/S205)*(1/T205-1/S205) + 4*DN205/((DN205+1)*(DN205+1))*(2*1/T205*1/S205-1/S205*1/S205)))</f>
        <v>0</v>
      </c>
      <c r="S205">
        <f>IF(LEFT(DO205,1)&lt;&gt;"0",IF(LEFT(DO205,1)="1",3.0,DP205),$D$5+$E$5*(EG205*DZ205/($K$5*1000))+$F$5*(EG205*DZ205/($K$5*1000))*MAX(MIN(DM205,$J$5),$I$5)*MAX(MIN(DM205,$J$5),$I$5)+$G$5*MAX(MIN(DM205,$J$5),$I$5)*(EG205*DZ205/($K$5*1000))+$H$5*(EG205*DZ205/($K$5*1000))*(EG205*DZ205/($K$5*1000)))</f>
        <v>0</v>
      </c>
      <c r="T205">
        <f>K205*(1000-(1000*0.61365*exp(17.502*X205/(240.97+X205))/(DZ205+EA205)+DU205)/2)/(1000*0.61365*exp(17.502*X205/(240.97+X205))/(DZ205+EA205)-DU205)</f>
        <v>0</v>
      </c>
      <c r="U205">
        <f>1/((DN205+1)/(R205/1.6)+1/(S205/1.37)) + DN205/((DN205+1)/(R205/1.6) + DN205/(S205/1.37))</f>
        <v>0</v>
      </c>
      <c r="V205">
        <f>(DI205*DL205)</f>
        <v>0</v>
      </c>
      <c r="W205">
        <f>(EB205+(V205+2*0.95*5.67E-8*(((EB205+$B$7)+273)^4-(EB205+273)^4)-44100*K205)/(1.84*29.3*S205+8*0.95*5.67E-8*(EB205+273)^3))</f>
        <v>0</v>
      </c>
      <c r="X205">
        <f>($C$7*EC205+$D$7*ED205+$E$7*W205)</f>
        <v>0</v>
      </c>
      <c r="Y205">
        <f>0.61365*exp(17.502*X205/(240.97+X205))</f>
        <v>0</v>
      </c>
      <c r="Z205">
        <f>(AA205/AB205*100)</f>
        <v>0</v>
      </c>
      <c r="AA205">
        <f>DU205*(DZ205+EA205)/1000</f>
        <v>0</v>
      </c>
      <c r="AB205">
        <f>0.61365*exp(17.502*EB205/(240.97+EB205))</f>
        <v>0</v>
      </c>
      <c r="AC205">
        <f>(Y205-DU205*(DZ205+EA205)/1000)</f>
        <v>0</v>
      </c>
      <c r="AD205">
        <f>(-K205*44100)</f>
        <v>0</v>
      </c>
      <c r="AE205">
        <f>2*29.3*S205*0.92*(EB205-X205)</f>
        <v>0</v>
      </c>
      <c r="AF205">
        <f>2*0.95*5.67E-8*(((EB205+$B$7)+273)^4-(X205+273)^4)</f>
        <v>0</v>
      </c>
      <c r="AG205">
        <f>V205+AF205+AD205+AE205</f>
        <v>0</v>
      </c>
      <c r="AH205">
        <f>DY205*AV205*(DT205-DS205*(1000-AV205*DV205)/(1000-AV205*DU205))/(100*DM205)</f>
        <v>0</v>
      </c>
      <c r="AI205">
        <f>1000*DY205*AV205*(DU205-DV205)/(100*DM205*(1000-AV205*DU205))</f>
        <v>0</v>
      </c>
      <c r="AJ205">
        <f>(AK205 - AL205 - DZ205*1E3/(8.314*(EB205+273.15)) * AN205/DY205 * AM205) * DY205/(100*DM205) * (1000 - DV205)/1000</f>
        <v>0</v>
      </c>
      <c r="AK205">
        <v>1560.958404197977</v>
      </c>
      <c r="AL205">
        <v>1533.627757575757</v>
      </c>
      <c r="AM205">
        <v>3.396810686153348</v>
      </c>
      <c r="AN205">
        <v>64.96377048349792</v>
      </c>
      <c r="AO205">
        <f>(AQ205 - AP205 + DZ205*1E3/(8.314*(EB205+273.15)) * AS205/DY205 * AR205) * DY205/(100*DM205) * 1000/(1000 - AQ205)</f>
        <v>0</v>
      </c>
      <c r="AP205">
        <v>22.09491564995583</v>
      </c>
      <c r="AQ205">
        <v>23.17932060606059</v>
      </c>
      <c r="AR205">
        <v>-2.008478361281565E-05</v>
      </c>
      <c r="AS205">
        <v>107.5651397533487</v>
      </c>
      <c r="AT205">
        <v>2</v>
      </c>
      <c r="AU205">
        <v>0</v>
      </c>
      <c r="AV205">
        <f>IF(AT205*$H$13&gt;=AX205,1.0,(AX205/(AX205-AT205*$H$13)))</f>
        <v>0</v>
      </c>
      <c r="AW205">
        <f>(AV205-1)*100</f>
        <v>0</v>
      </c>
      <c r="AX205">
        <f>MAX(0,($B$13+$C$13*EG205)/(1+$D$13*EG205)*DZ205/(EB205+273)*$E$13)</f>
        <v>0</v>
      </c>
      <c r="AY205" t="s">
        <v>439</v>
      </c>
      <c r="AZ205" t="s">
        <v>439</v>
      </c>
      <c r="BA205">
        <v>0</v>
      </c>
      <c r="BB205">
        <v>0</v>
      </c>
      <c r="BC205">
        <f>1-BA205/BB205</f>
        <v>0</v>
      </c>
      <c r="BD205">
        <v>0</v>
      </c>
      <c r="BE205" t="s">
        <v>439</v>
      </c>
      <c r="BF205" t="s">
        <v>439</v>
      </c>
      <c r="BG205">
        <v>0</v>
      </c>
      <c r="BH205">
        <v>0</v>
      </c>
      <c r="BI205">
        <f>1-BG205/BH205</f>
        <v>0</v>
      </c>
      <c r="BJ205">
        <v>0.5</v>
      </c>
      <c r="BK205">
        <f>DJ205</f>
        <v>0</v>
      </c>
      <c r="BL205">
        <f>M205</f>
        <v>0</v>
      </c>
      <c r="BM205">
        <f>BI205*BJ205*BK205</f>
        <v>0</v>
      </c>
      <c r="BN205">
        <f>(BL205-BD205)/BK205</f>
        <v>0</v>
      </c>
      <c r="BO205">
        <f>(BB205-BH205)/BH205</f>
        <v>0</v>
      </c>
      <c r="BP205">
        <f>BA205/(BC205+BA205/BH205)</f>
        <v>0</v>
      </c>
      <c r="BQ205" t="s">
        <v>439</v>
      </c>
      <c r="BR205">
        <v>0</v>
      </c>
      <c r="BS205">
        <f>IF(BR205&lt;&gt;0, BR205, BP205)</f>
        <v>0</v>
      </c>
      <c r="BT205">
        <f>1-BS205/BH205</f>
        <v>0</v>
      </c>
      <c r="BU205">
        <f>(BH205-BG205)/(BH205-BS205)</f>
        <v>0</v>
      </c>
      <c r="BV205">
        <f>(BB205-BH205)/(BB205-BS205)</f>
        <v>0</v>
      </c>
      <c r="BW205">
        <f>(BH205-BG205)/(BH205-BA205)</f>
        <v>0</v>
      </c>
      <c r="BX205">
        <f>(BB205-BH205)/(BB205-BA205)</f>
        <v>0</v>
      </c>
      <c r="BY205">
        <f>(BU205*BS205/BG205)</f>
        <v>0</v>
      </c>
      <c r="BZ205">
        <f>(1-BY205)</f>
        <v>0</v>
      </c>
      <c r="DI205">
        <f>$B$11*EH205+$C$11*EI205+$F$11*ET205*(1-EW205)</f>
        <v>0</v>
      </c>
      <c r="DJ205">
        <f>DI205*DK205</f>
        <v>0</v>
      </c>
      <c r="DK205">
        <f>($B$11*$D$9+$C$11*$D$9+$F$11*((FG205+EY205)/MAX(FG205+EY205+FH205, 0.1)*$I$9+FH205/MAX(FG205+EY205+FH205, 0.1)*$J$9))/($B$11+$C$11+$F$11)</f>
        <v>0</v>
      </c>
      <c r="DL205">
        <f>($B$11*$K$9+$C$11*$K$9+$F$11*((FG205+EY205)/MAX(FG205+EY205+FH205, 0.1)*$P$9+FH205/MAX(FG205+EY205+FH205, 0.1)*$Q$9))/($B$11+$C$11+$F$11)</f>
        <v>0</v>
      </c>
      <c r="DM205">
        <v>1.65</v>
      </c>
      <c r="DN205">
        <v>0.5</v>
      </c>
      <c r="DO205" t="s">
        <v>440</v>
      </c>
      <c r="DP205">
        <v>2</v>
      </c>
      <c r="DQ205" t="b">
        <v>1</v>
      </c>
      <c r="DR205">
        <v>1758644567.5</v>
      </c>
      <c r="DS205">
        <v>1474.75</v>
      </c>
      <c r="DT205">
        <v>1511.758518518518</v>
      </c>
      <c r="DU205">
        <v>23.18966296296297</v>
      </c>
      <c r="DV205">
        <v>22.09590740740741</v>
      </c>
      <c r="DW205">
        <v>1475.193703703704</v>
      </c>
      <c r="DX205">
        <v>23.05076666666666</v>
      </c>
      <c r="DY205">
        <v>500.0066666666666</v>
      </c>
      <c r="DZ205">
        <v>90.48124444444446</v>
      </c>
      <c r="EA205">
        <v>0.02981063333333334</v>
      </c>
      <c r="EB205">
        <v>29.71499999999999</v>
      </c>
      <c r="EC205">
        <v>30.00588888888889</v>
      </c>
      <c r="ED205">
        <v>999.9000000000001</v>
      </c>
      <c r="EE205">
        <v>0</v>
      </c>
      <c r="EF205">
        <v>0</v>
      </c>
      <c r="EG205">
        <v>10005.43814814815</v>
      </c>
      <c r="EH205">
        <v>0</v>
      </c>
      <c r="EI205">
        <v>12.08606296296296</v>
      </c>
      <c r="EJ205">
        <v>-37.00711851851851</v>
      </c>
      <c r="EK205">
        <v>1509.762222222222</v>
      </c>
      <c r="EL205">
        <v>1545.915925925926</v>
      </c>
      <c r="EM205">
        <v>1.093759629629629</v>
      </c>
      <c r="EN205">
        <v>1511.758518518518</v>
      </c>
      <c r="EO205">
        <v>22.09590740740741</v>
      </c>
      <c r="EP205">
        <v>2.09823037037037</v>
      </c>
      <c r="EQ205">
        <v>1.999265555555556</v>
      </c>
      <c r="ER205">
        <v>18.20574814814815</v>
      </c>
      <c r="ES205">
        <v>17.43851481481482</v>
      </c>
      <c r="ET205">
        <v>2000.03</v>
      </c>
      <c r="EU205">
        <v>0.9799984444444445</v>
      </c>
      <c r="EV205">
        <v>0.02000146296296296</v>
      </c>
      <c r="EW205">
        <v>0</v>
      </c>
      <c r="EX205">
        <v>235.304037037037</v>
      </c>
      <c r="EY205">
        <v>5.00097</v>
      </c>
      <c r="EZ205">
        <v>4807.904074074075</v>
      </c>
      <c r="FA205">
        <v>16707.82592592592</v>
      </c>
      <c r="FB205">
        <v>40.25</v>
      </c>
      <c r="FC205">
        <v>40.625</v>
      </c>
      <c r="FD205">
        <v>40.18699999999999</v>
      </c>
      <c r="FE205">
        <v>40.19633333333333</v>
      </c>
      <c r="FF205">
        <v>40.861</v>
      </c>
      <c r="FG205">
        <v>1955.13</v>
      </c>
      <c r="FH205">
        <v>39.9</v>
      </c>
      <c r="FI205">
        <v>0</v>
      </c>
      <c r="FJ205">
        <v>1758644575.8</v>
      </c>
      <c r="FK205">
        <v>0</v>
      </c>
      <c r="FL205">
        <v>235.26984</v>
      </c>
      <c r="FM205">
        <v>2.352999989921703</v>
      </c>
      <c r="FN205">
        <v>26.51692314085982</v>
      </c>
      <c r="FO205">
        <v>4807.9032</v>
      </c>
      <c r="FP205">
        <v>15</v>
      </c>
      <c r="FQ205">
        <v>0</v>
      </c>
      <c r="FR205" t="s">
        <v>441</v>
      </c>
      <c r="FS205">
        <v>1747247426.5</v>
      </c>
      <c r="FT205">
        <v>1747247420.5</v>
      </c>
      <c r="FU205">
        <v>0</v>
      </c>
      <c r="FV205">
        <v>1.027</v>
      </c>
      <c r="FW205">
        <v>0.031</v>
      </c>
      <c r="FX205">
        <v>0.02</v>
      </c>
      <c r="FY205">
        <v>0.05</v>
      </c>
      <c r="FZ205">
        <v>420</v>
      </c>
      <c r="GA205">
        <v>16</v>
      </c>
      <c r="GB205">
        <v>0.01</v>
      </c>
      <c r="GC205">
        <v>0.1</v>
      </c>
      <c r="GD205">
        <v>-36.98128292682927</v>
      </c>
      <c r="GE205">
        <v>-0.00283066202085513</v>
      </c>
      <c r="GF205">
        <v>0.1155665807513382</v>
      </c>
      <c r="GG205">
        <v>1</v>
      </c>
      <c r="GH205">
        <v>235.2260588235294</v>
      </c>
      <c r="GI205">
        <v>1.136715041561783</v>
      </c>
      <c r="GJ205">
        <v>0.2810310785803356</v>
      </c>
      <c r="GK205">
        <v>-1</v>
      </c>
      <c r="GL205">
        <v>1.097423170731707</v>
      </c>
      <c r="GM205">
        <v>-0.05154606271777045</v>
      </c>
      <c r="GN205">
        <v>0.005272524012145953</v>
      </c>
      <c r="GO205">
        <v>1</v>
      </c>
      <c r="GP205">
        <v>2</v>
      </c>
      <c r="GQ205">
        <v>2</v>
      </c>
      <c r="GR205" t="s">
        <v>575</v>
      </c>
      <c r="GS205">
        <v>3.13615</v>
      </c>
      <c r="GT205">
        <v>2.68906</v>
      </c>
      <c r="GU205">
        <v>0.221848</v>
      </c>
      <c r="GV205">
        <v>0.223067</v>
      </c>
      <c r="GW205">
        <v>0.103927</v>
      </c>
      <c r="GX205">
        <v>0.099284</v>
      </c>
      <c r="GY205">
        <v>24768.4</v>
      </c>
      <c r="GZ205">
        <v>24770.5</v>
      </c>
      <c r="HA205">
        <v>29585.9</v>
      </c>
      <c r="HB205">
        <v>29461.6</v>
      </c>
      <c r="HC205">
        <v>35029.4</v>
      </c>
      <c r="HD205">
        <v>35147.3</v>
      </c>
      <c r="HE205">
        <v>41636</v>
      </c>
      <c r="HF205">
        <v>41854.2</v>
      </c>
      <c r="HG205">
        <v>1.92743</v>
      </c>
      <c r="HH205">
        <v>1.8872</v>
      </c>
      <c r="HI205">
        <v>0.110492</v>
      </c>
      <c r="HJ205">
        <v>0</v>
      </c>
      <c r="HK205">
        <v>28.2111</v>
      </c>
      <c r="HL205">
        <v>999.9</v>
      </c>
      <c r="HM205">
        <v>53.2</v>
      </c>
      <c r="HN205">
        <v>31</v>
      </c>
      <c r="HO205">
        <v>26.5256</v>
      </c>
      <c r="HP205">
        <v>61.7782</v>
      </c>
      <c r="HQ205">
        <v>25.9575</v>
      </c>
      <c r="HR205">
        <v>1</v>
      </c>
      <c r="HS205">
        <v>0.0335518</v>
      </c>
      <c r="HT205">
        <v>-0.620768</v>
      </c>
      <c r="HU205">
        <v>20.3384</v>
      </c>
      <c r="HV205">
        <v>5.21669</v>
      </c>
      <c r="HW205">
        <v>12.012</v>
      </c>
      <c r="HX205">
        <v>4.98685</v>
      </c>
      <c r="HY205">
        <v>3.28785</v>
      </c>
      <c r="HZ205">
        <v>9999</v>
      </c>
      <c r="IA205">
        <v>9999</v>
      </c>
      <c r="IB205">
        <v>9999</v>
      </c>
      <c r="IC205">
        <v>999.9</v>
      </c>
      <c r="ID205">
        <v>1.86756</v>
      </c>
      <c r="IE205">
        <v>1.8667</v>
      </c>
      <c r="IF205">
        <v>1.86601</v>
      </c>
      <c r="IG205">
        <v>1.866</v>
      </c>
      <c r="IH205">
        <v>1.86785</v>
      </c>
      <c r="II205">
        <v>1.8703</v>
      </c>
      <c r="IJ205">
        <v>1.86891</v>
      </c>
      <c r="IK205">
        <v>1.87041</v>
      </c>
      <c r="IL205">
        <v>0</v>
      </c>
      <c r="IM205">
        <v>0</v>
      </c>
      <c r="IN205">
        <v>0</v>
      </c>
      <c r="IO205">
        <v>0</v>
      </c>
      <c r="IP205" t="s">
        <v>443</v>
      </c>
      <c r="IQ205" t="s">
        <v>444</v>
      </c>
      <c r="IR205" t="s">
        <v>445</v>
      </c>
      <c r="IS205" t="s">
        <v>445</v>
      </c>
      <c r="IT205" t="s">
        <v>445</v>
      </c>
      <c r="IU205" t="s">
        <v>445</v>
      </c>
      <c r="IV205">
        <v>0</v>
      </c>
      <c r="IW205">
        <v>100</v>
      </c>
      <c r="IX205">
        <v>100</v>
      </c>
      <c r="IY205">
        <v>-0.47</v>
      </c>
      <c r="IZ205">
        <v>0.1387</v>
      </c>
      <c r="JA205">
        <v>0.1520806729546384</v>
      </c>
      <c r="JB205">
        <v>0.0003178419753343253</v>
      </c>
      <c r="JC205">
        <v>-6.012475575984678E-07</v>
      </c>
      <c r="JD205">
        <v>7.594320938325871E-11</v>
      </c>
      <c r="JE205">
        <v>-0.06537213769188976</v>
      </c>
      <c r="JF205">
        <v>-0.002779077146552394</v>
      </c>
      <c r="JG205">
        <v>0.0007843295920201409</v>
      </c>
      <c r="JH205">
        <v>-1.211717912536145E-05</v>
      </c>
      <c r="JI205">
        <v>4</v>
      </c>
      <c r="JJ205">
        <v>2338</v>
      </c>
      <c r="JK205">
        <v>1</v>
      </c>
      <c r="JL205">
        <v>27</v>
      </c>
      <c r="JM205">
        <v>189952.5</v>
      </c>
      <c r="JN205">
        <v>189952.6</v>
      </c>
      <c r="JO205">
        <v>2.95288</v>
      </c>
      <c r="JP205">
        <v>2.23267</v>
      </c>
      <c r="JQ205">
        <v>1.39648</v>
      </c>
      <c r="JR205">
        <v>2.34619</v>
      </c>
      <c r="JS205">
        <v>1.49536</v>
      </c>
      <c r="JT205">
        <v>2.53418</v>
      </c>
      <c r="JU205">
        <v>36.1989</v>
      </c>
      <c r="JV205">
        <v>24.0612</v>
      </c>
      <c r="JW205">
        <v>18</v>
      </c>
      <c r="JX205">
        <v>486.682</v>
      </c>
      <c r="JY205">
        <v>451.486</v>
      </c>
      <c r="JZ205">
        <v>28.2744</v>
      </c>
      <c r="KA205">
        <v>28.0203</v>
      </c>
      <c r="KB205">
        <v>29.9999</v>
      </c>
      <c r="KC205">
        <v>27.8819</v>
      </c>
      <c r="KD205">
        <v>27.8135</v>
      </c>
      <c r="KE205">
        <v>59.1833</v>
      </c>
      <c r="KF205">
        <v>23.0853</v>
      </c>
      <c r="KG205">
        <v>69.26519999999999</v>
      </c>
      <c r="KH205">
        <v>28.2673</v>
      </c>
      <c r="KI205">
        <v>1556.87</v>
      </c>
      <c r="KJ205">
        <v>22.1772</v>
      </c>
      <c r="KK205">
        <v>101.12</v>
      </c>
      <c r="KL205">
        <v>100.647</v>
      </c>
    </row>
    <row r="206" spans="1:298">
      <c r="A206">
        <v>190</v>
      </c>
      <c r="B206">
        <v>1758644580</v>
      </c>
      <c r="C206">
        <v>2954</v>
      </c>
      <c r="D206" t="s">
        <v>825</v>
      </c>
      <c r="E206" t="s">
        <v>826</v>
      </c>
      <c r="F206">
        <v>5</v>
      </c>
      <c r="G206" t="s">
        <v>640</v>
      </c>
      <c r="H206" t="s">
        <v>437</v>
      </c>
      <c r="I206" t="s">
        <v>438</v>
      </c>
      <c r="J206">
        <v>1758644572.214286</v>
      </c>
      <c r="K206">
        <f>(L206)/1000</f>
        <v>0</v>
      </c>
      <c r="L206">
        <f>IF(DQ206, AO206, AI206)</f>
        <v>0</v>
      </c>
      <c r="M206">
        <f>IF(DQ206, AJ206, AH206)</f>
        <v>0</v>
      </c>
      <c r="N206">
        <f>DS206 - IF(AV206&gt;1, M206*DM206*100.0/(AX206), 0)</f>
        <v>0</v>
      </c>
      <c r="O206">
        <f>((U206-K206/2)*N206-M206)/(U206+K206/2)</f>
        <v>0</v>
      </c>
      <c r="P206">
        <f>O206*(DZ206+EA206)/1000.0</f>
        <v>0</v>
      </c>
      <c r="Q206">
        <f>(DS206 - IF(AV206&gt;1, M206*DM206*100.0/(AX206), 0))*(DZ206+EA206)/1000.0</f>
        <v>0</v>
      </c>
      <c r="R206">
        <f>2.0/((1/T206-1/S206)+SIGN(T206)*SQRT((1/T206-1/S206)*(1/T206-1/S206) + 4*DN206/((DN206+1)*(DN206+1))*(2*1/T206*1/S206-1/S206*1/S206)))</f>
        <v>0</v>
      </c>
      <c r="S206">
        <f>IF(LEFT(DO206,1)&lt;&gt;"0",IF(LEFT(DO206,1)="1",3.0,DP206),$D$5+$E$5*(EG206*DZ206/($K$5*1000))+$F$5*(EG206*DZ206/($K$5*1000))*MAX(MIN(DM206,$J$5),$I$5)*MAX(MIN(DM206,$J$5),$I$5)+$G$5*MAX(MIN(DM206,$J$5),$I$5)*(EG206*DZ206/($K$5*1000))+$H$5*(EG206*DZ206/($K$5*1000))*(EG206*DZ206/($K$5*1000)))</f>
        <v>0</v>
      </c>
      <c r="T206">
        <f>K206*(1000-(1000*0.61365*exp(17.502*X206/(240.97+X206))/(DZ206+EA206)+DU206)/2)/(1000*0.61365*exp(17.502*X206/(240.97+X206))/(DZ206+EA206)-DU206)</f>
        <v>0</v>
      </c>
      <c r="U206">
        <f>1/((DN206+1)/(R206/1.6)+1/(S206/1.37)) + DN206/((DN206+1)/(R206/1.6) + DN206/(S206/1.37))</f>
        <v>0</v>
      </c>
      <c r="V206">
        <f>(DI206*DL206)</f>
        <v>0</v>
      </c>
      <c r="W206">
        <f>(EB206+(V206+2*0.95*5.67E-8*(((EB206+$B$7)+273)^4-(EB206+273)^4)-44100*K206)/(1.84*29.3*S206+8*0.95*5.67E-8*(EB206+273)^3))</f>
        <v>0</v>
      </c>
      <c r="X206">
        <f>($C$7*EC206+$D$7*ED206+$E$7*W206)</f>
        <v>0</v>
      </c>
      <c r="Y206">
        <f>0.61365*exp(17.502*X206/(240.97+X206))</f>
        <v>0</v>
      </c>
      <c r="Z206">
        <f>(AA206/AB206*100)</f>
        <v>0</v>
      </c>
      <c r="AA206">
        <f>DU206*(DZ206+EA206)/1000</f>
        <v>0</v>
      </c>
      <c r="AB206">
        <f>0.61365*exp(17.502*EB206/(240.97+EB206))</f>
        <v>0</v>
      </c>
      <c r="AC206">
        <f>(Y206-DU206*(DZ206+EA206)/1000)</f>
        <v>0</v>
      </c>
      <c r="AD206">
        <f>(-K206*44100)</f>
        <v>0</v>
      </c>
      <c r="AE206">
        <f>2*29.3*S206*0.92*(EB206-X206)</f>
        <v>0</v>
      </c>
      <c r="AF206">
        <f>2*0.95*5.67E-8*(((EB206+$B$7)+273)^4-(X206+273)^4)</f>
        <v>0</v>
      </c>
      <c r="AG206">
        <f>V206+AF206+AD206+AE206</f>
        <v>0</v>
      </c>
      <c r="AH206">
        <f>DY206*AV206*(DT206-DS206*(1000-AV206*DV206)/(1000-AV206*DU206))/(100*DM206)</f>
        <v>0</v>
      </c>
      <c r="AI206">
        <f>1000*DY206*AV206*(DU206-DV206)/(100*DM206*(1000-AV206*DU206))</f>
        <v>0</v>
      </c>
      <c r="AJ206">
        <f>(AK206 - AL206 - DZ206*1E3/(8.314*(EB206+273.15)) * AN206/DY206 * AM206) * DY206/(100*DM206) * (1000 - DV206)/1000</f>
        <v>0</v>
      </c>
      <c r="AK206">
        <v>1578.177555509863</v>
      </c>
      <c r="AL206">
        <v>1550.728969696969</v>
      </c>
      <c r="AM206">
        <v>3.411728456848643</v>
      </c>
      <c r="AN206">
        <v>64.96377048349792</v>
      </c>
      <c r="AO206">
        <f>(AQ206 - AP206 + DZ206*1E3/(8.314*(EB206+273.15)) * AS206/DY206 * AR206) * DY206/(100*DM206) * 1000/(1000 - AQ206)</f>
        <v>0</v>
      </c>
      <c r="AP206">
        <v>22.09519701978897</v>
      </c>
      <c r="AQ206">
        <v>23.1694309090909</v>
      </c>
      <c r="AR206">
        <v>-2.708316734807309E-05</v>
      </c>
      <c r="AS206">
        <v>107.5651397533487</v>
      </c>
      <c r="AT206">
        <v>2</v>
      </c>
      <c r="AU206">
        <v>0</v>
      </c>
      <c r="AV206">
        <f>IF(AT206*$H$13&gt;=AX206,1.0,(AX206/(AX206-AT206*$H$13)))</f>
        <v>0</v>
      </c>
      <c r="AW206">
        <f>(AV206-1)*100</f>
        <v>0</v>
      </c>
      <c r="AX206">
        <f>MAX(0,($B$13+$C$13*EG206)/(1+$D$13*EG206)*DZ206/(EB206+273)*$E$13)</f>
        <v>0</v>
      </c>
      <c r="AY206" t="s">
        <v>439</v>
      </c>
      <c r="AZ206" t="s">
        <v>439</v>
      </c>
      <c r="BA206">
        <v>0</v>
      </c>
      <c r="BB206">
        <v>0</v>
      </c>
      <c r="BC206">
        <f>1-BA206/BB206</f>
        <v>0</v>
      </c>
      <c r="BD206">
        <v>0</v>
      </c>
      <c r="BE206" t="s">
        <v>439</v>
      </c>
      <c r="BF206" t="s">
        <v>439</v>
      </c>
      <c r="BG206">
        <v>0</v>
      </c>
      <c r="BH206">
        <v>0</v>
      </c>
      <c r="BI206">
        <f>1-BG206/BH206</f>
        <v>0</v>
      </c>
      <c r="BJ206">
        <v>0.5</v>
      </c>
      <c r="BK206">
        <f>DJ206</f>
        <v>0</v>
      </c>
      <c r="BL206">
        <f>M206</f>
        <v>0</v>
      </c>
      <c r="BM206">
        <f>BI206*BJ206*BK206</f>
        <v>0</v>
      </c>
      <c r="BN206">
        <f>(BL206-BD206)/BK206</f>
        <v>0</v>
      </c>
      <c r="BO206">
        <f>(BB206-BH206)/BH206</f>
        <v>0</v>
      </c>
      <c r="BP206">
        <f>BA206/(BC206+BA206/BH206)</f>
        <v>0</v>
      </c>
      <c r="BQ206" t="s">
        <v>439</v>
      </c>
      <c r="BR206">
        <v>0</v>
      </c>
      <c r="BS206">
        <f>IF(BR206&lt;&gt;0, BR206, BP206)</f>
        <v>0</v>
      </c>
      <c r="BT206">
        <f>1-BS206/BH206</f>
        <v>0</v>
      </c>
      <c r="BU206">
        <f>(BH206-BG206)/(BH206-BS206)</f>
        <v>0</v>
      </c>
      <c r="BV206">
        <f>(BB206-BH206)/(BB206-BS206)</f>
        <v>0</v>
      </c>
      <c r="BW206">
        <f>(BH206-BG206)/(BH206-BA206)</f>
        <v>0</v>
      </c>
      <c r="BX206">
        <f>(BB206-BH206)/(BB206-BA206)</f>
        <v>0</v>
      </c>
      <c r="BY206">
        <f>(BU206*BS206/BG206)</f>
        <v>0</v>
      </c>
      <c r="BZ206">
        <f>(1-BY206)</f>
        <v>0</v>
      </c>
      <c r="DI206">
        <f>$B$11*EH206+$C$11*EI206+$F$11*ET206*(1-EW206)</f>
        <v>0</v>
      </c>
      <c r="DJ206">
        <f>DI206*DK206</f>
        <v>0</v>
      </c>
      <c r="DK206">
        <f>($B$11*$D$9+$C$11*$D$9+$F$11*((FG206+EY206)/MAX(FG206+EY206+FH206, 0.1)*$I$9+FH206/MAX(FG206+EY206+FH206, 0.1)*$J$9))/($B$11+$C$11+$F$11)</f>
        <v>0</v>
      </c>
      <c r="DL206">
        <f>($B$11*$K$9+$C$11*$K$9+$F$11*((FG206+EY206)/MAX(FG206+EY206+FH206, 0.1)*$P$9+FH206/MAX(FG206+EY206+FH206, 0.1)*$Q$9))/($B$11+$C$11+$F$11)</f>
        <v>0</v>
      </c>
      <c r="DM206">
        <v>1.65</v>
      </c>
      <c r="DN206">
        <v>0.5</v>
      </c>
      <c r="DO206" t="s">
        <v>440</v>
      </c>
      <c r="DP206">
        <v>2</v>
      </c>
      <c r="DQ206" t="b">
        <v>1</v>
      </c>
      <c r="DR206">
        <v>1758644572.214286</v>
      </c>
      <c r="DS206">
        <v>1490.504642857143</v>
      </c>
      <c r="DT206">
        <v>1527.521428571428</v>
      </c>
      <c r="DU206">
        <v>23.18343214285715</v>
      </c>
      <c r="DV206">
        <v>22.09545714285715</v>
      </c>
      <c r="DW206">
        <v>1490.963571428571</v>
      </c>
      <c r="DX206">
        <v>23.04462142857143</v>
      </c>
      <c r="DY206">
        <v>500.0140714285714</v>
      </c>
      <c r="DZ206">
        <v>90.48094285714285</v>
      </c>
      <c r="EA206">
        <v>0.02960156071428571</v>
      </c>
      <c r="EB206">
        <v>29.71421071428571</v>
      </c>
      <c r="EC206">
        <v>30.007725</v>
      </c>
      <c r="ED206">
        <v>999.9000000000002</v>
      </c>
      <c r="EE206">
        <v>0</v>
      </c>
      <c r="EF206">
        <v>0</v>
      </c>
      <c r="EG206">
        <v>9999.71107142857</v>
      </c>
      <c r="EH206">
        <v>0</v>
      </c>
      <c r="EI206">
        <v>12.0846</v>
      </c>
      <c r="EJ206">
        <v>-37.01645714285714</v>
      </c>
      <c r="EK206">
        <v>1525.88</v>
      </c>
      <c r="EL206">
        <v>1562.035</v>
      </c>
      <c r="EM206">
        <v>1.0879725</v>
      </c>
      <c r="EN206">
        <v>1527.521428571428</v>
      </c>
      <c r="EO206">
        <v>22.09545714285715</v>
      </c>
      <c r="EP206">
        <v>2.097658571428572</v>
      </c>
      <c r="EQ206">
        <v>1.999218928571428</v>
      </c>
      <c r="ER206">
        <v>18.20141428571429</v>
      </c>
      <c r="ES206">
        <v>17.43813928571429</v>
      </c>
      <c r="ET206">
        <v>2000.008571428571</v>
      </c>
      <c r="EU206">
        <v>0.9799982500000001</v>
      </c>
      <c r="EV206">
        <v>0.02000165714285714</v>
      </c>
      <c r="EW206">
        <v>0</v>
      </c>
      <c r="EX206">
        <v>235.4571428571429</v>
      </c>
      <c r="EY206">
        <v>5.00097</v>
      </c>
      <c r="EZ206">
        <v>4810.109285714285</v>
      </c>
      <c r="FA206">
        <v>16707.64642857143</v>
      </c>
      <c r="FB206">
        <v>40.25</v>
      </c>
      <c r="FC206">
        <v>40.625</v>
      </c>
      <c r="FD206">
        <v>40.18699999999999</v>
      </c>
      <c r="FE206">
        <v>40.19599999999999</v>
      </c>
      <c r="FF206">
        <v>40.85700000000001</v>
      </c>
      <c r="FG206">
        <v>1955.108571428571</v>
      </c>
      <c r="FH206">
        <v>39.9</v>
      </c>
      <c r="FI206">
        <v>0</v>
      </c>
      <c r="FJ206">
        <v>1758644581.2</v>
      </c>
      <c r="FK206">
        <v>0</v>
      </c>
      <c r="FL206">
        <v>235.4274615384615</v>
      </c>
      <c r="FM206">
        <v>1.191111088610106</v>
      </c>
      <c r="FN206">
        <v>30.63726499760584</v>
      </c>
      <c r="FO206">
        <v>4810.346153846154</v>
      </c>
      <c r="FP206">
        <v>15</v>
      </c>
      <c r="FQ206">
        <v>0</v>
      </c>
      <c r="FR206" t="s">
        <v>441</v>
      </c>
      <c r="FS206">
        <v>1747247426.5</v>
      </c>
      <c r="FT206">
        <v>1747247420.5</v>
      </c>
      <c r="FU206">
        <v>0</v>
      </c>
      <c r="FV206">
        <v>1.027</v>
      </c>
      <c r="FW206">
        <v>0.031</v>
      </c>
      <c r="FX206">
        <v>0.02</v>
      </c>
      <c r="FY206">
        <v>0.05</v>
      </c>
      <c r="FZ206">
        <v>420</v>
      </c>
      <c r="GA206">
        <v>16</v>
      </c>
      <c r="GB206">
        <v>0.01</v>
      </c>
      <c r="GC206">
        <v>0.1</v>
      </c>
      <c r="GD206">
        <v>-37.00119</v>
      </c>
      <c r="GE206">
        <v>-0.4066716697935382</v>
      </c>
      <c r="GF206">
        <v>0.09808127191263337</v>
      </c>
      <c r="GG206">
        <v>0</v>
      </c>
      <c r="GH206">
        <v>235.3075294117647</v>
      </c>
      <c r="GI206">
        <v>1.582154307993881</v>
      </c>
      <c r="GJ206">
        <v>0.2774710621153462</v>
      </c>
      <c r="GK206">
        <v>-1</v>
      </c>
      <c r="GL206">
        <v>1.09110175</v>
      </c>
      <c r="GM206">
        <v>-0.07154803001876296</v>
      </c>
      <c r="GN206">
        <v>0.007139930282397735</v>
      </c>
      <c r="GO206">
        <v>1</v>
      </c>
      <c r="GP206">
        <v>1</v>
      </c>
      <c r="GQ206">
        <v>2</v>
      </c>
      <c r="GR206" t="s">
        <v>442</v>
      </c>
      <c r="GS206">
        <v>3.1362</v>
      </c>
      <c r="GT206">
        <v>2.69009</v>
      </c>
      <c r="GU206">
        <v>0.223345</v>
      </c>
      <c r="GV206">
        <v>0.224532</v>
      </c>
      <c r="GW206">
        <v>0.103895</v>
      </c>
      <c r="GX206">
        <v>0.0992939</v>
      </c>
      <c r="GY206">
        <v>24720.7</v>
      </c>
      <c r="GZ206">
        <v>24724.2</v>
      </c>
      <c r="HA206">
        <v>29585.9</v>
      </c>
      <c r="HB206">
        <v>29462.1</v>
      </c>
      <c r="HC206">
        <v>35030.7</v>
      </c>
      <c r="HD206">
        <v>35147.4</v>
      </c>
      <c r="HE206">
        <v>41635.9</v>
      </c>
      <c r="HF206">
        <v>41854.7</v>
      </c>
      <c r="HG206">
        <v>1.9275</v>
      </c>
      <c r="HH206">
        <v>1.8873</v>
      </c>
      <c r="HI206">
        <v>0.110604</v>
      </c>
      <c r="HJ206">
        <v>0</v>
      </c>
      <c r="HK206">
        <v>28.2111</v>
      </c>
      <c r="HL206">
        <v>999.9</v>
      </c>
      <c r="HM206">
        <v>53.2</v>
      </c>
      <c r="HN206">
        <v>31</v>
      </c>
      <c r="HO206">
        <v>26.524</v>
      </c>
      <c r="HP206">
        <v>62.0882</v>
      </c>
      <c r="HQ206">
        <v>26.0016</v>
      </c>
      <c r="HR206">
        <v>1</v>
      </c>
      <c r="HS206">
        <v>0.0330716</v>
      </c>
      <c r="HT206">
        <v>-0.607851</v>
      </c>
      <c r="HU206">
        <v>20.3387</v>
      </c>
      <c r="HV206">
        <v>5.21744</v>
      </c>
      <c r="HW206">
        <v>12.0116</v>
      </c>
      <c r="HX206">
        <v>4.98895</v>
      </c>
      <c r="HY206">
        <v>3.2878</v>
      </c>
      <c r="HZ206">
        <v>9999</v>
      </c>
      <c r="IA206">
        <v>9999</v>
      </c>
      <c r="IB206">
        <v>9999</v>
      </c>
      <c r="IC206">
        <v>999.9</v>
      </c>
      <c r="ID206">
        <v>1.86754</v>
      </c>
      <c r="IE206">
        <v>1.86669</v>
      </c>
      <c r="IF206">
        <v>1.866</v>
      </c>
      <c r="IG206">
        <v>1.86599</v>
      </c>
      <c r="IH206">
        <v>1.86783</v>
      </c>
      <c r="II206">
        <v>1.87029</v>
      </c>
      <c r="IJ206">
        <v>1.8689</v>
      </c>
      <c r="IK206">
        <v>1.87042</v>
      </c>
      <c r="IL206">
        <v>0</v>
      </c>
      <c r="IM206">
        <v>0</v>
      </c>
      <c r="IN206">
        <v>0</v>
      </c>
      <c r="IO206">
        <v>0</v>
      </c>
      <c r="IP206" t="s">
        <v>443</v>
      </c>
      <c r="IQ206" t="s">
        <v>444</v>
      </c>
      <c r="IR206" t="s">
        <v>445</v>
      </c>
      <c r="IS206" t="s">
        <v>445</v>
      </c>
      <c r="IT206" t="s">
        <v>445</v>
      </c>
      <c r="IU206" t="s">
        <v>445</v>
      </c>
      <c r="IV206">
        <v>0</v>
      </c>
      <c r="IW206">
        <v>100</v>
      </c>
      <c r="IX206">
        <v>100</v>
      </c>
      <c r="IY206">
        <v>-0.49</v>
      </c>
      <c r="IZ206">
        <v>0.1386</v>
      </c>
      <c r="JA206">
        <v>0.1520806729546384</v>
      </c>
      <c r="JB206">
        <v>0.0003178419753343253</v>
      </c>
      <c r="JC206">
        <v>-6.012475575984678E-07</v>
      </c>
      <c r="JD206">
        <v>7.594320938325871E-11</v>
      </c>
      <c r="JE206">
        <v>-0.06537213769188976</v>
      </c>
      <c r="JF206">
        <v>-0.002779077146552394</v>
      </c>
      <c r="JG206">
        <v>0.0007843295920201409</v>
      </c>
      <c r="JH206">
        <v>-1.211717912536145E-05</v>
      </c>
      <c r="JI206">
        <v>4</v>
      </c>
      <c r="JJ206">
        <v>2338</v>
      </c>
      <c r="JK206">
        <v>1</v>
      </c>
      <c r="JL206">
        <v>27</v>
      </c>
      <c r="JM206">
        <v>189952.6</v>
      </c>
      <c r="JN206">
        <v>189952.7</v>
      </c>
      <c r="JO206">
        <v>2.97974</v>
      </c>
      <c r="JP206">
        <v>2.22046</v>
      </c>
      <c r="JQ206">
        <v>1.39648</v>
      </c>
      <c r="JR206">
        <v>2.34619</v>
      </c>
      <c r="JS206">
        <v>1.49536</v>
      </c>
      <c r="JT206">
        <v>2.66479</v>
      </c>
      <c r="JU206">
        <v>36.2224</v>
      </c>
      <c r="JV206">
        <v>24.0612</v>
      </c>
      <c r="JW206">
        <v>18</v>
      </c>
      <c r="JX206">
        <v>486.729</v>
      </c>
      <c r="JY206">
        <v>451.541</v>
      </c>
      <c r="JZ206">
        <v>28.2668</v>
      </c>
      <c r="KA206">
        <v>28.0203</v>
      </c>
      <c r="KB206">
        <v>29.9999</v>
      </c>
      <c r="KC206">
        <v>27.8819</v>
      </c>
      <c r="KD206">
        <v>27.8124</v>
      </c>
      <c r="KE206">
        <v>59.661</v>
      </c>
      <c r="KF206">
        <v>22.7854</v>
      </c>
      <c r="KG206">
        <v>69.26519999999999</v>
      </c>
      <c r="KH206">
        <v>28.2576</v>
      </c>
      <c r="KI206">
        <v>1570.26</v>
      </c>
      <c r="KJ206">
        <v>22.1996</v>
      </c>
      <c r="KK206">
        <v>101.12</v>
      </c>
      <c r="KL206">
        <v>100.649</v>
      </c>
    </row>
    <row r="207" spans="1:298">
      <c r="A207">
        <v>191</v>
      </c>
      <c r="B207">
        <v>1758644585</v>
      </c>
      <c r="C207">
        <v>2959</v>
      </c>
      <c r="D207" t="s">
        <v>827</v>
      </c>
      <c r="E207" t="s">
        <v>828</v>
      </c>
      <c r="F207">
        <v>5</v>
      </c>
      <c r="G207" t="s">
        <v>640</v>
      </c>
      <c r="H207" t="s">
        <v>437</v>
      </c>
      <c r="I207" t="s">
        <v>438</v>
      </c>
      <c r="J207">
        <v>1758644577.5</v>
      </c>
      <c r="K207">
        <f>(L207)/1000</f>
        <v>0</v>
      </c>
      <c r="L207">
        <f>IF(DQ207, AO207, AI207)</f>
        <v>0</v>
      </c>
      <c r="M207">
        <f>IF(DQ207, AJ207, AH207)</f>
        <v>0</v>
      </c>
      <c r="N207">
        <f>DS207 - IF(AV207&gt;1, M207*DM207*100.0/(AX207), 0)</f>
        <v>0</v>
      </c>
      <c r="O207">
        <f>((U207-K207/2)*N207-M207)/(U207+K207/2)</f>
        <v>0</v>
      </c>
      <c r="P207">
        <f>O207*(DZ207+EA207)/1000.0</f>
        <v>0</v>
      </c>
      <c r="Q207">
        <f>(DS207 - IF(AV207&gt;1, M207*DM207*100.0/(AX207), 0))*(DZ207+EA207)/1000.0</f>
        <v>0</v>
      </c>
      <c r="R207">
        <f>2.0/((1/T207-1/S207)+SIGN(T207)*SQRT((1/T207-1/S207)*(1/T207-1/S207) + 4*DN207/((DN207+1)*(DN207+1))*(2*1/T207*1/S207-1/S207*1/S207)))</f>
        <v>0</v>
      </c>
      <c r="S207">
        <f>IF(LEFT(DO207,1)&lt;&gt;"0",IF(LEFT(DO207,1)="1",3.0,DP207),$D$5+$E$5*(EG207*DZ207/($K$5*1000))+$F$5*(EG207*DZ207/($K$5*1000))*MAX(MIN(DM207,$J$5),$I$5)*MAX(MIN(DM207,$J$5),$I$5)+$G$5*MAX(MIN(DM207,$J$5),$I$5)*(EG207*DZ207/($K$5*1000))+$H$5*(EG207*DZ207/($K$5*1000))*(EG207*DZ207/($K$5*1000)))</f>
        <v>0</v>
      </c>
      <c r="T207">
        <f>K207*(1000-(1000*0.61365*exp(17.502*X207/(240.97+X207))/(DZ207+EA207)+DU207)/2)/(1000*0.61365*exp(17.502*X207/(240.97+X207))/(DZ207+EA207)-DU207)</f>
        <v>0</v>
      </c>
      <c r="U207">
        <f>1/((DN207+1)/(R207/1.6)+1/(S207/1.37)) + DN207/((DN207+1)/(R207/1.6) + DN207/(S207/1.37))</f>
        <v>0</v>
      </c>
      <c r="V207">
        <f>(DI207*DL207)</f>
        <v>0</v>
      </c>
      <c r="W207">
        <f>(EB207+(V207+2*0.95*5.67E-8*(((EB207+$B$7)+273)^4-(EB207+273)^4)-44100*K207)/(1.84*29.3*S207+8*0.95*5.67E-8*(EB207+273)^3))</f>
        <v>0</v>
      </c>
      <c r="X207">
        <f>($C$7*EC207+$D$7*ED207+$E$7*W207)</f>
        <v>0</v>
      </c>
      <c r="Y207">
        <f>0.61365*exp(17.502*X207/(240.97+X207))</f>
        <v>0</v>
      </c>
      <c r="Z207">
        <f>(AA207/AB207*100)</f>
        <v>0</v>
      </c>
      <c r="AA207">
        <f>DU207*(DZ207+EA207)/1000</f>
        <v>0</v>
      </c>
      <c r="AB207">
        <f>0.61365*exp(17.502*EB207/(240.97+EB207))</f>
        <v>0</v>
      </c>
      <c r="AC207">
        <f>(Y207-DU207*(DZ207+EA207)/1000)</f>
        <v>0</v>
      </c>
      <c r="AD207">
        <f>(-K207*44100)</f>
        <v>0</v>
      </c>
      <c r="AE207">
        <f>2*29.3*S207*0.92*(EB207-X207)</f>
        <v>0</v>
      </c>
      <c r="AF207">
        <f>2*0.95*5.67E-8*(((EB207+$B$7)+273)^4-(X207+273)^4)</f>
        <v>0</v>
      </c>
      <c r="AG207">
        <f>V207+AF207+AD207+AE207</f>
        <v>0</v>
      </c>
      <c r="AH207">
        <f>DY207*AV207*(DT207-DS207*(1000-AV207*DV207)/(1000-AV207*DU207))/(100*DM207)</f>
        <v>0</v>
      </c>
      <c r="AI207">
        <f>1000*DY207*AV207*(DU207-DV207)/(100*DM207*(1000-AV207*DU207))</f>
        <v>0</v>
      </c>
      <c r="AJ207">
        <f>(AK207 - AL207 - DZ207*1E3/(8.314*(EB207+273.15)) * AN207/DY207 * AM207) * DY207/(100*DM207) * (1000 - DV207)/1000</f>
        <v>0</v>
      </c>
      <c r="AK207">
        <v>1595.014437949441</v>
      </c>
      <c r="AL207">
        <v>1567.780181818182</v>
      </c>
      <c r="AM207">
        <v>3.408650170844522</v>
      </c>
      <c r="AN207">
        <v>64.96377048349792</v>
      </c>
      <c r="AO207">
        <f>(AQ207 - AP207 + DZ207*1E3/(8.314*(EB207+273.15)) * AS207/DY207 * AR207) * DY207/(100*DM207) * 1000/(1000 - AQ207)</f>
        <v>0</v>
      </c>
      <c r="AP207">
        <v>22.13408744809725</v>
      </c>
      <c r="AQ207">
        <v>23.17487090909091</v>
      </c>
      <c r="AR207">
        <v>2.417395863411332E-05</v>
      </c>
      <c r="AS207">
        <v>107.5651397533487</v>
      </c>
      <c r="AT207">
        <v>2</v>
      </c>
      <c r="AU207">
        <v>0</v>
      </c>
      <c r="AV207">
        <f>IF(AT207*$H$13&gt;=AX207,1.0,(AX207/(AX207-AT207*$H$13)))</f>
        <v>0</v>
      </c>
      <c r="AW207">
        <f>(AV207-1)*100</f>
        <v>0</v>
      </c>
      <c r="AX207">
        <f>MAX(0,($B$13+$C$13*EG207)/(1+$D$13*EG207)*DZ207/(EB207+273)*$E$13)</f>
        <v>0</v>
      </c>
      <c r="AY207" t="s">
        <v>439</v>
      </c>
      <c r="AZ207" t="s">
        <v>439</v>
      </c>
      <c r="BA207">
        <v>0</v>
      </c>
      <c r="BB207">
        <v>0</v>
      </c>
      <c r="BC207">
        <f>1-BA207/BB207</f>
        <v>0</v>
      </c>
      <c r="BD207">
        <v>0</v>
      </c>
      <c r="BE207" t="s">
        <v>439</v>
      </c>
      <c r="BF207" t="s">
        <v>439</v>
      </c>
      <c r="BG207">
        <v>0</v>
      </c>
      <c r="BH207">
        <v>0</v>
      </c>
      <c r="BI207">
        <f>1-BG207/BH207</f>
        <v>0</v>
      </c>
      <c r="BJ207">
        <v>0.5</v>
      </c>
      <c r="BK207">
        <f>DJ207</f>
        <v>0</v>
      </c>
      <c r="BL207">
        <f>M207</f>
        <v>0</v>
      </c>
      <c r="BM207">
        <f>BI207*BJ207*BK207</f>
        <v>0</v>
      </c>
      <c r="BN207">
        <f>(BL207-BD207)/BK207</f>
        <v>0</v>
      </c>
      <c r="BO207">
        <f>(BB207-BH207)/BH207</f>
        <v>0</v>
      </c>
      <c r="BP207">
        <f>BA207/(BC207+BA207/BH207)</f>
        <v>0</v>
      </c>
      <c r="BQ207" t="s">
        <v>439</v>
      </c>
      <c r="BR207">
        <v>0</v>
      </c>
      <c r="BS207">
        <f>IF(BR207&lt;&gt;0, BR207, BP207)</f>
        <v>0</v>
      </c>
      <c r="BT207">
        <f>1-BS207/BH207</f>
        <v>0</v>
      </c>
      <c r="BU207">
        <f>(BH207-BG207)/(BH207-BS207)</f>
        <v>0</v>
      </c>
      <c r="BV207">
        <f>(BB207-BH207)/(BB207-BS207)</f>
        <v>0</v>
      </c>
      <c r="BW207">
        <f>(BH207-BG207)/(BH207-BA207)</f>
        <v>0</v>
      </c>
      <c r="BX207">
        <f>(BB207-BH207)/(BB207-BA207)</f>
        <v>0</v>
      </c>
      <c r="BY207">
        <f>(BU207*BS207/BG207)</f>
        <v>0</v>
      </c>
      <c r="BZ207">
        <f>(1-BY207)</f>
        <v>0</v>
      </c>
      <c r="DI207">
        <f>$B$11*EH207+$C$11*EI207+$F$11*ET207*(1-EW207)</f>
        <v>0</v>
      </c>
      <c r="DJ207">
        <f>DI207*DK207</f>
        <v>0</v>
      </c>
      <c r="DK207">
        <f>($B$11*$D$9+$C$11*$D$9+$F$11*((FG207+EY207)/MAX(FG207+EY207+FH207, 0.1)*$I$9+FH207/MAX(FG207+EY207+FH207, 0.1)*$J$9))/($B$11+$C$11+$F$11)</f>
        <v>0</v>
      </c>
      <c r="DL207">
        <f>($B$11*$K$9+$C$11*$K$9+$F$11*((FG207+EY207)/MAX(FG207+EY207+FH207, 0.1)*$P$9+FH207/MAX(FG207+EY207+FH207, 0.1)*$Q$9))/($B$11+$C$11+$F$11)</f>
        <v>0</v>
      </c>
      <c r="DM207">
        <v>1.65</v>
      </c>
      <c r="DN207">
        <v>0.5</v>
      </c>
      <c r="DO207" t="s">
        <v>440</v>
      </c>
      <c r="DP207">
        <v>2</v>
      </c>
      <c r="DQ207" t="b">
        <v>1</v>
      </c>
      <c r="DR207">
        <v>1758644577.5</v>
      </c>
      <c r="DS207">
        <v>1508.125925925926</v>
      </c>
      <c r="DT207">
        <v>1545.11037037037</v>
      </c>
      <c r="DU207">
        <v>23.17562592592593</v>
      </c>
      <c r="DV207">
        <v>22.1062037037037</v>
      </c>
      <c r="DW207">
        <v>1508.602222222222</v>
      </c>
      <c r="DX207">
        <v>23.03692222222222</v>
      </c>
      <c r="DY207">
        <v>500.0051851851851</v>
      </c>
      <c r="DZ207">
        <v>90.48117777777779</v>
      </c>
      <c r="EA207">
        <v>0.02951896666666667</v>
      </c>
      <c r="EB207">
        <v>29.71201111111111</v>
      </c>
      <c r="EC207">
        <v>30.00784814814815</v>
      </c>
      <c r="ED207">
        <v>999.9000000000001</v>
      </c>
      <c r="EE207">
        <v>0</v>
      </c>
      <c r="EF207">
        <v>0</v>
      </c>
      <c r="EG207">
        <v>9998.057407407407</v>
      </c>
      <c r="EH207">
        <v>0</v>
      </c>
      <c r="EI207">
        <v>12.0846</v>
      </c>
      <c r="EJ207">
        <v>-36.98433333333333</v>
      </c>
      <c r="EK207">
        <v>1543.906296296296</v>
      </c>
      <c r="EL207">
        <v>1580.039259259259</v>
      </c>
      <c r="EM207">
        <v>1.06942037037037</v>
      </c>
      <c r="EN207">
        <v>1545.11037037037</v>
      </c>
      <c r="EO207">
        <v>22.1062037037037</v>
      </c>
      <c r="EP207">
        <v>2.096957407407408</v>
      </c>
      <c r="EQ207">
        <v>2.000196296296296</v>
      </c>
      <c r="ER207">
        <v>18.19609259259259</v>
      </c>
      <c r="ES207">
        <v>17.44588518518519</v>
      </c>
      <c r="ET207">
        <v>2000.008148148148</v>
      </c>
      <c r="EU207">
        <v>0.9799983333333334</v>
      </c>
      <c r="EV207">
        <v>0.02000157407407407</v>
      </c>
      <c r="EW207">
        <v>0</v>
      </c>
      <c r="EX207">
        <v>235.5397037037037</v>
      </c>
      <c r="EY207">
        <v>5.00097</v>
      </c>
      <c r="EZ207">
        <v>4812.872222222223</v>
      </c>
      <c r="FA207">
        <v>16707.63333333333</v>
      </c>
      <c r="FB207">
        <v>40.25</v>
      </c>
      <c r="FC207">
        <v>40.625</v>
      </c>
      <c r="FD207">
        <v>40.18699999999999</v>
      </c>
      <c r="FE207">
        <v>40.19866666666667</v>
      </c>
      <c r="FF207">
        <v>40.85633333333333</v>
      </c>
      <c r="FG207">
        <v>1955.108148148148</v>
      </c>
      <c r="FH207">
        <v>39.9</v>
      </c>
      <c r="FI207">
        <v>0</v>
      </c>
      <c r="FJ207">
        <v>1758644586</v>
      </c>
      <c r="FK207">
        <v>0</v>
      </c>
      <c r="FL207">
        <v>235.5162307692308</v>
      </c>
      <c r="FM207">
        <v>1.858871778454479</v>
      </c>
      <c r="FN207">
        <v>31.7456409752122</v>
      </c>
      <c r="FO207">
        <v>4812.800000000001</v>
      </c>
      <c r="FP207">
        <v>15</v>
      </c>
      <c r="FQ207">
        <v>0</v>
      </c>
      <c r="FR207" t="s">
        <v>441</v>
      </c>
      <c r="FS207">
        <v>1747247426.5</v>
      </c>
      <c r="FT207">
        <v>1747247420.5</v>
      </c>
      <c r="FU207">
        <v>0</v>
      </c>
      <c r="FV207">
        <v>1.027</v>
      </c>
      <c r="FW207">
        <v>0.031</v>
      </c>
      <c r="FX207">
        <v>0.02</v>
      </c>
      <c r="FY207">
        <v>0.05</v>
      </c>
      <c r="FZ207">
        <v>420</v>
      </c>
      <c r="GA207">
        <v>16</v>
      </c>
      <c r="GB207">
        <v>0.01</v>
      </c>
      <c r="GC207">
        <v>0.1</v>
      </c>
      <c r="GD207">
        <v>-36.98649024390244</v>
      </c>
      <c r="GE207">
        <v>0.06186062717771963</v>
      </c>
      <c r="GF207">
        <v>0.09715306707152262</v>
      </c>
      <c r="GG207">
        <v>1</v>
      </c>
      <c r="GH207">
        <v>235.4746176470588</v>
      </c>
      <c r="GI207">
        <v>1.366371264137926</v>
      </c>
      <c r="GJ207">
        <v>0.2734359818296949</v>
      </c>
      <c r="GK207">
        <v>-1</v>
      </c>
      <c r="GL207">
        <v>1.077478780487805</v>
      </c>
      <c r="GM207">
        <v>-0.1938464111498262</v>
      </c>
      <c r="GN207">
        <v>0.0215343047020468</v>
      </c>
      <c r="GO207">
        <v>0</v>
      </c>
      <c r="GP207">
        <v>1</v>
      </c>
      <c r="GQ207">
        <v>2</v>
      </c>
      <c r="GR207" t="s">
        <v>442</v>
      </c>
      <c r="GS207">
        <v>3.13618</v>
      </c>
      <c r="GT207">
        <v>2.69013</v>
      </c>
      <c r="GU207">
        <v>0.224816</v>
      </c>
      <c r="GV207">
        <v>0.225987</v>
      </c>
      <c r="GW207">
        <v>0.103922</v>
      </c>
      <c r="GX207">
        <v>0.0994705</v>
      </c>
      <c r="GY207">
        <v>24674</v>
      </c>
      <c r="GZ207">
        <v>24677.5</v>
      </c>
      <c r="HA207">
        <v>29585.9</v>
      </c>
      <c r="HB207">
        <v>29461.7</v>
      </c>
      <c r="HC207">
        <v>35029.9</v>
      </c>
      <c r="HD207">
        <v>35140.1</v>
      </c>
      <c r="HE207">
        <v>41636.3</v>
      </c>
      <c r="HF207">
        <v>41854.3</v>
      </c>
      <c r="HG207">
        <v>1.92755</v>
      </c>
      <c r="HH207">
        <v>1.88738</v>
      </c>
      <c r="HI207">
        <v>0.110269</v>
      </c>
      <c r="HJ207">
        <v>0</v>
      </c>
      <c r="HK207">
        <v>28.2087</v>
      </c>
      <c r="HL207">
        <v>999.9</v>
      </c>
      <c r="HM207">
        <v>53.2</v>
      </c>
      <c r="HN207">
        <v>31</v>
      </c>
      <c r="HO207">
        <v>26.5248</v>
      </c>
      <c r="HP207">
        <v>62.2482</v>
      </c>
      <c r="HQ207">
        <v>26.0417</v>
      </c>
      <c r="HR207">
        <v>1</v>
      </c>
      <c r="HS207">
        <v>0.0331098</v>
      </c>
      <c r="HT207">
        <v>-0.5957789999999999</v>
      </c>
      <c r="HU207">
        <v>20.3386</v>
      </c>
      <c r="HV207">
        <v>5.21639</v>
      </c>
      <c r="HW207">
        <v>12.012</v>
      </c>
      <c r="HX207">
        <v>4.9885</v>
      </c>
      <c r="HY207">
        <v>3.2877</v>
      </c>
      <c r="HZ207">
        <v>9999</v>
      </c>
      <c r="IA207">
        <v>9999</v>
      </c>
      <c r="IB207">
        <v>9999</v>
      </c>
      <c r="IC207">
        <v>999.9</v>
      </c>
      <c r="ID207">
        <v>1.86756</v>
      </c>
      <c r="IE207">
        <v>1.86668</v>
      </c>
      <c r="IF207">
        <v>1.866</v>
      </c>
      <c r="IG207">
        <v>1.866</v>
      </c>
      <c r="IH207">
        <v>1.86783</v>
      </c>
      <c r="II207">
        <v>1.87029</v>
      </c>
      <c r="IJ207">
        <v>1.8689</v>
      </c>
      <c r="IK207">
        <v>1.87042</v>
      </c>
      <c r="IL207">
        <v>0</v>
      </c>
      <c r="IM207">
        <v>0</v>
      </c>
      <c r="IN207">
        <v>0</v>
      </c>
      <c r="IO207">
        <v>0</v>
      </c>
      <c r="IP207" t="s">
        <v>443</v>
      </c>
      <c r="IQ207" t="s">
        <v>444</v>
      </c>
      <c r="IR207" t="s">
        <v>445</v>
      </c>
      <c r="IS207" t="s">
        <v>445</v>
      </c>
      <c r="IT207" t="s">
        <v>445</v>
      </c>
      <c r="IU207" t="s">
        <v>445</v>
      </c>
      <c r="IV207">
        <v>0</v>
      </c>
      <c r="IW207">
        <v>100</v>
      </c>
      <c r="IX207">
        <v>100</v>
      </c>
      <c r="IY207">
        <v>-0.5</v>
      </c>
      <c r="IZ207">
        <v>0.1388</v>
      </c>
      <c r="JA207">
        <v>0.1520806729546384</v>
      </c>
      <c r="JB207">
        <v>0.0003178419753343253</v>
      </c>
      <c r="JC207">
        <v>-6.012475575984678E-07</v>
      </c>
      <c r="JD207">
        <v>7.594320938325871E-11</v>
      </c>
      <c r="JE207">
        <v>-0.06537213769188976</v>
      </c>
      <c r="JF207">
        <v>-0.002779077146552394</v>
      </c>
      <c r="JG207">
        <v>0.0007843295920201409</v>
      </c>
      <c r="JH207">
        <v>-1.211717912536145E-05</v>
      </c>
      <c r="JI207">
        <v>4</v>
      </c>
      <c r="JJ207">
        <v>2338</v>
      </c>
      <c r="JK207">
        <v>1</v>
      </c>
      <c r="JL207">
        <v>27</v>
      </c>
      <c r="JM207">
        <v>189952.6</v>
      </c>
      <c r="JN207">
        <v>189952.7</v>
      </c>
      <c r="JO207">
        <v>3.00415</v>
      </c>
      <c r="JP207">
        <v>2.2168</v>
      </c>
      <c r="JQ207">
        <v>1.39771</v>
      </c>
      <c r="JR207">
        <v>2.34741</v>
      </c>
      <c r="JS207">
        <v>1.49536</v>
      </c>
      <c r="JT207">
        <v>2.66602</v>
      </c>
      <c r="JU207">
        <v>36.1989</v>
      </c>
      <c r="JV207">
        <v>24.0612</v>
      </c>
      <c r="JW207">
        <v>18</v>
      </c>
      <c r="JX207">
        <v>486.74</v>
      </c>
      <c r="JY207">
        <v>451.578</v>
      </c>
      <c r="JZ207">
        <v>28.2561</v>
      </c>
      <c r="KA207">
        <v>28.0179</v>
      </c>
      <c r="KB207">
        <v>30.0001</v>
      </c>
      <c r="KC207">
        <v>27.8796</v>
      </c>
      <c r="KD207">
        <v>27.8111</v>
      </c>
      <c r="KE207">
        <v>60.2012</v>
      </c>
      <c r="KF207">
        <v>22.7854</v>
      </c>
      <c r="KG207">
        <v>69.26519999999999</v>
      </c>
      <c r="KH207">
        <v>28.2482</v>
      </c>
      <c r="KI207">
        <v>1590.46</v>
      </c>
      <c r="KJ207">
        <v>22.1956</v>
      </c>
      <c r="KK207">
        <v>101.12</v>
      </c>
      <c r="KL207">
        <v>100.648</v>
      </c>
    </row>
    <row r="208" spans="1:298">
      <c r="A208">
        <v>192</v>
      </c>
      <c r="B208">
        <v>1758644590</v>
      </c>
      <c r="C208">
        <v>2964</v>
      </c>
      <c r="D208" t="s">
        <v>829</v>
      </c>
      <c r="E208" t="s">
        <v>830</v>
      </c>
      <c r="F208">
        <v>5</v>
      </c>
      <c r="G208" t="s">
        <v>640</v>
      </c>
      <c r="H208" t="s">
        <v>437</v>
      </c>
      <c r="I208" t="s">
        <v>438</v>
      </c>
      <c r="J208">
        <v>1758644582.214286</v>
      </c>
      <c r="K208">
        <f>(L208)/1000</f>
        <v>0</v>
      </c>
      <c r="L208">
        <f>IF(DQ208, AO208, AI208)</f>
        <v>0</v>
      </c>
      <c r="M208">
        <f>IF(DQ208, AJ208, AH208)</f>
        <v>0</v>
      </c>
      <c r="N208">
        <f>DS208 - IF(AV208&gt;1, M208*DM208*100.0/(AX208), 0)</f>
        <v>0</v>
      </c>
      <c r="O208">
        <f>((U208-K208/2)*N208-M208)/(U208+K208/2)</f>
        <v>0</v>
      </c>
      <c r="P208">
        <f>O208*(DZ208+EA208)/1000.0</f>
        <v>0</v>
      </c>
      <c r="Q208">
        <f>(DS208 - IF(AV208&gt;1, M208*DM208*100.0/(AX208), 0))*(DZ208+EA208)/1000.0</f>
        <v>0</v>
      </c>
      <c r="R208">
        <f>2.0/((1/T208-1/S208)+SIGN(T208)*SQRT((1/T208-1/S208)*(1/T208-1/S208) + 4*DN208/((DN208+1)*(DN208+1))*(2*1/T208*1/S208-1/S208*1/S208)))</f>
        <v>0</v>
      </c>
      <c r="S208">
        <f>IF(LEFT(DO208,1)&lt;&gt;"0",IF(LEFT(DO208,1)="1",3.0,DP208),$D$5+$E$5*(EG208*DZ208/($K$5*1000))+$F$5*(EG208*DZ208/($K$5*1000))*MAX(MIN(DM208,$J$5),$I$5)*MAX(MIN(DM208,$J$5),$I$5)+$G$5*MAX(MIN(DM208,$J$5),$I$5)*(EG208*DZ208/($K$5*1000))+$H$5*(EG208*DZ208/($K$5*1000))*(EG208*DZ208/($K$5*1000)))</f>
        <v>0</v>
      </c>
      <c r="T208">
        <f>K208*(1000-(1000*0.61365*exp(17.502*X208/(240.97+X208))/(DZ208+EA208)+DU208)/2)/(1000*0.61365*exp(17.502*X208/(240.97+X208))/(DZ208+EA208)-DU208)</f>
        <v>0</v>
      </c>
      <c r="U208">
        <f>1/((DN208+1)/(R208/1.6)+1/(S208/1.37)) + DN208/((DN208+1)/(R208/1.6) + DN208/(S208/1.37))</f>
        <v>0</v>
      </c>
      <c r="V208">
        <f>(DI208*DL208)</f>
        <v>0</v>
      </c>
      <c r="W208">
        <f>(EB208+(V208+2*0.95*5.67E-8*(((EB208+$B$7)+273)^4-(EB208+273)^4)-44100*K208)/(1.84*29.3*S208+8*0.95*5.67E-8*(EB208+273)^3))</f>
        <v>0</v>
      </c>
      <c r="X208">
        <f>($C$7*EC208+$D$7*ED208+$E$7*W208)</f>
        <v>0</v>
      </c>
      <c r="Y208">
        <f>0.61365*exp(17.502*X208/(240.97+X208))</f>
        <v>0</v>
      </c>
      <c r="Z208">
        <f>(AA208/AB208*100)</f>
        <v>0</v>
      </c>
      <c r="AA208">
        <f>DU208*(DZ208+EA208)/1000</f>
        <v>0</v>
      </c>
      <c r="AB208">
        <f>0.61365*exp(17.502*EB208/(240.97+EB208))</f>
        <v>0</v>
      </c>
      <c r="AC208">
        <f>(Y208-DU208*(DZ208+EA208)/1000)</f>
        <v>0</v>
      </c>
      <c r="AD208">
        <f>(-K208*44100)</f>
        <v>0</v>
      </c>
      <c r="AE208">
        <f>2*29.3*S208*0.92*(EB208-X208)</f>
        <v>0</v>
      </c>
      <c r="AF208">
        <f>2*0.95*5.67E-8*(((EB208+$B$7)+273)^4-(X208+273)^4)</f>
        <v>0</v>
      </c>
      <c r="AG208">
        <f>V208+AF208+AD208+AE208</f>
        <v>0</v>
      </c>
      <c r="AH208">
        <f>DY208*AV208*(DT208-DS208*(1000-AV208*DV208)/(1000-AV208*DU208))/(100*DM208)</f>
        <v>0</v>
      </c>
      <c r="AI208">
        <f>1000*DY208*AV208*(DU208-DV208)/(100*DM208*(1000-AV208*DU208))</f>
        <v>0</v>
      </c>
      <c r="AJ208">
        <f>(AK208 - AL208 - DZ208*1E3/(8.314*(EB208+273.15)) * AN208/DY208 * AM208) * DY208/(100*DM208) * (1000 - DV208)/1000</f>
        <v>0</v>
      </c>
      <c r="AK208">
        <v>1612.746409209905</v>
      </c>
      <c r="AL208">
        <v>1585.058363636362</v>
      </c>
      <c r="AM208">
        <v>3.456537421157767</v>
      </c>
      <c r="AN208">
        <v>64.96377048349792</v>
      </c>
      <c r="AO208">
        <f>(AQ208 - AP208 + DZ208*1E3/(8.314*(EB208+273.15)) * AS208/DY208 * AR208) * DY208/(100*DM208) * 1000/(1000 - AQ208)</f>
        <v>0</v>
      </c>
      <c r="AP208">
        <v>22.1600921016506</v>
      </c>
      <c r="AQ208">
        <v>23.19357272727272</v>
      </c>
      <c r="AR208">
        <v>3.810667749031463E-05</v>
      </c>
      <c r="AS208">
        <v>107.5651397533487</v>
      </c>
      <c r="AT208">
        <v>2</v>
      </c>
      <c r="AU208">
        <v>0</v>
      </c>
      <c r="AV208">
        <f>IF(AT208*$H$13&gt;=AX208,1.0,(AX208/(AX208-AT208*$H$13)))</f>
        <v>0</v>
      </c>
      <c r="AW208">
        <f>(AV208-1)*100</f>
        <v>0</v>
      </c>
      <c r="AX208">
        <f>MAX(0,($B$13+$C$13*EG208)/(1+$D$13*EG208)*DZ208/(EB208+273)*$E$13)</f>
        <v>0</v>
      </c>
      <c r="AY208" t="s">
        <v>439</v>
      </c>
      <c r="AZ208" t="s">
        <v>439</v>
      </c>
      <c r="BA208">
        <v>0</v>
      </c>
      <c r="BB208">
        <v>0</v>
      </c>
      <c r="BC208">
        <f>1-BA208/BB208</f>
        <v>0</v>
      </c>
      <c r="BD208">
        <v>0</v>
      </c>
      <c r="BE208" t="s">
        <v>439</v>
      </c>
      <c r="BF208" t="s">
        <v>439</v>
      </c>
      <c r="BG208">
        <v>0</v>
      </c>
      <c r="BH208">
        <v>0</v>
      </c>
      <c r="BI208">
        <f>1-BG208/BH208</f>
        <v>0</v>
      </c>
      <c r="BJ208">
        <v>0.5</v>
      </c>
      <c r="BK208">
        <f>DJ208</f>
        <v>0</v>
      </c>
      <c r="BL208">
        <f>M208</f>
        <v>0</v>
      </c>
      <c r="BM208">
        <f>BI208*BJ208*BK208</f>
        <v>0</v>
      </c>
      <c r="BN208">
        <f>(BL208-BD208)/BK208</f>
        <v>0</v>
      </c>
      <c r="BO208">
        <f>(BB208-BH208)/BH208</f>
        <v>0</v>
      </c>
      <c r="BP208">
        <f>BA208/(BC208+BA208/BH208)</f>
        <v>0</v>
      </c>
      <c r="BQ208" t="s">
        <v>439</v>
      </c>
      <c r="BR208">
        <v>0</v>
      </c>
      <c r="BS208">
        <f>IF(BR208&lt;&gt;0, BR208, BP208)</f>
        <v>0</v>
      </c>
      <c r="BT208">
        <f>1-BS208/BH208</f>
        <v>0</v>
      </c>
      <c r="BU208">
        <f>(BH208-BG208)/(BH208-BS208)</f>
        <v>0</v>
      </c>
      <c r="BV208">
        <f>(BB208-BH208)/(BB208-BS208)</f>
        <v>0</v>
      </c>
      <c r="BW208">
        <f>(BH208-BG208)/(BH208-BA208)</f>
        <v>0</v>
      </c>
      <c r="BX208">
        <f>(BB208-BH208)/(BB208-BA208)</f>
        <v>0</v>
      </c>
      <c r="BY208">
        <f>(BU208*BS208/BG208)</f>
        <v>0</v>
      </c>
      <c r="BZ208">
        <f>(1-BY208)</f>
        <v>0</v>
      </c>
      <c r="DI208">
        <f>$B$11*EH208+$C$11*EI208+$F$11*ET208*(1-EW208)</f>
        <v>0</v>
      </c>
      <c r="DJ208">
        <f>DI208*DK208</f>
        <v>0</v>
      </c>
      <c r="DK208">
        <f>($B$11*$D$9+$C$11*$D$9+$F$11*((FG208+EY208)/MAX(FG208+EY208+FH208, 0.1)*$I$9+FH208/MAX(FG208+EY208+FH208, 0.1)*$J$9))/($B$11+$C$11+$F$11)</f>
        <v>0</v>
      </c>
      <c r="DL208">
        <f>($B$11*$K$9+$C$11*$K$9+$F$11*((FG208+EY208)/MAX(FG208+EY208+FH208, 0.1)*$P$9+FH208/MAX(FG208+EY208+FH208, 0.1)*$Q$9))/($B$11+$C$11+$F$11)</f>
        <v>0</v>
      </c>
      <c r="DM208">
        <v>1.65</v>
      </c>
      <c r="DN208">
        <v>0.5</v>
      </c>
      <c r="DO208" t="s">
        <v>440</v>
      </c>
      <c r="DP208">
        <v>2</v>
      </c>
      <c r="DQ208" t="b">
        <v>1</v>
      </c>
      <c r="DR208">
        <v>1758644582.214286</v>
      </c>
      <c r="DS208">
        <v>1523.877857142857</v>
      </c>
      <c r="DT208">
        <v>1560.966428571428</v>
      </c>
      <c r="DU208">
        <v>23.17683928571429</v>
      </c>
      <c r="DV208">
        <v>22.12639642857143</v>
      </c>
      <c r="DW208">
        <v>1524.37</v>
      </c>
      <c r="DX208">
        <v>23.03812142857143</v>
      </c>
      <c r="DY208">
        <v>499.9889642857143</v>
      </c>
      <c r="DZ208">
        <v>90.48073214285716</v>
      </c>
      <c r="EA208">
        <v>0.02960513928571428</v>
      </c>
      <c r="EB208">
        <v>29.70742142857143</v>
      </c>
      <c r="EC208">
        <v>30.00485714285714</v>
      </c>
      <c r="ED208">
        <v>999.9000000000002</v>
      </c>
      <c r="EE208">
        <v>0</v>
      </c>
      <c r="EF208">
        <v>0</v>
      </c>
      <c r="EG208">
        <v>10003.66071428571</v>
      </c>
      <c r="EH208">
        <v>0</v>
      </c>
      <c r="EI208">
        <v>12.0846</v>
      </c>
      <c r="EJ208">
        <v>-37.08857857142858</v>
      </c>
      <c r="EK208">
        <v>1560.034285714285</v>
      </c>
      <c r="EL208">
        <v>1596.287857142857</v>
      </c>
      <c r="EM208">
        <v>1.050447142857143</v>
      </c>
      <c r="EN208">
        <v>1560.966428571428</v>
      </c>
      <c r="EO208">
        <v>22.12639642857143</v>
      </c>
      <c r="EP208">
        <v>2.097056071428571</v>
      </c>
      <c r="EQ208">
        <v>2.002012142857143</v>
      </c>
      <c r="ER208">
        <v>18.19685</v>
      </c>
      <c r="ES208">
        <v>17.46024642857143</v>
      </c>
      <c r="ET208">
        <v>2000.001785714285</v>
      </c>
      <c r="EU208">
        <v>0.9799983571428571</v>
      </c>
      <c r="EV208">
        <v>0.02000154642857143</v>
      </c>
      <c r="EW208">
        <v>0</v>
      </c>
      <c r="EX208">
        <v>235.67525</v>
      </c>
      <c r="EY208">
        <v>5.00097</v>
      </c>
      <c r="EZ208">
        <v>4815.332142857143</v>
      </c>
      <c r="FA208">
        <v>16707.58571428571</v>
      </c>
      <c r="FB208">
        <v>40.25</v>
      </c>
      <c r="FC208">
        <v>40.625</v>
      </c>
      <c r="FD208">
        <v>40.18699999999999</v>
      </c>
      <c r="FE208">
        <v>40.19374999999999</v>
      </c>
      <c r="FF208">
        <v>40.848</v>
      </c>
      <c r="FG208">
        <v>1955.101785714286</v>
      </c>
      <c r="FH208">
        <v>39.9</v>
      </c>
      <c r="FI208">
        <v>0</v>
      </c>
      <c r="FJ208">
        <v>1758644590.8</v>
      </c>
      <c r="FK208">
        <v>0</v>
      </c>
      <c r="FL208">
        <v>235.6764615384616</v>
      </c>
      <c r="FM208">
        <v>1.919042719670155</v>
      </c>
      <c r="FN208">
        <v>30.9217093993221</v>
      </c>
      <c r="FO208">
        <v>4815.326153846154</v>
      </c>
      <c r="FP208">
        <v>15</v>
      </c>
      <c r="FQ208">
        <v>0</v>
      </c>
      <c r="FR208" t="s">
        <v>441</v>
      </c>
      <c r="FS208">
        <v>1747247426.5</v>
      </c>
      <c r="FT208">
        <v>1747247420.5</v>
      </c>
      <c r="FU208">
        <v>0</v>
      </c>
      <c r="FV208">
        <v>1.027</v>
      </c>
      <c r="FW208">
        <v>0.031</v>
      </c>
      <c r="FX208">
        <v>0.02</v>
      </c>
      <c r="FY208">
        <v>0.05</v>
      </c>
      <c r="FZ208">
        <v>420</v>
      </c>
      <c r="GA208">
        <v>16</v>
      </c>
      <c r="GB208">
        <v>0.01</v>
      </c>
      <c r="GC208">
        <v>0.1</v>
      </c>
      <c r="GD208">
        <v>-37.05579756097561</v>
      </c>
      <c r="GE208">
        <v>-0.7209031358885416</v>
      </c>
      <c r="GF208">
        <v>0.1585724109239879</v>
      </c>
      <c r="GG208">
        <v>0</v>
      </c>
      <c r="GH208">
        <v>235.5785882352941</v>
      </c>
      <c r="GI208">
        <v>1.762352934610782</v>
      </c>
      <c r="GJ208">
        <v>0.2794780973894279</v>
      </c>
      <c r="GK208">
        <v>-1</v>
      </c>
      <c r="GL208">
        <v>1.063459268292683</v>
      </c>
      <c r="GM208">
        <v>-0.2567701045296159</v>
      </c>
      <c r="GN208">
        <v>0.02694082787855038</v>
      </c>
      <c r="GO208">
        <v>0</v>
      </c>
      <c r="GP208">
        <v>0</v>
      </c>
      <c r="GQ208">
        <v>2</v>
      </c>
      <c r="GR208" t="s">
        <v>482</v>
      </c>
      <c r="GS208">
        <v>3.13636</v>
      </c>
      <c r="GT208">
        <v>2.69002</v>
      </c>
      <c r="GU208">
        <v>0.226293</v>
      </c>
      <c r="GV208">
        <v>0.22743</v>
      </c>
      <c r="GW208">
        <v>0.103973</v>
      </c>
      <c r="GX208">
        <v>0.0994884</v>
      </c>
      <c r="GY208">
        <v>24626.8</v>
      </c>
      <c r="GZ208">
        <v>24631.4</v>
      </c>
      <c r="HA208">
        <v>29585.8</v>
      </c>
      <c r="HB208">
        <v>29461.7</v>
      </c>
      <c r="HC208">
        <v>35027.9</v>
      </c>
      <c r="HD208">
        <v>35139.5</v>
      </c>
      <c r="HE208">
        <v>41636.3</v>
      </c>
      <c r="HF208">
        <v>41854.5</v>
      </c>
      <c r="HG208">
        <v>1.9279</v>
      </c>
      <c r="HH208">
        <v>1.88733</v>
      </c>
      <c r="HI208">
        <v>0.11012</v>
      </c>
      <c r="HJ208">
        <v>0</v>
      </c>
      <c r="HK208">
        <v>28.2059</v>
      </c>
      <c r="HL208">
        <v>999.9</v>
      </c>
      <c r="HM208">
        <v>53.2</v>
      </c>
      <c r="HN208">
        <v>31</v>
      </c>
      <c r="HO208">
        <v>26.5262</v>
      </c>
      <c r="HP208">
        <v>61.8982</v>
      </c>
      <c r="HQ208">
        <v>25.9014</v>
      </c>
      <c r="HR208">
        <v>1</v>
      </c>
      <c r="HS208">
        <v>0.0330564</v>
      </c>
      <c r="HT208">
        <v>-0.610972</v>
      </c>
      <c r="HU208">
        <v>20.3386</v>
      </c>
      <c r="HV208">
        <v>5.21624</v>
      </c>
      <c r="HW208">
        <v>12.011</v>
      </c>
      <c r="HX208">
        <v>4.9887</v>
      </c>
      <c r="HY208">
        <v>3.2877</v>
      </c>
      <c r="HZ208">
        <v>9999</v>
      </c>
      <c r="IA208">
        <v>9999</v>
      </c>
      <c r="IB208">
        <v>9999</v>
      </c>
      <c r="IC208">
        <v>999.9</v>
      </c>
      <c r="ID208">
        <v>1.86754</v>
      </c>
      <c r="IE208">
        <v>1.86671</v>
      </c>
      <c r="IF208">
        <v>1.86602</v>
      </c>
      <c r="IG208">
        <v>1.866</v>
      </c>
      <c r="IH208">
        <v>1.86783</v>
      </c>
      <c r="II208">
        <v>1.87028</v>
      </c>
      <c r="IJ208">
        <v>1.86891</v>
      </c>
      <c r="IK208">
        <v>1.87042</v>
      </c>
      <c r="IL208">
        <v>0</v>
      </c>
      <c r="IM208">
        <v>0</v>
      </c>
      <c r="IN208">
        <v>0</v>
      </c>
      <c r="IO208">
        <v>0</v>
      </c>
      <c r="IP208" t="s">
        <v>443</v>
      </c>
      <c r="IQ208" t="s">
        <v>444</v>
      </c>
      <c r="IR208" t="s">
        <v>445</v>
      </c>
      <c r="IS208" t="s">
        <v>445</v>
      </c>
      <c r="IT208" t="s">
        <v>445</v>
      </c>
      <c r="IU208" t="s">
        <v>445</v>
      </c>
      <c r="IV208">
        <v>0</v>
      </c>
      <c r="IW208">
        <v>100</v>
      </c>
      <c r="IX208">
        <v>100</v>
      </c>
      <c r="IY208">
        <v>-0.51</v>
      </c>
      <c r="IZ208">
        <v>0.139</v>
      </c>
      <c r="JA208">
        <v>0.1520806729546384</v>
      </c>
      <c r="JB208">
        <v>0.0003178419753343253</v>
      </c>
      <c r="JC208">
        <v>-6.012475575984678E-07</v>
      </c>
      <c r="JD208">
        <v>7.594320938325871E-11</v>
      </c>
      <c r="JE208">
        <v>-0.06537213769188976</v>
      </c>
      <c r="JF208">
        <v>-0.002779077146552394</v>
      </c>
      <c r="JG208">
        <v>0.0007843295920201409</v>
      </c>
      <c r="JH208">
        <v>-1.211717912536145E-05</v>
      </c>
      <c r="JI208">
        <v>4</v>
      </c>
      <c r="JJ208">
        <v>2338</v>
      </c>
      <c r="JK208">
        <v>1</v>
      </c>
      <c r="JL208">
        <v>27</v>
      </c>
      <c r="JM208">
        <v>189952.7</v>
      </c>
      <c r="JN208">
        <v>189952.8</v>
      </c>
      <c r="JO208">
        <v>3.03101</v>
      </c>
      <c r="JP208">
        <v>2.22778</v>
      </c>
      <c r="JQ208">
        <v>1.39648</v>
      </c>
      <c r="JR208">
        <v>2.34863</v>
      </c>
      <c r="JS208">
        <v>1.49536</v>
      </c>
      <c r="JT208">
        <v>2.69409</v>
      </c>
      <c r="JU208">
        <v>36.2224</v>
      </c>
      <c r="JV208">
        <v>24.0612</v>
      </c>
      <c r="JW208">
        <v>18</v>
      </c>
      <c r="JX208">
        <v>486.959</v>
      </c>
      <c r="JY208">
        <v>451.543</v>
      </c>
      <c r="JZ208">
        <v>28.2462</v>
      </c>
      <c r="KA208">
        <v>28.0179</v>
      </c>
      <c r="KB208">
        <v>30</v>
      </c>
      <c r="KC208">
        <v>27.8796</v>
      </c>
      <c r="KD208">
        <v>27.8107</v>
      </c>
      <c r="KE208">
        <v>60.678</v>
      </c>
      <c r="KF208">
        <v>22.7854</v>
      </c>
      <c r="KG208">
        <v>69.26519999999999</v>
      </c>
      <c r="KH208">
        <v>28.2479</v>
      </c>
      <c r="KI208">
        <v>1603.84</v>
      </c>
      <c r="KJ208">
        <v>22.1995</v>
      </c>
      <c r="KK208">
        <v>101.12</v>
      </c>
      <c r="KL208">
        <v>100.648</v>
      </c>
    </row>
    <row r="209" spans="1:298">
      <c r="A209">
        <v>193</v>
      </c>
      <c r="B209">
        <v>1758646438.1</v>
      </c>
      <c r="C209">
        <v>4812.099999904633</v>
      </c>
      <c r="D209" t="s">
        <v>831</v>
      </c>
      <c r="E209" t="s">
        <v>832</v>
      </c>
      <c r="F209">
        <v>5</v>
      </c>
      <c r="G209" t="s">
        <v>833</v>
      </c>
      <c r="H209" t="s">
        <v>437</v>
      </c>
      <c r="I209" t="s">
        <v>438</v>
      </c>
      <c r="J209">
        <v>1758646430.099999</v>
      </c>
      <c r="K209">
        <f>(L209)/1000</f>
        <v>0</v>
      </c>
      <c r="L209">
        <f>IF(DQ209, AO209, AI209)</f>
        <v>0</v>
      </c>
      <c r="M209">
        <f>IF(DQ209, AJ209, AH209)</f>
        <v>0</v>
      </c>
      <c r="N209">
        <f>DS209 - IF(AV209&gt;1, M209*DM209*100.0/(AX209), 0)</f>
        <v>0</v>
      </c>
      <c r="O209">
        <f>((U209-K209/2)*N209-M209)/(U209+K209/2)</f>
        <v>0</v>
      </c>
      <c r="P209">
        <f>O209*(DZ209+EA209)/1000.0</f>
        <v>0</v>
      </c>
      <c r="Q209">
        <f>(DS209 - IF(AV209&gt;1, M209*DM209*100.0/(AX209), 0))*(DZ209+EA209)/1000.0</f>
        <v>0</v>
      </c>
      <c r="R209">
        <f>2.0/((1/T209-1/S209)+SIGN(T209)*SQRT((1/T209-1/S209)*(1/T209-1/S209) + 4*DN209/((DN209+1)*(DN209+1))*(2*1/T209*1/S209-1/S209*1/S209)))</f>
        <v>0</v>
      </c>
      <c r="S209">
        <f>IF(LEFT(DO209,1)&lt;&gt;"0",IF(LEFT(DO209,1)="1",3.0,DP209),$D$5+$E$5*(EG209*DZ209/($K$5*1000))+$F$5*(EG209*DZ209/($K$5*1000))*MAX(MIN(DM209,$J$5),$I$5)*MAX(MIN(DM209,$J$5),$I$5)+$G$5*MAX(MIN(DM209,$J$5),$I$5)*(EG209*DZ209/($K$5*1000))+$H$5*(EG209*DZ209/($K$5*1000))*(EG209*DZ209/($K$5*1000)))</f>
        <v>0</v>
      </c>
      <c r="T209">
        <f>K209*(1000-(1000*0.61365*exp(17.502*X209/(240.97+X209))/(DZ209+EA209)+DU209)/2)/(1000*0.61365*exp(17.502*X209/(240.97+X209))/(DZ209+EA209)-DU209)</f>
        <v>0</v>
      </c>
      <c r="U209">
        <f>1/((DN209+1)/(R209/1.6)+1/(S209/1.37)) + DN209/((DN209+1)/(R209/1.6) + DN209/(S209/1.37))</f>
        <v>0</v>
      </c>
      <c r="V209">
        <f>(DI209*DL209)</f>
        <v>0</v>
      </c>
      <c r="W209">
        <f>(EB209+(V209+2*0.95*5.67E-8*(((EB209+$B$7)+273)^4-(EB209+273)^4)-44100*K209)/(1.84*29.3*S209+8*0.95*5.67E-8*(EB209+273)^3))</f>
        <v>0</v>
      </c>
      <c r="X209">
        <f>($C$7*EC209+$D$7*ED209+$E$7*W209)</f>
        <v>0</v>
      </c>
      <c r="Y209">
        <f>0.61365*exp(17.502*X209/(240.97+X209))</f>
        <v>0</v>
      </c>
      <c r="Z209">
        <f>(AA209/AB209*100)</f>
        <v>0</v>
      </c>
      <c r="AA209">
        <f>DU209*(DZ209+EA209)/1000</f>
        <v>0</v>
      </c>
      <c r="AB209">
        <f>0.61365*exp(17.502*EB209/(240.97+EB209))</f>
        <v>0</v>
      </c>
      <c r="AC209">
        <f>(Y209-DU209*(DZ209+EA209)/1000)</f>
        <v>0</v>
      </c>
      <c r="AD209">
        <f>(-K209*44100)</f>
        <v>0</v>
      </c>
      <c r="AE209">
        <f>2*29.3*S209*0.92*(EB209-X209)</f>
        <v>0</v>
      </c>
      <c r="AF209">
        <f>2*0.95*5.67E-8*(((EB209+$B$7)+273)^4-(X209+273)^4)</f>
        <v>0</v>
      </c>
      <c r="AG209">
        <f>V209+AF209+AD209+AE209</f>
        <v>0</v>
      </c>
      <c r="AH209">
        <f>DY209*AV209*(DT209-DS209*(1000-AV209*DV209)/(1000-AV209*DU209))/(100*DM209)</f>
        <v>0</v>
      </c>
      <c r="AI209">
        <f>1000*DY209*AV209*(DU209-DV209)/(100*DM209*(1000-AV209*DU209))</f>
        <v>0</v>
      </c>
      <c r="AJ209">
        <f>(AK209 - AL209 - DZ209*1E3/(8.314*(EB209+273.15)) * AN209/DY209 * AM209) * DY209/(100*DM209) * (1000 - DV209)/1000</f>
        <v>0</v>
      </c>
      <c r="AK209">
        <v>427.2102616807873</v>
      </c>
      <c r="AL209">
        <v>402.8636363636361</v>
      </c>
      <c r="AM209">
        <v>0.0005290147067598106</v>
      </c>
      <c r="AN209">
        <v>64.9634164498939</v>
      </c>
      <c r="AO209">
        <f>(AQ209 - AP209 + DZ209*1E3/(8.314*(EB209+273.15)) * AS209/DY209 * AR209) * DY209/(100*DM209) * 1000/(1000 - AQ209)</f>
        <v>0</v>
      </c>
      <c r="AP209">
        <v>16.56163238575938</v>
      </c>
      <c r="AQ209">
        <v>25.28614787878788</v>
      </c>
      <c r="AR209">
        <v>-8.935742616382591E-06</v>
      </c>
      <c r="AS209">
        <v>107.6059285332688</v>
      </c>
      <c r="AT209">
        <v>0</v>
      </c>
      <c r="AU209">
        <v>0</v>
      </c>
      <c r="AV209">
        <f>IF(AT209*$H$13&gt;=AX209,1.0,(AX209/(AX209-AT209*$H$13)))</f>
        <v>0</v>
      </c>
      <c r="AW209">
        <f>(AV209-1)*100</f>
        <v>0</v>
      </c>
      <c r="AX209">
        <f>MAX(0,($B$13+$C$13*EG209)/(1+$D$13*EG209)*DZ209/(EB209+273)*$E$13)</f>
        <v>0</v>
      </c>
      <c r="AY209" t="s">
        <v>439</v>
      </c>
      <c r="AZ209" t="s">
        <v>439</v>
      </c>
      <c r="BA209">
        <v>0</v>
      </c>
      <c r="BB209">
        <v>0</v>
      </c>
      <c r="BC209">
        <f>1-BA209/BB209</f>
        <v>0</v>
      </c>
      <c r="BD209">
        <v>0</v>
      </c>
      <c r="BE209" t="s">
        <v>439</v>
      </c>
      <c r="BF209" t="s">
        <v>439</v>
      </c>
      <c r="BG209">
        <v>0</v>
      </c>
      <c r="BH209">
        <v>0</v>
      </c>
      <c r="BI209">
        <f>1-BG209/BH209</f>
        <v>0</v>
      </c>
      <c r="BJ209">
        <v>0.5</v>
      </c>
      <c r="BK209">
        <f>DJ209</f>
        <v>0</v>
      </c>
      <c r="BL209">
        <f>M209</f>
        <v>0</v>
      </c>
      <c r="BM209">
        <f>BI209*BJ209*BK209</f>
        <v>0</v>
      </c>
      <c r="BN209">
        <f>(BL209-BD209)/BK209</f>
        <v>0</v>
      </c>
      <c r="BO209">
        <f>(BB209-BH209)/BH209</f>
        <v>0</v>
      </c>
      <c r="BP209">
        <f>BA209/(BC209+BA209/BH209)</f>
        <v>0</v>
      </c>
      <c r="BQ209" t="s">
        <v>439</v>
      </c>
      <c r="BR209">
        <v>0</v>
      </c>
      <c r="BS209">
        <f>IF(BR209&lt;&gt;0, BR209, BP209)</f>
        <v>0</v>
      </c>
      <c r="BT209">
        <f>1-BS209/BH209</f>
        <v>0</v>
      </c>
      <c r="BU209">
        <f>(BH209-BG209)/(BH209-BS209)</f>
        <v>0</v>
      </c>
      <c r="BV209">
        <f>(BB209-BH209)/(BB209-BS209)</f>
        <v>0</v>
      </c>
      <c r="BW209">
        <f>(BH209-BG209)/(BH209-BA209)</f>
        <v>0</v>
      </c>
      <c r="BX209">
        <f>(BB209-BH209)/(BB209-BA209)</f>
        <v>0</v>
      </c>
      <c r="BY209">
        <f>(BU209*BS209/BG209)</f>
        <v>0</v>
      </c>
      <c r="BZ209">
        <f>(1-BY209)</f>
        <v>0</v>
      </c>
      <c r="DI209">
        <f>$B$11*EH209+$C$11*EI209+$F$11*ET209*(1-EW209)</f>
        <v>0</v>
      </c>
      <c r="DJ209">
        <f>DI209*DK209</f>
        <v>0</v>
      </c>
      <c r="DK209">
        <f>($B$11*$D$9+$C$11*$D$9+$F$11*((FG209+EY209)/MAX(FG209+EY209+FH209, 0.1)*$I$9+FH209/MAX(FG209+EY209+FH209, 0.1)*$J$9))/($B$11+$C$11+$F$11)</f>
        <v>0</v>
      </c>
      <c r="DL209">
        <f>($B$11*$K$9+$C$11*$K$9+$F$11*((FG209+EY209)/MAX(FG209+EY209+FH209, 0.1)*$P$9+FH209/MAX(FG209+EY209+FH209, 0.1)*$Q$9))/($B$11+$C$11+$F$11)</f>
        <v>0</v>
      </c>
      <c r="DM209">
        <v>5.36</v>
      </c>
      <c r="DN209">
        <v>0.5</v>
      </c>
      <c r="DO209" t="s">
        <v>440</v>
      </c>
      <c r="DP209">
        <v>2</v>
      </c>
      <c r="DQ209" t="b">
        <v>1</v>
      </c>
      <c r="DR209">
        <v>1758646430.099999</v>
      </c>
      <c r="DS209">
        <v>392.6512258064517</v>
      </c>
      <c r="DT209">
        <v>420.0931935483871</v>
      </c>
      <c r="DU209">
        <v>25.28242580645162</v>
      </c>
      <c r="DV209">
        <v>16.56813225806452</v>
      </c>
      <c r="DW209">
        <v>392.4624516129033</v>
      </c>
      <c r="DX209">
        <v>25.11482903225806</v>
      </c>
      <c r="DY209">
        <v>499.9850000000001</v>
      </c>
      <c r="DZ209">
        <v>90.46259677419354</v>
      </c>
      <c r="EA209">
        <v>0.03099829032258064</v>
      </c>
      <c r="EB209">
        <v>31.25902903225806</v>
      </c>
      <c r="EC209">
        <v>30.00486129032257</v>
      </c>
      <c r="ED209">
        <v>999.9000000000003</v>
      </c>
      <c r="EE209">
        <v>0</v>
      </c>
      <c r="EF209">
        <v>0</v>
      </c>
      <c r="EG209">
        <v>10000.80419354839</v>
      </c>
      <c r="EH209">
        <v>0</v>
      </c>
      <c r="EI209">
        <v>12.36601612903226</v>
      </c>
      <c r="EJ209">
        <v>-27.44205806451613</v>
      </c>
      <c r="EK209">
        <v>402.8359032258065</v>
      </c>
      <c r="EL209">
        <v>427.1707096774194</v>
      </c>
      <c r="EM209">
        <v>8.71429612903226</v>
      </c>
      <c r="EN209">
        <v>420.0931935483871</v>
      </c>
      <c r="EO209">
        <v>16.56813225806452</v>
      </c>
      <c r="EP209">
        <v>2.287113225806451</v>
      </c>
      <c r="EQ209">
        <v>1.498796774193549</v>
      </c>
      <c r="ER209">
        <v>19.58592903225807</v>
      </c>
      <c r="ES209">
        <v>12.95588387096774</v>
      </c>
      <c r="ET209">
        <v>2000.009354838709</v>
      </c>
      <c r="EU209">
        <v>0.9800009032258067</v>
      </c>
      <c r="EV209">
        <v>0.01999939677419356</v>
      </c>
      <c r="EW209">
        <v>0</v>
      </c>
      <c r="EX209">
        <v>842.4257741935485</v>
      </c>
      <c r="EY209">
        <v>5.000969999999999</v>
      </c>
      <c r="EZ209">
        <v>16889.98064516129</v>
      </c>
      <c r="FA209">
        <v>16707.64516129033</v>
      </c>
      <c r="FB209">
        <v>40.625</v>
      </c>
      <c r="FC209">
        <v>40.92099999999999</v>
      </c>
      <c r="FD209">
        <v>40.5</v>
      </c>
      <c r="FE209">
        <v>40.5</v>
      </c>
      <c r="FF209">
        <v>41.31199999999998</v>
      </c>
      <c r="FG209">
        <v>1955.10935483871</v>
      </c>
      <c r="FH209">
        <v>39.90000000000001</v>
      </c>
      <c r="FI209">
        <v>0</v>
      </c>
      <c r="FJ209">
        <v>1758646439.4</v>
      </c>
      <c r="FK209">
        <v>0</v>
      </c>
      <c r="FL209">
        <v>842.3587599999998</v>
      </c>
      <c r="FM209">
        <v>-1.658076925959973</v>
      </c>
      <c r="FN209">
        <v>-35.98461530334791</v>
      </c>
      <c r="FO209">
        <v>16889.408</v>
      </c>
      <c r="FP209">
        <v>15</v>
      </c>
      <c r="FQ209">
        <v>0</v>
      </c>
      <c r="FR209" t="s">
        <v>441</v>
      </c>
      <c r="FS209">
        <v>1747247426.5</v>
      </c>
      <c r="FT209">
        <v>1747247420.5</v>
      </c>
      <c r="FU209">
        <v>0</v>
      </c>
      <c r="FV209">
        <v>1.027</v>
      </c>
      <c r="FW209">
        <v>0.031</v>
      </c>
      <c r="FX209">
        <v>0.02</v>
      </c>
      <c r="FY209">
        <v>0.05</v>
      </c>
      <c r="FZ209">
        <v>420</v>
      </c>
      <c r="GA209">
        <v>16</v>
      </c>
      <c r="GB209">
        <v>0.01</v>
      </c>
      <c r="GC209">
        <v>0.1</v>
      </c>
      <c r="GD209">
        <v>-27.43411463414634</v>
      </c>
      <c r="GE209">
        <v>-0.2502083623693874</v>
      </c>
      <c r="GF209">
        <v>0.04269569899499272</v>
      </c>
      <c r="GG209">
        <v>0</v>
      </c>
      <c r="GH209">
        <v>842.4902941176471</v>
      </c>
      <c r="GI209">
        <v>-1.953582886966797</v>
      </c>
      <c r="GJ209">
        <v>0.3012105506912892</v>
      </c>
      <c r="GK209">
        <v>-1</v>
      </c>
      <c r="GL209">
        <v>8.722075609756097</v>
      </c>
      <c r="GM209">
        <v>-0.08076648083623131</v>
      </c>
      <c r="GN209">
        <v>0.01675318870977306</v>
      </c>
      <c r="GO209">
        <v>1</v>
      </c>
      <c r="GP209">
        <v>1</v>
      </c>
      <c r="GQ209">
        <v>2</v>
      </c>
      <c r="GR209" t="s">
        <v>442</v>
      </c>
      <c r="GS209">
        <v>3.13483</v>
      </c>
      <c r="GT209">
        <v>2.69107</v>
      </c>
      <c r="GU209">
        <v>0.08933629999999999</v>
      </c>
      <c r="GV209">
        <v>0.0931584</v>
      </c>
      <c r="GW209">
        <v>0.110305</v>
      </c>
      <c r="GX209">
        <v>0.0808338</v>
      </c>
      <c r="GY209">
        <v>28968.9</v>
      </c>
      <c r="GZ209">
        <v>28898.9</v>
      </c>
      <c r="HA209">
        <v>29569</v>
      </c>
      <c r="HB209">
        <v>29448.2</v>
      </c>
      <c r="HC209">
        <v>34754.7</v>
      </c>
      <c r="HD209">
        <v>35860.6</v>
      </c>
      <c r="HE209">
        <v>41611.5</v>
      </c>
      <c r="HF209">
        <v>41837.7</v>
      </c>
      <c r="HG209">
        <v>1.93167</v>
      </c>
      <c r="HH209">
        <v>1.87018</v>
      </c>
      <c r="HI209">
        <v>0.0627413</v>
      </c>
      <c r="HJ209">
        <v>0</v>
      </c>
      <c r="HK209">
        <v>28.9845</v>
      </c>
      <c r="HL209">
        <v>999.9</v>
      </c>
      <c r="HM209">
        <v>44.4</v>
      </c>
      <c r="HN209">
        <v>31.1</v>
      </c>
      <c r="HO209">
        <v>22.2695</v>
      </c>
      <c r="HP209">
        <v>62.0679</v>
      </c>
      <c r="HQ209">
        <v>26.2139</v>
      </c>
      <c r="HR209">
        <v>1</v>
      </c>
      <c r="HS209">
        <v>0.0567683</v>
      </c>
      <c r="HT209">
        <v>-1.33059</v>
      </c>
      <c r="HU209">
        <v>20.3352</v>
      </c>
      <c r="HV209">
        <v>5.21984</v>
      </c>
      <c r="HW209">
        <v>12.0147</v>
      </c>
      <c r="HX209">
        <v>4.99025</v>
      </c>
      <c r="HY209">
        <v>3.28853</v>
      </c>
      <c r="HZ209">
        <v>9999</v>
      </c>
      <c r="IA209">
        <v>9999</v>
      </c>
      <c r="IB209">
        <v>9999</v>
      </c>
      <c r="IC209">
        <v>999.9</v>
      </c>
      <c r="ID209">
        <v>1.86752</v>
      </c>
      <c r="IE209">
        <v>1.86669</v>
      </c>
      <c r="IF209">
        <v>1.866</v>
      </c>
      <c r="IG209">
        <v>1.866</v>
      </c>
      <c r="IH209">
        <v>1.86784</v>
      </c>
      <c r="II209">
        <v>1.87027</v>
      </c>
      <c r="IJ209">
        <v>1.8689</v>
      </c>
      <c r="IK209">
        <v>1.8704</v>
      </c>
      <c r="IL209">
        <v>0</v>
      </c>
      <c r="IM209">
        <v>0</v>
      </c>
      <c r="IN209">
        <v>0</v>
      </c>
      <c r="IO209">
        <v>0</v>
      </c>
      <c r="IP209" t="s">
        <v>443</v>
      </c>
      <c r="IQ209" t="s">
        <v>444</v>
      </c>
      <c r="IR209" t="s">
        <v>445</v>
      </c>
      <c r="IS209" t="s">
        <v>445</v>
      </c>
      <c r="IT209" t="s">
        <v>445</v>
      </c>
      <c r="IU209" t="s">
        <v>445</v>
      </c>
      <c r="IV209">
        <v>0</v>
      </c>
      <c r="IW209">
        <v>100</v>
      </c>
      <c r="IX209">
        <v>100</v>
      </c>
      <c r="IY209">
        <v>0.189</v>
      </c>
      <c r="IZ209">
        <v>0.1676</v>
      </c>
      <c r="JA209">
        <v>0.1520806729546384</v>
      </c>
      <c r="JB209">
        <v>0.0003178419753343253</v>
      </c>
      <c r="JC209">
        <v>-6.012475575984678E-07</v>
      </c>
      <c r="JD209">
        <v>7.594320938325871E-11</v>
      </c>
      <c r="JE209">
        <v>-0.06537213769188976</v>
      </c>
      <c r="JF209">
        <v>-0.002779077146552394</v>
      </c>
      <c r="JG209">
        <v>0.0007843295920201409</v>
      </c>
      <c r="JH209">
        <v>-1.211717912536145E-05</v>
      </c>
      <c r="JI209">
        <v>4</v>
      </c>
      <c r="JJ209">
        <v>2338</v>
      </c>
      <c r="JK209">
        <v>1</v>
      </c>
      <c r="JL209">
        <v>27</v>
      </c>
      <c r="JM209">
        <v>189983.5</v>
      </c>
      <c r="JN209">
        <v>189983.6</v>
      </c>
      <c r="JO209">
        <v>1.03149</v>
      </c>
      <c r="JP209">
        <v>2.2583</v>
      </c>
      <c r="JQ209">
        <v>1.39771</v>
      </c>
      <c r="JR209">
        <v>2.34985</v>
      </c>
      <c r="JS209">
        <v>1.49536</v>
      </c>
      <c r="JT209">
        <v>2.67822</v>
      </c>
      <c r="JU209">
        <v>36.152</v>
      </c>
      <c r="JV209">
        <v>24.07</v>
      </c>
      <c r="JW209">
        <v>18</v>
      </c>
      <c r="JX209">
        <v>491.344</v>
      </c>
      <c r="JY209">
        <v>442.821</v>
      </c>
      <c r="JZ209">
        <v>30.6098</v>
      </c>
      <c r="KA209">
        <v>28.313</v>
      </c>
      <c r="KB209">
        <v>30</v>
      </c>
      <c r="KC209">
        <v>28.1263</v>
      </c>
      <c r="KD209">
        <v>28.0536</v>
      </c>
      <c r="KE209">
        <v>20.6528</v>
      </c>
      <c r="KF209">
        <v>27.8347</v>
      </c>
      <c r="KG209">
        <v>37.4067</v>
      </c>
      <c r="KH209">
        <v>30.6057</v>
      </c>
      <c r="KI209">
        <v>413.404</v>
      </c>
      <c r="KJ209">
        <v>16.6304</v>
      </c>
      <c r="KK209">
        <v>101.061</v>
      </c>
      <c r="KL209">
        <v>100.605</v>
      </c>
    </row>
    <row r="210" spans="1:298">
      <c r="A210">
        <v>194</v>
      </c>
      <c r="B210">
        <v>1758646443.1</v>
      </c>
      <c r="C210">
        <v>4817.099999904633</v>
      </c>
      <c r="D210" t="s">
        <v>834</v>
      </c>
      <c r="E210" t="s">
        <v>835</v>
      </c>
      <c r="F210">
        <v>5</v>
      </c>
      <c r="G210" t="s">
        <v>833</v>
      </c>
      <c r="H210" t="s">
        <v>437</v>
      </c>
      <c r="I210" t="s">
        <v>438</v>
      </c>
      <c r="J210">
        <v>1758646435.255172</v>
      </c>
      <c r="K210">
        <f>(L210)/1000</f>
        <v>0</v>
      </c>
      <c r="L210">
        <f>IF(DQ210, AO210, AI210)</f>
        <v>0</v>
      </c>
      <c r="M210">
        <f>IF(DQ210, AJ210, AH210)</f>
        <v>0</v>
      </c>
      <c r="N210">
        <f>DS210 - IF(AV210&gt;1, M210*DM210*100.0/(AX210), 0)</f>
        <v>0</v>
      </c>
      <c r="O210">
        <f>((U210-K210/2)*N210-M210)/(U210+K210/2)</f>
        <v>0</v>
      </c>
      <c r="P210">
        <f>O210*(DZ210+EA210)/1000.0</f>
        <v>0</v>
      </c>
      <c r="Q210">
        <f>(DS210 - IF(AV210&gt;1, M210*DM210*100.0/(AX210), 0))*(DZ210+EA210)/1000.0</f>
        <v>0</v>
      </c>
      <c r="R210">
        <f>2.0/((1/T210-1/S210)+SIGN(T210)*SQRT((1/T210-1/S210)*(1/T210-1/S210) + 4*DN210/((DN210+1)*(DN210+1))*(2*1/T210*1/S210-1/S210*1/S210)))</f>
        <v>0</v>
      </c>
      <c r="S210">
        <f>IF(LEFT(DO210,1)&lt;&gt;"0",IF(LEFT(DO210,1)="1",3.0,DP210),$D$5+$E$5*(EG210*DZ210/($K$5*1000))+$F$5*(EG210*DZ210/($K$5*1000))*MAX(MIN(DM210,$J$5),$I$5)*MAX(MIN(DM210,$J$5),$I$5)+$G$5*MAX(MIN(DM210,$J$5),$I$5)*(EG210*DZ210/($K$5*1000))+$H$5*(EG210*DZ210/($K$5*1000))*(EG210*DZ210/($K$5*1000)))</f>
        <v>0</v>
      </c>
      <c r="T210">
        <f>K210*(1000-(1000*0.61365*exp(17.502*X210/(240.97+X210))/(DZ210+EA210)+DU210)/2)/(1000*0.61365*exp(17.502*X210/(240.97+X210))/(DZ210+EA210)-DU210)</f>
        <v>0</v>
      </c>
      <c r="U210">
        <f>1/((DN210+1)/(R210/1.6)+1/(S210/1.37)) + DN210/((DN210+1)/(R210/1.6) + DN210/(S210/1.37))</f>
        <v>0</v>
      </c>
      <c r="V210">
        <f>(DI210*DL210)</f>
        <v>0</v>
      </c>
      <c r="W210">
        <f>(EB210+(V210+2*0.95*5.67E-8*(((EB210+$B$7)+273)^4-(EB210+273)^4)-44100*K210)/(1.84*29.3*S210+8*0.95*5.67E-8*(EB210+273)^3))</f>
        <v>0</v>
      </c>
      <c r="X210">
        <f>($C$7*EC210+$D$7*ED210+$E$7*W210)</f>
        <v>0</v>
      </c>
      <c r="Y210">
        <f>0.61365*exp(17.502*X210/(240.97+X210))</f>
        <v>0</v>
      </c>
      <c r="Z210">
        <f>(AA210/AB210*100)</f>
        <v>0</v>
      </c>
      <c r="AA210">
        <f>DU210*(DZ210+EA210)/1000</f>
        <v>0</v>
      </c>
      <c r="AB210">
        <f>0.61365*exp(17.502*EB210/(240.97+EB210))</f>
        <v>0</v>
      </c>
      <c r="AC210">
        <f>(Y210-DU210*(DZ210+EA210)/1000)</f>
        <v>0</v>
      </c>
      <c r="AD210">
        <f>(-K210*44100)</f>
        <v>0</v>
      </c>
      <c r="AE210">
        <f>2*29.3*S210*0.92*(EB210-X210)</f>
        <v>0</v>
      </c>
      <c r="AF210">
        <f>2*0.95*5.67E-8*(((EB210+$B$7)+273)^4-(X210+273)^4)</f>
        <v>0</v>
      </c>
      <c r="AG210">
        <f>V210+AF210+AD210+AE210</f>
        <v>0</v>
      </c>
      <c r="AH210">
        <f>DY210*AV210*(DT210-DS210*(1000-AV210*DV210)/(1000-AV210*DU210))/(100*DM210)</f>
        <v>0</v>
      </c>
      <c r="AI210">
        <f>1000*DY210*AV210*(DU210-DV210)/(100*DM210*(1000-AV210*DU210))</f>
        <v>0</v>
      </c>
      <c r="AJ210">
        <f>(AK210 - AL210 - DZ210*1E3/(8.314*(EB210+273.15)) * AN210/DY210 * AM210) * DY210/(100*DM210) * (1000 - DV210)/1000</f>
        <v>0</v>
      </c>
      <c r="AK210">
        <v>427.1796230889007</v>
      </c>
      <c r="AL210">
        <v>402.7699272727271</v>
      </c>
      <c r="AM210">
        <v>-0.02640970804657394</v>
      </c>
      <c r="AN210">
        <v>64.9634164498939</v>
      </c>
      <c r="AO210">
        <f>(AQ210 - AP210 + DZ210*1E3/(8.314*(EB210+273.15)) * AS210/DY210 * AR210) * DY210/(100*DM210) * 1000/(1000 - AQ210)</f>
        <v>0</v>
      </c>
      <c r="AP210">
        <v>16.57634087837853</v>
      </c>
      <c r="AQ210">
        <v>25.27899393939394</v>
      </c>
      <c r="AR210">
        <v>-1.680076746042267E-05</v>
      </c>
      <c r="AS210">
        <v>107.6059285332688</v>
      </c>
      <c r="AT210">
        <v>0</v>
      </c>
      <c r="AU210">
        <v>0</v>
      </c>
      <c r="AV210">
        <f>IF(AT210*$H$13&gt;=AX210,1.0,(AX210/(AX210-AT210*$H$13)))</f>
        <v>0</v>
      </c>
      <c r="AW210">
        <f>(AV210-1)*100</f>
        <v>0</v>
      </c>
      <c r="AX210">
        <f>MAX(0,($B$13+$C$13*EG210)/(1+$D$13*EG210)*DZ210/(EB210+273)*$E$13)</f>
        <v>0</v>
      </c>
      <c r="AY210" t="s">
        <v>439</v>
      </c>
      <c r="AZ210" t="s">
        <v>439</v>
      </c>
      <c r="BA210">
        <v>0</v>
      </c>
      <c r="BB210">
        <v>0</v>
      </c>
      <c r="BC210">
        <f>1-BA210/BB210</f>
        <v>0</v>
      </c>
      <c r="BD210">
        <v>0</v>
      </c>
      <c r="BE210" t="s">
        <v>439</v>
      </c>
      <c r="BF210" t="s">
        <v>439</v>
      </c>
      <c r="BG210">
        <v>0</v>
      </c>
      <c r="BH210">
        <v>0</v>
      </c>
      <c r="BI210">
        <f>1-BG210/BH210</f>
        <v>0</v>
      </c>
      <c r="BJ210">
        <v>0.5</v>
      </c>
      <c r="BK210">
        <f>DJ210</f>
        <v>0</v>
      </c>
      <c r="BL210">
        <f>M210</f>
        <v>0</v>
      </c>
      <c r="BM210">
        <f>BI210*BJ210*BK210</f>
        <v>0</v>
      </c>
      <c r="BN210">
        <f>(BL210-BD210)/BK210</f>
        <v>0</v>
      </c>
      <c r="BO210">
        <f>(BB210-BH210)/BH210</f>
        <v>0</v>
      </c>
      <c r="BP210">
        <f>BA210/(BC210+BA210/BH210)</f>
        <v>0</v>
      </c>
      <c r="BQ210" t="s">
        <v>439</v>
      </c>
      <c r="BR210">
        <v>0</v>
      </c>
      <c r="BS210">
        <f>IF(BR210&lt;&gt;0, BR210, BP210)</f>
        <v>0</v>
      </c>
      <c r="BT210">
        <f>1-BS210/BH210</f>
        <v>0</v>
      </c>
      <c r="BU210">
        <f>(BH210-BG210)/(BH210-BS210)</f>
        <v>0</v>
      </c>
      <c r="BV210">
        <f>(BB210-BH210)/(BB210-BS210)</f>
        <v>0</v>
      </c>
      <c r="BW210">
        <f>(BH210-BG210)/(BH210-BA210)</f>
        <v>0</v>
      </c>
      <c r="BX210">
        <f>(BB210-BH210)/(BB210-BA210)</f>
        <v>0</v>
      </c>
      <c r="BY210">
        <f>(BU210*BS210/BG210)</f>
        <v>0</v>
      </c>
      <c r="BZ210">
        <f>(1-BY210)</f>
        <v>0</v>
      </c>
      <c r="DI210">
        <f>$B$11*EH210+$C$11*EI210+$F$11*ET210*(1-EW210)</f>
        <v>0</v>
      </c>
      <c r="DJ210">
        <f>DI210*DK210</f>
        <v>0</v>
      </c>
      <c r="DK210">
        <f>($B$11*$D$9+$C$11*$D$9+$F$11*((FG210+EY210)/MAX(FG210+EY210+FH210, 0.1)*$I$9+FH210/MAX(FG210+EY210+FH210, 0.1)*$J$9))/($B$11+$C$11+$F$11)</f>
        <v>0</v>
      </c>
      <c r="DL210">
        <f>($B$11*$K$9+$C$11*$K$9+$F$11*((FG210+EY210)/MAX(FG210+EY210+FH210, 0.1)*$P$9+FH210/MAX(FG210+EY210+FH210, 0.1)*$Q$9))/($B$11+$C$11+$F$11)</f>
        <v>0</v>
      </c>
      <c r="DM210">
        <v>5.36</v>
      </c>
      <c r="DN210">
        <v>0.5</v>
      </c>
      <c r="DO210" t="s">
        <v>440</v>
      </c>
      <c r="DP210">
        <v>2</v>
      </c>
      <c r="DQ210" t="b">
        <v>1</v>
      </c>
      <c r="DR210">
        <v>1758646435.255172</v>
      </c>
      <c r="DS210">
        <v>392.6619655172414</v>
      </c>
      <c r="DT210">
        <v>419.9401379310345</v>
      </c>
      <c r="DU210">
        <v>25.28281379310345</v>
      </c>
      <c r="DV210">
        <v>16.56978620689655</v>
      </c>
      <c r="DW210">
        <v>392.4732413793104</v>
      </c>
      <c r="DX210">
        <v>25.11520689655173</v>
      </c>
      <c r="DY210">
        <v>499.9884482758621</v>
      </c>
      <c r="DZ210">
        <v>90.46153103448275</v>
      </c>
      <c r="EA210">
        <v>0.03068918275862069</v>
      </c>
      <c r="EB210">
        <v>31.25998965517241</v>
      </c>
      <c r="EC210">
        <v>30.00607931034483</v>
      </c>
      <c r="ED210">
        <v>999.9000000000002</v>
      </c>
      <c r="EE210">
        <v>0</v>
      </c>
      <c r="EF210">
        <v>0</v>
      </c>
      <c r="EG210">
        <v>10002.46413793104</v>
      </c>
      <c r="EH210">
        <v>0</v>
      </c>
      <c r="EI210">
        <v>12.3657</v>
      </c>
      <c r="EJ210">
        <v>-27.27809655172413</v>
      </c>
      <c r="EK210">
        <v>402.8471724137931</v>
      </c>
      <c r="EL210">
        <v>427.0156896551724</v>
      </c>
      <c r="EM210">
        <v>8.713027931034482</v>
      </c>
      <c r="EN210">
        <v>419.9401379310345</v>
      </c>
      <c r="EO210">
        <v>16.56978620689655</v>
      </c>
      <c r="EP210">
        <v>2.287121379310345</v>
      </c>
      <c r="EQ210">
        <v>1.498928275862069</v>
      </c>
      <c r="ER210">
        <v>19.58597931034483</v>
      </c>
      <c r="ES210">
        <v>12.9572275862069</v>
      </c>
      <c r="ET210">
        <v>2000.007931034483</v>
      </c>
      <c r="EU210">
        <v>0.9800008965517244</v>
      </c>
      <c r="EV210">
        <v>0.01999940344827587</v>
      </c>
      <c r="EW210">
        <v>0</v>
      </c>
      <c r="EX210">
        <v>842.2755172413794</v>
      </c>
      <c r="EY210">
        <v>5.000969999999999</v>
      </c>
      <c r="EZ210">
        <v>16887.30344827586</v>
      </c>
      <c r="FA210">
        <v>16707.63448275862</v>
      </c>
      <c r="FB210">
        <v>40.625</v>
      </c>
      <c r="FC210">
        <v>40.91348275862067</v>
      </c>
      <c r="FD210">
        <v>40.5</v>
      </c>
      <c r="FE210">
        <v>40.5</v>
      </c>
      <c r="FF210">
        <v>41.31199999999998</v>
      </c>
      <c r="FG210">
        <v>1955.107931034483</v>
      </c>
      <c r="FH210">
        <v>39.90000000000001</v>
      </c>
      <c r="FI210">
        <v>0</v>
      </c>
      <c r="FJ210">
        <v>1758646444.2</v>
      </c>
      <c r="FK210">
        <v>0</v>
      </c>
      <c r="FL210">
        <v>842.28908</v>
      </c>
      <c r="FM210">
        <v>-0.4236153861504872</v>
      </c>
      <c r="FN210">
        <v>-28.29999996762247</v>
      </c>
      <c r="FO210">
        <v>16886.928</v>
      </c>
      <c r="FP210">
        <v>15</v>
      </c>
      <c r="FQ210">
        <v>0</v>
      </c>
      <c r="FR210" t="s">
        <v>441</v>
      </c>
      <c r="FS210">
        <v>1747247426.5</v>
      </c>
      <c r="FT210">
        <v>1747247420.5</v>
      </c>
      <c r="FU210">
        <v>0</v>
      </c>
      <c r="FV210">
        <v>1.027</v>
      </c>
      <c r="FW210">
        <v>0.031</v>
      </c>
      <c r="FX210">
        <v>0.02</v>
      </c>
      <c r="FY210">
        <v>0.05</v>
      </c>
      <c r="FZ210">
        <v>420</v>
      </c>
      <c r="GA210">
        <v>16</v>
      </c>
      <c r="GB210">
        <v>0.01</v>
      </c>
      <c r="GC210">
        <v>0.1</v>
      </c>
      <c r="GD210">
        <v>-27.4028268292683</v>
      </c>
      <c r="GE210">
        <v>0.5610083623693469</v>
      </c>
      <c r="GF210">
        <v>0.1637501398612554</v>
      </c>
      <c r="GG210">
        <v>0</v>
      </c>
      <c r="GH210">
        <v>842.377617647059</v>
      </c>
      <c r="GI210">
        <v>-1.637051182806572</v>
      </c>
      <c r="GJ210">
        <v>0.2951626684813833</v>
      </c>
      <c r="GK210">
        <v>-1</v>
      </c>
      <c r="GL210">
        <v>8.715770975609757</v>
      </c>
      <c r="GM210">
        <v>0.02247135888503032</v>
      </c>
      <c r="GN210">
        <v>0.01151117268609782</v>
      </c>
      <c r="GO210">
        <v>1</v>
      </c>
      <c r="GP210">
        <v>1</v>
      </c>
      <c r="GQ210">
        <v>2</v>
      </c>
      <c r="GR210" t="s">
        <v>442</v>
      </c>
      <c r="GS210">
        <v>3.13487</v>
      </c>
      <c r="GT210">
        <v>2.69015</v>
      </c>
      <c r="GU210">
        <v>0.0893022</v>
      </c>
      <c r="GV210">
        <v>0.09266770000000001</v>
      </c>
      <c r="GW210">
        <v>0.110293</v>
      </c>
      <c r="GX210">
        <v>0.0810732</v>
      </c>
      <c r="GY210">
        <v>28969.7</v>
      </c>
      <c r="GZ210">
        <v>28914.4</v>
      </c>
      <c r="HA210">
        <v>29568.7</v>
      </c>
      <c r="HB210">
        <v>29448.1</v>
      </c>
      <c r="HC210">
        <v>34754.6</v>
      </c>
      <c r="HD210">
        <v>35851.3</v>
      </c>
      <c r="HE210">
        <v>41610.8</v>
      </c>
      <c r="HF210">
        <v>41837.9</v>
      </c>
      <c r="HG210">
        <v>1.9315</v>
      </c>
      <c r="HH210">
        <v>1.87055</v>
      </c>
      <c r="HI210">
        <v>0.06289409999999999</v>
      </c>
      <c r="HJ210">
        <v>0</v>
      </c>
      <c r="HK210">
        <v>28.9845</v>
      </c>
      <c r="HL210">
        <v>999.9</v>
      </c>
      <c r="HM210">
        <v>44.4</v>
      </c>
      <c r="HN210">
        <v>31.1</v>
      </c>
      <c r="HO210">
        <v>22.268</v>
      </c>
      <c r="HP210">
        <v>62.0179</v>
      </c>
      <c r="HQ210">
        <v>26.23</v>
      </c>
      <c r="HR210">
        <v>1</v>
      </c>
      <c r="HS210">
        <v>0.056311</v>
      </c>
      <c r="HT210">
        <v>-1.31607</v>
      </c>
      <c r="HU210">
        <v>20.3345</v>
      </c>
      <c r="HV210">
        <v>5.21564</v>
      </c>
      <c r="HW210">
        <v>12.0135</v>
      </c>
      <c r="HX210">
        <v>4.9886</v>
      </c>
      <c r="HY210">
        <v>3.28765</v>
      </c>
      <c r="HZ210">
        <v>9999</v>
      </c>
      <c r="IA210">
        <v>9999</v>
      </c>
      <c r="IB210">
        <v>9999</v>
      </c>
      <c r="IC210">
        <v>999.9</v>
      </c>
      <c r="ID210">
        <v>1.86754</v>
      </c>
      <c r="IE210">
        <v>1.86669</v>
      </c>
      <c r="IF210">
        <v>1.866</v>
      </c>
      <c r="IG210">
        <v>1.866</v>
      </c>
      <c r="IH210">
        <v>1.86787</v>
      </c>
      <c r="II210">
        <v>1.87027</v>
      </c>
      <c r="IJ210">
        <v>1.86891</v>
      </c>
      <c r="IK210">
        <v>1.87041</v>
      </c>
      <c r="IL210">
        <v>0</v>
      </c>
      <c r="IM210">
        <v>0</v>
      </c>
      <c r="IN210">
        <v>0</v>
      </c>
      <c r="IO210">
        <v>0</v>
      </c>
      <c r="IP210" t="s">
        <v>443</v>
      </c>
      <c r="IQ210" t="s">
        <v>444</v>
      </c>
      <c r="IR210" t="s">
        <v>445</v>
      </c>
      <c r="IS210" t="s">
        <v>445</v>
      </c>
      <c r="IT210" t="s">
        <v>445</v>
      </c>
      <c r="IU210" t="s">
        <v>445</v>
      </c>
      <c r="IV210">
        <v>0</v>
      </c>
      <c r="IW210">
        <v>100</v>
      </c>
      <c r="IX210">
        <v>100</v>
      </c>
      <c r="IY210">
        <v>0.188</v>
      </c>
      <c r="IZ210">
        <v>0.1675</v>
      </c>
      <c r="JA210">
        <v>0.1520806729546384</v>
      </c>
      <c r="JB210">
        <v>0.0003178419753343253</v>
      </c>
      <c r="JC210">
        <v>-6.012475575984678E-07</v>
      </c>
      <c r="JD210">
        <v>7.594320938325871E-11</v>
      </c>
      <c r="JE210">
        <v>-0.06537213769188976</v>
      </c>
      <c r="JF210">
        <v>-0.002779077146552394</v>
      </c>
      <c r="JG210">
        <v>0.0007843295920201409</v>
      </c>
      <c r="JH210">
        <v>-1.211717912536145E-05</v>
      </c>
      <c r="JI210">
        <v>4</v>
      </c>
      <c r="JJ210">
        <v>2338</v>
      </c>
      <c r="JK210">
        <v>1</v>
      </c>
      <c r="JL210">
        <v>27</v>
      </c>
      <c r="JM210">
        <v>189983.6</v>
      </c>
      <c r="JN210">
        <v>189983.7</v>
      </c>
      <c r="JO210">
        <v>1.00708</v>
      </c>
      <c r="JP210">
        <v>2.25952</v>
      </c>
      <c r="JQ210">
        <v>1.39648</v>
      </c>
      <c r="JR210">
        <v>2.34619</v>
      </c>
      <c r="JS210">
        <v>1.49536</v>
      </c>
      <c r="JT210">
        <v>2.70264</v>
      </c>
      <c r="JU210">
        <v>36.152</v>
      </c>
      <c r="JV210">
        <v>24.07</v>
      </c>
      <c r="JW210">
        <v>18</v>
      </c>
      <c r="JX210">
        <v>491.234</v>
      </c>
      <c r="JY210">
        <v>443.052</v>
      </c>
      <c r="JZ210">
        <v>30.6032</v>
      </c>
      <c r="KA210">
        <v>28.313</v>
      </c>
      <c r="KB210">
        <v>30.0001</v>
      </c>
      <c r="KC210">
        <v>28.1263</v>
      </c>
      <c r="KD210">
        <v>28.0536</v>
      </c>
      <c r="KE210">
        <v>20.1245</v>
      </c>
      <c r="KF210">
        <v>27.8347</v>
      </c>
      <c r="KG210">
        <v>37.4067</v>
      </c>
      <c r="KH210">
        <v>30.5982</v>
      </c>
      <c r="KI210">
        <v>400.03</v>
      </c>
      <c r="KJ210">
        <v>16.6314</v>
      </c>
      <c r="KK210">
        <v>101.06</v>
      </c>
      <c r="KL210">
        <v>100.605</v>
      </c>
    </row>
    <row r="211" spans="1:298">
      <c r="A211">
        <v>195</v>
      </c>
      <c r="B211">
        <v>1758646448.1</v>
      </c>
      <c r="C211">
        <v>4822.099999904633</v>
      </c>
      <c r="D211" t="s">
        <v>836</v>
      </c>
      <c r="E211" t="s">
        <v>837</v>
      </c>
      <c r="F211">
        <v>5</v>
      </c>
      <c r="G211" t="s">
        <v>833</v>
      </c>
      <c r="H211" t="s">
        <v>437</v>
      </c>
      <c r="I211" t="s">
        <v>438</v>
      </c>
      <c r="J211">
        <v>1758646440.332142</v>
      </c>
      <c r="K211">
        <f>(L211)/1000</f>
        <v>0</v>
      </c>
      <c r="L211">
        <f>IF(DQ211, AO211, AI211)</f>
        <v>0</v>
      </c>
      <c r="M211">
        <f>IF(DQ211, AJ211, AH211)</f>
        <v>0</v>
      </c>
      <c r="N211">
        <f>DS211 - IF(AV211&gt;1, M211*DM211*100.0/(AX211), 0)</f>
        <v>0</v>
      </c>
      <c r="O211">
        <f>((U211-K211/2)*N211-M211)/(U211+K211/2)</f>
        <v>0</v>
      </c>
      <c r="P211">
        <f>O211*(DZ211+EA211)/1000.0</f>
        <v>0</v>
      </c>
      <c r="Q211">
        <f>(DS211 - IF(AV211&gt;1, M211*DM211*100.0/(AX211), 0))*(DZ211+EA211)/1000.0</f>
        <v>0</v>
      </c>
      <c r="R211">
        <f>2.0/((1/T211-1/S211)+SIGN(T211)*SQRT((1/T211-1/S211)*(1/T211-1/S211) + 4*DN211/((DN211+1)*(DN211+1))*(2*1/T211*1/S211-1/S211*1/S211)))</f>
        <v>0</v>
      </c>
      <c r="S211">
        <f>IF(LEFT(DO211,1)&lt;&gt;"0",IF(LEFT(DO211,1)="1",3.0,DP211),$D$5+$E$5*(EG211*DZ211/($K$5*1000))+$F$5*(EG211*DZ211/($K$5*1000))*MAX(MIN(DM211,$J$5),$I$5)*MAX(MIN(DM211,$J$5),$I$5)+$G$5*MAX(MIN(DM211,$J$5),$I$5)*(EG211*DZ211/($K$5*1000))+$H$5*(EG211*DZ211/($K$5*1000))*(EG211*DZ211/($K$5*1000)))</f>
        <v>0</v>
      </c>
      <c r="T211">
        <f>K211*(1000-(1000*0.61365*exp(17.502*X211/(240.97+X211))/(DZ211+EA211)+DU211)/2)/(1000*0.61365*exp(17.502*X211/(240.97+X211))/(DZ211+EA211)-DU211)</f>
        <v>0</v>
      </c>
      <c r="U211">
        <f>1/((DN211+1)/(R211/1.6)+1/(S211/1.37)) + DN211/((DN211+1)/(R211/1.6) + DN211/(S211/1.37))</f>
        <v>0</v>
      </c>
      <c r="V211">
        <f>(DI211*DL211)</f>
        <v>0</v>
      </c>
      <c r="W211">
        <f>(EB211+(V211+2*0.95*5.67E-8*(((EB211+$B$7)+273)^4-(EB211+273)^4)-44100*K211)/(1.84*29.3*S211+8*0.95*5.67E-8*(EB211+273)^3))</f>
        <v>0</v>
      </c>
      <c r="X211">
        <f>($C$7*EC211+$D$7*ED211+$E$7*W211)</f>
        <v>0</v>
      </c>
      <c r="Y211">
        <f>0.61365*exp(17.502*X211/(240.97+X211))</f>
        <v>0</v>
      </c>
      <c r="Z211">
        <f>(AA211/AB211*100)</f>
        <v>0</v>
      </c>
      <c r="AA211">
        <f>DU211*(DZ211+EA211)/1000</f>
        <v>0</v>
      </c>
      <c r="AB211">
        <f>0.61365*exp(17.502*EB211/(240.97+EB211))</f>
        <v>0</v>
      </c>
      <c r="AC211">
        <f>(Y211-DU211*(DZ211+EA211)/1000)</f>
        <v>0</v>
      </c>
      <c r="AD211">
        <f>(-K211*44100)</f>
        <v>0</v>
      </c>
      <c r="AE211">
        <f>2*29.3*S211*0.92*(EB211-X211)</f>
        <v>0</v>
      </c>
      <c r="AF211">
        <f>2*0.95*5.67E-8*(((EB211+$B$7)+273)^4-(X211+273)^4)</f>
        <v>0</v>
      </c>
      <c r="AG211">
        <f>V211+AF211+AD211+AE211</f>
        <v>0</v>
      </c>
      <c r="AH211">
        <f>DY211*AV211*(DT211-DS211*(1000-AV211*DV211)/(1000-AV211*DU211))/(100*DM211)</f>
        <v>0</v>
      </c>
      <c r="AI211">
        <f>1000*DY211*AV211*(DU211-DV211)/(100*DM211*(1000-AV211*DU211))</f>
        <v>0</v>
      </c>
      <c r="AJ211">
        <f>(AK211 - AL211 - DZ211*1E3/(8.314*(EB211+273.15)) * AN211/DY211 * AM211) * DY211/(100*DM211) * (1000 - DV211)/1000</f>
        <v>0</v>
      </c>
      <c r="AK211">
        <v>419.8955478676263</v>
      </c>
      <c r="AL211">
        <v>399.2230727272727</v>
      </c>
      <c r="AM211">
        <v>-0.8338086084103129</v>
      </c>
      <c r="AN211">
        <v>64.9634164498939</v>
      </c>
      <c r="AO211">
        <f>(AQ211 - AP211 + DZ211*1E3/(8.314*(EB211+273.15)) * AS211/DY211 * AR211) * DY211/(100*DM211) * 1000/(1000 - AQ211)</f>
        <v>0</v>
      </c>
      <c r="AP211">
        <v>16.62144734026922</v>
      </c>
      <c r="AQ211">
        <v>25.29773939393938</v>
      </c>
      <c r="AR211">
        <v>0.0001300594841682962</v>
      </c>
      <c r="AS211">
        <v>107.6059285332688</v>
      </c>
      <c r="AT211">
        <v>0</v>
      </c>
      <c r="AU211">
        <v>0</v>
      </c>
      <c r="AV211">
        <f>IF(AT211*$H$13&gt;=AX211,1.0,(AX211/(AX211-AT211*$H$13)))</f>
        <v>0</v>
      </c>
      <c r="AW211">
        <f>(AV211-1)*100</f>
        <v>0</v>
      </c>
      <c r="AX211">
        <f>MAX(0,($B$13+$C$13*EG211)/(1+$D$13*EG211)*DZ211/(EB211+273)*$E$13)</f>
        <v>0</v>
      </c>
      <c r="AY211" t="s">
        <v>439</v>
      </c>
      <c r="AZ211" t="s">
        <v>439</v>
      </c>
      <c r="BA211">
        <v>0</v>
      </c>
      <c r="BB211">
        <v>0</v>
      </c>
      <c r="BC211">
        <f>1-BA211/BB211</f>
        <v>0</v>
      </c>
      <c r="BD211">
        <v>0</v>
      </c>
      <c r="BE211" t="s">
        <v>439</v>
      </c>
      <c r="BF211" t="s">
        <v>439</v>
      </c>
      <c r="BG211">
        <v>0</v>
      </c>
      <c r="BH211">
        <v>0</v>
      </c>
      <c r="BI211">
        <f>1-BG211/BH211</f>
        <v>0</v>
      </c>
      <c r="BJ211">
        <v>0.5</v>
      </c>
      <c r="BK211">
        <f>DJ211</f>
        <v>0</v>
      </c>
      <c r="BL211">
        <f>M211</f>
        <v>0</v>
      </c>
      <c r="BM211">
        <f>BI211*BJ211*BK211</f>
        <v>0</v>
      </c>
      <c r="BN211">
        <f>(BL211-BD211)/BK211</f>
        <v>0</v>
      </c>
      <c r="BO211">
        <f>(BB211-BH211)/BH211</f>
        <v>0</v>
      </c>
      <c r="BP211">
        <f>BA211/(BC211+BA211/BH211)</f>
        <v>0</v>
      </c>
      <c r="BQ211" t="s">
        <v>439</v>
      </c>
      <c r="BR211">
        <v>0</v>
      </c>
      <c r="BS211">
        <f>IF(BR211&lt;&gt;0, BR211, BP211)</f>
        <v>0</v>
      </c>
      <c r="BT211">
        <f>1-BS211/BH211</f>
        <v>0</v>
      </c>
      <c r="BU211">
        <f>(BH211-BG211)/(BH211-BS211)</f>
        <v>0</v>
      </c>
      <c r="BV211">
        <f>(BB211-BH211)/(BB211-BS211)</f>
        <v>0</v>
      </c>
      <c r="BW211">
        <f>(BH211-BG211)/(BH211-BA211)</f>
        <v>0</v>
      </c>
      <c r="BX211">
        <f>(BB211-BH211)/(BB211-BA211)</f>
        <v>0</v>
      </c>
      <c r="BY211">
        <f>(BU211*BS211/BG211)</f>
        <v>0</v>
      </c>
      <c r="BZ211">
        <f>(1-BY211)</f>
        <v>0</v>
      </c>
      <c r="DI211">
        <f>$B$11*EH211+$C$11*EI211+$F$11*ET211*(1-EW211)</f>
        <v>0</v>
      </c>
      <c r="DJ211">
        <f>DI211*DK211</f>
        <v>0</v>
      </c>
      <c r="DK211">
        <f>($B$11*$D$9+$C$11*$D$9+$F$11*((FG211+EY211)/MAX(FG211+EY211+FH211, 0.1)*$I$9+FH211/MAX(FG211+EY211+FH211, 0.1)*$J$9))/($B$11+$C$11+$F$11)</f>
        <v>0</v>
      </c>
      <c r="DL211">
        <f>($B$11*$K$9+$C$11*$K$9+$F$11*((FG211+EY211)/MAX(FG211+EY211+FH211, 0.1)*$P$9+FH211/MAX(FG211+EY211+FH211, 0.1)*$Q$9))/($B$11+$C$11+$F$11)</f>
        <v>0</v>
      </c>
      <c r="DM211">
        <v>5.36</v>
      </c>
      <c r="DN211">
        <v>0.5</v>
      </c>
      <c r="DO211" t="s">
        <v>440</v>
      </c>
      <c r="DP211">
        <v>2</v>
      </c>
      <c r="DQ211" t="b">
        <v>1</v>
      </c>
      <c r="DR211">
        <v>1758646440.332142</v>
      </c>
      <c r="DS211">
        <v>392.1346428571428</v>
      </c>
      <c r="DT211">
        <v>417.0991071428571</v>
      </c>
      <c r="DU211">
        <v>25.28539285714286</v>
      </c>
      <c r="DV211">
        <v>16.58459642857143</v>
      </c>
      <c r="DW211">
        <v>391.9459285714286</v>
      </c>
      <c r="DX211">
        <v>25.11775</v>
      </c>
      <c r="DY211">
        <v>499.9995714285714</v>
      </c>
      <c r="DZ211">
        <v>90.46056071428572</v>
      </c>
      <c r="EA211">
        <v>0.03029340714285714</v>
      </c>
      <c r="EB211">
        <v>31.26084642857143</v>
      </c>
      <c r="EC211">
        <v>30.00866785714285</v>
      </c>
      <c r="ED211">
        <v>999.9000000000002</v>
      </c>
      <c r="EE211">
        <v>0</v>
      </c>
      <c r="EF211">
        <v>0</v>
      </c>
      <c r="EG211">
        <v>10003.29571428571</v>
      </c>
      <c r="EH211">
        <v>0</v>
      </c>
      <c r="EI211">
        <v>12.3657</v>
      </c>
      <c r="EJ211">
        <v>-24.96431071428572</v>
      </c>
      <c r="EK211">
        <v>402.3071785714286</v>
      </c>
      <c r="EL211">
        <v>424.1330357142857</v>
      </c>
      <c r="EM211">
        <v>8.70079392857143</v>
      </c>
      <c r="EN211">
        <v>417.0991071428571</v>
      </c>
      <c r="EO211">
        <v>16.58459642857143</v>
      </c>
      <c r="EP211">
        <v>2.287330714285714</v>
      </c>
      <c r="EQ211">
        <v>1.500251785714286</v>
      </c>
      <c r="ER211">
        <v>19.58744642857143</v>
      </c>
      <c r="ES211">
        <v>12.97070714285714</v>
      </c>
      <c r="ET211">
        <v>1999.987857142857</v>
      </c>
      <c r="EU211">
        <v>0.9800006785714286</v>
      </c>
      <c r="EV211">
        <v>0.01999961428571428</v>
      </c>
      <c r="EW211">
        <v>0</v>
      </c>
      <c r="EX211">
        <v>842.2823214285714</v>
      </c>
      <c r="EY211">
        <v>5.00097</v>
      </c>
      <c r="EZ211">
        <v>16886.34285714286</v>
      </c>
      <c r="FA211">
        <v>16707.47142857143</v>
      </c>
      <c r="FB211">
        <v>40.625</v>
      </c>
      <c r="FC211">
        <v>40.91928571428571</v>
      </c>
      <c r="FD211">
        <v>40.5</v>
      </c>
      <c r="FE211">
        <v>40.5</v>
      </c>
      <c r="FF211">
        <v>41.31199999999999</v>
      </c>
      <c r="FG211">
        <v>1955.087857142857</v>
      </c>
      <c r="FH211">
        <v>39.9</v>
      </c>
      <c r="FI211">
        <v>0</v>
      </c>
      <c r="FJ211">
        <v>1758646449</v>
      </c>
      <c r="FK211">
        <v>0</v>
      </c>
      <c r="FL211">
        <v>842.31048</v>
      </c>
      <c r="FM211">
        <v>1.376846148135464</v>
      </c>
      <c r="FN211">
        <v>6.338461535513914</v>
      </c>
      <c r="FO211">
        <v>16886.26</v>
      </c>
      <c r="FP211">
        <v>15</v>
      </c>
      <c r="FQ211">
        <v>0</v>
      </c>
      <c r="FR211" t="s">
        <v>441</v>
      </c>
      <c r="FS211">
        <v>1747247426.5</v>
      </c>
      <c r="FT211">
        <v>1747247420.5</v>
      </c>
      <c r="FU211">
        <v>0</v>
      </c>
      <c r="FV211">
        <v>1.027</v>
      </c>
      <c r="FW211">
        <v>0.031</v>
      </c>
      <c r="FX211">
        <v>0.02</v>
      </c>
      <c r="FY211">
        <v>0.05</v>
      </c>
      <c r="FZ211">
        <v>420</v>
      </c>
      <c r="GA211">
        <v>16</v>
      </c>
      <c r="GB211">
        <v>0.01</v>
      </c>
      <c r="GC211">
        <v>0.1</v>
      </c>
      <c r="GD211">
        <v>-25.67804634146341</v>
      </c>
      <c r="GE211">
        <v>24.33209686411149</v>
      </c>
      <c r="GF211">
        <v>3.144705192828683</v>
      </c>
      <c r="GG211">
        <v>0</v>
      </c>
      <c r="GH211">
        <v>842.3243235294117</v>
      </c>
      <c r="GI211">
        <v>0.2327731095179621</v>
      </c>
      <c r="GJ211">
        <v>0.2542580579541154</v>
      </c>
      <c r="GK211">
        <v>-1</v>
      </c>
      <c r="GL211">
        <v>8.703063414634146</v>
      </c>
      <c r="GM211">
        <v>-0.1434915679442438</v>
      </c>
      <c r="GN211">
        <v>0.02334069915663977</v>
      </c>
      <c r="GO211">
        <v>0</v>
      </c>
      <c r="GP211">
        <v>0</v>
      </c>
      <c r="GQ211">
        <v>2</v>
      </c>
      <c r="GR211" t="s">
        <v>482</v>
      </c>
      <c r="GS211">
        <v>3.13487</v>
      </c>
      <c r="GT211">
        <v>2.69017</v>
      </c>
      <c r="GU211">
        <v>0.0885915</v>
      </c>
      <c r="GV211">
        <v>0.09045019999999999</v>
      </c>
      <c r="GW211">
        <v>0.110346</v>
      </c>
      <c r="GX211">
        <v>0.0811139</v>
      </c>
      <c r="GY211">
        <v>28992.8</v>
      </c>
      <c r="GZ211">
        <v>28984.8</v>
      </c>
      <c r="HA211">
        <v>29569.2</v>
      </c>
      <c r="HB211">
        <v>29447.9</v>
      </c>
      <c r="HC211">
        <v>34753.2</v>
      </c>
      <c r="HD211">
        <v>35849.5</v>
      </c>
      <c r="HE211">
        <v>41611.6</v>
      </c>
      <c r="HF211">
        <v>41837.7</v>
      </c>
      <c r="HG211">
        <v>1.93155</v>
      </c>
      <c r="HH211">
        <v>1.87018</v>
      </c>
      <c r="HI211">
        <v>0.0627376</v>
      </c>
      <c r="HJ211">
        <v>0</v>
      </c>
      <c r="HK211">
        <v>28.9845</v>
      </c>
      <c r="HL211">
        <v>999.9</v>
      </c>
      <c r="HM211">
        <v>44.3</v>
      </c>
      <c r="HN211">
        <v>31.1</v>
      </c>
      <c r="HO211">
        <v>22.2196</v>
      </c>
      <c r="HP211">
        <v>61.7879</v>
      </c>
      <c r="HQ211">
        <v>26.2941</v>
      </c>
      <c r="HR211">
        <v>1</v>
      </c>
      <c r="HS211">
        <v>0.0565904</v>
      </c>
      <c r="HT211">
        <v>-1.30306</v>
      </c>
      <c r="HU211">
        <v>20.3347</v>
      </c>
      <c r="HV211">
        <v>5.21564</v>
      </c>
      <c r="HW211">
        <v>12.0125</v>
      </c>
      <c r="HX211">
        <v>4.9888</v>
      </c>
      <c r="HY211">
        <v>3.28775</v>
      </c>
      <c r="HZ211">
        <v>9999</v>
      </c>
      <c r="IA211">
        <v>9999</v>
      </c>
      <c r="IB211">
        <v>9999</v>
      </c>
      <c r="IC211">
        <v>999.9</v>
      </c>
      <c r="ID211">
        <v>1.86752</v>
      </c>
      <c r="IE211">
        <v>1.86671</v>
      </c>
      <c r="IF211">
        <v>1.866</v>
      </c>
      <c r="IG211">
        <v>1.866</v>
      </c>
      <c r="IH211">
        <v>1.86786</v>
      </c>
      <c r="II211">
        <v>1.87027</v>
      </c>
      <c r="IJ211">
        <v>1.8689</v>
      </c>
      <c r="IK211">
        <v>1.87042</v>
      </c>
      <c r="IL211">
        <v>0</v>
      </c>
      <c r="IM211">
        <v>0</v>
      </c>
      <c r="IN211">
        <v>0</v>
      </c>
      <c r="IO211">
        <v>0</v>
      </c>
      <c r="IP211" t="s">
        <v>443</v>
      </c>
      <c r="IQ211" t="s">
        <v>444</v>
      </c>
      <c r="IR211" t="s">
        <v>445</v>
      </c>
      <c r="IS211" t="s">
        <v>445</v>
      </c>
      <c r="IT211" t="s">
        <v>445</v>
      </c>
      <c r="IU211" t="s">
        <v>445</v>
      </c>
      <c r="IV211">
        <v>0</v>
      </c>
      <c r="IW211">
        <v>100</v>
      </c>
      <c r="IX211">
        <v>100</v>
      </c>
      <c r="IY211">
        <v>0.189</v>
      </c>
      <c r="IZ211">
        <v>0.1678</v>
      </c>
      <c r="JA211">
        <v>0.1520806729546384</v>
      </c>
      <c r="JB211">
        <v>0.0003178419753343253</v>
      </c>
      <c r="JC211">
        <v>-6.012475575984678E-07</v>
      </c>
      <c r="JD211">
        <v>7.594320938325871E-11</v>
      </c>
      <c r="JE211">
        <v>-0.06537213769188976</v>
      </c>
      <c r="JF211">
        <v>-0.002779077146552394</v>
      </c>
      <c r="JG211">
        <v>0.0007843295920201409</v>
      </c>
      <c r="JH211">
        <v>-1.211717912536145E-05</v>
      </c>
      <c r="JI211">
        <v>4</v>
      </c>
      <c r="JJ211">
        <v>2338</v>
      </c>
      <c r="JK211">
        <v>1</v>
      </c>
      <c r="JL211">
        <v>27</v>
      </c>
      <c r="JM211">
        <v>189983.7</v>
      </c>
      <c r="JN211">
        <v>189983.8</v>
      </c>
      <c r="JO211">
        <v>0.975342</v>
      </c>
      <c r="JP211">
        <v>2.2583</v>
      </c>
      <c r="JQ211">
        <v>1.39648</v>
      </c>
      <c r="JR211">
        <v>2.34985</v>
      </c>
      <c r="JS211">
        <v>1.49536</v>
      </c>
      <c r="JT211">
        <v>2.65625</v>
      </c>
      <c r="JU211">
        <v>36.152</v>
      </c>
      <c r="JV211">
        <v>24.0612</v>
      </c>
      <c r="JW211">
        <v>18</v>
      </c>
      <c r="JX211">
        <v>491.266</v>
      </c>
      <c r="JY211">
        <v>442.822</v>
      </c>
      <c r="JZ211">
        <v>30.5951</v>
      </c>
      <c r="KA211">
        <v>28.313</v>
      </c>
      <c r="KB211">
        <v>30</v>
      </c>
      <c r="KC211">
        <v>28.1263</v>
      </c>
      <c r="KD211">
        <v>28.0536</v>
      </c>
      <c r="KE211">
        <v>19.537</v>
      </c>
      <c r="KF211">
        <v>27.8347</v>
      </c>
      <c r="KG211">
        <v>37.4067</v>
      </c>
      <c r="KH211">
        <v>30.5888</v>
      </c>
      <c r="KI211">
        <v>379.978</v>
      </c>
      <c r="KJ211">
        <v>16.6314</v>
      </c>
      <c r="KK211">
        <v>101.062</v>
      </c>
      <c r="KL211">
        <v>100.605</v>
      </c>
    </row>
    <row r="212" spans="1:298">
      <c r="A212">
        <v>196</v>
      </c>
      <c r="B212">
        <v>1758646453.1</v>
      </c>
      <c r="C212">
        <v>4827.099999904633</v>
      </c>
      <c r="D212" t="s">
        <v>838</v>
      </c>
      <c r="E212" t="s">
        <v>839</v>
      </c>
      <c r="F212">
        <v>5</v>
      </c>
      <c r="G212" t="s">
        <v>833</v>
      </c>
      <c r="H212" t="s">
        <v>437</v>
      </c>
      <c r="I212" t="s">
        <v>438</v>
      </c>
      <c r="J212">
        <v>1758646445.6</v>
      </c>
      <c r="K212">
        <f>(L212)/1000</f>
        <v>0</v>
      </c>
      <c r="L212">
        <f>IF(DQ212, AO212, AI212)</f>
        <v>0</v>
      </c>
      <c r="M212">
        <f>IF(DQ212, AJ212, AH212)</f>
        <v>0</v>
      </c>
      <c r="N212">
        <f>DS212 - IF(AV212&gt;1, M212*DM212*100.0/(AX212), 0)</f>
        <v>0</v>
      </c>
      <c r="O212">
        <f>((U212-K212/2)*N212-M212)/(U212+K212/2)</f>
        <v>0</v>
      </c>
      <c r="P212">
        <f>O212*(DZ212+EA212)/1000.0</f>
        <v>0</v>
      </c>
      <c r="Q212">
        <f>(DS212 - IF(AV212&gt;1, M212*DM212*100.0/(AX212), 0))*(DZ212+EA212)/1000.0</f>
        <v>0</v>
      </c>
      <c r="R212">
        <f>2.0/((1/T212-1/S212)+SIGN(T212)*SQRT((1/T212-1/S212)*(1/T212-1/S212) + 4*DN212/((DN212+1)*(DN212+1))*(2*1/T212*1/S212-1/S212*1/S212)))</f>
        <v>0</v>
      </c>
      <c r="S212">
        <f>IF(LEFT(DO212,1)&lt;&gt;"0",IF(LEFT(DO212,1)="1",3.0,DP212),$D$5+$E$5*(EG212*DZ212/($K$5*1000))+$F$5*(EG212*DZ212/($K$5*1000))*MAX(MIN(DM212,$J$5),$I$5)*MAX(MIN(DM212,$J$5),$I$5)+$G$5*MAX(MIN(DM212,$J$5),$I$5)*(EG212*DZ212/($K$5*1000))+$H$5*(EG212*DZ212/($K$5*1000))*(EG212*DZ212/($K$5*1000)))</f>
        <v>0</v>
      </c>
      <c r="T212">
        <f>K212*(1000-(1000*0.61365*exp(17.502*X212/(240.97+X212))/(DZ212+EA212)+DU212)/2)/(1000*0.61365*exp(17.502*X212/(240.97+X212))/(DZ212+EA212)-DU212)</f>
        <v>0</v>
      </c>
      <c r="U212">
        <f>1/((DN212+1)/(R212/1.6)+1/(S212/1.37)) + DN212/((DN212+1)/(R212/1.6) + DN212/(S212/1.37))</f>
        <v>0</v>
      </c>
      <c r="V212">
        <f>(DI212*DL212)</f>
        <v>0</v>
      </c>
      <c r="W212">
        <f>(EB212+(V212+2*0.95*5.67E-8*(((EB212+$B$7)+273)^4-(EB212+273)^4)-44100*K212)/(1.84*29.3*S212+8*0.95*5.67E-8*(EB212+273)^3))</f>
        <v>0</v>
      </c>
      <c r="X212">
        <f>($C$7*EC212+$D$7*ED212+$E$7*W212)</f>
        <v>0</v>
      </c>
      <c r="Y212">
        <f>0.61365*exp(17.502*X212/(240.97+X212))</f>
        <v>0</v>
      </c>
      <c r="Z212">
        <f>(AA212/AB212*100)</f>
        <v>0</v>
      </c>
      <c r="AA212">
        <f>DU212*(DZ212+EA212)/1000</f>
        <v>0</v>
      </c>
      <c r="AB212">
        <f>0.61365*exp(17.502*EB212/(240.97+EB212))</f>
        <v>0</v>
      </c>
      <c r="AC212">
        <f>(Y212-DU212*(DZ212+EA212)/1000)</f>
        <v>0</v>
      </c>
      <c r="AD212">
        <f>(-K212*44100)</f>
        <v>0</v>
      </c>
      <c r="AE212">
        <f>2*29.3*S212*0.92*(EB212-X212)</f>
        <v>0</v>
      </c>
      <c r="AF212">
        <f>2*0.95*5.67E-8*(((EB212+$B$7)+273)^4-(X212+273)^4)</f>
        <v>0</v>
      </c>
      <c r="AG212">
        <f>V212+AF212+AD212+AE212</f>
        <v>0</v>
      </c>
      <c r="AH212">
        <f>DY212*AV212*(DT212-DS212*(1000-AV212*DV212)/(1000-AV212*DU212))/(100*DM212)</f>
        <v>0</v>
      </c>
      <c r="AI212">
        <f>1000*DY212*AV212*(DU212-DV212)/(100*DM212*(1000-AV212*DU212))</f>
        <v>0</v>
      </c>
      <c r="AJ212">
        <f>(AK212 - AL212 - DZ212*1E3/(8.314*(EB212+273.15)) * AN212/DY212 * AM212) * DY212/(100*DM212) * (1000 - DV212)/1000</f>
        <v>0</v>
      </c>
      <c r="AK212">
        <v>404.9967743674185</v>
      </c>
      <c r="AL212">
        <v>390.0320848484848</v>
      </c>
      <c r="AM212">
        <v>-1.949082188757238</v>
      </c>
      <c r="AN212">
        <v>64.9634164498939</v>
      </c>
      <c r="AO212">
        <f>(AQ212 - AP212 + DZ212*1E3/(8.314*(EB212+273.15)) * AS212/DY212 * AR212) * DY212/(100*DM212) * 1000/(1000 - AQ212)</f>
        <v>0</v>
      </c>
      <c r="AP212">
        <v>16.62676592071628</v>
      </c>
      <c r="AQ212">
        <v>25.30542484848485</v>
      </c>
      <c r="AR212">
        <v>5.394554515970664E-05</v>
      </c>
      <c r="AS212">
        <v>107.6059285332688</v>
      </c>
      <c r="AT212">
        <v>0</v>
      </c>
      <c r="AU212">
        <v>0</v>
      </c>
      <c r="AV212">
        <f>IF(AT212*$H$13&gt;=AX212,1.0,(AX212/(AX212-AT212*$H$13)))</f>
        <v>0</v>
      </c>
      <c r="AW212">
        <f>(AV212-1)*100</f>
        <v>0</v>
      </c>
      <c r="AX212">
        <f>MAX(0,($B$13+$C$13*EG212)/(1+$D$13*EG212)*DZ212/(EB212+273)*$E$13)</f>
        <v>0</v>
      </c>
      <c r="AY212" t="s">
        <v>439</v>
      </c>
      <c r="AZ212" t="s">
        <v>439</v>
      </c>
      <c r="BA212">
        <v>0</v>
      </c>
      <c r="BB212">
        <v>0</v>
      </c>
      <c r="BC212">
        <f>1-BA212/BB212</f>
        <v>0</v>
      </c>
      <c r="BD212">
        <v>0</v>
      </c>
      <c r="BE212" t="s">
        <v>439</v>
      </c>
      <c r="BF212" t="s">
        <v>439</v>
      </c>
      <c r="BG212">
        <v>0</v>
      </c>
      <c r="BH212">
        <v>0</v>
      </c>
      <c r="BI212">
        <f>1-BG212/BH212</f>
        <v>0</v>
      </c>
      <c r="BJ212">
        <v>0.5</v>
      </c>
      <c r="BK212">
        <f>DJ212</f>
        <v>0</v>
      </c>
      <c r="BL212">
        <f>M212</f>
        <v>0</v>
      </c>
      <c r="BM212">
        <f>BI212*BJ212*BK212</f>
        <v>0</v>
      </c>
      <c r="BN212">
        <f>(BL212-BD212)/BK212</f>
        <v>0</v>
      </c>
      <c r="BO212">
        <f>(BB212-BH212)/BH212</f>
        <v>0</v>
      </c>
      <c r="BP212">
        <f>BA212/(BC212+BA212/BH212)</f>
        <v>0</v>
      </c>
      <c r="BQ212" t="s">
        <v>439</v>
      </c>
      <c r="BR212">
        <v>0</v>
      </c>
      <c r="BS212">
        <f>IF(BR212&lt;&gt;0, BR212, BP212)</f>
        <v>0</v>
      </c>
      <c r="BT212">
        <f>1-BS212/BH212</f>
        <v>0</v>
      </c>
      <c r="BU212">
        <f>(BH212-BG212)/(BH212-BS212)</f>
        <v>0</v>
      </c>
      <c r="BV212">
        <f>(BB212-BH212)/(BB212-BS212)</f>
        <v>0</v>
      </c>
      <c r="BW212">
        <f>(BH212-BG212)/(BH212-BA212)</f>
        <v>0</v>
      </c>
      <c r="BX212">
        <f>(BB212-BH212)/(BB212-BA212)</f>
        <v>0</v>
      </c>
      <c r="BY212">
        <f>(BU212*BS212/BG212)</f>
        <v>0</v>
      </c>
      <c r="BZ212">
        <f>(1-BY212)</f>
        <v>0</v>
      </c>
      <c r="DI212">
        <f>$B$11*EH212+$C$11*EI212+$F$11*ET212*(1-EW212)</f>
        <v>0</v>
      </c>
      <c r="DJ212">
        <f>DI212*DK212</f>
        <v>0</v>
      </c>
      <c r="DK212">
        <f>($B$11*$D$9+$C$11*$D$9+$F$11*((FG212+EY212)/MAX(FG212+EY212+FH212, 0.1)*$I$9+FH212/MAX(FG212+EY212+FH212, 0.1)*$J$9))/($B$11+$C$11+$F$11)</f>
        <v>0</v>
      </c>
      <c r="DL212">
        <f>($B$11*$K$9+$C$11*$K$9+$F$11*((FG212+EY212)/MAX(FG212+EY212+FH212, 0.1)*$P$9+FH212/MAX(FG212+EY212+FH212, 0.1)*$Q$9))/($B$11+$C$11+$F$11)</f>
        <v>0</v>
      </c>
      <c r="DM212">
        <v>5.36</v>
      </c>
      <c r="DN212">
        <v>0.5</v>
      </c>
      <c r="DO212" t="s">
        <v>440</v>
      </c>
      <c r="DP212">
        <v>2</v>
      </c>
      <c r="DQ212" t="b">
        <v>1</v>
      </c>
      <c r="DR212">
        <v>1758646445.6</v>
      </c>
      <c r="DS212">
        <v>389.2821481481482</v>
      </c>
      <c r="DT212">
        <v>409.0787777777778</v>
      </c>
      <c r="DU212">
        <v>25.29031481481481</v>
      </c>
      <c r="DV212">
        <v>16.60607777777778</v>
      </c>
      <c r="DW212">
        <v>389.0931111111111</v>
      </c>
      <c r="DX212">
        <v>25.12260740740741</v>
      </c>
      <c r="DY212">
        <v>500.0060740740741</v>
      </c>
      <c r="DZ212">
        <v>90.45974444444444</v>
      </c>
      <c r="EA212">
        <v>0.02986229629629629</v>
      </c>
      <c r="EB212">
        <v>31.26141111111111</v>
      </c>
      <c r="EC212">
        <v>30.0077</v>
      </c>
      <c r="ED212">
        <v>999.9000000000001</v>
      </c>
      <c r="EE212">
        <v>0</v>
      </c>
      <c r="EF212">
        <v>0</v>
      </c>
      <c r="EG212">
        <v>10004.85814814815</v>
      </c>
      <c r="EH212">
        <v>0</v>
      </c>
      <c r="EI212">
        <v>12.3657</v>
      </c>
      <c r="EJ212">
        <v>-19.79640074074074</v>
      </c>
      <c r="EK212">
        <v>399.3827037037037</v>
      </c>
      <c r="EL212">
        <v>415.9864814814815</v>
      </c>
      <c r="EM212">
        <v>8.684227037037036</v>
      </c>
      <c r="EN212">
        <v>409.0787777777778</v>
      </c>
      <c r="EO212">
        <v>16.60607777777778</v>
      </c>
      <c r="EP212">
        <v>2.287755925925925</v>
      </c>
      <c r="EQ212">
        <v>1.502181481481482</v>
      </c>
      <c r="ER212">
        <v>19.59043333333333</v>
      </c>
      <c r="ES212">
        <v>12.99037407407407</v>
      </c>
      <c r="ET212">
        <v>2000.00074074074</v>
      </c>
      <c r="EU212">
        <v>0.9800007777777779</v>
      </c>
      <c r="EV212">
        <v>0.01999951481481482</v>
      </c>
      <c r="EW212">
        <v>0</v>
      </c>
      <c r="EX212">
        <v>842.3707037037037</v>
      </c>
      <c r="EY212">
        <v>5.00097</v>
      </c>
      <c r="EZ212">
        <v>16888.06296296296</v>
      </c>
      <c r="FA212">
        <v>16707.59629629629</v>
      </c>
      <c r="FB212">
        <v>40.625</v>
      </c>
      <c r="FC212">
        <v>40.91403703703704</v>
      </c>
      <c r="FD212">
        <v>40.5</v>
      </c>
      <c r="FE212">
        <v>40.5</v>
      </c>
      <c r="FF212">
        <v>41.31199999999999</v>
      </c>
      <c r="FG212">
        <v>1955.100740740741</v>
      </c>
      <c r="FH212">
        <v>39.9</v>
      </c>
      <c r="FI212">
        <v>0</v>
      </c>
      <c r="FJ212">
        <v>1758646454.4</v>
      </c>
      <c r="FK212">
        <v>0</v>
      </c>
      <c r="FL212">
        <v>842.3943461538461</v>
      </c>
      <c r="FM212">
        <v>1.798666675069823</v>
      </c>
      <c r="FN212">
        <v>34.10598286195242</v>
      </c>
      <c r="FO212">
        <v>16888</v>
      </c>
      <c r="FP212">
        <v>15</v>
      </c>
      <c r="FQ212">
        <v>0</v>
      </c>
      <c r="FR212" t="s">
        <v>441</v>
      </c>
      <c r="FS212">
        <v>1747247426.5</v>
      </c>
      <c r="FT212">
        <v>1747247420.5</v>
      </c>
      <c r="FU212">
        <v>0</v>
      </c>
      <c r="FV212">
        <v>1.027</v>
      </c>
      <c r="FW212">
        <v>0.031</v>
      </c>
      <c r="FX212">
        <v>0.02</v>
      </c>
      <c r="FY212">
        <v>0.05</v>
      </c>
      <c r="FZ212">
        <v>420</v>
      </c>
      <c r="GA212">
        <v>16</v>
      </c>
      <c r="GB212">
        <v>0.01</v>
      </c>
      <c r="GC212">
        <v>0.1</v>
      </c>
      <c r="GD212">
        <v>-22.91596829268293</v>
      </c>
      <c r="GE212">
        <v>52.18984390243901</v>
      </c>
      <c r="GF212">
        <v>5.68577651690727</v>
      </c>
      <c r="GG212">
        <v>0</v>
      </c>
      <c r="GH212">
        <v>842.3434705882354</v>
      </c>
      <c r="GI212">
        <v>0.8221237605020804</v>
      </c>
      <c r="GJ212">
        <v>0.2324926608954325</v>
      </c>
      <c r="GK212">
        <v>-1</v>
      </c>
      <c r="GL212">
        <v>8.696717317073171</v>
      </c>
      <c r="GM212">
        <v>-0.198992195121959</v>
      </c>
      <c r="GN212">
        <v>0.02544672934318517</v>
      </c>
      <c r="GO212">
        <v>0</v>
      </c>
      <c r="GP212">
        <v>0</v>
      </c>
      <c r="GQ212">
        <v>2</v>
      </c>
      <c r="GR212" t="s">
        <v>482</v>
      </c>
      <c r="GS212">
        <v>3.13478</v>
      </c>
      <c r="GT212">
        <v>2.69011</v>
      </c>
      <c r="GU212">
        <v>0.08691740000000001</v>
      </c>
      <c r="GV212">
        <v>0.0877077</v>
      </c>
      <c r="GW212">
        <v>0.110373</v>
      </c>
      <c r="GX212">
        <v>0.08113140000000001</v>
      </c>
      <c r="GY212">
        <v>29045.9</v>
      </c>
      <c r="GZ212">
        <v>29072.2</v>
      </c>
      <c r="HA212">
        <v>29569.1</v>
      </c>
      <c r="HB212">
        <v>29447.8</v>
      </c>
      <c r="HC212">
        <v>34751.9</v>
      </c>
      <c r="HD212">
        <v>35848.7</v>
      </c>
      <c r="HE212">
        <v>41611.5</v>
      </c>
      <c r="HF212">
        <v>41837.6</v>
      </c>
      <c r="HG212">
        <v>1.9312</v>
      </c>
      <c r="HH212">
        <v>1.87035</v>
      </c>
      <c r="HI212">
        <v>0.0626408</v>
      </c>
      <c r="HJ212">
        <v>0</v>
      </c>
      <c r="HK212">
        <v>28.9845</v>
      </c>
      <c r="HL212">
        <v>999.9</v>
      </c>
      <c r="HM212">
        <v>44.3</v>
      </c>
      <c r="HN212">
        <v>31.1</v>
      </c>
      <c r="HO212">
        <v>22.2191</v>
      </c>
      <c r="HP212">
        <v>61.9179</v>
      </c>
      <c r="HQ212">
        <v>26.2059</v>
      </c>
      <c r="HR212">
        <v>1</v>
      </c>
      <c r="HS212">
        <v>0.0565041</v>
      </c>
      <c r="HT212">
        <v>-1.29896</v>
      </c>
      <c r="HU212">
        <v>20.3347</v>
      </c>
      <c r="HV212">
        <v>5.21534</v>
      </c>
      <c r="HW212">
        <v>12.0149</v>
      </c>
      <c r="HX212">
        <v>4.9888</v>
      </c>
      <c r="HY212">
        <v>3.28793</v>
      </c>
      <c r="HZ212">
        <v>9999</v>
      </c>
      <c r="IA212">
        <v>9999</v>
      </c>
      <c r="IB212">
        <v>9999</v>
      </c>
      <c r="IC212">
        <v>999.9</v>
      </c>
      <c r="ID212">
        <v>1.86753</v>
      </c>
      <c r="IE212">
        <v>1.86668</v>
      </c>
      <c r="IF212">
        <v>1.866</v>
      </c>
      <c r="IG212">
        <v>1.866</v>
      </c>
      <c r="IH212">
        <v>1.86784</v>
      </c>
      <c r="II212">
        <v>1.87027</v>
      </c>
      <c r="IJ212">
        <v>1.8689</v>
      </c>
      <c r="IK212">
        <v>1.87041</v>
      </c>
      <c r="IL212">
        <v>0</v>
      </c>
      <c r="IM212">
        <v>0</v>
      </c>
      <c r="IN212">
        <v>0</v>
      </c>
      <c r="IO212">
        <v>0</v>
      </c>
      <c r="IP212" t="s">
        <v>443</v>
      </c>
      <c r="IQ212" t="s">
        <v>444</v>
      </c>
      <c r="IR212" t="s">
        <v>445</v>
      </c>
      <c r="IS212" t="s">
        <v>445</v>
      </c>
      <c r="IT212" t="s">
        <v>445</v>
      </c>
      <c r="IU212" t="s">
        <v>445</v>
      </c>
      <c r="IV212">
        <v>0</v>
      </c>
      <c r="IW212">
        <v>100</v>
      </c>
      <c r="IX212">
        <v>100</v>
      </c>
      <c r="IY212">
        <v>0.19</v>
      </c>
      <c r="IZ212">
        <v>0.1679</v>
      </c>
      <c r="JA212">
        <v>0.1520806729546384</v>
      </c>
      <c r="JB212">
        <v>0.0003178419753343253</v>
      </c>
      <c r="JC212">
        <v>-6.012475575984678E-07</v>
      </c>
      <c r="JD212">
        <v>7.594320938325871E-11</v>
      </c>
      <c r="JE212">
        <v>-0.06537213769188976</v>
      </c>
      <c r="JF212">
        <v>-0.002779077146552394</v>
      </c>
      <c r="JG212">
        <v>0.0007843295920201409</v>
      </c>
      <c r="JH212">
        <v>-1.211717912536145E-05</v>
      </c>
      <c r="JI212">
        <v>4</v>
      </c>
      <c r="JJ212">
        <v>2338</v>
      </c>
      <c r="JK212">
        <v>1</v>
      </c>
      <c r="JL212">
        <v>27</v>
      </c>
      <c r="JM212">
        <v>189983.8</v>
      </c>
      <c r="JN212">
        <v>189983.9</v>
      </c>
      <c r="JO212">
        <v>0.939941</v>
      </c>
      <c r="JP212">
        <v>2.26685</v>
      </c>
      <c r="JQ212">
        <v>1.39648</v>
      </c>
      <c r="JR212">
        <v>2.34741</v>
      </c>
      <c r="JS212">
        <v>1.49536</v>
      </c>
      <c r="JT212">
        <v>2.70142</v>
      </c>
      <c r="JU212">
        <v>36.152</v>
      </c>
      <c r="JV212">
        <v>24.0612</v>
      </c>
      <c r="JW212">
        <v>18</v>
      </c>
      <c r="JX212">
        <v>491.064</v>
      </c>
      <c r="JY212">
        <v>442.929</v>
      </c>
      <c r="JZ212">
        <v>30.5859</v>
      </c>
      <c r="KA212">
        <v>28.313</v>
      </c>
      <c r="KB212">
        <v>30.0001</v>
      </c>
      <c r="KC212">
        <v>28.1287</v>
      </c>
      <c r="KD212">
        <v>28.0536</v>
      </c>
      <c r="KE212">
        <v>18.8418</v>
      </c>
      <c r="KF212">
        <v>27.8347</v>
      </c>
      <c r="KG212">
        <v>37.4067</v>
      </c>
      <c r="KH212">
        <v>30.582</v>
      </c>
      <c r="KI212">
        <v>366.619</v>
      </c>
      <c r="KJ212">
        <v>16.6314</v>
      </c>
      <c r="KK212">
        <v>101.061</v>
      </c>
      <c r="KL212">
        <v>100.605</v>
      </c>
    </row>
    <row r="213" spans="1:298">
      <c r="A213">
        <v>197</v>
      </c>
      <c r="B213">
        <v>1758646458.1</v>
      </c>
      <c r="C213">
        <v>4832.099999904633</v>
      </c>
      <c r="D213" t="s">
        <v>840</v>
      </c>
      <c r="E213" t="s">
        <v>841</v>
      </c>
      <c r="F213">
        <v>5</v>
      </c>
      <c r="G213" t="s">
        <v>833</v>
      </c>
      <c r="H213" t="s">
        <v>437</v>
      </c>
      <c r="I213" t="s">
        <v>438</v>
      </c>
      <c r="J213">
        <v>1758646450.314285</v>
      </c>
      <c r="K213">
        <f>(L213)/1000</f>
        <v>0</v>
      </c>
      <c r="L213">
        <f>IF(DQ213, AO213, AI213)</f>
        <v>0</v>
      </c>
      <c r="M213">
        <f>IF(DQ213, AJ213, AH213)</f>
        <v>0</v>
      </c>
      <c r="N213">
        <f>DS213 - IF(AV213&gt;1, M213*DM213*100.0/(AX213), 0)</f>
        <v>0</v>
      </c>
      <c r="O213">
        <f>((U213-K213/2)*N213-M213)/(U213+K213/2)</f>
        <v>0</v>
      </c>
      <c r="P213">
        <f>O213*(DZ213+EA213)/1000.0</f>
        <v>0</v>
      </c>
      <c r="Q213">
        <f>(DS213 - IF(AV213&gt;1, M213*DM213*100.0/(AX213), 0))*(DZ213+EA213)/1000.0</f>
        <v>0</v>
      </c>
      <c r="R213">
        <f>2.0/((1/T213-1/S213)+SIGN(T213)*SQRT((1/T213-1/S213)*(1/T213-1/S213) + 4*DN213/((DN213+1)*(DN213+1))*(2*1/T213*1/S213-1/S213*1/S213)))</f>
        <v>0</v>
      </c>
      <c r="S213">
        <f>IF(LEFT(DO213,1)&lt;&gt;"0",IF(LEFT(DO213,1)="1",3.0,DP213),$D$5+$E$5*(EG213*DZ213/($K$5*1000))+$F$5*(EG213*DZ213/($K$5*1000))*MAX(MIN(DM213,$J$5),$I$5)*MAX(MIN(DM213,$J$5),$I$5)+$G$5*MAX(MIN(DM213,$J$5),$I$5)*(EG213*DZ213/($K$5*1000))+$H$5*(EG213*DZ213/($K$5*1000))*(EG213*DZ213/($K$5*1000)))</f>
        <v>0</v>
      </c>
      <c r="T213">
        <f>K213*(1000-(1000*0.61365*exp(17.502*X213/(240.97+X213))/(DZ213+EA213)+DU213)/2)/(1000*0.61365*exp(17.502*X213/(240.97+X213))/(DZ213+EA213)-DU213)</f>
        <v>0</v>
      </c>
      <c r="U213">
        <f>1/((DN213+1)/(R213/1.6)+1/(S213/1.37)) + DN213/((DN213+1)/(R213/1.6) + DN213/(S213/1.37))</f>
        <v>0</v>
      </c>
      <c r="V213">
        <f>(DI213*DL213)</f>
        <v>0</v>
      </c>
      <c r="W213">
        <f>(EB213+(V213+2*0.95*5.67E-8*(((EB213+$B$7)+273)^4-(EB213+273)^4)-44100*K213)/(1.84*29.3*S213+8*0.95*5.67E-8*(EB213+273)^3))</f>
        <v>0</v>
      </c>
      <c r="X213">
        <f>($C$7*EC213+$D$7*ED213+$E$7*W213)</f>
        <v>0</v>
      </c>
      <c r="Y213">
        <f>0.61365*exp(17.502*X213/(240.97+X213))</f>
        <v>0</v>
      </c>
      <c r="Z213">
        <f>(AA213/AB213*100)</f>
        <v>0</v>
      </c>
      <c r="AA213">
        <f>DU213*(DZ213+EA213)/1000</f>
        <v>0</v>
      </c>
      <c r="AB213">
        <f>0.61365*exp(17.502*EB213/(240.97+EB213))</f>
        <v>0</v>
      </c>
      <c r="AC213">
        <f>(Y213-DU213*(DZ213+EA213)/1000)</f>
        <v>0</v>
      </c>
      <c r="AD213">
        <f>(-K213*44100)</f>
        <v>0</v>
      </c>
      <c r="AE213">
        <f>2*29.3*S213*0.92*(EB213-X213)</f>
        <v>0</v>
      </c>
      <c r="AF213">
        <f>2*0.95*5.67E-8*(((EB213+$B$7)+273)^4-(X213+273)^4)</f>
        <v>0</v>
      </c>
      <c r="AG213">
        <f>V213+AF213+AD213+AE213</f>
        <v>0</v>
      </c>
      <c r="AH213">
        <f>DY213*AV213*(DT213-DS213*(1000-AV213*DV213)/(1000-AV213*DU213))/(100*DM213)</f>
        <v>0</v>
      </c>
      <c r="AI213">
        <f>1000*DY213*AV213*(DU213-DV213)/(100*DM213*(1000-AV213*DU213))</f>
        <v>0</v>
      </c>
      <c r="AJ213">
        <f>(AK213 - AL213 - DZ213*1E3/(8.314*(EB213+273.15)) * AN213/DY213 * AM213) * DY213/(100*DM213) * (1000 - DV213)/1000</f>
        <v>0</v>
      </c>
      <c r="AK213">
        <v>388.4789308427518</v>
      </c>
      <c r="AL213">
        <v>377.151903030303</v>
      </c>
      <c r="AM213">
        <v>-2.633382671392413</v>
      </c>
      <c r="AN213">
        <v>64.9634164498939</v>
      </c>
      <c r="AO213">
        <f>(AQ213 - AP213 + DZ213*1E3/(8.314*(EB213+273.15)) * AS213/DY213 * AR213) * DY213/(100*DM213) * 1000/(1000 - AQ213)</f>
        <v>0</v>
      </c>
      <c r="AP213">
        <v>16.629360223798</v>
      </c>
      <c r="AQ213">
        <v>25.30802606060605</v>
      </c>
      <c r="AR213">
        <v>1.5355311222023E-05</v>
      </c>
      <c r="AS213">
        <v>107.6059285332688</v>
      </c>
      <c r="AT213">
        <v>0</v>
      </c>
      <c r="AU213">
        <v>0</v>
      </c>
      <c r="AV213">
        <f>IF(AT213*$H$13&gt;=AX213,1.0,(AX213/(AX213-AT213*$H$13)))</f>
        <v>0</v>
      </c>
      <c r="AW213">
        <f>(AV213-1)*100</f>
        <v>0</v>
      </c>
      <c r="AX213">
        <f>MAX(0,($B$13+$C$13*EG213)/(1+$D$13*EG213)*DZ213/(EB213+273)*$E$13)</f>
        <v>0</v>
      </c>
      <c r="AY213" t="s">
        <v>439</v>
      </c>
      <c r="AZ213" t="s">
        <v>439</v>
      </c>
      <c r="BA213">
        <v>0</v>
      </c>
      <c r="BB213">
        <v>0</v>
      </c>
      <c r="BC213">
        <f>1-BA213/BB213</f>
        <v>0</v>
      </c>
      <c r="BD213">
        <v>0</v>
      </c>
      <c r="BE213" t="s">
        <v>439</v>
      </c>
      <c r="BF213" t="s">
        <v>439</v>
      </c>
      <c r="BG213">
        <v>0</v>
      </c>
      <c r="BH213">
        <v>0</v>
      </c>
      <c r="BI213">
        <f>1-BG213/BH213</f>
        <v>0</v>
      </c>
      <c r="BJ213">
        <v>0.5</v>
      </c>
      <c r="BK213">
        <f>DJ213</f>
        <v>0</v>
      </c>
      <c r="BL213">
        <f>M213</f>
        <v>0</v>
      </c>
      <c r="BM213">
        <f>BI213*BJ213*BK213</f>
        <v>0</v>
      </c>
      <c r="BN213">
        <f>(BL213-BD213)/BK213</f>
        <v>0</v>
      </c>
      <c r="BO213">
        <f>(BB213-BH213)/BH213</f>
        <v>0</v>
      </c>
      <c r="BP213">
        <f>BA213/(BC213+BA213/BH213)</f>
        <v>0</v>
      </c>
      <c r="BQ213" t="s">
        <v>439</v>
      </c>
      <c r="BR213">
        <v>0</v>
      </c>
      <c r="BS213">
        <f>IF(BR213&lt;&gt;0, BR213, BP213)</f>
        <v>0</v>
      </c>
      <c r="BT213">
        <f>1-BS213/BH213</f>
        <v>0</v>
      </c>
      <c r="BU213">
        <f>(BH213-BG213)/(BH213-BS213)</f>
        <v>0</v>
      </c>
      <c r="BV213">
        <f>(BB213-BH213)/(BB213-BS213)</f>
        <v>0</v>
      </c>
      <c r="BW213">
        <f>(BH213-BG213)/(BH213-BA213)</f>
        <v>0</v>
      </c>
      <c r="BX213">
        <f>(BB213-BH213)/(BB213-BA213)</f>
        <v>0</v>
      </c>
      <c r="BY213">
        <f>(BU213*BS213/BG213)</f>
        <v>0</v>
      </c>
      <c r="BZ213">
        <f>(1-BY213)</f>
        <v>0</v>
      </c>
      <c r="DI213">
        <f>$B$11*EH213+$C$11*EI213+$F$11*ET213*(1-EW213)</f>
        <v>0</v>
      </c>
      <c r="DJ213">
        <f>DI213*DK213</f>
        <v>0</v>
      </c>
      <c r="DK213">
        <f>($B$11*$D$9+$C$11*$D$9+$F$11*((FG213+EY213)/MAX(FG213+EY213+FH213, 0.1)*$I$9+FH213/MAX(FG213+EY213+FH213, 0.1)*$J$9))/($B$11+$C$11+$F$11)</f>
        <v>0</v>
      </c>
      <c r="DL213">
        <f>($B$11*$K$9+$C$11*$K$9+$F$11*((FG213+EY213)/MAX(FG213+EY213+FH213, 0.1)*$P$9+FH213/MAX(FG213+EY213+FH213, 0.1)*$Q$9))/($B$11+$C$11+$F$11)</f>
        <v>0</v>
      </c>
      <c r="DM213">
        <v>5.36</v>
      </c>
      <c r="DN213">
        <v>0.5</v>
      </c>
      <c r="DO213" t="s">
        <v>440</v>
      </c>
      <c r="DP213">
        <v>2</v>
      </c>
      <c r="DQ213" t="b">
        <v>1</v>
      </c>
      <c r="DR213">
        <v>1758646450.314285</v>
      </c>
      <c r="DS213">
        <v>383.0259285714286</v>
      </c>
      <c r="DT213">
        <v>396.7290000000001</v>
      </c>
      <c r="DU213">
        <v>25.29908571428572</v>
      </c>
      <c r="DV213">
        <v>16.62426785714286</v>
      </c>
      <c r="DW213">
        <v>382.8361785714285</v>
      </c>
      <c r="DX213">
        <v>25.13126428571428</v>
      </c>
      <c r="DY213">
        <v>499.9811428571429</v>
      </c>
      <c r="DZ213">
        <v>90.45956785714283</v>
      </c>
      <c r="EA213">
        <v>0.02981855714285715</v>
      </c>
      <c r="EB213">
        <v>31.25916071428572</v>
      </c>
      <c r="EC213">
        <v>30.00586785714285</v>
      </c>
      <c r="ED213">
        <v>999.9000000000002</v>
      </c>
      <c r="EE213">
        <v>0</v>
      </c>
      <c r="EF213">
        <v>0</v>
      </c>
      <c r="EG213">
        <v>10003.12571428572</v>
      </c>
      <c r="EH213">
        <v>0</v>
      </c>
      <c r="EI213">
        <v>12.3657</v>
      </c>
      <c r="EJ213">
        <v>-13.70288928571429</v>
      </c>
      <c r="EK213">
        <v>392.9676785714286</v>
      </c>
      <c r="EL213">
        <v>403.4358571428571</v>
      </c>
      <c r="EM213">
        <v>8.674811428571427</v>
      </c>
      <c r="EN213">
        <v>396.7290000000001</v>
      </c>
      <c r="EO213">
        <v>16.62426785714286</v>
      </c>
      <c r="EP213">
        <v>2.288544642857143</v>
      </c>
      <c r="EQ213">
        <v>1.503824285714286</v>
      </c>
      <c r="ER213">
        <v>19.59598928571429</v>
      </c>
      <c r="ES213">
        <v>13.00711071428572</v>
      </c>
      <c r="ET213">
        <v>1999.992857142857</v>
      </c>
      <c r="EU213">
        <v>0.9800006785714288</v>
      </c>
      <c r="EV213">
        <v>0.01999961428571429</v>
      </c>
      <c r="EW213">
        <v>0</v>
      </c>
      <c r="EX213">
        <v>842.3822142857143</v>
      </c>
      <c r="EY213">
        <v>5.00097</v>
      </c>
      <c r="EZ213">
        <v>16886.86428571429</v>
      </c>
      <c r="FA213">
        <v>16707.53214285714</v>
      </c>
      <c r="FB213">
        <v>40.625</v>
      </c>
      <c r="FC213">
        <v>40.91264285714284</v>
      </c>
      <c r="FD213">
        <v>40.5</v>
      </c>
      <c r="FE213">
        <v>40.5</v>
      </c>
      <c r="FF213">
        <v>41.31199999999999</v>
      </c>
      <c r="FG213">
        <v>1955.092857142857</v>
      </c>
      <c r="FH213">
        <v>39.9</v>
      </c>
      <c r="FI213">
        <v>0</v>
      </c>
      <c r="FJ213">
        <v>1758646459.2</v>
      </c>
      <c r="FK213">
        <v>0</v>
      </c>
      <c r="FL213">
        <v>842.3523076923078</v>
      </c>
      <c r="FM213">
        <v>-2.094017084563858</v>
      </c>
      <c r="FN213">
        <v>-40.82051290062931</v>
      </c>
      <c r="FO213">
        <v>16886.43846153846</v>
      </c>
      <c r="FP213">
        <v>15</v>
      </c>
      <c r="FQ213">
        <v>0</v>
      </c>
      <c r="FR213" t="s">
        <v>441</v>
      </c>
      <c r="FS213">
        <v>1747247426.5</v>
      </c>
      <c r="FT213">
        <v>1747247420.5</v>
      </c>
      <c r="FU213">
        <v>0</v>
      </c>
      <c r="FV213">
        <v>1.027</v>
      </c>
      <c r="FW213">
        <v>0.031</v>
      </c>
      <c r="FX213">
        <v>0.02</v>
      </c>
      <c r="FY213">
        <v>0.05</v>
      </c>
      <c r="FZ213">
        <v>420</v>
      </c>
      <c r="GA213">
        <v>16</v>
      </c>
      <c r="GB213">
        <v>0.01</v>
      </c>
      <c r="GC213">
        <v>0.1</v>
      </c>
      <c r="GD213">
        <v>-17.19527317073171</v>
      </c>
      <c r="GE213">
        <v>77.54421470383268</v>
      </c>
      <c r="GF213">
        <v>7.730020220252618</v>
      </c>
      <c r="GG213">
        <v>0</v>
      </c>
      <c r="GH213">
        <v>842.3438529411766</v>
      </c>
      <c r="GI213">
        <v>0.1250573021513617</v>
      </c>
      <c r="GJ213">
        <v>0.2498843417584522</v>
      </c>
      <c r="GK213">
        <v>-1</v>
      </c>
      <c r="GL213">
        <v>8.68492268292683</v>
      </c>
      <c r="GM213">
        <v>-0.1268874564459784</v>
      </c>
      <c r="GN213">
        <v>0.0210775478770474</v>
      </c>
      <c r="GO213">
        <v>0</v>
      </c>
      <c r="GP213">
        <v>0</v>
      </c>
      <c r="GQ213">
        <v>2</v>
      </c>
      <c r="GR213" t="s">
        <v>482</v>
      </c>
      <c r="GS213">
        <v>3.13489</v>
      </c>
      <c r="GT213">
        <v>2.69016</v>
      </c>
      <c r="GU213">
        <v>0.0846129</v>
      </c>
      <c r="GV213">
        <v>0.0848028</v>
      </c>
      <c r="GW213">
        <v>0.110376</v>
      </c>
      <c r="GX213">
        <v>0.08111</v>
      </c>
      <c r="GY213">
        <v>29119</v>
      </c>
      <c r="GZ213">
        <v>29164.9</v>
      </c>
      <c r="HA213">
        <v>29568.8</v>
      </c>
      <c r="HB213">
        <v>29448</v>
      </c>
      <c r="HC213">
        <v>34751.4</v>
      </c>
      <c r="HD213">
        <v>35849.5</v>
      </c>
      <c r="HE213">
        <v>41611.1</v>
      </c>
      <c r="HF213">
        <v>41837.6</v>
      </c>
      <c r="HG213">
        <v>1.9319</v>
      </c>
      <c r="HH213">
        <v>1.86992</v>
      </c>
      <c r="HI213">
        <v>0.06268170000000001</v>
      </c>
      <c r="HJ213">
        <v>0</v>
      </c>
      <c r="HK213">
        <v>28.9829</v>
      </c>
      <c r="HL213">
        <v>999.9</v>
      </c>
      <c r="HM213">
        <v>44.3</v>
      </c>
      <c r="HN213">
        <v>31.1</v>
      </c>
      <c r="HO213">
        <v>22.2196</v>
      </c>
      <c r="HP213">
        <v>61.8979</v>
      </c>
      <c r="HQ213">
        <v>26.27</v>
      </c>
      <c r="HR213">
        <v>1</v>
      </c>
      <c r="HS213">
        <v>0.056532</v>
      </c>
      <c r="HT213">
        <v>-1.3041</v>
      </c>
      <c r="HU213">
        <v>20.3346</v>
      </c>
      <c r="HV213">
        <v>5.21519</v>
      </c>
      <c r="HW213">
        <v>12.0138</v>
      </c>
      <c r="HX213">
        <v>4.9889</v>
      </c>
      <c r="HY213">
        <v>3.28778</v>
      </c>
      <c r="HZ213">
        <v>9999</v>
      </c>
      <c r="IA213">
        <v>9999</v>
      </c>
      <c r="IB213">
        <v>9999</v>
      </c>
      <c r="IC213">
        <v>999.9</v>
      </c>
      <c r="ID213">
        <v>1.86753</v>
      </c>
      <c r="IE213">
        <v>1.86673</v>
      </c>
      <c r="IF213">
        <v>1.866</v>
      </c>
      <c r="IG213">
        <v>1.866</v>
      </c>
      <c r="IH213">
        <v>1.86784</v>
      </c>
      <c r="II213">
        <v>1.87027</v>
      </c>
      <c r="IJ213">
        <v>1.8689</v>
      </c>
      <c r="IK213">
        <v>1.87041</v>
      </c>
      <c r="IL213">
        <v>0</v>
      </c>
      <c r="IM213">
        <v>0</v>
      </c>
      <c r="IN213">
        <v>0</v>
      </c>
      <c r="IO213">
        <v>0</v>
      </c>
      <c r="IP213" t="s">
        <v>443</v>
      </c>
      <c r="IQ213" t="s">
        <v>444</v>
      </c>
      <c r="IR213" t="s">
        <v>445</v>
      </c>
      <c r="IS213" t="s">
        <v>445</v>
      </c>
      <c r="IT213" t="s">
        <v>445</v>
      </c>
      <c r="IU213" t="s">
        <v>445</v>
      </c>
      <c r="IV213">
        <v>0</v>
      </c>
      <c r="IW213">
        <v>100</v>
      </c>
      <c r="IX213">
        <v>100</v>
      </c>
      <c r="IY213">
        <v>0.191</v>
      </c>
      <c r="IZ213">
        <v>0.168</v>
      </c>
      <c r="JA213">
        <v>0.1520806729546384</v>
      </c>
      <c r="JB213">
        <v>0.0003178419753343253</v>
      </c>
      <c r="JC213">
        <v>-6.012475575984678E-07</v>
      </c>
      <c r="JD213">
        <v>7.594320938325871E-11</v>
      </c>
      <c r="JE213">
        <v>-0.06537213769188976</v>
      </c>
      <c r="JF213">
        <v>-0.002779077146552394</v>
      </c>
      <c r="JG213">
        <v>0.0007843295920201409</v>
      </c>
      <c r="JH213">
        <v>-1.211717912536145E-05</v>
      </c>
      <c r="JI213">
        <v>4</v>
      </c>
      <c r="JJ213">
        <v>2338</v>
      </c>
      <c r="JK213">
        <v>1</v>
      </c>
      <c r="JL213">
        <v>27</v>
      </c>
      <c r="JM213">
        <v>189983.9</v>
      </c>
      <c r="JN213">
        <v>189984</v>
      </c>
      <c r="JO213">
        <v>0.909424</v>
      </c>
      <c r="JP213">
        <v>2.26807</v>
      </c>
      <c r="JQ213">
        <v>1.39771</v>
      </c>
      <c r="JR213">
        <v>2.34741</v>
      </c>
      <c r="JS213">
        <v>1.49536</v>
      </c>
      <c r="JT213">
        <v>2.58789</v>
      </c>
      <c r="JU213">
        <v>36.152</v>
      </c>
      <c r="JV213">
        <v>24.0612</v>
      </c>
      <c r="JW213">
        <v>18</v>
      </c>
      <c r="JX213">
        <v>491.507</v>
      </c>
      <c r="JY213">
        <v>442.668</v>
      </c>
      <c r="JZ213">
        <v>30.5785</v>
      </c>
      <c r="KA213">
        <v>28.313</v>
      </c>
      <c r="KB213">
        <v>30.0001</v>
      </c>
      <c r="KC213">
        <v>28.1287</v>
      </c>
      <c r="KD213">
        <v>28.0536</v>
      </c>
      <c r="KE213">
        <v>18.2151</v>
      </c>
      <c r="KF213">
        <v>27.8347</v>
      </c>
      <c r="KG213">
        <v>37.033</v>
      </c>
      <c r="KH213">
        <v>30.5771</v>
      </c>
      <c r="KI213">
        <v>346.586</v>
      </c>
      <c r="KJ213">
        <v>16.6314</v>
      </c>
      <c r="KK213">
        <v>101.06</v>
      </c>
      <c r="KL213">
        <v>100.605</v>
      </c>
    </row>
    <row r="214" spans="1:298">
      <c r="A214">
        <v>198</v>
      </c>
      <c r="B214">
        <v>1758646463.1</v>
      </c>
      <c r="C214">
        <v>4837.099999904633</v>
      </c>
      <c r="D214" t="s">
        <v>842</v>
      </c>
      <c r="E214" t="s">
        <v>843</v>
      </c>
      <c r="F214">
        <v>5</v>
      </c>
      <c r="G214" t="s">
        <v>833</v>
      </c>
      <c r="H214" t="s">
        <v>437</v>
      </c>
      <c r="I214" t="s">
        <v>438</v>
      </c>
      <c r="J214">
        <v>1758646455.6</v>
      </c>
      <c r="K214">
        <f>(L214)/1000</f>
        <v>0</v>
      </c>
      <c r="L214">
        <f>IF(DQ214, AO214, AI214)</f>
        <v>0</v>
      </c>
      <c r="M214">
        <f>IF(DQ214, AJ214, AH214)</f>
        <v>0</v>
      </c>
      <c r="N214">
        <f>DS214 - IF(AV214&gt;1, M214*DM214*100.0/(AX214), 0)</f>
        <v>0</v>
      </c>
      <c r="O214">
        <f>((U214-K214/2)*N214-M214)/(U214+K214/2)</f>
        <v>0</v>
      </c>
      <c r="P214">
        <f>O214*(DZ214+EA214)/1000.0</f>
        <v>0</v>
      </c>
      <c r="Q214">
        <f>(DS214 - IF(AV214&gt;1, M214*DM214*100.0/(AX214), 0))*(DZ214+EA214)/1000.0</f>
        <v>0</v>
      </c>
      <c r="R214">
        <f>2.0/((1/T214-1/S214)+SIGN(T214)*SQRT((1/T214-1/S214)*(1/T214-1/S214) + 4*DN214/((DN214+1)*(DN214+1))*(2*1/T214*1/S214-1/S214*1/S214)))</f>
        <v>0</v>
      </c>
      <c r="S214">
        <f>IF(LEFT(DO214,1)&lt;&gt;"0",IF(LEFT(DO214,1)="1",3.0,DP214),$D$5+$E$5*(EG214*DZ214/($K$5*1000))+$F$5*(EG214*DZ214/($K$5*1000))*MAX(MIN(DM214,$J$5),$I$5)*MAX(MIN(DM214,$J$5),$I$5)+$G$5*MAX(MIN(DM214,$J$5),$I$5)*(EG214*DZ214/($K$5*1000))+$H$5*(EG214*DZ214/($K$5*1000))*(EG214*DZ214/($K$5*1000)))</f>
        <v>0</v>
      </c>
      <c r="T214">
        <f>K214*(1000-(1000*0.61365*exp(17.502*X214/(240.97+X214))/(DZ214+EA214)+DU214)/2)/(1000*0.61365*exp(17.502*X214/(240.97+X214))/(DZ214+EA214)-DU214)</f>
        <v>0</v>
      </c>
      <c r="U214">
        <f>1/((DN214+1)/(R214/1.6)+1/(S214/1.37)) + DN214/((DN214+1)/(R214/1.6) + DN214/(S214/1.37))</f>
        <v>0</v>
      </c>
      <c r="V214">
        <f>(DI214*DL214)</f>
        <v>0</v>
      </c>
      <c r="W214">
        <f>(EB214+(V214+2*0.95*5.67E-8*(((EB214+$B$7)+273)^4-(EB214+273)^4)-44100*K214)/(1.84*29.3*S214+8*0.95*5.67E-8*(EB214+273)^3))</f>
        <v>0</v>
      </c>
      <c r="X214">
        <f>($C$7*EC214+$D$7*ED214+$E$7*W214)</f>
        <v>0</v>
      </c>
      <c r="Y214">
        <f>0.61365*exp(17.502*X214/(240.97+X214))</f>
        <v>0</v>
      </c>
      <c r="Z214">
        <f>(AA214/AB214*100)</f>
        <v>0</v>
      </c>
      <c r="AA214">
        <f>DU214*(DZ214+EA214)/1000</f>
        <v>0</v>
      </c>
      <c r="AB214">
        <f>0.61365*exp(17.502*EB214/(240.97+EB214))</f>
        <v>0</v>
      </c>
      <c r="AC214">
        <f>(Y214-DU214*(DZ214+EA214)/1000)</f>
        <v>0</v>
      </c>
      <c r="AD214">
        <f>(-K214*44100)</f>
        <v>0</v>
      </c>
      <c r="AE214">
        <f>2*29.3*S214*0.92*(EB214-X214)</f>
        <v>0</v>
      </c>
      <c r="AF214">
        <f>2*0.95*5.67E-8*(((EB214+$B$7)+273)^4-(X214+273)^4)</f>
        <v>0</v>
      </c>
      <c r="AG214">
        <f>V214+AF214+AD214+AE214</f>
        <v>0</v>
      </c>
      <c r="AH214">
        <f>DY214*AV214*(DT214-DS214*(1000-AV214*DV214)/(1000-AV214*DU214))/(100*DM214)</f>
        <v>0</v>
      </c>
      <c r="AI214">
        <f>1000*DY214*AV214*(DU214-DV214)/(100*DM214*(1000-AV214*DU214))</f>
        <v>0</v>
      </c>
      <c r="AJ214">
        <f>(AK214 - AL214 - DZ214*1E3/(8.314*(EB214+273.15)) * AN214/DY214 * AM214) * DY214/(100*DM214) * (1000 - DV214)/1000</f>
        <v>0</v>
      </c>
      <c r="AK214">
        <v>371.6809933899224</v>
      </c>
      <c r="AL214">
        <v>362.5665333333333</v>
      </c>
      <c r="AM214">
        <v>-2.943743018643522</v>
      </c>
      <c r="AN214">
        <v>64.9634164498939</v>
      </c>
      <c r="AO214">
        <f>(AQ214 - AP214 + DZ214*1E3/(8.314*(EB214+273.15)) * AS214/DY214 * AR214) * DY214/(100*DM214) * 1000/(1000 - AQ214)</f>
        <v>0</v>
      </c>
      <c r="AP214">
        <v>16.59522719611975</v>
      </c>
      <c r="AQ214">
        <v>25.29912727272727</v>
      </c>
      <c r="AR214">
        <v>-6.578140547604181E-05</v>
      </c>
      <c r="AS214">
        <v>107.6059285332688</v>
      </c>
      <c r="AT214">
        <v>0</v>
      </c>
      <c r="AU214">
        <v>0</v>
      </c>
      <c r="AV214">
        <f>IF(AT214*$H$13&gt;=AX214,1.0,(AX214/(AX214-AT214*$H$13)))</f>
        <v>0</v>
      </c>
      <c r="AW214">
        <f>(AV214-1)*100</f>
        <v>0</v>
      </c>
      <c r="AX214">
        <f>MAX(0,($B$13+$C$13*EG214)/(1+$D$13*EG214)*DZ214/(EB214+273)*$E$13)</f>
        <v>0</v>
      </c>
      <c r="AY214" t="s">
        <v>439</v>
      </c>
      <c r="AZ214" t="s">
        <v>439</v>
      </c>
      <c r="BA214">
        <v>0</v>
      </c>
      <c r="BB214">
        <v>0</v>
      </c>
      <c r="BC214">
        <f>1-BA214/BB214</f>
        <v>0</v>
      </c>
      <c r="BD214">
        <v>0</v>
      </c>
      <c r="BE214" t="s">
        <v>439</v>
      </c>
      <c r="BF214" t="s">
        <v>439</v>
      </c>
      <c r="BG214">
        <v>0</v>
      </c>
      <c r="BH214">
        <v>0</v>
      </c>
      <c r="BI214">
        <f>1-BG214/BH214</f>
        <v>0</v>
      </c>
      <c r="BJ214">
        <v>0.5</v>
      </c>
      <c r="BK214">
        <f>DJ214</f>
        <v>0</v>
      </c>
      <c r="BL214">
        <f>M214</f>
        <v>0</v>
      </c>
      <c r="BM214">
        <f>BI214*BJ214*BK214</f>
        <v>0</v>
      </c>
      <c r="BN214">
        <f>(BL214-BD214)/BK214</f>
        <v>0</v>
      </c>
      <c r="BO214">
        <f>(BB214-BH214)/BH214</f>
        <v>0</v>
      </c>
      <c r="BP214">
        <f>BA214/(BC214+BA214/BH214)</f>
        <v>0</v>
      </c>
      <c r="BQ214" t="s">
        <v>439</v>
      </c>
      <c r="BR214">
        <v>0</v>
      </c>
      <c r="BS214">
        <f>IF(BR214&lt;&gt;0, BR214, BP214)</f>
        <v>0</v>
      </c>
      <c r="BT214">
        <f>1-BS214/BH214</f>
        <v>0</v>
      </c>
      <c r="BU214">
        <f>(BH214-BG214)/(BH214-BS214)</f>
        <v>0</v>
      </c>
      <c r="BV214">
        <f>(BB214-BH214)/(BB214-BS214)</f>
        <v>0</v>
      </c>
      <c r="BW214">
        <f>(BH214-BG214)/(BH214-BA214)</f>
        <v>0</v>
      </c>
      <c r="BX214">
        <f>(BB214-BH214)/(BB214-BA214)</f>
        <v>0</v>
      </c>
      <c r="BY214">
        <f>(BU214*BS214/BG214)</f>
        <v>0</v>
      </c>
      <c r="BZ214">
        <f>(1-BY214)</f>
        <v>0</v>
      </c>
      <c r="DI214">
        <f>$B$11*EH214+$C$11*EI214+$F$11*ET214*(1-EW214)</f>
        <v>0</v>
      </c>
      <c r="DJ214">
        <f>DI214*DK214</f>
        <v>0</v>
      </c>
      <c r="DK214">
        <f>($B$11*$D$9+$C$11*$D$9+$F$11*((FG214+EY214)/MAX(FG214+EY214+FH214, 0.1)*$I$9+FH214/MAX(FG214+EY214+FH214, 0.1)*$J$9))/($B$11+$C$11+$F$11)</f>
        <v>0</v>
      </c>
      <c r="DL214">
        <f>($B$11*$K$9+$C$11*$K$9+$F$11*((FG214+EY214)/MAX(FG214+EY214+FH214, 0.1)*$P$9+FH214/MAX(FG214+EY214+FH214, 0.1)*$Q$9))/($B$11+$C$11+$F$11)</f>
        <v>0</v>
      </c>
      <c r="DM214">
        <v>5.36</v>
      </c>
      <c r="DN214">
        <v>0.5</v>
      </c>
      <c r="DO214" t="s">
        <v>440</v>
      </c>
      <c r="DP214">
        <v>2</v>
      </c>
      <c r="DQ214" t="b">
        <v>1</v>
      </c>
      <c r="DR214">
        <v>1758646455.6</v>
      </c>
      <c r="DS214">
        <v>372.0530740740741</v>
      </c>
      <c r="DT214">
        <v>380.0600370370371</v>
      </c>
      <c r="DU214">
        <v>25.30474074074074</v>
      </c>
      <c r="DV214">
        <v>16.61832222222222</v>
      </c>
      <c r="DW214">
        <v>371.8622222222222</v>
      </c>
      <c r="DX214">
        <v>25.13684074074074</v>
      </c>
      <c r="DY214">
        <v>499.9917777777778</v>
      </c>
      <c r="DZ214">
        <v>90.45923333333336</v>
      </c>
      <c r="EA214">
        <v>0.02980113703703704</v>
      </c>
      <c r="EB214">
        <v>31.25747407407407</v>
      </c>
      <c r="EC214">
        <v>30.00111481481481</v>
      </c>
      <c r="ED214">
        <v>999.9000000000001</v>
      </c>
      <c r="EE214">
        <v>0</v>
      </c>
      <c r="EF214">
        <v>0</v>
      </c>
      <c r="EG214">
        <v>9999.581111111111</v>
      </c>
      <c r="EH214">
        <v>0</v>
      </c>
      <c r="EI214">
        <v>12.3657</v>
      </c>
      <c r="EJ214">
        <v>-8.006794074074074</v>
      </c>
      <c r="EK214">
        <v>381.7123703703704</v>
      </c>
      <c r="EL214">
        <v>386.4829259259258</v>
      </c>
      <c r="EM214">
        <v>8.686409259259259</v>
      </c>
      <c r="EN214">
        <v>380.0600370370371</v>
      </c>
      <c r="EO214">
        <v>16.61832222222222</v>
      </c>
      <c r="EP214">
        <v>2.289047037037037</v>
      </c>
      <c r="EQ214">
        <v>1.503281111111111</v>
      </c>
      <c r="ER214">
        <v>19.59952962962963</v>
      </c>
      <c r="ES214">
        <v>13.00158148148148</v>
      </c>
      <c r="ET214">
        <v>2000.013703703703</v>
      </c>
      <c r="EU214">
        <v>0.980000888888889</v>
      </c>
      <c r="EV214">
        <v>0.01999941111111112</v>
      </c>
      <c r="EW214">
        <v>0</v>
      </c>
      <c r="EX214">
        <v>842.0268888888889</v>
      </c>
      <c r="EY214">
        <v>5.00097</v>
      </c>
      <c r="EZ214">
        <v>16878.38518518518</v>
      </c>
      <c r="FA214">
        <v>16707.6962962963</v>
      </c>
      <c r="FB214">
        <v>40.625</v>
      </c>
      <c r="FC214">
        <v>40.90714814814815</v>
      </c>
      <c r="FD214">
        <v>40.5</v>
      </c>
      <c r="FE214">
        <v>40.5</v>
      </c>
      <c r="FF214">
        <v>41.31199999999999</v>
      </c>
      <c r="FG214">
        <v>1955.113703703704</v>
      </c>
      <c r="FH214">
        <v>39.9</v>
      </c>
      <c r="FI214">
        <v>0</v>
      </c>
      <c r="FJ214">
        <v>1758646464</v>
      </c>
      <c r="FK214">
        <v>0</v>
      </c>
      <c r="FL214">
        <v>842.0066923076924</v>
      </c>
      <c r="FM214">
        <v>-6.445333321572381</v>
      </c>
      <c r="FN214">
        <v>-172.1128202527279</v>
      </c>
      <c r="FO214">
        <v>16878.28076923077</v>
      </c>
      <c r="FP214">
        <v>15</v>
      </c>
      <c r="FQ214">
        <v>0</v>
      </c>
      <c r="FR214" t="s">
        <v>441</v>
      </c>
      <c r="FS214">
        <v>1747247426.5</v>
      </c>
      <c r="FT214">
        <v>1747247420.5</v>
      </c>
      <c r="FU214">
        <v>0</v>
      </c>
      <c r="FV214">
        <v>1.027</v>
      </c>
      <c r="FW214">
        <v>0.031</v>
      </c>
      <c r="FX214">
        <v>0.02</v>
      </c>
      <c r="FY214">
        <v>0.05</v>
      </c>
      <c r="FZ214">
        <v>420</v>
      </c>
      <c r="GA214">
        <v>16</v>
      </c>
      <c r="GB214">
        <v>0.01</v>
      </c>
      <c r="GC214">
        <v>0.1</v>
      </c>
      <c r="GD214">
        <v>-11.69067292682927</v>
      </c>
      <c r="GE214">
        <v>65.54387121951214</v>
      </c>
      <c r="GF214">
        <v>6.647466777646825</v>
      </c>
      <c r="GG214">
        <v>0</v>
      </c>
      <c r="GH214">
        <v>842.1440882352942</v>
      </c>
      <c r="GI214">
        <v>-3.741925125642159</v>
      </c>
      <c r="GJ214">
        <v>0.4941095596326894</v>
      </c>
      <c r="GK214">
        <v>-1</v>
      </c>
      <c r="GL214">
        <v>8.681572926829269</v>
      </c>
      <c r="GM214">
        <v>0.1175297560975819</v>
      </c>
      <c r="GN214">
        <v>0.01339668237851236</v>
      </c>
      <c r="GO214">
        <v>0</v>
      </c>
      <c r="GP214">
        <v>0</v>
      </c>
      <c r="GQ214">
        <v>2</v>
      </c>
      <c r="GR214" t="s">
        <v>482</v>
      </c>
      <c r="GS214">
        <v>3.13482</v>
      </c>
      <c r="GT214">
        <v>2.69016</v>
      </c>
      <c r="GU214">
        <v>0.081993</v>
      </c>
      <c r="GV214">
        <v>0.0818188</v>
      </c>
      <c r="GW214">
        <v>0.110344</v>
      </c>
      <c r="GX214">
        <v>0.08098379999999999</v>
      </c>
      <c r="GY214">
        <v>29202</v>
      </c>
      <c r="GZ214">
        <v>29260.5</v>
      </c>
      <c r="HA214">
        <v>29568.5</v>
      </c>
      <c r="HB214">
        <v>29448.5</v>
      </c>
      <c r="HC214">
        <v>34752.5</v>
      </c>
      <c r="HD214">
        <v>35855.2</v>
      </c>
      <c r="HE214">
        <v>41610.9</v>
      </c>
      <c r="HF214">
        <v>41838.5</v>
      </c>
      <c r="HG214">
        <v>1.93142</v>
      </c>
      <c r="HH214">
        <v>1.87027</v>
      </c>
      <c r="HI214">
        <v>0.0624768</v>
      </c>
      <c r="HJ214">
        <v>0</v>
      </c>
      <c r="HK214">
        <v>28.9821</v>
      </c>
      <c r="HL214">
        <v>999.9</v>
      </c>
      <c r="HM214">
        <v>44.3</v>
      </c>
      <c r="HN214">
        <v>31.1</v>
      </c>
      <c r="HO214">
        <v>22.2197</v>
      </c>
      <c r="HP214">
        <v>61.7579</v>
      </c>
      <c r="HQ214">
        <v>26.4062</v>
      </c>
      <c r="HR214">
        <v>1</v>
      </c>
      <c r="HS214">
        <v>0.0564355</v>
      </c>
      <c r="HT214">
        <v>-1.32445</v>
      </c>
      <c r="HU214">
        <v>20.3345</v>
      </c>
      <c r="HV214">
        <v>5.21474</v>
      </c>
      <c r="HW214">
        <v>12.0137</v>
      </c>
      <c r="HX214">
        <v>4.9887</v>
      </c>
      <c r="HY214">
        <v>3.28772</v>
      </c>
      <c r="HZ214">
        <v>9999</v>
      </c>
      <c r="IA214">
        <v>9999</v>
      </c>
      <c r="IB214">
        <v>9999</v>
      </c>
      <c r="IC214">
        <v>999.9</v>
      </c>
      <c r="ID214">
        <v>1.86752</v>
      </c>
      <c r="IE214">
        <v>1.86671</v>
      </c>
      <c r="IF214">
        <v>1.866</v>
      </c>
      <c r="IG214">
        <v>1.866</v>
      </c>
      <c r="IH214">
        <v>1.86785</v>
      </c>
      <c r="II214">
        <v>1.87028</v>
      </c>
      <c r="IJ214">
        <v>1.8689</v>
      </c>
      <c r="IK214">
        <v>1.87041</v>
      </c>
      <c r="IL214">
        <v>0</v>
      </c>
      <c r="IM214">
        <v>0</v>
      </c>
      <c r="IN214">
        <v>0</v>
      </c>
      <c r="IO214">
        <v>0</v>
      </c>
      <c r="IP214" t="s">
        <v>443</v>
      </c>
      <c r="IQ214" t="s">
        <v>444</v>
      </c>
      <c r="IR214" t="s">
        <v>445</v>
      </c>
      <c r="IS214" t="s">
        <v>445</v>
      </c>
      <c r="IT214" t="s">
        <v>445</v>
      </c>
      <c r="IU214" t="s">
        <v>445</v>
      </c>
      <c r="IV214">
        <v>0</v>
      </c>
      <c r="IW214">
        <v>100</v>
      </c>
      <c r="IX214">
        <v>100</v>
      </c>
      <c r="IY214">
        <v>0.193</v>
      </c>
      <c r="IZ214">
        <v>0.1678</v>
      </c>
      <c r="JA214">
        <v>0.1520806729546384</v>
      </c>
      <c r="JB214">
        <v>0.0003178419753343253</v>
      </c>
      <c r="JC214">
        <v>-6.012475575984678E-07</v>
      </c>
      <c r="JD214">
        <v>7.594320938325871E-11</v>
      </c>
      <c r="JE214">
        <v>-0.06537213769188976</v>
      </c>
      <c r="JF214">
        <v>-0.002779077146552394</v>
      </c>
      <c r="JG214">
        <v>0.0007843295920201409</v>
      </c>
      <c r="JH214">
        <v>-1.211717912536145E-05</v>
      </c>
      <c r="JI214">
        <v>4</v>
      </c>
      <c r="JJ214">
        <v>2338</v>
      </c>
      <c r="JK214">
        <v>1</v>
      </c>
      <c r="JL214">
        <v>27</v>
      </c>
      <c r="JM214">
        <v>189983.9</v>
      </c>
      <c r="JN214">
        <v>189984</v>
      </c>
      <c r="JO214">
        <v>0.874023</v>
      </c>
      <c r="JP214">
        <v>2.27539</v>
      </c>
      <c r="JQ214">
        <v>1.39771</v>
      </c>
      <c r="JR214">
        <v>2.34375</v>
      </c>
      <c r="JS214">
        <v>1.49536</v>
      </c>
      <c r="JT214">
        <v>2.56592</v>
      </c>
      <c r="JU214">
        <v>36.152</v>
      </c>
      <c r="JV214">
        <v>24.07</v>
      </c>
      <c r="JW214">
        <v>18</v>
      </c>
      <c r="JX214">
        <v>491.207</v>
      </c>
      <c r="JY214">
        <v>442.883</v>
      </c>
      <c r="JZ214">
        <v>30.5741</v>
      </c>
      <c r="KA214">
        <v>28.313</v>
      </c>
      <c r="KB214">
        <v>30.0001</v>
      </c>
      <c r="KC214">
        <v>28.1287</v>
      </c>
      <c r="KD214">
        <v>28.0536</v>
      </c>
      <c r="KE214">
        <v>17.5062</v>
      </c>
      <c r="KF214">
        <v>27.8347</v>
      </c>
      <c r="KG214">
        <v>37.033</v>
      </c>
      <c r="KH214">
        <v>30.577</v>
      </c>
      <c r="KI214">
        <v>333.225</v>
      </c>
      <c r="KJ214">
        <v>16.6314</v>
      </c>
      <c r="KK214">
        <v>101.06</v>
      </c>
      <c r="KL214">
        <v>100.607</v>
      </c>
    </row>
    <row r="215" spans="1:298">
      <c r="A215">
        <v>199</v>
      </c>
      <c r="B215">
        <v>1758646468.1</v>
      </c>
      <c r="C215">
        <v>4842.099999904633</v>
      </c>
      <c r="D215" t="s">
        <v>844</v>
      </c>
      <c r="E215" t="s">
        <v>845</v>
      </c>
      <c r="F215">
        <v>5</v>
      </c>
      <c r="G215" t="s">
        <v>833</v>
      </c>
      <c r="H215" t="s">
        <v>437</v>
      </c>
      <c r="I215" t="s">
        <v>438</v>
      </c>
      <c r="J215">
        <v>1758646460.314285</v>
      </c>
      <c r="K215">
        <f>(L215)/1000</f>
        <v>0</v>
      </c>
      <c r="L215">
        <f>IF(DQ215, AO215, AI215)</f>
        <v>0</v>
      </c>
      <c r="M215">
        <f>IF(DQ215, AJ215, AH215)</f>
        <v>0</v>
      </c>
      <c r="N215">
        <f>DS215 - IF(AV215&gt;1, M215*DM215*100.0/(AX215), 0)</f>
        <v>0</v>
      </c>
      <c r="O215">
        <f>((U215-K215/2)*N215-M215)/(U215+K215/2)</f>
        <v>0</v>
      </c>
      <c r="P215">
        <f>O215*(DZ215+EA215)/1000.0</f>
        <v>0</v>
      </c>
      <c r="Q215">
        <f>(DS215 - IF(AV215&gt;1, M215*DM215*100.0/(AX215), 0))*(DZ215+EA215)/1000.0</f>
        <v>0</v>
      </c>
      <c r="R215">
        <f>2.0/((1/T215-1/S215)+SIGN(T215)*SQRT((1/T215-1/S215)*(1/T215-1/S215) + 4*DN215/((DN215+1)*(DN215+1))*(2*1/T215*1/S215-1/S215*1/S215)))</f>
        <v>0</v>
      </c>
      <c r="S215">
        <f>IF(LEFT(DO215,1)&lt;&gt;"0",IF(LEFT(DO215,1)="1",3.0,DP215),$D$5+$E$5*(EG215*DZ215/($K$5*1000))+$F$5*(EG215*DZ215/($K$5*1000))*MAX(MIN(DM215,$J$5),$I$5)*MAX(MIN(DM215,$J$5),$I$5)+$G$5*MAX(MIN(DM215,$J$5),$I$5)*(EG215*DZ215/($K$5*1000))+$H$5*(EG215*DZ215/($K$5*1000))*(EG215*DZ215/($K$5*1000)))</f>
        <v>0</v>
      </c>
      <c r="T215">
        <f>K215*(1000-(1000*0.61365*exp(17.502*X215/(240.97+X215))/(DZ215+EA215)+DU215)/2)/(1000*0.61365*exp(17.502*X215/(240.97+X215))/(DZ215+EA215)-DU215)</f>
        <v>0</v>
      </c>
      <c r="U215">
        <f>1/((DN215+1)/(R215/1.6)+1/(S215/1.37)) + DN215/((DN215+1)/(R215/1.6) + DN215/(S215/1.37))</f>
        <v>0</v>
      </c>
      <c r="V215">
        <f>(DI215*DL215)</f>
        <v>0</v>
      </c>
      <c r="W215">
        <f>(EB215+(V215+2*0.95*5.67E-8*(((EB215+$B$7)+273)^4-(EB215+273)^4)-44100*K215)/(1.84*29.3*S215+8*0.95*5.67E-8*(EB215+273)^3))</f>
        <v>0</v>
      </c>
      <c r="X215">
        <f>($C$7*EC215+$D$7*ED215+$E$7*W215)</f>
        <v>0</v>
      </c>
      <c r="Y215">
        <f>0.61365*exp(17.502*X215/(240.97+X215))</f>
        <v>0</v>
      </c>
      <c r="Z215">
        <f>(AA215/AB215*100)</f>
        <v>0</v>
      </c>
      <c r="AA215">
        <f>DU215*(DZ215+EA215)/1000</f>
        <v>0</v>
      </c>
      <c r="AB215">
        <f>0.61365*exp(17.502*EB215/(240.97+EB215))</f>
        <v>0</v>
      </c>
      <c r="AC215">
        <f>(Y215-DU215*(DZ215+EA215)/1000)</f>
        <v>0</v>
      </c>
      <c r="AD215">
        <f>(-K215*44100)</f>
        <v>0</v>
      </c>
      <c r="AE215">
        <f>2*29.3*S215*0.92*(EB215-X215)</f>
        <v>0</v>
      </c>
      <c r="AF215">
        <f>2*0.95*5.67E-8*(((EB215+$B$7)+273)^4-(X215+273)^4)</f>
        <v>0</v>
      </c>
      <c r="AG215">
        <f>V215+AF215+AD215+AE215</f>
        <v>0</v>
      </c>
      <c r="AH215">
        <f>DY215*AV215*(DT215-DS215*(1000-AV215*DV215)/(1000-AV215*DU215))/(100*DM215)</f>
        <v>0</v>
      </c>
      <c r="AI215">
        <f>1000*DY215*AV215*(DU215-DV215)/(100*DM215*(1000-AV215*DU215))</f>
        <v>0</v>
      </c>
      <c r="AJ215">
        <f>(AK215 - AL215 - DZ215*1E3/(8.314*(EB215+273.15)) * AN215/DY215 * AM215) * DY215/(100*DM215) * (1000 - DV215)/1000</f>
        <v>0</v>
      </c>
      <c r="AK215">
        <v>354.7844692949719</v>
      </c>
      <c r="AL215">
        <v>347.3065818181819</v>
      </c>
      <c r="AM215">
        <v>-3.062506226417385</v>
      </c>
      <c r="AN215">
        <v>64.9634164498939</v>
      </c>
      <c r="AO215">
        <f>(AQ215 - AP215 + DZ215*1E3/(8.314*(EB215+273.15)) * AS215/DY215 * AR215) * DY215/(100*DM215) * 1000/(1000 - AQ215)</f>
        <v>0</v>
      </c>
      <c r="AP215">
        <v>16.58707044408062</v>
      </c>
      <c r="AQ215">
        <v>25.28492787878786</v>
      </c>
      <c r="AR215">
        <v>-6.726485359342921E-05</v>
      </c>
      <c r="AS215">
        <v>107.6059285332688</v>
      </c>
      <c r="AT215">
        <v>0</v>
      </c>
      <c r="AU215">
        <v>0</v>
      </c>
      <c r="AV215">
        <f>IF(AT215*$H$13&gt;=AX215,1.0,(AX215/(AX215-AT215*$H$13)))</f>
        <v>0</v>
      </c>
      <c r="AW215">
        <f>(AV215-1)*100</f>
        <v>0</v>
      </c>
      <c r="AX215">
        <f>MAX(0,($B$13+$C$13*EG215)/(1+$D$13*EG215)*DZ215/(EB215+273)*$E$13)</f>
        <v>0</v>
      </c>
      <c r="AY215" t="s">
        <v>439</v>
      </c>
      <c r="AZ215" t="s">
        <v>439</v>
      </c>
      <c r="BA215">
        <v>0</v>
      </c>
      <c r="BB215">
        <v>0</v>
      </c>
      <c r="BC215">
        <f>1-BA215/BB215</f>
        <v>0</v>
      </c>
      <c r="BD215">
        <v>0</v>
      </c>
      <c r="BE215" t="s">
        <v>439</v>
      </c>
      <c r="BF215" t="s">
        <v>439</v>
      </c>
      <c r="BG215">
        <v>0</v>
      </c>
      <c r="BH215">
        <v>0</v>
      </c>
      <c r="BI215">
        <f>1-BG215/BH215</f>
        <v>0</v>
      </c>
      <c r="BJ215">
        <v>0.5</v>
      </c>
      <c r="BK215">
        <f>DJ215</f>
        <v>0</v>
      </c>
      <c r="BL215">
        <f>M215</f>
        <v>0</v>
      </c>
      <c r="BM215">
        <f>BI215*BJ215*BK215</f>
        <v>0</v>
      </c>
      <c r="BN215">
        <f>(BL215-BD215)/BK215</f>
        <v>0</v>
      </c>
      <c r="BO215">
        <f>(BB215-BH215)/BH215</f>
        <v>0</v>
      </c>
      <c r="BP215">
        <f>BA215/(BC215+BA215/BH215)</f>
        <v>0</v>
      </c>
      <c r="BQ215" t="s">
        <v>439</v>
      </c>
      <c r="BR215">
        <v>0</v>
      </c>
      <c r="BS215">
        <f>IF(BR215&lt;&gt;0, BR215, BP215)</f>
        <v>0</v>
      </c>
      <c r="BT215">
        <f>1-BS215/BH215</f>
        <v>0</v>
      </c>
      <c r="BU215">
        <f>(BH215-BG215)/(BH215-BS215)</f>
        <v>0</v>
      </c>
      <c r="BV215">
        <f>(BB215-BH215)/(BB215-BS215)</f>
        <v>0</v>
      </c>
      <c r="BW215">
        <f>(BH215-BG215)/(BH215-BA215)</f>
        <v>0</v>
      </c>
      <c r="BX215">
        <f>(BB215-BH215)/(BB215-BA215)</f>
        <v>0</v>
      </c>
      <c r="BY215">
        <f>(BU215*BS215/BG215)</f>
        <v>0</v>
      </c>
      <c r="BZ215">
        <f>(1-BY215)</f>
        <v>0</v>
      </c>
      <c r="DI215">
        <f>$B$11*EH215+$C$11*EI215+$F$11*ET215*(1-EW215)</f>
        <v>0</v>
      </c>
      <c r="DJ215">
        <f>DI215*DK215</f>
        <v>0</v>
      </c>
      <c r="DK215">
        <f>($B$11*$D$9+$C$11*$D$9+$F$11*((FG215+EY215)/MAX(FG215+EY215+FH215, 0.1)*$I$9+FH215/MAX(FG215+EY215+FH215, 0.1)*$J$9))/($B$11+$C$11+$F$11)</f>
        <v>0</v>
      </c>
      <c r="DL215">
        <f>($B$11*$K$9+$C$11*$K$9+$F$11*((FG215+EY215)/MAX(FG215+EY215+FH215, 0.1)*$P$9+FH215/MAX(FG215+EY215+FH215, 0.1)*$Q$9))/($B$11+$C$11+$F$11)</f>
        <v>0</v>
      </c>
      <c r="DM215">
        <v>5.36</v>
      </c>
      <c r="DN215">
        <v>0.5</v>
      </c>
      <c r="DO215" t="s">
        <v>440</v>
      </c>
      <c r="DP215">
        <v>2</v>
      </c>
      <c r="DQ215" t="b">
        <v>1</v>
      </c>
      <c r="DR215">
        <v>1758646460.314285</v>
      </c>
      <c r="DS215">
        <v>359.605</v>
      </c>
      <c r="DT215">
        <v>364.54175</v>
      </c>
      <c r="DU215">
        <v>25.30091071428572</v>
      </c>
      <c r="DV215">
        <v>16.60600357142857</v>
      </c>
      <c r="DW215">
        <v>359.4129642857142</v>
      </c>
      <c r="DX215">
        <v>25.13306785714286</v>
      </c>
      <c r="DY215">
        <v>499.9947142857142</v>
      </c>
      <c r="DZ215">
        <v>90.45879285714287</v>
      </c>
      <c r="EA215">
        <v>0.02975588928571429</v>
      </c>
      <c r="EB215">
        <v>31.25554642857143</v>
      </c>
      <c r="EC215">
        <v>30.00140357142857</v>
      </c>
      <c r="ED215">
        <v>999.9000000000002</v>
      </c>
      <c r="EE215">
        <v>0</v>
      </c>
      <c r="EF215">
        <v>0</v>
      </c>
      <c r="EG215">
        <v>9996.9125</v>
      </c>
      <c r="EH215">
        <v>0</v>
      </c>
      <c r="EI215">
        <v>12.3657</v>
      </c>
      <c r="EJ215">
        <v>-4.936588214285715</v>
      </c>
      <c r="EK215">
        <v>368.9396428571428</v>
      </c>
      <c r="EL215">
        <v>370.6977142857144</v>
      </c>
      <c r="EM215">
        <v>8.694908571428572</v>
      </c>
      <c r="EN215">
        <v>364.54175</v>
      </c>
      <c r="EO215">
        <v>16.60600357142857</v>
      </c>
      <c r="EP215">
        <v>2.288690714285714</v>
      </c>
      <c r="EQ215">
        <v>1.502159285714286</v>
      </c>
      <c r="ER215">
        <v>19.597025</v>
      </c>
      <c r="ES215">
        <v>12.99016071428571</v>
      </c>
      <c r="ET215">
        <v>2000.008928571429</v>
      </c>
      <c r="EU215">
        <v>0.9800008928571431</v>
      </c>
      <c r="EV215">
        <v>0.01999940714285715</v>
      </c>
      <c r="EW215">
        <v>0</v>
      </c>
      <c r="EX215">
        <v>841.1955714285714</v>
      </c>
      <c r="EY215">
        <v>5.00097</v>
      </c>
      <c r="EZ215">
        <v>16861.69642857143</v>
      </c>
      <c r="FA215">
        <v>16707.66071428571</v>
      </c>
      <c r="FB215">
        <v>40.625</v>
      </c>
      <c r="FC215">
        <v>40.89935714285713</v>
      </c>
      <c r="FD215">
        <v>40.5</v>
      </c>
      <c r="FE215">
        <v>40.5</v>
      </c>
      <c r="FF215">
        <v>41.31199999999999</v>
      </c>
      <c r="FG215">
        <v>1955.108928571429</v>
      </c>
      <c r="FH215">
        <v>39.9</v>
      </c>
      <c r="FI215">
        <v>0</v>
      </c>
      <c r="FJ215">
        <v>1758646469.4</v>
      </c>
      <c r="FK215">
        <v>0</v>
      </c>
      <c r="FL215">
        <v>841.01632</v>
      </c>
      <c r="FM215">
        <v>-13.6529230706833</v>
      </c>
      <c r="FN215">
        <v>-261.0615380590764</v>
      </c>
      <c r="FO215">
        <v>16858.188</v>
      </c>
      <c r="FP215">
        <v>15</v>
      </c>
      <c r="FQ215">
        <v>0</v>
      </c>
      <c r="FR215" t="s">
        <v>441</v>
      </c>
      <c r="FS215">
        <v>1747247426.5</v>
      </c>
      <c r="FT215">
        <v>1747247420.5</v>
      </c>
      <c r="FU215">
        <v>0</v>
      </c>
      <c r="FV215">
        <v>1.027</v>
      </c>
      <c r="FW215">
        <v>0.031</v>
      </c>
      <c r="FX215">
        <v>0.02</v>
      </c>
      <c r="FY215">
        <v>0.05</v>
      </c>
      <c r="FZ215">
        <v>420</v>
      </c>
      <c r="GA215">
        <v>16</v>
      </c>
      <c r="GB215">
        <v>0.01</v>
      </c>
      <c r="GC215">
        <v>0.1</v>
      </c>
      <c r="GD215">
        <v>-7.190642</v>
      </c>
      <c r="GE215">
        <v>41.80110664165107</v>
      </c>
      <c r="GF215">
        <v>4.151314122508197</v>
      </c>
      <c r="GG215">
        <v>0</v>
      </c>
      <c r="GH215">
        <v>841.6013235294117</v>
      </c>
      <c r="GI215">
        <v>-9.247104668266909</v>
      </c>
      <c r="GJ215">
        <v>0.9891110304828522</v>
      </c>
      <c r="GK215">
        <v>-1</v>
      </c>
      <c r="GL215">
        <v>8.689759499999999</v>
      </c>
      <c r="GM215">
        <v>0.1307491181988698</v>
      </c>
      <c r="GN215">
        <v>0.01439909683799653</v>
      </c>
      <c r="GO215">
        <v>0</v>
      </c>
      <c r="GP215">
        <v>0</v>
      </c>
      <c r="GQ215">
        <v>2</v>
      </c>
      <c r="GR215" t="s">
        <v>482</v>
      </c>
      <c r="GS215">
        <v>3.13471</v>
      </c>
      <c r="GT215">
        <v>2.69002</v>
      </c>
      <c r="GU215">
        <v>0.0792112</v>
      </c>
      <c r="GV215">
        <v>0.0787824</v>
      </c>
      <c r="GW215">
        <v>0.110306</v>
      </c>
      <c r="GX215">
        <v>0.0809879</v>
      </c>
      <c r="GY215">
        <v>29291.5</v>
      </c>
      <c r="GZ215">
        <v>29357.2</v>
      </c>
      <c r="HA215">
        <v>29569.5</v>
      </c>
      <c r="HB215">
        <v>29448.4</v>
      </c>
      <c r="HC215">
        <v>34755.1</v>
      </c>
      <c r="HD215">
        <v>35855.2</v>
      </c>
      <c r="HE215">
        <v>41612.2</v>
      </c>
      <c r="HF215">
        <v>41838.8</v>
      </c>
      <c r="HG215">
        <v>1.93135</v>
      </c>
      <c r="HH215">
        <v>1.87003</v>
      </c>
      <c r="HI215">
        <v>0.0630245</v>
      </c>
      <c r="HJ215">
        <v>0</v>
      </c>
      <c r="HK215">
        <v>28.981</v>
      </c>
      <c r="HL215">
        <v>999.9</v>
      </c>
      <c r="HM215">
        <v>44.2</v>
      </c>
      <c r="HN215">
        <v>31.1</v>
      </c>
      <c r="HO215">
        <v>22.17</v>
      </c>
      <c r="HP215">
        <v>62.0079</v>
      </c>
      <c r="HQ215">
        <v>26.3742</v>
      </c>
      <c r="HR215">
        <v>1</v>
      </c>
      <c r="HS215">
        <v>0.0566844</v>
      </c>
      <c r="HT215">
        <v>-1.51942</v>
      </c>
      <c r="HU215">
        <v>20.3328</v>
      </c>
      <c r="HV215">
        <v>5.21534</v>
      </c>
      <c r="HW215">
        <v>12.0134</v>
      </c>
      <c r="HX215">
        <v>4.98905</v>
      </c>
      <c r="HY215">
        <v>3.28788</v>
      </c>
      <c r="HZ215">
        <v>9999</v>
      </c>
      <c r="IA215">
        <v>9999</v>
      </c>
      <c r="IB215">
        <v>9999</v>
      </c>
      <c r="IC215">
        <v>999.9</v>
      </c>
      <c r="ID215">
        <v>1.86753</v>
      </c>
      <c r="IE215">
        <v>1.86669</v>
      </c>
      <c r="IF215">
        <v>1.866</v>
      </c>
      <c r="IG215">
        <v>1.866</v>
      </c>
      <c r="IH215">
        <v>1.86784</v>
      </c>
      <c r="II215">
        <v>1.87027</v>
      </c>
      <c r="IJ215">
        <v>1.8689</v>
      </c>
      <c r="IK215">
        <v>1.8704</v>
      </c>
      <c r="IL215">
        <v>0</v>
      </c>
      <c r="IM215">
        <v>0</v>
      </c>
      <c r="IN215">
        <v>0</v>
      </c>
      <c r="IO215">
        <v>0</v>
      </c>
      <c r="IP215" t="s">
        <v>443</v>
      </c>
      <c r="IQ215" t="s">
        <v>444</v>
      </c>
      <c r="IR215" t="s">
        <v>445</v>
      </c>
      <c r="IS215" t="s">
        <v>445</v>
      </c>
      <c r="IT215" t="s">
        <v>445</v>
      </c>
      <c r="IU215" t="s">
        <v>445</v>
      </c>
      <c r="IV215">
        <v>0</v>
      </c>
      <c r="IW215">
        <v>100</v>
      </c>
      <c r="IX215">
        <v>100</v>
      </c>
      <c r="IY215">
        <v>0.194</v>
      </c>
      <c r="IZ215">
        <v>0.1676</v>
      </c>
      <c r="JA215">
        <v>0.1520806729546384</v>
      </c>
      <c r="JB215">
        <v>0.0003178419753343253</v>
      </c>
      <c r="JC215">
        <v>-6.012475575984678E-07</v>
      </c>
      <c r="JD215">
        <v>7.594320938325871E-11</v>
      </c>
      <c r="JE215">
        <v>-0.06537213769188976</v>
      </c>
      <c r="JF215">
        <v>-0.002779077146552394</v>
      </c>
      <c r="JG215">
        <v>0.0007843295920201409</v>
      </c>
      <c r="JH215">
        <v>-1.211717912536145E-05</v>
      </c>
      <c r="JI215">
        <v>4</v>
      </c>
      <c r="JJ215">
        <v>2338</v>
      </c>
      <c r="JK215">
        <v>1</v>
      </c>
      <c r="JL215">
        <v>27</v>
      </c>
      <c r="JM215">
        <v>189984</v>
      </c>
      <c r="JN215">
        <v>189984.1</v>
      </c>
      <c r="JO215">
        <v>0.842285</v>
      </c>
      <c r="JP215">
        <v>2.27173</v>
      </c>
      <c r="JQ215">
        <v>1.39648</v>
      </c>
      <c r="JR215">
        <v>2.35229</v>
      </c>
      <c r="JS215">
        <v>1.49536</v>
      </c>
      <c r="JT215">
        <v>2.7002</v>
      </c>
      <c r="JU215">
        <v>36.152</v>
      </c>
      <c r="JV215">
        <v>24.07</v>
      </c>
      <c r="JW215">
        <v>18</v>
      </c>
      <c r="JX215">
        <v>491.159</v>
      </c>
      <c r="JY215">
        <v>442.73</v>
      </c>
      <c r="JZ215">
        <v>30.5849</v>
      </c>
      <c r="KA215">
        <v>28.313</v>
      </c>
      <c r="KB215">
        <v>30.0002</v>
      </c>
      <c r="KC215">
        <v>28.1287</v>
      </c>
      <c r="KD215">
        <v>28.0536</v>
      </c>
      <c r="KE215">
        <v>16.8677</v>
      </c>
      <c r="KF215">
        <v>27.8347</v>
      </c>
      <c r="KG215">
        <v>37.033</v>
      </c>
      <c r="KH215">
        <v>30.6358</v>
      </c>
      <c r="KI215">
        <v>313.187</v>
      </c>
      <c r="KJ215">
        <v>16.6314</v>
      </c>
      <c r="KK215">
        <v>101.063</v>
      </c>
      <c r="KL215">
        <v>100.607</v>
      </c>
    </row>
    <row r="216" spans="1:298">
      <c r="A216">
        <v>200</v>
      </c>
      <c r="B216">
        <v>1758646473.1</v>
      </c>
      <c r="C216">
        <v>4847.099999904633</v>
      </c>
      <c r="D216" t="s">
        <v>846</v>
      </c>
      <c r="E216" t="s">
        <v>847</v>
      </c>
      <c r="F216">
        <v>5</v>
      </c>
      <c r="G216" t="s">
        <v>833</v>
      </c>
      <c r="H216" t="s">
        <v>437</v>
      </c>
      <c r="I216" t="s">
        <v>438</v>
      </c>
      <c r="J216">
        <v>1758646465.6</v>
      </c>
      <c r="K216">
        <f>(L216)/1000</f>
        <v>0</v>
      </c>
      <c r="L216">
        <f>IF(DQ216, AO216, AI216)</f>
        <v>0</v>
      </c>
      <c r="M216">
        <f>IF(DQ216, AJ216, AH216)</f>
        <v>0</v>
      </c>
      <c r="N216">
        <f>DS216 - IF(AV216&gt;1, M216*DM216*100.0/(AX216), 0)</f>
        <v>0</v>
      </c>
      <c r="O216">
        <f>((U216-K216/2)*N216-M216)/(U216+K216/2)</f>
        <v>0</v>
      </c>
      <c r="P216">
        <f>O216*(DZ216+EA216)/1000.0</f>
        <v>0</v>
      </c>
      <c r="Q216">
        <f>(DS216 - IF(AV216&gt;1, M216*DM216*100.0/(AX216), 0))*(DZ216+EA216)/1000.0</f>
        <v>0</v>
      </c>
      <c r="R216">
        <f>2.0/((1/T216-1/S216)+SIGN(T216)*SQRT((1/T216-1/S216)*(1/T216-1/S216) + 4*DN216/((DN216+1)*(DN216+1))*(2*1/T216*1/S216-1/S216*1/S216)))</f>
        <v>0</v>
      </c>
      <c r="S216">
        <f>IF(LEFT(DO216,1)&lt;&gt;"0",IF(LEFT(DO216,1)="1",3.0,DP216),$D$5+$E$5*(EG216*DZ216/($K$5*1000))+$F$5*(EG216*DZ216/($K$5*1000))*MAX(MIN(DM216,$J$5),$I$5)*MAX(MIN(DM216,$J$5),$I$5)+$G$5*MAX(MIN(DM216,$J$5),$I$5)*(EG216*DZ216/($K$5*1000))+$H$5*(EG216*DZ216/($K$5*1000))*(EG216*DZ216/($K$5*1000)))</f>
        <v>0</v>
      </c>
      <c r="T216">
        <f>K216*(1000-(1000*0.61365*exp(17.502*X216/(240.97+X216))/(DZ216+EA216)+DU216)/2)/(1000*0.61365*exp(17.502*X216/(240.97+X216))/(DZ216+EA216)-DU216)</f>
        <v>0</v>
      </c>
      <c r="U216">
        <f>1/((DN216+1)/(R216/1.6)+1/(S216/1.37)) + DN216/((DN216+1)/(R216/1.6) + DN216/(S216/1.37))</f>
        <v>0</v>
      </c>
      <c r="V216">
        <f>(DI216*DL216)</f>
        <v>0</v>
      </c>
      <c r="W216">
        <f>(EB216+(V216+2*0.95*5.67E-8*(((EB216+$B$7)+273)^4-(EB216+273)^4)-44100*K216)/(1.84*29.3*S216+8*0.95*5.67E-8*(EB216+273)^3))</f>
        <v>0</v>
      </c>
      <c r="X216">
        <f>($C$7*EC216+$D$7*ED216+$E$7*W216)</f>
        <v>0</v>
      </c>
      <c r="Y216">
        <f>0.61365*exp(17.502*X216/(240.97+X216))</f>
        <v>0</v>
      </c>
      <c r="Z216">
        <f>(AA216/AB216*100)</f>
        <v>0</v>
      </c>
      <c r="AA216">
        <f>DU216*(DZ216+EA216)/1000</f>
        <v>0</v>
      </c>
      <c r="AB216">
        <f>0.61365*exp(17.502*EB216/(240.97+EB216))</f>
        <v>0</v>
      </c>
      <c r="AC216">
        <f>(Y216-DU216*(DZ216+EA216)/1000)</f>
        <v>0</v>
      </c>
      <c r="AD216">
        <f>(-K216*44100)</f>
        <v>0</v>
      </c>
      <c r="AE216">
        <f>2*29.3*S216*0.92*(EB216-X216)</f>
        <v>0</v>
      </c>
      <c r="AF216">
        <f>2*0.95*5.67E-8*(((EB216+$B$7)+273)^4-(X216+273)^4)</f>
        <v>0</v>
      </c>
      <c r="AG216">
        <f>V216+AF216+AD216+AE216</f>
        <v>0</v>
      </c>
      <c r="AH216">
        <f>DY216*AV216*(DT216-DS216*(1000-AV216*DV216)/(1000-AV216*DU216))/(100*DM216)</f>
        <v>0</v>
      </c>
      <c r="AI216">
        <f>1000*DY216*AV216*(DU216-DV216)/(100*DM216*(1000-AV216*DU216))</f>
        <v>0</v>
      </c>
      <c r="AJ216">
        <f>(AK216 - AL216 - DZ216*1E3/(8.314*(EB216+273.15)) * AN216/DY216 * AM216) * DY216/(100*DM216) * (1000 - DV216)/1000</f>
        <v>0</v>
      </c>
      <c r="AK216">
        <v>338.0602109851677</v>
      </c>
      <c r="AL216">
        <v>331.6658969696969</v>
      </c>
      <c r="AM216">
        <v>-3.132558852885651</v>
      </c>
      <c r="AN216">
        <v>64.9634164498939</v>
      </c>
      <c r="AO216">
        <f>(AQ216 - AP216 + DZ216*1E3/(8.314*(EB216+273.15)) * AS216/DY216 * AR216) * DY216/(100*DM216) * 1000/(1000 - AQ216)</f>
        <v>0</v>
      </c>
      <c r="AP216">
        <v>16.58749842419251</v>
      </c>
      <c r="AQ216">
        <v>25.28064727272728</v>
      </c>
      <c r="AR216">
        <v>-1.766699240287123E-05</v>
      </c>
      <c r="AS216">
        <v>107.6059285332688</v>
      </c>
      <c r="AT216">
        <v>0</v>
      </c>
      <c r="AU216">
        <v>0</v>
      </c>
      <c r="AV216">
        <f>IF(AT216*$H$13&gt;=AX216,1.0,(AX216/(AX216-AT216*$H$13)))</f>
        <v>0</v>
      </c>
      <c r="AW216">
        <f>(AV216-1)*100</f>
        <v>0</v>
      </c>
      <c r="AX216">
        <f>MAX(0,($B$13+$C$13*EG216)/(1+$D$13*EG216)*DZ216/(EB216+273)*$E$13)</f>
        <v>0</v>
      </c>
      <c r="AY216" t="s">
        <v>439</v>
      </c>
      <c r="AZ216" t="s">
        <v>439</v>
      </c>
      <c r="BA216">
        <v>0</v>
      </c>
      <c r="BB216">
        <v>0</v>
      </c>
      <c r="BC216">
        <f>1-BA216/BB216</f>
        <v>0</v>
      </c>
      <c r="BD216">
        <v>0</v>
      </c>
      <c r="BE216" t="s">
        <v>439</v>
      </c>
      <c r="BF216" t="s">
        <v>439</v>
      </c>
      <c r="BG216">
        <v>0</v>
      </c>
      <c r="BH216">
        <v>0</v>
      </c>
      <c r="BI216">
        <f>1-BG216/BH216</f>
        <v>0</v>
      </c>
      <c r="BJ216">
        <v>0.5</v>
      </c>
      <c r="BK216">
        <f>DJ216</f>
        <v>0</v>
      </c>
      <c r="BL216">
        <f>M216</f>
        <v>0</v>
      </c>
      <c r="BM216">
        <f>BI216*BJ216*BK216</f>
        <v>0</v>
      </c>
      <c r="BN216">
        <f>(BL216-BD216)/BK216</f>
        <v>0</v>
      </c>
      <c r="BO216">
        <f>(BB216-BH216)/BH216</f>
        <v>0</v>
      </c>
      <c r="BP216">
        <f>BA216/(BC216+BA216/BH216)</f>
        <v>0</v>
      </c>
      <c r="BQ216" t="s">
        <v>439</v>
      </c>
      <c r="BR216">
        <v>0</v>
      </c>
      <c r="BS216">
        <f>IF(BR216&lt;&gt;0, BR216, BP216)</f>
        <v>0</v>
      </c>
      <c r="BT216">
        <f>1-BS216/BH216</f>
        <v>0</v>
      </c>
      <c r="BU216">
        <f>(BH216-BG216)/(BH216-BS216)</f>
        <v>0</v>
      </c>
      <c r="BV216">
        <f>(BB216-BH216)/(BB216-BS216)</f>
        <v>0</v>
      </c>
      <c r="BW216">
        <f>(BH216-BG216)/(BH216-BA216)</f>
        <v>0</v>
      </c>
      <c r="BX216">
        <f>(BB216-BH216)/(BB216-BA216)</f>
        <v>0</v>
      </c>
      <c r="BY216">
        <f>(BU216*BS216/BG216)</f>
        <v>0</v>
      </c>
      <c r="BZ216">
        <f>(1-BY216)</f>
        <v>0</v>
      </c>
      <c r="DI216">
        <f>$B$11*EH216+$C$11*EI216+$F$11*ET216*(1-EW216)</f>
        <v>0</v>
      </c>
      <c r="DJ216">
        <f>DI216*DK216</f>
        <v>0</v>
      </c>
      <c r="DK216">
        <f>($B$11*$D$9+$C$11*$D$9+$F$11*((FG216+EY216)/MAX(FG216+EY216+FH216, 0.1)*$I$9+FH216/MAX(FG216+EY216+FH216, 0.1)*$J$9))/($B$11+$C$11+$F$11)</f>
        <v>0</v>
      </c>
      <c r="DL216">
        <f>($B$11*$K$9+$C$11*$K$9+$F$11*((FG216+EY216)/MAX(FG216+EY216+FH216, 0.1)*$P$9+FH216/MAX(FG216+EY216+FH216, 0.1)*$Q$9))/($B$11+$C$11+$F$11)</f>
        <v>0</v>
      </c>
      <c r="DM216">
        <v>5.36</v>
      </c>
      <c r="DN216">
        <v>0.5</v>
      </c>
      <c r="DO216" t="s">
        <v>440</v>
      </c>
      <c r="DP216">
        <v>2</v>
      </c>
      <c r="DQ216" t="b">
        <v>1</v>
      </c>
      <c r="DR216">
        <v>1758646465.6</v>
      </c>
      <c r="DS216">
        <v>344.3649259259259</v>
      </c>
      <c r="DT216">
        <v>347.0635925925926</v>
      </c>
      <c r="DU216">
        <v>25.29234444444445</v>
      </c>
      <c r="DV216">
        <v>16.59151111111111</v>
      </c>
      <c r="DW216">
        <v>344.1716296296295</v>
      </c>
      <c r="DX216">
        <v>25.12461111111111</v>
      </c>
      <c r="DY216">
        <v>500.0062962962963</v>
      </c>
      <c r="DZ216">
        <v>90.45905925925928</v>
      </c>
      <c r="EA216">
        <v>0.02977811111111111</v>
      </c>
      <c r="EB216">
        <v>31.25541481481482</v>
      </c>
      <c r="EC216">
        <v>30.00311851851852</v>
      </c>
      <c r="ED216">
        <v>999.9000000000001</v>
      </c>
      <c r="EE216">
        <v>0</v>
      </c>
      <c r="EF216">
        <v>0</v>
      </c>
      <c r="EG216">
        <v>9993.698518518519</v>
      </c>
      <c r="EH216">
        <v>0</v>
      </c>
      <c r="EI216">
        <v>12.3657</v>
      </c>
      <c r="EJ216">
        <v>-2.698630740740741</v>
      </c>
      <c r="EK216">
        <v>353.3007777777777</v>
      </c>
      <c r="EL216">
        <v>352.9190000000001</v>
      </c>
      <c r="EM216">
        <v>8.700832592592592</v>
      </c>
      <c r="EN216">
        <v>347.0635925925926</v>
      </c>
      <c r="EO216">
        <v>16.59151111111111</v>
      </c>
      <c r="EP216">
        <v>2.287922592592593</v>
      </c>
      <c r="EQ216">
        <v>1.500852222222222</v>
      </c>
      <c r="ER216">
        <v>19.59160740740741</v>
      </c>
      <c r="ES216">
        <v>12.97686296296297</v>
      </c>
      <c r="ET216">
        <v>2000.007777777778</v>
      </c>
      <c r="EU216">
        <v>0.980000888888889</v>
      </c>
      <c r="EV216">
        <v>0.01999941111111112</v>
      </c>
      <c r="EW216">
        <v>0</v>
      </c>
      <c r="EX216">
        <v>840.0556296296296</v>
      </c>
      <c r="EY216">
        <v>5.00097</v>
      </c>
      <c r="EZ216">
        <v>16838.71111111111</v>
      </c>
      <c r="FA216">
        <v>16707.65185185185</v>
      </c>
      <c r="FB216">
        <v>40.62033333333333</v>
      </c>
      <c r="FC216">
        <v>40.89796296296296</v>
      </c>
      <c r="FD216">
        <v>40.5</v>
      </c>
      <c r="FE216">
        <v>40.50459259259259</v>
      </c>
      <c r="FF216">
        <v>41.31199999999999</v>
      </c>
      <c r="FG216">
        <v>1955.107777777778</v>
      </c>
      <c r="FH216">
        <v>39.9</v>
      </c>
      <c r="FI216">
        <v>0</v>
      </c>
      <c r="FJ216">
        <v>1758646474.2</v>
      </c>
      <c r="FK216">
        <v>0</v>
      </c>
      <c r="FL216">
        <v>839.9803999999999</v>
      </c>
      <c r="FM216">
        <v>-14.59384616286024</v>
      </c>
      <c r="FN216">
        <v>-275.8692307961369</v>
      </c>
      <c r="FO216">
        <v>16837.072</v>
      </c>
      <c r="FP216">
        <v>15</v>
      </c>
      <c r="FQ216">
        <v>0</v>
      </c>
      <c r="FR216" t="s">
        <v>441</v>
      </c>
      <c r="FS216">
        <v>1747247426.5</v>
      </c>
      <c r="FT216">
        <v>1747247420.5</v>
      </c>
      <c r="FU216">
        <v>0</v>
      </c>
      <c r="FV216">
        <v>1.027</v>
      </c>
      <c r="FW216">
        <v>0.031</v>
      </c>
      <c r="FX216">
        <v>0.02</v>
      </c>
      <c r="FY216">
        <v>0.05</v>
      </c>
      <c r="FZ216">
        <v>420</v>
      </c>
      <c r="GA216">
        <v>16</v>
      </c>
      <c r="GB216">
        <v>0.01</v>
      </c>
      <c r="GC216">
        <v>0.1</v>
      </c>
      <c r="GD216">
        <v>-4.200158275</v>
      </c>
      <c r="GE216">
        <v>26.2195380900563</v>
      </c>
      <c r="GF216">
        <v>2.573341732841686</v>
      </c>
      <c r="GG216">
        <v>0</v>
      </c>
      <c r="GH216">
        <v>840.7973823529413</v>
      </c>
      <c r="GI216">
        <v>-12.90788388387334</v>
      </c>
      <c r="GJ216">
        <v>1.29577757747108</v>
      </c>
      <c r="GK216">
        <v>-1</v>
      </c>
      <c r="GL216">
        <v>8.69469675</v>
      </c>
      <c r="GM216">
        <v>0.06751305816134884</v>
      </c>
      <c r="GN216">
        <v>0.01182459880661923</v>
      </c>
      <c r="GO216">
        <v>1</v>
      </c>
      <c r="GP216">
        <v>1</v>
      </c>
      <c r="GQ216">
        <v>2</v>
      </c>
      <c r="GR216" t="s">
        <v>442</v>
      </c>
      <c r="GS216">
        <v>3.1348</v>
      </c>
      <c r="GT216">
        <v>2.69</v>
      </c>
      <c r="GU216">
        <v>0.07631309999999999</v>
      </c>
      <c r="GV216">
        <v>0.0756645</v>
      </c>
      <c r="GW216">
        <v>0.110292</v>
      </c>
      <c r="GX216">
        <v>0.0809887</v>
      </c>
      <c r="GY216">
        <v>29383.5</v>
      </c>
      <c r="GZ216">
        <v>29456.7</v>
      </c>
      <c r="HA216">
        <v>29569.3</v>
      </c>
      <c r="HB216">
        <v>29448.5</v>
      </c>
      <c r="HC216">
        <v>34755.4</v>
      </c>
      <c r="HD216">
        <v>35854.9</v>
      </c>
      <c r="HE216">
        <v>41612</v>
      </c>
      <c r="HF216">
        <v>41838.5</v>
      </c>
      <c r="HG216">
        <v>1.93132</v>
      </c>
      <c r="HH216">
        <v>1.86968</v>
      </c>
      <c r="HI216">
        <v>0.0631176</v>
      </c>
      <c r="HJ216">
        <v>0</v>
      </c>
      <c r="HK216">
        <v>28.9796</v>
      </c>
      <c r="HL216">
        <v>999.9</v>
      </c>
      <c r="HM216">
        <v>44.2</v>
      </c>
      <c r="HN216">
        <v>31.1</v>
      </c>
      <c r="HO216">
        <v>22.1688</v>
      </c>
      <c r="HP216">
        <v>61.9879</v>
      </c>
      <c r="HQ216">
        <v>26.3982</v>
      </c>
      <c r="HR216">
        <v>1</v>
      </c>
      <c r="HS216">
        <v>0.0567302</v>
      </c>
      <c r="HT216">
        <v>-1.4165</v>
      </c>
      <c r="HU216">
        <v>20.3336</v>
      </c>
      <c r="HV216">
        <v>5.21639</v>
      </c>
      <c r="HW216">
        <v>12.0134</v>
      </c>
      <c r="HX216">
        <v>4.9892</v>
      </c>
      <c r="HY216">
        <v>3.28795</v>
      </c>
      <c r="HZ216">
        <v>9999</v>
      </c>
      <c r="IA216">
        <v>9999</v>
      </c>
      <c r="IB216">
        <v>9999</v>
      </c>
      <c r="IC216">
        <v>999.9</v>
      </c>
      <c r="ID216">
        <v>1.86753</v>
      </c>
      <c r="IE216">
        <v>1.86672</v>
      </c>
      <c r="IF216">
        <v>1.866</v>
      </c>
      <c r="IG216">
        <v>1.866</v>
      </c>
      <c r="IH216">
        <v>1.86784</v>
      </c>
      <c r="II216">
        <v>1.87027</v>
      </c>
      <c r="IJ216">
        <v>1.8689</v>
      </c>
      <c r="IK216">
        <v>1.87042</v>
      </c>
      <c r="IL216">
        <v>0</v>
      </c>
      <c r="IM216">
        <v>0</v>
      </c>
      <c r="IN216">
        <v>0</v>
      </c>
      <c r="IO216">
        <v>0</v>
      </c>
      <c r="IP216" t="s">
        <v>443</v>
      </c>
      <c r="IQ216" t="s">
        <v>444</v>
      </c>
      <c r="IR216" t="s">
        <v>445</v>
      </c>
      <c r="IS216" t="s">
        <v>445</v>
      </c>
      <c r="IT216" t="s">
        <v>445</v>
      </c>
      <c r="IU216" t="s">
        <v>445</v>
      </c>
      <c r="IV216">
        <v>0</v>
      </c>
      <c r="IW216">
        <v>100</v>
      </c>
      <c r="IX216">
        <v>100</v>
      </c>
      <c r="IY216">
        <v>0.195</v>
      </c>
      <c r="IZ216">
        <v>0.1675</v>
      </c>
      <c r="JA216">
        <v>0.1520806729546384</v>
      </c>
      <c r="JB216">
        <v>0.0003178419753343253</v>
      </c>
      <c r="JC216">
        <v>-6.012475575984678E-07</v>
      </c>
      <c r="JD216">
        <v>7.594320938325871E-11</v>
      </c>
      <c r="JE216">
        <v>-0.06537213769188976</v>
      </c>
      <c r="JF216">
        <v>-0.002779077146552394</v>
      </c>
      <c r="JG216">
        <v>0.0007843295920201409</v>
      </c>
      <c r="JH216">
        <v>-1.211717912536145E-05</v>
      </c>
      <c r="JI216">
        <v>4</v>
      </c>
      <c r="JJ216">
        <v>2338</v>
      </c>
      <c r="JK216">
        <v>1</v>
      </c>
      <c r="JL216">
        <v>27</v>
      </c>
      <c r="JM216">
        <v>189984.1</v>
      </c>
      <c r="JN216">
        <v>189984.2</v>
      </c>
      <c r="JO216">
        <v>0.809326</v>
      </c>
      <c r="JP216">
        <v>2.28638</v>
      </c>
      <c r="JQ216">
        <v>1.39648</v>
      </c>
      <c r="JR216">
        <v>2.34985</v>
      </c>
      <c r="JS216">
        <v>1.49536</v>
      </c>
      <c r="JT216">
        <v>2.64893</v>
      </c>
      <c r="JU216">
        <v>36.152</v>
      </c>
      <c r="JV216">
        <v>24.07</v>
      </c>
      <c r="JW216">
        <v>18</v>
      </c>
      <c r="JX216">
        <v>491.143</v>
      </c>
      <c r="JY216">
        <v>442.518</v>
      </c>
      <c r="JZ216">
        <v>30.6334</v>
      </c>
      <c r="KA216">
        <v>28.3131</v>
      </c>
      <c r="KB216">
        <v>30</v>
      </c>
      <c r="KC216">
        <v>28.1287</v>
      </c>
      <c r="KD216">
        <v>28.0541</v>
      </c>
      <c r="KE216">
        <v>16.1488</v>
      </c>
      <c r="KF216">
        <v>27.8347</v>
      </c>
      <c r="KG216">
        <v>37.033</v>
      </c>
      <c r="KH216">
        <v>30.6233</v>
      </c>
      <c r="KI216">
        <v>299.816</v>
      </c>
      <c r="KJ216">
        <v>16.6353</v>
      </c>
      <c r="KK216">
        <v>101.062</v>
      </c>
      <c r="KL216">
        <v>100.607</v>
      </c>
    </row>
    <row r="217" spans="1:298">
      <c r="A217">
        <v>201</v>
      </c>
      <c r="B217">
        <v>1758646478.1</v>
      </c>
      <c r="C217">
        <v>4852.099999904633</v>
      </c>
      <c r="D217" t="s">
        <v>848</v>
      </c>
      <c r="E217" t="s">
        <v>849</v>
      </c>
      <c r="F217">
        <v>5</v>
      </c>
      <c r="G217" t="s">
        <v>833</v>
      </c>
      <c r="H217" t="s">
        <v>437</v>
      </c>
      <c r="I217" t="s">
        <v>438</v>
      </c>
      <c r="J217">
        <v>1758646470.314285</v>
      </c>
      <c r="K217">
        <f>(L217)/1000</f>
        <v>0</v>
      </c>
      <c r="L217">
        <f>IF(DQ217, AO217, AI217)</f>
        <v>0</v>
      </c>
      <c r="M217">
        <f>IF(DQ217, AJ217, AH217)</f>
        <v>0</v>
      </c>
      <c r="N217">
        <f>DS217 - IF(AV217&gt;1, M217*DM217*100.0/(AX217), 0)</f>
        <v>0</v>
      </c>
      <c r="O217">
        <f>((U217-K217/2)*N217-M217)/(U217+K217/2)</f>
        <v>0</v>
      </c>
      <c r="P217">
        <f>O217*(DZ217+EA217)/1000.0</f>
        <v>0</v>
      </c>
      <c r="Q217">
        <f>(DS217 - IF(AV217&gt;1, M217*DM217*100.0/(AX217), 0))*(DZ217+EA217)/1000.0</f>
        <v>0</v>
      </c>
      <c r="R217">
        <f>2.0/((1/T217-1/S217)+SIGN(T217)*SQRT((1/T217-1/S217)*(1/T217-1/S217) + 4*DN217/((DN217+1)*(DN217+1))*(2*1/T217*1/S217-1/S217*1/S217)))</f>
        <v>0</v>
      </c>
      <c r="S217">
        <f>IF(LEFT(DO217,1)&lt;&gt;"0",IF(LEFT(DO217,1)="1",3.0,DP217),$D$5+$E$5*(EG217*DZ217/($K$5*1000))+$F$5*(EG217*DZ217/($K$5*1000))*MAX(MIN(DM217,$J$5),$I$5)*MAX(MIN(DM217,$J$5),$I$5)+$G$5*MAX(MIN(DM217,$J$5),$I$5)*(EG217*DZ217/($K$5*1000))+$H$5*(EG217*DZ217/($K$5*1000))*(EG217*DZ217/($K$5*1000)))</f>
        <v>0</v>
      </c>
      <c r="T217">
        <f>K217*(1000-(1000*0.61365*exp(17.502*X217/(240.97+X217))/(DZ217+EA217)+DU217)/2)/(1000*0.61365*exp(17.502*X217/(240.97+X217))/(DZ217+EA217)-DU217)</f>
        <v>0</v>
      </c>
      <c r="U217">
        <f>1/((DN217+1)/(R217/1.6)+1/(S217/1.37)) + DN217/((DN217+1)/(R217/1.6) + DN217/(S217/1.37))</f>
        <v>0</v>
      </c>
      <c r="V217">
        <f>(DI217*DL217)</f>
        <v>0</v>
      </c>
      <c r="W217">
        <f>(EB217+(V217+2*0.95*5.67E-8*(((EB217+$B$7)+273)^4-(EB217+273)^4)-44100*K217)/(1.84*29.3*S217+8*0.95*5.67E-8*(EB217+273)^3))</f>
        <v>0</v>
      </c>
      <c r="X217">
        <f>($C$7*EC217+$D$7*ED217+$E$7*W217)</f>
        <v>0</v>
      </c>
      <c r="Y217">
        <f>0.61365*exp(17.502*X217/(240.97+X217))</f>
        <v>0</v>
      </c>
      <c r="Z217">
        <f>(AA217/AB217*100)</f>
        <v>0</v>
      </c>
      <c r="AA217">
        <f>DU217*(DZ217+EA217)/1000</f>
        <v>0</v>
      </c>
      <c r="AB217">
        <f>0.61365*exp(17.502*EB217/(240.97+EB217))</f>
        <v>0</v>
      </c>
      <c r="AC217">
        <f>(Y217-DU217*(DZ217+EA217)/1000)</f>
        <v>0</v>
      </c>
      <c r="AD217">
        <f>(-K217*44100)</f>
        <v>0</v>
      </c>
      <c r="AE217">
        <f>2*29.3*S217*0.92*(EB217-X217)</f>
        <v>0</v>
      </c>
      <c r="AF217">
        <f>2*0.95*5.67E-8*(((EB217+$B$7)+273)^4-(X217+273)^4)</f>
        <v>0</v>
      </c>
      <c r="AG217">
        <f>V217+AF217+AD217+AE217</f>
        <v>0</v>
      </c>
      <c r="AH217">
        <f>DY217*AV217*(DT217-DS217*(1000-AV217*DV217)/(1000-AV217*DU217))/(100*DM217)</f>
        <v>0</v>
      </c>
      <c r="AI217">
        <f>1000*DY217*AV217*(DU217-DV217)/(100*DM217*(1000-AV217*DU217))</f>
        <v>0</v>
      </c>
      <c r="AJ217">
        <f>(AK217 - AL217 - DZ217*1E3/(8.314*(EB217+273.15)) * AN217/DY217 * AM217) * DY217/(100*DM217) * (1000 - DV217)/1000</f>
        <v>0</v>
      </c>
      <c r="AK217">
        <v>321.0447916691919</v>
      </c>
      <c r="AL217">
        <v>315.8570484848485</v>
      </c>
      <c r="AM217">
        <v>-3.158605979435426</v>
      </c>
      <c r="AN217">
        <v>64.9634164498939</v>
      </c>
      <c r="AO217">
        <f>(AQ217 - AP217 + DZ217*1E3/(8.314*(EB217+273.15)) * AS217/DY217 * AR217) * DY217/(100*DM217) * 1000/(1000 - AQ217)</f>
        <v>0</v>
      </c>
      <c r="AP217">
        <v>16.58687866101573</v>
      </c>
      <c r="AQ217">
        <v>25.27645454545454</v>
      </c>
      <c r="AR217">
        <v>-2.105895047096982E-05</v>
      </c>
      <c r="AS217">
        <v>107.6059285332688</v>
      </c>
      <c r="AT217">
        <v>0</v>
      </c>
      <c r="AU217">
        <v>0</v>
      </c>
      <c r="AV217">
        <f>IF(AT217*$H$13&gt;=AX217,1.0,(AX217/(AX217-AT217*$H$13)))</f>
        <v>0</v>
      </c>
      <c r="AW217">
        <f>(AV217-1)*100</f>
        <v>0</v>
      </c>
      <c r="AX217">
        <f>MAX(0,($B$13+$C$13*EG217)/(1+$D$13*EG217)*DZ217/(EB217+273)*$E$13)</f>
        <v>0</v>
      </c>
      <c r="AY217" t="s">
        <v>439</v>
      </c>
      <c r="AZ217" t="s">
        <v>439</v>
      </c>
      <c r="BA217">
        <v>0</v>
      </c>
      <c r="BB217">
        <v>0</v>
      </c>
      <c r="BC217">
        <f>1-BA217/BB217</f>
        <v>0</v>
      </c>
      <c r="BD217">
        <v>0</v>
      </c>
      <c r="BE217" t="s">
        <v>439</v>
      </c>
      <c r="BF217" t="s">
        <v>439</v>
      </c>
      <c r="BG217">
        <v>0</v>
      </c>
      <c r="BH217">
        <v>0</v>
      </c>
      <c r="BI217">
        <f>1-BG217/BH217</f>
        <v>0</v>
      </c>
      <c r="BJ217">
        <v>0.5</v>
      </c>
      <c r="BK217">
        <f>DJ217</f>
        <v>0</v>
      </c>
      <c r="BL217">
        <f>M217</f>
        <v>0</v>
      </c>
      <c r="BM217">
        <f>BI217*BJ217*BK217</f>
        <v>0</v>
      </c>
      <c r="BN217">
        <f>(BL217-BD217)/BK217</f>
        <v>0</v>
      </c>
      <c r="BO217">
        <f>(BB217-BH217)/BH217</f>
        <v>0</v>
      </c>
      <c r="BP217">
        <f>BA217/(BC217+BA217/BH217)</f>
        <v>0</v>
      </c>
      <c r="BQ217" t="s">
        <v>439</v>
      </c>
      <c r="BR217">
        <v>0</v>
      </c>
      <c r="BS217">
        <f>IF(BR217&lt;&gt;0, BR217, BP217)</f>
        <v>0</v>
      </c>
      <c r="BT217">
        <f>1-BS217/BH217</f>
        <v>0</v>
      </c>
      <c r="BU217">
        <f>(BH217-BG217)/(BH217-BS217)</f>
        <v>0</v>
      </c>
      <c r="BV217">
        <f>(BB217-BH217)/(BB217-BS217)</f>
        <v>0</v>
      </c>
      <c r="BW217">
        <f>(BH217-BG217)/(BH217-BA217)</f>
        <v>0</v>
      </c>
      <c r="BX217">
        <f>(BB217-BH217)/(BB217-BA217)</f>
        <v>0</v>
      </c>
      <c r="BY217">
        <f>(BU217*BS217/BG217)</f>
        <v>0</v>
      </c>
      <c r="BZ217">
        <f>(1-BY217)</f>
        <v>0</v>
      </c>
      <c r="DI217">
        <f>$B$11*EH217+$C$11*EI217+$F$11*ET217*(1-EW217)</f>
        <v>0</v>
      </c>
      <c r="DJ217">
        <f>DI217*DK217</f>
        <v>0</v>
      </c>
      <c r="DK217">
        <f>($B$11*$D$9+$C$11*$D$9+$F$11*((FG217+EY217)/MAX(FG217+EY217+FH217, 0.1)*$I$9+FH217/MAX(FG217+EY217+FH217, 0.1)*$J$9))/($B$11+$C$11+$F$11)</f>
        <v>0</v>
      </c>
      <c r="DL217">
        <f>($B$11*$K$9+$C$11*$K$9+$F$11*((FG217+EY217)/MAX(FG217+EY217+FH217, 0.1)*$P$9+FH217/MAX(FG217+EY217+FH217, 0.1)*$Q$9))/($B$11+$C$11+$F$11)</f>
        <v>0</v>
      </c>
      <c r="DM217">
        <v>5.36</v>
      </c>
      <c r="DN217">
        <v>0.5</v>
      </c>
      <c r="DO217" t="s">
        <v>440</v>
      </c>
      <c r="DP217">
        <v>2</v>
      </c>
      <c r="DQ217" t="b">
        <v>1</v>
      </c>
      <c r="DR217">
        <v>1758646470.314285</v>
      </c>
      <c r="DS217">
        <v>330.1783928571429</v>
      </c>
      <c r="DT217">
        <v>331.4200714285715</v>
      </c>
      <c r="DU217">
        <v>25.28398214285714</v>
      </c>
      <c r="DV217">
        <v>16.58709285714286</v>
      </c>
      <c r="DW217">
        <v>329.9842142857144</v>
      </c>
      <c r="DX217">
        <v>25.11635357142857</v>
      </c>
      <c r="DY217">
        <v>500.003</v>
      </c>
      <c r="DZ217">
        <v>90.46067500000001</v>
      </c>
      <c r="EA217">
        <v>0.02969419642857143</v>
      </c>
      <c r="EB217">
        <v>31.25539285714285</v>
      </c>
      <c r="EC217">
        <v>30.00950714285714</v>
      </c>
      <c r="ED217">
        <v>999.9000000000002</v>
      </c>
      <c r="EE217">
        <v>0</v>
      </c>
      <c r="EF217">
        <v>0</v>
      </c>
      <c r="EG217">
        <v>9998.855714285715</v>
      </c>
      <c r="EH217">
        <v>0</v>
      </c>
      <c r="EI217">
        <v>12.3657</v>
      </c>
      <c r="EJ217">
        <v>-1.241658039285715</v>
      </c>
      <c r="EK217">
        <v>338.7431428571429</v>
      </c>
      <c r="EL217">
        <v>337.0098928571429</v>
      </c>
      <c r="EM217">
        <v>8.696894285714288</v>
      </c>
      <c r="EN217">
        <v>331.4200714285715</v>
      </c>
      <c r="EO217">
        <v>16.58709285714286</v>
      </c>
      <c r="EP217">
        <v>2.287207142857143</v>
      </c>
      <c r="EQ217">
        <v>1.500478571428571</v>
      </c>
      <c r="ER217">
        <v>19.58657142857143</v>
      </c>
      <c r="ES217">
        <v>12.97305714285714</v>
      </c>
      <c r="ET217">
        <v>2000.006785714286</v>
      </c>
      <c r="EU217">
        <v>0.9800008928571431</v>
      </c>
      <c r="EV217">
        <v>0.01999940714285715</v>
      </c>
      <c r="EW217">
        <v>0</v>
      </c>
      <c r="EX217">
        <v>838.9844642857142</v>
      </c>
      <c r="EY217">
        <v>5.00097</v>
      </c>
      <c r="EZ217">
        <v>16817.27142857143</v>
      </c>
      <c r="FA217">
        <v>16707.64642857143</v>
      </c>
      <c r="FB217">
        <v>40.6205</v>
      </c>
      <c r="FC217">
        <v>40.88828571428571</v>
      </c>
      <c r="FD217">
        <v>40.5</v>
      </c>
      <c r="FE217">
        <v>40.50885714285715</v>
      </c>
      <c r="FF217">
        <v>41.31199999999999</v>
      </c>
      <c r="FG217">
        <v>1955.106785714286</v>
      </c>
      <c r="FH217">
        <v>39.9</v>
      </c>
      <c r="FI217">
        <v>0</v>
      </c>
      <c r="FJ217">
        <v>1758646479</v>
      </c>
      <c r="FK217">
        <v>0</v>
      </c>
      <c r="FL217">
        <v>838.85928</v>
      </c>
      <c r="FM217">
        <v>-12.36561536877375</v>
      </c>
      <c r="FN217">
        <v>-271.2461534591152</v>
      </c>
      <c r="FO217">
        <v>16815.228</v>
      </c>
      <c r="FP217">
        <v>15</v>
      </c>
      <c r="FQ217">
        <v>0</v>
      </c>
      <c r="FR217" t="s">
        <v>441</v>
      </c>
      <c r="FS217">
        <v>1747247426.5</v>
      </c>
      <c r="FT217">
        <v>1747247420.5</v>
      </c>
      <c r="FU217">
        <v>0</v>
      </c>
      <c r="FV217">
        <v>1.027</v>
      </c>
      <c r="FW217">
        <v>0.031</v>
      </c>
      <c r="FX217">
        <v>0.02</v>
      </c>
      <c r="FY217">
        <v>0.05</v>
      </c>
      <c r="FZ217">
        <v>420</v>
      </c>
      <c r="GA217">
        <v>16</v>
      </c>
      <c r="GB217">
        <v>0.01</v>
      </c>
      <c r="GC217">
        <v>0.1</v>
      </c>
      <c r="GD217">
        <v>-2.158057856097561</v>
      </c>
      <c r="GE217">
        <v>18.9198316641115</v>
      </c>
      <c r="GF217">
        <v>1.88056029405885</v>
      </c>
      <c r="GG217">
        <v>0</v>
      </c>
      <c r="GH217">
        <v>839.6573235294118</v>
      </c>
      <c r="GI217">
        <v>-13.67980136669252</v>
      </c>
      <c r="GJ217">
        <v>1.365836367784965</v>
      </c>
      <c r="GK217">
        <v>-1</v>
      </c>
      <c r="GL217">
        <v>8.697851707317072</v>
      </c>
      <c r="GM217">
        <v>-0.03834271777002873</v>
      </c>
      <c r="GN217">
        <v>0.007944011366889126</v>
      </c>
      <c r="GO217">
        <v>1</v>
      </c>
      <c r="GP217">
        <v>1</v>
      </c>
      <c r="GQ217">
        <v>2</v>
      </c>
      <c r="GR217" t="s">
        <v>442</v>
      </c>
      <c r="GS217">
        <v>3.13474</v>
      </c>
      <c r="GT217">
        <v>2.69012</v>
      </c>
      <c r="GU217">
        <v>0.0733234</v>
      </c>
      <c r="GV217">
        <v>0.07248830000000001</v>
      </c>
      <c r="GW217">
        <v>0.110287</v>
      </c>
      <c r="GX217">
        <v>0.08099199999999999</v>
      </c>
      <c r="GY217">
        <v>29478.8</v>
      </c>
      <c r="GZ217">
        <v>29557.9</v>
      </c>
      <c r="HA217">
        <v>29569.5</v>
      </c>
      <c r="HB217">
        <v>29448.5</v>
      </c>
      <c r="HC217">
        <v>34755.9</v>
      </c>
      <c r="HD217">
        <v>35854.7</v>
      </c>
      <c r="HE217">
        <v>41612.4</v>
      </c>
      <c r="HF217">
        <v>41838.5</v>
      </c>
      <c r="HG217">
        <v>1.93135</v>
      </c>
      <c r="HH217">
        <v>1.86978</v>
      </c>
      <c r="HI217">
        <v>0.0638254</v>
      </c>
      <c r="HJ217">
        <v>0</v>
      </c>
      <c r="HK217">
        <v>28.9796</v>
      </c>
      <c r="HL217">
        <v>999.9</v>
      </c>
      <c r="HM217">
        <v>44.2</v>
      </c>
      <c r="HN217">
        <v>31.1</v>
      </c>
      <c r="HO217">
        <v>22.1678</v>
      </c>
      <c r="HP217">
        <v>61.8779</v>
      </c>
      <c r="HQ217">
        <v>26.262</v>
      </c>
      <c r="HR217">
        <v>1</v>
      </c>
      <c r="HS217">
        <v>0.0563643</v>
      </c>
      <c r="HT217">
        <v>-1.34445</v>
      </c>
      <c r="HU217">
        <v>20.3343</v>
      </c>
      <c r="HV217">
        <v>5.21684</v>
      </c>
      <c r="HW217">
        <v>12.0135</v>
      </c>
      <c r="HX217">
        <v>4.98915</v>
      </c>
      <c r="HY217">
        <v>3.28793</v>
      </c>
      <c r="HZ217">
        <v>9999</v>
      </c>
      <c r="IA217">
        <v>9999</v>
      </c>
      <c r="IB217">
        <v>9999</v>
      </c>
      <c r="IC217">
        <v>999.9</v>
      </c>
      <c r="ID217">
        <v>1.86753</v>
      </c>
      <c r="IE217">
        <v>1.8667</v>
      </c>
      <c r="IF217">
        <v>1.866</v>
      </c>
      <c r="IG217">
        <v>1.866</v>
      </c>
      <c r="IH217">
        <v>1.86783</v>
      </c>
      <c r="II217">
        <v>1.87027</v>
      </c>
      <c r="IJ217">
        <v>1.8689</v>
      </c>
      <c r="IK217">
        <v>1.87041</v>
      </c>
      <c r="IL217">
        <v>0</v>
      </c>
      <c r="IM217">
        <v>0</v>
      </c>
      <c r="IN217">
        <v>0</v>
      </c>
      <c r="IO217">
        <v>0</v>
      </c>
      <c r="IP217" t="s">
        <v>443</v>
      </c>
      <c r="IQ217" t="s">
        <v>444</v>
      </c>
      <c r="IR217" t="s">
        <v>445</v>
      </c>
      <c r="IS217" t="s">
        <v>445</v>
      </c>
      <c r="IT217" t="s">
        <v>445</v>
      </c>
      <c r="IU217" t="s">
        <v>445</v>
      </c>
      <c r="IV217">
        <v>0</v>
      </c>
      <c r="IW217">
        <v>100</v>
      </c>
      <c r="IX217">
        <v>100</v>
      </c>
      <c r="IY217">
        <v>0.195</v>
      </c>
      <c r="IZ217">
        <v>0.1675</v>
      </c>
      <c r="JA217">
        <v>0.1520806729546384</v>
      </c>
      <c r="JB217">
        <v>0.0003178419753343253</v>
      </c>
      <c r="JC217">
        <v>-6.012475575984678E-07</v>
      </c>
      <c r="JD217">
        <v>7.594320938325871E-11</v>
      </c>
      <c r="JE217">
        <v>-0.06537213769188976</v>
      </c>
      <c r="JF217">
        <v>-0.002779077146552394</v>
      </c>
      <c r="JG217">
        <v>0.0007843295920201409</v>
      </c>
      <c r="JH217">
        <v>-1.211717912536145E-05</v>
      </c>
      <c r="JI217">
        <v>4</v>
      </c>
      <c r="JJ217">
        <v>2338</v>
      </c>
      <c r="JK217">
        <v>1</v>
      </c>
      <c r="JL217">
        <v>27</v>
      </c>
      <c r="JM217">
        <v>189984.2</v>
      </c>
      <c r="JN217">
        <v>189984.3</v>
      </c>
      <c r="JO217">
        <v>0.773926</v>
      </c>
      <c r="JP217">
        <v>2.27417</v>
      </c>
      <c r="JQ217">
        <v>1.39648</v>
      </c>
      <c r="JR217">
        <v>2.34985</v>
      </c>
      <c r="JS217">
        <v>1.49536</v>
      </c>
      <c r="JT217">
        <v>2.69531</v>
      </c>
      <c r="JU217">
        <v>36.152</v>
      </c>
      <c r="JV217">
        <v>24.07</v>
      </c>
      <c r="JW217">
        <v>18</v>
      </c>
      <c r="JX217">
        <v>491.159</v>
      </c>
      <c r="JY217">
        <v>442.594</v>
      </c>
      <c r="JZ217">
        <v>30.6281</v>
      </c>
      <c r="KA217">
        <v>28.3155</v>
      </c>
      <c r="KB217">
        <v>30.0001</v>
      </c>
      <c r="KC217">
        <v>28.1287</v>
      </c>
      <c r="KD217">
        <v>28.0559</v>
      </c>
      <c r="KE217">
        <v>15.5019</v>
      </c>
      <c r="KF217">
        <v>27.8347</v>
      </c>
      <c r="KG217">
        <v>37.033</v>
      </c>
      <c r="KH217">
        <v>30.6139</v>
      </c>
      <c r="KI217">
        <v>279.779</v>
      </c>
      <c r="KJ217">
        <v>16.6343</v>
      </c>
      <c r="KK217">
        <v>101.063</v>
      </c>
      <c r="KL217">
        <v>100.607</v>
      </c>
    </row>
    <row r="218" spans="1:298">
      <c r="A218">
        <v>202</v>
      </c>
      <c r="B218">
        <v>1758646483.1</v>
      </c>
      <c r="C218">
        <v>4857.099999904633</v>
      </c>
      <c r="D218" t="s">
        <v>850</v>
      </c>
      <c r="E218" t="s">
        <v>851</v>
      </c>
      <c r="F218">
        <v>5</v>
      </c>
      <c r="G218" t="s">
        <v>833</v>
      </c>
      <c r="H218" t="s">
        <v>437</v>
      </c>
      <c r="I218" t="s">
        <v>438</v>
      </c>
      <c r="J218">
        <v>1758646475.6</v>
      </c>
      <c r="K218">
        <f>(L218)/1000</f>
        <v>0</v>
      </c>
      <c r="L218">
        <f>IF(DQ218, AO218, AI218)</f>
        <v>0</v>
      </c>
      <c r="M218">
        <f>IF(DQ218, AJ218, AH218)</f>
        <v>0</v>
      </c>
      <c r="N218">
        <f>DS218 - IF(AV218&gt;1, M218*DM218*100.0/(AX218), 0)</f>
        <v>0</v>
      </c>
      <c r="O218">
        <f>((U218-K218/2)*N218-M218)/(U218+K218/2)</f>
        <v>0</v>
      </c>
      <c r="P218">
        <f>O218*(DZ218+EA218)/1000.0</f>
        <v>0</v>
      </c>
      <c r="Q218">
        <f>(DS218 - IF(AV218&gt;1, M218*DM218*100.0/(AX218), 0))*(DZ218+EA218)/1000.0</f>
        <v>0</v>
      </c>
      <c r="R218">
        <f>2.0/((1/T218-1/S218)+SIGN(T218)*SQRT((1/T218-1/S218)*(1/T218-1/S218) + 4*DN218/((DN218+1)*(DN218+1))*(2*1/T218*1/S218-1/S218*1/S218)))</f>
        <v>0</v>
      </c>
      <c r="S218">
        <f>IF(LEFT(DO218,1)&lt;&gt;"0",IF(LEFT(DO218,1)="1",3.0,DP218),$D$5+$E$5*(EG218*DZ218/($K$5*1000))+$F$5*(EG218*DZ218/($K$5*1000))*MAX(MIN(DM218,$J$5),$I$5)*MAX(MIN(DM218,$J$5),$I$5)+$G$5*MAX(MIN(DM218,$J$5),$I$5)*(EG218*DZ218/($K$5*1000))+$H$5*(EG218*DZ218/($K$5*1000))*(EG218*DZ218/($K$5*1000)))</f>
        <v>0</v>
      </c>
      <c r="T218">
        <f>K218*(1000-(1000*0.61365*exp(17.502*X218/(240.97+X218))/(DZ218+EA218)+DU218)/2)/(1000*0.61365*exp(17.502*X218/(240.97+X218))/(DZ218+EA218)-DU218)</f>
        <v>0</v>
      </c>
      <c r="U218">
        <f>1/((DN218+1)/(R218/1.6)+1/(S218/1.37)) + DN218/((DN218+1)/(R218/1.6) + DN218/(S218/1.37))</f>
        <v>0</v>
      </c>
      <c r="V218">
        <f>(DI218*DL218)</f>
        <v>0</v>
      </c>
      <c r="W218">
        <f>(EB218+(V218+2*0.95*5.67E-8*(((EB218+$B$7)+273)^4-(EB218+273)^4)-44100*K218)/(1.84*29.3*S218+8*0.95*5.67E-8*(EB218+273)^3))</f>
        <v>0</v>
      </c>
      <c r="X218">
        <f>($C$7*EC218+$D$7*ED218+$E$7*W218)</f>
        <v>0</v>
      </c>
      <c r="Y218">
        <f>0.61365*exp(17.502*X218/(240.97+X218))</f>
        <v>0</v>
      </c>
      <c r="Z218">
        <f>(AA218/AB218*100)</f>
        <v>0</v>
      </c>
      <c r="AA218">
        <f>DU218*(DZ218+EA218)/1000</f>
        <v>0</v>
      </c>
      <c r="AB218">
        <f>0.61365*exp(17.502*EB218/(240.97+EB218))</f>
        <v>0</v>
      </c>
      <c r="AC218">
        <f>(Y218-DU218*(DZ218+EA218)/1000)</f>
        <v>0</v>
      </c>
      <c r="AD218">
        <f>(-K218*44100)</f>
        <v>0</v>
      </c>
      <c r="AE218">
        <f>2*29.3*S218*0.92*(EB218-X218)</f>
        <v>0</v>
      </c>
      <c r="AF218">
        <f>2*0.95*5.67E-8*(((EB218+$B$7)+273)^4-(X218+273)^4)</f>
        <v>0</v>
      </c>
      <c r="AG218">
        <f>V218+AF218+AD218+AE218</f>
        <v>0</v>
      </c>
      <c r="AH218">
        <f>DY218*AV218*(DT218-DS218*(1000-AV218*DV218)/(1000-AV218*DU218))/(100*DM218)</f>
        <v>0</v>
      </c>
      <c r="AI218">
        <f>1000*DY218*AV218*(DU218-DV218)/(100*DM218*(1000-AV218*DU218))</f>
        <v>0</v>
      </c>
      <c r="AJ218">
        <f>(AK218 - AL218 - DZ218*1E3/(8.314*(EB218+273.15)) * AN218/DY218 * AM218) * DY218/(100*DM218) * (1000 - DV218)/1000</f>
        <v>0</v>
      </c>
      <c r="AK218">
        <v>304.2696400398133</v>
      </c>
      <c r="AL218">
        <v>300.0818181818182</v>
      </c>
      <c r="AM218">
        <v>-3.148339724076459</v>
      </c>
      <c r="AN218">
        <v>64.9634164498939</v>
      </c>
      <c r="AO218">
        <f>(AQ218 - AP218 + DZ218*1E3/(8.314*(EB218+273.15)) * AS218/DY218 * AR218) * DY218/(100*DM218) * 1000/(1000 - AQ218)</f>
        <v>0</v>
      </c>
      <c r="AP218">
        <v>16.58590028344742</v>
      </c>
      <c r="AQ218">
        <v>25.27772545454545</v>
      </c>
      <c r="AR218">
        <v>8.381325666940858E-06</v>
      </c>
      <c r="AS218">
        <v>107.6059285332688</v>
      </c>
      <c r="AT218">
        <v>0</v>
      </c>
      <c r="AU218">
        <v>0</v>
      </c>
      <c r="AV218">
        <f>IF(AT218*$H$13&gt;=AX218,1.0,(AX218/(AX218-AT218*$H$13)))</f>
        <v>0</v>
      </c>
      <c r="AW218">
        <f>(AV218-1)*100</f>
        <v>0</v>
      </c>
      <c r="AX218">
        <f>MAX(0,($B$13+$C$13*EG218)/(1+$D$13*EG218)*DZ218/(EB218+273)*$E$13)</f>
        <v>0</v>
      </c>
      <c r="AY218" t="s">
        <v>439</v>
      </c>
      <c r="AZ218" t="s">
        <v>439</v>
      </c>
      <c r="BA218">
        <v>0</v>
      </c>
      <c r="BB218">
        <v>0</v>
      </c>
      <c r="BC218">
        <f>1-BA218/BB218</f>
        <v>0</v>
      </c>
      <c r="BD218">
        <v>0</v>
      </c>
      <c r="BE218" t="s">
        <v>439</v>
      </c>
      <c r="BF218" t="s">
        <v>439</v>
      </c>
      <c r="BG218">
        <v>0</v>
      </c>
      <c r="BH218">
        <v>0</v>
      </c>
      <c r="BI218">
        <f>1-BG218/BH218</f>
        <v>0</v>
      </c>
      <c r="BJ218">
        <v>0.5</v>
      </c>
      <c r="BK218">
        <f>DJ218</f>
        <v>0</v>
      </c>
      <c r="BL218">
        <f>M218</f>
        <v>0</v>
      </c>
      <c r="BM218">
        <f>BI218*BJ218*BK218</f>
        <v>0</v>
      </c>
      <c r="BN218">
        <f>(BL218-BD218)/BK218</f>
        <v>0</v>
      </c>
      <c r="BO218">
        <f>(BB218-BH218)/BH218</f>
        <v>0</v>
      </c>
      <c r="BP218">
        <f>BA218/(BC218+BA218/BH218)</f>
        <v>0</v>
      </c>
      <c r="BQ218" t="s">
        <v>439</v>
      </c>
      <c r="BR218">
        <v>0</v>
      </c>
      <c r="BS218">
        <f>IF(BR218&lt;&gt;0, BR218, BP218)</f>
        <v>0</v>
      </c>
      <c r="BT218">
        <f>1-BS218/BH218</f>
        <v>0</v>
      </c>
      <c r="BU218">
        <f>(BH218-BG218)/(BH218-BS218)</f>
        <v>0</v>
      </c>
      <c r="BV218">
        <f>(BB218-BH218)/(BB218-BS218)</f>
        <v>0</v>
      </c>
      <c r="BW218">
        <f>(BH218-BG218)/(BH218-BA218)</f>
        <v>0</v>
      </c>
      <c r="BX218">
        <f>(BB218-BH218)/(BB218-BA218)</f>
        <v>0</v>
      </c>
      <c r="BY218">
        <f>(BU218*BS218/BG218)</f>
        <v>0</v>
      </c>
      <c r="BZ218">
        <f>(1-BY218)</f>
        <v>0</v>
      </c>
      <c r="DI218">
        <f>$B$11*EH218+$C$11*EI218+$F$11*ET218*(1-EW218)</f>
        <v>0</v>
      </c>
      <c r="DJ218">
        <f>DI218*DK218</f>
        <v>0</v>
      </c>
      <c r="DK218">
        <f>($B$11*$D$9+$C$11*$D$9+$F$11*((FG218+EY218)/MAX(FG218+EY218+FH218, 0.1)*$I$9+FH218/MAX(FG218+EY218+FH218, 0.1)*$J$9))/($B$11+$C$11+$F$11)</f>
        <v>0</v>
      </c>
      <c r="DL218">
        <f>($B$11*$K$9+$C$11*$K$9+$F$11*((FG218+EY218)/MAX(FG218+EY218+FH218, 0.1)*$P$9+FH218/MAX(FG218+EY218+FH218, 0.1)*$Q$9))/($B$11+$C$11+$F$11)</f>
        <v>0</v>
      </c>
      <c r="DM218">
        <v>5.36</v>
      </c>
      <c r="DN218">
        <v>0.5</v>
      </c>
      <c r="DO218" t="s">
        <v>440</v>
      </c>
      <c r="DP218">
        <v>2</v>
      </c>
      <c r="DQ218" t="b">
        <v>1</v>
      </c>
      <c r="DR218">
        <v>1758646475.6</v>
      </c>
      <c r="DS218">
        <v>314.0197407407408</v>
      </c>
      <c r="DT218">
        <v>313.9101111111111</v>
      </c>
      <c r="DU218">
        <v>25.27898888888889</v>
      </c>
      <c r="DV218">
        <v>16.58642222222222</v>
      </c>
      <c r="DW218">
        <v>313.8249259259259</v>
      </c>
      <c r="DX218">
        <v>25.11142592592592</v>
      </c>
      <c r="DY218">
        <v>499.9891111111111</v>
      </c>
      <c r="DZ218">
        <v>90.46228518518518</v>
      </c>
      <c r="EA218">
        <v>0.02977934444444444</v>
      </c>
      <c r="EB218">
        <v>31.2572</v>
      </c>
      <c r="EC218">
        <v>30.01101481481482</v>
      </c>
      <c r="ED218">
        <v>999.9000000000001</v>
      </c>
      <c r="EE218">
        <v>0</v>
      </c>
      <c r="EF218">
        <v>0</v>
      </c>
      <c r="EG218">
        <v>10000.38814814815</v>
      </c>
      <c r="EH218">
        <v>0</v>
      </c>
      <c r="EI218">
        <v>12.3657</v>
      </c>
      <c r="EJ218">
        <v>0.1095985148148148</v>
      </c>
      <c r="EK218">
        <v>322.1637777777777</v>
      </c>
      <c r="EL218">
        <v>319.2045185185185</v>
      </c>
      <c r="EM218">
        <v>8.692566296296297</v>
      </c>
      <c r="EN218">
        <v>313.9101111111111</v>
      </c>
      <c r="EO218">
        <v>16.58642222222222</v>
      </c>
      <c r="EP218">
        <v>2.286795185185185</v>
      </c>
      <c r="EQ218">
        <v>1.500444814814815</v>
      </c>
      <c r="ER218">
        <v>19.58367037037037</v>
      </c>
      <c r="ES218">
        <v>12.97270740740741</v>
      </c>
      <c r="ET218">
        <v>1999.987777777778</v>
      </c>
      <c r="EU218">
        <v>0.9800006666666667</v>
      </c>
      <c r="EV218">
        <v>0.01999962962962964</v>
      </c>
      <c r="EW218">
        <v>0</v>
      </c>
      <c r="EX218">
        <v>837.8581851851852</v>
      </c>
      <c r="EY218">
        <v>5.00097</v>
      </c>
      <c r="EZ218">
        <v>16792.89259259259</v>
      </c>
      <c r="FA218">
        <v>16707.47407407407</v>
      </c>
      <c r="FB218">
        <v>40.618</v>
      </c>
      <c r="FC218">
        <v>40.88418518518519</v>
      </c>
      <c r="FD218">
        <v>40.5</v>
      </c>
      <c r="FE218">
        <v>40.51377777777778</v>
      </c>
      <c r="FF218">
        <v>41.31199999999999</v>
      </c>
      <c r="FG218">
        <v>1955.087777777778</v>
      </c>
      <c r="FH218">
        <v>39.9</v>
      </c>
      <c r="FI218">
        <v>0</v>
      </c>
      <c r="FJ218">
        <v>1758646483.8</v>
      </c>
      <c r="FK218">
        <v>0</v>
      </c>
      <c r="FL218">
        <v>837.8299200000001</v>
      </c>
      <c r="FM218">
        <v>-13.42723076413543</v>
      </c>
      <c r="FN218">
        <v>-274.1384619686481</v>
      </c>
      <c r="FO218">
        <v>16793.108</v>
      </c>
      <c r="FP218">
        <v>15</v>
      </c>
      <c r="FQ218">
        <v>0</v>
      </c>
      <c r="FR218" t="s">
        <v>441</v>
      </c>
      <c r="FS218">
        <v>1747247426.5</v>
      </c>
      <c r="FT218">
        <v>1747247420.5</v>
      </c>
      <c r="FU218">
        <v>0</v>
      </c>
      <c r="FV218">
        <v>1.027</v>
      </c>
      <c r="FW218">
        <v>0.031</v>
      </c>
      <c r="FX218">
        <v>0.02</v>
      </c>
      <c r="FY218">
        <v>0.05</v>
      </c>
      <c r="FZ218">
        <v>420</v>
      </c>
      <c r="GA218">
        <v>16</v>
      </c>
      <c r="GB218">
        <v>0.01</v>
      </c>
      <c r="GC218">
        <v>0.1</v>
      </c>
      <c r="GD218">
        <v>-0.9584928073170733</v>
      </c>
      <c r="GE218">
        <v>16.0163373533101</v>
      </c>
      <c r="GF218">
        <v>1.585045389658615</v>
      </c>
      <c r="GG218">
        <v>0</v>
      </c>
      <c r="GH218">
        <v>838.6948823529411</v>
      </c>
      <c r="GI218">
        <v>-13.53194805126664</v>
      </c>
      <c r="GJ218">
        <v>1.353065207869674</v>
      </c>
      <c r="GK218">
        <v>-1</v>
      </c>
      <c r="GL218">
        <v>8.696538536585367</v>
      </c>
      <c r="GM218">
        <v>-0.06809226480836356</v>
      </c>
      <c r="GN218">
        <v>0.007407577715725607</v>
      </c>
      <c r="GO218">
        <v>1</v>
      </c>
      <c r="GP218">
        <v>1</v>
      </c>
      <c r="GQ218">
        <v>2</v>
      </c>
      <c r="GR218" t="s">
        <v>442</v>
      </c>
      <c r="GS218">
        <v>3.13475</v>
      </c>
      <c r="GT218">
        <v>2.69017</v>
      </c>
      <c r="GU218">
        <v>0.0702831</v>
      </c>
      <c r="GV218">
        <v>0.06925240000000001</v>
      </c>
      <c r="GW218">
        <v>0.110293</v>
      </c>
      <c r="GX218">
        <v>0.0809344</v>
      </c>
      <c r="GY218">
        <v>29575.2</v>
      </c>
      <c r="GZ218">
        <v>29660.6</v>
      </c>
      <c r="HA218">
        <v>29569.2</v>
      </c>
      <c r="HB218">
        <v>29448.1</v>
      </c>
      <c r="HC218">
        <v>34755.4</v>
      </c>
      <c r="HD218">
        <v>35856.4</v>
      </c>
      <c r="HE218">
        <v>41612.2</v>
      </c>
      <c r="HF218">
        <v>41838</v>
      </c>
      <c r="HG218">
        <v>1.93125</v>
      </c>
      <c r="HH218">
        <v>1.86978</v>
      </c>
      <c r="HI218">
        <v>0.0630431</v>
      </c>
      <c r="HJ218">
        <v>0</v>
      </c>
      <c r="HK218">
        <v>28.9796</v>
      </c>
      <c r="HL218">
        <v>999.9</v>
      </c>
      <c r="HM218">
        <v>44.2</v>
      </c>
      <c r="HN218">
        <v>31.1</v>
      </c>
      <c r="HO218">
        <v>22.1679</v>
      </c>
      <c r="HP218">
        <v>62.1579</v>
      </c>
      <c r="HQ218">
        <v>26.3341</v>
      </c>
      <c r="HR218">
        <v>1</v>
      </c>
      <c r="HS218">
        <v>0.0565295</v>
      </c>
      <c r="HT218">
        <v>-1.2948</v>
      </c>
      <c r="HU218">
        <v>20.3344</v>
      </c>
      <c r="HV218">
        <v>5.21669</v>
      </c>
      <c r="HW218">
        <v>12.0144</v>
      </c>
      <c r="HX218">
        <v>4.9889</v>
      </c>
      <c r="HY218">
        <v>3.28785</v>
      </c>
      <c r="HZ218">
        <v>9999</v>
      </c>
      <c r="IA218">
        <v>9999</v>
      </c>
      <c r="IB218">
        <v>9999</v>
      </c>
      <c r="IC218">
        <v>999.9</v>
      </c>
      <c r="ID218">
        <v>1.86753</v>
      </c>
      <c r="IE218">
        <v>1.86671</v>
      </c>
      <c r="IF218">
        <v>1.866</v>
      </c>
      <c r="IG218">
        <v>1.866</v>
      </c>
      <c r="IH218">
        <v>1.86783</v>
      </c>
      <c r="II218">
        <v>1.87027</v>
      </c>
      <c r="IJ218">
        <v>1.86891</v>
      </c>
      <c r="IK218">
        <v>1.87041</v>
      </c>
      <c r="IL218">
        <v>0</v>
      </c>
      <c r="IM218">
        <v>0</v>
      </c>
      <c r="IN218">
        <v>0</v>
      </c>
      <c r="IO218">
        <v>0</v>
      </c>
      <c r="IP218" t="s">
        <v>443</v>
      </c>
      <c r="IQ218" t="s">
        <v>444</v>
      </c>
      <c r="IR218" t="s">
        <v>445</v>
      </c>
      <c r="IS218" t="s">
        <v>445</v>
      </c>
      <c r="IT218" t="s">
        <v>445</v>
      </c>
      <c r="IU218" t="s">
        <v>445</v>
      </c>
      <c r="IV218">
        <v>0</v>
      </c>
      <c r="IW218">
        <v>100</v>
      </c>
      <c r="IX218">
        <v>100</v>
      </c>
      <c r="IY218">
        <v>0.195</v>
      </c>
      <c r="IZ218">
        <v>0.1675</v>
      </c>
      <c r="JA218">
        <v>0.1520806729546384</v>
      </c>
      <c r="JB218">
        <v>0.0003178419753343253</v>
      </c>
      <c r="JC218">
        <v>-6.012475575984678E-07</v>
      </c>
      <c r="JD218">
        <v>7.594320938325871E-11</v>
      </c>
      <c r="JE218">
        <v>-0.06537213769188976</v>
      </c>
      <c r="JF218">
        <v>-0.002779077146552394</v>
      </c>
      <c r="JG218">
        <v>0.0007843295920201409</v>
      </c>
      <c r="JH218">
        <v>-1.211717912536145E-05</v>
      </c>
      <c r="JI218">
        <v>4</v>
      </c>
      <c r="JJ218">
        <v>2338</v>
      </c>
      <c r="JK218">
        <v>1</v>
      </c>
      <c r="JL218">
        <v>27</v>
      </c>
      <c r="JM218">
        <v>189984.3</v>
      </c>
      <c r="JN218">
        <v>189984.4</v>
      </c>
      <c r="JO218">
        <v>0.739746</v>
      </c>
      <c r="JP218">
        <v>2.27905</v>
      </c>
      <c r="JQ218">
        <v>1.39648</v>
      </c>
      <c r="JR218">
        <v>2.34741</v>
      </c>
      <c r="JS218">
        <v>1.49536</v>
      </c>
      <c r="JT218">
        <v>2.69043</v>
      </c>
      <c r="JU218">
        <v>36.152</v>
      </c>
      <c r="JV218">
        <v>24.0612</v>
      </c>
      <c r="JW218">
        <v>18</v>
      </c>
      <c r="JX218">
        <v>491.096</v>
      </c>
      <c r="JY218">
        <v>442.594</v>
      </c>
      <c r="JZ218">
        <v>30.6145</v>
      </c>
      <c r="KA218">
        <v>28.3155</v>
      </c>
      <c r="KB218">
        <v>30.0001</v>
      </c>
      <c r="KC218">
        <v>28.1287</v>
      </c>
      <c r="KD218">
        <v>28.0559</v>
      </c>
      <c r="KE218">
        <v>14.7692</v>
      </c>
      <c r="KF218">
        <v>27.8347</v>
      </c>
      <c r="KG218">
        <v>36.6559</v>
      </c>
      <c r="KH218">
        <v>30.5973</v>
      </c>
      <c r="KI218">
        <v>266.42</v>
      </c>
      <c r="KJ218">
        <v>16.6393</v>
      </c>
      <c r="KK218">
        <v>101.063</v>
      </c>
      <c r="KL218">
        <v>100.606</v>
      </c>
    </row>
    <row r="219" spans="1:298">
      <c r="A219">
        <v>203</v>
      </c>
      <c r="B219">
        <v>1758646488.1</v>
      </c>
      <c r="C219">
        <v>4862.099999904633</v>
      </c>
      <c r="D219" t="s">
        <v>852</v>
      </c>
      <c r="E219" t="s">
        <v>853</v>
      </c>
      <c r="F219">
        <v>5</v>
      </c>
      <c r="G219" t="s">
        <v>833</v>
      </c>
      <c r="H219" t="s">
        <v>437</v>
      </c>
      <c r="I219" t="s">
        <v>438</v>
      </c>
      <c r="J219">
        <v>1758646480.314285</v>
      </c>
      <c r="K219">
        <f>(L219)/1000</f>
        <v>0</v>
      </c>
      <c r="L219">
        <f>IF(DQ219, AO219, AI219)</f>
        <v>0</v>
      </c>
      <c r="M219">
        <f>IF(DQ219, AJ219, AH219)</f>
        <v>0</v>
      </c>
      <c r="N219">
        <f>DS219 - IF(AV219&gt;1, M219*DM219*100.0/(AX219), 0)</f>
        <v>0</v>
      </c>
      <c r="O219">
        <f>((U219-K219/2)*N219-M219)/(U219+K219/2)</f>
        <v>0</v>
      </c>
      <c r="P219">
        <f>O219*(DZ219+EA219)/1000.0</f>
        <v>0</v>
      </c>
      <c r="Q219">
        <f>(DS219 - IF(AV219&gt;1, M219*DM219*100.0/(AX219), 0))*(DZ219+EA219)/1000.0</f>
        <v>0</v>
      </c>
      <c r="R219">
        <f>2.0/((1/T219-1/S219)+SIGN(T219)*SQRT((1/T219-1/S219)*(1/T219-1/S219) + 4*DN219/((DN219+1)*(DN219+1))*(2*1/T219*1/S219-1/S219*1/S219)))</f>
        <v>0</v>
      </c>
      <c r="S219">
        <f>IF(LEFT(DO219,1)&lt;&gt;"0",IF(LEFT(DO219,1)="1",3.0,DP219),$D$5+$E$5*(EG219*DZ219/($K$5*1000))+$F$5*(EG219*DZ219/($K$5*1000))*MAX(MIN(DM219,$J$5),$I$5)*MAX(MIN(DM219,$J$5),$I$5)+$G$5*MAX(MIN(DM219,$J$5),$I$5)*(EG219*DZ219/($K$5*1000))+$H$5*(EG219*DZ219/($K$5*1000))*(EG219*DZ219/($K$5*1000)))</f>
        <v>0</v>
      </c>
      <c r="T219">
        <f>K219*(1000-(1000*0.61365*exp(17.502*X219/(240.97+X219))/(DZ219+EA219)+DU219)/2)/(1000*0.61365*exp(17.502*X219/(240.97+X219))/(DZ219+EA219)-DU219)</f>
        <v>0</v>
      </c>
      <c r="U219">
        <f>1/((DN219+1)/(R219/1.6)+1/(S219/1.37)) + DN219/((DN219+1)/(R219/1.6) + DN219/(S219/1.37))</f>
        <v>0</v>
      </c>
      <c r="V219">
        <f>(DI219*DL219)</f>
        <v>0</v>
      </c>
      <c r="W219">
        <f>(EB219+(V219+2*0.95*5.67E-8*(((EB219+$B$7)+273)^4-(EB219+273)^4)-44100*K219)/(1.84*29.3*S219+8*0.95*5.67E-8*(EB219+273)^3))</f>
        <v>0</v>
      </c>
      <c r="X219">
        <f>($C$7*EC219+$D$7*ED219+$E$7*W219)</f>
        <v>0</v>
      </c>
      <c r="Y219">
        <f>0.61365*exp(17.502*X219/(240.97+X219))</f>
        <v>0</v>
      </c>
      <c r="Z219">
        <f>(AA219/AB219*100)</f>
        <v>0</v>
      </c>
      <c r="AA219">
        <f>DU219*(DZ219+EA219)/1000</f>
        <v>0</v>
      </c>
      <c r="AB219">
        <f>0.61365*exp(17.502*EB219/(240.97+EB219))</f>
        <v>0</v>
      </c>
      <c r="AC219">
        <f>(Y219-DU219*(DZ219+EA219)/1000)</f>
        <v>0</v>
      </c>
      <c r="AD219">
        <f>(-K219*44100)</f>
        <v>0</v>
      </c>
      <c r="AE219">
        <f>2*29.3*S219*0.92*(EB219-X219)</f>
        <v>0</v>
      </c>
      <c r="AF219">
        <f>2*0.95*5.67E-8*(((EB219+$B$7)+273)^4-(X219+273)^4)</f>
        <v>0</v>
      </c>
      <c r="AG219">
        <f>V219+AF219+AD219+AE219</f>
        <v>0</v>
      </c>
      <c r="AH219">
        <f>DY219*AV219*(DT219-DS219*(1000-AV219*DV219)/(1000-AV219*DU219))/(100*DM219)</f>
        <v>0</v>
      </c>
      <c r="AI219">
        <f>1000*DY219*AV219*(DU219-DV219)/(100*DM219*(1000-AV219*DU219))</f>
        <v>0</v>
      </c>
      <c r="AJ219">
        <f>(AK219 - AL219 - DZ219*1E3/(8.314*(EB219+273.15)) * AN219/DY219 * AM219) * DY219/(100*DM219) * (1000 - DV219)/1000</f>
        <v>0</v>
      </c>
      <c r="AK219">
        <v>287.4460996160928</v>
      </c>
      <c r="AL219">
        <v>284.3012606060605</v>
      </c>
      <c r="AM219">
        <v>-3.158740559086443</v>
      </c>
      <c r="AN219">
        <v>64.9634164498939</v>
      </c>
      <c r="AO219">
        <f>(AQ219 - AP219 + DZ219*1E3/(8.314*(EB219+273.15)) * AS219/DY219 * AR219) * DY219/(100*DM219) * 1000/(1000 - AQ219)</f>
        <v>0</v>
      </c>
      <c r="AP219">
        <v>16.54574422385673</v>
      </c>
      <c r="AQ219">
        <v>25.26354424242423</v>
      </c>
      <c r="AR219">
        <v>-8.137870432260361E-05</v>
      </c>
      <c r="AS219">
        <v>107.6059285332688</v>
      </c>
      <c r="AT219">
        <v>0</v>
      </c>
      <c r="AU219">
        <v>0</v>
      </c>
      <c r="AV219">
        <f>IF(AT219*$H$13&gt;=AX219,1.0,(AX219/(AX219-AT219*$H$13)))</f>
        <v>0</v>
      </c>
      <c r="AW219">
        <f>(AV219-1)*100</f>
        <v>0</v>
      </c>
      <c r="AX219">
        <f>MAX(0,($B$13+$C$13*EG219)/(1+$D$13*EG219)*DZ219/(EB219+273)*$E$13)</f>
        <v>0</v>
      </c>
      <c r="AY219" t="s">
        <v>439</v>
      </c>
      <c r="AZ219" t="s">
        <v>439</v>
      </c>
      <c r="BA219">
        <v>0</v>
      </c>
      <c r="BB219">
        <v>0</v>
      </c>
      <c r="BC219">
        <f>1-BA219/BB219</f>
        <v>0</v>
      </c>
      <c r="BD219">
        <v>0</v>
      </c>
      <c r="BE219" t="s">
        <v>439</v>
      </c>
      <c r="BF219" t="s">
        <v>439</v>
      </c>
      <c r="BG219">
        <v>0</v>
      </c>
      <c r="BH219">
        <v>0</v>
      </c>
      <c r="BI219">
        <f>1-BG219/BH219</f>
        <v>0</v>
      </c>
      <c r="BJ219">
        <v>0.5</v>
      </c>
      <c r="BK219">
        <f>DJ219</f>
        <v>0</v>
      </c>
      <c r="BL219">
        <f>M219</f>
        <v>0</v>
      </c>
      <c r="BM219">
        <f>BI219*BJ219*BK219</f>
        <v>0</v>
      </c>
      <c r="BN219">
        <f>(BL219-BD219)/BK219</f>
        <v>0</v>
      </c>
      <c r="BO219">
        <f>(BB219-BH219)/BH219</f>
        <v>0</v>
      </c>
      <c r="BP219">
        <f>BA219/(BC219+BA219/BH219)</f>
        <v>0</v>
      </c>
      <c r="BQ219" t="s">
        <v>439</v>
      </c>
      <c r="BR219">
        <v>0</v>
      </c>
      <c r="BS219">
        <f>IF(BR219&lt;&gt;0, BR219, BP219)</f>
        <v>0</v>
      </c>
      <c r="BT219">
        <f>1-BS219/BH219</f>
        <v>0</v>
      </c>
      <c r="BU219">
        <f>(BH219-BG219)/(BH219-BS219)</f>
        <v>0</v>
      </c>
      <c r="BV219">
        <f>(BB219-BH219)/(BB219-BS219)</f>
        <v>0</v>
      </c>
      <c r="BW219">
        <f>(BH219-BG219)/(BH219-BA219)</f>
        <v>0</v>
      </c>
      <c r="BX219">
        <f>(BB219-BH219)/(BB219-BA219)</f>
        <v>0</v>
      </c>
      <c r="BY219">
        <f>(BU219*BS219/BG219)</f>
        <v>0</v>
      </c>
      <c r="BZ219">
        <f>(1-BY219)</f>
        <v>0</v>
      </c>
      <c r="DI219">
        <f>$B$11*EH219+$C$11*EI219+$F$11*ET219*(1-EW219)</f>
        <v>0</v>
      </c>
      <c r="DJ219">
        <f>DI219*DK219</f>
        <v>0</v>
      </c>
      <c r="DK219">
        <f>($B$11*$D$9+$C$11*$D$9+$F$11*((FG219+EY219)/MAX(FG219+EY219+FH219, 0.1)*$I$9+FH219/MAX(FG219+EY219+FH219, 0.1)*$J$9))/($B$11+$C$11+$F$11)</f>
        <v>0</v>
      </c>
      <c r="DL219">
        <f>($B$11*$K$9+$C$11*$K$9+$F$11*((FG219+EY219)/MAX(FG219+EY219+FH219, 0.1)*$P$9+FH219/MAX(FG219+EY219+FH219, 0.1)*$Q$9))/($B$11+$C$11+$F$11)</f>
        <v>0</v>
      </c>
      <c r="DM219">
        <v>5.36</v>
      </c>
      <c r="DN219">
        <v>0.5</v>
      </c>
      <c r="DO219" t="s">
        <v>440</v>
      </c>
      <c r="DP219">
        <v>2</v>
      </c>
      <c r="DQ219" t="b">
        <v>1</v>
      </c>
      <c r="DR219">
        <v>1758646480.314285</v>
      </c>
      <c r="DS219">
        <v>299.5218928571429</v>
      </c>
      <c r="DT219">
        <v>298.2774642857144</v>
      </c>
      <c r="DU219">
        <v>25.27601428571429</v>
      </c>
      <c r="DV219">
        <v>16.574625</v>
      </c>
      <c r="DW219">
        <v>299.3266071428571</v>
      </c>
      <c r="DX219">
        <v>25.1085</v>
      </c>
      <c r="DY219">
        <v>499.9999642857142</v>
      </c>
      <c r="DZ219">
        <v>90.46311071428572</v>
      </c>
      <c r="EA219">
        <v>0.02982735357142857</v>
      </c>
      <c r="EB219">
        <v>31.25815</v>
      </c>
      <c r="EC219">
        <v>30.01256785714286</v>
      </c>
      <c r="ED219">
        <v>999.9000000000002</v>
      </c>
      <c r="EE219">
        <v>0</v>
      </c>
      <c r="EF219">
        <v>0</v>
      </c>
      <c r="EG219">
        <v>10003.52142857143</v>
      </c>
      <c r="EH219">
        <v>0</v>
      </c>
      <c r="EI219">
        <v>12.3657</v>
      </c>
      <c r="EJ219">
        <v>1.244357175</v>
      </c>
      <c r="EK219">
        <v>307.2890357142857</v>
      </c>
      <c r="EL219">
        <v>303.3048214285714</v>
      </c>
      <c r="EM219">
        <v>8.701393928571429</v>
      </c>
      <c r="EN219">
        <v>298.2774642857144</v>
      </c>
      <c r="EO219">
        <v>16.574625</v>
      </c>
      <c r="EP219">
        <v>2.286547857142857</v>
      </c>
      <c r="EQ219">
        <v>1.499390714285715</v>
      </c>
      <c r="ER219">
        <v>19.58193571428571</v>
      </c>
      <c r="ES219">
        <v>12.96195357142857</v>
      </c>
      <c r="ET219">
        <v>2000.001785714285</v>
      </c>
      <c r="EU219">
        <v>0.9800007857142859</v>
      </c>
      <c r="EV219">
        <v>0.01999951071428572</v>
      </c>
      <c r="EW219">
        <v>0</v>
      </c>
      <c r="EX219">
        <v>836.7891071428569</v>
      </c>
      <c r="EY219">
        <v>5.00097</v>
      </c>
      <c r="EZ219">
        <v>16771.5</v>
      </c>
      <c r="FA219">
        <v>16707.59642857143</v>
      </c>
      <c r="FB219">
        <v>40.61375</v>
      </c>
      <c r="FC219">
        <v>40.875</v>
      </c>
      <c r="FD219">
        <v>40.5</v>
      </c>
      <c r="FE219">
        <v>40.50885714285715</v>
      </c>
      <c r="FF219">
        <v>41.31199999999999</v>
      </c>
      <c r="FG219">
        <v>1955.101785714286</v>
      </c>
      <c r="FH219">
        <v>39.9</v>
      </c>
      <c r="FI219">
        <v>0</v>
      </c>
      <c r="FJ219">
        <v>1758646489.2</v>
      </c>
      <c r="FK219">
        <v>0</v>
      </c>
      <c r="FL219">
        <v>836.6938076923077</v>
      </c>
      <c r="FM219">
        <v>-13.64023931063065</v>
      </c>
      <c r="FN219">
        <v>-276.666666828579</v>
      </c>
      <c r="FO219">
        <v>16769.93461538462</v>
      </c>
      <c r="FP219">
        <v>15</v>
      </c>
      <c r="FQ219">
        <v>0</v>
      </c>
      <c r="FR219" t="s">
        <v>441</v>
      </c>
      <c r="FS219">
        <v>1747247426.5</v>
      </c>
      <c r="FT219">
        <v>1747247420.5</v>
      </c>
      <c r="FU219">
        <v>0</v>
      </c>
      <c r="FV219">
        <v>1.027</v>
      </c>
      <c r="FW219">
        <v>0.031</v>
      </c>
      <c r="FX219">
        <v>0.02</v>
      </c>
      <c r="FY219">
        <v>0.05</v>
      </c>
      <c r="FZ219">
        <v>420</v>
      </c>
      <c r="GA219">
        <v>16</v>
      </c>
      <c r="GB219">
        <v>0.01</v>
      </c>
      <c r="GC219">
        <v>0.1</v>
      </c>
      <c r="GD219">
        <v>0.578688412195122</v>
      </c>
      <c r="GE219">
        <v>14.38861054912892</v>
      </c>
      <c r="GF219">
        <v>1.41979427797296</v>
      </c>
      <c r="GG219">
        <v>0</v>
      </c>
      <c r="GH219">
        <v>837.3456764705884</v>
      </c>
      <c r="GI219">
        <v>-13.42406416823534</v>
      </c>
      <c r="GJ219">
        <v>1.335294409497254</v>
      </c>
      <c r="GK219">
        <v>-1</v>
      </c>
      <c r="GL219">
        <v>8.699527317073171</v>
      </c>
      <c r="GM219">
        <v>0.08470473867595427</v>
      </c>
      <c r="GN219">
        <v>0.01254167822908495</v>
      </c>
      <c r="GO219">
        <v>1</v>
      </c>
      <c r="GP219">
        <v>1</v>
      </c>
      <c r="GQ219">
        <v>2</v>
      </c>
      <c r="GR219" t="s">
        <v>442</v>
      </c>
      <c r="GS219">
        <v>3.13475</v>
      </c>
      <c r="GT219">
        <v>2.69035</v>
      </c>
      <c r="GU219">
        <v>0.06717380000000001</v>
      </c>
      <c r="GV219">
        <v>0.0659285</v>
      </c>
      <c r="GW219">
        <v>0.11024</v>
      </c>
      <c r="GX219">
        <v>0.0808489</v>
      </c>
      <c r="GY219">
        <v>29674.5</v>
      </c>
      <c r="GZ219">
        <v>29766.6</v>
      </c>
      <c r="HA219">
        <v>29569.5</v>
      </c>
      <c r="HB219">
        <v>29448.1</v>
      </c>
      <c r="HC219">
        <v>34757.6</v>
      </c>
      <c r="HD219">
        <v>35859.7</v>
      </c>
      <c r="HE219">
        <v>41612.3</v>
      </c>
      <c r="HF219">
        <v>41837.9</v>
      </c>
      <c r="HG219">
        <v>1.93152</v>
      </c>
      <c r="HH219">
        <v>1.87</v>
      </c>
      <c r="HI219">
        <v>0.06373230000000001</v>
      </c>
      <c r="HJ219">
        <v>0</v>
      </c>
      <c r="HK219">
        <v>28.9796</v>
      </c>
      <c r="HL219">
        <v>999.9</v>
      </c>
      <c r="HM219">
        <v>44.2</v>
      </c>
      <c r="HN219">
        <v>31.1</v>
      </c>
      <c r="HO219">
        <v>22.1711</v>
      </c>
      <c r="HP219">
        <v>62.0179</v>
      </c>
      <c r="HQ219">
        <v>26.4103</v>
      </c>
      <c r="HR219">
        <v>1</v>
      </c>
      <c r="HS219">
        <v>0.0562652</v>
      </c>
      <c r="HT219">
        <v>-1.29419</v>
      </c>
      <c r="HU219">
        <v>20.3344</v>
      </c>
      <c r="HV219">
        <v>5.21639</v>
      </c>
      <c r="HW219">
        <v>12.0137</v>
      </c>
      <c r="HX219">
        <v>4.98895</v>
      </c>
      <c r="HY219">
        <v>3.2879</v>
      </c>
      <c r="HZ219">
        <v>9999</v>
      </c>
      <c r="IA219">
        <v>9999</v>
      </c>
      <c r="IB219">
        <v>9999</v>
      </c>
      <c r="IC219">
        <v>999.9</v>
      </c>
      <c r="ID219">
        <v>1.86753</v>
      </c>
      <c r="IE219">
        <v>1.8667</v>
      </c>
      <c r="IF219">
        <v>1.866</v>
      </c>
      <c r="IG219">
        <v>1.866</v>
      </c>
      <c r="IH219">
        <v>1.86784</v>
      </c>
      <c r="II219">
        <v>1.87027</v>
      </c>
      <c r="IJ219">
        <v>1.8689</v>
      </c>
      <c r="IK219">
        <v>1.87042</v>
      </c>
      <c r="IL219">
        <v>0</v>
      </c>
      <c r="IM219">
        <v>0</v>
      </c>
      <c r="IN219">
        <v>0</v>
      </c>
      <c r="IO219">
        <v>0</v>
      </c>
      <c r="IP219" t="s">
        <v>443</v>
      </c>
      <c r="IQ219" t="s">
        <v>444</v>
      </c>
      <c r="IR219" t="s">
        <v>445</v>
      </c>
      <c r="IS219" t="s">
        <v>445</v>
      </c>
      <c r="IT219" t="s">
        <v>445</v>
      </c>
      <c r="IU219" t="s">
        <v>445</v>
      </c>
      <c r="IV219">
        <v>0</v>
      </c>
      <c r="IW219">
        <v>100</v>
      </c>
      <c r="IX219">
        <v>100</v>
      </c>
      <c r="IY219">
        <v>0.196</v>
      </c>
      <c r="IZ219">
        <v>0.1673</v>
      </c>
      <c r="JA219">
        <v>0.1520806729546384</v>
      </c>
      <c r="JB219">
        <v>0.0003178419753343253</v>
      </c>
      <c r="JC219">
        <v>-6.012475575984678E-07</v>
      </c>
      <c r="JD219">
        <v>7.594320938325871E-11</v>
      </c>
      <c r="JE219">
        <v>-0.06537213769188976</v>
      </c>
      <c r="JF219">
        <v>-0.002779077146552394</v>
      </c>
      <c r="JG219">
        <v>0.0007843295920201409</v>
      </c>
      <c r="JH219">
        <v>-1.211717912536145E-05</v>
      </c>
      <c r="JI219">
        <v>4</v>
      </c>
      <c r="JJ219">
        <v>2338</v>
      </c>
      <c r="JK219">
        <v>1</v>
      </c>
      <c r="JL219">
        <v>27</v>
      </c>
      <c r="JM219">
        <v>189984.4</v>
      </c>
      <c r="JN219">
        <v>189984.5</v>
      </c>
      <c r="JO219">
        <v>0.704346</v>
      </c>
      <c r="JP219">
        <v>2.27905</v>
      </c>
      <c r="JQ219">
        <v>1.39771</v>
      </c>
      <c r="JR219">
        <v>2.34863</v>
      </c>
      <c r="JS219">
        <v>1.49536</v>
      </c>
      <c r="JT219">
        <v>2.65869</v>
      </c>
      <c r="JU219">
        <v>36.152</v>
      </c>
      <c r="JV219">
        <v>24.0612</v>
      </c>
      <c r="JW219">
        <v>18</v>
      </c>
      <c r="JX219">
        <v>491.27</v>
      </c>
      <c r="JY219">
        <v>442.732</v>
      </c>
      <c r="JZ219">
        <v>30.596</v>
      </c>
      <c r="KA219">
        <v>28.3155</v>
      </c>
      <c r="KB219">
        <v>30</v>
      </c>
      <c r="KC219">
        <v>28.1287</v>
      </c>
      <c r="KD219">
        <v>28.0559</v>
      </c>
      <c r="KE219">
        <v>14.111</v>
      </c>
      <c r="KF219">
        <v>27.5512</v>
      </c>
      <c r="KG219">
        <v>36.6559</v>
      </c>
      <c r="KH219">
        <v>30.5893</v>
      </c>
      <c r="KI219">
        <v>246.384</v>
      </c>
      <c r="KJ219">
        <v>16.6596</v>
      </c>
      <c r="KK219">
        <v>101.063</v>
      </c>
      <c r="KL219">
        <v>100.605</v>
      </c>
    </row>
    <row r="220" spans="1:298">
      <c r="A220">
        <v>204</v>
      </c>
      <c r="B220">
        <v>1758646493.1</v>
      </c>
      <c r="C220">
        <v>4867.099999904633</v>
      </c>
      <c r="D220" t="s">
        <v>854</v>
      </c>
      <c r="E220" t="s">
        <v>855</v>
      </c>
      <c r="F220">
        <v>5</v>
      </c>
      <c r="G220" t="s">
        <v>833</v>
      </c>
      <c r="H220" t="s">
        <v>437</v>
      </c>
      <c r="I220" t="s">
        <v>438</v>
      </c>
      <c r="J220">
        <v>1758646485.6</v>
      </c>
      <c r="K220">
        <f>(L220)/1000</f>
        <v>0</v>
      </c>
      <c r="L220">
        <f>IF(DQ220, AO220, AI220)</f>
        <v>0</v>
      </c>
      <c r="M220">
        <f>IF(DQ220, AJ220, AH220)</f>
        <v>0</v>
      </c>
      <c r="N220">
        <f>DS220 - IF(AV220&gt;1, M220*DM220*100.0/(AX220), 0)</f>
        <v>0</v>
      </c>
      <c r="O220">
        <f>((U220-K220/2)*N220-M220)/(U220+K220/2)</f>
        <v>0</v>
      </c>
      <c r="P220">
        <f>O220*(DZ220+EA220)/1000.0</f>
        <v>0</v>
      </c>
      <c r="Q220">
        <f>(DS220 - IF(AV220&gt;1, M220*DM220*100.0/(AX220), 0))*(DZ220+EA220)/1000.0</f>
        <v>0</v>
      </c>
      <c r="R220">
        <f>2.0/((1/T220-1/S220)+SIGN(T220)*SQRT((1/T220-1/S220)*(1/T220-1/S220) + 4*DN220/((DN220+1)*(DN220+1))*(2*1/T220*1/S220-1/S220*1/S220)))</f>
        <v>0</v>
      </c>
      <c r="S220">
        <f>IF(LEFT(DO220,1)&lt;&gt;"0",IF(LEFT(DO220,1)="1",3.0,DP220),$D$5+$E$5*(EG220*DZ220/($K$5*1000))+$F$5*(EG220*DZ220/($K$5*1000))*MAX(MIN(DM220,$J$5),$I$5)*MAX(MIN(DM220,$J$5),$I$5)+$G$5*MAX(MIN(DM220,$J$5),$I$5)*(EG220*DZ220/($K$5*1000))+$H$5*(EG220*DZ220/($K$5*1000))*(EG220*DZ220/($K$5*1000)))</f>
        <v>0</v>
      </c>
      <c r="T220">
        <f>K220*(1000-(1000*0.61365*exp(17.502*X220/(240.97+X220))/(DZ220+EA220)+DU220)/2)/(1000*0.61365*exp(17.502*X220/(240.97+X220))/(DZ220+EA220)-DU220)</f>
        <v>0</v>
      </c>
      <c r="U220">
        <f>1/((DN220+1)/(R220/1.6)+1/(S220/1.37)) + DN220/((DN220+1)/(R220/1.6) + DN220/(S220/1.37))</f>
        <v>0</v>
      </c>
      <c r="V220">
        <f>(DI220*DL220)</f>
        <v>0</v>
      </c>
      <c r="W220">
        <f>(EB220+(V220+2*0.95*5.67E-8*(((EB220+$B$7)+273)^4-(EB220+273)^4)-44100*K220)/(1.84*29.3*S220+8*0.95*5.67E-8*(EB220+273)^3))</f>
        <v>0</v>
      </c>
      <c r="X220">
        <f>($C$7*EC220+$D$7*ED220+$E$7*W220)</f>
        <v>0</v>
      </c>
      <c r="Y220">
        <f>0.61365*exp(17.502*X220/(240.97+X220))</f>
        <v>0</v>
      </c>
      <c r="Z220">
        <f>(AA220/AB220*100)</f>
        <v>0</v>
      </c>
      <c r="AA220">
        <f>DU220*(DZ220+EA220)/1000</f>
        <v>0</v>
      </c>
      <c r="AB220">
        <f>0.61365*exp(17.502*EB220/(240.97+EB220))</f>
        <v>0</v>
      </c>
      <c r="AC220">
        <f>(Y220-DU220*(DZ220+EA220)/1000)</f>
        <v>0</v>
      </c>
      <c r="AD220">
        <f>(-K220*44100)</f>
        <v>0</v>
      </c>
      <c r="AE220">
        <f>2*29.3*S220*0.92*(EB220-X220)</f>
        <v>0</v>
      </c>
      <c r="AF220">
        <f>2*0.95*5.67E-8*(((EB220+$B$7)+273)^4-(X220+273)^4)</f>
        <v>0</v>
      </c>
      <c r="AG220">
        <f>V220+AF220+AD220+AE220</f>
        <v>0</v>
      </c>
      <c r="AH220">
        <f>DY220*AV220*(DT220-DS220*(1000-AV220*DV220)/(1000-AV220*DU220))/(100*DM220)</f>
        <v>0</v>
      </c>
      <c r="AI220">
        <f>1000*DY220*AV220*(DU220-DV220)/(100*DM220*(1000-AV220*DU220))</f>
        <v>0</v>
      </c>
      <c r="AJ220">
        <f>(AK220 - AL220 - DZ220*1E3/(8.314*(EB220+273.15)) * AN220/DY220 * AM220) * DY220/(100*DM220) * (1000 - DV220)/1000</f>
        <v>0</v>
      </c>
      <c r="AK220">
        <v>270.6179948722828</v>
      </c>
      <c r="AL220">
        <v>268.462090909091</v>
      </c>
      <c r="AM220">
        <v>-3.175338707175336</v>
      </c>
      <c r="AN220">
        <v>64.9634164498939</v>
      </c>
      <c r="AO220">
        <f>(AQ220 - AP220 + DZ220*1E3/(8.314*(EB220+273.15)) * AS220/DY220 * AR220) * DY220/(100*DM220) * 1000/(1000 - AQ220)</f>
        <v>0</v>
      </c>
      <c r="AP220">
        <v>16.5736029217218</v>
      </c>
      <c r="AQ220">
        <v>25.26001575757575</v>
      </c>
      <c r="AR220">
        <v>-6.125739571487213E-06</v>
      </c>
      <c r="AS220">
        <v>107.6059285332688</v>
      </c>
      <c r="AT220">
        <v>0</v>
      </c>
      <c r="AU220">
        <v>0</v>
      </c>
      <c r="AV220">
        <f>IF(AT220*$H$13&gt;=AX220,1.0,(AX220/(AX220-AT220*$H$13)))</f>
        <v>0</v>
      </c>
      <c r="AW220">
        <f>(AV220-1)*100</f>
        <v>0</v>
      </c>
      <c r="AX220">
        <f>MAX(0,($B$13+$C$13*EG220)/(1+$D$13*EG220)*DZ220/(EB220+273)*$E$13)</f>
        <v>0</v>
      </c>
      <c r="AY220" t="s">
        <v>439</v>
      </c>
      <c r="AZ220" t="s">
        <v>439</v>
      </c>
      <c r="BA220">
        <v>0</v>
      </c>
      <c r="BB220">
        <v>0</v>
      </c>
      <c r="BC220">
        <f>1-BA220/BB220</f>
        <v>0</v>
      </c>
      <c r="BD220">
        <v>0</v>
      </c>
      <c r="BE220" t="s">
        <v>439</v>
      </c>
      <c r="BF220" t="s">
        <v>439</v>
      </c>
      <c r="BG220">
        <v>0</v>
      </c>
      <c r="BH220">
        <v>0</v>
      </c>
      <c r="BI220">
        <f>1-BG220/BH220</f>
        <v>0</v>
      </c>
      <c r="BJ220">
        <v>0.5</v>
      </c>
      <c r="BK220">
        <f>DJ220</f>
        <v>0</v>
      </c>
      <c r="BL220">
        <f>M220</f>
        <v>0</v>
      </c>
      <c r="BM220">
        <f>BI220*BJ220*BK220</f>
        <v>0</v>
      </c>
      <c r="BN220">
        <f>(BL220-BD220)/BK220</f>
        <v>0</v>
      </c>
      <c r="BO220">
        <f>(BB220-BH220)/BH220</f>
        <v>0</v>
      </c>
      <c r="BP220">
        <f>BA220/(BC220+BA220/BH220)</f>
        <v>0</v>
      </c>
      <c r="BQ220" t="s">
        <v>439</v>
      </c>
      <c r="BR220">
        <v>0</v>
      </c>
      <c r="BS220">
        <f>IF(BR220&lt;&gt;0, BR220, BP220)</f>
        <v>0</v>
      </c>
      <c r="BT220">
        <f>1-BS220/BH220</f>
        <v>0</v>
      </c>
      <c r="BU220">
        <f>(BH220-BG220)/(BH220-BS220)</f>
        <v>0</v>
      </c>
      <c r="BV220">
        <f>(BB220-BH220)/(BB220-BS220)</f>
        <v>0</v>
      </c>
      <c r="BW220">
        <f>(BH220-BG220)/(BH220-BA220)</f>
        <v>0</v>
      </c>
      <c r="BX220">
        <f>(BB220-BH220)/(BB220-BA220)</f>
        <v>0</v>
      </c>
      <c r="BY220">
        <f>(BU220*BS220/BG220)</f>
        <v>0</v>
      </c>
      <c r="BZ220">
        <f>(1-BY220)</f>
        <v>0</v>
      </c>
      <c r="DI220">
        <f>$B$11*EH220+$C$11*EI220+$F$11*ET220*(1-EW220)</f>
        <v>0</v>
      </c>
      <c r="DJ220">
        <f>DI220*DK220</f>
        <v>0</v>
      </c>
      <c r="DK220">
        <f>($B$11*$D$9+$C$11*$D$9+$F$11*((FG220+EY220)/MAX(FG220+EY220+FH220, 0.1)*$I$9+FH220/MAX(FG220+EY220+FH220, 0.1)*$J$9))/($B$11+$C$11+$F$11)</f>
        <v>0</v>
      </c>
      <c r="DL220">
        <f>($B$11*$K$9+$C$11*$K$9+$F$11*((FG220+EY220)/MAX(FG220+EY220+FH220, 0.1)*$P$9+FH220/MAX(FG220+EY220+FH220, 0.1)*$Q$9))/($B$11+$C$11+$F$11)</f>
        <v>0</v>
      </c>
      <c r="DM220">
        <v>5.36</v>
      </c>
      <c r="DN220">
        <v>0.5</v>
      </c>
      <c r="DO220" t="s">
        <v>440</v>
      </c>
      <c r="DP220">
        <v>2</v>
      </c>
      <c r="DQ220" t="b">
        <v>1</v>
      </c>
      <c r="DR220">
        <v>1758646485.6</v>
      </c>
      <c r="DS220">
        <v>283.2586296296296</v>
      </c>
      <c r="DT220">
        <v>280.7977777777778</v>
      </c>
      <c r="DU220">
        <v>25.26998148148148</v>
      </c>
      <c r="DV220">
        <v>16.56825555555556</v>
      </c>
      <c r="DW220">
        <v>283.0631851851851</v>
      </c>
      <c r="DX220">
        <v>25.10255185185185</v>
      </c>
      <c r="DY220">
        <v>499.982037037037</v>
      </c>
      <c r="DZ220">
        <v>90.4628074074074</v>
      </c>
      <c r="EA220">
        <v>0.02985211851851852</v>
      </c>
      <c r="EB220">
        <v>31.25877407407407</v>
      </c>
      <c r="EC220">
        <v>30.01278888888889</v>
      </c>
      <c r="ED220">
        <v>999.9000000000001</v>
      </c>
      <c r="EE220">
        <v>0</v>
      </c>
      <c r="EF220">
        <v>0</v>
      </c>
      <c r="EG220">
        <v>10007.72666666667</v>
      </c>
      <c r="EH220">
        <v>0</v>
      </c>
      <c r="EI220">
        <v>12.3657</v>
      </c>
      <c r="EJ220">
        <v>2.460746851851852</v>
      </c>
      <c r="EK220">
        <v>290.6023333333333</v>
      </c>
      <c r="EL220">
        <v>285.5287037037037</v>
      </c>
      <c r="EM220">
        <v>8.70172925925926</v>
      </c>
      <c r="EN220">
        <v>280.7977777777778</v>
      </c>
      <c r="EO220">
        <v>16.56825555555556</v>
      </c>
      <c r="EP220">
        <v>2.285994074074075</v>
      </c>
      <c r="EQ220">
        <v>1.49881</v>
      </c>
      <c r="ER220">
        <v>19.57803703703703</v>
      </c>
      <c r="ES220">
        <v>12.95603703703704</v>
      </c>
      <c r="ET220">
        <v>1999.98925925926</v>
      </c>
      <c r="EU220">
        <v>0.9800006666666669</v>
      </c>
      <c r="EV220">
        <v>0.01999963333333334</v>
      </c>
      <c r="EW220">
        <v>0</v>
      </c>
      <c r="EX220">
        <v>835.6152222222222</v>
      </c>
      <c r="EY220">
        <v>5.00097</v>
      </c>
      <c r="EZ220">
        <v>16747.28148148148</v>
      </c>
      <c r="FA220">
        <v>16707.4962962963</v>
      </c>
      <c r="FB220">
        <v>40.59933333333333</v>
      </c>
      <c r="FC220">
        <v>40.875</v>
      </c>
      <c r="FD220">
        <v>40.5</v>
      </c>
      <c r="FE220">
        <v>40.50459259259259</v>
      </c>
      <c r="FF220">
        <v>41.31199999999999</v>
      </c>
      <c r="FG220">
        <v>1955.089259259259</v>
      </c>
      <c r="FH220">
        <v>39.9</v>
      </c>
      <c r="FI220">
        <v>0</v>
      </c>
      <c r="FJ220">
        <v>1758646494</v>
      </c>
      <c r="FK220">
        <v>0</v>
      </c>
      <c r="FL220">
        <v>835.6050384615386</v>
      </c>
      <c r="FM220">
        <v>-13.40748715330596</v>
      </c>
      <c r="FN220">
        <v>-272.6085466085372</v>
      </c>
      <c r="FO220">
        <v>16747.89230769231</v>
      </c>
      <c r="FP220">
        <v>15</v>
      </c>
      <c r="FQ220">
        <v>0</v>
      </c>
      <c r="FR220" t="s">
        <v>441</v>
      </c>
      <c r="FS220">
        <v>1747247426.5</v>
      </c>
      <c r="FT220">
        <v>1747247420.5</v>
      </c>
      <c r="FU220">
        <v>0</v>
      </c>
      <c r="FV220">
        <v>1.027</v>
      </c>
      <c r="FW220">
        <v>0.031</v>
      </c>
      <c r="FX220">
        <v>0.02</v>
      </c>
      <c r="FY220">
        <v>0.05</v>
      </c>
      <c r="FZ220">
        <v>420</v>
      </c>
      <c r="GA220">
        <v>16</v>
      </c>
      <c r="GB220">
        <v>0.01</v>
      </c>
      <c r="GC220">
        <v>0.1</v>
      </c>
      <c r="GD220">
        <v>1.773388680487805</v>
      </c>
      <c r="GE220">
        <v>13.85721170592334</v>
      </c>
      <c r="GF220">
        <v>1.366557060985675</v>
      </c>
      <c r="GG220">
        <v>0</v>
      </c>
      <c r="GH220">
        <v>836.3074999999999</v>
      </c>
      <c r="GI220">
        <v>-13.22152786685861</v>
      </c>
      <c r="GJ220">
        <v>1.315624907433277</v>
      </c>
      <c r="GK220">
        <v>-1</v>
      </c>
      <c r="GL220">
        <v>8.699111463414633</v>
      </c>
      <c r="GM220">
        <v>0.03530069686410581</v>
      </c>
      <c r="GN220">
        <v>0.01427439846427701</v>
      </c>
      <c r="GO220">
        <v>1</v>
      </c>
      <c r="GP220">
        <v>1</v>
      </c>
      <c r="GQ220">
        <v>2</v>
      </c>
      <c r="GR220" t="s">
        <v>442</v>
      </c>
      <c r="GS220">
        <v>3.13476</v>
      </c>
      <c r="GT220">
        <v>2.68981</v>
      </c>
      <c r="GU220">
        <v>0.06398330000000001</v>
      </c>
      <c r="GV220">
        <v>0.0625372</v>
      </c>
      <c r="GW220">
        <v>0.110236</v>
      </c>
      <c r="GX220">
        <v>0.0809816</v>
      </c>
      <c r="GY220">
        <v>29775.9</v>
      </c>
      <c r="GZ220">
        <v>29875</v>
      </c>
      <c r="HA220">
        <v>29569.5</v>
      </c>
      <c r="HB220">
        <v>29448.5</v>
      </c>
      <c r="HC220">
        <v>34757.6</v>
      </c>
      <c r="HD220">
        <v>35854.9</v>
      </c>
      <c r="HE220">
        <v>41612.2</v>
      </c>
      <c r="HF220">
        <v>41838.5</v>
      </c>
      <c r="HG220">
        <v>1.93158</v>
      </c>
      <c r="HH220">
        <v>1.86955</v>
      </c>
      <c r="HI220">
        <v>0.06365030000000001</v>
      </c>
      <c r="HJ220">
        <v>0</v>
      </c>
      <c r="HK220">
        <v>28.9796</v>
      </c>
      <c r="HL220">
        <v>999.9</v>
      </c>
      <c r="HM220">
        <v>44.1</v>
      </c>
      <c r="HN220">
        <v>31.1</v>
      </c>
      <c r="HO220">
        <v>22.1184</v>
      </c>
      <c r="HP220">
        <v>62.2079</v>
      </c>
      <c r="HQ220">
        <v>26.2821</v>
      </c>
      <c r="HR220">
        <v>1</v>
      </c>
      <c r="HS220">
        <v>0.0562729</v>
      </c>
      <c r="HT220">
        <v>-1.27174</v>
      </c>
      <c r="HU220">
        <v>20.3346</v>
      </c>
      <c r="HV220">
        <v>5.21579</v>
      </c>
      <c r="HW220">
        <v>12.014</v>
      </c>
      <c r="HX220">
        <v>4.9886</v>
      </c>
      <c r="HY220">
        <v>3.28778</v>
      </c>
      <c r="HZ220">
        <v>9999</v>
      </c>
      <c r="IA220">
        <v>9999</v>
      </c>
      <c r="IB220">
        <v>9999</v>
      </c>
      <c r="IC220">
        <v>999.9</v>
      </c>
      <c r="ID220">
        <v>1.86754</v>
      </c>
      <c r="IE220">
        <v>1.8667</v>
      </c>
      <c r="IF220">
        <v>1.866</v>
      </c>
      <c r="IG220">
        <v>1.866</v>
      </c>
      <c r="IH220">
        <v>1.86785</v>
      </c>
      <c r="II220">
        <v>1.87027</v>
      </c>
      <c r="IJ220">
        <v>1.86891</v>
      </c>
      <c r="IK220">
        <v>1.87042</v>
      </c>
      <c r="IL220">
        <v>0</v>
      </c>
      <c r="IM220">
        <v>0</v>
      </c>
      <c r="IN220">
        <v>0</v>
      </c>
      <c r="IO220">
        <v>0</v>
      </c>
      <c r="IP220" t="s">
        <v>443</v>
      </c>
      <c r="IQ220" t="s">
        <v>444</v>
      </c>
      <c r="IR220" t="s">
        <v>445</v>
      </c>
      <c r="IS220" t="s">
        <v>445</v>
      </c>
      <c r="IT220" t="s">
        <v>445</v>
      </c>
      <c r="IU220" t="s">
        <v>445</v>
      </c>
      <c r="IV220">
        <v>0</v>
      </c>
      <c r="IW220">
        <v>100</v>
      </c>
      <c r="IX220">
        <v>100</v>
      </c>
      <c r="IY220">
        <v>0.196</v>
      </c>
      <c r="IZ220">
        <v>0.1673</v>
      </c>
      <c r="JA220">
        <v>0.1520806729546384</v>
      </c>
      <c r="JB220">
        <v>0.0003178419753343253</v>
      </c>
      <c r="JC220">
        <v>-6.012475575984678E-07</v>
      </c>
      <c r="JD220">
        <v>7.594320938325871E-11</v>
      </c>
      <c r="JE220">
        <v>-0.06537213769188976</v>
      </c>
      <c r="JF220">
        <v>-0.002779077146552394</v>
      </c>
      <c r="JG220">
        <v>0.0007843295920201409</v>
      </c>
      <c r="JH220">
        <v>-1.211717912536145E-05</v>
      </c>
      <c r="JI220">
        <v>4</v>
      </c>
      <c r="JJ220">
        <v>2338</v>
      </c>
      <c r="JK220">
        <v>1</v>
      </c>
      <c r="JL220">
        <v>27</v>
      </c>
      <c r="JM220">
        <v>189984.4</v>
      </c>
      <c r="JN220">
        <v>189984.5</v>
      </c>
      <c r="JO220">
        <v>0.667725</v>
      </c>
      <c r="JP220">
        <v>2.29614</v>
      </c>
      <c r="JQ220">
        <v>1.39648</v>
      </c>
      <c r="JR220">
        <v>2.34741</v>
      </c>
      <c r="JS220">
        <v>1.49536</v>
      </c>
      <c r="JT220">
        <v>2.67334</v>
      </c>
      <c r="JU220">
        <v>36.152</v>
      </c>
      <c r="JV220">
        <v>24.0612</v>
      </c>
      <c r="JW220">
        <v>18</v>
      </c>
      <c r="JX220">
        <v>491.302</v>
      </c>
      <c r="JY220">
        <v>442.456</v>
      </c>
      <c r="JZ220">
        <v>30.5842</v>
      </c>
      <c r="KA220">
        <v>28.3155</v>
      </c>
      <c r="KB220">
        <v>30</v>
      </c>
      <c r="KC220">
        <v>28.1287</v>
      </c>
      <c r="KD220">
        <v>28.0559</v>
      </c>
      <c r="KE220">
        <v>13.3651</v>
      </c>
      <c r="KF220">
        <v>27.5512</v>
      </c>
      <c r="KG220">
        <v>36.6559</v>
      </c>
      <c r="KH220">
        <v>30.5736</v>
      </c>
      <c r="KI220">
        <v>233.024</v>
      </c>
      <c r="KJ220">
        <v>16.6596</v>
      </c>
      <c r="KK220">
        <v>101.063</v>
      </c>
      <c r="KL220">
        <v>100.607</v>
      </c>
    </row>
    <row r="221" spans="1:298">
      <c r="A221">
        <v>205</v>
      </c>
      <c r="B221">
        <v>1758646498.1</v>
      </c>
      <c r="C221">
        <v>4872.099999904633</v>
      </c>
      <c r="D221" t="s">
        <v>856</v>
      </c>
      <c r="E221" t="s">
        <v>857</v>
      </c>
      <c r="F221">
        <v>5</v>
      </c>
      <c r="G221" t="s">
        <v>833</v>
      </c>
      <c r="H221" t="s">
        <v>437</v>
      </c>
      <c r="I221" t="s">
        <v>438</v>
      </c>
      <c r="J221">
        <v>1758646490.314285</v>
      </c>
      <c r="K221">
        <f>(L221)/1000</f>
        <v>0</v>
      </c>
      <c r="L221">
        <f>IF(DQ221, AO221, AI221)</f>
        <v>0</v>
      </c>
      <c r="M221">
        <f>IF(DQ221, AJ221, AH221)</f>
        <v>0</v>
      </c>
      <c r="N221">
        <f>DS221 - IF(AV221&gt;1, M221*DM221*100.0/(AX221), 0)</f>
        <v>0</v>
      </c>
      <c r="O221">
        <f>((U221-K221/2)*N221-M221)/(U221+K221/2)</f>
        <v>0</v>
      </c>
      <c r="P221">
        <f>O221*(DZ221+EA221)/1000.0</f>
        <v>0</v>
      </c>
      <c r="Q221">
        <f>(DS221 - IF(AV221&gt;1, M221*DM221*100.0/(AX221), 0))*(DZ221+EA221)/1000.0</f>
        <v>0</v>
      </c>
      <c r="R221">
        <f>2.0/((1/T221-1/S221)+SIGN(T221)*SQRT((1/T221-1/S221)*(1/T221-1/S221) + 4*DN221/((DN221+1)*(DN221+1))*(2*1/T221*1/S221-1/S221*1/S221)))</f>
        <v>0</v>
      </c>
      <c r="S221">
        <f>IF(LEFT(DO221,1)&lt;&gt;"0",IF(LEFT(DO221,1)="1",3.0,DP221),$D$5+$E$5*(EG221*DZ221/($K$5*1000))+$F$5*(EG221*DZ221/($K$5*1000))*MAX(MIN(DM221,$J$5),$I$5)*MAX(MIN(DM221,$J$5),$I$5)+$G$5*MAX(MIN(DM221,$J$5),$I$5)*(EG221*DZ221/($K$5*1000))+$H$5*(EG221*DZ221/($K$5*1000))*(EG221*DZ221/($K$5*1000)))</f>
        <v>0</v>
      </c>
      <c r="T221">
        <f>K221*(1000-(1000*0.61365*exp(17.502*X221/(240.97+X221))/(DZ221+EA221)+DU221)/2)/(1000*0.61365*exp(17.502*X221/(240.97+X221))/(DZ221+EA221)-DU221)</f>
        <v>0</v>
      </c>
      <c r="U221">
        <f>1/((DN221+1)/(R221/1.6)+1/(S221/1.37)) + DN221/((DN221+1)/(R221/1.6) + DN221/(S221/1.37))</f>
        <v>0</v>
      </c>
      <c r="V221">
        <f>(DI221*DL221)</f>
        <v>0</v>
      </c>
      <c r="W221">
        <f>(EB221+(V221+2*0.95*5.67E-8*(((EB221+$B$7)+273)^4-(EB221+273)^4)-44100*K221)/(1.84*29.3*S221+8*0.95*5.67E-8*(EB221+273)^3))</f>
        <v>0</v>
      </c>
      <c r="X221">
        <f>($C$7*EC221+$D$7*ED221+$E$7*W221)</f>
        <v>0</v>
      </c>
      <c r="Y221">
        <f>0.61365*exp(17.502*X221/(240.97+X221))</f>
        <v>0</v>
      </c>
      <c r="Z221">
        <f>(AA221/AB221*100)</f>
        <v>0</v>
      </c>
      <c r="AA221">
        <f>DU221*(DZ221+EA221)/1000</f>
        <v>0</v>
      </c>
      <c r="AB221">
        <f>0.61365*exp(17.502*EB221/(240.97+EB221))</f>
        <v>0</v>
      </c>
      <c r="AC221">
        <f>(Y221-DU221*(DZ221+EA221)/1000)</f>
        <v>0</v>
      </c>
      <c r="AD221">
        <f>(-K221*44100)</f>
        <v>0</v>
      </c>
      <c r="AE221">
        <f>2*29.3*S221*0.92*(EB221-X221)</f>
        <v>0</v>
      </c>
      <c r="AF221">
        <f>2*0.95*5.67E-8*(((EB221+$B$7)+273)^4-(X221+273)^4)</f>
        <v>0</v>
      </c>
      <c r="AG221">
        <f>V221+AF221+AD221+AE221</f>
        <v>0</v>
      </c>
      <c r="AH221">
        <f>DY221*AV221*(DT221-DS221*(1000-AV221*DV221)/(1000-AV221*DU221))/(100*DM221)</f>
        <v>0</v>
      </c>
      <c r="AI221">
        <f>1000*DY221*AV221*(DU221-DV221)/(100*DM221*(1000-AV221*DU221))</f>
        <v>0</v>
      </c>
      <c r="AJ221">
        <f>(AK221 - AL221 - DZ221*1E3/(8.314*(EB221+273.15)) * AN221/DY221 * AM221) * DY221/(100*DM221) * (1000 - DV221)/1000</f>
        <v>0</v>
      </c>
      <c r="AK221">
        <v>253.7985927301187</v>
      </c>
      <c r="AL221">
        <v>252.6612969696968</v>
      </c>
      <c r="AM221">
        <v>-3.157705848187975</v>
      </c>
      <c r="AN221">
        <v>64.9634164498939</v>
      </c>
      <c r="AO221">
        <f>(AQ221 - AP221 + DZ221*1E3/(8.314*(EB221+273.15)) * AS221/DY221 * AR221) * DY221/(100*DM221) * 1000/(1000 - AQ221)</f>
        <v>0</v>
      </c>
      <c r="AP221">
        <v>16.58803554706131</v>
      </c>
      <c r="AQ221">
        <v>25.26720424242424</v>
      </c>
      <c r="AR221">
        <v>3.091184412080468E-05</v>
      </c>
      <c r="AS221">
        <v>107.6059285332688</v>
      </c>
      <c r="AT221">
        <v>0</v>
      </c>
      <c r="AU221">
        <v>0</v>
      </c>
      <c r="AV221">
        <f>IF(AT221*$H$13&gt;=AX221,1.0,(AX221/(AX221-AT221*$H$13)))</f>
        <v>0</v>
      </c>
      <c r="AW221">
        <f>(AV221-1)*100</f>
        <v>0</v>
      </c>
      <c r="AX221">
        <f>MAX(0,($B$13+$C$13*EG221)/(1+$D$13*EG221)*DZ221/(EB221+273)*$E$13)</f>
        <v>0</v>
      </c>
      <c r="AY221" t="s">
        <v>439</v>
      </c>
      <c r="AZ221" t="s">
        <v>439</v>
      </c>
      <c r="BA221">
        <v>0</v>
      </c>
      <c r="BB221">
        <v>0</v>
      </c>
      <c r="BC221">
        <f>1-BA221/BB221</f>
        <v>0</v>
      </c>
      <c r="BD221">
        <v>0</v>
      </c>
      <c r="BE221" t="s">
        <v>439</v>
      </c>
      <c r="BF221" t="s">
        <v>439</v>
      </c>
      <c r="BG221">
        <v>0</v>
      </c>
      <c r="BH221">
        <v>0</v>
      </c>
      <c r="BI221">
        <f>1-BG221/BH221</f>
        <v>0</v>
      </c>
      <c r="BJ221">
        <v>0.5</v>
      </c>
      <c r="BK221">
        <f>DJ221</f>
        <v>0</v>
      </c>
      <c r="BL221">
        <f>M221</f>
        <v>0</v>
      </c>
      <c r="BM221">
        <f>BI221*BJ221*BK221</f>
        <v>0</v>
      </c>
      <c r="BN221">
        <f>(BL221-BD221)/BK221</f>
        <v>0</v>
      </c>
      <c r="BO221">
        <f>(BB221-BH221)/BH221</f>
        <v>0</v>
      </c>
      <c r="BP221">
        <f>BA221/(BC221+BA221/BH221)</f>
        <v>0</v>
      </c>
      <c r="BQ221" t="s">
        <v>439</v>
      </c>
      <c r="BR221">
        <v>0</v>
      </c>
      <c r="BS221">
        <f>IF(BR221&lt;&gt;0, BR221, BP221)</f>
        <v>0</v>
      </c>
      <c r="BT221">
        <f>1-BS221/BH221</f>
        <v>0</v>
      </c>
      <c r="BU221">
        <f>(BH221-BG221)/(BH221-BS221)</f>
        <v>0</v>
      </c>
      <c r="BV221">
        <f>(BB221-BH221)/(BB221-BS221)</f>
        <v>0</v>
      </c>
      <c r="BW221">
        <f>(BH221-BG221)/(BH221-BA221)</f>
        <v>0</v>
      </c>
      <c r="BX221">
        <f>(BB221-BH221)/(BB221-BA221)</f>
        <v>0</v>
      </c>
      <c r="BY221">
        <f>(BU221*BS221/BG221)</f>
        <v>0</v>
      </c>
      <c r="BZ221">
        <f>(1-BY221)</f>
        <v>0</v>
      </c>
      <c r="DI221">
        <f>$B$11*EH221+$C$11*EI221+$F$11*ET221*(1-EW221)</f>
        <v>0</v>
      </c>
      <c r="DJ221">
        <f>DI221*DK221</f>
        <v>0</v>
      </c>
      <c r="DK221">
        <f>($B$11*$D$9+$C$11*$D$9+$F$11*((FG221+EY221)/MAX(FG221+EY221+FH221, 0.1)*$I$9+FH221/MAX(FG221+EY221+FH221, 0.1)*$J$9))/($B$11+$C$11+$F$11)</f>
        <v>0</v>
      </c>
      <c r="DL221">
        <f>($B$11*$K$9+$C$11*$K$9+$F$11*((FG221+EY221)/MAX(FG221+EY221+FH221, 0.1)*$P$9+FH221/MAX(FG221+EY221+FH221, 0.1)*$Q$9))/($B$11+$C$11+$F$11)</f>
        <v>0</v>
      </c>
      <c r="DM221">
        <v>5.36</v>
      </c>
      <c r="DN221">
        <v>0.5</v>
      </c>
      <c r="DO221" t="s">
        <v>440</v>
      </c>
      <c r="DP221">
        <v>2</v>
      </c>
      <c r="DQ221" t="b">
        <v>1</v>
      </c>
      <c r="DR221">
        <v>1758646490.314285</v>
      </c>
      <c r="DS221">
        <v>268.7428928571429</v>
      </c>
      <c r="DT221">
        <v>265.1960714285714</v>
      </c>
      <c r="DU221">
        <v>25.26603571428571</v>
      </c>
      <c r="DV221">
        <v>16.569425</v>
      </c>
      <c r="DW221">
        <v>268.5474285714286</v>
      </c>
      <c r="DX221">
        <v>25.09865714285715</v>
      </c>
      <c r="DY221">
        <v>499.9879285714287</v>
      </c>
      <c r="DZ221">
        <v>90.46276428571427</v>
      </c>
      <c r="EA221">
        <v>0.02979888928571429</v>
      </c>
      <c r="EB221">
        <v>31.25868214285714</v>
      </c>
      <c r="EC221">
        <v>30.0169</v>
      </c>
      <c r="ED221">
        <v>999.9000000000002</v>
      </c>
      <c r="EE221">
        <v>0</v>
      </c>
      <c r="EF221">
        <v>0</v>
      </c>
      <c r="EG221">
        <v>10008.27857142857</v>
      </c>
      <c r="EH221">
        <v>0</v>
      </c>
      <c r="EI221">
        <v>12.3657</v>
      </c>
      <c r="EJ221">
        <v>3.546704285714286</v>
      </c>
      <c r="EK221">
        <v>275.7090714285715</v>
      </c>
      <c r="EL221">
        <v>269.6641071428571</v>
      </c>
      <c r="EM221">
        <v>8.6966175</v>
      </c>
      <c r="EN221">
        <v>265.1960714285714</v>
      </c>
      <c r="EO221">
        <v>16.569425</v>
      </c>
      <c r="EP221">
        <v>2.285636785714286</v>
      </c>
      <c r="EQ221">
        <v>1.498915357142858</v>
      </c>
      <c r="ER221">
        <v>19.57551785714285</v>
      </c>
      <c r="ES221">
        <v>12.95711428571428</v>
      </c>
      <c r="ET221">
        <v>2000.01</v>
      </c>
      <c r="EU221">
        <v>0.9800008928571431</v>
      </c>
      <c r="EV221">
        <v>0.01999941071428572</v>
      </c>
      <c r="EW221">
        <v>0</v>
      </c>
      <c r="EX221">
        <v>834.6191428571428</v>
      </c>
      <c r="EY221">
        <v>5.00097</v>
      </c>
      <c r="EZ221">
        <v>16726.62142857143</v>
      </c>
      <c r="FA221">
        <v>16707.68571428572</v>
      </c>
      <c r="FB221">
        <v>40.5935</v>
      </c>
      <c r="FC221">
        <v>40.875</v>
      </c>
      <c r="FD221">
        <v>40.5</v>
      </c>
      <c r="FE221">
        <v>40.5</v>
      </c>
      <c r="FF221">
        <v>41.31199999999999</v>
      </c>
      <c r="FG221">
        <v>1955.11</v>
      </c>
      <c r="FH221">
        <v>39.9</v>
      </c>
      <c r="FI221">
        <v>0</v>
      </c>
      <c r="FJ221">
        <v>1758646499.4</v>
      </c>
      <c r="FK221">
        <v>0</v>
      </c>
      <c r="FL221">
        <v>834.4345599999999</v>
      </c>
      <c r="FM221">
        <v>-12.05046153392925</v>
      </c>
      <c r="FN221">
        <v>-256.0384611354266</v>
      </c>
      <c r="FO221">
        <v>16722.936</v>
      </c>
      <c r="FP221">
        <v>15</v>
      </c>
      <c r="FQ221">
        <v>0</v>
      </c>
      <c r="FR221" t="s">
        <v>441</v>
      </c>
      <c r="FS221">
        <v>1747247426.5</v>
      </c>
      <c r="FT221">
        <v>1747247420.5</v>
      </c>
      <c r="FU221">
        <v>0</v>
      </c>
      <c r="FV221">
        <v>1.027</v>
      </c>
      <c r="FW221">
        <v>0.031</v>
      </c>
      <c r="FX221">
        <v>0.02</v>
      </c>
      <c r="FY221">
        <v>0.05</v>
      </c>
      <c r="FZ221">
        <v>420</v>
      </c>
      <c r="GA221">
        <v>16</v>
      </c>
      <c r="GB221">
        <v>0.01</v>
      </c>
      <c r="GC221">
        <v>0.1</v>
      </c>
      <c r="GD221">
        <v>2.85745825</v>
      </c>
      <c r="GE221">
        <v>13.81617935459662</v>
      </c>
      <c r="GF221">
        <v>1.329309786487968</v>
      </c>
      <c r="GG221">
        <v>0</v>
      </c>
      <c r="GH221">
        <v>835.2423823529411</v>
      </c>
      <c r="GI221">
        <v>-12.88689076073674</v>
      </c>
      <c r="GJ221">
        <v>1.290428269417599</v>
      </c>
      <c r="GK221">
        <v>-1</v>
      </c>
      <c r="GL221">
        <v>8.69575025</v>
      </c>
      <c r="GM221">
        <v>-0.07537249530959388</v>
      </c>
      <c r="GN221">
        <v>0.01745606348629324</v>
      </c>
      <c r="GO221">
        <v>1</v>
      </c>
      <c r="GP221">
        <v>1</v>
      </c>
      <c r="GQ221">
        <v>2</v>
      </c>
      <c r="GR221" t="s">
        <v>442</v>
      </c>
      <c r="GS221">
        <v>3.13492</v>
      </c>
      <c r="GT221">
        <v>2.69028</v>
      </c>
      <c r="GU221">
        <v>0.0607311</v>
      </c>
      <c r="GV221">
        <v>0.0590522</v>
      </c>
      <c r="GW221">
        <v>0.110258</v>
      </c>
      <c r="GX221">
        <v>0.0809932</v>
      </c>
      <c r="GY221">
        <v>29879.1</v>
      </c>
      <c r="GZ221">
        <v>29985.9</v>
      </c>
      <c r="HA221">
        <v>29569.2</v>
      </c>
      <c r="HB221">
        <v>29448.3</v>
      </c>
      <c r="HC221">
        <v>34756.4</v>
      </c>
      <c r="HD221">
        <v>35854.1</v>
      </c>
      <c r="HE221">
        <v>41611.9</v>
      </c>
      <c r="HF221">
        <v>41838.2</v>
      </c>
      <c r="HG221">
        <v>1.93163</v>
      </c>
      <c r="HH221">
        <v>1.86962</v>
      </c>
      <c r="HI221">
        <v>0.0641569</v>
      </c>
      <c r="HJ221">
        <v>0</v>
      </c>
      <c r="HK221">
        <v>28.9796</v>
      </c>
      <c r="HL221">
        <v>999.9</v>
      </c>
      <c r="HM221">
        <v>44.1</v>
      </c>
      <c r="HN221">
        <v>31.1</v>
      </c>
      <c r="HO221">
        <v>22.1206</v>
      </c>
      <c r="HP221">
        <v>62.1879</v>
      </c>
      <c r="HQ221">
        <v>26.226</v>
      </c>
      <c r="HR221">
        <v>1</v>
      </c>
      <c r="HS221">
        <v>0.05625</v>
      </c>
      <c r="HT221">
        <v>-1.24968</v>
      </c>
      <c r="HU221">
        <v>20.335</v>
      </c>
      <c r="HV221">
        <v>5.21564</v>
      </c>
      <c r="HW221">
        <v>12.0128</v>
      </c>
      <c r="HX221">
        <v>4.98875</v>
      </c>
      <c r="HY221">
        <v>3.2878</v>
      </c>
      <c r="HZ221">
        <v>9999</v>
      </c>
      <c r="IA221">
        <v>9999</v>
      </c>
      <c r="IB221">
        <v>9999</v>
      </c>
      <c r="IC221">
        <v>999.9</v>
      </c>
      <c r="ID221">
        <v>1.86753</v>
      </c>
      <c r="IE221">
        <v>1.86673</v>
      </c>
      <c r="IF221">
        <v>1.866</v>
      </c>
      <c r="IG221">
        <v>1.866</v>
      </c>
      <c r="IH221">
        <v>1.86784</v>
      </c>
      <c r="II221">
        <v>1.87027</v>
      </c>
      <c r="IJ221">
        <v>1.86891</v>
      </c>
      <c r="IK221">
        <v>1.87042</v>
      </c>
      <c r="IL221">
        <v>0</v>
      </c>
      <c r="IM221">
        <v>0</v>
      </c>
      <c r="IN221">
        <v>0</v>
      </c>
      <c r="IO221">
        <v>0</v>
      </c>
      <c r="IP221" t="s">
        <v>443</v>
      </c>
      <c r="IQ221" t="s">
        <v>444</v>
      </c>
      <c r="IR221" t="s">
        <v>445</v>
      </c>
      <c r="IS221" t="s">
        <v>445</v>
      </c>
      <c r="IT221" t="s">
        <v>445</v>
      </c>
      <c r="IU221" t="s">
        <v>445</v>
      </c>
      <c r="IV221">
        <v>0</v>
      </c>
      <c r="IW221">
        <v>100</v>
      </c>
      <c r="IX221">
        <v>100</v>
      </c>
      <c r="IY221">
        <v>0.195</v>
      </c>
      <c r="IZ221">
        <v>0.1674</v>
      </c>
      <c r="JA221">
        <v>0.1520806729546384</v>
      </c>
      <c r="JB221">
        <v>0.0003178419753343253</v>
      </c>
      <c r="JC221">
        <v>-6.012475575984678E-07</v>
      </c>
      <c r="JD221">
        <v>7.594320938325871E-11</v>
      </c>
      <c r="JE221">
        <v>-0.06537213769188976</v>
      </c>
      <c r="JF221">
        <v>-0.002779077146552394</v>
      </c>
      <c r="JG221">
        <v>0.0007843295920201409</v>
      </c>
      <c r="JH221">
        <v>-1.211717912536145E-05</v>
      </c>
      <c r="JI221">
        <v>4</v>
      </c>
      <c r="JJ221">
        <v>2338</v>
      </c>
      <c r="JK221">
        <v>1</v>
      </c>
      <c r="JL221">
        <v>27</v>
      </c>
      <c r="JM221">
        <v>189984.5</v>
      </c>
      <c r="JN221">
        <v>189984.6</v>
      </c>
      <c r="JO221">
        <v>0.633545</v>
      </c>
      <c r="JP221">
        <v>2.2876</v>
      </c>
      <c r="JQ221">
        <v>1.39771</v>
      </c>
      <c r="JR221">
        <v>2.34985</v>
      </c>
      <c r="JS221">
        <v>1.49536</v>
      </c>
      <c r="JT221">
        <v>2.66846</v>
      </c>
      <c r="JU221">
        <v>36.152</v>
      </c>
      <c r="JV221">
        <v>24.07</v>
      </c>
      <c r="JW221">
        <v>18</v>
      </c>
      <c r="JX221">
        <v>491.333</v>
      </c>
      <c r="JY221">
        <v>442.502</v>
      </c>
      <c r="JZ221">
        <v>30.5665</v>
      </c>
      <c r="KA221">
        <v>28.3155</v>
      </c>
      <c r="KB221">
        <v>30</v>
      </c>
      <c r="KC221">
        <v>28.1287</v>
      </c>
      <c r="KD221">
        <v>28.0559</v>
      </c>
      <c r="KE221">
        <v>12.696</v>
      </c>
      <c r="KF221">
        <v>27.2665</v>
      </c>
      <c r="KG221">
        <v>36.6559</v>
      </c>
      <c r="KH221">
        <v>30.5556</v>
      </c>
      <c r="KI221">
        <v>212.988</v>
      </c>
      <c r="KJ221">
        <v>16.6588</v>
      </c>
      <c r="KK221">
        <v>101.062</v>
      </c>
      <c r="KL221">
        <v>100.606</v>
      </c>
    </row>
    <row r="222" spans="1:298">
      <c r="A222">
        <v>206</v>
      </c>
      <c r="B222">
        <v>1758646503.1</v>
      </c>
      <c r="C222">
        <v>4877.099999904633</v>
      </c>
      <c r="D222" t="s">
        <v>858</v>
      </c>
      <c r="E222" t="s">
        <v>859</v>
      </c>
      <c r="F222">
        <v>5</v>
      </c>
      <c r="G222" t="s">
        <v>833</v>
      </c>
      <c r="H222" t="s">
        <v>437</v>
      </c>
      <c r="I222" t="s">
        <v>438</v>
      </c>
      <c r="J222">
        <v>1758646495.6</v>
      </c>
      <c r="K222">
        <f>(L222)/1000</f>
        <v>0</v>
      </c>
      <c r="L222">
        <f>IF(DQ222, AO222, AI222)</f>
        <v>0</v>
      </c>
      <c r="M222">
        <f>IF(DQ222, AJ222, AH222)</f>
        <v>0</v>
      </c>
      <c r="N222">
        <f>DS222 - IF(AV222&gt;1, M222*DM222*100.0/(AX222), 0)</f>
        <v>0</v>
      </c>
      <c r="O222">
        <f>((U222-K222/2)*N222-M222)/(U222+K222/2)</f>
        <v>0</v>
      </c>
      <c r="P222">
        <f>O222*(DZ222+EA222)/1000.0</f>
        <v>0</v>
      </c>
      <c r="Q222">
        <f>(DS222 - IF(AV222&gt;1, M222*DM222*100.0/(AX222), 0))*(DZ222+EA222)/1000.0</f>
        <v>0</v>
      </c>
      <c r="R222">
        <f>2.0/((1/T222-1/S222)+SIGN(T222)*SQRT((1/T222-1/S222)*(1/T222-1/S222) + 4*DN222/((DN222+1)*(DN222+1))*(2*1/T222*1/S222-1/S222*1/S222)))</f>
        <v>0</v>
      </c>
      <c r="S222">
        <f>IF(LEFT(DO222,1)&lt;&gt;"0",IF(LEFT(DO222,1)="1",3.0,DP222),$D$5+$E$5*(EG222*DZ222/($K$5*1000))+$F$5*(EG222*DZ222/($K$5*1000))*MAX(MIN(DM222,$J$5),$I$5)*MAX(MIN(DM222,$J$5),$I$5)+$G$5*MAX(MIN(DM222,$J$5),$I$5)*(EG222*DZ222/($K$5*1000))+$H$5*(EG222*DZ222/($K$5*1000))*(EG222*DZ222/($K$5*1000)))</f>
        <v>0</v>
      </c>
      <c r="T222">
        <f>K222*(1000-(1000*0.61365*exp(17.502*X222/(240.97+X222))/(DZ222+EA222)+DU222)/2)/(1000*0.61365*exp(17.502*X222/(240.97+X222))/(DZ222+EA222)-DU222)</f>
        <v>0</v>
      </c>
      <c r="U222">
        <f>1/((DN222+1)/(R222/1.6)+1/(S222/1.37)) + DN222/((DN222+1)/(R222/1.6) + DN222/(S222/1.37))</f>
        <v>0</v>
      </c>
      <c r="V222">
        <f>(DI222*DL222)</f>
        <v>0</v>
      </c>
      <c r="W222">
        <f>(EB222+(V222+2*0.95*5.67E-8*(((EB222+$B$7)+273)^4-(EB222+273)^4)-44100*K222)/(1.84*29.3*S222+8*0.95*5.67E-8*(EB222+273)^3))</f>
        <v>0</v>
      </c>
      <c r="X222">
        <f>($C$7*EC222+$D$7*ED222+$E$7*W222)</f>
        <v>0</v>
      </c>
      <c r="Y222">
        <f>0.61365*exp(17.502*X222/(240.97+X222))</f>
        <v>0</v>
      </c>
      <c r="Z222">
        <f>(AA222/AB222*100)</f>
        <v>0</v>
      </c>
      <c r="AA222">
        <f>DU222*(DZ222+EA222)/1000</f>
        <v>0</v>
      </c>
      <c r="AB222">
        <f>0.61365*exp(17.502*EB222/(240.97+EB222))</f>
        <v>0</v>
      </c>
      <c r="AC222">
        <f>(Y222-DU222*(DZ222+EA222)/1000)</f>
        <v>0</v>
      </c>
      <c r="AD222">
        <f>(-K222*44100)</f>
        <v>0</v>
      </c>
      <c r="AE222">
        <f>2*29.3*S222*0.92*(EB222-X222)</f>
        <v>0</v>
      </c>
      <c r="AF222">
        <f>2*0.95*5.67E-8*(((EB222+$B$7)+273)^4-(X222+273)^4)</f>
        <v>0</v>
      </c>
      <c r="AG222">
        <f>V222+AF222+AD222+AE222</f>
        <v>0</v>
      </c>
      <c r="AH222">
        <f>DY222*AV222*(DT222-DS222*(1000-AV222*DV222)/(1000-AV222*DU222))/(100*DM222)</f>
        <v>0</v>
      </c>
      <c r="AI222">
        <f>1000*DY222*AV222*(DU222-DV222)/(100*DM222*(1000-AV222*DU222))</f>
        <v>0</v>
      </c>
      <c r="AJ222">
        <f>(AK222 - AL222 - DZ222*1E3/(8.314*(EB222+273.15)) * AN222/DY222 * AM222) * DY222/(100*DM222) * (1000 - DV222)/1000</f>
        <v>0</v>
      </c>
      <c r="AK222">
        <v>236.9797059409253</v>
      </c>
      <c r="AL222">
        <v>236.9847393939393</v>
      </c>
      <c r="AM222">
        <v>-3.129048064899777</v>
      </c>
      <c r="AN222">
        <v>64.9634164498939</v>
      </c>
      <c r="AO222">
        <f>(AQ222 - AP222 + DZ222*1E3/(8.314*(EB222+273.15)) * AS222/DY222 * AR222) * DY222/(100*DM222) * 1000/(1000 - AQ222)</f>
        <v>0</v>
      </c>
      <c r="AP222">
        <v>16.62145335285223</v>
      </c>
      <c r="AQ222">
        <v>25.28176787878788</v>
      </c>
      <c r="AR222">
        <v>5.582530697251363E-05</v>
      </c>
      <c r="AS222">
        <v>107.6059285332688</v>
      </c>
      <c r="AT222">
        <v>0</v>
      </c>
      <c r="AU222">
        <v>0</v>
      </c>
      <c r="AV222">
        <f>IF(AT222*$H$13&gt;=AX222,1.0,(AX222/(AX222-AT222*$H$13)))</f>
        <v>0</v>
      </c>
      <c r="AW222">
        <f>(AV222-1)*100</f>
        <v>0</v>
      </c>
      <c r="AX222">
        <f>MAX(0,($B$13+$C$13*EG222)/(1+$D$13*EG222)*DZ222/(EB222+273)*$E$13)</f>
        <v>0</v>
      </c>
      <c r="AY222" t="s">
        <v>439</v>
      </c>
      <c r="AZ222" t="s">
        <v>439</v>
      </c>
      <c r="BA222">
        <v>0</v>
      </c>
      <c r="BB222">
        <v>0</v>
      </c>
      <c r="BC222">
        <f>1-BA222/BB222</f>
        <v>0</v>
      </c>
      <c r="BD222">
        <v>0</v>
      </c>
      <c r="BE222" t="s">
        <v>439</v>
      </c>
      <c r="BF222" t="s">
        <v>439</v>
      </c>
      <c r="BG222">
        <v>0</v>
      </c>
      <c r="BH222">
        <v>0</v>
      </c>
      <c r="BI222">
        <f>1-BG222/BH222</f>
        <v>0</v>
      </c>
      <c r="BJ222">
        <v>0.5</v>
      </c>
      <c r="BK222">
        <f>DJ222</f>
        <v>0</v>
      </c>
      <c r="BL222">
        <f>M222</f>
        <v>0</v>
      </c>
      <c r="BM222">
        <f>BI222*BJ222*BK222</f>
        <v>0</v>
      </c>
      <c r="BN222">
        <f>(BL222-BD222)/BK222</f>
        <v>0</v>
      </c>
      <c r="BO222">
        <f>(BB222-BH222)/BH222</f>
        <v>0</v>
      </c>
      <c r="BP222">
        <f>BA222/(BC222+BA222/BH222)</f>
        <v>0</v>
      </c>
      <c r="BQ222" t="s">
        <v>439</v>
      </c>
      <c r="BR222">
        <v>0</v>
      </c>
      <c r="BS222">
        <f>IF(BR222&lt;&gt;0, BR222, BP222)</f>
        <v>0</v>
      </c>
      <c r="BT222">
        <f>1-BS222/BH222</f>
        <v>0</v>
      </c>
      <c r="BU222">
        <f>(BH222-BG222)/(BH222-BS222)</f>
        <v>0</v>
      </c>
      <c r="BV222">
        <f>(BB222-BH222)/(BB222-BS222)</f>
        <v>0</v>
      </c>
      <c r="BW222">
        <f>(BH222-BG222)/(BH222-BA222)</f>
        <v>0</v>
      </c>
      <c r="BX222">
        <f>(BB222-BH222)/(BB222-BA222)</f>
        <v>0</v>
      </c>
      <c r="BY222">
        <f>(BU222*BS222/BG222)</f>
        <v>0</v>
      </c>
      <c r="BZ222">
        <f>(1-BY222)</f>
        <v>0</v>
      </c>
      <c r="DI222">
        <f>$B$11*EH222+$C$11*EI222+$F$11*ET222*(1-EW222)</f>
        <v>0</v>
      </c>
      <c r="DJ222">
        <f>DI222*DK222</f>
        <v>0</v>
      </c>
      <c r="DK222">
        <f>($B$11*$D$9+$C$11*$D$9+$F$11*((FG222+EY222)/MAX(FG222+EY222+FH222, 0.1)*$I$9+FH222/MAX(FG222+EY222+FH222, 0.1)*$J$9))/($B$11+$C$11+$F$11)</f>
        <v>0</v>
      </c>
      <c r="DL222">
        <f>($B$11*$K$9+$C$11*$K$9+$F$11*((FG222+EY222)/MAX(FG222+EY222+FH222, 0.1)*$P$9+FH222/MAX(FG222+EY222+FH222, 0.1)*$Q$9))/($B$11+$C$11+$F$11)</f>
        <v>0</v>
      </c>
      <c r="DM222">
        <v>5.36</v>
      </c>
      <c r="DN222">
        <v>0.5</v>
      </c>
      <c r="DO222" t="s">
        <v>440</v>
      </c>
      <c r="DP222">
        <v>2</v>
      </c>
      <c r="DQ222" t="b">
        <v>1</v>
      </c>
      <c r="DR222">
        <v>1758646495.6</v>
      </c>
      <c r="DS222">
        <v>252.4697407407407</v>
      </c>
      <c r="DT222">
        <v>247.7004814814815</v>
      </c>
      <c r="DU222">
        <v>25.26628888888889</v>
      </c>
      <c r="DV222">
        <v>16.59156296296296</v>
      </c>
      <c r="DW222">
        <v>252.2745925925926</v>
      </c>
      <c r="DX222">
        <v>25.09890740740741</v>
      </c>
      <c r="DY222">
        <v>499.9927777777778</v>
      </c>
      <c r="DZ222">
        <v>90.46109629629629</v>
      </c>
      <c r="EA222">
        <v>0.0298588037037037</v>
      </c>
      <c r="EB222">
        <v>31.25777407407408</v>
      </c>
      <c r="EC222">
        <v>30.01818518518518</v>
      </c>
      <c r="ED222">
        <v>999.9000000000001</v>
      </c>
      <c r="EE222">
        <v>0</v>
      </c>
      <c r="EF222">
        <v>0</v>
      </c>
      <c r="EG222">
        <v>10007.17037037037</v>
      </c>
      <c r="EH222">
        <v>0</v>
      </c>
      <c r="EI222">
        <v>12.3657</v>
      </c>
      <c r="EJ222">
        <v>4.769178148148148</v>
      </c>
      <c r="EK222">
        <v>259.0138888888889</v>
      </c>
      <c r="EL222">
        <v>251.8791851851852</v>
      </c>
      <c r="EM222">
        <v>8.674735555555555</v>
      </c>
      <c r="EN222">
        <v>247.7004814814815</v>
      </c>
      <c r="EO222">
        <v>16.59156296296296</v>
      </c>
      <c r="EP222">
        <v>2.285617037037037</v>
      </c>
      <c r="EQ222">
        <v>1.50089037037037</v>
      </c>
      <c r="ER222">
        <v>19.57537777777778</v>
      </c>
      <c r="ES222">
        <v>12.97723333333333</v>
      </c>
      <c r="ET222">
        <v>2000.007037037037</v>
      </c>
      <c r="EU222">
        <v>0.980000888888889</v>
      </c>
      <c r="EV222">
        <v>0.01999941481481482</v>
      </c>
      <c r="EW222">
        <v>0</v>
      </c>
      <c r="EX222">
        <v>833.5971851851851</v>
      </c>
      <c r="EY222">
        <v>5.00097</v>
      </c>
      <c r="EZ222">
        <v>16705.06666666667</v>
      </c>
      <c r="FA222">
        <v>16707.65555555556</v>
      </c>
      <c r="FB222">
        <v>40.58299999999999</v>
      </c>
      <c r="FC222">
        <v>40.875</v>
      </c>
      <c r="FD222">
        <v>40.5</v>
      </c>
      <c r="FE222">
        <v>40.5</v>
      </c>
      <c r="FF222">
        <v>41.31199999999999</v>
      </c>
      <c r="FG222">
        <v>1955.107037037037</v>
      </c>
      <c r="FH222">
        <v>39.9</v>
      </c>
      <c r="FI222">
        <v>0</v>
      </c>
      <c r="FJ222">
        <v>1758646504.2</v>
      </c>
      <c r="FK222">
        <v>0</v>
      </c>
      <c r="FL222">
        <v>833.4959200000001</v>
      </c>
      <c r="FM222">
        <v>-10.78253847440051</v>
      </c>
      <c r="FN222">
        <v>-223.9538461489637</v>
      </c>
      <c r="FO222">
        <v>16703.7</v>
      </c>
      <c r="FP222">
        <v>15</v>
      </c>
      <c r="FQ222">
        <v>0</v>
      </c>
      <c r="FR222" t="s">
        <v>441</v>
      </c>
      <c r="FS222">
        <v>1747247426.5</v>
      </c>
      <c r="FT222">
        <v>1747247420.5</v>
      </c>
      <c r="FU222">
        <v>0</v>
      </c>
      <c r="FV222">
        <v>1.027</v>
      </c>
      <c r="FW222">
        <v>0.031</v>
      </c>
      <c r="FX222">
        <v>0.02</v>
      </c>
      <c r="FY222">
        <v>0.05</v>
      </c>
      <c r="FZ222">
        <v>420</v>
      </c>
      <c r="GA222">
        <v>16</v>
      </c>
      <c r="GB222">
        <v>0.01</v>
      </c>
      <c r="GC222">
        <v>0.1</v>
      </c>
      <c r="GD222">
        <v>3.842185853658536</v>
      </c>
      <c r="GE222">
        <v>13.78918515679443</v>
      </c>
      <c r="GF222">
        <v>1.35991030785835</v>
      </c>
      <c r="GG222">
        <v>0</v>
      </c>
      <c r="GH222">
        <v>834.3733823529411</v>
      </c>
      <c r="GI222">
        <v>-11.78110006942377</v>
      </c>
      <c r="GJ222">
        <v>1.182158818202223</v>
      </c>
      <c r="GK222">
        <v>-1</v>
      </c>
      <c r="GL222">
        <v>8.690799268292682</v>
      </c>
      <c r="GM222">
        <v>-0.1868082229965295</v>
      </c>
      <c r="GN222">
        <v>0.02180988222983422</v>
      </c>
      <c r="GO222">
        <v>0</v>
      </c>
      <c r="GP222">
        <v>0</v>
      </c>
      <c r="GQ222">
        <v>2</v>
      </c>
      <c r="GR222" t="s">
        <v>482</v>
      </c>
      <c r="GS222">
        <v>3.13488</v>
      </c>
      <c r="GT222">
        <v>2.69048</v>
      </c>
      <c r="GU222">
        <v>0.0574352</v>
      </c>
      <c r="GV222">
        <v>0.0554838</v>
      </c>
      <c r="GW222">
        <v>0.110301</v>
      </c>
      <c r="GX222">
        <v>0.0812522</v>
      </c>
      <c r="GY222">
        <v>29984.3</v>
      </c>
      <c r="GZ222">
        <v>30099.3</v>
      </c>
      <c r="HA222">
        <v>29569.6</v>
      </c>
      <c r="HB222">
        <v>29448</v>
      </c>
      <c r="HC222">
        <v>34754.9</v>
      </c>
      <c r="HD222">
        <v>35843.4</v>
      </c>
      <c r="HE222">
        <v>41612.2</v>
      </c>
      <c r="HF222">
        <v>41837.7</v>
      </c>
      <c r="HG222">
        <v>1.93177</v>
      </c>
      <c r="HH222">
        <v>1.86968</v>
      </c>
      <c r="HI222">
        <v>0.06355719999999999</v>
      </c>
      <c r="HJ222">
        <v>0</v>
      </c>
      <c r="HK222">
        <v>28.9796</v>
      </c>
      <c r="HL222">
        <v>999.9</v>
      </c>
      <c r="HM222">
        <v>44.1</v>
      </c>
      <c r="HN222">
        <v>31.1</v>
      </c>
      <c r="HO222">
        <v>22.1201</v>
      </c>
      <c r="HP222">
        <v>62.1079</v>
      </c>
      <c r="HQ222">
        <v>26.262</v>
      </c>
      <c r="HR222">
        <v>1</v>
      </c>
      <c r="HS222">
        <v>0.0562119</v>
      </c>
      <c r="HT222">
        <v>-1.2268</v>
      </c>
      <c r="HU222">
        <v>20.335</v>
      </c>
      <c r="HV222">
        <v>5.21609</v>
      </c>
      <c r="HW222">
        <v>12.0146</v>
      </c>
      <c r="HX222">
        <v>4.98865</v>
      </c>
      <c r="HY222">
        <v>3.28778</v>
      </c>
      <c r="HZ222">
        <v>9999</v>
      </c>
      <c r="IA222">
        <v>9999</v>
      </c>
      <c r="IB222">
        <v>9999</v>
      </c>
      <c r="IC222">
        <v>999.9</v>
      </c>
      <c r="ID222">
        <v>1.86752</v>
      </c>
      <c r="IE222">
        <v>1.86671</v>
      </c>
      <c r="IF222">
        <v>1.866</v>
      </c>
      <c r="IG222">
        <v>1.866</v>
      </c>
      <c r="IH222">
        <v>1.86784</v>
      </c>
      <c r="II222">
        <v>1.87027</v>
      </c>
      <c r="IJ222">
        <v>1.86891</v>
      </c>
      <c r="IK222">
        <v>1.87042</v>
      </c>
      <c r="IL222">
        <v>0</v>
      </c>
      <c r="IM222">
        <v>0</v>
      </c>
      <c r="IN222">
        <v>0</v>
      </c>
      <c r="IO222">
        <v>0</v>
      </c>
      <c r="IP222" t="s">
        <v>443</v>
      </c>
      <c r="IQ222" t="s">
        <v>444</v>
      </c>
      <c r="IR222" t="s">
        <v>445</v>
      </c>
      <c r="IS222" t="s">
        <v>445</v>
      </c>
      <c r="IT222" t="s">
        <v>445</v>
      </c>
      <c r="IU222" t="s">
        <v>445</v>
      </c>
      <c r="IV222">
        <v>0</v>
      </c>
      <c r="IW222">
        <v>100</v>
      </c>
      <c r="IX222">
        <v>100</v>
      </c>
      <c r="IY222">
        <v>0.194</v>
      </c>
      <c r="IZ222">
        <v>0.1676</v>
      </c>
      <c r="JA222">
        <v>0.1520806729546384</v>
      </c>
      <c r="JB222">
        <v>0.0003178419753343253</v>
      </c>
      <c r="JC222">
        <v>-6.012475575984678E-07</v>
      </c>
      <c r="JD222">
        <v>7.594320938325871E-11</v>
      </c>
      <c r="JE222">
        <v>-0.06537213769188976</v>
      </c>
      <c r="JF222">
        <v>-0.002779077146552394</v>
      </c>
      <c r="JG222">
        <v>0.0007843295920201409</v>
      </c>
      <c r="JH222">
        <v>-1.211717912536145E-05</v>
      </c>
      <c r="JI222">
        <v>4</v>
      </c>
      <c r="JJ222">
        <v>2338</v>
      </c>
      <c r="JK222">
        <v>1</v>
      </c>
      <c r="JL222">
        <v>27</v>
      </c>
      <c r="JM222">
        <v>189984.6</v>
      </c>
      <c r="JN222">
        <v>189984.7</v>
      </c>
      <c r="JO222">
        <v>0.599365</v>
      </c>
      <c r="JP222">
        <v>2.29004</v>
      </c>
      <c r="JQ222">
        <v>1.39648</v>
      </c>
      <c r="JR222">
        <v>2.34863</v>
      </c>
      <c r="JS222">
        <v>1.49536</v>
      </c>
      <c r="JT222">
        <v>2.68311</v>
      </c>
      <c r="JU222">
        <v>36.152</v>
      </c>
      <c r="JV222">
        <v>24.07</v>
      </c>
      <c r="JW222">
        <v>18</v>
      </c>
      <c r="JX222">
        <v>491.437</v>
      </c>
      <c r="JY222">
        <v>442.533</v>
      </c>
      <c r="JZ222">
        <v>30.5469</v>
      </c>
      <c r="KA222">
        <v>28.3155</v>
      </c>
      <c r="KB222">
        <v>30</v>
      </c>
      <c r="KC222">
        <v>28.1299</v>
      </c>
      <c r="KD222">
        <v>28.0559</v>
      </c>
      <c r="KE222">
        <v>11.9414</v>
      </c>
      <c r="KF222">
        <v>27.2665</v>
      </c>
      <c r="KG222">
        <v>36.6559</v>
      </c>
      <c r="KH222">
        <v>30.534</v>
      </c>
      <c r="KI222">
        <v>199.613</v>
      </c>
      <c r="KJ222">
        <v>16.6541</v>
      </c>
      <c r="KK222">
        <v>101.063</v>
      </c>
      <c r="KL222">
        <v>100.605</v>
      </c>
    </row>
    <row r="223" spans="1:298">
      <c r="A223">
        <v>207</v>
      </c>
      <c r="B223">
        <v>1758646508.1</v>
      </c>
      <c r="C223">
        <v>4882.099999904633</v>
      </c>
      <c r="D223" t="s">
        <v>860</v>
      </c>
      <c r="E223" t="s">
        <v>861</v>
      </c>
      <c r="F223">
        <v>5</v>
      </c>
      <c r="G223" t="s">
        <v>833</v>
      </c>
      <c r="H223" t="s">
        <v>437</v>
      </c>
      <c r="I223" t="s">
        <v>438</v>
      </c>
      <c r="J223">
        <v>1758646500.314285</v>
      </c>
      <c r="K223">
        <f>(L223)/1000</f>
        <v>0</v>
      </c>
      <c r="L223">
        <f>IF(DQ223, AO223, AI223)</f>
        <v>0</v>
      </c>
      <c r="M223">
        <f>IF(DQ223, AJ223, AH223)</f>
        <v>0</v>
      </c>
      <c r="N223">
        <f>DS223 - IF(AV223&gt;1, M223*DM223*100.0/(AX223), 0)</f>
        <v>0</v>
      </c>
      <c r="O223">
        <f>((U223-K223/2)*N223-M223)/(U223+K223/2)</f>
        <v>0</v>
      </c>
      <c r="P223">
        <f>O223*(DZ223+EA223)/1000.0</f>
        <v>0</v>
      </c>
      <c r="Q223">
        <f>(DS223 - IF(AV223&gt;1, M223*DM223*100.0/(AX223), 0))*(DZ223+EA223)/1000.0</f>
        <v>0</v>
      </c>
      <c r="R223">
        <f>2.0/((1/T223-1/S223)+SIGN(T223)*SQRT((1/T223-1/S223)*(1/T223-1/S223) + 4*DN223/((DN223+1)*(DN223+1))*(2*1/T223*1/S223-1/S223*1/S223)))</f>
        <v>0</v>
      </c>
      <c r="S223">
        <f>IF(LEFT(DO223,1)&lt;&gt;"0",IF(LEFT(DO223,1)="1",3.0,DP223),$D$5+$E$5*(EG223*DZ223/($K$5*1000))+$F$5*(EG223*DZ223/($K$5*1000))*MAX(MIN(DM223,$J$5),$I$5)*MAX(MIN(DM223,$J$5),$I$5)+$G$5*MAX(MIN(DM223,$J$5),$I$5)*(EG223*DZ223/($K$5*1000))+$H$5*(EG223*DZ223/($K$5*1000))*(EG223*DZ223/($K$5*1000)))</f>
        <v>0</v>
      </c>
      <c r="T223">
        <f>K223*(1000-(1000*0.61365*exp(17.502*X223/(240.97+X223))/(DZ223+EA223)+DU223)/2)/(1000*0.61365*exp(17.502*X223/(240.97+X223))/(DZ223+EA223)-DU223)</f>
        <v>0</v>
      </c>
      <c r="U223">
        <f>1/((DN223+1)/(R223/1.6)+1/(S223/1.37)) + DN223/((DN223+1)/(R223/1.6) + DN223/(S223/1.37))</f>
        <v>0</v>
      </c>
      <c r="V223">
        <f>(DI223*DL223)</f>
        <v>0</v>
      </c>
      <c r="W223">
        <f>(EB223+(V223+2*0.95*5.67E-8*(((EB223+$B$7)+273)^4-(EB223+273)^4)-44100*K223)/(1.84*29.3*S223+8*0.95*5.67E-8*(EB223+273)^3))</f>
        <v>0</v>
      </c>
      <c r="X223">
        <f>($C$7*EC223+$D$7*ED223+$E$7*W223)</f>
        <v>0</v>
      </c>
      <c r="Y223">
        <f>0.61365*exp(17.502*X223/(240.97+X223))</f>
        <v>0</v>
      </c>
      <c r="Z223">
        <f>(AA223/AB223*100)</f>
        <v>0</v>
      </c>
      <c r="AA223">
        <f>DU223*(DZ223+EA223)/1000</f>
        <v>0</v>
      </c>
      <c r="AB223">
        <f>0.61365*exp(17.502*EB223/(240.97+EB223))</f>
        <v>0</v>
      </c>
      <c r="AC223">
        <f>(Y223-DU223*(DZ223+EA223)/1000)</f>
        <v>0</v>
      </c>
      <c r="AD223">
        <f>(-K223*44100)</f>
        <v>0</v>
      </c>
      <c r="AE223">
        <f>2*29.3*S223*0.92*(EB223-X223)</f>
        <v>0</v>
      </c>
      <c r="AF223">
        <f>2*0.95*5.67E-8*(((EB223+$B$7)+273)^4-(X223+273)^4)</f>
        <v>0</v>
      </c>
      <c r="AG223">
        <f>V223+AF223+AD223+AE223</f>
        <v>0</v>
      </c>
      <c r="AH223">
        <f>DY223*AV223*(DT223-DS223*(1000-AV223*DV223)/(1000-AV223*DU223))/(100*DM223)</f>
        <v>0</v>
      </c>
      <c r="AI223">
        <f>1000*DY223*AV223*(DU223-DV223)/(100*DM223*(1000-AV223*DU223))</f>
        <v>0</v>
      </c>
      <c r="AJ223">
        <f>(AK223 - AL223 - DZ223*1E3/(8.314*(EB223+273.15)) * AN223/DY223 * AM223) * DY223/(100*DM223) * (1000 - DV223)/1000</f>
        <v>0</v>
      </c>
      <c r="AK223">
        <v>220.0657811996177</v>
      </c>
      <c r="AL223">
        <v>221.1441575757575</v>
      </c>
      <c r="AM223">
        <v>-3.16589851909486</v>
      </c>
      <c r="AN223">
        <v>64.9634164498939</v>
      </c>
      <c r="AO223">
        <f>(AQ223 - AP223 + DZ223*1E3/(8.314*(EB223+273.15)) * AS223/DY223 * AR223) * DY223/(100*DM223) * 1000/(1000 - AQ223)</f>
        <v>0</v>
      </c>
      <c r="AP223">
        <v>16.67476610994358</v>
      </c>
      <c r="AQ223">
        <v>25.31163272727272</v>
      </c>
      <c r="AR223">
        <v>0.006239236950979504</v>
      </c>
      <c r="AS223">
        <v>107.6059285332688</v>
      </c>
      <c r="AT223">
        <v>0</v>
      </c>
      <c r="AU223">
        <v>0</v>
      </c>
      <c r="AV223">
        <f>IF(AT223*$H$13&gt;=AX223,1.0,(AX223/(AX223-AT223*$H$13)))</f>
        <v>0</v>
      </c>
      <c r="AW223">
        <f>(AV223-1)*100</f>
        <v>0</v>
      </c>
      <c r="AX223">
        <f>MAX(0,($B$13+$C$13*EG223)/(1+$D$13*EG223)*DZ223/(EB223+273)*$E$13)</f>
        <v>0</v>
      </c>
      <c r="AY223" t="s">
        <v>439</v>
      </c>
      <c r="AZ223" t="s">
        <v>439</v>
      </c>
      <c r="BA223">
        <v>0</v>
      </c>
      <c r="BB223">
        <v>0</v>
      </c>
      <c r="BC223">
        <f>1-BA223/BB223</f>
        <v>0</v>
      </c>
      <c r="BD223">
        <v>0</v>
      </c>
      <c r="BE223" t="s">
        <v>439</v>
      </c>
      <c r="BF223" t="s">
        <v>439</v>
      </c>
      <c r="BG223">
        <v>0</v>
      </c>
      <c r="BH223">
        <v>0</v>
      </c>
      <c r="BI223">
        <f>1-BG223/BH223</f>
        <v>0</v>
      </c>
      <c r="BJ223">
        <v>0.5</v>
      </c>
      <c r="BK223">
        <f>DJ223</f>
        <v>0</v>
      </c>
      <c r="BL223">
        <f>M223</f>
        <v>0</v>
      </c>
      <c r="BM223">
        <f>BI223*BJ223*BK223</f>
        <v>0</v>
      </c>
      <c r="BN223">
        <f>(BL223-BD223)/BK223</f>
        <v>0</v>
      </c>
      <c r="BO223">
        <f>(BB223-BH223)/BH223</f>
        <v>0</v>
      </c>
      <c r="BP223">
        <f>BA223/(BC223+BA223/BH223)</f>
        <v>0</v>
      </c>
      <c r="BQ223" t="s">
        <v>439</v>
      </c>
      <c r="BR223">
        <v>0</v>
      </c>
      <c r="BS223">
        <f>IF(BR223&lt;&gt;0, BR223, BP223)</f>
        <v>0</v>
      </c>
      <c r="BT223">
        <f>1-BS223/BH223</f>
        <v>0</v>
      </c>
      <c r="BU223">
        <f>(BH223-BG223)/(BH223-BS223)</f>
        <v>0</v>
      </c>
      <c r="BV223">
        <f>(BB223-BH223)/(BB223-BS223)</f>
        <v>0</v>
      </c>
      <c r="BW223">
        <f>(BH223-BG223)/(BH223-BA223)</f>
        <v>0</v>
      </c>
      <c r="BX223">
        <f>(BB223-BH223)/(BB223-BA223)</f>
        <v>0</v>
      </c>
      <c r="BY223">
        <f>(BU223*BS223/BG223)</f>
        <v>0</v>
      </c>
      <c r="BZ223">
        <f>(1-BY223)</f>
        <v>0</v>
      </c>
      <c r="DI223">
        <f>$B$11*EH223+$C$11*EI223+$F$11*ET223*(1-EW223)</f>
        <v>0</v>
      </c>
      <c r="DJ223">
        <f>DI223*DK223</f>
        <v>0</v>
      </c>
      <c r="DK223">
        <f>($B$11*$D$9+$C$11*$D$9+$F$11*((FG223+EY223)/MAX(FG223+EY223+FH223, 0.1)*$I$9+FH223/MAX(FG223+EY223+FH223, 0.1)*$J$9))/($B$11+$C$11+$F$11)</f>
        <v>0</v>
      </c>
      <c r="DL223">
        <f>($B$11*$K$9+$C$11*$K$9+$F$11*((FG223+EY223)/MAX(FG223+EY223+FH223, 0.1)*$P$9+FH223/MAX(FG223+EY223+FH223, 0.1)*$Q$9))/($B$11+$C$11+$F$11)</f>
        <v>0</v>
      </c>
      <c r="DM223">
        <v>5.36</v>
      </c>
      <c r="DN223">
        <v>0.5</v>
      </c>
      <c r="DO223" t="s">
        <v>440</v>
      </c>
      <c r="DP223">
        <v>2</v>
      </c>
      <c r="DQ223" t="b">
        <v>1</v>
      </c>
      <c r="DR223">
        <v>1758646500.314285</v>
      </c>
      <c r="DS223">
        <v>237.9601071428571</v>
      </c>
      <c r="DT223">
        <v>232.0683214285714</v>
      </c>
      <c r="DU223">
        <v>25.27850714285714</v>
      </c>
      <c r="DV223">
        <v>16.62419285714286</v>
      </c>
      <c r="DW223">
        <v>237.7655</v>
      </c>
      <c r="DX223">
        <v>25.11096428571429</v>
      </c>
      <c r="DY223">
        <v>499.9943928571428</v>
      </c>
      <c r="DZ223">
        <v>90.4602</v>
      </c>
      <c r="EA223">
        <v>0.03003900714285714</v>
      </c>
      <c r="EB223">
        <v>31.2572</v>
      </c>
      <c r="EC223">
        <v>30.01827142857143</v>
      </c>
      <c r="ED223">
        <v>999.9000000000002</v>
      </c>
      <c r="EE223">
        <v>0</v>
      </c>
      <c r="EF223">
        <v>0</v>
      </c>
      <c r="EG223">
        <v>9998.786428571428</v>
      </c>
      <c r="EH223">
        <v>0</v>
      </c>
      <c r="EI223">
        <v>12.3657</v>
      </c>
      <c r="EJ223">
        <v>5.891802142857142</v>
      </c>
      <c r="EK223">
        <v>244.1310714285714</v>
      </c>
      <c r="EL223">
        <v>235.9908214285715</v>
      </c>
      <c r="EM223">
        <v>8.654317500000001</v>
      </c>
      <c r="EN223">
        <v>232.0683214285714</v>
      </c>
      <c r="EO223">
        <v>16.62419285714286</v>
      </c>
      <c r="EP223">
        <v>2.2867</v>
      </c>
      <c r="EQ223">
        <v>1.503828214285714</v>
      </c>
      <c r="ER223">
        <v>19.583</v>
      </c>
      <c r="ES223">
        <v>13.00710714285714</v>
      </c>
      <c r="ET223">
        <v>2000.008571428571</v>
      </c>
      <c r="EU223">
        <v>0.9800008928571431</v>
      </c>
      <c r="EV223">
        <v>0.01999940714285715</v>
      </c>
      <c r="EW223">
        <v>0</v>
      </c>
      <c r="EX223">
        <v>832.776107142857</v>
      </c>
      <c r="EY223">
        <v>5.00097</v>
      </c>
      <c r="EZ223">
        <v>16689.03571428571</v>
      </c>
      <c r="FA223">
        <v>16707.65357142857</v>
      </c>
      <c r="FB223">
        <v>40.58224999999999</v>
      </c>
      <c r="FC223">
        <v>40.875</v>
      </c>
      <c r="FD223">
        <v>40.5</v>
      </c>
      <c r="FE223">
        <v>40.5</v>
      </c>
      <c r="FF223">
        <v>41.31199999999999</v>
      </c>
      <c r="FG223">
        <v>1955.108571428571</v>
      </c>
      <c r="FH223">
        <v>39.9</v>
      </c>
      <c r="FI223">
        <v>0</v>
      </c>
      <c r="FJ223">
        <v>1758646509.6</v>
      </c>
      <c r="FK223">
        <v>0</v>
      </c>
      <c r="FL223">
        <v>832.6291153846154</v>
      </c>
      <c r="FM223">
        <v>-9.710529918787092</v>
      </c>
      <c r="FN223">
        <v>-176.5094017425893</v>
      </c>
      <c r="FO223">
        <v>16686.85</v>
      </c>
      <c r="FP223">
        <v>15</v>
      </c>
      <c r="FQ223">
        <v>0</v>
      </c>
      <c r="FR223" t="s">
        <v>441</v>
      </c>
      <c r="FS223">
        <v>1747247426.5</v>
      </c>
      <c r="FT223">
        <v>1747247420.5</v>
      </c>
      <c r="FU223">
        <v>0</v>
      </c>
      <c r="FV223">
        <v>1.027</v>
      </c>
      <c r="FW223">
        <v>0.031</v>
      </c>
      <c r="FX223">
        <v>0.02</v>
      </c>
      <c r="FY223">
        <v>0.05</v>
      </c>
      <c r="FZ223">
        <v>420</v>
      </c>
      <c r="GA223">
        <v>16</v>
      </c>
      <c r="GB223">
        <v>0.01</v>
      </c>
      <c r="GC223">
        <v>0.1</v>
      </c>
      <c r="GD223">
        <v>5.20009175</v>
      </c>
      <c r="GE223">
        <v>14.25637564727955</v>
      </c>
      <c r="GF223">
        <v>1.372196186461483</v>
      </c>
      <c r="GG223">
        <v>0</v>
      </c>
      <c r="GH223">
        <v>833.3711764705882</v>
      </c>
      <c r="GI223">
        <v>-10.84641711568763</v>
      </c>
      <c r="GJ223">
        <v>1.096245906038058</v>
      </c>
      <c r="GK223">
        <v>-1</v>
      </c>
      <c r="GL223">
        <v>8.665697499999998</v>
      </c>
      <c r="GM223">
        <v>-0.2748328705440726</v>
      </c>
      <c r="GN223">
        <v>0.02877882005485964</v>
      </c>
      <c r="GO223">
        <v>0</v>
      </c>
      <c r="GP223">
        <v>0</v>
      </c>
      <c r="GQ223">
        <v>2</v>
      </c>
      <c r="GR223" t="s">
        <v>482</v>
      </c>
      <c r="GS223">
        <v>3.13481</v>
      </c>
      <c r="GT223">
        <v>2.6905</v>
      </c>
      <c r="GU223">
        <v>0.0540321</v>
      </c>
      <c r="GV223">
        <v>0.051829</v>
      </c>
      <c r="GW223">
        <v>0.110395</v>
      </c>
      <c r="GX223">
        <v>0.0812408</v>
      </c>
      <c r="GY223">
        <v>30092.1</v>
      </c>
      <c r="GZ223">
        <v>30215.9</v>
      </c>
      <c r="HA223">
        <v>29569.1</v>
      </c>
      <c r="HB223">
        <v>29448.1</v>
      </c>
      <c r="HC223">
        <v>34750.8</v>
      </c>
      <c r="HD223">
        <v>35844.1</v>
      </c>
      <c r="HE223">
        <v>41611.8</v>
      </c>
      <c r="HF223">
        <v>41838</v>
      </c>
      <c r="HG223">
        <v>1.93115</v>
      </c>
      <c r="HH223">
        <v>1.86952</v>
      </c>
      <c r="HI223">
        <v>0.0641868</v>
      </c>
      <c r="HJ223">
        <v>0</v>
      </c>
      <c r="HK223">
        <v>28.9796</v>
      </c>
      <c r="HL223">
        <v>999.9</v>
      </c>
      <c r="HM223">
        <v>44.1</v>
      </c>
      <c r="HN223">
        <v>31.1</v>
      </c>
      <c r="HO223">
        <v>22.1181</v>
      </c>
      <c r="HP223">
        <v>62.1479</v>
      </c>
      <c r="HQ223">
        <v>26.266</v>
      </c>
      <c r="HR223">
        <v>1</v>
      </c>
      <c r="HS223">
        <v>0.0561636</v>
      </c>
      <c r="HT223">
        <v>-1.2244</v>
      </c>
      <c r="HU223">
        <v>20.335</v>
      </c>
      <c r="HV223">
        <v>5.21624</v>
      </c>
      <c r="HW223">
        <v>12.0138</v>
      </c>
      <c r="HX223">
        <v>4.9887</v>
      </c>
      <c r="HY223">
        <v>3.2878</v>
      </c>
      <c r="HZ223">
        <v>9999</v>
      </c>
      <c r="IA223">
        <v>9999</v>
      </c>
      <c r="IB223">
        <v>9999</v>
      </c>
      <c r="IC223">
        <v>999.9</v>
      </c>
      <c r="ID223">
        <v>1.86753</v>
      </c>
      <c r="IE223">
        <v>1.86667</v>
      </c>
      <c r="IF223">
        <v>1.866</v>
      </c>
      <c r="IG223">
        <v>1.866</v>
      </c>
      <c r="IH223">
        <v>1.86783</v>
      </c>
      <c r="II223">
        <v>1.87027</v>
      </c>
      <c r="IJ223">
        <v>1.86891</v>
      </c>
      <c r="IK223">
        <v>1.87042</v>
      </c>
      <c r="IL223">
        <v>0</v>
      </c>
      <c r="IM223">
        <v>0</v>
      </c>
      <c r="IN223">
        <v>0</v>
      </c>
      <c r="IO223">
        <v>0</v>
      </c>
      <c r="IP223" t="s">
        <v>443</v>
      </c>
      <c r="IQ223" t="s">
        <v>444</v>
      </c>
      <c r="IR223" t="s">
        <v>445</v>
      </c>
      <c r="IS223" t="s">
        <v>445</v>
      </c>
      <c r="IT223" t="s">
        <v>445</v>
      </c>
      <c r="IU223" t="s">
        <v>445</v>
      </c>
      <c r="IV223">
        <v>0</v>
      </c>
      <c r="IW223">
        <v>100</v>
      </c>
      <c r="IX223">
        <v>100</v>
      </c>
      <c r="IY223">
        <v>0.193</v>
      </c>
      <c r="IZ223">
        <v>0.168</v>
      </c>
      <c r="JA223">
        <v>0.1520806729546384</v>
      </c>
      <c r="JB223">
        <v>0.0003178419753343253</v>
      </c>
      <c r="JC223">
        <v>-6.012475575984678E-07</v>
      </c>
      <c r="JD223">
        <v>7.594320938325871E-11</v>
      </c>
      <c r="JE223">
        <v>-0.06537213769188976</v>
      </c>
      <c r="JF223">
        <v>-0.002779077146552394</v>
      </c>
      <c r="JG223">
        <v>0.0007843295920201409</v>
      </c>
      <c r="JH223">
        <v>-1.211717912536145E-05</v>
      </c>
      <c r="JI223">
        <v>4</v>
      </c>
      <c r="JJ223">
        <v>2338</v>
      </c>
      <c r="JK223">
        <v>1</v>
      </c>
      <c r="JL223">
        <v>27</v>
      </c>
      <c r="JM223">
        <v>189984.7</v>
      </c>
      <c r="JN223">
        <v>189984.8</v>
      </c>
      <c r="JO223">
        <v>0.562744</v>
      </c>
      <c r="JP223">
        <v>2.30713</v>
      </c>
      <c r="JQ223">
        <v>1.39648</v>
      </c>
      <c r="JR223">
        <v>2.34741</v>
      </c>
      <c r="JS223">
        <v>1.49536</v>
      </c>
      <c r="JT223">
        <v>2.65991</v>
      </c>
      <c r="JU223">
        <v>36.152</v>
      </c>
      <c r="JV223">
        <v>24.0612</v>
      </c>
      <c r="JW223">
        <v>18</v>
      </c>
      <c r="JX223">
        <v>491.051</v>
      </c>
      <c r="JY223">
        <v>442.441</v>
      </c>
      <c r="JZ223">
        <v>30.526</v>
      </c>
      <c r="KA223">
        <v>28.3155</v>
      </c>
      <c r="KB223">
        <v>30</v>
      </c>
      <c r="KC223">
        <v>28.1311</v>
      </c>
      <c r="KD223">
        <v>28.0559</v>
      </c>
      <c r="KE223">
        <v>11.2617</v>
      </c>
      <c r="KF223">
        <v>27.2665</v>
      </c>
      <c r="KG223">
        <v>36.2853</v>
      </c>
      <c r="KH223">
        <v>30.5193</v>
      </c>
      <c r="KI223">
        <v>179.577</v>
      </c>
      <c r="KJ223">
        <v>16.6541</v>
      </c>
      <c r="KK223">
        <v>101.062</v>
      </c>
      <c r="KL223">
        <v>100.606</v>
      </c>
    </row>
    <row r="224" spans="1:298">
      <c r="A224">
        <v>208</v>
      </c>
      <c r="B224">
        <v>1758646513.1</v>
      </c>
      <c r="C224">
        <v>4887.099999904633</v>
      </c>
      <c r="D224" t="s">
        <v>862</v>
      </c>
      <c r="E224" t="s">
        <v>863</v>
      </c>
      <c r="F224">
        <v>5</v>
      </c>
      <c r="G224" t="s">
        <v>833</v>
      </c>
      <c r="H224" t="s">
        <v>437</v>
      </c>
      <c r="I224" t="s">
        <v>438</v>
      </c>
      <c r="J224">
        <v>1758646505.6</v>
      </c>
      <c r="K224">
        <f>(L224)/1000</f>
        <v>0</v>
      </c>
      <c r="L224">
        <f>IF(DQ224, AO224, AI224)</f>
        <v>0</v>
      </c>
      <c r="M224">
        <f>IF(DQ224, AJ224, AH224)</f>
        <v>0</v>
      </c>
      <c r="N224">
        <f>DS224 - IF(AV224&gt;1, M224*DM224*100.0/(AX224), 0)</f>
        <v>0</v>
      </c>
      <c r="O224">
        <f>((U224-K224/2)*N224-M224)/(U224+K224/2)</f>
        <v>0</v>
      </c>
      <c r="P224">
        <f>O224*(DZ224+EA224)/1000.0</f>
        <v>0</v>
      </c>
      <c r="Q224">
        <f>(DS224 - IF(AV224&gt;1, M224*DM224*100.0/(AX224), 0))*(DZ224+EA224)/1000.0</f>
        <v>0</v>
      </c>
      <c r="R224">
        <f>2.0/((1/T224-1/S224)+SIGN(T224)*SQRT((1/T224-1/S224)*(1/T224-1/S224) + 4*DN224/((DN224+1)*(DN224+1))*(2*1/T224*1/S224-1/S224*1/S224)))</f>
        <v>0</v>
      </c>
      <c r="S224">
        <f>IF(LEFT(DO224,1)&lt;&gt;"0",IF(LEFT(DO224,1)="1",3.0,DP224),$D$5+$E$5*(EG224*DZ224/($K$5*1000))+$F$5*(EG224*DZ224/($K$5*1000))*MAX(MIN(DM224,$J$5),$I$5)*MAX(MIN(DM224,$J$5),$I$5)+$G$5*MAX(MIN(DM224,$J$5),$I$5)*(EG224*DZ224/($K$5*1000))+$H$5*(EG224*DZ224/($K$5*1000))*(EG224*DZ224/($K$5*1000)))</f>
        <v>0</v>
      </c>
      <c r="T224">
        <f>K224*(1000-(1000*0.61365*exp(17.502*X224/(240.97+X224))/(DZ224+EA224)+DU224)/2)/(1000*0.61365*exp(17.502*X224/(240.97+X224))/(DZ224+EA224)-DU224)</f>
        <v>0</v>
      </c>
      <c r="U224">
        <f>1/((DN224+1)/(R224/1.6)+1/(S224/1.37)) + DN224/((DN224+1)/(R224/1.6) + DN224/(S224/1.37))</f>
        <v>0</v>
      </c>
      <c r="V224">
        <f>(DI224*DL224)</f>
        <v>0</v>
      </c>
      <c r="W224">
        <f>(EB224+(V224+2*0.95*5.67E-8*(((EB224+$B$7)+273)^4-(EB224+273)^4)-44100*K224)/(1.84*29.3*S224+8*0.95*5.67E-8*(EB224+273)^3))</f>
        <v>0</v>
      </c>
      <c r="X224">
        <f>($C$7*EC224+$D$7*ED224+$E$7*W224)</f>
        <v>0</v>
      </c>
      <c r="Y224">
        <f>0.61365*exp(17.502*X224/(240.97+X224))</f>
        <v>0</v>
      </c>
      <c r="Z224">
        <f>(AA224/AB224*100)</f>
        <v>0</v>
      </c>
      <c r="AA224">
        <f>DU224*(DZ224+EA224)/1000</f>
        <v>0</v>
      </c>
      <c r="AB224">
        <f>0.61365*exp(17.502*EB224/(240.97+EB224))</f>
        <v>0</v>
      </c>
      <c r="AC224">
        <f>(Y224-DU224*(DZ224+EA224)/1000)</f>
        <v>0</v>
      </c>
      <c r="AD224">
        <f>(-K224*44100)</f>
        <v>0</v>
      </c>
      <c r="AE224">
        <f>2*29.3*S224*0.92*(EB224-X224)</f>
        <v>0</v>
      </c>
      <c r="AF224">
        <f>2*0.95*5.67E-8*(((EB224+$B$7)+273)^4-(X224+273)^4)</f>
        <v>0</v>
      </c>
      <c r="AG224">
        <f>V224+AF224+AD224+AE224</f>
        <v>0</v>
      </c>
      <c r="AH224">
        <f>DY224*AV224*(DT224-DS224*(1000-AV224*DV224)/(1000-AV224*DU224))/(100*DM224)</f>
        <v>0</v>
      </c>
      <c r="AI224">
        <f>1000*DY224*AV224*(DU224-DV224)/(100*DM224*(1000-AV224*DU224))</f>
        <v>0</v>
      </c>
      <c r="AJ224">
        <f>(AK224 - AL224 - DZ224*1E3/(8.314*(EB224+273.15)) * AN224/DY224 * AM224) * DY224/(100*DM224) * (1000 - DV224)/1000</f>
        <v>0</v>
      </c>
      <c r="AK224">
        <v>203.2564623819649</v>
      </c>
      <c r="AL224">
        <v>205.3921454545454</v>
      </c>
      <c r="AM224">
        <v>-3.152919030640087</v>
      </c>
      <c r="AN224">
        <v>64.9634164498939</v>
      </c>
      <c r="AO224">
        <f>(AQ224 - AP224 + DZ224*1E3/(8.314*(EB224+273.15)) * AS224/DY224 * AR224) * DY224/(100*DM224) * 1000/(1000 - AQ224)</f>
        <v>0</v>
      </c>
      <c r="AP224">
        <v>16.64106849853231</v>
      </c>
      <c r="AQ224">
        <v>25.31738545454544</v>
      </c>
      <c r="AR224">
        <v>-3.454529842979049E-05</v>
      </c>
      <c r="AS224">
        <v>107.6059285332688</v>
      </c>
      <c r="AT224">
        <v>0</v>
      </c>
      <c r="AU224">
        <v>0</v>
      </c>
      <c r="AV224">
        <f>IF(AT224*$H$13&gt;=AX224,1.0,(AX224/(AX224-AT224*$H$13)))</f>
        <v>0</v>
      </c>
      <c r="AW224">
        <f>(AV224-1)*100</f>
        <v>0</v>
      </c>
      <c r="AX224">
        <f>MAX(0,($B$13+$C$13*EG224)/(1+$D$13*EG224)*DZ224/(EB224+273)*$E$13)</f>
        <v>0</v>
      </c>
      <c r="AY224" t="s">
        <v>439</v>
      </c>
      <c r="AZ224" t="s">
        <v>439</v>
      </c>
      <c r="BA224">
        <v>0</v>
      </c>
      <c r="BB224">
        <v>0</v>
      </c>
      <c r="BC224">
        <f>1-BA224/BB224</f>
        <v>0</v>
      </c>
      <c r="BD224">
        <v>0</v>
      </c>
      <c r="BE224" t="s">
        <v>439</v>
      </c>
      <c r="BF224" t="s">
        <v>439</v>
      </c>
      <c r="BG224">
        <v>0</v>
      </c>
      <c r="BH224">
        <v>0</v>
      </c>
      <c r="BI224">
        <f>1-BG224/BH224</f>
        <v>0</v>
      </c>
      <c r="BJ224">
        <v>0.5</v>
      </c>
      <c r="BK224">
        <f>DJ224</f>
        <v>0</v>
      </c>
      <c r="BL224">
        <f>M224</f>
        <v>0</v>
      </c>
      <c r="BM224">
        <f>BI224*BJ224*BK224</f>
        <v>0</v>
      </c>
      <c r="BN224">
        <f>(BL224-BD224)/BK224</f>
        <v>0</v>
      </c>
      <c r="BO224">
        <f>(BB224-BH224)/BH224</f>
        <v>0</v>
      </c>
      <c r="BP224">
        <f>BA224/(BC224+BA224/BH224)</f>
        <v>0</v>
      </c>
      <c r="BQ224" t="s">
        <v>439</v>
      </c>
      <c r="BR224">
        <v>0</v>
      </c>
      <c r="BS224">
        <f>IF(BR224&lt;&gt;0, BR224, BP224)</f>
        <v>0</v>
      </c>
      <c r="BT224">
        <f>1-BS224/BH224</f>
        <v>0</v>
      </c>
      <c r="BU224">
        <f>(BH224-BG224)/(BH224-BS224)</f>
        <v>0</v>
      </c>
      <c r="BV224">
        <f>(BB224-BH224)/(BB224-BS224)</f>
        <v>0</v>
      </c>
      <c r="BW224">
        <f>(BH224-BG224)/(BH224-BA224)</f>
        <v>0</v>
      </c>
      <c r="BX224">
        <f>(BB224-BH224)/(BB224-BA224)</f>
        <v>0</v>
      </c>
      <c r="BY224">
        <f>(BU224*BS224/BG224)</f>
        <v>0</v>
      </c>
      <c r="BZ224">
        <f>(1-BY224)</f>
        <v>0</v>
      </c>
      <c r="DI224">
        <f>$B$11*EH224+$C$11*EI224+$F$11*ET224*(1-EW224)</f>
        <v>0</v>
      </c>
      <c r="DJ224">
        <f>DI224*DK224</f>
        <v>0</v>
      </c>
      <c r="DK224">
        <f>($B$11*$D$9+$C$11*$D$9+$F$11*((FG224+EY224)/MAX(FG224+EY224+FH224, 0.1)*$I$9+FH224/MAX(FG224+EY224+FH224, 0.1)*$J$9))/($B$11+$C$11+$F$11)</f>
        <v>0</v>
      </c>
      <c r="DL224">
        <f>($B$11*$K$9+$C$11*$K$9+$F$11*((FG224+EY224)/MAX(FG224+EY224+FH224, 0.1)*$P$9+FH224/MAX(FG224+EY224+FH224, 0.1)*$Q$9))/($B$11+$C$11+$F$11)</f>
        <v>0</v>
      </c>
      <c r="DM224">
        <v>5.36</v>
      </c>
      <c r="DN224">
        <v>0.5</v>
      </c>
      <c r="DO224" t="s">
        <v>440</v>
      </c>
      <c r="DP224">
        <v>2</v>
      </c>
      <c r="DQ224" t="b">
        <v>1</v>
      </c>
      <c r="DR224">
        <v>1758646505.6</v>
      </c>
      <c r="DS224">
        <v>221.7164814814815</v>
      </c>
      <c r="DT224">
        <v>214.5472222222222</v>
      </c>
      <c r="DU224">
        <v>25.29751481481482</v>
      </c>
      <c r="DV224">
        <v>16.64461481481481</v>
      </c>
      <c r="DW224">
        <v>221.5228888888889</v>
      </c>
      <c r="DX224">
        <v>25.12972222222222</v>
      </c>
      <c r="DY224">
        <v>499.9925925925926</v>
      </c>
      <c r="DZ224">
        <v>90.45922592592594</v>
      </c>
      <c r="EA224">
        <v>0.03016246666666666</v>
      </c>
      <c r="EB224">
        <v>31.25561111111111</v>
      </c>
      <c r="EC224">
        <v>30.01871111111111</v>
      </c>
      <c r="ED224">
        <v>999.9000000000001</v>
      </c>
      <c r="EE224">
        <v>0</v>
      </c>
      <c r="EF224">
        <v>0</v>
      </c>
      <c r="EG224">
        <v>10001.31555555556</v>
      </c>
      <c r="EH224">
        <v>0</v>
      </c>
      <c r="EI224">
        <v>12.3657</v>
      </c>
      <c r="EJ224">
        <v>7.169374444444444</v>
      </c>
      <c r="EK224">
        <v>227.4706666666667</v>
      </c>
      <c r="EL224">
        <v>218.1784444444444</v>
      </c>
      <c r="EM224">
        <v>8.652902222222222</v>
      </c>
      <c r="EN224">
        <v>214.5472222222222</v>
      </c>
      <c r="EO224">
        <v>16.64461481481481</v>
      </c>
      <c r="EP224">
        <v>2.288394074074074</v>
      </c>
      <c r="EQ224">
        <v>1.505659259259259</v>
      </c>
      <c r="ER224">
        <v>19.59492962962963</v>
      </c>
      <c r="ES224">
        <v>13.02573333333333</v>
      </c>
      <c r="ET224">
        <v>2000.006296296296</v>
      </c>
      <c r="EU224">
        <v>0.980000888888889</v>
      </c>
      <c r="EV224">
        <v>0.01999941111111112</v>
      </c>
      <c r="EW224">
        <v>0</v>
      </c>
      <c r="EX224">
        <v>832.0377777777778</v>
      </c>
      <c r="EY224">
        <v>5.00097</v>
      </c>
      <c r="EZ224">
        <v>16675.78148148148</v>
      </c>
      <c r="FA224">
        <v>16707.62962962963</v>
      </c>
      <c r="FB224">
        <v>40.57366666666666</v>
      </c>
      <c r="FC224">
        <v>40.875</v>
      </c>
      <c r="FD224">
        <v>40.5</v>
      </c>
      <c r="FE224">
        <v>40.5</v>
      </c>
      <c r="FF224">
        <v>41.31199999999999</v>
      </c>
      <c r="FG224">
        <v>1955.106296296296</v>
      </c>
      <c r="FH224">
        <v>39.9</v>
      </c>
      <c r="FI224">
        <v>0</v>
      </c>
      <c r="FJ224">
        <v>1758646514.4</v>
      </c>
      <c r="FK224">
        <v>0</v>
      </c>
      <c r="FL224">
        <v>831.9976153846153</v>
      </c>
      <c r="FM224">
        <v>-6.417641020116003</v>
      </c>
      <c r="FN224">
        <v>-110.3521366695548</v>
      </c>
      <c r="FO224">
        <v>16675.5076923077</v>
      </c>
      <c r="FP224">
        <v>15</v>
      </c>
      <c r="FQ224">
        <v>0</v>
      </c>
      <c r="FR224" t="s">
        <v>441</v>
      </c>
      <c r="FS224">
        <v>1747247426.5</v>
      </c>
      <c r="FT224">
        <v>1747247420.5</v>
      </c>
      <c r="FU224">
        <v>0</v>
      </c>
      <c r="FV224">
        <v>1.027</v>
      </c>
      <c r="FW224">
        <v>0.031</v>
      </c>
      <c r="FX224">
        <v>0.02</v>
      </c>
      <c r="FY224">
        <v>0.05</v>
      </c>
      <c r="FZ224">
        <v>420</v>
      </c>
      <c r="GA224">
        <v>16</v>
      </c>
      <c r="GB224">
        <v>0.01</v>
      </c>
      <c r="GC224">
        <v>0.1</v>
      </c>
      <c r="GD224">
        <v>6.3816525</v>
      </c>
      <c r="GE224">
        <v>14.56741485928705</v>
      </c>
      <c r="GF224">
        <v>1.401569181162225</v>
      </c>
      <c r="GG224">
        <v>0</v>
      </c>
      <c r="GH224">
        <v>832.5002058823529</v>
      </c>
      <c r="GI224">
        <v>-8.113384269221898</v>
      </c>
      <c r="GJ224">
        <v>0.8387572662755906</v>
      </c>
      <c r="GK224">
        <v>-1</v>
      </c>
      <c r="GL224">
        <v>8.658569</v>
      </c>
      <c r="GM224">
        <v>-0.06611684803002624</v>
      </c>
      <c r="GN224">
        <v>0.02241021394364617</v>
      </c>
      <c r="GO224">
        <v>1</v>
      </c>
      <c r="GP224">
        <v>1</v>
      </c>
      <c r="GQ224">
        <v>2</v>
      </c>
      <c r="GR224" t="s">
        <v>442</v>
      </c>
      <c r="GS224">
        <v>3.13474</v>
      </c>
      <c r="GT224">
        <v>2.6904</v>
      </c>
      <c r="GU224">
        <v>0.0505725</v>
      </c>
      <c r="GV224">
        <v>0.0480899</v>
      </c>
      <c r="GW224">
        <v>0.110406</v>
      </c>
      <c r="GX224">
        <v>0.0811704</v>
      </c>
      <c r="GY224">
        <v>30202.3</v>
      </c>
      <c r="GZ224">
        <v>30335.5</v>
      </c>
      <c r="HA224">
        <v>29569.3</v>
      </c>
      <c r="HB224">
        <v>29448.5</v>
      </c>
      <c r="HC224">
        <v>34750.6</v>
      </c>
      <c r="HD224">
        <v>35847.1</v>
      </c>
      <c r="HE224">
        <v>41612.1</v>
      </c>
      <c r="HF224">
        <v>41838.5</v>
      </c>
      <c r="HG224">
        <v>1.93115</v>
      </c>
      <c r="HH224">
        <v>1.8695</v>
      </c>
      <c r="HI224">
        <v>0.0638217</v>
      </c>
      <c r="HJ224">
        <v>0</v>
      </c>
      <c r="HK224">
        <v>28.9796</v>
      </c>
      <c r="HL224">
        <v>999.9</v>
      </c>
      <c r="HM224">
        <v>44</v>
      </c>
      <c r="HN224">
        <v>31.1</v>
      </c>
      <c r="HO224">
        <v>22.0678</v>
      </c>
      <c r="HP224">
        <v>61.9179</v>
      </c>
      <c r="HQ224">
        <v>26.4343</v>
      </c>
      <c r="HR224">
        <v>1</v>
      </c>
      <c r="HS224">
        <v>0.0561585</v>
      </c>
      <c r="HT224">
        <v>-1.20501</v>
      </c>
      <c r="HU224">
        <v>20.3352</v>
      </c>
      <c r="HV224">
        <v>5.21579</v>
      </c>
      <c r="HW224">
        <v>12.0131</v>
      </c>
      <c r="HX224">
        <v>4.98845</v>
      </c>
      <c r="HY224">
        <v>3.28795</v>
      </c>
      <c r="HZ224">
        <v>9999</v>
      </c>
      <c r="IA224">
        <v>9999</v>
      </c>
      <c r="IB224">
        <v>9999</v>
      </c>
      <c r="IC224">
        <v>999.9</v>
      </c>
      <c r="ID224">
        <v>1.86752</v>
      </c>
      <c r="IE224">
        <v>1.8667</v>
      </c>
      <c r="IF224">
        <v>1.866</v>
      </c>
      <c r="IG224">
        <v>1.866</v>
      </c>
      <c r="IH224">
        <v>1.86784</v>
      </c>
      <c r="II224">
        <v>1.87027</v>
      </c>
      <c r="IJ224">
        <v>1.86891</v>
      </c>
      <c r="IK224">
        <v>1.87042</v>
      </c>
      <c r="IL224">
        <v>0</v>
      </c>
      <c r="IM224">
        <v>0</v>
      </c>
      <c r="IN224">
        <v>0</v>
      </c>
      <c r="IO224">
        <v>0</v>
      </c>
      <c r="IP224" t="s">
        <v>443</v>
      </c>
      <c r="IQ224" t="s">
        <v>444</v>
      </c>
      <c r="IR224" t="s">
        <v>445</v>
      </c>
      <c r="IS224" t="s">
        <v>445</v>
      </c>
      <c r="IT224" t="s">
        <v>445</v>
      </c>
      <c r="IU224" t="s">
        <v>445</v>
      </c>
      <c r="IV224">
        <v>0</v>
      </c>
      <c r="IW224">
        <v>100</v>
      </c>
      <c r="IX224">
        <v>100</v>
      </c>
      <c r="IY224">
        <v>0.192</v>
      </c>
      <c r="IZ224">
        <v>0.1681</v>
      </c>
      <c r="JA224">
        <v>0.1520806729546384</v>
      </c>
      <c r="JB224">
        <v>0.0003178419753343253</v>
      </c>
      <c r="JC224">
        <v>-6.012475575984678E-07</v>
      </c>
      <c r="JD224">
        <v>7.594320938325871E-11</v>
      </c>
      <c r="JE224">
        <v>-0.06537213769188976</v>
      </c>
      <c r="JF224">
        <v>-0.002779077146552394</v>
      </c>
      <c r="JG224">
        <v>0.0007843295920201409</v>
      </c>
      <c r="JH224">
        <v>-1.211717912536145E-05</v>
      </c>
      <c r="JI224">
        <v>4</v>
      </c>
      <c r="JJ224">
        <v>2338</v>
      </c>
      <c r="JK224">
        <v>1</v>
      </c>
      <c r="JL224">
        <v>27</v>
      </c>
      <c r="JM224">
        <v>189984.8</v>
      </c>
      <c r="JN224">
        <v>189984.9</v>
      </c>
      <c r="JO224">
        <v>0.524902</v>
      </c>
      <c r="JP224">
        <v>2.31079</v>
      </c>
      <c r="JQ224">
        <v>1.39648</v>
      </c>
      <c r="JR224">
        <v>2.34985</v>
      </c>
      <c r="JS224">
        <v>1.49536</v>
      </c>
      <c r="JT224">
        <v>2.55249</v>
      </c>
      <c r="JU224">
        <v>36.1754</v>
      </c>
      <c r="JV224">
        <v>24.0612</v>
      </c>
      <c r="JW224">
        <v>18</v>
      </c>
      <c r="JX224">
        <v>491.052</v>
      </c>
      <c r="JY224">
        <v>442.426</v>
      </c>
      <c r="JZ224">
        <v>30.5087</v>
      </c>
      <c r="KA224">
        <v>28.3155</v>
      </c>
      <c r="KB224">
        <v>30</v>
      </c>
      <c r="KC224">
        <v>28.1311</v>
      </c>
      <c r="KD224">
        <v>28.0559</v>
      </c>
      <c r="KE224">
        <v>10.4965</v>
      </c>
      <c r="KF224">
        <v>27.2665</v>
      </c>
      <c r="KG224">
        <v>36.2853</v>
      </c>
      <c r="KH224">
        <v>30.4967</v>
      </c>
      <c r="KI224">
        <v>166.218</v>
      </c>
      <c r="KJ224">
        <v>16.6541</v>
      </c>
      <c r="KK224">
        <v>101.063</v>
      </c>
      <c r="KL224">
        <v>100.607</v>
      </c>
    </row>
    <row r="225" spans="1:298">
      <c r="A225">
        <v>209</v>
      </c>
      <c r="B225">
        <v>1758646518.1</v>
      </c>
      <c r="C225">
        <v>4892.099999904633</v>
      </c>
      <c r="D225" t="s">
        <v>864</v>
      </c>
      <c r="E225" t="s">
        <v>865</v>
      </c>
      <c r="F225">
        <v>5</v>
      </c>
      <c r="G225" t="s">
        <v>833</v>
      </c>
      <c r="H225" t="s">
        <v>437</v>
      </c>
      <c r="I225" t="s">
        <v>438</v>
      </c>
      <c r="J225">
        <v>1758646510.314285</v>
      </c>
      <c r="K225">
        <f>(L225)/1000</f>
        <v>0</v>
      </c>
      <c r="L225">
        <f>IF(DQ225, AO225, AI225)</f>
        <v>0</v>
      </c>
      <c r="M225">
        <f>IF(DQ225, AJ225, AH225)</f>
        <v>0</v>
      </c>
      <c r="N225">
        <f>DS225 - IF(AV225&gt;1, M225*DM225*100.0/(AX225), 0)</f>
        <v>0</v>
      </c>
      <c r="O225">
        <f>((U225-K225/2)*N225-M225)/(U225+K225/2)</f>
        <v>0</v>
      </c>
      <c r="P225">
        <f>O225*(DZ225+EA225)/1000.0</f>
        <v>0</v>
      </c>
      <c r="Q225">
        <f>(DS225 - IF(AV225&gt;1, M225*DM225*100.0/(AX225), 0))*(DZ225+EA225)/1000.0</f>
        <v>0</v>
      </c>
      <c r="R225">
        <f>2.0/((1/T225-1/S225)+SIGN(T225)*SQRT((1/T225-1/S225)*(1/T225-1/S225) + 4*DN225/((DN225+1)*(DN225+1))*(2*1/T225*1/S225-1/S225*1/S225)))</f>
        <v>0</v>
      </c>
      <c r="S225">
        <f>IF(LEFT(DO225,1)&lt;&gt;"0",IF(LEFT(DO225,1)="1",3.0,DP225),$D$5+$E$5*(EG225*DZ225/($K$5*1000))+$F$5*(EG225*DZ225/($K$5*1000))*MAX(MIN(DM225,$J$5),$I$5)*MAX(MIN(DM225,$J$5),$I$5)+$G$5*MAX(MIN(DM225,$J$5),$I$5)*(EG225*DZ225/($K$5*1000))+$H$5*(EG225*DZ225/($K$5*1000))*(EG225*DZ225/($K$5*1000)))</f>
        <v>0</v>
      </c>
      <c r="T225">
        <f>K225*(1000-(1000*0.61365*exp(17.502*X225/(240.97+X225))/(DZ225+EA225)+DU225)/2)/(1000*0.61365*exp(17.502*X225/(240.97+X225))/(DZ225+EA225)-DU225)</f>
        <v>0</v>
      </c>
      <c r="U225">
        <f>1/((DN225+1)/(R225/1.6)+1/(S225/1.37)) + DN225/((DN225+1)/(R225/1.6) + DN225/(S225/1.37))</f>
        <v>0</v>
      </c>
      <c r="V225">
        <f>(DI225*DL225)</f>
        <v>0</v>
      </c>
      <c r="W225">
        <f>(EB225+(V225+2*0.95*5.67E-8*(((EB225+$B$7)+273)^4-(EB225+273)^4)-44100*K225)/(1.84*29.3*S225+8*0.95*5.67E-8*(EB225+273)^3))</f>
        <v>0</v>
      </c>
      <c r="X225">
        <f>($C$7*EC225+$D$7*ED225+$E$7*W225)</f>
        <v>0</v>
      </c>
      <c r="Y225">
        <f>0.61365*exp(17.502*X225/(240.97+X225))</f>
        <v>0</v>
      </c>
      <c r="Z225">
        <f>(AA225/AB225*100)</f>
        <v>0</v>
      </c>
      <c r="AA225">
        <f>DU225*(DZ225+EA225)/1000</f>
        <v>0</v>
      </c>
      <c r="AB225">
        <f>0.61365*exp(17.502*EB225/(240.97+EB225))</f>
        <v>0</v>
      </c>
      <c r="AC225">
        <f>(Y225-DU225*(DZ225+EA225)/1000)</f>
        <v>0</v>
      </c>
      <c r="AD225">
        <f>(-K225*44100)</f>
        <v>0</v>
      </c>
      <c r="AE225">
        <f>2*29.3*S225*0.92*(EB225-X225)</f>
        <v>0</v>
      </c>
      <c r="AF225">
        <f>2*0.95*5.67E-8*(((EB225+$B$7)+273)^4-(X225+273)^4)</f>
        <v>0</v>
      </c>
      <c r="AG225">
        <f>V225+AF225+AD225+AE225</f>
        <v>0</v>
      </c>
      <c r="AH225">
        <f>DY225*AV225*(DT225-DS225*(1000-AV225*DV225)/(1000-AV225*DU225))/(100*DM225)</f>
        <v>0</v>
      </c>
      <c r="AI225">
        <f>1000*DY225*AV225*(DU225-DV225)/(100*DM225*(1000-AV225*DU225))</f>
        <v>0</v>
      </c>
      <c r="AJ225">
        <f>(AK225 - AL225 - DZ225*1E3/(8.314*(EB225+273.15)) * AN225/DY225 * AM225) * DY225/(100*DM225) * (1000 - DV225)/1000</f>
        <v>0</v>
      </c>
      <c r="AK225">
        <v>186.3346925449479</v>
      </c>
      <c r="AL225">
        <v>189.6401757575757</v>
      </c>
      <c r="AM225">
        <v>-3.149061739263276</v>
      </c>
      <c r="AN225">
        <v>64.9634164498939</v>
      </c>
      <c r="AO225">
        <f>(AQ225 - AP225 + DZ225*1E3/(8.314*(EB225+273.15)) * AS225/DY225 * AR225) * DY225/(100*DM225) * 1000/(1000 - AQ225)</f>
        <v>0</v>
      </c>
      <c r="AP225">
        <v>16.63948528442946</v>
      </c>
      <c r="AQ225">
        <v>25.31739999999999</v>
      </c>
      <c r="AR225">
        <v>1.233195155767996E-05</v>
      </c>
      <c r="AS225">
        <v>107.6059285332688</v>
      </c>
      <c r="AT225">
        <v>0</v>
      </c>
      <c r="AU225">
        <v>0</v>
      </c>
      <c r="AV225">
        <f>IF(AT225*$H$13&gt;=AX225,1.0,(AX225/(AX225-AT225*$H$13)))</f>
        <v>0</v>
      </c>
      <c r="AW225">
        <f>(AV225-1)*100</f>
        <v>0</v>
      </c>
      <c r="AX225">
        <f>MAX(0,($B$13+$C$13*EG225)/(1+$D$13*EG225)*DZ225/(EB225+273)*$E$13)</f>
        <v>0</v>
      </c>
      <c r="AY225" t="s">
        <v>439</v>
      </c>
      <c r="AZ225" t="s">
        <v>439</v>
      </c>
      <c r="BA225">
        <v>0</v>
      </c>
      <c r="BB225">
        <v>0</v>
      </c>
      <c r="BC225">
        <f>1-BA225/BB225</f>
        <v>0</v>
      </c>
      <c r="BD225">
        <v>0</v>
      </c>
      <c r="BE225" t="s">
        <v>439</v>
      </c>
      <c r="BF225" t="s">
        <v>439</v>
      </c>
      <c r="BG225">
        <v>0</v>
      </c>
      <c r="BH225">
        <v>0</v>
      </c>
      <c r="BI225">
        <f>1-BG225/BH225</f>
        <v>0</v>
      </c>
      <c r="BJ225">
        <v>0.5</v>
      </c>
      <c r="BK225">
        <f>DJ225</f>
        <v>0</v>
      </c>
      <c r="BL225">
        <f>M225</f>
        <v>0</v>
      </c>
      <c r="BM225">
        <f>BI225*BJ225*BK225</f>
        <v>0</v>
      </c>
      <c r="BN225">
        <f>(BL225-BD225)/BK225</f>
        <v>0</v>
      </c>
      <c r="BO225">
        <f>(BB225-BH225)/BH225</f>
        <v>0</v>
      </c>
      <c r="BP225">
        <f>BA225/(BC225+BA225/BH225)</f>
        <v>0</v>
      </c>
      <c r="BQ225" t="s">
        <v>439</v>
      </c>
      <c r="BR225">
        <v>0</v>
      </c>
      <c r="BS225">
        <f>IF(BR225&lt;&gt;0, BR225, BP225)</f>
        <v>0</v>
      </c>
      <c r="BT225">
        <f>1-BS225/BH225</f>
        <v>0</v>
      </c>
      <c r="BU225">
        <f>(BH225-BG225)/(BH225-BS225)</f>
        <v>0</v>
      </c>
      <c r="BV225">
        <f>(BB225-BH225)/(BB225-BS225)</f>
        <v>0</v>
      </c>
      <c r="BW225">
        <f>(BH225-BG225)/(BH225-BA225)</f>
        <v>0</v>
      </c>
      <c r="BX225">
        <f>(BB225-BH225)/(BB225-BA225)</f>
        <v>0</v>
      </c>
      <c r="BY225">
        <f>(BU225*BS225/BG225)</f>
        <v>0</v>
      </c>
      <c r="BZ225">
        <f>(1-BY225)</f>
        <v>0</v>
      </c>
      <c r="DI225">
        <f>$B$11*EH225+$C$11*EI225+$F$11*ET225*(1-EW225)</f>
        <v>0</v>
      </c>
      <c r="DJ225">
        <f>DI225*DK225</f>
        <v>0</v>
      </c>
      <c r="DK225">
        <f>($B$11*$D$9+$C$11*$D$9+$F$11*((FG225+EY225)/MAX(FG225+EY225+FH225, 0.1)*$I$9+FH225/MAX(FG225+EY225+FH225, 0.1)*$J$9))/($B$11+$C$11+$F$11)</f>
        <v>0</v>
      </c>
      <c r="DL225">
        <f>($B$11*$K$9+$C$11*$K$9+$F$11*((FG225+EY225)/MAX(FG225+EY225+FH225, 0.1)*$P$9+FH225/MAX(FG225+EY225+FH225, 0.1)*$Q$9))/($B$11+$C$11+$F$11)</f>
        <v>0</v>
      </c>
      <c r="DM225">
        <v>5.36</v>
      </c>
      <c r="DN225">
        <v>0.5</v>
      </c>
      <c r="DO225" t="s">
        <v>440</v>
      </c>
      <c r="DP225">
        <v>2</v>
      </c>
      <c r="DQ225" t="b">
        <v>1</v>
      </c>
      <c r="DR225">
        <v>1758646510.314285</v>
      </c>
      <c r="DS225">
        <v>207.2266428571429</v>
      </c>
      <c r="DT225">
        <v>198.8963571428571</v>
      </c>
      <c r="DU225">
        <v>25.310625</v>
      </c>
      <c r="DV225">
        <v>16.65193214285714</v>
      </c>
      <c r="DW225">
        <v>207.0340357142857</v>
      </c>
      <c r="DX225">
        <v>25.14264642857143</v>
      </c>
      <c r="DY225">
        <v>500.0090000000001</v>
      </c>
      <c r="DZ225">
        <v>90.45962142857142</v>
      </c>
      <c r="EA225">
        <v>0.03007107857142857</v>
      </c>
      <c r="EB225">
        <v>31.25545714285714</v>
      </c>
      <c r="EC225">
        <v>30.01848214285713</v>
      </c>
      <c r="ED225">
        <v>999.9000000000002</v>
      </c>
      <c r="EE225">
        <v>0</v>
      </c>
      <c r="EF225">
        <v>0</v>
      </c>
      <c r="EG225">
        <v>10009.015</v>
      </c>
      <c r="EH225">
        <v>0</v>
      </c>
      <c r="EI225">
        <v>12.3657</v>
      </c>
      <c r="EJ225">
        <v>8.330353571428571</v>
      </c>
      <c r="EK225">
        <v>212.6077857142857</v>
      </c>
      <c r="EL225">
        <v>202.2646071428572</v>
      </c>
      <c r="EM225">
        <v>8.658682142857144</v>
      </c>
      <c r="EN225">
        <v>198.8963571428571</v>
      </c>
      <c r="EO225">
        <v>16.65193214285714</v>
      </c>
      <c r="EP225">
        <v>2.28959</v>
      </c>
      <c r="EQ225">
        <v>1.506329285714286</v>
      </c>
      <c r="ER225">
        <v>19.60333928571428</v>
      </c>
      <c r="ES225">
        <v>13.03254642857143</v>
      </c>
      <c r="ET225">
        <v>1999.986071428571</v>
      </c>
      <c r="EU225">
        <v>0.9800006785714286</v>
      </c>
      <c r="EV225">
        <v>0.01999961785714286</v>
      </c>
      <c r="EW225">
        <v>0</v>
      </c>
      <c r="EX225">
        <v>831.7452142857144</v>
      </c>
      <c r="EY225">
        <v>5.00097</v>
      </c>
      <c r="EZ225">
        <v>16669.69642857143</v>
      </c>
      <c r="FA225">
        <v>16707.45714285714</v>
      </c>
      <c r="FB225">
        <v>40.57549999999999</v>
      </c>
      <c r="FC225">
        <v>40.875</v>
      </c>
      <c r="FD225">
        <v>40.5</v>
      </c>
      <c r="FE225">
        <v>40.5</v>
      </c>
      <c r="FF225">
        <v>41.31199999999999</v>
      </c>
      <c r="FG225">
        <v>1955.086071428571</v>
      </c>
      <c r="FH225">
        <v>39.9</v>
      </c>
      <c r="FI225">
        <v>0</v>
      </c>
      <c r="FJ225">
        <v>1758646519.2</v>
      </c>
      <c r="FK225">
        <v>0</v>
      </c>
      <c r="FL225">
        <v>831.6805769230771</v>
      </c>
      <c r="FM225">
        <v>-1.470529913474149</v>
      </c>
      <c r="FN225">
        <v>-36.07863242304048</v>
      </c>
      <c r="FO225">
        <v>16669.55769230769</v>
      </c>
      <c r="FP225">
        <v>15</v>
      </c>
      <c r="FQ225">
        <v>0</v>
      </c>
      <c r="FR225" t="s">
        <v>441</v>
      </c>
      <c r="FS225">
        <v>1747247426.5</v>
      </c>
      <c r="FT225">
        <v>1747247420.5</v>
      </c>
      <c r="FU225">
        <v>0</v>
      </c>
      <c r="FV225">
        <v>1.027</v>
      </c>
      <c r="FW225">
        <v>0.031</v>
      </c>
      <c r="FX225">
        <v>0.02</v>
      </c>
      <c r="FY225">
        <v>0.05</v>
      </c>
      <c r="FZ225">
        <v>420</v>
      </c>
      <c r="GA225">
        <v>16</v>
      </c>
      <c r="GB225">
        <v>0.01</v>
      </c>
      <c r="GC225">
        <v>0.1</v>
      </c>
      <c r="GD225">
        <v>7.663549024390244</v>
      </c>
      <c r="GE225">
        <v>14.67387114982579</v>
      </c>
      <c r="GF225">
        <v>1.447144527396852</v>
      </c>
      <c r="GG225">
        <v>0</v>
      </c>
      <c r="GH225">
        <v>831.9706470588235</v>
      </c>
      <c r="GI225">
        <v>-4.6218793009828</v>
      </c>
      <c r="GJ225">
        <v>0.5671865489544616</v>
      </c>
      <c r="GK225">
        <v>-1</v>
      </c>
      <c r="GL225">
        <v>8.659496341463415</v>
      </c>
      <c r="GM225">
        <v>0.0967524041812174</v>
      </c>
      <c r="GN225">
        <v>0.02268328274045436</v>
      </c>
      <c r="GO225">
        <v>1</v>
      </c>
      <c r="GP225">
        <v>1</v>
      </c>
      <c r="GQ225">
        <v>2</v>
      </c>
      <c r="GR225" t="s">
        <v>442</v>
      </c>
      <c r="GS225">
        <v>3.13499</v>
      </c>
      <c r="GT225">
        <v>2.69017</v>
      </c>
      <c r="GU225">
        <v>0.0470387</v>
      </c>
      <c r="GV225">
        <v>0.0442584</v>
      </c>
      <c r="GW225">
        <v>0.110403</v>
      </c>
      <c r="GX225">
        <v>0.08116859999999999</v>
      </c>
      <c r="GY225">
        <v>30315.8</v>
      </c>
      <c r="GZ225">
        <v>30457.4</v>
      </c>
      <c r="HA225">
        <v>29570.3</v>
      </c>
      <c r="HB225">
        <v>29448.3</v>
      </c>
      <c r="HC225">
        <v>34751.5</v>
      </c>
      <c r="HD225">
        <v>35847</v>
      </c>
      <c r="HE225">
        <v>41613.2</v>
      </c>
      <c r="HF225">
        <v>41838.3</v>
      </c>
      <c r="HG225">
        <v>1.93165</v>
      </c>
      <c r="HH225">
        <v>1.86943</v>
      </c>
      <c r="HI225">
        <v>0.0637397</v>
      </c>
      <c r="HJ225">
        <v>0</v>
      </c>
      <c r="HK225">
        <v>28.9796</v>
      </c>
      <c r="HL225">
        <v>999.9</v>
      </c>
      <c r="HM225">
        <v>44</v>
      </c>
      <c r="HN225">
        <v>31.1</v>
      </c>
      <c r="HO225">
        <v>22.0686</v>
      </c>
      <c r="HP225">
        <v>62.0179</v>
      </c>
      <c r="HQ225">
        <v>26.278</v>
      </c>
      <c r="HR225">
        <v>1</v>
      </c>
      <c r="HS225">
        <v>0.0558537</v>
      </c>
      <c r="HT225">
        <v>-1.18978</v>
      </c>
      <c r="HU225">
        <v>20.3353</v>
      </c>
      <c r="HV225">
        <v>5.21639</v>
      </c>
      <c r="HW225">
        <v>12.0144</v>
      </c>
      <c r="HX225">
        <v>4.98815</v>
      </c>
      <c r="HY225">
        <v>3.28785</v>
      </c>
      <c r="HZ225">
        <v>9999</v>
      </c>
      <c r="IA225">
        <v>9999</v>
      </c>
      <c r="IB225">
        <v>9999</v>
      </c>
      <c r="IC225">
        <v>999.9</v>
      </c>
      <c r="ID225">
        <v>1.86752</v>
      </c>
      <c r="IE225">
        <v>1.86671</v>
      </c>
      <c r="IF225">
        <v>1.866</v>
      </c>
      <c r="IG225">
        <v>1.866</v>
      </c>
      <c r="IH225">
        <v>1.86783</v>
      </c>
      <c r="II225">
        <v>1.87027</v>
      </c>
      <c r="IJ225">
        <v>1.86891</v>
      </c>
      <c r="IK225">
        <v>1.87041</v>
      </c>
      <c r="IL225">
        <v>0</v>
      </c>
      <c r="IM225">
        <v>0</v>
      </c>
      <c r="IN225">
        <v>0</v>
      </c>
      <c r="IO225">
        <v>0</v>
      </c>
      <c r="IP225" t="s">
        <v>443</v>
      </c>
      <c r="IQ225" t="s">
        <v>444</v>
      </c>
      <c r="IR225" t="s">
        <v>445</v>
      </c>
      <c r="IS225" t="s">
        <v>445</v>
      </c>
      <c r="IT225" t="s">
        <v>445</v>
      </c>
      <c r="IU225" t="s">
        <v>445</v>
      </c>
      <c r="IV225">
        <v>0</v>
      </c>
      <c r="IW225">
        <v>100</v>
      </c>
      <c r="IX225">
        <v>100</v>
      </c>
      <c r="IY225">
        <v>0.191</v>
      </c>
      <c r="IZ225">
        <v>0.1681</v>
      </c>
      <c r="JA225">
        <v>0.1520806729546384</v>
      </c>
      <c r="JB225">
        <v>0.0003178419753343253</v>
      </c>
      <c r="JC225">
        <v>-6.012475575984678E-07</v>
      </c>
      <c r="JD225">
        <v>7.594320938325871E-11</v>
      </c>
      <c r="JE225">
        <v>-0.06537213769188976</v>
      </c>
      <c r="JF225">
        <v>-0.002779077146552394</v>
      </c>
      <c r="JG225">
        <v>0.0007843295920201409</v>
      </c>
      <c r="JH225">
        <v>-1.211717912536145E-05</v>
      </c>
      <c r="JI225">
        <v>4</v>
      </c>
      <c r="JJ225">
        <v>2338</v>
      </c>
      <c r="JK225">
        <v>1</v>
      </c>
      <c r="JL225">
        <v>27</v>
      </c>
      <c r="JM225">
        <v>189984.9</v>
      </c>
      <c r="JN225">
        <v>189985</v>
      </c>
      <c r="JO225">
        <v>0.489502</v>
      </c>
      <c r="JP225">
        <v>2.31079</v>
      </c>
      <c r="JQ225">
        <v>1.39648</v>
      </c>
      <c r="JR225">
        <v>2.34619</v>
      </c>
      <c r="JS225">
        <v>1.49536</v>
      </c>
      <c r="JT225">
        <v>2.56836</v>
      </c>
      <c r="JU225">
        <v>36.152</v>
      </c>
      <c r="JV225">
        <v>24.0612</v>
      </c>
      <c r="JW225">
        <v>18</v>
      </c>
      <c r="JX225">
        <v>491.368</v>
      </c>
      <c r="JY225">
        <v>442.38</v>
      </c>
      <c r="JZ225">
        <v>30.4881</v>
      </c>
      <c r="KA225">
        <v>28.3155</v>
      </c>
      <c r="KB225">
        <v>30.0001</v>
      </c>
      <c r="KC225">
        <v>28.1311</v>
      </c>
      <c r="KD225">
        <v>28.0559</v>
      </c>
      <c r="KE225">
        <v>9.809049999999999</v>
      </c>
      <c r="KF225">
        <v>27.2665</v>
      </c>
      <c r="KG225">
        <v>36.2853</v>
      </c>
      <c r="KH225">
        <v>30.4787</v>
      </c>
      <c r="KI225">
        <v>146.177</v>
      </c>
      <c r="KJ225">
        <v>16.6541</v>
      </c>
      <c r="KK225">
        <v>101.066</v>
      </c>
      <c r="KL225">
        <v>100.606</v>
      </c>
    </row>
    <row r="226" spans="1:298">
      <c r="A226">
        <v>210</v>
      </c>
      <c r="B226">
        <v>1758646523.1</v>
      </c>
      <c r="C226">
        <v>4897.099999904633</v>
      </c>
      <c r="D226" t="s">
        <v>866</v>
      </c>
      <c r="E226" t="s">
        <v>867</v>
      </c>
      <c r="F226">
        <v>5</v>
      </c>
      <c r="G226" t="s">
        <v>833</v>
      </c>
      <c r="H226" t="s">
        <v>437</v>
      </c>
      <c r="I226" t="s">
        <v>438</v>
      </c>
      <c r="J226">
        <v>1758646515.6</v>
      </c>
      <c r="K226">
        <f>(L226)/1000</f>
        <v>0</v>
      </c>
      <c r="L226">
        <f>IF(DQ226, AO226, AI226)</f>
        <v>0</v>
      </c>
      <c r="M226">
        <f>IF(DQ226, AJ226, AH226)</f>
        <v>0</v>
      </c>
      <c r="N226">
        <f>DS226 - IF(AV226&gt;1, M226*DM226*100.0/(AX226), 0)</f>
        <v>0</v>
      </c>
      <c r="O226">
        <f>((U226-K226/2)*N226-M226)/(U226+K226/2)</f>
        <v>0</v>
      </c>
      <c r="P226">
        <f>O226*(DZ226+EA226)/1000.0</f>
        <v>0</v>
      </c>
      <c r="Q226">
        <f>(DS226 - IF(AV226&gt;1, M226*DM226*100.0/(AX226), 0))*(DZ226+EA226)/1000.0</f>
        <v>0</v>
      </c>
      <c r="R226">
        <f>2.0/((1/T226-1/S226)+SIGN(T226)*SQRT((1/T226-1/S226)*(1/T226-1/S226) + 4*DN226/((DN226+1)*(DN226+1))*(2*1/T226*1/S226-1/S226*1/S226)))</f>
        <v>0</v>
      </c>
      <c r="S226">
        <f>IF(LEFT(DO226,1)&lt;&gt;"0",IF(LEFT(DO226,1)="1",3.0,DP226),$D$5+$E$5*(EG226*DZ226/($K$5*1000))+$F$5*(EG226*DZ226/($K$5*1000))*MAX(MIN(DM226,$J$5),$I$5)*MAX(MIN(DM226,$J$5),$I$5)+$G$5*MAX(MIN(DM226,$J$5),$I$5)*(EG226*DZ226/($K$5*1000))+$H$5*(EG226*DZ226/($K$5*1000))*(EG226*DZ226/($K$5*1000)))</f>
        <v>0</v>
      </c>
      <c r="T226">
        <f>K226*(1000-(1000*0.61365*exp(17.502*X226/(240.97+X226))/(DZ226+EA226)+DU226)/2)/(1000*0.61365*exp(17.502*X226/(240.97+X226))/(DZ226+EA226)-DU226)</f>
        <v>0</v>
      </c>
      <c r="U226">
        <f>1/((DN226+1)/(R226/1.6)+1/(S226/1.37)) + DN226/((DN226+1)/(R226/1.6) + DN226/(S226/1.37))</f>
        <v>0</v>
      </c>
      <c r="V226">
        <f>(DI226*DL226)</f>
        <v>0</v>
      </c>
      <c r="W226">
        <f>(EB226+(V226+2*0.95*5.67E-8*(((EB226+$B$7)+273)^4-(EB226+273)^4)-44100*K226)/(1.84*29.3*S226+8*0.95*5.67E-8*(EB226+273)^3))</f>
        <v>0</v>
      </c>
      <c r="X226">
        <f>($C$7*EC226+$D$7*ED226+$E$7*W226)</f>
        <v>0</v>
      </c>
      <c r="Y226">
        <f>0.61365*exp(17.502*X226/(240.97+X226))</f>
        <v>0</v>
      </c>
      <c r="Z226">
        <f>(AA226/AB226*100)</f>
        <v>0</v>
      </c>
      <c r="AA226">
        <f>DU226*(DZ226+EA226)/1000</f>
        <v>0</v>
      </c>
      <c r="AB226">
        <f>0.61365*exp(17.502*EB226/(240.97+EB226))</f>
        <v>0</v>
      </c>
      <c r="AC226">
        <f>(Y226-DU226*(DZ226+EA226)/1000)</f>
        <v>0</v>
      </c>
      <c r="AD226">
        <f>(-K226*44100)</f>
        <v>0</v>
      </c>
      <c r="AE226">
        <f>2*29.3*S226*0.92*(EB226-X226)</f>
        <v>0</v>
      </c>
      <c r="AF226">
        <f>2*0.95*5.67E-8*(((EB226+$B$7)+273)^4-(X226+273)^4)</f>
        <v>0</v>
      </c>
      <c r="AG226">
        <f>V226+AF226+AD226+AE226</f>
        <v>0</v>
      </c>
      <c r="AH226">
        <f>DY226*AV226*(DT226-DS226*(1000-AV226*DV226)/(1000-AV226*DU226))/(100*DM226)</f>
        <v>0</v>
      </c>
      <c r="AI226">
        <f>1000*DY226*AV226*(DU226-DV226)/(100*DM226*(1000-AV226*DU226))</f>
        <v>0</v>
      </c>
      <c r="AJ226">
        <f>(AK226 - AL226 - DZ226*1E3/(8.314*(EB226+273.15)) * AN226/DY226 * AM226) * DY226/(100*DM226) * (1000 - DV226)/1000</f>
        <v>0</v>
      </c>
      <c r="AK226">
        <v>169.5108734819352</v>
      </c>
      <c r="AL226">
        <v>173.9070181818181</v>
      </c>
      <c r="AM226">
        <v>-3.14649034464985</v>
      </c>
      <c r="AN226">
        <v>64.9634164498939</v>
      </c>
      <c r="AO226">
        <f>(AQ226 - AP226 + DZ226*1E3/(8.314*(EB226+273.15)) * AS226/DY226 * AR226) * DY226/(100*DM226) * 1000/(1000 - AQ226)</f>
        <v>0</v>
      </c>
      <c r="AP226">
        <v>16.63901385226587</v>
      </c>
      <c r="AQ226">
        <v>25.32065393939395</v>
      </c>
      <c r="AR226">
        <v>8.320995583490509E-05</v>
      </c>
      <c r="AS226">
        <v>107.6059285332688</v>
      </c>
      <c r="AT226">
        <v>0</v>
      </c>
      <c r="AU226">
        <v>0</v>
      </c>
      <c r="AV226">
        <f>IF(AT226*$H$13&gt;=AX226,1.0,(AX226/(AX226-AT226*$H$13)))</f>
        <v>0</v>
      </c>
      <c r="AW226">
        <f>(AV226-1)*100</f>
        <v>0</v>
      </c>
      <c r="AX226">
        <f>MAX(0,($B$13+$C$13*EG226)/(1+$D$13*EG226)*DZ226/(EB226+273)*$E$13)</f>
        <v>0</v>
      </c>
      <c r="AY226" t="s">
        <v>439</v>
      </c>
      <c r="AZ226" t="s">
        <v>439</v>
      </c>
      <c r="BA226">
        <v>0</v>
      </c>
      <c r="BB226">
        <v>0</v>
      </c>
      <c r="BC226">
        <f>1-BA226/BB226</f>
        <v>0</v>
      </c>
      <c r="BD226">
        <v>0</v>
      </c>
      <c r="BE226" t="s">
        <v>439</v>
      </c>
      <c r="BF226" t="s">
        <v>439</v>
      </c>
      <c r="BG226">
        <v>0</v>
      </c>
      <c r="BH226">
        <v>0</v>
      </c>
      <c r="BI226">
        <f>1-BG226/BH226</f>
        <v>0</v>
      </c>
      <c r="BJ226">
        <v>0.5</v>
      </c>
      <c r="BK226">
        <f>DJ226</f>
        <v>0</v>
      </c>
      <c r="BL226">
        <f>M226</f>
        <v>0</v>
      </c>
      <c r="BM226">
        <f>BI226*BJ226*BK226</f>
        <v>0</v>
      </c>
      <c r="BN226">
        <f>(BL226-BD226)/BK226</f>
        <v>0</v>
      </c>
      <c r="BO226">
        <f>(BB226-BH226)/BH226</f>
        <v>0</v>
      </c>
      <c r="BP226">
        <f>BA226/(BC226+BA226/BH226)</f>
        <v>0</v>
      </c>
      <c r="BQ226" t="s">
        <v>439</v>
      </c>
      <c r="BR226">
        <v>0</v>
      </c>
      <c r="BS226">
        <f>IF(BR226&lt;&gt;0, BR226, BP226)</f>
        <v>0</v>
      </c>
      <c r="BT226">
        <f>1-BS226/BH226</f>
        <v>0</v>
      </c>
      <c r="BU226">
        <f>(BH226-BG226)/(BH226-BS226)</f>
        <v>0</v>
      </c>
      <c r="BV226">
        <f>(BB226-BH226)/(BB226-BS226)</f>
        <v>0</v>
      </c>
      <c r="BW226">
        <f>(BH226-BG226)/(BH226-BA226)</f>
        <v>0</v>
      </c>
      <c r="BX226">
        <f>(BB226-BH226)/(BB226-BA226)</f>
        <v>0</v>
      </c>
      <c r="BY226">
        <f>(BU226*BS226/BG226)</f>
        <v>0</v>
      </c>
      <c r="BZ226">
        <f>(1-BY226)</f>
        <v>0</v>
      </c>
      <c r="DI226">
        <f>$B$11*EH226+$C$11*EI226+$F$11*ET226*(1-EW226)</f>
        <v>0</v>
      </c>
      <c r="DJ226">
        <f>DI226*DK226</f>
        <v>0</v>
      </c>
      <c r="DK226">
        <f>($B$11*$D$9+$C$11*$D$9+$F$11*((FG226+EY226)/MAX(FG226+EY226+FH226, 0.1)*$I$9+FH226/MAX(FG226+EY226+FH226, 0.1)*$J$9))/($B$11+$C$11+$F$11)</f>
        <v>0</v>
      </c>
      <c r="DL226">
        <f>($B$11*$K$9+$C$11*$K$9+$F$11*((FG226+EY226)/MAX(FG226+EY226+FH226, 0.1)*$P$9+FH226/MAX(FG226+EY226+FH226, 0.1)*$Q$9))/($B$11+$C$11+$F$11)</f>
        <v>0</v>
      </c>
      <c r="DM226">
        <v>5.36</v>
      </c>
      <c r="DN226">
        <v>0.5</v>
      </c>
      <c r="DO226" t="s">
        <v>440</v>
      </c>
      <c r="DP226">
        <v>2</v>
      </c>
      <c r="DQ226" t="b">
        <v>1</v>
      </c>
      <c r="DR226">
        <v>1758646515.6</v>
      </c>
      <c r="DS226">
        <v>190.9877407407407</v>
      </c>
      <c r="DT226">
        <v>181.3785185185185</v>
      </c>
      <c r="DU226">
        <v>25.31841851851852</v>
      </c>
      <c r="DV226">
        <v>16.64091851851852</v>
      </c>
      <c r="DW226">
        <v>190.7965185185185</v>
      </c>
      <c r="DX226">
        <v>25.15033333333334</v>
      </c>
      <c r="DY226">
        <v>500.0098888888888</v>
      </c>
      <c r="DZ226">
        <v>90.45923703703703</v>
      </c>
      <c r="EA226">
        <v>0.02997667037037037</v>
      </c>
      <c r="EB226">
        <v>31.25349259259259</v>
      </c>
      <c r="EC226">
        <v>30.02031851851852</v>
      </c>
      <c r="ED226">
        <v>999.9000000000001</v>
      </c>
      <c r="EE226">
        <v>0</v>
      </c>
      <c r="EF226">
        <v>0</v>
      </c>
      <c r="EG226">
        <v>10004.99888888889</v>
      </c>
      <c r="EH226">
        <v>0</v>
      </c>
      <c r="EI226">
        <v>12.3657</v>
      </c>
      <c r="EJ226">
        <v>9.609240740740741</v>
      </c>
      <c r="EK226">
        <v>195.9488518518518</v>
      </c>
      <c r="EL226">
        <v>184.447925925926</v>
      </c>
      <c r="EM226">
        <v>8.677492222222222</v>
      </c>
      <c r="EN226">
        <v>181.3785185185185</v>
      </c>
      <c r="EO226">
        <v>16.64091851851852</v>
      </c>
      <c r="EP226">
        <v>2.290284814814815</v>
      </c>
      <c r="EQ226">
        <v>1.505325555555556</v>
      </c>
      <c r="ER226">
        <v>19.60822592592593</v>
      </c>
      <c r="ES226">
        <v>13.02236666666667</v>
      </c>
      <c r="ET226">
        <v>1999.996296296296</v>
      </c>
      <c r="EU226">
        <v>0.9800007777777779</v>
      </c>
      <c r="EV226">
        <v>0.01999951851851852</v>
      </c>
      <c r="EW226">
        <v>0</v>
      </c>
      <c r="EX226">
        <v>831.7229259259261</v>
      </c>
      <c r="EY226">
        <v>5.00097</v>
      </c>
      <c r="EZ226">
        <v>16670.0962962963</v>
      </c>
      <c r="FA226">
        <v>16707.55185185185</v>
      </c>
      <c r="FB226">
        <v>40.57133333333333</v>
      </c>
      <c r="FC226">
        <v>40.875</v>
      </c>
      <c r="FD226">
        <v>40.49533333333333</v>
      </c>
      <c r="FE226">
        <v>40.5</v>
      </c>
      <c r="FF226">
        <v>41.31199999999999</v>
      </c>
      <c r="FG226">
        <v>1955.096296296296</v>
      </c>
      <c r="FH226">
        <v>39.9</v>
      </c>
      <c r="FI226">
        <v>0</v>
      </c>
      <c r="FJ226">
        <v>1758646524</v>
      </c>
      <c r="FK226">
        <v>0</v>
      </c>
      <c r="FL226">
        <v>831.7131538461539</v>
      </c>
      <c r="FM226">
        <v>2.710769231692712</v>
      </c>
      <c r="FN226">
        <v>46.03076920409262</v>
      </c>
      <c r="FO226">
        <v>16670.22307692308</v>
      </c>
      <c r="FP226">
        <v>15</v>
      </c>
      <c r="FQ226">
        <v>0</v>
      </c>
      <c r="FR226" t="s">
        <v>441</v>
      </c>
      <c r="FS226">
        <v>1747247426.5</v>
      </c>
      <c r="FT226">
        <v>1747247420.5</v>
      </c>
      <c r="FU226">
        <v>0</v>
      </c>
      <c r="FV226">
        <v>1.027</v>
      </c>
      <c r="FW226">
        <v>0.031</v>
      </c>
      <c r="FX226">
        <v>0.02</v>
      </c>
      <c r="FY226">
        <v>0.05</v>
      </c>
      <c r="FZ226">
        <v>420</v>
      </c>
      <c r="GA226">
        <v>16</v>
      </c>
      <c r="GB226">
        <v>0.01</v>
      </c>
      <c r="GC226">
        <v>0.1</v>
      </c>
      <c r="GD226">
        <v>8.886566829268292</v>
      </c>
      <c r="GE226">
        <v>14.55631254355399</v>
      </c>
      <c r="GF226">
        <v>1.435472124401532</v>
      </c>
      <c r="GG226">
        <v>0</v>
      </c>
      <c r="GH226">
        <v>831.772205882353</v>
      </c>
      <c r="GI226">
        <v>-0.1446142074802394</v>
      </c>
      <c r="GJ226">
        <v>0.329630432937166</v>
      </c>
      <c r="GK226">
        <v>-1</v>
      </c>
      <c r="GL226">
        <v>8.663388048780488</v>
      </c>
      <c r="GM226">
        <v>0.1987609756097762</v>
      </c>
      <c r="GN226">
        <v>0.02319061576602426</v>
      </c>
      <c r="GO226">
        <v>0</v>
      </c>
      <c r="GP226">
        <v>0</v>
      </c>
      <c r="GQ226">
        <v>2</v>
      </c>
      <c r="GR226" t="s">
        <v>482</v>
      </c>
      <c r="GS226">
        <v>3.13466</v>
      </c>
      <c r="GT226">
        <v>2.69045</v>
      </c>
      <c r="GU226">
        <v>0.0434247</v>
      </c>
      <c r="GV226">
        <v>0.0403479</v>
      </c>
      <c r="GW226">
        <v>0.110413</v>
      </c>
      <c r="GX226">
        <v>0.0811651</v>
      </c>
      <c r="GY226">
        <v>30430.3</v>
      </c>
      <c r="GZ226">
        <v>30582.4</v>
      </c>
      <c r="HA226">
        <v>29569.8</v>
      </c>
      <c r="HB226">
        <v>29448.7</v>
      </c>
      <c r="HC226">
        <v>34750.6</v>
      </c>
      <c r="HD226">
        <v>35847.3</v>
      </c>
      <c r="HE226">
        <v>41612.6</v>
      </c>
      <c r="HF226">
        <v>41838.6</v>
      </c>
      <c r="HG226">
        <v>1.93095</v>
      </c>
      <c r="HH226">
        <v>1.8697</v>
      </c>
      <c r="HI226">
        <v>0.06407499999999999</v>
      </c>
      <c r="HJ226">
        <v>0</v>
      </c>
      <c r="HK226">
        <v>28.9796</v>
      </c>
      <c r="HL226">
        <v>999.9</v>
      </c>
      <c r="HM226">
        <v>44</v>
      </c>
      <c r="HN226">
        <v>31.1</v>
      </c>
      <c r="HO226">
        <v>22.0679</v>
      </c>
      <c r="HP226">
        <v>61.8779</v>
      </c>
      <c r="HQ226">
        <v>26.4022</v>
      </c>
      <c r="HR226">
        <v>1</v>
      </c>
      <c r="HS226">
        <v>0.0558969</v>
      </c>
      <c r="HT226">
        <v>-1.18813</v>
      </c>
      <c r="HU226">
        <v>20.335</v>
      </c>
      <c r="HV226">
        <v>5.21624</v>
      </c>
      <c r="HW226">
        <v>12.014</v>
      </c>
      <c r="HX226">
        <v>4.988</v>
      </c>
      <c r="HY226">
        <v>3.28793</v>
      </c>
      <c r="HZ226">
        <v>9999</v>
      </c>
      <c r="IA226">
        <v>9999</v>
      </c>
      <c r="IB226">
        <v>9999</v>
      </c>
      <c r="IC226">
        <v>999.9</v>
      </c>
      <c r="ID226">
        <v>1.86753</v>
      </c>
      <c r="IE226">
        <v>1.86672</v>
      </c>
      <c r="IF226">
        <v>1.866</v>
      </c>
      <c r="IG226">
        <v>1.866</v>
      </c>
      <c r="IH226">
        <v>1.86785</v>
      </c>
      <c r="II226">
        <v>1.87028</v>
      </c>
      <c r="IJ226">
        <v>1.86892</v>
      </c>
      <c r="IK226">
        <v>1.87042</v>
      </c>
      <c r="IL226">
        <v>0</v>
      </c>
      <c r="IM226">
        <v>0</v>
      </c>
      <c r="IN226">
        <v>0</v>
      </c>
      <c r="IO226">
        <v>0</v>
      </c>
      <c r="IP226" t="s">
        <v>443</v>
      </c>
      <c r="IQ226" t="s">
        <v>444</v>
      </c>
      <c r="IR226" t="s">
        <v>445</v>
      </c>
      <c r="IS226" t="s">
        <v>445</v>
      </c>
      <c r="IT226" t="s">
        <v>445</v>
      </c>
      <c r="IU226" t="s">
        <v>445</v>
      </c>
      <c r="IV226">
        <v>0</v>
      </c>
      <c r="IW226">
        <v>100</v>
      </c>
      <c r="IX226">
        <v>100</v>
      </c>
      <c r="IY226">
        <v>0.189</v>
      </c>
      <c r="IZ226">
        <v>0.1681</v>
      </c>
      <c r="JA226">
        <v>0.1520806729546384</v>
      </c>
      <c r="JB226">
        <v>0.0003178419753343253</v>
      </c>
      <c r="JC226">
        <v>-6.012475575984678E-07</v>
      </c>
      <c r="JD226">
        <v>7.594320938325871E-11</v>
      </c>
      <c r="JE226">
        <v>-0.06537213769188976</v>
      </c>
      <c r="JF226">
        <v>-0.002779077146552394</v>
      </c>
      <c r="JG226">
        <v>0.0007843295920201409</v>
      </c>
      <c r="JH226">
        <v>-1.211717912536145E-05</v>
      </c>
      <c r="JI226">
        <v>4</v>
      </c>
      <c r="JJ226">
        <v>2338</v>
      </c>
      <c r="JK226">
        <v>1</v>
      </c>
      <c r="JL226">
        <v>27</v>
      </c>
      <c r="JM226">
        <v>189984.9</v>
      </c>
      <c r="JN226">
        <v>189985</v>
      </c>
      <c r="JO226">
        <v>0.45166</v>
      </c>
      <c r="JP226">
        <v>2.31445</v>
      </c>
      <c r="JQ226">
        <v>1.39771</v>
      </c>
      <c r="JR226">
        <v>2.34863</v>
      </c>
      <c r="JS226">
        <v>1.49536</v>
      </c>
      <c r="JT226">
        <v>2.59033</v>
      </c>
      <c r="JU226">
        <v>36.152</v>
      </c>
      <c r="JV226">
        <v>24.07</v>
      </c>
      <c r="JW226">
        <v>18</v>
      </c>
      <c r="JX226">
        <v>490.926</v>
      </c>
      <c r="JY226">
        <v>442.548</v>
      </c>
      <c r="JZ226">
        <v>30.4686</v>
      </c>
      <c r="KA226">
        <v>28.3155</v>
      </c>
      <c r="KB226">
        <v>30.0001</v>
      </c>
      <c r="KC226">
        <v>28.1311</v>
      </c>
      <c r="KD226">
        <v>28.0559</v>
      </c>
      <c r="KE226">
        <v>9.03298</v>
      </c>
      <c r="KF226">
        <v>27.2665</v>
      </c>
      <c r="KG226">
        <v>36.2853</v>
      </c>
      <c r="KH226">
        <v>30.4601</v>
      </c>
      <c r="KI226">
        <v>132.817</v>
      </c>
      <c r="KJ226">
        <v>16.6541</v>
      </c>
      <c r="KK226">
        <v>101.064</v>
      </c>
      <c r="KL226">
        <v>100.607</v>
      </c>
    </row>
    <row r="227" spans="1:298">
      <c r="A227">
        <v>211</v>
      </c>
      <c r="B227">
        <v>1758646528.1</v>
      </c>
      <c r="C227">
        <v>4902.099999904633</v>
      </c>
      <c r="D227" t="s">
        <v>868</v>
      </c>
      <c r="E227" t="s">
        <v>869</v>
      </c>
      <c r="F227">
        <v>5</v>
      </c>
      <c r="G227" t="s">
        <v>833</v>
      </c>
      <c r="H227" t="s">
        <v>437</v>
      </c>
      <c r="I227" t="s">
        <v>438</v>
      </c>
      <c r="J227">
        <v>1758646520.314285</v>
      </c>
      <c r="K227">
        <f>(L227)/1000</f>
        <v>0</v>
      </c>
      <c r="L227">
        <f>IF(DQ227, AO227, AI227)</f>
        <v>0</v>
      </c>
      <c r="M227">
        <f>IF(DQ227, AJ227, AH227)</f>
        <v>0</v>
      </c>
      <c r="N227">
        <f>DS227 - IF(AV227&gt;1, M227*DM227*100.0/(AX227), 0)</f>
        <v>0</v>
      </c>
      <c r="O227">
        <f>((U227-K227/2)*N227-M227)/(U227+K227/2)</f>
        <v>0</v>
      </c>
      <c r="P227">
        <f>O227*(DZ227+EA227)/1000.0</f>
        <v>0</v>
      </c>
      <c r="Q227">
        <f>(DS227 - IF(AV227&gt;1, M227*DM227*100.0/(AX227), 0))*(DZ227+EA227)/1000.0</f>
        <v>0</v>
      </c>
      <c r="R227">
        <f>2.0/((1/T227-1/S227)+SIGN(T227)*SQRT((1/T227-1/S227)*(1/T227-1/S227) + 4*DN227/((DN227+1)*(DN227+1))*(2*1/T227*1/S227-1/S227*1/S227)))</f>
        <v>0</v>
      </c>
      <c r="S227">
        <f>IF(LEFT(DO227,1)&lt;&gt;"0",IF(LEFT(DO227,1)="1",3.0,DP227),$D$5+$E$5*(EG227*DZ227/($K$5*1000))+$F$5*(EG227*DZ227/($K$5*1000))*MAX(MIN(DM227,$J$5),$I$5)*MAX(MIN(DM227,$J$5),$I$5)+$G$5*MAX(MIN(DM227,$J$5),$I$5)*(EG227*DZ227/($K$5*1000))+$H$5*(EG227*DZ227/($K$5*1000))*(EG227*DZ227/($K$5*1000)))</f>
        <v>0</v>
      </c>
      <c r="T227">
        <f>K227*(1000-(1000*0.61365*exp(17.502*X227/(240.97+X227))/(DZ227+EA227)+DU227)/2)/(1000*0.61365*exp(17.502*X227/(240.97+X227))/(DZ227+EA227)-DU227)</f>
        <v>0</v>
      </c>
      <c r="U227">
        <f>1/((DN227+1)/(R227/1.6)+1/(S227/1.37)) + DN227/((DN227+1)/(R227/1.6) + DN227/(S227/1.37))</f>
        <v>0</v>
      </c>
      <c r="V227">
        <f>(DI227*DL227)</f>
        <v>0</v>
      </c>
      <c r="W227">
        <f>(EB227+(V227+2*0.95*5.67E-8*(((EB227+$B$7)+273)^4-(EB227+273)^4)-44100*K227)/(1.84*29.3*S227+8*0.95*5.67E-8*(EB227+273)^3))</f>
        <v>0</v>
      </c>
      <c r="X227">
        <f>($C$7*EC227+$D$7*ED227+$E$7*W227)</f>
        <v>0</v>
      </c>
      <c r="Y227">
        <f>0.61365*exp(17.502*X227/(240.97+X227))</f>
        <v>0</v>
      </c>
      <c r="Z227">
        <f>(AA227/AB227*100)</f>
        <v>0</v>
      </c>
      <c r="AA227">
        <f>DU227*(DZ227+EA227)/1000</f>
        <v>0</v>
      </c>
      <c r="AB227">
        <f>0.61365*exp(17.502*EB227/(240.97+EB227))</f>
        <v>0</v>
      </c>
      <c r="AC227">
        <f>(Y227-DU227*(DZ227+EA227)/1000)</f>
        <v>0</v>
      </c>
      <c r="AD227">
        <f>(-K227*44100)</f>
        <v>0</v>
      </c>
      <c r="AE227">
        <f>2*29.3*S227*0.92*(EB227-X227)</f>
        <v>0</v>
      </c>
      <c r="AF227">
        <f>2*0.95*5.67E-8*(((EB227+$B$7)+273)^4-(X227+273)^4)</f>
        <v>0</v>
      </c>
      <c r="AG227">
        <f>V227+AF227+AD227+AE227</f>
        <v>0</v>
      </c>
      <c r="AH227">
        <f>DY227*AV227*(DT227-DS227*(1000-AV227*DV227)/(1000-AV227*DU227))/(100*DM227)</f>
        <v>0</v>
      </c>
      <c r="AI227">
        <f>1000*DY227*AV227*(DU227-DV227)/(100*DM227*(1000-AV227*DU227))</f>
        <v>0</v>
      </c>
      <c r="AJ227">
        <f>(AK227 - AL227 - DZ227*1E3/(8.314*(EB227+273.15)) * AN227/DY227 * AM227) * DY227/(100*DM227) * (1000 - DV227)/1000</f>
        <v>0</v>
      </c>
      <c r="AK227">
        <v>152.6957768867921</v>
      </c>
      <c r="AL227">
        <v>158.1953818181818</v>
      </c>
      <c r="AM227">
        <v>-3.138717007179749</v>
      </c>
      <c r="AN227">
        <v>64.9634164498939</v>
      </c>
      <c r="AO227">
        <f>(AQ227 - AP227 + DZ227*1E3/(8.314*(EB227+273.15)) * AS227/DY227 * AR227) * DY227/(100*DM227) * 1000/(1000 - AQ227)</f>
        <v>0</v>
      </c>
      <c r="AP227">
        <v>16.63779000674594</v>
      </c>
      <c r="AQ227">
        <v>25.31890181818181</v>
      </c>
      <c r="AR227">
        <v>-4.727078920013776E-05</v>
      </c>
      <c r="AS227">
        <v>107.6059285332688</v>
      </c>
      <c r="AT227">
        <v>0</v>
      </c>
      <c r="AU227">
        <v>0</v>
      </c>
      <c r="AV227">
        <f>IF(AT227*$H$13&gt;=AX227,1.0,(AX227/(AX227-AT227*$H$13)))</f>
        <v>0</v>
      </c>
      <c r="AW227">
        <f>(AV227-1)*100</f>
        <v>0</v>
      </c>
      <c r="AX227">
        <f>MAX(0,($B$13+$C$13*EG227)/(1+$D$13*EG227)*DZ227/(EB227+273)*$E$13)</f>
        <v>0</v>
      </c>
      <c r="AY227" t="s">
        <v>439</v>
      </c>
      <c r="AZ227" t="s">
        <v>439</v>
      </c>
      <c r="BA227">
        <v>0</v>
      </c>
      <c r="BB227">
        <v>0</v>
      </c>
      <c r="BC227">
        <f>1-BA227/BB227</f>
        <v>0</v>
      </c>
      <c r="BD227">
        <v>0</v>
      </c>
      <c r="BE227" t="s">
        <v>439</v>
      </c>
      <c r="BF227" t="s">
        <v>439</v>
      </c>
      <c r="BG227">
        <v>0</v>
      </c>
      <c r="BH227">
        <v>0</v>
      </c>
      <c r="BI227">
        <f>1-BG227/BH227</f>
        <v>0</v>
      </c>
      <c r="BJ227">
        <v>0.5</v>
      </c>
      <c r="BK227">
        <f>DJ227</f>
        <v>0</v>
      </c>
      <c r="BL227">
        <f>M227</f>
        <v>0</v>
      </c>
      <c r="BM227">
        <f>BI227*BJ227*BK227</f>
        <v>0</v>
      </c>
      <c r="BN227">
        <f>(BL227-BD227)/BK227</f>
        <v>0</v>
      </c>
      <c r="BO227">
        <f>(BB227-BH227)/BH227</f>
        <v>0</v>
      </c>
      <c r="BP227">
        <f>BA227/(BC227+BA227/BH227)</f>
        <v>0</v>
      </c>
      <c r="BQ227" t="s">
        <v>439</v>
      </c>
      <c r="BR227">
        <v>0</v>
      </c>
      <c r="BS227">
        <f>IF(BR227&lt;&gt;0, BR227, BP227)</f>
        <v>0</v>
      </c>
      <c r="BT227">
        <f>1-BS227/BH227</f>
        <v>0</v>
      </c>
      <c r="BU227">
        <f>(BH227-BG227)/(BH227-BS227)</f>
        <v>0</v>
      </c>
      <c r="BV227">
        <f>(BB227-BH227)/(BB227-BS227)</f>
        <v>0</v>
      </c>
      <c r="BW227">
        <f>(BH227-BG227)/(BH227-BA227)</f>
        <v>0</v>
      </c>
      <c r="BX227">
        <f>(BB227-BH227)/(BB227-BA227)</f>
        <v>0</v>
      </c>
      <c r="BY227">
        <f>(BU227*BS227/BG227)</f>
        <v>0</v>
      </c>
      <c r="BZ227">
        <f>(1-BY227)</f>
        <v>0</v>
      </c>
      <c r="DI227">
        <f>$B$11*EH227+$C$11*EI227+$F$11*ET227*(1-EW227)</f>
        <v>0</v>
      </c>
      <c r="DJ227">
        <f>DI227*DK227</f>
        <v>0</v>
      </c>
      <c r="DK227">
        <f>($B$11*$D$9+$C$11*$D$9+$F$11*((FG227+EY227)/MAX(FG227+EY227+FH227, 0.1)*$I$9+FH227/MAX(FG227+EY227+FH227, 0.1)*$J$9))/($B$11+$C$11+$F$11)</f>
        <v>0</v>
      </c>
      <c r="DL227">
        <f>($B$11*$K$9+$C$11*$K$9+$F$11*((FG227+EY227)/MAX(FG227+EY227+FH227, 0.1)*$P$9+FH227/MAX(FG227+EY227+FH227, 0.1)*$Q$9))/($B$11+$C$11+$F$11)</f>
        <v>0</v>
      </c>
      <c r="DM227">
        <v>5.36</v>
      </c>
      <c r="DN227">
        <v>0.5</v>
      </c>
      <c r="DO227" t="s">
        <v>440</v>
      </c>
      <c r="DP227">
        <v>2</v>
      </c>
      <c r="DQ227" t="b">
        <v>1</v>
      </c>
      <c r="DR227">
        <v>1758646520.314285</v>
      </c>
      <c r="DS227">
        <v>176.5229642857143</v>
      </c>
      <c r="DT227">
        <v>165.7529642857142</v>
      </c>
      <c r="DU227">
        <v>25.31879285714285</v>
      </c>
      <c r="DV227">
        <v>16.63882142857143</v>
      </c>
      <c r="DW227">
        <v>176.3332142857143</v>
      </c>
      <c r="DX227">
        <v>25.1507</v>
      </c>
      <c r="DY227">
        <v>500.0030714285714</v>
      </c>
      <c r="DZ227">
        <v>90.45903928571428</v>
      </c>
      <c r="EA227">
        <v>0.03001477142857143</v>
      </c>
      <c r="EB227">
        <v>31.251525</v>
      </c>
      <c r="EC227">
        <v>30.01871071428571</v>
      </c>
      <c r="ED227">
        <v>999.9000000000002</v>
      </c>
      <c r="EE227">
        <v>0</v>
      </c>
      <c r="EF227">
        <v>0</v>
      </c>
      <c r="EG227">
        <v>9996.850000000002</v>
      </c>
      <c r="EH227">
        <v>0</v>
      </c>
      <c r="EI227">
        <v>12.3657</v>
      </c>
      <c r="EJ227">
        <v>10.7699675</v>
      </c>
      <c r="EK227">
        <v>181.1083571428571</v>
      </c>
      <c r="EL227">
        <v>168.5576428571428</v>
      </c>
      <c r="EM227">
        <v>8.679967857142858</v>
      </c>
      <c r="EN227">
        <v>165.7529642857142</v>
      </c>
      <c r="EO227">
        <v>16.63882142857143</v>
      </c>
      <c r="EP227">
        <v>2.290314642857143</v>
      </c>
      <c r="EQ227">
        <v>1.5051325</v>
      </c>
      <c r="ER227">
        <v>19.60842857142857</v>
      </c>
      <c r="ES227">
        <v>13.02040714285714</v>
      </c>
      <c r="ET227">
        <v>2000.001785714285</v>
      </c>
      <c r="EU227">
        <v>0.9800007857142859</v>
      </c>
      <c r="EV227">
        <v>0.01999951071428572</v>
      </c>
      <c r="EW227">
        <v>0</v>
      </c>
      <c r="EX227">
        <v>832.139642857143</v>
      </c>
      <c r="EY227">
        <v>5.00097</v>
      </c>
      <c r="EZ227">
        <v>16677.46071428571</v>
      </c>
      <c r="FA227">
        <v>16707.59642857143</v>
      </c>
      <c r="FB227">
        <v>40.56874999999999</v>
      </c>
      <c r="FC227">
        <v>40.875</v>
      </c>
      <c r="FD227">
        <v>40.4955</v>
      </c>
      <c r="FE227">
        <v>40.5</v>
      </c>
      <c r="FF227">
        <v>41.31199999999999</v>
      </c>
      <c r="FG227">
        <v>1955.101785714285</v>
      </c>
      <c r="FH227">
        <v>39.9</v>
      </c>
      <c r="FI227">
        <v>0</v>
      </c>
      <c r="FJ227">
        <v>1758646529.4</v>
      </c>
      <c r="FK227">
        <v>0</v>
      </c>
      <c r="FL227">
        <v>832.2167600000002</v>
      </c>
      <c r="FM227">
        <v>7.82584614892226</v>
      </c>
      <c r="FN227">
        <v>143.5076920971169</v>
      </c>
      <c r="FO227">
        <v>16678.94</v>
      </c>
      <c r="FP227">
        <v>15</v>
      </c>
      <c r="FQ227">
        <v>0</v>
      </c>
      <c r="FR227" t="s">
        <v>441</v>
      </c>
      <c r="FS227">
        <v>1747247426.5</v>
      </c>
      <c r="FT227">
        <v>1747247420.5</v>
      </c>
      <c r="FU227">
        <v>0</v>
      </c>
      <c r="FV227">
        <v>1.027</v>
      </c>
      <c r="FW227">
        <v>0.031</v>
      </c>
      <c r="FX227">
        <v>0.02</v>
      </c>
      <c r="FY227">
        <v>0.05</v>
      </c>
      <c r="FZ227">
        <v>420</v>
      </c>
      <c r="GA227">
        <v>16</v>
      </c>
      <c r="GB227">
        <v>0.01</v>
      </c>
      <c r="GC227">
        <v>0.1</v>
      </c>
      <c r="GD227">
        <v>10.037548</v>
      </c>
      <c r="GE227">
        <v>14.70649553470919</v>
      </c>
      <c r="GF227">
        <v>1.414839044010307</v>
      </c>
      <c r="GG227">
        <v>0</v>
      </c>
      <c r="GH227">
        <v>831.9319117647059</v>
      </c>
      <c r="GI227">
        <v>4.521451493187143</v>
      </c>
      <c r="GJ227">
        <v>0.5319675668821616</v>
      </c>
      <c r="GK227">
        <v>-1</v>
      </c>
      <c r="GL227">
        <v>8.677265250000001</v>
      </c>
      <c r="GM227">
        <v>0.05218953095683829</v>
      </c>
      <c r="GN227">
        <v>0.007213935814623039</v>
      </c>
      <c r="GO227">
        <v>1</v>
      </c>
      <c r="GP227">
        <v>1</v>
      </c>
      <c r="GQ227">
        <v>2</v>
      </c>
      <c r="GR227" t="s">
        <v>442</v>
      </c>
      <c r="GS227">
        <v>3.1347</v>
      </c>
      <c r="GT227">
        <v>2.69058</v>
      </c>
      <c r="GU227">
        <v>0.0397408</v>
      </c>
      <c r="GV227">
        <v>0.036332</v>
      </c>
      <c r="GW227">
        <v>0.11041</v>
      </c>
      <c r="GX227">
        <v>0.0811649</v>
      </c>
      <c r="GY227">
        <v>30547.8</v>
      </c>
      <c r="GZ227">
        <v>30710.7</v>
      </c>
      <c r="HA227">
        <v>29570.2</v>
      </c>
      <c r="HB227">
        <v>29449.1</v>
      </c>
      <c r="HC227">
        <v>34751.1</v>
      </c>
      <c r="HD227">
        <v>35847.7</v>
      </c>
      <c r="HE227">
        <v>41613.2</v>
      </c>
      <c r="HF227">
        <v>41839.1</v>
      </c>
      <c r="HG227">
        <v>1.93117</v>
      </c>
      <c r="HH227">
        <v>1.86992</v>
      </c>
      <c r="HI227">
        <v>0.06388870000000001</v>
      </c>
      <c r="HJ227">
        <v>0</v>
      </c>
      <c r="HK227">
        <v>28.9796</v>
      </c>
      <c r="HL227">
        <v>999.9</v>
      </c>
      <c r="HM227">
        <v>44</v>
      </c>
      <c r="HN227">
        <v>31.1</v>
      </c>
      <c r="HO227">
        <v>22.0699</v>
      </c>
      <c r="HP227">
        <v>61.8879</v>
      </c>
      <c r="HQ227">
        <v>26.4623</v>
      </c>
      <c r="HR227">
        <v>1</v>
      </c>
      <c r="HS227">
        <v>0.0558714</v>
      </c>
      <c r="HT227">
        <v>-1.16968</v>
      </c>
      <c r="HU227">
        <v>20.3352</v>
      </c>
      <c r="HV227">
        <v>5.21804</v>
      </c>
      <c r="HW227">
        <v>12.014</v>
      </c>
      <c r="HX227">
        <v>4.9883</v>
      </c>
      <c r="HY227">
        <v>3.28803</v>
      </c>
      <c r="HZ227">
        <v>9999</v>
      </c>
      <c r="IA227">
        <v>9999</v>
      </c>
      <c r="IB227">
        <v>9999</v>
      </c>
      <c r="IC227">
        <v>999.9</v>
      </c>
      <c r="ID227">
        <v>1.86752</v>
      </c>
      <c r="IE227">
        <v>1.86671</v>
      </c>
      <c r="IF227">
        <v>1.866</v>
      </c>
      <c r="IG227">
        <v>1.866</v>
      </c>
      <c r="IH227">
        <v>1.86783</v>
      </c>
      <c r="II227">
        <v>1.87027</v>
      </c>
      <c r="IJ227">
        <v>1.86893</v>
      </c>
      <c r="IK227">
        <v>1.87042</v>
      </c>
      <c r="IL227">
        <v>0</v>
      </c>
      <c r="IM227">
        <v>0</v>
      </c>
      <c r="IN227">
        <v>0</v>
      </c>
      <c r="IO227">
        <v>0</v>
      </c>
      <c r="IP227" t="s">
        <v>443</v>
      </c>
      <c r="IQ227" t="s">
        <v>444</v>
      </c>
      <c r="IR227" t="s">
        <v>445</v>
      </c>
      <c r="IS227" t="s">
        <v>445</v>
      </c>
      <c r="IT227" t="s">
        <v>445</v>
      </c>
      <c r="IU227" t="s">
        <v>445</v>
      </c>
      <c r="IV227">
        <v>0</v>
      </c>
      <c r="IW227">
        <v>100</v>
      </c>
      <c r="IX227">
        <v>100</v>
      </c>
      <c r="IY227">
        <v>0.187</v>
      </c>
      <c r="IZ227">
        <v>0.1681</v>
      </c>
      <c r="JA227">
        <v>0.1520806729546384</v>
      </c>
      <c r="JB227">
        <v>0.0003178419753343253</v>
      </c>
      <c r="JC227">
        <v>-6.012475575984678E-07</v>
      </c>
      <c r="JD227">
        <v>7.594320938325871E-11</v>
      </c>
      <c r="JE227">
        <v>-0.06537213769188976</v>
      </c>
      <c r="JF227">
        <v>-0.002779077146552394</v>
      </c>
      <c r="JG227">
        <v>0.0007843295920201409</v>
      </c>
      <c r="JH227">
        <v>-1.211717912536145E-05</v>
      </c>
      <c r="JI227">
        <v>4</v>
      </c>
      <c r="JJ227">
        <v>2338</v>
      </c>
      <c r="JK227">
        <v>1</v>
      </c>
      <c r="JL227">
        <v>27</v>
      </c>
      <c r="JM227">
        <v>189985</v>
      </c>
      <c r="JN227">
        <v>189985.1</v>
      </c>
      <c r="JO227">
        <v>0.41626</v>
      </c>
      <c r="JP227">
        <v>2.31079</v>
      </c>
      <c r="JQ227">
        <v>1.39648</v>
      </c>
      <c r="JR227">
        <v>2.34497</v>
      </c>
      <c r="JS227">
        <v>1.49536</v>
      </c>
      <c r="JT227">
        <v>2.65991</v>
      </c>
      <c r="JU227">
        <v>36.152</v>
      </c>
      <c r="JV227">
        <v>24.07</v>
      </c>
      <c r="JW227">
        <v>18</v>
      </c>
      <c r="JX227">
        <v>491.067</v>
      </c>
      <c r="JY227">
        <v>442.686</v>
      </c>
      <c r="JZ227">
        <v>30.4482</v>
      </c>
      <c r="KA227">
        <v>28.3155</v>
      </c>
      <c r="KB227">
        <v>30</v>
      </c>
      <c r="KC227">
        <v>28.1311</v>
      </c>
      <c r="KD227">
        <v>28.0559</v>
      </c>
      <c r="KE227">
        <v>8.33489</v>
      </c>
      <c r="KF227">
        <v>27.2665</v>
      </c>
      <c r="KG227">
        <v>36.2853</v>
      </c>
      <c r="KH227">
        <v>30.4397</v>
      </c>
      <c r="KI227">
        <v>112.783</v>
      </c>
      <c r="KJ227">
        <v>16.6541</v>
      </c>
      <c r="KK227">
        <v>101.065</v>
      </c>
      <c r="KL227">
        <v>100.608</v>
      </c>
    </row>
    <row r="228" spans="1:298">
      <c r="A228">
        <v>212</v>
      </c>
      <c r="B228">
        <v>1758646533.1</v>
      </c>
      <c r="C228">
        <v>4907.099999904633</v>
      </c>
      <c r="D228" t="s">
        <v>870</v>
      </c>
      <c r="E228" t="s">
        <v>871</v>
      </c>
      <c r="F228">
        <v>5</v>
      </c>
      <c r="G228" t="s">
        <v>833</v>
      </c>
      <c r="H228" t="s">
        <v>437</v>
      </c>
      <c r="I228" t="s">
        <v>438</v>
      </c>
      <c r="J228">
        <v>1758646525.6</v>
      </c>
      <c r="K228">
        <f>(L228)/1000</f>
        <v>0</v>
      </c>
      <c r="L228">
        <f>IF(DQ228, AO228, AI228)</f>
        <v>0</v>
      </c>
      <c r="M228">
        <f>IF(DQ228, AJ228, AH228)</f>
        <v>0</v>
      </c>
      <c r="N228">
        <f>DS228 - IF(AV228&gt;1, M228*DM228*100.0/(AX228), 0)</f>
        <v>0</v>
      </c>
      <c r="O228">
        <f>((U228-K228/2)*N228-M228)/(U228+K228/2)</f>
        <v>0</v>
      </c>
      <c r="P228">
        <f>O228*(DZ228+EA228)/1000.0</f>
        <v>0</v>
      </c>
      <c r="Q228">
        <f>(DS228 - IF(AV228&gt;1, M228*DM228*100.0/(AX228), 0))*(DZ228+EA228)/1000.0</f>
        <v>0</v>
      </c>
      <c r="R228">
        <f>2.0/((1/T228-1/S228)+SIGN(T228)*SQRT((1/T228-1/S228)*(1/T228-1/S228) + 4*DN228/((DN228+1)*(DN228+1))*(2*1/T228*1/S228-1/S228*1/S228)))</f>
        <v>0</v>
      </c>
      <c r="S228">
        <f>IF(LEFT(DO228,1)&lt;&gt;"0",IF(LEFT(DO228,1)="1",3.0,DP228),$D$5+$E$5*(EG228*DZ228/($K$5*1000))+$F$5*(EG228*DZ228/($K$5*1000))*MAX(MIN(DM228,$J$5),$I$5)*MAX(MIN(DM228,$J$5),$I$5)+$G$5*MAX(MIN(DM228,$J$5),$I$5)*(EG228*DZ228/($K$5*1000))+$H$5*(EG228*DZ228/($K$5*1000))*(EG228*DZ228/($K$5*1000)))</f>
        <v>0</v>
      </c>
      <c r="T228">
        <f>K228*(1000-(1000*0.61365*exp(17.502*X228/(240.97+X228))/(DZ228+EA228)+DU228)/2)/(1000*0.61365*exp(17.502*X228/(240.97+X228))/(DZ228+EA228)-DU228)</f>
        <v>0</v>
      </c>
      <c r="U228">
        <f>1/((DN228+1)/(R228/1.6)+1/(S228/1.37)) + DN228/((DN228+1)/(R228/1.6) + DN228/(S228/1.37))</f>
        <v>0</v>
      </c>
      <c r="V228">
        <f>(DI228*DL228)</f>
        <v>0</v>
      </c>
      <c r="W228">
        <f>(EB228+(V228+2*0.95*5.67E-8*(((EB228+$B$7)+273)^4-(EB228+273)^4)-44100*K228)/(1.84*29.3*S228+8*0.95*5.67E-8*(EB228+273)^3))</f>
        <v>0</v>
      </c>
      <c r="X228">
        <f>($C$7*EC228+$D$7*ED228+$E$7*W228)</f>
        <v>0</v>
      </c>
      <c r="Y228">
        <f>0.61365*exp(17.502*X228/(240.97+X228))</f>
        <v>0</v>
      </c>
      <c r="Z228">
        <f>(AA228/AB228*100)</f>
        <v>0</v>
      </c>
      <c r="AA228">
        <f>DU228*(DZ228+EA228)/1000</f>
        <v>0</v>
      </c>
      <c r="AB228">
        <f>0.61365*exp(17.502*EB228/(240.97+EB228))</f>
        <v>0</v>
      </c>
      <c r="AC228">
        <f>(Y228-DU228*(DZ228+EA228)/1000)</f>
        <v>0</v>
      </c>
      <c r="AD228">
        <f>(-K228*44100)</f>
        <v>0</v>
      </c>
      <c r="AE228">
        <f>2*29.3*S228*0.92*(EB228-X228)</f>
        <v>0</v>
      </c>
      <c r="AF228">
        <f>2*0.95*5.67E-8*(((EB228+$B$7)+273)^4-(X228+273)^4)</f>
        <v>0</v>
      </c>
      <c r="AG228">
        <f>V228+AF228+AD228+AE228</f>
        <v>0</v>
      </c>
      <c r="AH228">
        <f>DY228*AV228*(DT228-DS228*(1000-AV228*DV228)/(1000-AV228*DU228))/(100*DM228)</f>
        <v>0</v>
      </c>
      <c r="AI228">
        <f>1000*DY228*AV228*(DU228-DV228)/(100*DM228*(1000-AV228*DU228))</f>
        <v>0</v>
      </c>
      <c r="AJ228">
        <f>(AK228 - AL228 - DZ228*1E3/(8.314*(EB228+273.15)) * AN228/DY228 * AM228) * DY228/(100*DM228) * (1000 - DV228)/1000</f>
        <v>0</v>
      </c>
      <c r="AK228">
        <v>135.7390075838114</v>
      </c>
      <c r="AL228">
        <v>142.382309090909</v>
      </c>
      <c r="AM228">
        <v>-3.16297346354658</v>
      </c>
      <c r="AN228">
        <v>64.9634164498939</v>
      </c>
      <c r="AO228">
        <f>(AQ228 - AP228 + DZ228*1E3/(8.314*(EB228+273.15)) * AS228/DY228 * AR228) * DY228/(100*DM228) * 1000/(1000 - AQ228)</f>
        <v>0</v>
      </c>
      <c r="AP228">
        <v>16.63766564818406</v>
      </c>
      <c r="AQ228">
        <v>25.32298121212121</v>
      </c>
      <c r="AR228">
        <v>2.786394869730426E-05</v>
      </c>
      <c r="AS228">
        <v>107.6059285332688</v>
      </c>
      <c r="AT228">
        <v>0</v>
      </c>
      <c r="AU228">
        <v>0</v>
      </c>
      <c r="AV228">
        <f>IF(AT228*$H$13&gt;=AX228,1.0,(AX228/(AX228-AT228*$H$13)))</f>
        <v>0</v>
      </c>
      <c r="AW228">
        <f>(AV228-1)*100</f>
        <v>0</v>
      </c>
      <c r="AX228">
        <f>MAX(0,($B$13+$C$13*EG228)/(1+$D$13*EG228)*DZ228/(EB228+273)*$E$13)</f>
        <v>0</v>
      </c>
      <c r="AY228" t="s">
        <v>439</v>
      </c>
      <c r="AZ228" t="s">
        <v>439</v>
      </c>
      <c r="BA228">
        <v>0</v>
      </c>
      <c r="BB228">
        <v>0</v>
      </c>
      <c r="BC228">
        <f>1-BA228/BB228</f>
        <v>0</v>
      </c>
      <c r="BD228">
        <v>0</v>
      </c>
      <c r="BE228" t="s">
        <v>439</v>
      </c>
      <c r="BF228" t="s">
        <v>439</v>
      </c>
      <c r="BG228">
        <v>0</v>
      </c>
      <c r="BH228">
        <v>0</v>
      </c>
      <c r="BI228">
        <f>1-BG228/BH228</f>
        <v>0</v>
      </c>
      <c r="BJ228">
        <v>0.5</v>
      </c>
      <c r="BK228">
        <f>DJ228</f>
        <v>0</v>
      </c>
      <c r="BL228">
        <f>M228</f>
        <v>0</v>
      </c>
      <c r="BM228">
        <f>BI228*BJ228*BK228</f>
        <v>0</v>
      </c>
      <c r="BN228">
        <f>(BL228-BD228)/BK228</f>
        <v>0</v>
      </c>
      <c r="BO228">
        <f>(BB228-BH228)/BH228</f>
        <v>0</v>
      </c>
      <c r="BP228">
        <f>BA228/(BC228+BA228/BH228)</f>
        <v>0</v>
      </c>
      <c r="BQ228" t="s">
        <v>439</v>
      </c>
      <c r="BR228">
        <v>0</v>
      </c>
      <c r="BS228">
        <f>IF(BR228&lt;&gt;0, BR228, BP228)</f>
        <v>0</v>
      </c>
      <c r="BT228">
        <f>1-BS228/BH228</f>
        <v>0</v>
      </c>
      <c r="BU228">
        <f>(BH228-BG228)/(BH228-BS228)</f>
        <v>0</v>
      </c>
      <c r="BV228">
        <f>(BB228-BH228)/(BB228-BS228)</f>
        <v>0</v>
      </c>
      <c r="BW228">
        <f>(BH228-BG228)/(BH228-BA228)</f>
        <v>0</v>
      </c>
      <c r="BX228">
        <f>(BB228-BH228)/(BB228-BA228)</f>
        <v>0</v>
      </c>
      <c r="BY228">
        <f>(BU228*BS228/BG228)</f>
        <v>0</v>
      </c>
      <c r="BZ228">
        <f>(1-BY228)</f>
        <v>0</v>
      </c>
      <c r="DI228">
        <f>$B$11*EH228+$C$11*EI228+$F$11*ET228*(1-EW228)</f>
        <v>0</v>
      </c>
      <c r="DJ228">
        <f>DI228*DK228</f>
        <v>0</v>
      </c>
      <c r="DK228">
        <f>($B$11*$D$9+$C$11*$D$9+$F$11*((FG228+EY228)/MAX(FG228+EY228+FH228, 0.1)*$I$9+FH228/MAX(FG228+EY228+FH228, 0.1)*$J$9))/($B$11+$C$11+$F$11)</f>
        <v>0</v>
      </c>
      <c r="DL228">
        <f>($B$11*$K$9+$C$11*$K$9+$F$11*((FG228+EY228)/MAX(FG228+EY228+FH228, 0.1)*$P$9+FH228/MAX(FG228+EY228+FH228, 0.1)*$Q$9))/($B$11+$C$11+$F$11)</f>
        <v>0</v>
      </c>
      <c r="DM228">
        <v>5.36</v>
      </c>
      <c r="DN228">
        <v>0.5</v>
      </c>
      <c r="DO228" t="s">
        <v>440</v>
      </c>
      <c r="DP228">
        <v>2</v>
      </c>
      <c r="DQ228" t="b">
        <v>1</v>
      </c>
      <c r="DR228">
        <v>1758646525.6</v>
      </c>
      <c r="DS228">
        <v>160.2977777777778</v>
      </c>
      <c r="DT228">
        <v>148.2141481481481</v>
      </c>
      <c r="DU228">
        <v>25.32082962962963</v>
      </c>
      <c r="DV228">
        <v>16.63784444444444</v>
      </c>
      <c r="DW228">
        <v>160.1100740740741</v>
      </c>
      <c r="DX228">
        <v>25.15271111111111</v>
      </c>
      <c r="DY228">
        <v>499.9780740740741</v>
      </c>
      <c r="DZ228">
        <v>90.45962592592592</v>
      </c>
      <c r="EA228">
        <v>0.0301157</v>
      </c>
      <c r="EB228">
        <v>31.24934444444444</v>
      </c>
      <c r="EC228">
        <v>30.01791111111111</v>
      </c>
      <c r="ED228">
        <v>999.9000000000001</v>
      </c>
      <c r="EE228">
        <v>0</v>
      </c>
      <c r="EF228">
        <v>0</v>
      </c>
      <c r="EG228">
        <v>9988.938888888888</v>
      </c>
      <c r="EH228">
        <v>0</v>
      </c>
      <c r="EI228">
        <v>12.3657</v>
      </c>
      <c r="EJ228">
        <v>12.08364814814815</v>
      </c>
      <c r="EK228">
        <v>164.462037037037</v>
      </c>
      <c r="EL228">
        <v>150.7219259259259</v>
      </c>
      <c r="EM228">
        <v>8.682990000000002</v>
      </c>
      <c r="EN228">
        <v>148.2141481481481</v>
      </c>
      <c r="EO228">
        <v>16.63784444444444</v>
      </c>
      <c r="EP228">
        <v>2.290513333333333</v>
      </c>
      <c r="EQ228">
        <v>1.505052962962963</v>
      </c>
      <c r="ER228">
        <v>19.60982962962963</v>
      </c>
      <c r="ES228">
        <v>13.01959259259259</v>
      </c>
      <c r="ET228">
        <v>2000.013333333333</v>
      </c>
      <c r="EU228">
        <v>0.980000888888889</v>
      </c>
      <c r="EV228">
        <v>0.01999941111111112</v>
      </c>
      <c r="EW228">
        <v>0</v>
      </c>
      <c r="EX228">
        <v>832.9394074074073</v>
      </c>
      <c r="EY228">
        <v>5.00097</v>
      </c>
      <c r="EZ228">
        <v>16692.64444444444</v>
      </c>
      <c r="FA228">
        <v>16707.7</v>
      </c>
      <c r="FB228">
        <v>40.56199999999999</v>
      </c>
      <c r="FC228">
        <v>40.875</v>
      </c>
      <c r="FD228">
        <v>40.49533333333333</v>
      </c>
      <c r="FE228">
        <v>40.5</v>
      </c>
      <c r="FF228">
        <v>41.31199999999999</v>
      </c>
      <c r="FG228">
        <v>1955.113333333333</v>
      </c>
      <c r="FH228">
        <v>39.9</v>
      </c>
      <c r="FI228">
        <v>0</v>
      </c>
      <c r="FJ228">
        <v>1758646534.2</v>
      </c>
      <c r="FK228">
        <v>0</v>
      </c>
      <c r="FL228">
        <v>833.01004</v>
      </c>
      <c r="FM228">
        <v>12.55400001009333</v>
      </c>
      <c r="FN228">
        <v>221.1230768851771</v>
      </c>
      <c r="FO228">
        <v>16693.784</v>
      </c>
      <c r="FP228">
        <v>15</v>
      </c>
      <c r="FQ228">
        <v>0</v>
      </c>
      <c r="FR228" t="s">
        <v>441</v>
      </c>
      <c r="FS228">
        <v>1747247426.5</v>
      </c>
      <c r="FT228">
        <v>1747247420.5</v>
      </c>
      <c r="FU228">
        <v>0</v>
      </c>
      <c r="FV228">
        <v>1.027</v>
      </c>
      <c r="FW228">
        <v>0.031</v>
      </c>
      <c r="FX228">
        <v>0.02</v>
      </c>
      <c r="FY228">
        <v>0.05</v>
      </c>
      <c r="FZ228">
        <v>420</v>
      </c>
      <c r="GA228">
        <v>16</v>
      </c>
      <c r="GB228">
        <v>0.01</v>
      </c>
      <c r="GC228">
        <v>0.1</v>
      </c>
      <c r="GD228">
        <v>11.28279925</v>
      </c>
      <c r="GE228">
        <v>14.88223395872418</v>
      </c>
      <c r="GF228">
        <v>1.431895393526335</v>
      </c>
      <c r="GG228">
        <v>0</v>
      </c>
      <c r="GH228">
        <v>832.5403529411765</v>
      </c>
      <c r="GI228">
        <v>9.290175712722279</v>
      </c>
      <c r="GJ228">
        <v>0.9642797337102387</v>
      </c>
      <c r="GK228">
        <v>-1</v>
      </c>
      <c r="GL228">
        <v>8.681134</v>
      </c>
      <c r="GM228">
        <v>0.02863091932454443</v>
      </c>
      <c r="GN228">
        <v>0.003046285278827324</v>
      </c>
      <c r="GO228">
        <v>1</v>
      </c>
      <c r="GP228">
        <v>1</v>
      </c>
      <c r="GQ228">
        <v>2</v>
      </c>
      <c r="GR228" t="s">
        <v>442</v>
      </c>
      <c r="GS228">
        <v>3.13478</v>
      </c>
      <c r="GT228">
        <v>2.69044</v>
      </c>
      <c r="GU228">
        <v>0.0359628</v>
      </c>
      <c r="GV228">
        <v>0.0322072</v>
      </c>
      <c r="GW228">
        <v>0.110427</v>
      </c>
      <c r="GX228">
        <v>0.08112709999999999</v>
      </c>
      <c r="GY228">
        <v>30667.8</v>
      </c>
      <c r="GZ228">
        <v>30841.7</v>
      </c>
      <c r="HA228">
        <v>29570</v>
      </c>
      <c r="HB228">
        <v>29448.7</v>
      </c>
      <c r="HC228">
        <v>34750.3</v>
      </c>
      <c r="HD228">
        <v>35848.7</v>
      </c>
      <c r="HE228">
        <v>41613.1</v>
      </c>
      <c r="HF228">
        <v>41838.6</v>
      </c>
      <c r="HG228">
        <v>1.93137</v>
      </c>
      <c r="HH228">
        <v>1.86902</v>
      </c>
      <c r="HI228">
        <v>0.0634342</v>
      </c>
      <c r="HJ228">
        <v>0</v>
      </c>
      <c r="HK228">
        <v>28.9796</v>
      </c>
      <c r="HL228">
        <v>999.9</v>
      </c>
      <c r="HM228">
        <v>44</v>
      </c>
      <c r="HN228">
        <v>31.1</v>
      </c>
      <c r="HO228">
        <v>22.0669</v>
      </c>
      <c r="HP228">
        <v>62.0779</v>
      </c>
      <c r="HQ228">
        <v>26.4583</v>
      </c>
      <c r="HR228">
        <v>1</v>
      </c>
      <c r="HS228">
        <v>0.0560366</v>
      </c>
      <c r="HT228">
        <v>-1.17118</v>
      </c>
      <c r="HU228">
        <v>20.3354</v>
      </c>
      <c r="HV228">
        <v>5.21759</v>
      </c>
      <c r="HW228">
        <v>12.0131</v>
      </c>
      <c r="HX228">
        <v>4.988</v>
      </c>
      <c r="HY228">
        <v>3.2878</v>
      </c>
      <c r="HZ228">
        <v>9999</v>
      </c>
      <c r="IA228">
        <v>9999</v>
      </c>
      <c r="IB228">
        <v>9999</v>
      </c>
      <c r="IC228">
        <v>999.9</v>
      </c>
      <c r="ID228">
        <v>1.86752</v>
      </c>
      <c r="IE228">
        <v>1.86672</v>
      </c>
      <c r="IF228">
        <v>1.866</v>
      </c>
      <c r="IG228">
        <v>1.866</v>
      </c>
      <c r="IH228">
        <v>1.86784</v>
      </c>
      <c r="II228">
        <v>1.87027</v>
      </c>
      <c r="IJ228">
        <v>1.86891</v>
      </c>
      <c r="IK228">
        <v>1.87042</v>
      </c>
      <c r="IL228">
        <v>0</v>
      </c>
      <c r="IM228">
        <v>0</v>
      </c>
      <c r="IN228">
        <v>0</v>
      </c>
      <c r="IO228">
        <v>0</v>
      </c>
      <c r="IP228" t="s">
        <v>443</v>
      </c>
      <c r="IQ228" t="s">
        <v>444</v>
      </c>
      <c r="IR228" t="s">
        <v>445</v>
      </c>
      <c r="IS228" t="s">
        <v>445</v>
      </c>
      <c r="IT228" t="s">
        <v>445</v>
      </c>
      <c r="IU228" t="s">
        <v>445</v>
      </c>
      <c r="IV228">
        <v>0</v>
      </c>
      <c r="IW228">
        <v>100</v>
      </c>
      <c r="IX228">
        <v>100</v>
      </c>
      <c r="IY228">
        <v>0.184</v>
      </c>
      <c r="IZ228">
        <v>0.1682</v>
      </c>
      <c r="JA228">
        <v>0.1520806729546384</v>
      </c>
      <c r="JB228">
        <v>0.0003178419753343253</v>
      </c>
      <c r="JC228">
        <v>-6.012475575984678E-07</v>
      </c>
      <c r="JD228">
        <v>7.594320938325871E-11</v>
      </c>
      <c r="JE228">
        <v>-0.06537213769188976</v>
      </c>
      <c r="JF228">
        <v>-0.002779077146552394</v>
      </c>
      <c r="JG228">
        <v>0.0007843295920201409</v>
      </c>
      <c r="JH228">
        <v>-1.211717912536145E-05</v>
      </c>
      <c r="JI228">
        <v>4</v>
      </c>
      <c r="JJ228">
        <v>2338</v>
      </c>
      <c r="JK228">
        <v>1</v>
      </c>
      <c r="JL228">
        <v>27</v>
      </c>
      <c r="JM228">
        <v>189985.1</v>
      </c>
      <c r="JN228">
        <v>189985.2</v>
      </c>
      <c r="JO228">
        <v>0.380859</v>
      </c>
      <c r="JP228">
        <v>2.33765</v>
      </c>
      <c r="JQ228">
        <v>1.39648</v>
      </c>
      <c r="JR228">
        <v>2.34985</v>
      </c>
      <c r="JS228">
        <v>1.49536</v>
      </c>
      <c r="JT228">
        <v>2.5708</v>
      </c>
      <c r="JU228">
        <v>36.152</v>
      </c>
      <c r="JV228">
        <v>24.0612</v>
      </c>
      <c r="JW228">
        <v>18</v>
      </c>
      <c r="JX228">
        <v>491.194</v>
      </c>
      <c r="JY228">
        <v>442.134</v>
      </c>
      <c r="JZ228">
        <v>30.4296</v>
      </c>
      <c r="KA228">
        <v>28.3161</v>
      </c>
      <c r="KB228">
        <v>30.0001</v>
      </c>
      <c r="KC228">
        <v>28.1311</v>
      </c>
      <c r="KD228">
        <v>28.0559</v>
      </c>
      <c r="KE228">
        <v>7.55552</v>
      </c>
      <c r="KF228">
        <v>27.2665</v>
      </c>
      <c r="KG228">
        <v>35.908</v>
      </c>
      <c r="KH228">
        <v>30.4216</v>
      </c>
      <c r="KI228">
        <v>99.4157</v>
      </c>
      <c r="KJ228">
        <v>16.6541</v>
      </c>
      <c r="KK228">
        <v>101.065</v>
      </c>
      <c r="KL228">
        <v>100.607</v>
      </c>
    </row>
    <row r="229" spans="1:298">
      <c r="A229">
        <v>213</v>
      </c>
      <c r="B229">
        <v>1758646538.1</v>
      </c>
      <c r="C229">
        <v>4912.099999904633</v>
      </c>
      <c r="D229" t="s">
        <v>872</v>
      </c>
      <c r="E229" t="s">
        <v>873</v>
      </c>
      <c r="F229">
        <v>5</v>
      </c>
      <c r="G229" t="s">
        <v>833</v>
      </c>
      <c r="H229" t="s">
        <v>437</v>
      </c>
      <c r="I229" t="s">
        <v>438</v>
      </c>
      <c r="J229">
        <v>1758646530.314285</v>
      </c>
      <c r="K229">
        <f>(L229)/1000</f>
        <v>0</v>
      </c>
      <c r="L229">
        <f>IF(DQ229, AO229, AI229)</f>
        <v>0</v>
      </c>
      <c r="M229">
        <f>IF(DQ229, AJ229, AH229)</f>
        <v>0</v>
      </c>
      <c r="N229">
        <f>DS229 - IF(AV229&gt;1, M229*DM229*100.0/(AX229), 0)</f>
        <v>0</v>
      </c>
      <c r="O229">
        <f>((U229-K229/2)*N229-M229)/(U229+K229/2)</f>
        <v>0</v>
      </c>
      <c r="P229">
        <f>O229*(DZ229+EA229)/1000.0</f>
        <v>0</v>
      </c>
      <c r="Q229">
        <f>(DS229 - IF(AV229&gt;1, M229*DM229*100.0/(AX229), 0))*(DZ229+EA229)/1000.0</f>
        <v>0</v>
      </c>
      <c r="R229">
        <f>2.0/((1/T229-1/S229)+SIGN(T229)*SQRT((1/T229-1/S229)*(1/T229-1/S229) + 4*DN229/((DN229+1)*(DN229+1))*(2*1/T229*1/S229-1/S229*1/S229)))</f>
        <v>0</v>
      </c>
      <c r="S229">
        <f>IF(LEFT(DO229,1)&lt;&gt;"0",IF(LEFT(DO229,1)="1",3.0,DP229),$D$5+$E$5*(EG229*DZ229/($K$5*1000))+$F$5*(EG229*DZ229/($K$5*1000))*MAX(MIN(DM229,$J$5),$I$5)*MAX(MIN(DM229,$J$5),$I$5)+$G$5*MAX(MIN(DM229,$J$5),$I$5)*(EG229*DZ229/($K$5*1000))+$H$5*(EG229*DZ229/($K$5*1000))*(EG229*DZ229/($K$5*1000)))</f>
        <v>0</v>
      </c>
      <c r="T229">
        <f>K229*(1000-(1000*0.61365*exp(17.502*X229/(240.97+X229))/(DZ229+EA229)+DU229)/2)/(1000*0.61365*exp(17.502*X229/(240.97+X229))/(DZ229+EA229)-DU229)</f>
        <v>0</v>
      </c>
      <c r="U229">
        <f>1/((DN229+1)/(R229/1.6)+1/(S229/1.37)) + DN229/((DN229+1)/(R229/1.6) + DN229/(S229/1.37))</f>
        <v>0</v>
      </c>
      <c r="V229">
        <f>(DI229*DL229)</f>
        <v>0</v>
      </c>
      <c r="W229">
        <f>(EB229+(V229+2*0.95*5.67E-8*(((EB229+$B$7)+273)^4-(EB229+273)^4)-44100*K229)/(1.84*29.3*S229+8*0.95*5.67E-8*(EB229+273)^3))</f>
        <v>0</v>
      </c>
      <c r="X229">
        <f>($C$7*EC229+$D$7*ED229+$E$7*W229)</f>
        <v>0</v>
      </c>
      <c r="Y229">
        <f>0.61365*exp(17.502*X229/(240.97+X229))</f>
        <v>0</v>
      </c>
      <c r="Z229">
        <f>(AA229/AB229*100)</f>
        <v>0</v>
      </c>
      <c r="AA229">
        <f>DU229*(DZ229+EA229)/1000</f>
        <v>0</v>
      </c>
      <c r="AB229">
        <f>0.61365*exp(17.502*EB229/(240.97+EB229))</f>
        <v>0</v>
      </c>
      <c r="AC229">
        <f>(Y229-DU229*(DZ229+EA229)/1000)</f>
        <v>0</v>
      </c>
      <c r="AD229">
        <f>(-K229*44100)</f>
        <v>0</v>
      </c>
      <c r="AE229">
        <f>2*29.3*S229*0.92*(EB229-X229)</f>
        <v>0</v>
      </c>
      <c r="AF229">
        <f>2*0.95*5.67E-8*(((EB229+$B$7)+273)^4-(X229+273)^4)</f>
        <v>0</v>
      </c>
      <c r="AG229">
        <f>V229+AF229+AD229+AE229</f>
        <v>0</v>
      </c>
      <c r="AH229">
        <f>DY229*AV229*(DT229-DS229*(1000-AV229*DV229)/(1000-AV229*DU229))/(100*DM229)</f>
        <v>0</v>
      </c>
      <c r="AI229">
        <f>1000*DY229*AV229*(DU229-DV229)/(100*DM229*(1000-AV229*DU229))</f>
        <v>0</v>
      </c>
      <c r="AJ229">
        <f>(AK229 - AL229 - DZ229*1E3/(8.314*(EB229+273.15)) * AN229/DY229 * AM229) * DY229/(100*DM229) * (1000 - DV229)/1000</f>
        <v>0</v>
      </c>
      <c r="AK229">
        <v>118.7119814204475</v>
      </c>
      <c r="AL229">
        <v>126.5948121212121</v>
      </c>
      <c r="AM229">
        <v>-3.15745653697052</v>
      </c>
      <c r="AN229">
        <v>64.9634164498939</v>
      </c>
      <c r="AO229">
        <f>(AQ229 - AP229 + DZ229*1E3/(8.314*(EB229+273.15)) * AS229/DY229 * AR229) * DY229/(100*DM229) * 1000/(1000 - AQ229)</f>
        <v>0</v>
      </c>
      <c r="AP229">
        <v>16.60636909177851</v>
      </c>
      <c r="AQ229">
        <v>25.31957454545454</v>
      </c>
      <c r="AR229">
        <v>-5.067268217146317E-05</v>
      </c>
      <c r="AS229">
        <v>107.6059285332688</v>
      </c>
      <c r="AT229">
        <v>0</v>
      </c>
      <c r="AU229">
        <v>0</v>
      </c>
      <c r="AV229">
        <f>IF(AT229*$H$13&gt;=AX229,1.0,(AX229/(AX229-AT229*$H$13)))</f>
        <v>0</v>
      </c>
      <c r="AW229">
        <f>(AV229-1)*100</f>
        <v>0</v>
      </c>
      <c r="AX229">
        <f>MAX(0,($B$13+$C$13*EG229)/(1+$D$13*EG229)*DZ229/(EB229+273)*$E$13)</f>
        <v>0</v>
      </c>
      <c r="AY229" t="s">
        <v>439</v>
      </c>
      <c r="AZ229" t="s">
        <v>439</v>
      </c>
      <c r="BA229">
        <v>0</v>
      </c>
      <c r="BB229">
        <v>0</v>
      </c>
      <c r="BC229">
        <f>1-BA229/BB229</f>
        <v>0</v>
      </c>
      <c r="BD229">
        <v>0</v>
      </c>
      <c r="BE229" t="s">
        <v>439</v>
      </c>
      <c r="BF229" t="s">
        <v>439</v>
      </c>
      <c r="BG229">
        <v>0</v>
      </c>
      <c r="BH229">
        <v>0</v>
      </c>
      <c r="BI229">
        <f>1-BG229/BH229</f>
        <v>0</v>
      </c>
      <c r="BJ229">
        <v>0.5</v>
      </c>
      <c r="BK229">
        <f>DJ229</f>
        <v>0</v>
      </c>
      <c r="BL229">
        <f>M229</f>
        <v>0</v>
      </c>
      <c r="BM229">
        <f>BI229*BJ229*BK229</f>
        <v>0</v>
      </c>
      <c r="BN229">
        <f>(BL229-BD229)/BK229</f>
        <v>0</v>
      </c>
      <c r="BO229">
        <f>(BB229-BH229)/BH229</f>
        <v>0</v>
      </c>
      <c r="BP229">
        <f>BA229/(BC229+BA229/BH229)</f>
        <v>0</v>
      </c>
      <c r="BQ229" t="s">
        <v>439</v>
      </c>
      <c r="BR229">
        <v>0</v>
      </c>
      <c r="BS229">
        <f>IF(BR229&lt;&gt;0, BR229, BP229)</f>
        <v>0</v>
      </c>
      <c r="BT229">
        <f>1-BS229/BH229</f>
        <v>0</v>
      </c>
      <c r="BU229">
        <f>(BH229-BG229)/(BH229-BS229)</f>
        <v>0</v>
      </c>
      <c r="BV229">
        <f>(BB229-BH229)/(BB229-BS229)</f>
        <v>0</v>
      </c>
      <c r="BW229">
        <f>(BH229-BG229)/(BH229-BA229)</f>
        <v>0</v>
      </c>
      <c r="BX229">
        <f>(BB229-BH229)/(BB229-BA229)</f>
        <v>0</v>
      </c>
      <c r="BY229">
        <f>(BU229*BS229/BG229)</f>
        <v>0</v>
      </c>
      <c r="BZ229">
        <f>(1-BY229)</f>
        <v>0</v>
      </c>
      <c r="DI229">
        <f>$B$11*EH229+$C$11*EI229+$F$11*ET229*(1-EW229)</f>
        <v>0</v>
      </c>
      <c r="DJ229">
        <f>DI229*DK229</f>
        <v>0</v>
      </c>
      <c r="DK229">
        <f>($B$11*$D$9+$C$11*$D$9+$F$11*((FG229+EY229)/MAX(FG229+EY229+FH229, 0.1)*$I$9+FH229/MAX(FG229+EY229+FH229, 0.1)*$J$9))/($B$11+$C$11+$F$11)</f>
        <v>0</v>
      </c>
      <c r="DL229">
        <f>($B$11*$K$9+$C$11*$K$9+$F$11*((FG229+EY229)/MAX(FG229+EY229+FH229, 0.1)*$P$9+FH229/MAX(FG229+EY229+FH229, 0.1)*$Q$9))/($B$11+$C$11+$F$11)</f>
        <v>0</v>
      </c>
      <c r="DM229">
        <v>5.36</v>
      </c>
      <c r="DN229">
        <v>0.5</v>
      </c>
      <c r="DO229" t="s">
        <v>440</v>
      </c>
      <c r="DP229">
        <v>2</v>
      </c>
      <c r="DQ229" t="b">
        <v>1</v>
      </c>
      <c r="DR229">
        <v>1758646530.314285</v>
      </c>
      <c r="DS229">
        <v>145.812</v>
      </c>
      <c r="DT229">
        <v>132.5113571428571</v>
      </c>
      <c r="DU229">
        <v>25.321575</v>
      </c>
      <c r="DV229">
        <v>16.628675</v>
      </c>
      <c r="DW229">
        <v>145.6262142857143</v>
      </c>
      <c r="DX229">
        <v>25.15343928571428</v>
      </c>
      <c r="DY229">
        <v>499.9828214285714</v>
      </c>
      <c r="DZ229">
        <v>90.46101428571428</v>
      </c>
      <c r="EA229">
        <v>0.03025033214285714</v>
      </c>
      <c r="EB229">
        <v>31.24695714285715</v>
      </c>
      <c r="EC229">
        <v>30.01575357142857</v>
      </c>
      <c r="ED229">
        <v>999.9000000000002</v>
      </c>
      <c r="EE229">
        <v>0</v>
      </c>
      <c r="EF229">
        <v>0</v>
      </c>
      <c r="EG229">
        <v>9997.347500000002</v>
      </c>
      <c r="EH229">
        <v>0</v>
      </c>
      <c r="EI229">
        <v>12.3657</v>
      </c>
      <c r="EJ229">
        <v>13.30056071428571</v>
      </c>
      <c r="EK229">
        <v>149.5999642857143</v>
      </c>
      <c r="EL229">
        <v>134.7523928571429</v>
      </c>
      <c r="EM229">
        <v>8.692899642857144</v>
      </c>
      <c r="EN229">
        <v>132.5113571428571</v>
      </c>
      <c r="EO229">
        <v>16.628675</v>
      </c>
      <c r="EP229">
        <v>2.290615357142857</v>
      </c>
      <c r="EQ229">
        <v>1.504245714285714</v>
      </c>
      <c r="ER229">
        <v>19.61055</v>
      </c>
      <c r="ES229">
        <v>13.01138928571429</v>
      </c>
      <c r="ET229">
        <v>2000.01</v>
      </c>
      <c r="EU229">
        <v>0.9800007857142859</v>
      </c>
      <c r="EV229">
        <v>0.01999951428571429</v>
      </c>
      <c r="EW229">
        <v>0</v>
      </c>
      <c r="EX229">
        <v>834.012392857143</v>
      </c>
      <c r="EY229">
        <v>5.00097</v>
      </c>
      <c r="EZ229">
        <v>16712.65</v>
      </c>
      <c r="FA229">
        <v>16707.66785714286</v>
      </c>
      <c r="FB229">
        <v>40.56199999999999</v>
      </c>
      <c r="FC229">
        <v>40.875</v>
      </c>
      <c r="FD229">
        <v>40.49325</v>
      </c>
      <c r="FE229">
        <v>40.5</v>
      </c>
      <c r="FF229">
        <v>41.31199999999999</v>
      </c>
      <c r="FG229">
        <v>1955.11</v>
      </c>
      <c r="FH229">
        <v>39.9</v>
      </c>
      <c r="FI229">
        <v>0</v>
      </c>
      <c r="FJ229">
        <v>1758646539.6</v>
      </c>
      <c r="FK229">
        <v>0</v>
      </c>
      <c r="FL229">
        <v>834.1863076923078</v>
      </c>
      <c r="FM229">
        <v>15.6968888918509</v>
      </c>
      <c r="FN229">
        <v>301.5897435217591</v>
      </c>
      <c r="FO229">
        <v>16716.15</v>
      </c>
      <c r="FP229">
        <v>15</v>
      </c>
      <c r="FQ229">
        <v>0</v>
      </c>
      <c r="FR229" t="s">
        <v>441</v>
      </c>
      <c r="FS229">
        <v>1747247426.5</v>
      </c>
      <c r="FT229">
        <v>1747247420.5</v>
      </c>
      <c r="FU229">
        <v>0</v>
      </c>
      <c r="FV229">
        <v>1.027</v>
      </c>
      <c r="FW229">
        <v>0.031</v>
      </c>
      <c r="FX229">
        <v>0.02</v>
      </c>
      <c r="FY229">
        <v>0.05</v>
      </c>
      <c r="FZ229">
        <v>420</v>
      </c>
      <c r="GA229">
        <v>16</v>
      </c>
      <c r="GB229">
        <v>0.01</v>
      </c>
      <c r="GC229">
        <v>0.1</v>
      </c>
      <c r="GD229">
        <v>12.61137317073171</v>
      </c>
      <c r="GE229">
        <v>15.42562160278747</v>
      </c>
      <c r="GF229">
        <v>1.52138507080569</v>
      </c>
      <c r="GG229">
        <v>0</v>
      </c>
      <c r="GH229">
        <v>833.4105588235295</v>
      </c>
      <c r="GI229">
        <v>13.0208556104473</v>
      </c>
      <c r="GJ229">
        <v>1.309960825439768</v>
      </c>
      <c r="GK229">
        <v>-1</v>
      </c>
      <c r="GL229">
        <v>8.689287073170732</v>
      </c>
      <c r="GM229">
        <v>0.1080094076655279</v>
      </c>
      <c r="GN229">
        <v>0.01251898231738252</v>
      </c>
      <c r="GO229">
        <v>0</v>
      </c>
      <c r="GP229">
        <v>0</v>
      </c>
      <c r="GQ229">
        <v>2</v>
      </c>
      <c r="GR229" t="s">
        <v>482</v>
      </c>
      <c r="GS229">
        <v>3.13494</v>
      </c>
      <c r="GT229">
        <v>2.69071</v>
      </c>
      <c r="GU229">
        <v>0.0321158</v>
      </c>
      <c r="GV229">
        <v>0.0279968</v>
      </c>
      <c r="GW229">
        <v>0.110412</v>
      </c>
      <c r="GX229">
        <v>0.081048</v>
      </c>
      <c r="GY229">
        <v>30790</v>
      </c>
      <c r="GZ229">
        <v>30975.7</v>
      </c>
      <c r="HA229">
        <v>29569.8</v>
      </c>
      <c r="HB229">
        <v>29448.5</v>
      </c>
      <c r="HC229">
        <v>34750.5</v>
      </c>
      <c r="HD229">
        <v>35851.6</v>
      </c>
      <c r="HE229">
        <v>41612.7</v>
      </c>
      <c r="HF229">
        <v>41838.4</v>
      </c>
      <c r="HG229">
        <v>1.93172</v>
      </c>
      <c r="HH229">
        <v>1.86928</v>
      </c>
      <c r="HI229">
        <v>0.0637025</v>
      </c>
      <c r="HJ229">
        <v>0</v>
      </c>
      <c r="HK229">
        <v>28.9796</v>
      </c>
      <c r="HL229">
        <v>999.9</v>
      </c>
      <c r="HM229">
        <v>43.9</v>
      </c>
      <c r="HN229">
        <v>31.1</v>
      </c>
      <c r="HO229">
        <v>22.0185</v>
      </c>
      <c r="HP229">
        <v>62.0579</v>
      </c>
      <c r="HQ229">
        <v>26.3101</v>
      </c>
      <c r="HR229">
        <v>1</v>
      </c>
      <c r="HS229">
        <v>0.0557546</v>
      </c>
      <c r="HT229">
        <v>-1.18074</v>
      </c>
      <c r="HU229">
        <v>20.3354</v>
      </c>
      <c r="HV229">
        <v>5.21729</v>
      </c>
      <c r="HW229">
        <v>12.0132</v>
      </c>
      <c r="HX229">
        <v>4.9884</v>
      </c>
      <c r="HY229">
        <v>3.28785</v>
      </c>
      <c r="HZ229">
        <v>9999</v>
      </c>
      <c r="IA229">
        <v>9999</v>
      </c>
      <c r="IB229">
        <v>9999</v>
      </c>
      <c r="IC229">
        <v>999.9</v>
      </c>
      <c r="ID229">
        <v>1.86752</v>
      </c>
      <c r="IE229">
        <v>1.86672</v>
      </c>
      <c r="IF229">
        <v>1.866</v>
      </c>
      <c r="IG229">
        <v>1.866</v>
      </c>
      <c r="IH229">
        <v>1.86784</v>
      </c>
      <c r="II229">
        <v>1.87027</v>
      </c>
      <c r="IJ229">
        <v>1.86891</v>
      </c>
      <c r="IK229">
        <v>1.87042</v>
      </c>
      <c r="IL229">
        <v>0</v>
      </c>
      <c r="IM229">
        <v>0</v>
      </c>
      <c r="IN229">
        <v>0</v>
      </c>
      <c r="IO229">
        <v>0</v>
      </c>
      <c r="IP229" t="s">
        <v>443</v>
      </c>
      <c r="IQ229" t="s">
        <v>444</v>
      </c>
      <c r="IR229" t="s">
        <v>445</v>
      </c>
      <c r="IS229" t="s">
        <v>445</v>
      </c>
      <c r="IT229" t="s">
        <v>445</v>
      </c>
      <c r="IU229" t="s">
        <v>445</v>
      </c>
      <c r="IV229">
        <v>0</v>
      </c>
      <c r="IW229">
        <v>100</v>
      </c>
      <c r="IX229">
        <v>100</v>
      </c>
      <c r="IY229">
        <v>0.182</v>
      </c>
      <c r="IZ229">
        <v>0.1681</v>
      </c>
      <c r="JA229">
        <v>0.1520806729546384</v>
      </c>
      <c r="JB229">
        <v>0.0003178419753343253</v>
      </c>
      <c r="JC229">
        <v>-6.012475575984678E-07</v>
      </c>
      <c r="JD229">
        <v>7.594320938325871E-11</v>
      </c>
      <c r="JE229">
        <v>-0.06537213769188976</v>
      </c>
      <c r="JF229">
        <v>-0.002779077146552394</v>
      </c>
      <c r="JG229">
        <v>0.0007843295920201409</v>
      </c>
      <c r="JH229">
        <v>-1.211717912536145E-05</v>
      </c>
      <c r="JI229">
        <v>4</v>
      </c>
      <c r="JJ229">
        <v>2338</v>
      </c>
      <c r="JK229">
        <v>1</v>
      </c>
      <c r="JL229">
        <v>27</v>
      </c>
      <c r="JM229">
        <v>189985.2</v>
      </c>
      <c r="JN229">
        <v>189985.3</v>
      </c>
      <c r="JO229">
        <v>0.343018</v>
      </c>
      <c r="JP229">
        <v>2.3291</v>
      </c>
      <c r="JQ229">
        <v>1.39648</v>
      </c>
      <c r="JR229">
        <v>2.34741</v>
      </c>
      <c r="JS229">
        <v>1.49536</v>
      </c>
      <c r="JT229">
        <v>2.65869</v>
      </c>
      <c r="JU229">
        <v>36.152</v>
      </c>
      <c r="JV229">
        <v>24.0612</v>
      </c>
      <c r="JW229">
        <v>18</v>
      </c>
      <c r="JX229">
        <v>491.416</v>
      </c>
      <c r="JY229">
        <v>442.288</v>
      </c>
      <c r="JZ229">
        <v>30.4124</v>
      </c>
      <c r="KA229">
        <v>28.3179</v>
      </c>
      <c r="KB229">
        <v>30.0001</v>
      </c>
      <c r="KC229">
        <v>28.1311</v>
      </c>
      <c r="KD229">
        <v>28.0559</v>
      </c>
      <c r="KE229">
        <v>6.85982</v>
      </c>
      <c r="KF229">
        <v>27.2665</v>
      </c>
      <c r="KG229">
        <v>35.908</v>
      </c>
      <c r="KH229">
        <v>30.4097</v>
      </c>
      <c r="KI229">
        <v>79.3749</v>
      </c>
      <c r="KJ229">
        <v>16.6541</v>
      </c>
      <c r="KK229">
        <v>101.064</v>
      </c>
      <c r="KL229">
        <v>100.607</v>
      </c>
    </row>
    <row r="230" spans="1:298">
      <c r="A230">
        <v>214</v>
      </c>
      <c r="B230">
        <v>1758646543.1</v>
      </c>
      <c r="C230">
        <v>4917.099999904633</v>
      </c>
      <c r="D230" t="s">
        <v>874</v>
      </c>
      <c r="E230" t="s">
        <v>875</v>
      </c>
      <c r="F230">
        <v>5</v>
      </c>
      <c r="G230" t="s">
        <v>833</v>
      </c>
      <c r="H230" t="s">
        <v>437</v>
      </c>
      <c r="I230" t="s">
        <v>438</v>
      </c>
      <c r="J230">
        <v>1758646535.6</v>
      </c>
      <c r="K230">
        <f>(L230)/1000</f>
        <v>0</v>
      </c>
      <c r="L230">
        <f>IF(DQ230, AO230, AI230)</f>
        <v>0</v>
      </c>
      <c r="M230">
        <f>IF(DQ230, AJ230, AH230)</f>
        <v>0</v>
      </c>
      <c r="N230">
        <f>DS230 - IF(AV230&gt;1, M230*DM230*100.0/(AX230), 0)</f>
        <v>0</v>
      </c>
      <c r="O230">
        <f>((U230-K230/2)*N230-M230)/(U230+K230/2)</f>
        <v>0</v>
      </c>
      <c r="P230">
        <f>O230*(DZ230+EA230)/1000.0</f>
        <v>0</v>
      </c>
      <c r="Q230">
        <f>(DS230 - IF(AV230&gt;1, M230*DM230*100.0/(AX230), 0))*(DZ230+EA230)/1000.0</f>
        <v>0</v>
      </c>
      <c r="R230">
        <f>2.0/((1/T230-1/S230)+SIGN(T230)*SQRT((1/T230-1/S230)*(1/T230-1/S230) + 4*DN230/((DN230+1)*(DN230+1))*(2*1/T230*1/S230-1/S230*1/S230)))</f>
        <v>0</v>
      </c>
      <c r="S230">
        <f>IF(LEFT(DO230,1)&lt;&gt;"0",IF(LEFT(DO230,1)="1",3.0,DP230),$D$5+$E$5*(EG230*DZ230/($K$5*1000))+$F$5*(EG230*DZ230/($K$5*1000))*MAX(MIN(DM230,$J$5),$I$5)*MAX(MIN(DM230,$J$5),$I$5)+$G$5*MAX(MIN(DM230,$J$5),$I$5)*(EG230*DZ230/($K$5*1000))+$H$5*(EG230*DZ230/($K$5*1000))*(EG230*DZ230/($K$5*1000)))</f>
        <v>0</v>
      </c>
      <c r="T230">
        <f>K230*(1000-(1000*0.61365*exp(17.502*X230/(240.97+X230))/(DZ230+EA230)+DU230)/2)/(1000*0.61365*exp(17.502*X230/(240.97+X230))/(DZ230+EA230)-DU230)</f>
        <v>0</v>
      </c>
      <c r="U230">
        <f>1/((DN230+1)/(R230/1.6)+1/(S230/1.37)) + DN230/((DN230+1)/(R230/1.6) + DN230/(S230/1.37))</f>
        <v>0</v>
      </c>
      <c r="V230">
        <f>(DI230*DL230)</f>
        <v>0</v>
      </c>
      <c r="W230">
        <f>(EB230+(V230+2*0.95*5.67E-8*(((EB230+$B$7)+273)^4-(EB230+273)^4)-44100*K230)/(1.84*29.3*S230+8*0.95*5.67E-8*(EB230+273)^3))</f>
        <v>0</v>
      </c>
      <c r="X230">
        <f>($C$7*EC230+$D$7*ED230+$E$7*W230)</f>
        <v>0</v>
      </c>
      <c r="Y230">
        <f>0.61365*exp(17.502*X230/(240.97+X230))</f>
        <v>0</v>
      </c>
      <c r="Z230">
        <f>(AA230/AB230*100)</f>
        <v>0</v>
      </c>
      <c r="AA230">
        <f>DU230*(DZ230+EA230)/1000</f>
        <v>0</v>
      </c>
      <c r="AB230">
        <f>0.61365*exp(17.502*EB230/(240.97+EB230))</f>
        <v>0</v>
      </c>
      <c r="AC230">
        <f>(Y230-DU230*(DZ230+EA230)/1000)</f>
        <v>0</v>
      </c>
      <c r="AD230">
        <f>(-K230*44100)</f>
        <v>0</v>
      </c>
      <c r="AE230">
        <f>2*29.3*S230*0.92*(EB230-X230)</f>
        <v>0</v>
      </c>
      <c r="AF230">
        <f>2*0.95*5.67E-8*(((EB230+$B$7)+273)^4-(X230+273)^4)</f>
        <v>0</v>
      </c>
      <c r="AG230">
        <f>V230+AF230+AD230+AE230</f>
        <v>0</v>
      </c>
      <c r="AH230">
        <f>DY230*AV230*(DT230-DS230*(1000-AV230*DV230)/(1000-AV230*DU230))/(100*DM230)</f>
        <v>0</v>
      </c>
      <c r="AI230">
        <f>1000*DY230*AV230*(DU230-DV230)/(100*DM230*(1000-AV230*DU230))</f>
        <v>0</v>
      </c>
      <c r="AJ230">
        <f>(AK230 - AL230 - DZ230*1E3/(8.314*(EB230+273.15)) * AN230/DY230 * AM230) * DY230/(100*DM230) * (1000 - DV230)/1000</f>
        <v>0</v>
      </c>
      <c r="AK230">
        <v>101.7530257069381</v>
      </c>
      <c r="AL230">
        <v>110.8496303030303</v>
      </c>
      <c r="AM230">
        <v>-3.145629097297951</v>
      </c>
      <c r="AN230">
        <v>64.9634164498939</v>
      </c>
      <c r="AO230">
        <f>(AQ230 - AP230 + DZ230*1E3/(8.314*(EB230+273.15)) * AS230/DY230 * AR230) * DY230/(100*DM230) * 1000/(1000 - AQ230)</f>
        <v>0</v>
      </c>
      <c r="AP230">
        <v>16.60254737542664</v>
      </c>
      <c r="AQ230">
        <v>25.31915454545454</v>
      </c>
      <c r="AR230">
        <v>9.704956045478326E-06</v>
      </c>
      <c r="AS230">
        <v>107.6059285332688</v>
      </c>
      <c r="AT230">
        <v>0</v>
      </c>
      <c r="AU230">
        <v>0</v>
      </c>
      <c r="AV230">
        <f>IF(AT230*$H$13&gt;=AX230,1.0,(AX230/(AX230-AT230*$H$13)))</f>
        <v>0</v>
      </c>
      <c r="AW230">
        <f>(AV230-1)*100</f>
        <v>0</v>
      </c>
      <c r="AX230">
        <f>MAX(0,($B$13+$C$13*EG230)/(1+$D$13*EG230)*DZ230/(EB230+273)*$E$13)</f>
        <v>0</v>
      </c>
      <c r="AY230" t="s">
        <v>439</v>
      </c>
      <c r="AZ230" t="s">
        <v>439</v>
      </c>
      <c r="BA230">
        <v>0</v>
      </c>
      <c r="BB230">
        <v>0</v>
      </c>
      <c r="BC230">
        <f>1-BA230/BB230</f>
        <v>0</v>
      </c>
      <c r="BD230">
        <v>0</v>
      </c>
      <c r="BE230" t="s">
        <v>439</v>
      </c>
      <c r="BF230" t="s">
        <v>439</v>
      </c>
      <c r="BG230">
        <v>0</v>
      </c>
      <c r="BH230">
        <v>0</v>
      </c>
      <c r="BI230">
        <f>1-BG230/BH230</f>
        <v>0</v>
      </c>
      <c r="BJ230">
        <v>0.5</v>
      </c>
      <c r="BK230">
        <f>DJ230</f>
        <v>0</v>
      </c>
      <c r="BL230">
        <f>M230</f>
        <v>0</v>
      </c>
      <c r="BM230">
        <f>BI230*BJ230*BK230</f>
        <v>0</v>
      </c>
      <c r="BN230">
        <f>(BL230-BD230)/BK230</f>
        <v>0</v>
      </c>
      <c r="BO230">
        <f>(BB230-BH230)/BH230</f>
        <v>0</v>
      </c>
      <c r="BP230">
        <f>BA230/(BC230+BA230/BH230)</f>
        <v>0</v>
      </c>
      <c r="BQ230" t="s">
        <v>439</v>
      </c>
      <c r="BR230">
        <v>0</v>
      </c>
      <c r="BS230">
        <f>IF(BR230&lt;&gt;0, BR230, BP230)</f>
        <v>0</v>
      </c>
      <c r="BT230">
        <f>1-BS230/BH230</f>
        <v>0</v>
      </c>
      <c r="BU230">
        <f>(BH230-BG230)/(BH230-BS230)</f>
        <v>0</v>
      </c>
      <c r="BV230">
        <f>(BB230-BH230)/(BB230-BS230)</f>
        <v>0</v>
      </c>
      <c r="BW230">
        <f>(BH230-BG230)/(BH230-BA230)</f>
        <v>0</v>
      </c>
      <c r="BX230">
        <f>(BB230-BH230)/(BB230-BA230)</f>
        <v>0</v>
      </c>
      <c r="BY230">
        <f>(BU230*BS230/BG230)</f>
        <v>0</v>
      </c>
      <c r="BZ230">
        <f>(1-BY230)</f>
        <v>0</v>
      </c>
      <c r="DI230">
        <f>$B$11*EH230+$C$11*EI230+$F$11*ET230*(1-EW230)</f>
        <v>0</v>
      </c>
      <c r="DJ230">
        <f>DI230*DK230</f>
        <v>0</v>
      </c>
      <c r="DK230">
        <f>($B$11*$D$9+$C$11*$D$9+$F$11*((FG230+EY230)/MAX(FG230+EY230+FH230, 0.1)*$I$9+FH230/MAX(FG230+EY230+FH230, 0.1)*$J$9))/($B$11+$C$11+$F$11)</f>
        <v>0</v>
      </c>
      <c r="DL230">
        <f>($B$11*$K$9+$C$11*$K$9+$F$11*((FG230+EY230)/MAX(FG230+EY230+FH230, 0.1)*$P$9+FH230/MAX(FG230+EY230+FH230, 0.1)*$Q$9))/($B$11+$C$11+$F$11)</f>
        <v>0</v>
      </c>
      <c r="DM230">
        <v>5.36</v>
      </c>
      <c r="DN230">
        <v>0.5</v>
      </c>
      <c r="DO230" t="s">
        <v>440</v>
      </c>
      <c r="DP230">
        <v>2</v>
      </c>
      <c r="DQ230" t="b">
        <v>1</v>
      </c>
      <c r="DR230">
        <v>1758646535.6</v>
      </c>
      <c r="DS230">
        <v>129.5531481481482</v>
      </c>
      <c r="DT230">
        <v>114.8578259259259</v>
      </c>
      <c r="DU230">
        <v>25.32117037037037</v>
      </c>
      <c r="DV230">
        <v>16.61656296296296</v>
      </c>
      <c r="DW230">
        <v>129.3698148148148</v>
      </c>
      <c r="DX230">
        <v>25.15303703703704</v>
      </c>
      <c r="DY230">
        <v>499.999074074074</v>
      </c>
      <c r="DZ230">
        <v>90.4613925925926</v>
      </c>
      <c r="EA230">
        <v>0.03030483703703704</v>
      </c>
      <c r="EB230">
        <v>31.2437962962963</v>
      </c>
      <c r="EC230">
        <v>30.01581851851852</v>
      </c>
      <c r="ED230">
        <v>999.9000000000001</v>
      </c>
      <c r="EE230">
        <v>0</v>
      </c>
      <c r="EF230">
        <v>0</v>
      </c>
      <c r="EG230">
        <v>10002.61851851852</v>
      </c>
      <c r="EH230">
        <v>0</v>
      </c>
      <c r="EI230">
        <v>12.3657</v>
      </c>
      <c r="EJ230">
        <v>14.69515925925926</v>
      </c>
      <c r="EK230">
        <v>132.9186666666667</v>
      </c>
      <c r="EL230">
        <v>116.7988703703704</v>
      </c>
      <c r="EM230">
        <v>8.704596666666667</v>
      </c>
      <c r="EN230">
        <v>114.8578259259259</v>
      </c>
      <c r="EO230">
        <v>16.61656296296296</v>
      </c>
      <c r="EP230">
        <v>2.290587407407407</v>
      </c>
      <c r="EQ230">
        <v>1.503156666666666</v>
      </c>
      <c r="ER230">
        <v>19.61035185185185</v>
      </c>
      <c r="ES230">
        <v>13.00031481481482</v>
      </c>
      <c r="ET230">
        <v>1999.998148148148</v>
      </c>
      <c r="EU230">
        <v>0.9800005555555558</v>
      </c>
      <c r="EV230">
        <v>0.01999974444444445</v>
      </c>
      <c r="EW230">
        <v>0</v>
      </c>
      <c r="EX230">
        <v>835.4737407407406</v>
      </c>
      <c r="EY230">
        <v>5.00097</v>
      </c>
      <c r="EZ230">
        <v>16741.19259259259</v>
      </c>
      <c r="FA230">
        <v>16707.56666666667</v>
      </c>
      <c r="FB230">
        <v>40.56199999999999</v>
      </c>
      <c r="FC230">
        <v>40.875</v>
      </c>
      <c r="FD230">
        <v>40.47666666666666</v>
      </c>
      <c r="FE230">
        <v>40.5</v>
      </c>
      <c r="FF230">
        <v>41.31199999999999</v>
      </c>
      <c r="FG230">
        <v>1955.098148148149</v>
      </c>
      <c r="FH230">
        <v>39.9</v>
      </c>
      <c r="FI230">
        <v>0</v>
      </c>
      <c r="FJ230">
        <v>1758646544.4</v>
      </c>
      <c r="FK230">
        <v>0</v>
      </c>
      <c r="FL230">
        <v>835.5373076923076</v>
      </c>
      <c r="FM230">
        <v>18.13135043000757</v>
      </c>
      <c r="FN230">
        <v>372.4820513085531</v>
      </c>
      <c r="FO230">
        <v>16742.91923076923</v>
      </c>
      <c r="FP230">
        <v>15</v>
      </c>
      <c r="FQ230">
        <v>0</v>
      </c>
      <c r="FR230" t="s">
        <v>441</v>
      </c>
      <c r="FS230">
        <v>1747247426.5</v>
      </c>
      <c r="FT230">
        <v>1747247420.5</v>
      </c>
      <c r="FU230">
        <v>0</v>
      </c>
      <c r="FV230">
        <v>1.027</v>
      </c>
      <c r="FW230">
        <v>0.031</v>
      </c>
      <c r="FX230">
        <v>0.02</v>
      </c>
      <c r="FY230">
        <v>0.05</v>
      </c>
      <c r="FZ230">
        <v>420</v>
      </c>
      <c r="GA230">
        <v>16</v>
      </c>
      <c r="GB230">
        <v>0.01</v>
      </c>
      <c r="GC230">
        <v>0.1</v>
      </c>
      <c r="GD230">
        <v>13.9051487804878</v>
      </c>
      <c r="GE230">
        <v>15.83983693379789</v>
      </c>
      <c r="GF230">
        <v>1.56194405619844</v>
      </c>
      <c r="GG230">
        <v>0</v>
      </c>
      <c r="GH230">
        <v>834.7336176470588</v>
      </c>
      <c r="GI230">
        <v>16.79821237502007</v>
      </c>
      <c r="GJ230">
        <v>1.672168089192029</v>
      </c>
      <c r="GK230">
        <v>-1</v>
      </c>
      <c r="GL230">
        <v>8.698077804878048</v>
      </c>
      <c r="GM230">
        <v>0.1435041114982762</v>
      </c>
      <c r="GN230">
        <v>0.01515278474160237</v>
      </c>
      <c r="GO230">
        <v>0</v>
      </c>
      <c r="GP230">
        <v>0</v>
      </c>
      <c r="GQ230">
        <v>2</v>
      </c>
      <c r="GR230" t="s">
        <v>482</v>
      </c>
      <c r="GS230">
        <v>3.13477</v>
      </c>
      <c r="GT230">
        <v>2.69037</v>
      </c>
      <c r="GU230">
        <v>0.0282062</v>
      </c>
      <c r="GV230">
        <v>0.0237043</v>
      </c>
      <c r="GW230">
        <v>0.110408</v>
      </c>
      <c r="GX230">
        <v>0.0810361</v>
      </c>
      <c r="GY230">
        <v>30914.4</v>
      </c>
      <c r="GZ230">
        <v>31113</v>
      </c>
      <c r="HA230">
        <v>29569.9</v>
      </c>
      <c r="HB230">
        <v>29449</v>
      </c>
      <c r="HC230">
        <v>34750.5</v>
      </c>
      <c r="HD230">
        <v>35852.4</v>
      </c>
      <c r="HE230">
        <v>41612.6</v>
      </c>
      <c r="HF230">
        <v>41838.9</v>
      </c>
      <c r="HG230">
        <v>1.93123</v>
      </c>
      <c r="HH230">
        <v>1.86957</v>
      </c>
      <c r="HI230">
        <v>0.0636317</v>
      </c>
      <c r="HJ230">
        <v>0</v>
      </c>
      <c r="HK230">
        <v>28.9771</v>
      </c>
      <c r="HL230">
        <v>999.9</v>
      </c>
      <c r="HM230">
        <v>43.9</v>
      </c>
      <c r="HN230">
        <v>31.1</v>
      </c>
      <c r="HO230">
        <v>22.0184</v>
      </c>
      <c r="HP230">
        <v>61.9779</v>
      </c>
      <c r="HQ230">
        <v>26.274</v>
      </c>
      <c r="HR230">
        <v>1</v>
      </c>
      <c r="HS230">
        <v>0.0561128</v>
      </c>
      <c r="HT230">
        <v>-1.1644</v>
      </c>
      <c r="HU230">
        <v>20.3352</v>
      </c>
      <c r="HV230">
        <v>5.21654</v>
      </c>
      <c r="HW230">
        <v>12.014</v>
      </c>
      <c r="HX230">
        <v>4.98765</v>
      </c>
      <c r="HY230">
        <v>3.2878</v>
      </c>
      <c r="HZ230">
        <v>9999</v>
      </c>
      <c r="IA230">
        <v>9999</v>
      </c>
      <c r="IB230">
        <v>9999</v>
      </c>
      <c r="IC230">
        <v>999.9</v>
      </c>
      <c r="ID230">
        <v>1.86752</v>
      </c>
      <c r="IE230">
        <v>1.86671</v>
      </c>
      <c r="IF230">
        <v>1.866</v>
      </c>
      <c r="IG230">
        <v>1.866</v>
      </c>
      <c r="IH230">
        <v>1.86784</v>
      </c>
      <c r="II230">
        <v>1.87027</v>
      </c>
      <c r="IJ230">
        <v>1.8689</v>
      </c>
      <c r="IK230">
        <v>1.87042</v>
      </c>
      <c r="IL230">
        <v>0</v>
      </c>
      <c r="IM230">
        <v>0</v>
      </c>
      <c r="IN230">
        <v>0</v>
      </c>
      <c r="IO230">
        <v>0</v>
      </c>
      <c r="IP230" t="s">
        <v>443</v>
      </c>
      <c r="IQ230" t="s">
        <v>444</v>
      </c>
      <c r="IR230" t="s">
        <v>445</v>
      </c>
      <c r="IS230" t="s">
        <v>445</v>
      </c>
      <c r="IT230" t="s">
        <v>445</v>
      </c>
      <c r="IU230" t="s">
        <v>445</v>
      </c>
      <c r="IV230">
        <v>0</v>
      </c>
      <c r="IW230">
        <v>100</v>
      </c>
      <c r="IX230">
        <v>100</v>
      </c>
      <c r="IY230">
        <v>0.179</v>
      </c>
      <c r="IZ230">
        <v>0.1681</v>
      </c>
      <c r="JA230">
        <v>0.1520806729546384</v>
      </c>
      <c r="JB230">
        <v>0.0003178419753343253</v>
      </c>
      <c r="JC230">
        <v>-6.012475575984678E-07</v>
      </c>
      <c r="JD230">
        <v>7.594320938325871E-11</v>
      </c>
      <c r="JE230">
        <v>-0.06537213769188976</v>
      </c>
      <c r="JF230">
        <v>-0.002779077146552394</v>
      </c>
      <c r="JG230">
        <v>0.0007843295920201409</v>
      </c>
      <c r="JH230">
        <v>-1.211717912536145E-05</v>
      </c>
      <c r="JI230">
        <v>4</v>
      </c>
      <c r="JJ230">
        <v>2338</v>
      </c>
      <c r="JK230">
        <v>1</v>
      </c>
      <c r="JL230">
        <v>27</v>
      </c>
      <c r="JM230">
        <v>189985.3</v>
      </c>
      <c r="JN230">
        <v>189985.4</v>
      </c>
      <c r="JO230">
        <v>0.303955</v>
      </c>
      <c r="JP230">
        <v>2.35107</v>
      </c>
      <c r="JQ230">
        <v>1.39648</v>
      </c>
      <c r="JR230">
        <v>2.34741</v>
      </c>
      <c r="JS230">
        <v>1.49536</v>
      </c>
      <c r="JT230">
        <v>2.62451</v>
      </c>
      <c r="JU230">
        <v>36.152</v>
      </c>
      <c r="JV230">
        <v>24.0612</v>
      </c>
      <c r="JW230">
        <v>18</v>
      </c>
      <c r="JX230">
        <v>491.099</v>
      </c>
      <c r="JY230">
        <v>442.471</v>
      </c>
      <c r="JZ230">
        <v>30.4007</v>
      </c>
      <c r="KA230">
        <v>28.3179</v>
      </c>
      <c r="KB230">
        <v>30.0001</v>
      </c>
      <c r="KC230">
        <v>28.1311</v>
      </c>
      <c r="KD230">
        <v>28.0559</v>
      </c>
      <c r="KE230">
        <v>6.08219</v>
      </c>
      <c r="KF230">
        <v>27.2665</v>
      </c>
      <c r="KG230">
        <v>35.908</v>
      </c>
      <c r="KH230">
        <v>30.3913</v>
      </c>
      <c r="KI230">
        <v>66.0158</v>
      </c>
      <c r="KJ230">
        <v>16.6541</v>
      </c>
      <c r="KK230">
        <v>101.064</v>
      </c>
      <c r="KL230">
        <v>100.608</v>
      </c>
    </row>
    <row r="231" spans="1:298">
      <c r="A231">
        <v>215</v>
      </c>
      <c r="B231">
        <v>1758646548.1</v>
      </c>
      <c r="C231">
        <v>4922.099999904633</v>
      </c>
      <c r="D231" t="s">
        <v>876</v>
      </c>
      <c r="E231" t="s">
        <v>877</v>
      </c>
      <c r="F231">
        <v>5</v>
      </c>
      <c r="G231" t="s">
        <v>833</v>
      </c>
      <c r="H231" t="s">
        <v>437</v>
      </c>
      <c r="I231" t="s">
        <v>438</v>
      </c>
      <c r="J231">
        <v>1758646540.314285</v>
      </c>
      <c r="K231">
        <f>(L231)/1000</f>
        <v>0</v>
      </c>
      <c r="L231">
        <f>IF(DQ231, AO231, AI231)</f>
        <v>0</v>
      </c>
      <c r="M231">
        <f>IF(DQ231, AJ231, AH231)</f>
        <v>0</v>
      </c>
      <c r="N231">
        <f>DS231 - IF(AV231&gt;1, M231*DM231*100.0/(AX231), 0)</f>
        <v>0</v>
      </c>
      <c r="O231">
        <f>((U231-K231/2)*N231-M231)/(U231+K231/2)</f>
        <v>0</v>
      </c>
      <c r="P231">
        <f>O231*(DZ231+EA231)/1000.0</f>
        <v>0</v>
      </c>
      <c r="Q231">
        <f>(DS231 - IF(AV231&gt;1, M231*DM231*100.0/(AX231), 0))*(DZ231+EA231)/1000.0</f>
        <v>0</v>
      </c>
      <c r="R231">
        <f>2.0/((1/T231-1/S231)+SIGN(T231)*SQRT((1/T231-1/S231)*(1/T231-1/S231) + 4*DN231/((DN231+1)*(DN231+1))*(2*1/T231*1/S231-1/S231*1/S231)))</f>
        <v>0</v>
      </c>
      <c r="S231">
        <f>IF(LEFT(DO231,1)&lt;&gt;"0",IF(LEFT(DO231,1)="1",3.0,DP231),$D$5+$E$5*(EG231*DZ231/($K$5*1000))+$F$5*(EG231*DZ231/($K$5*1000))*MAX(MIN(DM231,$J$5),$I$5)*MAX(MIN(DM231,$J$5),$I$5)+$G$5*MAX(MIN(DM231,$J$5),$I$5)*(EG231*DZ231/($K$5*1000))+$H$5*(EG231*DZ231/($K$5*1000))*(EG231*DZ231/($K$5*1000)))</f>
        <v>0</v>
      </c>
      <c r="T231">
        <f>K231*(1000-(1000*0.61365*exp(17.502*X231/(240.97+X231))/(DZ231+EA231)+DU231)/2)/(1000*0.61365*exp(17.502*X231/(240.97+X231))/(DZ231+EA231)-DU231)</f>
        <v>0</v>
      </c>
      <c r="U231">
        <f>1/((DN231+1)/(R231/1.6)+1/(S231/1.37)) + DN231/((DN231+1)/(R231/1.6) + DN231/(S231/1.37))</f>
        <v>0</v>
      </c>
      <c r="V231">
        <f>(DI231*DL231)</f>
        <v>0</v>
      </c>
      <c r="W231">
        <f>(EB231+(V231+2*0.95*5.67E-8*(((EB231+$B$7)+273)^4-(EB231+273)^4)-44100*K231)/(1.84*29.3*S231+8*0.95*5.67E-8*(EB231+273)^3))</f>
        <v>0</v>
      </c>
      <c r="X231">
        <f>($C$7*EC231+$D$7*ED231+$E$7*W231)</f>
        <v>0</v>
      </c>
      <c r="Y231">
        <f>0.61365*exp(17.502*X231/(240.97+X231))</f>
        <v>0</v>
      </c>
      <c r="Z231">
        <f>(AA231/AB231*100)</f>
        <v>0</v>
      </c>
      <c r="AA231">
        <f>DU231*(DZ231+EA231)/1000</f>
        <v>0</v>
      </c>
      <c r="AB231">
        <f>0.61365*exp(17.502*EB231/(240.97+EB231))</f>
        <v>0</v>
      </c>
      <c r="AC231">
        <f>(Y231-DU231*(DZ231+EA231)/1000)</f>
        <v>0</v>
      </c>
      <c r="AD231">
        <f>(-K231*44100)</f>
        <v>0</v>
      </c>
      <c r="AE231">
        <f>2*29.3*S231*0.92*(EB231-X231)</f>
        <v>0</v>
      </c>
      <c r="AF231">
        <f>2*0.95*5.67E-8*(((EB231+$B$7)+273)^4-(X231+273)^4)</f>
        <v>0</v>
      </c>
      <c r="AG231">
        <f>V231+AF231+AD231+AE231</f>
        <v>0</v>
      </c>
      <c r="AH231">
        <f>DY231*AV231*(DT231-DS231*(1000-AV231*DV231)/(1000-AV231*DU231))/(100*DM231)</f>
        <v>0</v>
      </c>
      <c r="AI231">
        <f>1000*DY231*AV231*(DU231-DV231)/(100*DM231*(1000-AV231*DU231))</f>
        <v>0</v>
      </c>
      <c r="AJ231">
        <f>(AK231 - AL231 - DZ231*1E3/(8.314*(EB231+273.15)) * AN231/DY231 * AM231) * DY231/(100*DM231) * (1000 - DV231)/1000</f>
        <v>0</v>
      </c>
      <c r="AK231">
        <v>84.7023508513799</v>
      </c>
      <c r="AL231">
        <v>94.95333575757574</v>
      </c>
      <c r="AM231">
        <v>-3.183651361543044</v>
      </c>
      <c r="AN231">
        <v>64.9634164498939</v>
      </c>
      <c r="AO231">
        <f>(AQ231 - AP231 + DZ231*1E3/(8.314*(EB231+273.15)) * AS231/DY231 * AR231) * DY231/(100*DM231) * 1000/(1000 - AQ231)</f>
        <v>0</v>
      </c>
      <c r="AP231">
        <v>16.60131997438661</v>
      </c>
      <c r="AQ231">
        <v>25.32022424242424</v>
      </c>
      <c r="AR231">
        <v>2.092978589703062E-05</v>
      </c>
      <c r="AS231">
        <v>107.6059285332688</v>
      </c>
      <c r="AT231">
        <v>0</v>
      </c>
      <c r="AU231">
        <v>0</v>
      </c>
      <c r="AV231">
        <f>IF(AT231*$H$13&gt;=AX231,1.0,(AX231/(AX231-AT231*$H$13)))</f>
        <v>0</v>
      </c>
      <c r="AW231">
        <f>(AV231-1)*100</f>
        <v>0</v>
      </c>
      <c r="AX231">
        <f>MAX(0,($B$13+$C$13*EG231)/(1+$D$13*EG231)*DZ231/(EB231+273)*$E$13)</f>
        <v>0</v>
      </c>
      <c r="AY231" t="s">
        <v>439</v>
      </c>
      <c r="AZ231" t="s">
        <v>439</v>
      </c>
      <c r="BA231">
        <v>0</v>
      </c>
      <c r="BB231">
        <v>0</v>
      </c>
      <c r="BC231">
        <f>1-BA231/BB231</f>
        <v>0</v>
      </c>
      <c r="BD231">
        <v>0</v>
      </c>
      <c r="BE231" t="s">
        <v>439</v>
      </c>
      <c r="BF231" t="s">
        <v>439</v>
      </c>
      <c r="BG231">
        <v>0</v>
      </c>
      <c r="BH231">
        <v>0</v>
      </c>
      <c r="BI231">
        <f>1-BG231/BH231</f>
        <v>0</v>
      </c>
      <c r="BJ231">
        <v>0.5</v>
      </c>
      <c r="BK231">
        <f>DJ231</f>
        <v>0</v>
      </c>
      <c r="BL231">
        <f>M231</f>
        <v>0</v>
      </c>
      <c r="BM231">
        <f>BI231*BJ231*BK231</f>
        <v>0</v>
      </c>
      <c r="BN231">
        <f>(BL231-BD231)/BK231</f>
        <v>0</v>
      </c>
      <c r="BO231">
        <f>(BB231-BH231)/BH231</f>
        <v>0</v>
      </c>
      <c r="BP231">
        <f>BA231/(BC231+BA231/BH231)</f>
        <v>0</v>
      </c>
      <c r="BQ231" t="s">
        <v>439</v>
      </c>
      <c r="BR231">
        <v>0</v>
      </c>
      <c r="BS231">
        <f>IF(BR231&lt;&gt;0, BR231, BP231)</f>
        <v>0</v>
      </c>
      <c r="BT231">
        <f>1-BS231/BH231</f>
        <v>0</v>
      </c>
      <c r="BU231">
        <f>(BH231-BG231)/(BH231-BS231)</f>
        <v>0</v>
      </c>
      <c r="BV231">
        <f>(BB231-BH231)/(BB231-BS231)</f>
        <v>0</v>
      </c>
      <c r="BW231">
        <f>(BH231-BG231)/(BH231-BA231)</f>
        <v>0</v>
      </c>
      <c r="BX231">
        <f>(BB231-BH231)/(BB231-BA231)</f>
        <v>0</v>
      </c>
      <c r="BY231">
        <f>(BU231*BS231/BG231)</f>
        <v>0</v>
      </c>
      <c r="BZ231">
        <f>(1-BY231)</f>
        <v>0</v>
      </c>
      <c r="DI231">
        <f>$B$11*EH231+$C$11*EI231+$F$11*ET231*(1-EW231)</f>
        <v>0</v>
      </c>
      <c r="DJ231">
        <f>DI231*DK231</f>
        <v>0</v>
      </c>
      <c r="DK231">
        <f>($B$11*$D$9+$C$11*$D$9+$F$11*((FG231+EY231)/MAX(FG231+EY231+FH231, 0.1)*$I$9+FH231/MAX(FG231+EY231+FH231, 0.1)*$J$9))/($B$11+$C$11+$F$11)</f>
        <v>0</v>
      </c>
      <c r="DL231">
        <f>($B$11*$K$9+$C$11*$K$9+$F$11*((FG231+EY231)/MAX(FG231+EY231+FH231, 0.1)*$P$9+FH231/MAX(FG231+EY231+FH231, 0.1)*$Q$9))/($B$11+$C$11+$F$11)</f>
        <v>0</v>
      </c>
      <c r="DM231">
        <v>5.36</v>
      </c>
      <c r="DN231">
        <v>0.5</v>
      </c>
      <c r="DO231" t="s">
        <v>440</v>
      </c>
      <c r="DP231">
        <v>2</v>
      </c>
      <c r="DQ231" t="b">
        <v>1</v>
      </c>
      <c r="DR231">
        <v>1758646540.314285</v>
      </c>
      <c r="DS231">
        <v>115.0408464285714</v>
      </c>
      <c r="DT231">
        <v>99.0808142857143</v>
      </c>
      <c r="DU231">
        <v>25.31990357142857</v>
      </c>
      <c r="DV231">
        <v>16.60561785714286</v>
      </c>
      <c r="DW231">
        <v>114.860025</v>
      </c>
      <c r="DX231">
        <v>25.15178928571429</v>
      </c>
      <c r="DY231">
        <v>500.0087857142857</v>
      </c>
      <c r="DZ231">
        <v>90.46017857142856</v>
      </c>
      <c r="EA231">
        <v>0.03021842857142857</v>
      </c>
      <c r="EB231">
        <v>31.24020714285714</v>
      </c>
      <c r="EC231">
        <v>30.01558928571429</v>
      </c>
      <c r="ED231">
        <v>999.9000000000002</v>
      </c>
      <c r="EE231">
        <v>0</v>
      </c>
      <c r="EF231">
        <v>0</v>
      </c>
      <c r="EG231">
        <v>10002.79</v>
      </c>
      <c r="EH231">
        <v>0</v>
      </c>
      <c r="EI231">
        <v>12.3657</v>
      </c>
      <c r="EJ231">
        <v>15.95991071428572</v>
      </c>
      <c r="EK231">
        <v>118.0292928571429</v>
      </c>
      <c r="EL231">
        <v>100.7540035714286</v>
      </c>
      <c r="EM231">
        <v>8.714282142857142</v>
      </c>
      <c r="EN231">
        <v>99.0808142857143</v>
      </c>
      <c r="EO231">
        <v>16.60561785714286</v>
      </c>
      <c r="EP231">
        <v>2.290442857142858</v>
      </c>
      <c r="EQ231">
        <v>1.502146071428571</v>
      </c>
      <c r="ER231">
        <v>19.60933571428571</v>
      </c>
      <c r="ES231">
        <v>12.99004642857143</v>
      </c>
      <c r="ET231">
        <v>1999.999285714286</v>
      </c>
      <c r="EU231">
        <v>0.9800004642857145</v>
      </c>
      <c r="EV231">
        <v>0.01999983571428572</v>
      </c>
      <c r="EW231">
        <v>0</v>
      </c>
      <c r="EX231">
        <v>837.0398571428569</v>
      </c>
      <c r="EY231">
        <v>5.00097</v>
      </c>
      <c r="EZ231">
        <v>16772.50357142857</v>
      </c>
      <c r="FA231">
        <v>16707.57857142857</v>
      </c>
      <c r="FB231">
        <v>40.56199999999999</v>
      </c>
      <c r="FC231">
        <v>40.875</v>
      </c>
      <c r="FD231">
        <v>40.46625</v>
      </c>
      <c r="FE231">
        <v>40.5</v>
      </c>
      <c r="FF231">
        <v>41.31199999999999</v>
      </c>
      <c r="FG231">
        <v>1955.099285714286</v>
      </c>
      <c r="FH231">
        <v>39.9</v>
      </c>
      <c r="FI231">
        <v>0</v>
      </c>
      <c r="FJ231">
        <v>1758646549.2</v>
      </c>
      <c r="FK231">
        <v>0</v>
      </c>
      <c r="FL231">
        <v>837.1682307692306</v>
      </c>
      <c r="FM231">
        <v>22.13483761357985</v>
      </c>
      <c r="FN231">
        <v>430.1333336611579</v>
      </c>
      <c r="FO231">
        <v>16774.90769230769</v>
      </c>
      <c r="FP231">
        <v>15</v>
      </c>
      <c r="FQ231">
        <v>0</v>
      </c>
      <c r="FR231" t="s">
        <v>441</v>
      </c>
      <c r="FS231">
        <v>1747247426.5</v>
      </c>
      <c r="FT231">
        <v>1747247420.5</v>
      </c>
      <c r="FU231">
        <v>0</v>
      </c>
      <c r="FV231">
        <v>1.027</v>
      </c>
      <c r="FW231">
        <v>0.031</v>
      </c>
      <c r="FX231">
        <v>0.02</v>
      </c>
      <c r="FY231">
        <v>0.05</v>
      </c>
      <c r="FZ231">
        <v>420</v>
      </c>
      <c r="GA231">
        <v>16</v>
      </c>
      <c r="GB231">
        <v>0.01</v>
      </c>
      <c r="GC231">
        <v>0.1</v>
      </c>
      <c r="GD231">
        <v>14.96956097560975</v>
      </c>
      <c r="GE231">
        <v>16.03701324041814</v>
      </c>
      <c r="GF231">
        <v>1.581412262300741</v>
      </c>
      <c r="GG231">
        <v>0</v>
      </c>
      <c r="GH231">
        <v>835.8201176470589</v>
      </c>
      <c r="GI231">
        <v>18.80281128751771</v>
      </c>
      <c r="GJ231">
        <v>1.872125683386257</v>
      </c>
      <c r="GK231">
        <v>-1</v>
      </c>
      <c r="GL231">
        <v>8.70491707317073</v>
      </c>
      <c r="GM231">
        <v>0.1333277351916563</v>
      </c>
      <c r="GN231">
        <v>0.0144666786593768</v>
      </c>
      <c r="GO231">
        <v>0</v>
      </c>
      <c r="GP231">
        <v>0</v>
      </c>
      <c r="GQ231">
        <v>2</v>
      </c>
      <c r="GR231" t="s">
        <v>482</v>
      </c>
      <c r="GS231">
        <v>3.13484</v>
      </c>
      <c r="GT231">
        <v>2.69032</v>
      </c>
      <c r="GU231">
        <v>0.0241976</v>
      </c>
      <c r="GV231">
        <v>0.0193331</v>
      </c>
      <c r="GW231">
        <v>0.110413</v>
      </c>
      <c r="GX231">
        <v>0.08103100000000001</v>
      </c>
      <c r="GY231">
        <v>31042.1</v>
      </c>
      <c r="GZ231">
        <v>31252.4</v>
      </c>
      <c r="HA231">
        <v>29570.1</v>
      </c>
      <c r="HB231">
        <v>29449</v>
      </c>
      <c r="HC231">
        <v>34750.5</v>
      </c>
      <c r="HD231">
        <v>35852.6</v>
      </c>
      <c r="HE231">
        <v>41612.9</v>
      </c>
      <c r="HF231">
        <v>41839</v>
      </c>
      <c r="HG231">
        <v>1.9314</v>
      </c>
      <c r="HH231">
        <v>1.86898</v>
      </c>
      <c r="HI231">
        <v>0.0634603</v>
      </c>
      <c r="HJ231">
        <v>0</v>
      </c>
      <c r="HK231">
        <v>28.9771</v>
      </c>
      <c r="HL231">
        <v>999.9</v>
      </c>
      <c r="HM231">
        <v>43.9</v>
      </c>
      <c r="HN231">
        <v>31.1</v>
      </c>
      <c r="HO231">
        <v>22.0178</v>
      </c>
      <c r="HP231">
        <v>61.9579</v>
      </c>
      <c r="HQ231">
        <v>26.254</v>
      </c>
      <c r="HR231">
        <v>1</v>
      </c>
      <c r="HS231">
        <v>0.0557317</v>
      </c>
      <c r="HT231">
        <v>-1.15244</v>
      </c>
      <c r="HU231">
        <v>20.3354</v>
      </c>
      <c r="HV231">
        <v>5.21654</v>
      </c>
      <c r="HW231">
        <v>12.0131</v>
      </c>
      <c r="HX231">
        <v>4.98825</v>
      </c>
      <c r="HY231">
        <v>3.28785</v>
      </c>
      <c r="HZ231">
        <v>9999</v>
      </c>
      <c r="IA231">
        <v>9999</v>
      </c>
      <c r="IB231">
        <v>9999</v>
      </c>
      <c r="IC231">
        <v>999.9</v>
      </c>
      <c r="ID231">
        <v>1.86752</v>
      </c>
      <c r="IE231">
        <v>1.86673</v>
      </c>
      <c r="IF231">
        <v>1.86601</v>
      </c>
      <c r="IG231">
        <v>1.866</v>
      </c>
      <c r="IH231">
        <v>1.86783</v>
      </c>
      <c r="II231">
        <v>1.87027</v>
      </c>
      <c r="IJ231">
        <v>1.86891</v>
      </c>
      <c r="IK231">
        <v>1.87041</v>
      </c>
      <c r="IL231">
        <v>0</v>
      </c>
      <c r="IM231">
        <v>0</v>
      </c>
      <c r="IN231">
        <v>0</v>
      </c>
      <c r="IO231">
        <v>0</v>
      </c>
      <c r="IP231" t="s">
        <v>443</v>
      </c>
      <c r="IQ231" t="s">
        <v>444</v>
      </c>
      <c r="IR231" t="s">
        <v>445</v>
      </c>
      <c r="IS231" t="s">
        <v>445</v>
      </c>
      <c r="IT231" t="s">
        <v>445</v>
      </c>
      <c r="IU231" t="s">
        <v>445</v>
      </c>
      <c r="IV231">
        <v>0</v>
      </c>
      <c r="IW231">
        <v>100</v>
      </c>
      <c r="IX231">
        <v>100</v>
      </c>
      <c r="IY231">
        <v>0.176</v>
      </c>
      <c r="IZ231">
        <v>0.1681</v>
      </c>
      <c r="JA231">
        <v>0.1520806729546384</v>
      </c>
      <c r="JB231">
        <v>0.0003178419753343253</v>
      </c>
      <c r="JC231">
        <v>-6.012475575984678E-07</v>
      </c>
      <c r="JD231">
        <v>7.594320938325871E-11</v>
      </c>
      <c r="JE231">
        <v>-0.06537213769188976</v>
      </c>
      <c r="JF231">
        <v>-0.002779077146552394</v>
      </c>
      <c r="JG231">
        <v>0.0007843295920201409</v>
      </c>
      <c r="JH231">
        <v>-1.211717912536145E-05</v>
      </c>
      <c r="JI231">
        <v>4</v>
      </c>
      <c r="JJ231">
        <v>2338</v>
      </c>
      <c r="JK231">
        <v>1</v>
      </c>
      <c r="JL231">
        <v>27</v>
      </c>
      <c r="JM231">
        <v>189985.4</v>
      </c>
      <c r="JN231">
        <v>189985.5</v>
      </c>
      <c r="JO231">
        <v>0.268555</v>
      </c>
      <c r="JP231">
        <v>2.34741</v>
      </c>
      <c r="JQ231">
        <v>1.39771</v>
      </c>
      <c r="JR231">
        <v>2.34985</v>
      </c>
      <c r="JS231">
        <v>1.49536</v>
      </c>
      <c r="JT231">
        <v>2.69653</v>
      </c>
      <c r="JU231">
        <v>36.152</v>
      </c>
      <c r="JV231">
        <v>24.07</v>
      </c>
      <c r="JW231">
        <v>18</v>
      </c>
      <c r="JX231">
        <v>491.21</v>
      </c>
      <c r="JY231">
        <v>442.104</v>
      </c>
      <c r="JZ231">
        <v>30.3826</v>
      </c>
      <c r="KA231">
        <v>28.3179</v>
      </c>
      <c r="KB231">
        <v>30.0001</v>
      </c>
      <c r="KC231">
        <v>28.1311</v>
      </c>
      <c r="KD231">
        <v>28.0559</v>
      </c>
      <c r="KE231">
        <v>5.39153</v>
      </c>
      <c r="KF231">
        <v>27.2665</v>
      </c>
      <c r="KG231">
        <v>35.908</v>
      </c>
      <c r="KH231">
        <v>30.3756</v>
      </c>
      <c r="KI231">
        <v>45.9792</v>
      </c>
      <c r="KJ231">
        <v>16.6541</v>
      </c>
      <c r="KK231">
        <v>101.065</v>
      </c>
      <c r="KL231">
        <v>100.608</v>
      </c>
    </row>
    <row r="232" spans="1:298">
      <c r="A232">
        <v>216</v>
      </c>
      <c r="B232">
        <v>1758646553.1</v>
      </c>
      <c r="C232">
        <v>4927.099999904633</v>
      </c>
      <c r="D232" t="s">
        <v>878</v>
      </c>
      <c r="E232" t="s">
        <v>879</v>
      </c>
      <c r="F232">
        <v>5</v>
      </c>
      <c r="G232" t="s">
        <v>833</v>
      </c>
      <c r="H232" t="s">
        <v>437</v>
      </c>
      <c r="I232" t="s">
        <v>438</v>
      </c>
      <c r="J232">
        <v>1758646545.6</v>
      </c>
      <c r="K232">
        <f>(L232)/1000</f>
        <v>0</v>
      </c>
      <c r="L232">
        <f>IF(DQ232, AO232, AI232)</f>
        <v>0</v>
      </c>
      <c r="M232">
        <f>IF(DQ232, AJ232, AH232)</f>
        <v>0</v>
      </c>
      <c r="N232">
        <f>DS232 - IF(AV232&gt;1, M232*DM232*100.0/(AX232), 0)</f>
        <v>0</v>
      </c>
      <c r="O232">
        <f>((U232-K232/2)*N232-M232)/(U232+K232/2)</f>
        <v>0</v>
      </c>
      <c r="P232">
        <f>O232*(DZ232+EA232)/1000.0</f>
        <v>0</v>
      </c>
      <c r="Q232">
        <f>(DS232 - IF(AV232&gt;1, M232*DM232*100.0/(AX232), 0))*(DZ232+EA232)/1000.0</f>
        <v>0</v>
      </c>
      <c r="R232">
        <f>2.0/((1/T232-1/S232)+SIGN(T232)*SQRT((1/T232-1/S232)*(1/T232-1/S232) + 4*DN232/((DN232+1)*(DN232+1))*(2*1/T232*1/S232-1/S232*1/S232)))</f>
        <v>0</v>
      </c>
      <c r="S232">
        <f>IF(LEFT(DO232,1)&lt;&gt;"0",IF(LEFT(DO232,1)="1",3.0,DP232),$D$5+$E$5*(EG232*DZ232/($K$5*1000))+$F$5*(EG232*DZ232/($K$5*1000))*MAX(MIN(DM232,$J$5),$I$5)*MAX(MIN(DM232,$J$5),$I$5)+$G$5*MAX(MIN(DM232,$J$5),$I$5)*(EG232*DZ232/($K$5*1000))+$H$5*(EG232*DZ232/($K$5*1000))*(EG232*DZ232/($K$5*1000)))</f>
        <v>0</v>
      </c>
      <c r="T232">
        <f>K232*(1000-(1000*0.61365*exp(17.502*X232/(240.97+X232))/(DZ232+EA232)+DU232)/2)/(1000*0.61365*exp(17.502*X232/(240.97+X232))/(DZ232+EA232)-DU232)</f>
        <v>0</v>
      </c>
      <c r="U232">
        <f>1/((DN232+1)/(R232/1.6)+1/(S232/1.37)) + DN232/((DN232+1)/(R232/1.6) + DN232/(S232/1.37))</f>
        <v>0</v>
      </c>
      <c r="V232">
        <f>(DI232*DL232)</f>
        <v>0</v>
      </c>
      <c r="W232">
        <f>(EB232+(V232+2*0.95*5.67E-8*(((EB232+$B$7)+273)^4-(EB232+273)^4)-44100*K232)/(1.84*29.3*S232+8*0.95*5.67E-8*(EB232+273)^3))</f>
        <v>0</v>
      </c>
      <c r="X232">
        <f>($C$7*EC232+$D$7*ED232+$E$7*W232)</f>
        <v>0</v>
      </c>
      <c r="Y232">
        <f>0.61365*exp(17.502*X232/(240.97+X232))</f>
        <v>0</v>
      </c>
      <c r="Z232">
        <f>(AA232/AB232*100)</f>
        <v>0</v>
      </c>
      <c r="AA232">
        <f>DU232*(DZ232+EA232)/1000</f>
        <v>0</v>
      </c>
      <c r="AB232">
        <f>0.61365*exp(17.502*EB232/(240.97+EB232))</f>
        <v>0</v>
      </c>
      <c r="AC232">
        <f>(Y232-DU232*(DZ232+EA232)/1000)</f>
        <v>0</v>
      </c>
      <c r="AD232">
        <f>(-K232*44100)</f>
        <v>0</v>
      </c>
      <c r="AE232">
        <f>2*29.3*S232*0.92*(EB232-X232)</f>
        <v>0</v>
      </c>
      <c r="AF232">
        <f>2*0.95*5.67E-8*(((EB232+$B$7)+273)^4-(X232+273)^4)</f>
        <v>0</v>
      </c>
      <c r="AG232">
        <f>V232+AF232+AD232+AE232</f>
        <v>0</v>
      </c>
      <c r="AH232">
        <f>DY232*AV232*(DT232-DS232*(1000-AV232*DV232)/(1000-AV232*DU232))/(100*DM232)</f>
        <v>0</v>
      </c>
      <c r="AI232">
        <f>1000*DY232*AV232*(DU232-DV232)/(100*DM232*(1000-AV232*DU232))</f>
        <v>0</v>
      </c>
      <c r="AJ232">
        <f>(AK232 - AL232 - DZ232*1E3/(8.314*(EB232+273.15)) * AN232/DY232 * AM232) * DY232/(100*DM232) * (1000 - DV232)/1000</f>
        <v>0</v>
      </c>
      <c r="AK232">
        <v>67.56774233788299</v>
      </c>
      <c r="AL232">
        <v>79.08916909090908</v>
      </c>
      <c r="AM232">
        <v>-3.169981119001757</v>
      </c>
      <c r="AN232">
        <v>64.9634164498939</v>
      </c>
      <c r="AO232">
        <f>(AQ232 - AP232 + DZ232*1E3/(8.314*(EB232+273.15)) * AS232/DY232 * AR232) * DY232/(100*DM232) * 1000/(1000 - AQ232)</f>
        <v>0</v>
      </c>
      <c r="AP232">
        <v>16.5995723146053</v>
      </c>
      <c r="AQ232">
        <v>25.32348181818182</v>
      </c>
      <c r="AR232">
        <v>3.691238742831847E-05</v>
      </c>
      <c r="AS232">
        <v>107.6059285332688</v>
      </c>
      <c r="AT232">
        <v>0</v>
      </c>
      <c r="AU232">
        <v>0</v>
      </c>
      <c r="AV232">
        <f>IF(AT232*$H$13&gt;=AX232,1.0,(AX232/(AX232-AT232*$H$13)))</f>
        <v>0</v>
      </c>
      <c r="AW232">
        <f>(AV232-1)*100</f>
        <v>0</v>
      </c>
      <c r="AX232">
        <f>MAX(0,($B$13+$C$13*EG232)/(1+$D$13*EG232)*DZ232/(EB232+273)*$E$13)</f>
        <v>0</v>
      </c>
      <c r="AY232" t="s">
        <v>439</v>
      </c>
      <c r="AZ232" t="s">
        <v>439</v>
      </c>
      <c r="BA232">
        <v>0</v>
      </c>
      <c r="BB232">
        <v>0</v>
      </c>
      <c r="BC232">
        <f>1-BA232/BB232</f>
        <v>0</v>
      </c>
      <c r="BD232">
        <v>0</v>
      </c>
      <c r="BE232" t="s">
        <v>439</v>
      </c>
      <c r="BF232" t="s">
        <v>439</v>
      </c>
      <c r="BG232">
        <v>0</v>
      </c>
      <c r="BH232">
        <v>0</v>
      </c>
      <c r="BI232">
        <f>1-BG232/BH232</f>
        <v>0</v>
      </c>
      <c r="BJ232">
        <v>0.5</v>
      </c>
      <c r="BK232">
        <f>DJ232</f>
        <v>0</v>
      </c>
      <c r="BL232">
        <f>M232</f>
        <v>0</v>
      </c>
      <c r="BM232">
        <f>BI232*BJ232*BK232</f>
        <v>0</v>
      </c>
      <c r="BN232">
        <f>(BL232-BD232)/BK232</f>
        <v>0</v>
      </c>
      <c r="BO232">
        <f>(BB232-BH232)/BH232</f>
        <v>0</v>
      </c>
      <c r="BP232">
        <f>BA232/(BC232+BA232/BH232)</f>
        <v>0</v>
      </c>
      <c r="BQ232" t="s">
        <v>439</v>
      </c>
      <c r="BR232">
        <v>0</v>
      </c>
      <c r="BS232">
        <f>IF(BR232&lt;&gt;0, BR232, BP232)</f>
        <v>0</v>
      </c>
      <c r="BT232">
        <f>1-BS232/BH232</f>
        <v>0</v>
      </c>
      <c r="BU232">
        <f>(BH232-BG232)/(BH232-BS232)</f>
        <v>0</v>
      </c>
      <c r="BV232">
        <f>(BB232-BH232)/(BB232-BS232)</f>
        <v>0</v>
      </c>
      <c r="BW232">
        <f>(BH232-BG232)/(BH232-BA232)</f>
        <v>0</v>
      </c>
      <c r="BX232">
        <f>(BB232-BH232)/(BB232-BA232)</f>
        <v>0</v>
      </c>
      <c r="BY232">
        <f>(BU232*BS232/BG232)</f>
        <v>0</v>
      </c>
      <c r="BZ232">
        <f>(1-BY232)</f>
        <v>0</v>
      </c>
      <c r="DI232">
        <f>$B$11*EH232+$C$11*EI232+$F$11*ET232*(1-EW232)</f>
        <v>0</v>
      </c>
      <c r="DJ232">
        <f>DI232*DK232</f>
        <v>0</v>
      </c>
      <c r="DK232">
        <f>($B$11*$D$9+$C$11*$D$9+$F$11*((FG232+EY232)/MAX(FG232+EY232+FH232, 0.1)*$I$9+FH232/MAX(FG232+EY232+FH232, 0.1)*$J$9))/($B$11+$C$11+$F$11)</f>
        <v>0</v>
      </c>
      <c r="DL232">
        <f>($B$11*$K$9+$C$11*$K$9+$F$11*((FG232+EY232)/MAX(FG232+EY232+FH232, 0.1)*$P$9+FH232/MAX(FG232+EY232+FH232, 0.1)*$Q$9))/($B$11+$C$11+$F$11)</f>
        <v>0</v>
      </c>
      <c r="DM232">
        <v>5.36</v>
      </c>
      <c r="DN232">
        <v>0.5</v>
      </c>
      <c r="DO232" t="s">
        <v>440</v>
      </c>
      <c r="DP232">
        <v>2</v>
      </c>
      <c r="DQ232" t="b">
        <v>1</v>
      </c>
      <c r="DR232">
        <v>1758646545.6</v>
      </c>
      <c r="DS232">
        <v>98.73263333333334</v>
      </c>
      <c r="DT232">
        <v>81.3526074074074</v>
      </c>
      <c r="DU232">
        <v>25.31966666666667</v>
      </c>
      <c r="DV232">
        <v>16.6011962962963</v>
      </c>
      <c r="DW232">
        <v>98.55502592592593</v>
      </c>
      <c r="DX232">
        <v>25.15156296296296</v>
      </c>
      <c r="DY232">
        <v>500.0092962962963</v>
      </c>
      <c r="DZ232">
        <v>90.45904444444444</v>
      </c>
      <c r="EA232">
        <v>0.03010375555555556</v>
      </c>
      <c r="EB232">
        <v>31.23578518518519</v>
      </c>
      <c r="EC232">
        <v>30.01365925925926</v>
      </c>
      <c r="ED232">
        <v>999.9000000000001</v>
      </c>
      <c r="EE232">
        <v>0</v>
      </c>
      <c r="EF232">
        <v>0</v>
      </c>
      <c r="EG232">
        <v>9999.305185185185</v>
      </c>
      <c r="EH232">
        <v>0</v>
      </c>
      <c r="EI232">
        <v>12.3657</v>
      </c>
      <c r="EJ232">
        <v>17.37999259259259</v>
      </c>
      <c r="EK232">
        <v>101.2974851851852</v>
      </c>
      <c r="EL232">
        <v>82.72598888888888</v>
      </c>
      <c r="EM232">
        <v>8.718471111111111</v>
      </c>
      <c r="EN232">
        <v>81.3526074074074</v>
      </c>
      <c r="EO232">
        <v>16.6011962962963</v>
      </c>
      <c r="EP232">
        <v>2.290393703703703</v>
      </c>
      <c r="EQ232">
        <v>1.501728148148148</v>
      </c>
      <c r="ER232">
        <v>19.60898888888889</v>
      </c>
      <c r="ES232">
        <v>12.98578148148148</v>
      </c>
      <c r="ET232">
        <v>1999.984074074074</v>
      </c>
      <c r="EU232">
        <v>0.9800002222222223</v>
      </c>
      <c r="EV232">
        <v>0.02000007777777778</v>
      </c>
      <c r="EW232">
        <v>0</v>
      </c>
      <c r="EX232">
        <v>839.1882222222224</v>
      </c>
      <c r="EY232">
        <v>5.00097</v>
      </c>
      <c r="EZ232">
        <v>16812.67777777778</v>
      </c>
      <c r="FA232">
        <v>16707.44814814815</v>
      </c>
      <c r="FB232">
        <v>40.56199999999999</v>
      </c>
      <c r="FC232">
        <v>40.875</v>
      </c>
      <c r="FD232">
        <v>40.45099999999999</v>
      </c>
      <c r="FE232">
        <v>40.5</v>
      </c>
      <c r="FF232">
        <v>41.31199999999999</v>
      </c>
      <c r="FG232">
        <v>1955.084074074074</v>
      </c>
      <c r="FH232">
        <v>39.9</v>
      </c>
      <c r="FI232">
        <v>0</v>
      </c>
      <c r="FJ232">
        <v>1758646554</v>
      </c>
      <c r="FK232">
        <v>0</v>
      </c>
      <c r="FL232">
        <v>839.1270384615386</v>
      </c>
      <c r="FM232">
        <v>26.44201703120116</v>
      </c>
      <c r="FN232">
        <v>485.0461531608625</v>
      </c>
      <c r="FO232">
        <v>16811.5</v>
      </c>
      <c r="FP232">
        <v>15</v>
      </c>
      <c r="FQ232">
        <v>0</v>
      </c>
      <c r="FR232" t="s">
        <v>441</v>
      </c>
      <c r="FS232">
        <v>1747247426.5</v>
      </c>
      <c r="FT232">
        <v>1747247420.5</v>
      </c>
      <c r="FU232">
        <v>0</v>
      </c>
      <c r="FV232">
        <v>1.027</v>
      </c>
      <c r="FW232">
        <v>0.031</v>
      </c>
      <c r="FX232">
        <v>0.02</v>
      </c>
      <c r="FY232">
        <v>0.05</v>
      </c>
      <c r="FZ232">
        <v>420</v>
      </c>
      <c r="GA232">
        <v>16</v>
      </c>
      <c r="GB232">
        <v>0.01</v>
      </c>
      <c r="GC232">
        <v>0.1</v>
      </c>
      <c r="GD232">
        <v>16.57481951219512</v>
      </c>
      <c r="GE232">
        <v>16.14721045296164</v>
      </c>
      <c r="GF232">
        <v>1.592245231789331</v>
      </c>
      <c r="GG232">
        <v>0</v>
      </c>
      <c r="GH232">
        <v>837.9862941176472</v>
      </c>
      <c r="GI232">
        <v>23.83122991753774</v>
      </c>
      <c r="GJ232">
        <v>2.362398812391532</v>
      </c>
      <c r="GK232">
        <v>-1</v>
      </c>
      <c r="GL232">
        <v>8.715740243902438</v>
      </c>
      <c r="GM232">
        <v>0.05294508710800561</v>
      </c>
      <c r="GN232">
        <v>0.006433607070727226</v>
      </c>
      <c r="GO232">
        <v>1</v>
      </c>
      <c r="GP232">
        <v>1</v>
      </c>
      <c r="GQ232">
        <v>2</v>
      </c>
      <c r="GR232" t="s">
        <v>442</v>
      </c>
      <c r="GS232">
        <v>3.13481</v>
      </c>
      <c r="GT232">
        <v>2.69018</v>
      </c>
      <c r="GU232">
        <v>0.0201453</v>
      </c>
      <c r="GV232">
        <v>0.0148963</v>
      </c>
      <c r="GW232">
        <v>0.110427</v>
      </c>
      <c r="GX232">
        <v>0.0810342</v>
      </c>
      <c r="GY232">
        <v>31171</v>
      </c>
      <c r="GZ232">
        <v>31393.4</v>
      </c>
      <c r="HA232">
        <v>29570.1</v>
      </c>
      <c r="HB232">
        <v>29448.7</v>
      </c>
      <c r="HC232">
        <v>34750</v>
      </c>
      <c r="HD232">
        <v>35851.7</v>
      </c>
      <c r="HE232">
        <v>41613.1</v>
      </c>
      <c r="HF232">
        <v>41838.2</v>
      </c>
      <c r="HG232">
        <v>1.9312</v>
      </c>
      <c r="HH232">
        <v>1.86925</v>
      </c>
      <c r="HI232">
        <v>0.0628233</v>
      </c>
      <c r="HJ232">
        <v>0</v>
      </c>
      <c r="HK232">
        <v>28.9771</v>
      </c>
      <c r="HL232">
        <v>999.9</v>
      </c>
      <c r="HM232">
        <v>43.9</v>
      </c>
      <c r="HN232">
        <v>31.1</v>
      </c>
      <c r="HO232">
        <v>22.02</v>
      </c>
      <c r="HP232">
        <v>61.9379</v>
      </c>
      <c r="HQ232">
        <v>26.254</v>
      </c>
      <c r="HR232">
        <v>1</v>
      </c>
      <c r="HS232">
        <v>0.0557393</v>
      </c>
      <c r="HT232">
        <v>-1.16566</v>
      </c>
      <c r="HU232">
        <v>20.3354</v>
      </c>
      <c r="HV232">
        <v>5.21744</v>
      </c>
      <c r="HW232">
        <v>12.0137</v>
      </c>
      <c r="HX232">
        <v>4.98895</v>
      </c>
      <c r="HY232">
        <v>3.28788</v>
      </c>
      <c r="HZ232">
        <v>9999</v>
      </c>
      <c r="IA232">
        <v>9999</v>
      </c>
      <c r="IB232">
        <v>9999</v>
      </c>
      <c r="IC232">
        <v>999.9</v>
      </c>
      <c r="ID232">
        <v>1.86752</v>
      </c>
      <c r="IE232">
        <v>1.86672</v>
      </c>
      <c r="IF232">
        <v>1.866</v>
      </c>
      <c r="IG232">
        <v>1.866</v>
      </c>
      <c r="IH232">
        <v>1.86783</v>
      </c>
      <c r="II232">
        <v>1.87028</v>
      </c>
      <c r="IJ232">
        <v>1.86891</v>
      </c>
      <c r="IK232">
        <v>1.87041</v>
      </c>
      <c r="IL232">
        <v>0</v>
      </c>
      <c r="IM232">
        <v>0</v>
      </c>
      <c r="IN232">
        <v>0</v>
      </c>
      <c r="IO232">
        <v>0</v>
      </c>
      <c r="IP232" t="s">
        <v>443</v>
      </c>
      <c r="IQ232" t="s">
        <v>444</v>
      </c>
      <c r="IR232" t="s">
        <v>445</v>
      </c>
      <c r="IS232" t="s">
        <v>445</v>
      </c>
      <c r="IT232" t="s">
        <v>445</v>
      </c>
      <c r="IU232" t="s">
        <v>445</v>
      </c>
      <c r="IV232">
        <v>0</v>
      </c>
      <c r="IW232">
        <v>100</v>
      </c>
      <c r="IX232">
        <v>100</v>
      </c>
      <c r="IY232">
        <v>0.173</v>
      </c>
      <c r="IZ232">
        <v>0.1682</v>
      </c>
      <c r="JA232">
        <v>0.1520806729546384</v>
      </c>
      <c r="JB232">
        <v>0.0003178419753343253</v>
      </c>
      <c r="JC232">
        <v>-6.012475575984678E-07</v>
      </c>
      <c r="JD232">
        <v>7.594320938325871E-11</v>
      </c>
      <c r="JE232">
        <v>-0.06537213769188976</v>
      </c>
      <c r="JF232">
        <v>-0.002779077146552394</v>
      </c>
      <c r="JG232">
        <v>0.0007843295920201409</v>
      </c>
      <c r="JH232">
        <v>-1.211717912536145E-05</v>
      </c>
      <c r="JI232">
        <v>4</v>
      </c>
      <c r="JJ232">
        <v>2338</v>
      </c>
      <c r="JK232">
        <v>1</v>
      </c>
      <c r="JL232">
        <v>27</v>
      </c>
      <c r="JM232">
        <v>189985.4</v>
      </c>
      <c r="JN232">
        <v>189985.5</v>
      </c>
      <c r="JO232">
        <v>0.230713</v>
      </c>
      <c r="JP232">
        <v>2.37793</v>
      </c>
      <c r="JQ232">
        <v>1.39648</v>
      </c>
      <c r="JR232">
        <v>2.34985</v>
      </c>
      <c r="JS232">
        <v>1.49536</v>
      </c>
      <c r="JT232">
        <v>2.61108</v>
      </c>
      <c r="JU232">
        <v>36.152</v>
      </c>
      <c r="JV232">
        <v>24.0612</v>
      </c>
      <c r="JW232">
        <v>18</v>
      </c>
      <c r="JX232">
        <v>491.083</v>
      </c>
      <c r="JY232">
        <v>442.272</v>
      </c>
      <c r="JZ232">
        <v>30.3676</v>
      </c>
      <c r="KA232">
        <v>28.3179</v>
      </c>
      <c r="KB232">
        <v>30.0001</v>
      </c>
      <c r="KC232">
        <v>28.1311</v>
      </c>
      <c r="KD232">
        <v>28.0559</v>
      </c>
      <c r="KE232">
        <v>4.62512</v>
      </c>
      <c r="KF232">
        <v>27.2665</v>
      </c>
      <c r="KG232">
        <v>35.908</v>
      </c>
      <c r="KH232">
        <v>30.3641</v>
      </c>
      <c r="KI232">
        <v>32.6182</v>
      </c>
      <c r="KJ232">
        <v>16.6541</v>
      </c>
      <c r="KK232">
        <v>101.065</v>
      </c>
      <c r="KL232">
        <v>100.607</v>
      </c>
    </row>
    <row r="233" spans="1:298">
      <c r="A233">
        <v>217</v>
      </c>
      <c r="B233">
        <v>1758646650.1</v>
      </c>
      <c r="C233">
        <v>5024.099999904633</v>
      </c>
      <c r="D233" t="s">
        <v>880</v>
      </c>
      <c r="E233" t="s">
        <v>881</v>
      </c>
      <c r="F233">
        <v>5</v>
      </c>
      <c r="G233" t="s">
        <v>833</v>
      </c>
      <c r="H233" t="s">
        <v>437</v>
      </c>
      <c r="I233" t="s">
        <v>438</v>
      </c>
      <c r="J233">
        <v>1758646642.099999</v>
      </c>
      <c r="K233">
        <f>(L233)/1000</f>
        <v>0</v>
      </c>
      <c r="L233">
        <f>IF(DQ233, AO233, AI233)</f>
        <v>0</v>
      </c>
      <c r="M233">
        <f>IF(DQ233, AJ233, AH233)</f>
        <v>0</v>
      </c>
      <c r="N233">
        <f>DS233 - IF(AV233&gt;1, M233*DM233*100.0/(AX233), 0)</f>
        <v>0</v>
      </c>
      <c r="O233">
        <f>((U233-K233/2)*N233-M233)/(U233+K233/2)</f>
        <v>0</v>
      </c>
      <c r="P233">
        <f>O233*(DZ233+EA233)/1000.0</f>
        <v>0</v>
      </c>
      <c r="Q233">
        <f>(DS233 - IF(AV233&gt;1, M233*DM233*100.0/(AX233), 0))*(DZ233+EA233)/1000.0</f>
        <v>0</v>
      </c>
      <c r="R233">
        <f>2.0/((1/T233-1/S233)+SIGN(T233)*SQRT((1/T233-1/S233)*(1/T233-1/S233) + 4*DN233/((DN233+1)*(DN233+1))*(2*1/T233*1/S233-1/S233*1/S233)))</f>
        <v>0</v>
      </c>
      <c r="S233">
        <f>IF(LEFT(DO233,1)&lt;&gt;"0",IF(LEFT(DO233,1)="1",3.0,DP233),$D$5+$E$5*(EG233*DZ233/($K$5*1000))+$F$5*(EG233*DZ233/($K$5*1000))*MAX(MIN(DM233,$J$5),$I$5)*MAX(MIN(DM233,$J$5),$I$5)+$G$5*MAX(MIN(DM233,$J$5),$I$5)*(EG233*DZ233/($K$5*1000))+$H$5*(EG233*DZ233/($K$5*1000))*(EG233*DZ233/($K$5*1000)))</f>
        <v>0</v>
      </c>
      <c r="T233">
        <f>K233*(1000-(1000*0.61365*exp(17.502*X233/(240.97+X233))/(DZ233+EA233)+DU233)/2)/(1000*0.61365*exp(17.502*X233/(240.97+X233))/(DZ233+EA233)-DU233)</f>
        <v>0</v>
      </c>
      <c r="U233">
        <f>1/((DN233+1)/(R233/1.6)+1/(S233/1.37)) + DN233/((DN233+1)/(R233/1.6) + DN233/(S233/1.37))</f>
        <v>0</v>
      </c>
      <c r="V233">
        <f>(DI233*DL233)</f>
        <v>0</v>
      </c>
      <c r="W233">
        <f>(EB233+(V233+2*0.95*5.67E-8*(((EB233+$B$7)+273)^4-(EB233+273)^4)-44100*K233)/(1.84*29.3*S233+8*0.95*5.67E-8*(EB233+273)^3))</f>
        <v>0</v>
      </c>
      <c r="X233">
        <f>($C$7*EC233+$D$7*ED233+$E$7*W233)</f>
        <v>0</v>
      </c>
      <c r="Y233">
        <f>0.61365*exp(17.502*X233/(240.97+X233))</f>
        <v>0</v>
      </c>
      <c r="Z233">
        <f>(AA233/AB233*100)</f>
        <v>0</v>
      </c>
      <c r="AA233">
        <f>DU233*(DZ233+EA233)/1000</f>
        <v>0</v>
      </c>
      <c r="AB233">
        <f>0.61365*exp(17.502*EB233/(240.97+EB233))</f>
        <v>0</v>
      </c>
      <c r="AC233">
        <f>(Y233-DU233*(DZ233+EA233)/1000)</f>
        <v>0</v>
      </c>
      <c r="AD233">
        <f>(-K233*44100)</f>
        <v>0</v>
      </c>
      <c r="AE233">
        <f>2*29.3*S233*0.92*(EB233-X233)</f>
        <v>0</v>
      </c>
      <c r="AF233">
        <f>2*0.95*5.67E-8*(((EB233+$B$7)+273)^4-(X233+273)^4)</f>
        <v>0</v>
      </c>
      <c r="AG233">
        <f>V233+AF233+AD233+AE233</f>
        <v>0</v>
      </c>
      <c r="AH233">
        <f>DY233*AV233*(DT233-DS233*(1000-AV233*DV233)/(1000-AV233*DU233))/(100*DM233)</f>
        <v>0</v>
      </c>
      <c r="AI233">
        <f>1000*DY233*AV233*(DU233-DV233)/(100*DM233*(1000-AV233*DU233))</f>
        <v>0</v>
      </c>
      <c r="AJ233">
        <f>(AK233 - AL233 - DZ233*1E3/(8.314*(EB233+273.15)) * AN233/DY233 * AM233) * DY233/(100*DM233) * (1000 - DV233)/1000</f>
        <v>0</v>
      </c>
      <c r="AK233">
        <v>427.1287658766454</v>
      </c>
      <c r="AL233">
        <v>403.3078424242426</v>
      </c>
      <c r="AM233">
        <v>-0.003610452356478054</v>
      </c>
      <c r="AN233">
        <v>64.9634164498939</v>
      </c>
      <c r="AO233">
        <f>(AQ233 - AP233 + DZ233*1E3/(8.314*(EB233+273.15)) * AS233/DY233 * AR233) * DY233/(100*DM233) * 1000/(1000 - AQ233)</f>
        <v>0</v>
      </c>
      <c r="AP233">
        <v>16.54943464276521</v>
      </c>
      <c r="AQ233">
        <v>25.3752606060606</v>
      </c>
      <c r="AR233">
        <v>-0.0001097868322363022</v>
      </c>
      <c r="AS233">
        <v>107.6059285332688</v>
      </c>
      <c r="AT233">
        <v>0</v>
      </c>
      <c r="AU233">
        <v>0</v>
      </c>
      <c r="AV233">
        <f>IF(AT233*$H$13&gt;=AX233,1.0,(AX233/(AX233-AT233*$H$13)))</f>
        <v>0</v>
      </c>
      <c r="AW233">
        <f>(AV233-1)*100</f>
        <v>0</v>
      </c>
      <c r="AX233">
        <f>MAX(0,($B$13+$C$13*EG233)/(1+$D$13*EG233)*DZ233/(EB233+273)*$E$13)</f>
        <v>0</v>
      </c>
      <c r="AY233" t="s">
        <v>439</v>
      </c>
      <c r="AZ233" t="s">
        <v>439</v>
      </c>
      <c r="BA233">
        <v>0</v>
      </c>
      <c r="BB233">
        <v>0</v>
      </c>
      <c r="BC233">
        <f>1-BA233/BB233</f>
        <v>0</v>
      </c>
      <c r="BD233">
        <v>0</v>
      </c>
      <c r="BE233" t="s">
        <v>439</v>
      </c>
      <c r="BF233" t="s">
        <v>439</v>
      </c>
      <c r="BG233">
        <v>0</v>
      </c>
      <c r="BH233">
        <v>0</v>
      </c>
      <c r="BI233">
        <f>1-BG233/BH233</f>
        <v>0</v>
      </c>
      <c r="BJ233">
        <v>0.5</v>
      </c>
      <c r="BK233">
        <f>DJ233</f>
        <v>0</v>
      </c>
      <c r="BL233">
        <f>M233</f>
        <v>0</v>
      </c>
      <c r="BM233">
        <f>BI233*BJ233*BK233</f>
        <v>0</v>
      </c>
      <c r="BN233">
        <f>(BL233-BD233)/BK233</f>
        <v>0</v>
      </c>
      <c r="BO233">
        <f>(BB233-BH233)/BH233</f>
        <v>0</v>
      </c>
      <c r="BP233">
        <f>BA233/(BC233+BA233/BH233)</f>
        <v>0</v>
      </c>
      <c r="BQ233" t="s">
        <v>439</v>
      </c>
      <c r="BR233">
        <v>0</v>
      </c>
      <c r="BS233">
        <f>IF(BR233&lt;&gt;0, BR233, BP233)</f>
        <v>0</v>
      </c>
      <c r="BT233">
        <f>1-BS233/BH233</f>
        <v>0</v>
      </c>
      <c r="BU233">
        <f>(BH233-BG233)/(BH233-BS233)</f>
        <v>0</v>
      </c>
      <c r="BV233">
        <f>(BB233-BH233)/(BB233-BS233)</f>
        <v>0</v>
      </c>
      <c r="BW233">
        <f>(BH233-BG233)/(BH233-BA233)</f>
        <v>0</v>
      </c>
      <c r="BX233">
        <f>(BB233-BH233)/(BB233-BA233)</f>
        <v>0</v>
      </c>
      <c r="BY233">
        <f>(BU233*BS233/BG233)</f>
        <v>0</v>
      </c>
      <c r="BZ233">
        <f>(1-BY233)</f>
        <v>0</v>
      </c>
      <c r="DI233">
        <f>$B$11*EH233+$C$11*EI233+$F$11*ET233*(1-EW233)</f>
        <v>0</v>
      </c>
      <c r="DJ233">
        <f>DI233*DK233</f>
        <v>0</v>
      </c>
      <c r="DK233">
        <f>($B$11*$D$9+$C$11*$D$9+$F$11*((FG233+EY233)/MAX(FG233+EY233+FH233, 0.1)*$I$9+FH233/MAX(FG233+EY233+FH233, 0.1)*$J$9))/($B$11+$C$11+$F$11)</f>
        <v>0</v>
      </c>
      <c r="DL233">
        <f>($B$11*$K$9+$C$11*$K$9+$F$11*((FG233+EY233)/MAX(FG233+EY233+FH233, 0.1)*$P$9+FH233/MAX(FG233+EY233+FH233, 0.1)*$Q$9))/($B$11+$C$11+$F$11)</f>
        <v>0</v>
      </c>
      <c r="DM233">
        <v>5.36</v>
      </c>
      <c r="DN233">
        <v>0.5</v>
      </c>
      <c r="DO233" t="s">
        <v>440</v>
      </c>
      <c r="DP233">
        <v>2</v>
      </c>
      <c r="DQ233" t="b">
        <v>1</v>
      </c>
      <c r="DR233">
        <v>1758646642.099999</v>
      </c>
      <c r="DS233">
        <v>393.1825161290323</v>
      </c>
      <c r="DT233">
        <v>420.0948387096774</v>
      </c>
      <c r="DU233">
        <v>25.38200322580645</v>
      </c>
      <c r="DV233">
        <v>16.58125806451613</v>
      </c>
      <c r="DW233">
        <v>392.9938387096774</v>
      </c>
      <c r="DX233">
        <v>25.21305483870968</v>
      </c>
      <c r="DY233">
        <v>500.0064838709678</v>
      </c>
      <c r="DZ233">
        <v>90.4587322580645</v>
      </c>
      <c r="EA233">
        <v>0.03123737096774194</v>
      </c>
      <c r="EB233">
        <v>31.23094516129033</v>
      </c>
      <c r="EC233">
        <v>29.9859</v>
      </c>
      <c r="ED233">
        <v>999.9000000000003</v>
      </c>
      <c r="EE233">
        <v>0</v>
      </c>
      <c r="EF233">
        <v>0</v>
      </c>
      <c r="EG233">
        <v>10001.62677419355</v>
      </c>
      <c r="EH233">
        <v>0</v>
      </c>
      <c r="EI233">
        <v>12.3657</v>
      </c>
      <c r="EJ233">
        <v>-26.91225161290323</v>
      </c>
      <c r="EK233">
        <v>403.4220967741936</v>
      </c>
      <c r="EL233">
        <v>427.178</v>
      </c>
      <c r="EM233">
        <v>8.800739677419354</v>
      </c>
      <c r="EN233">
        <v>420.0948387096774</v>
      </c>
      <c r="EO233">
        <v>16.58125806451613</v>
      </c>
      <c r="EP233">
        <v>2.296022903225806</v>
      </c>
      <c r="EQ233">
        <v>1.499920322580645</v>
      </c>
      <c r="ER233">
        <v>19.64852258064516</v>
      </c>
      <c r="ES233">
        <v>12.96732580645161</v>
      </c>
      <c r="ET233">
        <v>1999.985483870968</v>
      </c>
      <c r="EU233">
        <v>0.9800003225806454</v>
      </c>
      <c r="EV233">
        <v>0.01999997096774194</v>
      </c>
      <c r="EW233">
        <v>0</v>
      </c>
      <c r="EX233">
        <v>829.917129032258</v>
      </c>
      <c r="EY233">
        <v>5.000969999999999</v>
      </c>
      <c r="EZ233">
        <v>16639.42580645161</v>
      </c>
      <c r="FA233">
        <v>16707.46129032258</v>
      </c>
      <c r="FB233">
        <v>40.56199999999998</v>
      </c>
      <c r="FC233">
        <v>40.86687096774193</v>
      </c>
      <c r="FD233">
        <v>40.43699999999998</v>
      </c>
      <c r="FE233">
        <v>40.5</v>
      </c>
      <c r="FF233">
        <v>41.266</v>
      </c>
      <c r="FG233">
        <v>1955.085483870968</v>
      </c>
      <c r="FH233">
        <v>39.90000000000001</v>
      </c>
      <c r="FI233">
        <v>0</v>
      </c>
      <c r="FJ233">
        <v>1758646651.2</v>
      </c>
      <c r="FK233">
        <v>0</v>
      </c>
      <c r="FL233">
        <v>830.0743846153847</v>
      </c>
      <c r="FM233">
        <v>14.23452991808094</v>
      </c>
      <c r="FN233">
        <v>265.6102565503168</v>
      </c>
      <c r="FO233">
        <v>16642.01923076923</v>
      </c>
      <c r="FP233">
        <v>15</v>
      </c>
      <c r="FQ233">
        <v>0</v>
      </c>
      <c r="FR233" t="s">
        <v>441</v>
      </c>
      <c r="FS233">
        <v>1747247426.5</v>
      </c>
      <c r="FT233">
        <v>1747247420.5</v>
      </c>
      <c r="FU233">
        <v>0</v>
      </c>
      <c r="FV233">
        <v>1.027</v>
      </c>
      <c r="FW233">
        <v>0.031</v>
      </c>
      <c r="FX233">
        <v>0.02</v>
      </c>
      <c r="FY233">
        <v>0.05</v>
      </c>
      <c r="FZ233">
        <v>420</v>
      </c>
      <c r="GA233">
        <v>16</v>
      </c>
      <c r="GB233">
        <v>0.01</v>
      </c>
      <c r="GC233">
        <v>0.1</v>
      </c>
      <c r="GD233">
        <v>-26.88778536585366</v>
      </c>
      <c r="GE233">
        <v>-0.6667024390244309</v>
      </c>
      <c r="GF233">
        <v>0.07054743625002635</v>
      </c>
      <c r="GG233">
        <v>0</v>
      </c>
      <c r="GH233">
        <v>829.3484705882353</v>
      </c>
      <c r="GI233">
        <v>14.25243697537778</v>
      </c>
      <c r="GJ233">
        <v>1.415131218927059</v>
      </c>
      <c r="GK233">
        <v>-1</v>
      </c>
      <c r="GL233">
        <v>8.790191219512195</v>
      </c>
      <c r="GM233">
        <v>0.2882126132404229</v>
      </c>
      <c r="GN233">
        <v>0.02998870000151848</v>
      </c>
      <c r="GO233">
        <v>0</v>
      </c>
      <c r="GP233">
        <v>0</v>
      </c>
      <c r="GQ233">
        <v>2</v>
      </c>
      <c r="GR233" t="s">
        <v>482</v>
      </c>
      <c r="GS233">
        <v>3.13472</v>
      </c>
      <c r="GT233">
        <v>2.6907</v>
      </c>
      <c r="GU233">
        <v>0.08940679999999999</v>
      </c>
      <c r="GV233">
        <v>0.0931476</v>
      </c>
      <c r="GW233">
        <v>0.110575</v>
      </c>
      <c r="GX233">
        <v>0.0808521</v>
      </c>
      <c r="GY233">
        <v>28967.7</v>
      </c>
      <c r="GZ233">
        <v>28900.8</v>
      </c>
      <c r="HA233">
        <v>29570.1</v>
      </c>
      <c r="HB233">
        <v>29449.8</v>
      </c>
      <c r="HC233">
        <v>34745</v>
      </c>
      <c r="HD233">
        <v>35862.3</v>
      </c>
      <c r="HE233">
        <v>41612.7</v>
      </c>
      <c r="HF233">
        <v>41840.6</v>
      </c>
      <c r="HG233">
        <v>1.93148</v>
      </c>
      <c r="HH233">
        <v>1.87003</v>
      </c>
      <c r="HI233">
        <v>0.0623241</v>
      </c>
      <c r="HJ233">
        <v>0</v>
      </c>
      <c r="HK233">
        <v>28.9838</v>
      </c>
      <c r="HL233">
        <v>999.9</v>
      </c>
      <c r="HM233">
        <v>43.4</v>
      </c>
      <c r="HN233">
        <v>31.1</v>
      </c>
      <c r="HO233">
        <v>21.767</v>
      </c>
      <c r="HP233">
        <v>62.078</v>
      </c>
      <c r="HQ233">
        <v>26.3502</v>
      </c>
      <c r="HR233">
        <v>1</v>
      </c>
      <c r="HS233">
        <v>0.0555564</v>
      </c>
      <c r="HT233">
        <v>-1.47981</v>
      </c>
      <c r="HU233">
        <v>20.3338</v>
      </c>
      <c r="HV233">
        <v>5.21834</v>
      </c>
      <c r="HW233">
        <v>12.0131</v>
      </c>
      <c r="HX233">
        <v>4.98955</v>
      </c>
      <c r="HY233">
        <v>3.28845</v>
      </c>
      <c r="HZ233">
        <v>9999</v>
      </c>
      <c r="IA233">
        <v>9999</v>
      </c>
      <c r="IB233">
        <v>9999</v>
      </c>
      <c r="IC233">
        <v>999.9</v>
      </c>
      <c r="ID233">
        <v>1.86756</v>
      </c>
      <c r="IE233">
        <v>1.86672</v>
      </c>
      <c r="IF233">
        <v>1.866</v>
      </c>
      <c r="IG233">
        <v>1.866</v>
      </c>
      <c r="IH233">
        <v>1.86784</v>
      </c>
      <c r="II233">
        <v>1.87027</v>
      </c>
      <c r="IJ233">
        <v>1.86893</v>
      </c>
      <c r="IK233">
        <v>1.87041</v>
      </c>
      <c r="IL233">
        <v>0</v>
      </c>
      <c r="IM233">
        <v>0</v>
      </c>
      <c r="IN233">
        <v>0</v>
      </c>
      <c r="IO233">
        <v>0</v>
      </c>
      <c r="IP233" t="s">
        <v>443</v>
      </c>
      <c r="IQ233" t="s">
        <v>444</v>
      </c>
      <c r="IR233" t="s">
        <v>445</v>
      </c>
      <c r="IS233" t="s">
        <v>445</v>
      </c>
      <c r="IT233" t="s">
        <v>445</v>
      </c>
      <c r="IU233" t="s">
        <v>445</v>
      </c>
      <c r="IV233">
        <v>0</v>
      </c>
      <c r="IW233">
        <v>100</v>
      </c>
      <c r="IX233">
        <v>100</v>
      </c>
      <c r="IY233">
        <v>0.188</v>
      </c>
      <c r="IZ233">
        <v>0.1689</v>
      </c>
      <c r="JA233">
        <v>0.1520806729546384</v>
      </c>
      <c r="JB233">
        <v>0.0003178419753343253</v>
      </c>
      <c r="JC233">
        <v>-6.012475575984678E-07</v>
      </c>
      <c r="JD233">
        <v>7.594320938325871E-11</v>
      </c>
      <c r="JE233">
        <v>-0.06537213769188976</v>
      </c>
      <c r="JF233">
        <v>-0.002779077146552394</v>
      </c>
      <c r="JG233">
        <v>0.0007843295920201409</v>
      </c>
      <c r="JH233">
        <v>-1.211717912536145E-05</v>
      </c>
      <c r="JI233">
        <v>4</v>
      </c>
      <c r="JJ233">
        <v>2338</v>
      </c>
      <c r="JK233">
        <v>1</v>
      </c>
      <c r="JL233">
        <v>27</v>
      </c>
      <c r="JM233">
        <v>189987.1</v>
      </c>
      <c r="JN233">
        <v>189987.2</v>
      </c>
      <c r="JO233">
        <v>1.03149</v>
      </c>
      <c r="JP233">
        <v>2.29126</v>
      </c>
      <c r="JQ233">
        <v>1.39771</v>
      </c>
      <c r="JR233">
        <v>2.35107</v>
      </c>
      <c r="JS233">
        <v>1.49536</v>
      </c>
      <c r="JT233">
        <v>2.57446</v>
      </c>
      <c r="JU233">
        <v>36.1754</v>
      </c>
      <c r="JV233">
        <v>24.0612</v>
      </c>
      <c r="JW233">
        <v>18</v>
      </c>
      <c r="JX233">
        <v>491.229</v>
      </c>
      <c r="JY233">
        <v>442.729</v>
      </c>
      <c r="JZ233">
        <v>30.7173</v>
      </c>
      <c r="KA233">
        <v>28.3082</v>
      </c>
      <c r="KB233">
        <v>30</v>
      </c>
      <c r="KC233">
        <v>28.1275</v>
      </c>
      <c r="KD233">
        <v>28.0536</v>
      </c>
      <c r="KE233">
        <v>20.6558</v>
      </c>
      <c r="KF233">
        <v>26.7172</v>
      </c>
      <c r="KG233">
        <v>34.3737</v>
      </c>
      <c r="KH233">
        <v>30.7221</v>
      </c>
      <c r="KI233">
        <v>426.788</v>
      </c>
      <c r="KJ233">
        <v>16.5591</v>
      </c>
      <c r="KK233">
        <v>101.065</v>
      </c>
      <c r="KL233">
        <v>100.612</v>
      </c>
    </row>
    <row r="234" spans="1:298">
      <c r="A234">
        <v>218</v>
      </c>
      <c r="B234">
        <v>1758646655.1</v>
      </c>
      <c r="C234">
        <v>5029.099999904633</v>
      </c>
      <c r="D234" t="s">
        <v>882</v>
      </c>
      <c r="E234" t="s">
        <v>883</v>
      </c>
      <c r="F234">
        <v>5</v>
      </c>
      <c r="G234" t="s">
        <v>833</v>
      </c>
      <c r="H234" t="s">
        <v>437</v>
      </c>
      <c r="I234" t="s">
        <v>438</v>
      </c>
      <c r="J234">
        <v>1758646647.255172</v>
      </c>
      <c r="K234">
        <f>(L234)/1000</f>
        <v>0</v>
      </c>
      <c r="L234">
        <f>IF(DQ234, AO234, AI234)</f>
        <v>0</v>
      </c>
      <c r="M234">
        <f>IF(DQ234, AJ234, AH234)</f>
        <v>0</v>
      </c>
      <c r="N234">
        <f>DS234 - IF(AV234&gt;1, M234*DM234*100.0/(AX234), 0)</f>
        <v>0</v>
      </c>
      <c r="O234">
        <f>((U234-K234/2)*N234-M234)/(U234+K234/2)</f>
        <v>0</v>
      </c>
      <c r="P234">
        <f>O234*(DZ234+EA234)/1000.0</f>
        <v>0</v>
      </c>
      <c r="Q234">
        <f>(DS234 - IF(AV234&gt;1, M234*DM234*100.0/(AX234), 0))*(DZ234+EA234)/1000.0</f>
        <v>0</v>
      </c>
      <c r="R234">
        <f>2.0/((1/T234-1/S234)+SIGN(T234)*SQRT((1/T234-1/S234)*(1/T234-1/S234) + 4*DN234/((DN234+1)*(DN234+1))*(2*1/T234*1/S234-1/S234*1/S234)))</f>
        <v>0</v>
      </c>
      <c r="S234">
        <f>IF(LEFT(DO234,1)&lt;&gt;"0",IF(LEFT(DO234,1)="1",3.0,DP234),$D$5+$E$5*(EG234*DZ234/($K$5*1000))+$F$5*(EG234*DZ234/($K$5*1000))*MAX(MIN(DM234,$J$5),$I$5)*MAX(MIN(DM234,$J$5),$I$5)+$G$5*MAX(MIN(DM234,$J$5),$I$5)*(EG234*DZ234/($K$5*1000))+$H$5*(EG234*DZ234/($K$5*1000))*(EG234*DZ234/($K$5*1000)))</f>
        <v>0</v>
      </c>
      <c r="T234">
        <f>K234*(1000-(1000*0.61365*exp(17.502*X234/(240.97+X234))/(DZ234+EA234)+DU234)/2)/(1000*0.61365*exp(17.502*X234/(240.97+X234))/(DZ234+EA234)-DU234)</f>
        <v>0</v>
      </c>
      <c r="U234">
        <f>1/((DN234+1)/(R234/1.6)+1/(S234/1.37)) + DN234/((DN234+1)/(R234/1.6) + DN234/(S234/1.37))</f>
        <v>0</v>
      </c>
      <c r="V234">
        <f>(DI234*DL234)</f>
        <v>0</v>
      </c>
      <c r="W234">
        <f>(EB234+(V234+2*0.95*5.67E-8*(((EB234+$B$7)+273)^4-(EB234+273)^4)-44100*K234)/(1.84*29.3*S234+8*0.95*5.67E-8*(EB234+273)^3))</f>
        <v>0</v>
      </c>
      <c r="X234">
        <f>($C$7*EC234+$D$7*ED234+$E$7*W234)</f>
        <v>0</v>
      </c>
      <c r="Y234">
        <f>0.61365*exp(17.502*X234/(240.97+X234))</f>
        <v>0</v>
      </c>
      <c r="Z234">
        <f>(AA234/AB234*100)</f>
        <v>0</v>
      </c>
      <c r="AA234">
        <f>DU234*(DZ234+EA234)/1000</f>
        <v>0</v>
      </c>
      <c r="AB234">
        <f>0.61365*exp(17.502*EB234/(240.97+EB234))</f>
        <v>0</v>
      </c>
      <c r="AC234">
        <f>(Y234-DU234*(DZ234+EA234)/1000)</f>
        <v>0</v>
      </c>
      <c r="AD234">
        <f>(-K234*44100)</f>
        <v>0</v>
      </c>
      <c r="AE234">
        <f>2*29.3*S234*0.92*(EB234-X234)</f>
        <v>0</v>
      </c>
      <c r="AF234">
        <f>2*0.95*5.67E-8*(((EB234+$B$7)+273)^4-(X234+273)^4)</f>
        <v>0</v>
      </c>
      <c r="AG234">
        <f>V234+AF234+AD234+AE234</f>
        <v>0</v>
      </c>
      <c r="AH234">
        <f>DY234*AV234*(DT234-DS234*(1000-AV234*DV234)/(1000-AV234*DU234))/(100*DM234)</f>
        <v>0</v>
      </c>
      <c r="AI234">
        <f>1000*DY234*AV234*(DU234-DV234)/(100*DM234*(1000-AV234*DU234))</f>
        <v>0</v>
      </c>
      <c r="AJ234">
        <f>(AK234 - AL234 - DZ234*1E3/(8.314*(EB234+273.15)) * AN234/DY234 * AM234) * DY234/(100*DM234) * (1000 - DV234)/1000</f>
        <v>0</v>
      </c>
      <c r="AK234">
        <v>427.2195224742399</v>
      </c>
      <c r="AL234">
        <v>403.3272848484847</v>
      </c>
      <c r="AM234">
        <v>-0.0003226644823610621</v>
      </c>
      <c r="AN234">
        <v>64.9634164498939</v>
      </c>
      <c r="AO234">
        <f>(AQ234 - AP234 + DZ234*1E3/(8.314*(EB234+273.15)) * AS234/DY234 * AR234) * DY234/(100*DM234) * 1000/(1000 - AQ234)</f>
        <v>0</v>
      </c>
      <c r="AP234">
        <v>16.54822579240031</v>
      </c>
      <c r="AQ234">
        <v>25.37493696969697</v>
      </c>
      <c r="AR234">
        <v>5.650367945559078E-05</v>
      </c>
      <c r="AS234">
        <v>107.6059285332688</v>
      </c>
      <c r="AT234">
        <v>0</v>
      </c>
      <c r="AU234">
        <v>0</v>
      </c>
      <c r="AV234">
        <f>IF(AT234*$H$13&gt;=AX234,1.0,(AX234/(AX234-AT234*$H$13)))</f>
        <v>0</v>
      </c>
      <c r="AW234">
        <f>(AV234-1)*100</f>
        <v>0</v>
      </c>
      <c r="AX234">
        <f>MAX(0,($B$13+$C$13*EG234)/(1+$D$13*EG234)*DZ234/(EB234+273)*$E$13)</f>
        <v>0</v>
      </c>
      <c r="AY234" t="s">
        <v>439</v>
      </c>
      <c r="AZ234" t="s">
        <v>439</v>
      </c>
      <c r="BA234">
        <v>0</v>
      </c>
      <c r="BB234">
        <v>0</v>
      </c>
      <c r="BC234">
        <f>1-BA234/BB234</f>
        <v>0</v>
      </c>
      <c r="BD234">
        <v>0</v>
      </c>
      <c r="BE234" t="s">
        <v>439</v>
      </c>
      <c r="BF234" t="s">
        <v>439</v>
      </c>
      <c r="BG234">
        <v>0</v>
      </c>
      <c r="BH234">
        <v>0</v>
      </c>
      <c r="BI234">
        <f>1-BG234/BH234</f>
        <v>0</v>
      </c>
      <c r="BJ234">
        <v>0.5</v>
      </c>
      <c r="BK234">
        <f>DJ234</f>
        <v>0</v>
      </c>
      <c r="BL234">
        <f>M234</f>
        <v>0</v>
      </c>
      <c r="BM234">
        <f>BI234*BJ234*BK234</f>
        <v>0</v>
      </c>
      <c r="BN234">
        <f>(BL234-BD234)/BK234</f>
        <v>0</v>
      </c>
      <c r="BO234">
        <f>(BB234-BH234)/BH234</f>
        <v>0</v>
      </c>
      <c r="BP234">
        <f>BA234/(BC234+BA234/BH234)</f>
        <v>0</v>
      </c>
      <c r="BQ234" t="s">
        <v>439</v>
      </c>
      <c r="BR234">
        <v>0</v>
      </c>
      <c r="BS234">
        <f>IF(BR234&lt;&gt;0, BR234, BP234)</f>
        <v>0</v>
      </c>
      <c r="BT234">
        <f>1-BS234/BH234</f>
        <v>0</v>
      </c>
      <c r="BU234">
        <f>(BH234-BG234)/(BH234-BS234)</f>
        <v>0</v>
      </c>
      <c r="BV234">
        <f>(BB234-BH234)/(BB234-BS234)</f>
        <v>0</v>
      </c>
      <c r="BW234">
        <f>(BH234-BG234)/(BH234-BA234)</f>
        <v>0</v>
      </c>
      <c r="BX234">
        <f>(BB234-BH234)/(BB234-BA234)</f>
        <v>0</v>
      </c>
      <c r="BY234">
        <f>(BU234*BS234/BG234)</f>
        <v>0</v>
      </c>
      <c r="BZ234">
        <f>(1-BY234)</f>
        <v>0</v>
      </c>
      <c r="DI234">
        <f>$B$11*EH234+$C$11*EI234+$F$11*ET234*(1-EW234)</f>
        <v>0</v>
      </c>
      <c r="DJ234">
        <f>DI234*DK234</f>
        <v>0</v>
      </c>
      <c r="DK234">
        <f>($B$11*$D$9+$C$11*$D$9+$F$11*((FG234+EY234)/MAX(FG234+EY234+FH234, 0.1)*$I$9+FH234/MAX(FG234+EY234+FH234, 0.1)*$J$9))/($B$11+$C$11+$F$11)</f>
        <v>0</v>
      </c>
      <c r="DL234">
        <f>($B$11*$K$9+$C$11*$K$9+$F$11*((FG234+EY234)/MAX(FG234+EY234+FH234, 0.1)*$P$9+FH234/MAX(FG234+EY234+FH234, 0.1)*$Q$9))/($B$11+$C$11+$F$11)</f>
        <v>0</v>
      </c>
      <c r="DM234">
        <v>5.36</v>
      </c>
      <c r="DN234">
        <v>0.5</v>
      </c>
      <c r="DO234" t="s">
        <v>440</v>
      </c>
      <c r="DP234">
        <v>2</v>
      </c>
      <c r="DQ234" t="b">
        <v>1</v>
      </c>
      <c r="DR234">
        <v>1758646647.255172</v>
      </c>
      <c r="DS234">
        <v>393.1197931034482</v>
      </c>
      <c r="DT234">
        <v>420.2597241379311</v>
      </c>
      <c r="DU234">
        <v>25.38002413793103</v>
      </c>
      <c r="DV234">
        <v>16.55999655172414</v>
      </c>
      <c r="DW234">
        <v>392.9312068965518</v>
      </c>
      <c r="DX234">
        <v>25.21110689655172</v>
      </c>
      <c r="DY234">
        <v>499.984551724138</v>
      </c>
      <c r="DZ234">
        <v>90.45893103448275</v>
      </c>
      <c r="EA234">
        <v>0.03084468275862069</v>
      </c>
      <c r="EB234">
        <v>31.2343</v>
      </c>
      <c r="EC234">
        <v>29.99196206896552</v>
      </c>
      <c r="ED234">
        <v>999.9000000000002</v>
      </c>
      <c r="EE234">
        <v>0</v>
      </c>
      <c r="EF234">
        <v>0</v>
      </c>
      <c r="EG234">
        <v>10002.02103448276</v>
      </c>
      <c r="EH234">
        <v>0</v>
      </c>
      <c r="EI234">
        <v>12.3658448275862</v>
      </c>
      <c r="EJ234">
        <v>-27.13971379310344</v>
      </c>
      <c r="EK234">
        <v>403.3570344827586</v>
      </c>
      <c r="EL234">
        <v>427.3364137931035</v>
      </c>
      <c r="EM234">
        <v>8.820028620689655</v>
      </c>
      <c r="EN234">
        <v>420.2597241379311</v>
      </c>
      <c r="EO234">
        <v>16.55999655172414</v>
      </c>
      <c r="EP234">
        <v>2.295848620689655</v>
      </c>
      <c r="EQ234">
        <v>1.498000689655172</v>
      </c>
      <c r="ER234">
        <v>19.64730344827586</v>
      </c>
      <c r="ES234">
        <v>12.94774827586207</v>
      </c>
      <c r="ET234">
        <v>2000.000689655173</v>
      </c>
      <c r="EU234">
        <v>0.980000379310345</v>
      </c>
      <c r="EV234">
        <v>0.01999991724137932</v>
      </c>
      <c r="EW234">
        <v>0</v>
      </c>
      <c r="EX234">
        <v>831.0890000000001</v>
      </c>
      <c r="EY234">
        <v>5.000969999999999</v>
      </c>
      <c r="EZ234">
        <v>16661.88620689655</v>
      </c>
      <c r="FA234">
        <v>16707.58965517241</v>
      </c>
      <c r="FB234">
        <v>40.56199999999998</v>
      </c>
      <c r="FC234">
        <v>40.85979310344828</v>
      </c>
      <c r="FD234">
        <v>40.43699999999998</v>
      </c>
      <c r="FE234">
        <v>40.5</v>
      </c>
      <c r="FF234">
        <v>41.26710344827587</v>
      </c>
      <c r="FG234">
        <v>1955.100689655173</v>
      </c>
      <c r="FH234">
        <v>39.90000000000001</v>
      </c>
      <c r="FI234">
        <v>0</v>
      </c>
      <c r="FJ234">
        <v>1758646656</v>
      </c>
      <c r="FK234">
        <v>0</v>
      </c>
      <c r="FL234">
        <v>831.1478846153846</v>
      </c>
      <c r="FM234">
        <v>12.63422219729169</v>
      </c>
      <c r="FN234">
        <v>244.1572646575013</v>
      </c>
      <c r="FO234">
        <v>16662.58461538461</v>
      </c>
      <c r="FP234">
        <v>15</v>
      </c>
      <c r="FQ234">
        <v>0</v>
      </c>
      <c r="FR234" t="s">
        <v>441</v>
      </c>
      <c r="FS234">
        <v>1747247426.5</v>
      </c>
      <c r="FT234">
        <v>1747247420.5</v>
      </c>
      <c r="FU234">
        <v>0</v>
      </c>
      <c r="FV234">
        <v>1.027</v>
      </c>
      <c r="FW234">
        <v>0.031</v>
      </c>
      <c r="FX234">
        <v>0.02</v>
      </c>
      <c r="FY234">
        <v>0.05</v>
      </c>
      <c r="FZ234">
        <v>420</v>
      </c>
      <c r="GA234">
        <v>16</v>
      </c>
      <c r="GB234">
        <v>0.01</v>
      </c>
      <c r="GC234">
        <v>0.1</v>
      </c>
      <c r="GD234">
        <v>-27.05800487804878</v>
      </c>
      <c r="GE234">
        <v>-2.586388850174215</v>
      </c>
      <c r="GF234">
        <v>0.4023899412935832</v>
      </c>
      <c r="GG234">
        <v>0</v>
      </c>
      <c r="GH234">
        <v>830.4641764705883</v>
      </c>
      <c r="GI234">
        <v>13.67587469561461</v>
      </c>
      <c r="GJ234">
        <v>1.358823354978339</v>
      </c>
      <c r="GK234">
        <v>-1</v>
      </c>
      <c r="GL234">
        <v>8.806385365853659</v>
      </c>
      <c r="GM234">
        <v>0.2222412543553901</v>
      </c>
      <c r="GN234">
        <v>0.02555063056809207</v>
      </c>
      <c r="GO234">
        <v>0</v>
      </c>
      <c r="GP234">
        <v>0</v>
      </c>
      <c r="GQ234">
        <v>2</v>
      </c>
      <c r="GR234" t="s">
        <v>482</v>
      </c>
      <c r="GS234">
        <v>3.13478</v>
      </c>
      <c r="GT234">
        <v>2.69043</v>
      </c>
      <c r="GU234">
        <v>0.089431</v>
      </c>
      <c r="GV234">
        <v>0.0936134</v>
      </c>
      <c r="GW234">
        <v>0.110582</v>
      </c>
      <c r="GX234">
        <v>0.0808521</v>
      </c>
      <c r="GY234">
        <v>28967</v>
      </c>
      <c r="GZ234">
        <v>28886.2</v>
      </c>
      <c r="HA234">
        <v>29570.1</v>
      </c>
      <c r="HB234">
        <v>29450.1</v>
      </c>
      <c r="HC234">
        <v>34745.1</v>
      </c>
      <c r="HD234">
        <v>35862.4</v>
      </c>
      <c r="HE234">
        <v>41613.1</v>
      </c>
      <c r="HF234">
        <v>41840.7</v>
      </c>
      <c r="HG234">
        <v>1.93152</v>
      </c>
      <c r="HH234">
        <v>1.86992</v>
      </c>
      <c r="HI234">
        <v>0.0622496</v>
      </c>
      <c r="HJ234">
        <v>0</v>
      </c>
      <c r="HK234">
        <v>28.9845</v>
      </c>
      <c r="HL234">
        <v>999.9</v>
      </c>
      <c r="HM234">
        <v>43.4</v>
      </c>
      <c r="HN234">
        <v>31.1</v>
      </c>
      <c r="HO234">
        <v>21.7687</v>
      </c>
      <c r="HP234">
        <v>61.968</v>
      </c>
      <c r="HQ234">
        <v>26.3101</v>
      </c>
      <c r="HR234">
        <v>1</v>
      </c>
      <c r="HS234">
        <v>0.055498</v>
      </c>
      <c r="HT234">
        <v>-1.47629</v>
      </c>
      <c r="HU234">
        <v>20.3333</v>
      </c>
      <c r="HV234">
        <v>5.21519</v>
      </c>
      <c r="HW234">
        <v>12.0114</v>
      </c>
      <c r="HX234">
        <v>4.98835</v>
      </c>
      <c r="HY234">
        <v>3.28793</v>
      </c>
      <c r="HZ234">
        <v>9999</v>
      </c>
      <c r="IA234">
        <v>9999</v>
      </c>
      <c r="IB234">
        <v>9999</v>
      </c>
      <c r="IC234">
        <v>999.9</v>
      </c>
      <c r="ID234">
        <v>1.86755</v>
      </c>
      <c r="IE234">
        <v>1.86672</v>
      </c>
      <c r="IF234">
        <v>1.866</v>
      </c>
      <c r="IG234">
        <v>1.866</v>
      </c>
      <c r="IH234">
        <v>1.86784</v>
      </c>
      <c r="II234">
        <v>1.87027</v>
      </c>
      <c r="IJ234">
        <v>1.86891</v>
      </c>
      <c r="IK234">
        <v>1.8704</v>
      </c>
      <c r="IL234">
        <v>0</v>
      </c>
      <c r="IM234">
        <v>0</v>
      </c>
      <c r="IN234">
        <v>0</v>
      </c>
      <c r="IO234">
        <v>0</v>
      </c>
      <c r="IP234" t="s">
        <v>443</v>
      </c>
      <c r="IQ234" t="s">
        <v>444</v>
      </c>
      <c r="IR234" t="s">
        <v>445</v>
      </c>
      <c r="IS234" t="s">
        <v>445</v>
      </c>
      <c r="IT234" t="s">
        <v>445</v>
      </c>
      <c r="IU234" t="s">
        <v>445</v>
      </c>
      <c r="IV234">
        <v>0</v>
      </c>
      <c r="IW234">
        <v>100</v>
      </c>
      <c r="IX234">
        <v>100</v>
      </c>
      <c r="IY234">
        <v>0.189</v>
      </c>
      <c r="IZ234">
        <v>0.1688</v>
      </c>
      <c r="JA234">
        <v>0.1520806729546384</v>
      </c>
      <c r="JB234">
        <v>0.0003178419753343253</v>
      </c>
      <c r="JC234">
        <v>-6.012475575984678E-07</v>
      </c>
      <c r="JD234">
        <v>7.594320938325871E-11</v>
      </c>
      <c r="JE234">
        <v>-0.06537213769188976</v>
      </c>
      <c r="JF234">
        <v>-0.002779077146552394</v>
      </c>
      <c r="JG234">
        <v>0.0007843295920201409</v>
      </c>
      <c r="JH234">
        <v>-1.211717912536145E-05</v>
      </c>
      <c r="JI234">
        <v>4</v>
      </c>
      <c r="JJ234">
        <v>2338</v>
      </c>
      <c r="JK234">
        <v>1</v>
      </c>
      <c r="JL234">
        <v>27</v>
      </c>
      <c r="JM234">
        <v>189987.1</v>
      </c>
      <c r="JN234">
        <v>189987.2</v>
      </c>
      <c r="JO234">
        <v>1.05835</v>
      </c>
      <c r="JP234">
        <v>2.27173</v>
      </c>
      <c r="JQ234">
        <v>1.39648</v>
      </c>
      <c r="JR234">
        <v>2.34863</v>
      </c>
      <c r="JS234">
        <v>1.49536</v>
      </c>
      <c r="JT234">
        <v>2.68188</v>
      </c>
      <c r="JU234">
        <v>36.1754</v>
      </c>
      <c r="JV234">
        <v>24.07</v>
      </c>
      <c r="JW234">
        <v>18</v>
      </c>
      <c r="JX234">
        <v>491.25</v>
      </c>
      <c r="JY234">
        <v>442.668</v>
      </c>
      <c r="JZ234">
        <v>30.7235</v>
      </c>
      <c r="KA234">
        <v>28.307</v>
      </c>
      <c r="KB234">
        <v>29.9999</v>
      </c>
      <c r="KC234">
        <v>28.1263</v>
      </c>
      <c r="KD234">
        <v>28.0536</v>
      </c>
      <c r="KE234">
        <v>21.187</v>
      </c>
      <c r="KF234">
        <v>26.7172</v>
      </c>
      <c r="KG234">
        <v>34.3737</v>
      </c>
      <c r="KH234">
        <v>30.7248</v>
      </c>
      <c r="KI234">
        <v>440.167</v>
      </c>
      <c r="KJ234">
        <v>16.5429</v>
      </c>
      <c r="KK234">
        <v>101.065</v>
      </c>
      <c r="KL234">
        <v>100.612</v>
      </c>
    </row>
    <row r="235" spans="1:298">
      <c r="A235">
        <v>219</v>
      </c>
      <c r="B235">
        <v>1758646660.1</v>
      </c>
      <c r="C235">
        <v>5034.099999904633</v>
      </c>
      <c r="D235" t="s">
        <v>884</v>
      </c>
      <c r="E235" t="s">
        <v>885</v>
      </c>
      <c r="F235">
        <v>5</v>
      </c>
      <c r="G235" t="s">
        <v>833</v>
      </c>
      <c r="H235" t="s">
        <v>437</v>
      </c>
      <c r="I235" t="s">
        <v>438</v>
      </c>
      <c r="J235">
        <v>1758646652.332142</v>
      </c>
      <c r="K235">
        <f>(L235)/1000</f>
        <v>0</v>
      </c>
      <c r="L235">
        <f>IF(DQ235, AO235, AI235)</f>
        <v>0</v>
      </c>
      <c r="M235">
        <f>IF(DQ235, AJ235, AH235)</f>
        <v>0</v>
      </c>
      <c r="N235">
        <f>DS235 - IF(AV235&gt;1, M235*DM235*100.0/(AX235), 0)</f>
        <v>0</v>
      </c>
      <c r="O235">
        <f>((U235-K235/2)*N235-M235)/(U235+K235/2)</f>
        <v>0</v>
      </c>
      <c r="P235">
        <f>O235*(DZ235+EA235)/1000.0</f>
        <v>0</v>
      </c>
      <c r="Q235">
        <f>(DS235 - IF(AV235&gt;1, M235*DM235*100.0/(AX235), 0))*(DZ235+EA235)/1000.0</f>
        <v>0</v>
      </c>
      <c r="R235">
        <f>2.0/((1/T235-1/S235)+SIGN(T235)*SQRT((1/T235-1/S235)*(1/T235-1/S235) + 4*DN235/((DN235+1)*(DN235+1))*(2*1/T235*1/S235-1/S235*1/S235)))</f>
        <v>0</v>
      </c>
      <c r="S235">
        <f>IF(LEFT(DO235,1)&lt;&gt;"0",IF(LEFT(DO235,1)="1",3.0,DP235),$D$5+$E$5*(EG235*DZ235/($K$5*1000))+$F$5*(EG235*DZ235/($K$5*1000))*MAX(MIN(DM235,$J$5),$I$5)*MAX(MIN(DM235,$J$5),$I$5)+$G$5*MAX(MIN(DM235,$J$5),$I$5)*(EG235*DZ235/($K$5*1000))+$H$5*(EG235*DZ235/($K$5*1000))*(EG235*DZ235/($K$5*1000)))</f>
        <v>0</v>
      </c>
      <c r="T235">
        <f>K235*(1000-(1000*0.61365*exp(17.502*X235/(240.97+X235))/(DZ235+EA235)+DU235)/2)/(1000*0.61365*exp(17.502*X235/(240.97+X235))/(DZ235+EA235)-DU235)</f>
        <v>0</v>
      </c>
      <c r="U235">
        <f>1/((DN235+1)/(R235/1.6)+1/(S235/1.37)) + DN235/((DN235+1)/(R235/1.6) + DN235/(S235/1.37))</f>
        <v>0</v>
      </c>
      <c r="V235">
        <f>(DI235*DL235)</f>
        <v>0</v>
      </c>
      <c r="W235">
        <f>(EB235+(V235+2*0.95*5.67E-8*(((EB235+$B$7)+273)^4-(EB235+273)^4)-44100*K235)/(1.84*29.3*S235+8*0.95*5.67E-8*(EB235+273)^3))</f>
        <v>0</v>
      </c>
      <c r="X235">
        <f>($C$7*EC235+$D$7*ED235+$E$7*W235)</f>
        <v>0</v>
      </c>
      <c r="Y235">
        <f>0.61365*exp(17.502*X235/(240.97+X235))</f>
        <v>0</v>
      </c>
      <c r="Z235">
        <f>(AA235/AB235*100)</f>
        <v>0</v>
      </c>
      <c r="AA235">
        <f>DU235*(DZ235+EA235)/1000</f>
        <v>0</v>
      </c>
      <c r="AB235">
        <f>0.61365*exp(17.502*EB235/(240.97+EB235))</f>
        <v>0</v>
      </c>
      <c r="AC235">
        <f>(Y235-DU235*(DZ235+EA235)/1000)</f>
        <v>0</v>
      </c>
      <c r="AD235">
        <f>(-K235*44100)</f>
        <v>0</v>
      </c>
      <c r="AE235">
        <f>2*29.3*S235*0.92*(EB235-X235)</f>
        <v>0</v>
      </c>
      <c r="AF235">
        <f>2*0.95*5.67E-8*(((EB235+$B$7)+273)^4-(X235+273)^4)</f>
        <v>0</v>
      </c>
      <c r="AG235">
        <f>V235+AF235+AD235+AE235</f>
        <v>0</v>
      </c>
      <c r="AH235">
        <f>DY235*AV235*(DT235-DS235*(1000-AV235*DV235)/(1000-AV235*DU235))/(100*DM235)</f>
        <v>0</v>
      </c>
      <c r="AI235">
        <f>1000*DY235*AV235*(DU235-DV235)/(100*DM235*(1000-AV235*DU235))</f>
        <v>0</v>
      </c>
      <c r="AJ235">
        <f>(AK235 - AL235 - DZ235*1E3/(8.314*(EB235+273.15)) * AN235/DY235 * AM235) * DY235/(100*DM235) * (1000 - DV235)/1000</f>
        <v>0</v>
      </c>
      <c r="AK235">
        <v>434.4838755505037</v>
      </c>
      <c r="AL235">
        <v>406.8245939393939</v>
      </c>
      <c r="AM235">
        <v>0.832980242782193</v>
      </c>
      <c r="AN235">
        <v>64.9634164498939</v>
      </c>
      <c r="AO235">
        <f>(AQ235 - AP235 + DZ235*1E3/(8.314*(EB235+273.15)) * AS235/DY235 * AR235) * DY235/(100*DM235) * 1000/(1000 - AQ235)</f>
        <v>0</v>
      </c>
      <c r="AP235">
        <v>16.54832690866489</v>
      </c>
      <c r="AQ235">
        <v>25.37713333333332</v>
      </c>
      <c r="AR235">
        <v>1.585338177348926E-05</v>
      </c>
      <c r="AS235">
        <v>107.6059285332688</v>
      </c>
      <c r="AT235">
        <v>0</v>
      </c>
      <c r="AU235">
        <v>0</v>
      </c>
      <c r="AV235">
        <f>IF(AT235*$H$13&gt;=AX235,1.0,(AX235/(AX235-AT235*$H$13)))</f>
        <v>0</v>
      </c>
      <c r="AW235">
        <f>(AV235-1)*100</f>
        <v>0</v>
      </c>
      <c r="AX235">
        <f>MAX(0,($B$13+$C$13*EG235)/(1+$D$13*EG235)*DZ235/(EB235+273)*$E$13)</f>
        <v>0</v>
      </c>
      <c r="AY235" t="s">
        <v>439</v>
      </c>
      <c r="AZ235" t="s">
        <v>439</v>
      </c>
      <c r="BA235">
        <v>0</v>
      </c>
      <c r="BB235">
        <v>0</v>
      </c>
      <c r="BC235">
        <f>1-BA235/BB235</f>
        <v>0</v>
      </c>
      <c r="BD235">
        <v>0</v>
      </c>
      <c r="BE235" t="s">
        <v>439</v>
      </c>
      <c r="BF235" t="s">
        <v>439</v>
      </c>
      <c r="BG235">
        <v>0</v>
      </c>
      <c r="BH235">
        <v>0</v>
      </c>
      <c r="BI235">
        <f>1-BG235/BH235</f>
        <v>0</v>
      </c>
      <c r="BJ235">
        <v>0.5</v>
      </c>
      <c r="BK235">
        <f>DJ235</f>
        <v>0</v>
      </c>
      <c r="BL235">
        <f>M235</f>
        <v>0</v>
      </c>
      <c r="BM235">
        <f>BI235*BJ235*BK235</f>
        <v>0</v>
      </c>
      <c r="BN235">
        <f>(BL235-BD235)/BK235</f>
        <v>0</v>
      </c>
      <c r="BO235">
        <f>(BB235-BH235)/BH235</f>
        <v>0</v>
      </c>
      <c r="BP235">
        <f>BA235/(BC235+BA235/BH235)</f>
        <v>0</v>
      </c>
      <c r="BQ235" t="s">
        <v>439</v>
      </c>
      <c r="BR235">
        <v>0</v>
      </c>
      <c r="BS235">
        <f>IF(BR235&lt;&gt;0, BR235, BP235)</f>
        <v>0</v>
      </c>
      <c r="BT235">
        <f>1-BS235/BH235</f>
        <v>0</v>
      </c>
      <c r="BU235">
        <f>(BH235-BG235)/(BH235-BS235)</f>
        <v>0</v>
      </c>
      <c r="BV235">
        <f>(BB235-BH235)/(BB235-BS235)</f>
        <v>0</v>
      </c>
      <c r="BW235">
        <f>(BH235-BG235)/(BH235-BA235)</f>
        <v>0</v>
      </c>
      <c r="BX235">
        <f>(BB235-BH235)/(BB235-BA235)</f>
        <v>0</v>
      </c>
      <c r="BY235">
        <f>(BU235*BS235/BG235)</f>
        <v>0</v>
      </c>
      <c r="BZ235">
        <f>(1-BY235)</f>
        <v>0</v>
      </c>
      <c r="DI235">
        <f>$B$11*EH235+$C$11*EI235+$F$11*ET235*(1-EW235)</f>
        <v>0</v>
      </c>
      <c r="DJ235">
        <f>DI235*DK235</f>
        <v>0</v>
      </c>
      <c r="DK235">
        <f>($B$11*$D$9+$C$11*$D$9+$F$11*((FG235+EY235)/MAX(FG235+EY235+FH235, 0.1)*$I$9+FH235/MAX(FG235+EY235+FH235, 0.1)*$J$9))/($B$11+$C$11+$F$11)</f>
        <v>0</v>
      </c>
      <c r="DL235">
        <f>($B$11*$K$9+$C$11*$K$9+$F$11*((FG235+EY235)/MAX(FG235+EY235+FH235, 0.1)*$P$9+FH235/MAX(FG235+EY235+FH235, 0.1)*$Q$9))/($B$11+$C$11+$F$11)</f>
        <v>0</v>
      </c>
      <c r="DM235">
        <v>5.36</v>
      </c>
      <c r="DN235">
        <v>0.5</v>
      </c>
      <c r="DO235" t="s">
        <v>440</v>
      </c>
      <c r="DP235">
        <v>2</v>
      </c>
      <c r="DQ235" t="b">
        <v>1</v>
      </c>
      <c r="DR235">
        <v>1758646652.332142</v>
      </c>
      <c r="DS235">
        <v>393.5774999999999</v>
      </c>
      <c r="DT235">
        <v>423.1148214285714</v>
      </c>
      <c r="DU235">
        <v>25.37563214285715</v>
      </c>
      <c r="DV235">
        <v>16.54909285714286</v>
      </c>
      <c r="DW235">
        <v>393.3889285714286</v>
      </c>
      <c r="DX235">
        <v>25.206775</v>
      </c>
      <c r="DY235">
        <v>500.0006071428572</v>
      </c>
      <c r="DZ235">
        <v>90.46025357142857</v>
      </c>
      <c r="EA235">
        <v>0.03046332500000001</v>
      </c>
      <c r="EB235">
        <v>31.23697499999999</v>
      </c>
      <c r="EC235">
        <v>29.99480357142857</v>
      </c>
      <c r="ED235">
        <v>999.9000000000002</v>
      </c>
      <c r="EE235">
        <v>0</v>
      </c>
      <c r="EF235">
        <v>0</v>
      </c>
      <c r="EG235">
        <v>9998.747142857143</v>
      </c>
      <c r="EH235">
        <v>0</v>
      </c>
      <c r="EI235">
        <v>12.3693</v>
      </c>
      <c r="EJ235">
        <v>-29.5371</v>
      </c>
      <c r="EK235">
        <v>403.8248571428571</v>
      </c>
      <c r="EL235">
        <v>430.2346785714286</v>
      </c>
      <c r="EM235">
        <v>8.826540357142857</v>
      </c>
      <c r="EN235">
        <v>423.1148214285714</v>
      </c>
      <c r="EO235">
        <v>16.54909285714286</v>
      </c>
      <c r="EP235">
        <v>2.295485</v>
      </c>
      <c r="EQ235">
        <v>1.497035714285714</v>
      </c>
      <c r="ER235">
        <v>19.64475714285714</v>
      </c>
      <c r="ES235">
        <v>12.93791071428571</v>
      </c>
      <c r="ET235">
        <v>2000.008928571429</v>
      </c>
      <c r="EU235">
        <v>0.9800003571428573</v>
      </c>
      <c r="EV235">
        <v>0.01999994285714286</v>
      </c>
      <c r="EW235">
        <v>0</v>
      </c>
      <c r="EX235">
        <v>831.9533214285714</v>
      </c>
      <c r="EY235">
        <v>5.00097</v>
      </c>
      <c r="EZ235">
        <v>16680.375</v>
      </c>
      <c r="FA235">
        <v>16707.65</v>
      </c>
      <c r="FB235">
        <v>40.56199999999999</v>
      </c>
      <c r="FC235">
        <v>40.84575</v>
      </c>
      <c r="FD235">
        <v>40.43699999999999</v>
      </c>
      <c r="FE235">
        <v>40.5</v>
      </c>
      <c r="FF235">
        <v>41.25442857142857</v>
      </c>
      <c r="FG235">
        <v>1955.108928571429</v>
      </c>
      <c r="FH235">
        <v>39.9</v>
      </c>
      <c r="FI235">
        <v>0</v>
      </c>
      <c r="FJ235">
        <v>1758646661.4</v>
      </c>
      <c r="FK235">
        <v>0</v>
      </c>
      <c r="FL235">
        <v>832.12936</v>
      </c>
      <c r="FM235">
        <v>9.540461506440739</v>
      </c>
      <c r="FN235">
        <v>188.2692305336834</v>
      </c>
      <c r="FO235">
        <v>16683.104</v>
      </c>
      <c r="FP235">
        <v>15</v>
      </c>
      <c r="FQ235">
        <v>0</v>
      </c>
      <c r="FR235" t="s">
        <v>441</v>
      </c>
      <c r="FS235">
        <v>1747247426.5</v>
      </c>
      <c r="FT235">
        <v>1747247420.5</v>
      </c>
      <c r="FU235">
        <v>0</v>
      </c>
      <c r="FV235">
        <v>1.027</v>
      </c>
      <c r="FW235">
        <v>0.031</v>
      </c>
      <c r="FX235">
        <v>0.02</v>
      </c>
      <c r="FY235">
        <v>0.05</v>
      </c>
      <c r="FZ235">
        <v>420</v>
      </c>
      <c r="GA235">
        <v>16</v>
      </c>
      <c r="GB235">
        <v>0.01</v>
      </c>
      <c r="GC235">
        <v>0.1</v>
      </c>
      <c r="GD235">
        <v>-28.77511951219512</v>
      </c>
      <c r="GE235">
        <v>-25.21437700348426</v>
      </c>
      <c r="GF235">
        <v>3.223366836711192</v>
      </c>
      <c r="GG235">
        <v>0</v>
      </c>
      <c r="GH235">
        <v>831.5283529411764</v>
      </c>
      <c r="GI235">
        <v>10.82777692341829</v>
      </c>
      <c r="GJ235">
        <v>1.105877050988541</v>
      </c>
      <c r="GK235">
        <v>-1</v>
      </c>
      <c r="GL235">
        <v>8.820867560975609</v>
      </c>
      <c r="GM235">
        <v>0.08491567944249978</v>
      </c>
      <c r="GN235">
        <v>0.01385672202473127</v>
      </c>
      <c r="GO235">
        <v>1</v>
      </c>
      <c r="GP235">
        <v>1</v>
      </c>
      <c r="GQ235">
        <v>2</v>
      </c>
      <c r="GR235" t="s">
        <v>442</v>
      </c>
      <c r="GS235">
        <v>3.13477</v>
      </c>
      <c r="GT235">
        <v>2.69048</v>
      </c>
      <c r="GU235">
        <v>0.09012920000000001</v>
      </c>
      <c r="GV235">
        <v>0.095818</v>
      </c>
      <c r="GW235">
        <v>0.110592</v>
      </c>
      <c r="GX235">
        <v>0.0808536</v>
      </c>
      <c r="GY235">
        <v>28944.3</v>
      </c>
      <c r="GZ235">
        <v>28815.8</v>
      </c>
      <c r="HA235">
        <v>29569.6</v>
      </c>
      <c r="HB235">
        <v>29449.9</v>
      </c>
      <c r="HC235">
        <v>34744.2</v>
      </c>
      <c r="HD235">
        <v>35862.3</v>
      </c>
      <c r="HE235">
        <v>41612.6</v>
      </c>
      <c r="HF235">
        <v>41840.5</v>
      </c>
      <c r="HG235">
        <v>1.9314</v>
      </c>
      <c r="HH235">
        <v>1.87055</v>
      </c>
      <c r="HI235">
        <v>0.0625849</v>
      </c>
      <c r="HJ235">
        <v>0</v>
      </c>
      <c r="HK235">
        <v>28.9845</v>
      </c>
      <c r="HL235">
        <v>999.9</v>
      </c>
      <c r="HM235">
        <v>43.4</v>
      </c>
      <c r="HN235">
        <v>31.2</v>
      </c>
      <c r="HO235">
        <v>21.8927</v>
      </c>
      <c r="HP235">
        <v>61.948</v>
      </c>
      <c r="HQ235">
        <v>26.2821</v>
      </c>
      <c r="HR235">
        <v>1</v>
      </c>
      <c r="HS235">
        <v>0.0554472</v>
      </c>
      <c r="HT235">
        <v>-1.4677</v>
      </c>
      <c r="HU235">
        <v>20.3334</v>
      </c>
      <c r="HV235">
        <v>5.21594</v>
      </c>
      <c r="HW235">
        <v>12.0123</v>
      </c>
      <c r="HX235">
        <v>4.9885</v>
      </c>
      <c r="HY235">
        <v>3.2878</v>
      </c>
      <c r="HZ235">
        <v>9999</v>
      </c>
      <c r="IA235">
        <v>9999</v>
      </c>
      <c r="IB235">
        <v>9999</v>
      </c>
      <c r="IC235">
        <v>999.9</v>
      </c>
      <c r="ID235">
        <v>1.86755</v>
      </c>
      <c r="IE235">
        <v>1.8667</v>
      </c>
      <c r="IF235">
        <v>1.866</v>
      </c>
      <c r="IG235">
        <v>1.866</v>
      </c>
      <c r="IH235">
        <v>1.86783</v>
      </c>
      <c r="II235">
        <v>1.87027</v>
      </c>
      <c r="IJ235">
        <v>1.8689</v>
      </c>
      <c r="IK235">
        <v>1.87041</v>
      </c>
      <c r="IL235">
        <v>0</v>
      </c>
      <c r="IM235">
        <v>0</v>
      </c>
      <c r="IN235">
        <v>0</v>
      </c>
      <c r="IO235">
        <v>0</v>
      </c>
      <c r="IP235" t="s">
        <v>443</v>
      </c>
      <c r="IQ235" t="s">
        <v>444</v>
      </c>
      <c r="IR235" t="s">
        <v>445</v>
      </c>
      <c r="IS235" t="s">
        <v>445</v>
      </c>
      <c r="IT235" t="s">
        <v>445</v>
      </c>
      <c r="IU235" t="s">
        <v>445</v>
      </c>
      <c r="IV235">
        <v>0</v>
      </c>
      <c r="IW235">
        <v>100</v>
      </c>
      <c r="IX235">
        <v>100</v>
      </c>
      <c r="IY235">
        <v>0.188</v>
      </c>
      <c r="IZ235">
        <v>0.1689</v>
      </c>
      <c r="JA235">
        <v>0.1520806729546384</v>
      </c>
      <c r="JB235">
        <v>0.0003178419753343253</v>
      </c>
      <c r="JC235">
        <v>-6.012475575984678E-07</v>
      </c>
      <c r="JD235">
        <v>7.594320938325871E-11</v>
      </c>
      <c r="JE235">
        <v>-0.06537213769188976</v>
      </c>
      <c r="JF235">
        <v>-0.002779077146552394</v>
      </c>
      <c r="JG235">
        <v>0.0007843295920201409</v>
      </c>
      <c r="JH235">
        <v>-1.211717912536145E-05</v>
      </c>
      <c r="JI235">
        <v>4</v>
      </c>
      <c r="JJ235">
        <v>2338</v>
      </c>
      <c r="JK235">
        <v>1</v>
      </c>
      <c r="JL235">
        <v>27</v>
      </c>
      <c r="JM235">
        <v>189987.2</v>
      </c>
      <c r="JN235">
        <v>189987.3</v>
      </c>
      <c r="JO235">
        <v>1.08765</v>
      </c>
      <c r="JP235">
        <v>2.27661</v>
      </c>
      <c r="JQ235">
        <v>1.39648</v>
      </c>
      <c r="JR235">
        <v>2.34619</v>
      </c>
      <c r="JS235">
        <v>1.49536</v>
      </c>
      <c r="JT235">
        <v>2.71362</v>
      </c>
      <c r="JU235">
        <v>36.1754</v>
      </c>
      <c r="JV235">
        <v>24.07</v>
      </c>
      <c r="JW235">
        <v>18</v>
      </c>
      <c r="JX235">
        <v>491.171</v>
      </c>
      <c r="JY235">
        <v>443.052</v>
      </c>
      <c r="JZ235">
        <v>30.7266</v>
      </c>
      <c r="KA235">
        <v>28.3058</v>
      </c>
      <c r="KB235">
        <v>29.9999</v>
      </c>
      <c r="KC235">
        <v>28.1263</v>
      </c>
      <c r="KD235">
        <v>28.0536</v>
      </c>
      <c r="KE235">
        <v>21.77</v>
      </c>
      <c r="KF235">
        <v>26.7172</v>
      </c>
      <c r="KG235">
        <v>34.3737</v>
      </c>
      <c r="KH235">
        <v>30.7249</v>
      </c>
      <c r="KI235">
        <v>460.224</v>
      </c>
      <c r="KJ235">
        <v>16.5243</v>
      </c>
      <c r="KK235">
        <v>101.064</v>
      </c>
      <c r="KL235">
        <v>100.612</v>
      </c>
    </row>
    <row r="236" spans="1:298">
      <c r="A236">
        <v>220</v>
      </c>
      <c r="B236">
        <v>1758646665.1</v>
      </c>
      <c r="C236">
        <v>5039.099999904633</v>
      </c>
      <c r="D236" t="s">
        <v>886</v>
      </c>
      <c r="E236" t="s">
        <v>887</v>
      </c>
      <c r="F236">
        <v>5</v>
      </c>
      <c r="G236" t="s">
        <v>833</v>
      </c>
      <c r="H236" t="s">
        <v>437</v>
      </c>
      <c r="I236" t="s">
        <v>438</v>
      </c>
      <c r="J236">
        <v>1758646657.6</v>
      </c>
      <c r="K236">
        <f>(L236)/1000</f>
        <v>0</v>
      </c>
      <c r="L236">
        <f>IF(DQ236, AO236, AI236)</f>
        <v>0</v>
      </c>
      <c r="M236">
        <f>IF(DQ236, AJ236, AH236)</f>
        <v>0</v>
      </c>
      <c r="N236">
        <f>DS236 - IF(AV236&gt;1, M236*DM236*100.0/(AX236), 0)</f>
        <v>0</v>
      </c>
      <c r="O236">
        <f>((U236-K236/2)*N236-M236)/(U236+K236/2)</f>
        <v>0</v>
      </c>
      <c r="P236">
        <f>O236*(DZ236+EA236)/1000.0</f>
        <v>0</v>
      </c>
      <c r="Q236">
        <f>(DS236 - IF(AV236&gt;1, M236*DM236*100.0/(AX236), 0))*(DZ236+EA236)/1000.0</f>
        <v>0</v>
      </c>
      <c r="R236">
        <f>2.0/((1/T236-1/S236)+SIGN(T236)*SQRT((1/T236-1/S236)*(1/T236-1/S236) + 4*DN236/((DN236+1)*(DN236+1))*(2*1/T236*1/S236-1/S236*1/S236)))</f>
        <v>0</v>
      </c>
      <c r="S236">
        <f>IF(LEFT(DO236,1)&lt;&gt;"0",IF(LEFT(DO236,1)="1",3.0,DP236),$D$5+$E$5*(EG236*DZ236/($K$5*1000))+$F$5*(EG236*DZ236/($K$5*1000))*MAX(MIN(DM236,$J$5),$I$5)*MAX(MIN(DM236,$J$5),$I$5)+$G$5*MAX(MIN(DM236,$J$5),$I$5)*(EG236*DZ236/($K$5*1000))+$H$5*(EG236*DZ236/($K$5*1000))*(EG236*DZ236/($K$5*1000)))</f>
        <v>0</v>
      </c>
      <c r="T236">
        <f>K236*(1000-(1000*0.61365*exp(17.502*X236/(240.97+X236))/(DZ236+EA236)+DU236)/2)/(1000*0.61365*exp(17.502*X236/(240.97+X236))/(DZ236+EA236)-DU236)</f>
        <v>0</v>
      </c>
      <c r="U236">
        <f>1/((DN236+1)/(R236/1.6)+1/(S236/1.37)) + DN236/((DN236+1)/(R236/1.6) + DN236/(S236/1.37))</f>
        <v>0</v>
      </c>
      <c r="V236">
        <f>(DI236*DL236)</f>
        <v>0</v>
      </c>
      <c r="W236">
        <f>(EB236+(V236+2*0.95*5.67E-8*(((EB236+$B$7)+273)^4-(EB236+273)^4)-44100*K236)/(1.84*29.3*S236+8*0.95*5.67E-8*(EB236+273)^3))</f>
        <v>0</v>
      </c>
      <c r="X236">
        <f>($C$7*EC236+$D$7*ED236+$E$7*W236)</f>
        <v>0</v>
      </c>
      <c r="Y236">
        <f>0.61365*exp(17.502*X236/(240.97+X236))</f>
        <v>0</v>
      </c>
      <c r="Z236">
        <f>(AA236/AB236*100)</f>
        <v>0</v>
      </c>
      <c r="AA236">
        <f>DU236*(DZ236+EA236)/1000</f>
        <v>0</v>
      </c>
      <c r="AB236">
        <f>0.61365*exp(17.502*EB236/(240.97+EB236))</f>
        <v>0</v>
      </c>
      <c r="AC236">
        <f>(Y236-DU236*(DZ236+EA236)/1000)</f>
        <v>0</v>
      </c>
      <c r="AD236">
        <f>(-K236*44100)</f>
        <v>0</v>
      </c>
      <c r="AE236">
        <f>2*29.3*S236*0.92*(EB236-X236)</f>
        <v>0</v>
      </c>
      <c r="AF236">
        <f>2*0.95*5.67E-8*(((EB236+$B$7)+273)^4-(X236+273)^4)</f>
        <v>0</v>
      </c>
      <c r="AG236">
        <f>V236+AF236+AD236+AE236</f>
        <v>0</v>
      </c>
      <c r="AH236">
        <f>DY236*AV236*(DT236-DS236*(1000-AV236*DV236)/(1000-AV236*DU236))/(100*DM236)</f>
        <v>0</v>
      </c>
      <c r="AI236">
        <f>1000*DY236*AV236*(DU236-DV236)/(100*DM236*(1000-AV236*DU236))</f>
        <v>0</v>
      </c>
      <c r="AJ236">
        <f>(AK236 - AL236 - DZ236*1E3/(8.314*(EB236+273.15)) * AN236/DY236 * AM236) * DY236/(100*DM236) * (1000 - DV236)/1000</f>
        <v>0</v>
      </c>
      <c r="AK236">
        <v>449.6338190513146</v>
      </c>
      <c r="AL236">
        <v>416.1185939393936</v>
      </c>
      <c r="AM236">
        <v>1.976903992092844</v>
      </c>
      <c r="AN236">
        <v>64.9634164498939</v>
      </c>
      <c r="AO236">
        <f>(AQ236 - AP236 + DZ236*1E3/(8.314*(EB236+273.15)) * AS236/DY236 * AR236) * DY236/(100*DM236) * 1000/(1000 - AQ236)</f>
        <v>0</v>
      </c>
      <c r="AP236">
        <v>16.54881815535922</v>
      </c>
      <c r="AQ236">
        <v>25.38450484848485</v>
      </c>
      <c r="AR236">
        <v>4.62905595758283E-05</v>
      </c>
      <c r="AS236">
        <v>107.6059285332688</v>
      </c>
      <c r="AT236">
        <v>0</v>
      </c>
      <c r="AU236">
        <v>0</v>
      </c>
      <c r="AV236">
        <f>IF(AT236*$H$13&gt;=AX236,1.0,(AX236/(AX236-AT236*$H$13)))</f>
        <v>0</v>
      </c>
      <c r="AW236">
        <f>(AV236-1)*100</f>
        <v>0</v>
      </c>
      <c r="AX236">
        <f>MAX(0,($B$13+$C$13*EG236)/(1+$D$13*EG236)*DZ236/(EB236+273)*$E$13)</f>
        <v>0</v>
      </c>
      <c r="AY236" t="s">
        <v>439</v>
      </c>
      <c r="AZ236" t="s">
        <v>439</v>
      </c>
      <c r="BA236">
        <v>0</v>
      </c>
      <c r="BB236">
        <v>0</v>
      </c>
      <c r="BC236">
        <f>1-BA236/BB236</f>
        <v>0</v>
      </c>
      <c r="BD236">
        <v>0</v>
      </c>
      <c r="BE236" t="s">
        <v>439</v>
      </c>
      <c r="BF236" t="s">
        <v>439</v>
      </c>
      <c r="BG236">
        <v>0</v>
      </c>
      <c r="BH236">
        <v>0</v>
      </c>
      <c r="BI236">
        <f>1-BG236/BH236</f>
        <v>0</v>
      </c>
      <c r="BJ236">
        <v>0.5</v>
      </c>
      <c r="BK236">
        <f>DJ236</f>
        <v>0</v>
      </c>
      <c r="BL236">
        <f>M236</f>
        <v>0</v>
      </c>
      <c r="BM236">
        <f>BI236*BJ236*BK236</f>
        <v>0</v>
      </c>
      <c r="BN236">
        <f>(BL236-BD236)/BK236</f>
        <v>0</v>
      </c>
      <c r="BO236">
        <f>(BB236-BH236)/BH236</f>
        <v>0</v>
      </c>
      <c r="BP236">
        <f>BA236/(BC236+BA236/BH236)</f>
        <v>0</v>
      </c>
      <c r="BQ236" t="s">
        <v>439</v>
      </c>
      <c r="BR236">
        <v>0</v>
      </c>
      <c r="BS236">
        <f>IF(BR236&lt;&gt;0, BR236, BP236)</f>
        <v>0</v>
      </c>
      <c r="BT236">
        <f>1-BS236/BH236</f>
        <v>0</v>
      </c>
      <c r="BU236">
        <f>(BH236-BG236)/(BH236-BS236)</f>
        <v>0</v>
      </c>
      <c r="BV236">
        <f>(BB236-BH236)/(BB236-BS236)</f>
        <v>0</v>
      </c>
      <c r="BW236">
        <f>(BH236-BG236)/(BH236-BA236)</f>
        <v>0</v>
      </c>
      <c r="BX236">
        <f>(BB236-BH236)/(BB236-BA236)</f>
        <v>0</v>
      </c>
      <c r="BY236">
        <f>(BU236*BS236/BG236)</f>
        <v>0</v>
      </c>
      <c r="BZ236">
        <f>(1-BY236)</f>
        <v>0</v>
      </c>
      <c r="DI236">
        <f>$B$11*EH236+$C$11*EI236+$F$11*ET236*(1-EW236)</f>
        <v>0</v>
      </c>
      <c r="DJ236">
        <f>DI236*DK236</f>
        <v>0</v>
      </c>
      <c r="DK236">
        <f>($B$11*$D$9+$C$11*$D$9+$F$11*((FG236+EY236)/MAX(FG236+EY236+FH236, 0.1)*$I$9+FH236/MAX(FG236+EY236+FH236, 0.1)*$J$9))/($B$11+$C$11+$F$11)</f>
        <v>0</v>
      </c>
      <c r="DL236">
        <f>($B$11*$K$9+$C$11*$K$9+$F$11*((FG236+EY236)/MAX(FG236+EY236+FH236, 0.1)*$P$9+FH236/MAX(FG236+EY236+FH236, 0.1)*$Q$9))/($B$11+$C$11+$F$11)</f>
        <v>0</v>
      </c>
      <c r="DM236">
        <v>5.36</v>
      </c>
      <c r="DN236">
        <v>0.5</v>
      </c>
      <c r="DO236" t="s">
        <v>440</v>
      </c>
      <c r="DP236">
        <v>2</v>
      </c>
      <c r="DQ236" t="b">
        <v>1</v>
      </c>
      <c r="DR236">
        <v>1758646657.6</v>
      </c>
      <c r="DS236">
        <v>396.3982222222222</v>
      </c>
      <c r="DT236">
        <v>431.225</v>
      </c>
      <c r="DU236">
        <v>25.37725555555555</v>
      </c>
      <c r="DV236">
        <v>16.5485037037037</v>
      </c>
      <c r="DW236">
        <v>396.2098888888889</v>
      </c>
      <c r="DX236">
        <v>25.20837407407407</v>
      </c>
      <c r="DY236">
        <v>500.0071111111112</v>
      </c>
      <c r="DZ236">
        <v>90.46148148148148</v>
      </c>
      <c r="EA236">
        <v>0.0301048</v>
      </c>
      <c r="EB236">
        <v>31.2388074074074</v>
      </c>
      <c r="EC236">
        <v>29.99907037037037</v>
      </c>
      <c r="ED236">
        <v>999.9000000000001</v>
      </c>
      <c r="EE236">
        <v>0</v>
      </c>
      <c r="EF236">
        <v>0</v>
      </c>
      <c r="EG236">
        <v>9998.537037037036</v>
      </c>
      <c r="EH236">
        <v>0</v>
      </c>
      <c r="EI236">
        <v>12.36943333333334</v>
      </c>
      <c r="EJ236">
        <v>-34.8266</v>
      </c>
      <c r="EK236">
        <v>406.7197037037037</v>
      </c>
      <c r="EL236">
        <v>438.4811111111111</v>
      </c>
      <c r="EM236">
        <v>8.828750740740739</v>
      </c>
      <c r="EN236">
        <v>431.225</v>
      </c>
      <c r="EO236">
        <v>16.5485037037037</v>
      </c>
      <c r="EP236">
        <v>2.295662962962963</v>
      </c>
      <c r="EQ236">
        <v>1.497002592592592</v>
      </c>
      <c r="ER236">
        <v>19.64600370370371</v>
      </c>
      <c r="ES236">
        <v>12.93756666666667</v>
      </c>
      <c r="ET236">
        <v>2000.005555555556</v>
      </c>
      <c r="EU236">
        <v>0.9800002222222223</v>
      </c>
      <c r="EV236">
        <v>0.02000007037037037</v>
      </c>
      <c r="EW236">
        <v>0</v>
      </c>
      <c r="EX236">
        <v>832.7866296296297</v>
      </c>
      <c r="EY236">
        <v>5.00097</v>
      </c>
      <c r="EZ236">
        <v>16695.6</v>
      </c>
      <c r="FA236">
        <v>16707.62592592593</v>
      </c>
      <c r="FB236">
        <v>40.56199999999999</v>
      </c>
      <c r="FC236">
        <v>40.84</v>
      </c>
      <c r="FD236">
        <v>40.43699999999999</v>
      </c>
      <c r="FE236">
        <v>40.5</v>
      </c>
      <c r="FF236">
        <v>41.25</v>
      </c>
      <c r="FG236">
        <v>1955.105555555556</v>
      </c>
      <c r="FH236">
        <v>39.9</v>
      </c>
      <c r="FI236">
        <v>0</v>
      </c>
      <c r="FJ236">
        <v>1758646666.2</v>
      </c>
      <c r="FK236">
        <v>0</v>
      </c>
      <c r="FL236">
        <v>832.88084</v>
      </c>
      <c r="FM236">
        <v>8.058538453180601</v>
      </c>
      <c r="FN236">
        <v>140.5538461727882</v>
      </c>
      <c r="FO236">
        <v>16696.576</v>
      </c>
      <c r="FP236">
        <v>15</v>
      </c>
      <c r="FQ236">
        <v>0</v>
      </c>
      <c r="FR236" t="s">
        <v>441</v>
      </c>
      <c r="FS236">
        <v>1747247426.5</v>
      </c>
      <c r="FT236">
        <v>1747247420.5</v>
      </c>
      <c r="FU236">
        <v>0</v>
      </c>
      <c r="FV236">
        <v>1.027</v>
      </c>
      <c r="FW236">
        <v>0.031</v>
      </c>
      <c r="FX236">
        <v>0.02</v>
      </c>
      <c r="FY236">
        <v>0.05</v>
      </c>
      <c r="FZ236">
        <v>420</v>
      </c>
      <c r="GA236">
        <v>16</v>
      </c>
      <c r="GB236">
        <v>0.01</v>
      </c>
      <c r="GC236">
        <v>0.1</v>
      </c>
      <c r="GD236">
        <v>-32.50249512195123</v>
      </c>
      <c r="GE236">
        <v>-59.90166689895464</v>
      </c>
      <c r="GF236">
        <v>6.364081505048708</v>
      </c>
      <c r="GG236">
        <v>0</v>
      </c>
      <c r="GH236">
        <v>832.3278529411765</v>
      </c>
      <c r="GI236">
        <v>8.952681434073165</v>
      </c>
      <c r="GJ236">
        <v>0.9161246104668924</v>
      </c>
      <c r="GK236">
        <v>-1</v>
      </c>
      <c r="GL236">
        <v>8.828563658536586</v>
      </c>
      <c r="GM236">
        <v>0.02368808362368644</v>
      </c>
      <c r="GN236">
        <v>0.004060797564397108</v>
      </c>
      <c r="GO236">
        <v>1</v>
      </c>
      <c r="GP236">
        <v>1</v>
      </c>
      <c r="GQ236">
        <v>2</v>
      </c>
      <c r="GR236" t="s">
        <v>442</v>
      </c>
      <c r="GS236">
        <v>3.13476</v>
      </c>
      <c r="GT236">
        <v>2.69027</v>
      </c>
      <c r="GU236">
        <v>0.0917866</v>
      </c>
      <c r="GV236">
        <v>0.09846829999999999</v>
      </c>
      <c r="GW236">
        <v>0.110614</v>
      </c>
      <c r="GX236">
        <v>0.08085100000000001</v>
      </c>
      <c r="GY236">
        <v>28892</v>
      </c>
      <c r="GZ236">
        <v>28731.5</v>
      </c>
      <c r="HA236">
        <v>29570.1</v>
      </c>
      <c r="HB236">
        <v>29450.1</v>
      </c>
      <c r="HC236">
        <v>34744</v>
      </c>
      <c r="HD236">
        <v>35862.7</v>
      </c>
      <c r="HE236">
        <v>41613.3</v>
      </c>
      <c r="HF236">
        <v>41840.8</v>
      </c>
      <c r="HG236">
        <v>1.93163</v>
      </c>
      <c r="HH236">
        <v>1.87038</v>
      </c>
      <c r="HI236">
        <v>0.0619516</v>
      </c>
      <c r="HJ236">
        <v>0</v>
      </c>
      <c r="HK236">
        <v>28.985</v>
      </c>
      <c r="HL236">
        <v>999.9</v>
      </c>
      <c r="HM236">
        <v>43.4</v>
      </c>
      <c r="HN236">
        <v>31.2</v>
      </c>
      <c r="HO236">
        <v>21.8913</v>
      </c>
      <c r="HP236">
        <v>62.108</v>
      </c>
      <c r="HQ236">
        <v>26.3942</v>
      </c>
      <c r="HR236">
        <v>1</v>
      </c>
      <c r="HS236">
        <v>0.0549695</v>
      </c>
      <c r="HT236">
        <v>-1.45681</v>
      </c>
      <c r="HU236">
        <v>20.3335</v>
      </c>
      <c r="HV236">
        <v>5.21594</v>
      </c>
      <c r="HW236">
        <v>12.0122</v>
      </c>
      <c r="HX236">
        <v>4.98835</v>
      </c>
      <c r="HY236">
        <v>3.28788</v>
      </c>
      <c r="HZ236">
        <v>9999</v>
      </c>
      <c r="IA236">
        <v>9999</v>
      </c>
      <c r="IB236">
        <v>9999</v>
      </c>
      <c r="IC236">
        <v>999.9</v>
      </c>
      <c r="ID236">
        <v>1.86754</v>
      </c>
      <c r="IE236">
        <v>1.86669</v>
      </c>
      <c r="IF236">
        <v>1.866</v>
      </c>
      <c r="IG236">
        <v>1.866</v>
      </c>
      <c r="IH236">
        <v>1.86783</v>
      </c>
      <c r="II236">
        <v>1.87027</v>
      </c>
      <c r="IJ236">
        <v>1.86891</v>
      </c>
      <c r="IK236">
        <v>1.8704</v>
      </c>
      <c r="IL236">
        <v>0</v>
      </c>
      <c r="IM236">
        <v>0</v>
      </c>
      <c r="IN236">
        <v>0</v>
      </c>
      <c r="IO236">
        <v>0</v>
      </c>
      <c r="IP236" t="s">
        <v>443</v>
      </c>
      <c r="IQ236" t="s">
        <v>444</v>
      </c>
      <c r="IR236" t="s">
        <v>445</v>
      </c>
      <c r="IS236" t="s">
        <v>445</v>
      </c>
      <c r="IT236" t="s">
        <v>445</v>
      </c>
      <c r="IU236" t="s">
        <v>445</v>
      </c>
      <c r="IV236">
        <v>0</v>
      </c>
      <c r="IW236">
        <v>100</v>
      </c>
      <c r="IX236">
        <v>100</v>
      </c>
      <c r="IY236">
        <v>0.187</v>
      </c>
      <c r="IZ236">
        <v>0.169</v>
      </c>
      <c r="JA236">
        <v>0.1520806729546384</v>
      </c>
      <c r="JB236">
        <v>0.0003178419753343253</v>
      </c>
      <c r="JC236">
        <v>-6.012475575984678E-07</v>
      </c>
      <c r="JD236">
        <v>7.594320938325871E-11</v>
      </c>
      <c r="JE236">
        <v>-0.06537213769188976</v>
      </c>
      <c r="JF236">
        <v>-0.002779077146552394</v>
      </c>
      <c r="JG236">
        <v>0.0007843295920201409</v>
      </c>
      <c r="JH236">
        <v>-1.211717912536145E-05</v>
      </c>
      <c r="JI236">
        <v>4</v>
      </c>
      <c r="JJ236">
        <v>2338</v>
      </c>
      <c r="JK236">
        <v>1</v>
      </c>
      <c r="JL236">
        <v>27</v>
      </c>
      <c r="JM236">
        <v>189987.3</v>
      </c>
      <c r="JN236">
        <v>189987.4</v>
      </c>
      <c r="JO236">
        <v>1.11816</v>
      </c>
      <c r="JP236">
        <v>2.29004</v>
      </c>
      <c r="JQ236">
        <v>1.39771</v>
      </c>
      <c r="JR236">
        <v>2.34985</v>
      </c>
      <c r="JS236">
        <v>1.49536</v>
      </c>
      <c r="JT236">
        <v>2.5415</v>
      </c>
      <c r="JU236">
        <v>36.1754</v>
      </c>
      <c r="JV236">
        <v>24.0612</v>
      </c>
      <c r="JW236">
        <v>18</v>
      </c>
      <c r="JX236">
        <v>491.314</v>
      </c>
      <c r="JY236">
        <v>442.928</v>
      </c>
      <c r="JZ236">
        <v>30.727</v>
      </c>
      <c r="KA236">
        <v>28.3058</v>
      </c>
      <c r="KB236">
        <v>30</v>
      </c>
      <c r="KC236">
        <v>28.1263</v>
      </c>
      <c r="KD236">
        <v>28.0513</v>
      </c>
      <c r="KE236">
        <v>22.4492</v>
      </c>
      <c r="KF236">
        <v>26.7172</v>
      </c>
      <c r="KG236">
        <v>34.0027</v>
      </c>
      <c r="KH236">
        <v>30.6085</v>
      </c>
      <c r="KI236">
        <v>473.583</v>
      </c>
      <c r="KJ236">
        <v>16.5042</v>
      </c>
      <c r="KK236">
        <v>101.065</v>
      </c>
      <c r="KL236">
        <v>100.612</v>
      </c>
    </row>
    <row r="237" spans="1:298">
      <c r="A237">
        <v>221</v>
      </c>
      <c r="B237">
        <v>1758646670.1</v>
      </c>
      <c r="C237">
        <v>5044.099999904633</v>
      </c>
      <c r="D237" t="s">
        <v>888</v>
      </c>
      <c r="E237" t="s">
        <v>889</v>
      </c>
      <c r="F237">
        <v>5</v>
      </c>
      <c r="G237" t="s">
        <v>833</v>
      </c>
      <c r="H237" t="s">
        <v>437</v>
      </c>
      <c r="I237" t="s">
        <v>438</v>
      </c>
      <c r="J237">
        <v>1758646662.314285</v>
      </c>
      <c r="K237">
        <f>(L237)/1000</f>
        <v>0</v>
      </c>
      <c r="L237">
        <f>IF(DQ237, AO237, AI237)</f>
        <v>0</v>
      </c>
      <c r="M237">
        <f>IF(DQ237, AJ237, AH237)</f>
        <v>0</v>
      </c>
      <c r="N237">
        <f>DS237 - IF(AV237&gt;1, M237*DM237*100.0/(AX237), 0)</f>
        <v>0</v>
      </c>
      <c r="O237">
        <f>((U237-K237/2)*N237-M237)/(U237+K237/2)</f>
        <v>0</v>
      </c>
      <c r="P237">
        <f>O237*(DZ237+EA237)/1000.0</f>
        <v>0</v>
      </c>
      <c r="Q237">
        <f>(DS237 - IF(AV237&gt;1, M237*DM237*100.0/(AX237), 0))*(DZ237+EA237)/1000.0</f>
        <v>0</v>
      </c>
      <c r="R237">
        <f>2.0/((1/T237-1/S237)+SIGN(T237)*SQRT((1/T237-1/S237)*(1/T237-1/S237) + 4*DN237/((DN237+1)*(DN237+1))*(2*1/T237*1/S237-1/S237*1/S237)))</f>
        <v>0</v>
      </c>
      <c r="S237">
        <f>IF(LEFT(DO237,1)&lt;&gt;"0",IF(LEFT(DO237,1)="1",3.0,DP237),$D$5+$E$5*(EG237*DZ237/($K$5*1000))+$F$5*(EG237*DZ237/($K$5*1000))*MAX(MIN(DM237,$J$5),$I$5)*MAX(MIN(DM237,$J$5),$I$5)+$G$5*MAX(MIN(DM237,$J$5),$I$5)*(EG237*DZ237/($K$5*1000))+$H$5*(EG237*DZ237/($K$5*1000))*(EG237*DZ237/($K$5*1000)))</f>
        <v>0</v>
      </c>
      <c r="T237">
        <f>K237*(1000-(1000*0.61365*exp(17.502*X237/(240.97+X237))/(DZ237+EA237)+DU237)/2)/(1000*0.61365*exp(17.502*X237/(240.97+X237))/(DZ237+EA237)-DU237)</f>
        <v>0</v>
      </c>
      <c r="U237">
        <f>1/((DN237+1)/(R237/1.6)+1/(S237/1.37)) + DN237/((DN237+1)/(R237/1.6) + DN237/(S237/1.37))</f>
        <v>0</v>
      </c>
      <c r="V237">
        <f>(DI237*DL237)</f>
        <v>0</v>
      </c>
      <c r="W237">
        <f>(EB237+(V237+2*0.95*5.67E-8*(((EB237+$B$7)+273)^4-(EB237+273)^4)-44100*K237)/(1.84*29.3*S237+8*0.95*5.67E-8*(EB237+273)^3))</f>
        <v>0</v>
      </c>
      <c r="X237">
        <f>($C$7*EC237+$D$7*ED237+$E$7*W237)</f>
        <v>0</v>
      </c>
      <c r="Y237">
        <f>0.61365*exp(17.502*X237/(240.97+X237))</f>
        <v>0</v>
      </c>
      <c r="Z237">
        <f>(AA237/AB237*100)</f>
        <v>0</v>
      </c>
      <c r="AA237">
        <f>DU237*(DZ237+EA237)/1000</f>
        <v>0</v>
      </c>
      <c r="AB237">
        <f>0.61365*exp(17.502*EB237/(240.97+EB237))</f>
        <v>0</v>
      </c>
      <c r="AC237">
        <f>(Y237-DU237*(DZ237+EA237)/1000)</f>
        <v>0</v>
      </c>
      <c r="AD237">
        <f>(-K237*44100)</f>
        <v>0</v>
      </c>
      <c r="AE237">
        <f>2*29.3*S237*0.92*(EB237-X237)</f>
        <v>0</v>
      </c>
      <c r="AF237">
        <f>2*0.95*5.67E-8*(((EB237+$B$7)+273)^4-(X237+273)^4)</f>
        <v>0</v>
      </c>
      <c r="AG237">
        <f>V237+AF237+AD237+AE237</f>
        <v>0</v>
      </c>
      <c r="AH237">
        <f>DY237*AV237*(DT237-DS237*(1000-AV237*DV237)/(1000-AV237*DU237))/(100*DM237)</f>
        <v>0</v>
      </c>
      <c r="AI237">
        <f>1000*DY237*AV237*(DU237-DV237)/(100*DM237*(1000-AV237*DU237))</f>
        <v>0</v>
      </c>
      <c r="AJ237">
        <f>(AK237 - AL237 - DZ237*1E3/(8.314*(EB237+273.15)) * AN237/DY237 * AM237) * DY237/(100*DM237) * (1000 - DV237)/1000</f>
        <v>0</v>
      </c>
      <c r="AK237">
        <v>466.3480585992855</v>
      </c>
      <c r="AL237">
        <v>429.0928121212119</v>
      </c>
      <c r="AM237">
        <v>2.655379275537877</v>
      </c>
      <c r="AN237">
        <v>64.9634164498939</v>
      </c>
      <c r="AO237">
        <f>(AQ237 - AP237 + DZ237*1E3/(8.314*(EB237+273.15)) * AS237/DY237 * AR237) * DY237/(100*DM237) * 1000/(1000 - AQ237)</f>
        <v>0</v>
      </c>
      <c r="AP237">
        <v>16.50712221543305</v>
      </c>
      <c r="AQ237">
        <v>25.38323696969697</v>
      </c>
      <c r="AR237">
        <v>-4.280475726084079E-05</v>
      </c>
      <c r="AS237">
        <v>107.6059285332688</v>
      </c>
      <c r="AT237">
        <v>0</v>
      </c>
      <c r="AU237">
        <v>0</v>
      </c>
      <c r="AV237">
        <f>IF(AT237*$H$13&gt;=AX237,1.0,(AX237/(AX237-AT237*$H$13)))</f>
        <v>0</v>
      </c>
      <c r="AW237">
        <f>(AV237-1)*100</f>
        <v>0</v>
      </c>
      <c r="AX237">
        <f>MAX(0,($B$13+$C$13*EG237)/(1+$D$13*EG237)*DZ237/(EB237+273)*$E$13)</f>
        <v>0</v>
      </c>
      <c r="AY237" t="s">
        <v>439</v>
      </c>
      <c r="AZ237" t="s">
        <v>439</v>
      </c>
      <c r="BA237">
        <v>0</v>
      </c>
      <c r="BB237">
        <v>0</v>
      </c>
      <c r="BC237">
        <f>1-BA237/BB237</f>
        <v>0</v>
      </c>
      <c r="BD237">
        <v>0</v>
      </c>
      <c r="BE237" t="s">
        <v>439</v>
      </c>
      <c r="BF237" t="s">
        <v>439</v>
      </c>
      <c r="BG237">
        <v>0</v>
      </c>
      <c r="BH237">
        <v>0</v>
      </c>
      <c r="BI237">
        <f>1-BG237/BH237</f>
        <v>0</v>
      </c>
      <c r="BJ237">
        <v>0.5</v>
      </c>
      <c r="BK237">
        <f>DJ237</f>
        <v>0</v>
      </c>
      <c r="BL237">
        <f>M237</f>
        <v>0</v>
      </c>
      <c r="BM237">
        <f>BI237*BJ237*BK237</f>
        <v>0</v>
      </c>
      <c r="BN237">
        <f>(BL237-BD237)/BK237</f>
        <v>0</v>
      </c>
      <c r="BO237">
        <f>(BB237-BH237)/BH237</f>
        <v>0</v>
      </c>
      <c r="BP237">
        <f>BA237/(BC237+BA237/BH237)</f>
        <v>0</v>
      </c>
      <c r="BQ237" t="s">
        <v>439</v>
      </c>
      <c r="BR237">
        <v>0</v>
      </c>
      <c r="BS237">
        <f>IF(BR237&lt;&gt;0, BR237, BP237)</f>
        <v>0</v>
      </c>
      <c r="BT237">
        <f>1-BS237/BH237</f>
        <v>0</v>
      </c>
      <c r="BU237">
        <f>(BH237-BG237)/(BH237-BS237)</f>
        <v>0</v>
      </c>
      <c r="BV237">
        <f>(BB237-BH237)/(BB237-BS237)</f>
        <v>0</v>
      </c>
      <c r="BW237">
        <f>(BH237-BG237)/(BH237-BA237)</f>
        <v>0</v>
      </c>
      <c r="BX237">
        <f>(BB237-BH237)/(BB237-BA237)</f>
        <v>0</v>
      </c>
      <c r="BY237">
        <f>(BU237*BS237/BG237)</f>
        <v>0</v>
      </c>
      <c r="BZ237">
        <f>(1-BY237)</f>
        <v>0</v>
      </c>
      <c r="DI237">
        <f>$B$11*EH237+$C$11*EI237+$F$11*ET237*(1-EW237)</f>
        <v>0</v>
      </c>
      <c r="DJ237">
        <f>DI237*DK237</f>
        <v>0</v>
      </c>
      <c r="DK237">
        <f>($B$11*$D$9+$C$11*$D$9+$F$11*((FG237+EY237)/MAX(FG237+EY237+FH237, 0.1)*$I$9+FH237/MAX(FG237+EY237+FH237, 0.1)*$J$9))/($B$11+$C$11+$F$11)</f>
        <v>0</v>
      </c>
      <c r="DL237">
        <f>($B$11*$K$9+$C$11*$K$9+$F$11*((FG237+EY237)/MAX(FG237+EY237+FH237, 0.1)*$P$9+FH237/MAX(FG237+EY237+FH237, 0.1)*$Q$9))/($B$11+$C$11+$F$11)</f>
        <v>0</v>
      </c>
      <c r="DM237">
        <v>5.36</v>
      </c>
      <c r="DN237">
        <v>0.5</v>
      </c>
      <c r="DO237" t="s">
        <v>440</v>
      </c>
      <c r="DP237">
        <v>2</v>
      </c>
      <c r="DQ237" t="b">
        <v>1</v>
      </c>
      <c r="DR237">
        <v>1758646662.314285</v>
      </c>
      <c r="DS237">
        <v>402.6593214285714</v>
      </c>
      <c r="DT237">
        <v>443.7212142857143</v>
      </c>
      <c r="DU237">
        <v>25.38170714285715</v>
      </c>
      <c r="DV237">
        <v>16.53709285714286</v>
      </c>
      <c r="DW237">
        <v>402.4716785714286</v>
      </c>
      <c r="DX237">
        <v>25.212775</v>
      </c>
      <c r="DY237">
        <v>499.9909285714285</v>
      </c>
      <c r="DZ237">
        <v>90.46136428571428</v>
      </c>
      <c r="EA237">
        <v>0.03010415714285714</v>
      </c>
      <c r="EB237">
        <v>31.23999642857143</v>
      </c>
      <c r="EC237">
        <v>29.99855714285714</v>
      </c>
      <c r="ED237">
        <v>999.9000000000002</v>
      </c>
      <c r="EE237">
        <v>0</v>
      </c>
      <c r="EF237">
        <v>0</v>
      </c>
      <c r="EG237">
        <v>9996.4725</v>
      </c>
      <c r="EH237">
        <v>0</v>
      </c>
      <c r="EI237">
        <v>12.3693</v>
      </c>
      <c r="EJ237">
        <v>-41.06181428571428</v>
      </c>
      <c r="EK237">
        <v>413.1457142857143</v>
      </c>
      <c r="EL237">
        <v>451.1821071428571</v>
      </c>
      <c r="EM237">
        <v>8.844610714285713</v>
      </c>
      <c r="EN237">
        <v>443.7212142857143</v>
      </c>
      <c r="EO237">
        <v>16.53709285714286</v>
      </c>
      <c r="EP237">
        <v>2.296062857142857</v>
      </c>
      <c r="EQ237">
        <v>1.495968928571429</v>
      </c>
      <c r="ER237">
        <v>19.64880357142857</v>
      </c>
      <c r="ES237">
        <v>12.92700357142857</v>
      </c>
      <c r="ET237">
        <v>1999.972142857143</v>
      </c>
      <c r="EU237">
        <v>0.9799998214285713</v>
      </c>
      <c r="EV237">
        <v>0.02000046428571429</v>
      </c>
      <c r="EW237">
        <v>0</v>
      </c>
      <c r="EX237">
        <v>833.5647142857142</v>
      </c>
      <c r="EY237">
        <v>5.00097</v>
      </c>
      <c r="EZ237">
        <v>16710.575</v>
      </c>
      <c r="FA237">
        <v>16707.33571428572</v>
      </c>
      <c r="FB237">
        <v>40.56199999999999</v>
      </c>
      <c r="FC237">
        <v>40.83674999999999</v>
      </c>
      <c r="FD237">
        <v>40.43699999999999</v>
      </c>
      <c r="FE237">
        <v>40.5</v>
      </c>
      <c r="FF237">
        <v>41.25</v>
      </c>
      <c r="FG237">
        <v>1955.072142857143</v>
      </c>
      <c r="FH237">
        <v>39.9</v>
      </c>
      <c r="FI237">
        <v>0</v>
      </c>
      <c r="FJ237">
        <v>1758646671</v>
      </c>
      <c r="FK237">
        <v>0</v>
      </c>
      <c r="FL237">
        <v>833.68568</v>
      </c>
      <c r="FM237">
        <v>11.97861536617696</v>
      </c>
      <c r="FN237">
        <v>213.7461535014633</v>
      </c>
      <c r="FO237">
        <v>16712.084</v>
      </c>
      <c r="FP237">
        <v>15</v>
      </c>
      <c r="FQ237">
        <v>0</v>
      </c>
      <c r="FR237" t="s">
        <v>441</v>
      </c>
      <c r="FS237">
        <v>1747247426.5</v>
      </c>
      <c r="FT237">
        <v>1747247420.5</v>
      </c>
      <c r="FU237">
        <v>0</v>
      </c>
      <c r="FV237">
        <v>1.027</v>
      </c>
      <c r="FW237">
        <v>0.031</v>
      </c>
      <c r="FX237">
        <v>0.02</v>
      </c>
      <c r="FY237">
        <v>0.05</v>
      </c>
      <c r="FZ237">
        <v>420</v>
      </c>
      <c r="GA237">
        <v>16</v>
      </c>
      <c r="GB237">
        <v>0.01</v>
      </c>
      <c r="GC237">
        <v>0.1</v>
      </c>
      <c r="GD237">
        <v>-37.198795</v>
      </c>
      <c r="GE237">
        <v>-80.1828990619137</v>
      </c>
      <c r="GF237">
        <v>7.801267512973452</v>
      </c>
      <c r="GG237">
        <v>0</v>
      </c>
      <c r="GH237">
        <v>833.1889705882353</v>
      </c>
      <c r="GI237">
        <v>9.299236048845628</v>
      </c>
      <c r="GJ237">
        <v>0.9628888667562622</v>
      </c>
      <c r="GK237">
        <v>-1</v>
      </c>
      <c r="GL237">
        <v>8.837033999999999</v>
      </c>
      <c r="GM237">
        <v>0.1557791369606013</v>
      </c>
      <c r="GN237">
        <v>0.01887259147547063</v>
      </c>
      <c r="GO237">
        <v>0</v>
      </c>
      <c r="GP237">
        <v>0</v>
      </c>
      <c r="GQ237">
        <v>2</v>
      </c>
      <c r="GR237" t="s">
        <v>482</v>
      </c>
      <c r="GS237">
        <v>3.13478</v>
      </c>
      <c r="GT237">
        <v>2.69033</v>
      </c>
      <c r="GU237">
        <v>0.09399390000000001</v>
      </c>
      <c r="GV237">
        <v>0.10115</v>
      </c>
      <c r="GW237">
        <v>0.110597</v>
      </c>
      <c r="GX237">
        <v>0.08060349999999999</v>
      </c>
      <c r="GY237">
        <v>28821.8</v>
      </c>
      <c r="GZ237">
        <v>28646.1</v>
      </c>
      <c r="HA237">
        <v>29570</v>
      </c>
      <c r="HB237">
        <v>29450.1</v>
      </c>
      <c r="HC237">
        <v>34744.4</v>
      </c>
      <c r="HD237">
        <v>35872.5</v>
      </c>
      <c r="HE237">
        <v>41612.9</v>
      </c>
      <c r="HF237">
        <v>41840.8</v>
      </c>
      <c r="HG237">
        <v>1.9317</v>
      </c>
      <c r="HH237">
        <v>1.87057</v>
      </c>
      <c r="HI237">
        <v>0.0621006</v>
      </c>
      <c r="HJ237">
        <v>0</v>
      </c>
      <c r="HK237">
        <v>28.987</v>
      </c>
      <c r="HL237">
        <v>999.9</v>
      </c>
      <c r="HM237">
        <v>43.3</v>
      </c>
      <c r="HN237">
        <v>31.2</v>
      </c>
      <c r="HO237">
        <v>21.8422</v>
      </c>
      <c r="HP237">
        <v>62.298</v>
      </c>
      <c r="HQ237">
        <v>26.254</v>
      </c>
      <c r="HR237">
        <v>1</v>
      </c>
      <c r="HS237">
        <v>0.0548806</v>
      </c>
      <c r="HT237">
        <v>-1.04906</v>
      </c>
      <c r="HU237">
        <v>20.3364</v>
      </c>
      <c r="HV237">
        <v>5.21534</v>
      </c>
      <c r="HW237">
        <v>12.0116</v>
      </c>
      <c r="HX237">
        <v>4.98835</v>
      </c>
      <c r="HY237">
        <v>3.28795</v>
      </c>
      <c r="HZ237">
        <v>9999</v>
      </c>
      <c r="IA237">
        <v>9999</v>
      </c>
      <c r="IB237">
        <v>9999</v>
      </c>
      <c r="IC237">
        <v>999.9</v>
      </c>
      <c r="ID237">
        <v>1.86753</v>
      </c>
      <c r="IE237">
        <v>1.86673</v>
      </c>
      <c r="IF237">
        <v>1.866</v>
      </c>
      <c r="IG237">
        <v>1.866</v>
      </c>
      <c r="IH237">
        <v>1.86783</v>
      </c>
      <c r="II237">
        <v>1.87028</v>
      </c>
      <c r="IJ237">
        <v>1.86891</v>
      </c>
      <c r="IK237">
        <v>1.8704</v>
      </c>
      <c r="IL237">
        <v>0</v>
      </c>
      <c r="IM237">
        <v>0</v>
      </c>
      <c r="IN237">
        <v>0</v>
      </c>
      <c r="IO237">
        <v>0</v>
      </c>
      <c r="IP237" t="s">
        <v>443</v>
      </c>
      <c r="IQ237" t="s">
        <v>444</v>
      </c>
      <c r="IR237" t="s">
        <v>445</v>
      </c>
      <c r="IS237" t="s">
        <v>445</v>
      </c>
      <c r="IT237" t="s">
        <v>445</v>
      </c>
      <c r="IU237" t="s">
        <v>445</v>
      </c>
      <c r="IV237">
        <v>0</v>
      </c>
      <c r="IW237">
        <v>100</v>
      </c>
      <c r="IX237">
        <v>100</v>
      </c>
      <c r="IY237">
        <v>0.185</v>
      </c>
      <c r="IZ237">
        <v>0.1689</v>
      </c>
      <c r="JA237">
        <v>0.1520806729546384</v>
      </c>
      <c r="JB237">
        <v>0.0003178419753343253</v>
      </c>
      <c r="JC237">
        <v>-6.012475575984678E-07</v>
      </c>
      <c r="JD237">
        <v>7.594320938325871E-11</v>
      </c>
      <c r="JE237">
        <v>-0.06537213769188976</v>
      </c>
      <c r="JF237">
        <v>-0.002779077146552394</v>
      </c>
      <c r="JG237">
        <v>0.0007843295920201409</v>
      </c>
      <c r="JH237">
        <v>-1.211717912536145E-05</v>
      </c>
      <c r="JI237">
        <v>4</v>
      </c>
      <c r="JJ237">
        <v>2338</v>
      </c>
      <c r="JK237">
        <v>1</v>
      </c>
      <c r="JL237">
        <v>27</v>
      </c>
      <c r="JM237">
        <v>189987.4</v>
      </c>
      <c r="JN237">
        <v>189987.5</v>
      </c>
      <c r="JO237">
        <v>1.15112</v>
      </c>
      <c r="JP237">
        <v>2.28027</v>
      </c>
      <c r="JQ237">
        <v>1.39648</v>
      </c>
      <c r="JR237">
        <v>2.34741</v>
      </c>
      <c r="JS237">
        <v>1.49536</v>
      </c>
      <c r="JT237">
        <v>2.69897</v>
      </c>
      <c r="JU237">
        <v>36.1754</v>
      </c>
      <c r="JV237">
        <v>24.0612</v>
      </c>
      <c r="JW237">
        <v>18</v>
      </c>
      <c r="JX237">
        <v>491.361</v>
      </c>
      <c r="JY237">
        <v>443.049</v>
      </c>
      <c r="JZ237">
        <v>30.6528</v>
      </c>
      <c r="KA237">
        <v>28.3034</v>
      </c>
      <c r="KB237">
        <v>29.9999</v>
      </c>
      <c r="KC237">
        <v>28.1263</v>
      </c>
      <c r="KD237">
        <v>28.0512</v>
      </c>
      <c r="KE237">
        <v>23.0537</v>
      </c>
      <c r="KF237">
        <v>26.7172</v>
      </c>
      <c r="KG237">
        <v>34.0027</v>
      </c>
      <c r="KH237">
        <v>30.6307</v>
      </c>
      <c r="KI237">
        <v>493.664</v>
      </c>
      <c r="KJ237">
        <v>16.5014</v>
      </c>
      <c r="KK237">
        <v>101.065</v>
      </c>
      <c r="KL237">
        <v>100.612</v>
      </c>
    </row>
    <row r="238" spans="1:298">
      <c r="A238">
        <v>222</v>
      </c>
      <c r="B238">
        <v>1758646675.1</v>
      </c>
      <c r="C238">
        <v>5049.099999904633</v>
      </c>
      <c r="D238" t="s">
        <v>890</v>
      </c>
      <c r="E238" t="s">
        <v>891</v>
      </c>
      <c r="F238">
        <v>5</v>
      </c>
      <c r="G238" t="s">
        <v>833</v>
      </c>
      <c r="H238" t="s">
        <v>437</v>
      </c>
      <c r="I238" t="s">
        <v>438</v>
      </c>
      <c r="J238">
        <v>1758646667.6</v>
      </c>
      <c r="K238">
        <f>(L238)/1000</f>
        <v>0</v>
      </c>
      <c r="L238">
        <f>IF(DQ238, AO238, AI238)</f>
        <v>0</v>
      </c>
      <c r="M238">
        <f>IF(DQ238, AJ238, AH238)</f>
        <v>0</v>
      </c>
      <c r="N238">
        <f>DS238 - IF(AV238&gt;1, M238*DM238*100.0/(AX238), 0)</f>
        <v>0</v>
      </c>
      <c r="O238">
        <f>((U238-K238/2)*N238-M238)/(U238+K238/2)</f>
        <v>0</v>
      </c>
      <c r="P238">
        <f>O238*(DZ238+EA238)/1000.0</f>
        <v>0</v>
      </c>
      <c r="Q238">
        <f>(DS238 - IF(AV238&gt;1, M238*DM238*100.0/(AX238), 0))*(DZ238+EA238)/1000.0</f>
        <v>0</v>
      </c>
      <c r="R238">
        <f>2.0/((1/T238-1/S238)+SIGN(T238)*SQRT((1/T238-1/S238)*(1/T238-1/S238) + 4*DN238/((DN238+1)*(DN238+1))*(2*1/T238*1/S238-1/S238*1/S238)))</f>
        <v>0</v>
      </c>
      <c r="S238">
        <f>IF(LEFT(DO238,1)&lt;&gt;"0",IF(LEFT(DO238,1)="1",3.0,DP238),$D$5+$E$5*(EG238*DZ238/($K$5*1000))+$F$5*(EG238*DZ238/($K$5*1000))*MAX(MIN(DM238,$J$5),$I$5)*MAX(MIN(DM238,$J$5),$I$5)+$G$5*MAX(MIN(DM238,$J$5),$I$5)*(EG238*DZ238/($K$5*1000))+$H$5*(EG238*DZ238/($K$5*1000))*(EG238*DZ238/($K$5*1000)))</f>
        <v>0</v>
      </c>
      <c r="T238">
        <f>K238*(1000-(1000*0.61365*exp(17.502*X238/(240.97+X238))/(DZ238+EA238)+DU238)/2)/(1000*0.61365*exp(17.502*X238/(240.97+X238))/(DZ238+EA238)-DU238)</f>
        <v>0</v>
      </c>
      <c r="U238">
        <f>1/((DN238+1)/(R238/1.6)+1/(S238/1.37)) + DN238/((DN238+1)/(R238/1.6) + DN238/(S238/1.37))</f>
        <v>0</v>
      </c>
      <c r="V238">
        <f>(DI238*DL238)</f>
        <v>0</v>
      </c>
      <c r="W238">
        <f>(EB238+(V238+2*0.95*5.67E-8*(((EB238+$B$7)+273)^4-(EB238+273)^4)-44100*K238)/(1.84*29.3*S238+8*0.95*5.67E-8*(EB238+273)^3))</f>
        <v>0</v>
      </c>
      <c r="X238">
        <f>($C$7*EC238+$D$7*ED238+$E$7*W238)</f>
        <v>0</v>
      </c>
      <c r="Y238">
        <f>0.61365*exp(17.502*X238/(240.97+X238))</f>
        <v>0</v>
      </c>
      <c r="Z238">
        <f>(AA238/AB238*100)</f>
        <v>0</v>
      </c>
      <c r="AA238">
        <f>DU238*(DZ238+EA238)/1000</f>
        <v>0</v>
      </c>
      <c r="AB238">
        <f>0.61365*exp(17.502*EB238/(240.97+EB238))</f>
        <v>0</v>
      </c>
      <c r="AC238">
        <f>(Y238-DU238*(DZ238+EA238)/1000)</f>
        <v>0</v>
      </c>
      <c r="AD238">
        <f>(-K238*44100)</f>
        <v>0</v>
      </c>
      <c r="AE238">
        <f>2*29.3*S238*0.92*(EB238-X238)</f>
        <v>0</v>
      </c>
      <c r="AF238">
        <f>2*0.95*5.67E-8*(((EB238+$B$7)+273)^4-(X238+273)^4)</f>
        <v>0</v>
      </c>
      <c r="AG238">
        <f>V238+AF238+AD238+AE238</f>
        <v>0</v>
      </c>
      <c r="AH238">
        <f>DY238*AV238*(DT238-DS238*(1000-AV238*DV238)/(1000-AV238*DU238))/(100*DM238)</f>
        <v>0</v>
      </c>
      <c r="AI238">
        <f>1000*DY238*AV238*(DU238-DV238)/(100*DM238*(1000-AV238*DU238))</f>
        <v>0</v>
      </c>
      <c r="AJ238">
        <f>(AK238 - AL238 - DZ238*1E3/(8.314*(EB238+273.15)) * AN238/DY238 * AM238) * DY238/(100*DM238) * (1000 - DV238)/1000</f>
        <v>0</v>
      </c>
      <c r="AK238">
        <v>483.2848964594878</v>
      </c>
      <c r="AL238">
        <v>443.9379515151515</v>
      </c>
      <c r="AM238">
        <v>3.001715018850316</v>
      </c>
      <c r="AN238">
        <v>64.9634164498939</v>
      </c>
      <c r="AO238">
        <f>(AQ238 - AP238 + DZ238*1E3/(8.314*(EB238+273.15)) * AS238/DY238 * AR238) * DY238/(100*DM238) * 1000/(1000 - AQ238)</f>
        <v>0</v>
      </c>
      <c r="AP238">
        <v>16.47088682578188</v>
      </c>
      <c r="AQ238">
        <v>25.36518787878786</v>
      </c>
      <c r="AR238">
        <v>-0.0001493135099177069</v>
      </c>
      <c r="AS238">
        <v>107.6059285332688</v>
      </c>
      <c r="AT238">
        <v>0</v>
      </c>
      <c r="AU238">
        <v>0</v>
      </c>
      <c r="AV238">
        <f>IF(AT238*$H$13&gt;=AX238,1.0,(AX238/(AX238-AT238*$H$13)))</f>
        <v>0</v>
      </c>
      <c r="AW238">
        <f>(AV238-1)*100</f>
        <v>0</v>
      </c>
      <c r="AX238">
        <f>MAX(0,($B$13+$C$13*EG238)/(1+$D$13*EG238)*DZ238/(EB238+273)*$E$13)</f>
        <v>0</v>
      </c>
      <c r="AY238" t="s">
        <v>439</v>
      </c>
      <c r="AZ238" t="s">
        <v>439</v>
      </c>
      <c r="BA238">
        <v>0</v>
      </c>
      <c r="BB238">
        <v>0</v>
      </c>
      <c r="BC238">
        <f>1-BA238/BB238</f>
        <v>0</v>
      </c>
      <c r="BD238">
        <v>0</v>
      </c>
      <c r="BE238" t="s">
        <v>439</v>
      </c>
      <c r="BF238" t="s">
        <v>439</v>
      </c>
      <c r="BG238">
        <v>0</v>
      </c>
      <c r="BH238">
        <v>0</v>
      </c>
      <c r="BI238">
        <f>1-BG238/BH238</f>
        <v>0</v>
      </c>
      <c r="BJ238">
        <v>0.5</v>
      </c>
      <c r="BK238">
        <f>DJ238</f>
        <v>0</v>
      </c>
      <c r="BL238">
        <f>M238</f>
        <v>0</v>
      </c>
      <c r="BM238">
        <f>BI238*BJ238*BK238</f>
        <v>0</v>
      </c>
      <c r="BN238">
        <f>(BL238-BD238)/BK238</f>
        <v>0</v>
      </c>
      <c r="BO238">
        <f>(BB238-BH238)/BH238</f>
        <v>0</v>
      </c>
      <c r="BP238">
        <f>BA238/(BC238+BA238/BH238)</f>
        <v>0</v>
      </c>
      <c r="BQ238" t="s">
        <v>439</v>
      </c>
      <c r="BR238">
        <v>0</v>
      </c>
      <c r="BS238">
        <f>IF(BR238&lt;&gt;0, BR238, BP238)</f>
        <v>0</v>
      </c>
      <c r="BT238">
        <f>1-BS238/BH238</f>
        <v>0</v>
      </c>
      <c r="BU238">
        <f>(BH238-BG238)/(BH238-BS238)</f>
        <v>0</v>
      </c>
      <c r="BV238">
        <f>(BB238-BH238)/(BB238-BS238)</f>
        <v>0</v>
      </c>
      <c r="BW238">
        <f>(BH238-BG238)/(BH238-BA238)</f>
        <v>0</v>
      </c>
      <c r="BX238">
        <f>(BB238-BH238)/(BB238-BA238)</f>
        <v>0</v>
      </c>
      <c r="BY238">
        <f>(BU238*BS238/BG238)</f>
        <v>0</v>
      </c>
      <c r="BZ238">
        <f>(1-BY238)</f>
        <v>0</v>
      </c>
      <c r="DI238">
        <f>$B$11*EH238+$C$11*EI238+$F$11*ET238*(1-EW238)</f>
        <v>0</v>
      </c>
      <c r="DJ238">
        <f>DI238*DK238</f>
        <v>0</v>
      </c>
      <c r="DK238">
        <f>($B$11*$D$9+$C$11*$D$9+$F$11*((FG238+EY238)/MAX(FG238+EY238+FH238, 0.1)*$I$9+FH238/MAX(FG238+EY238+FH238, 0.1)*$J$9))/($B$11+$C$11+$F$11)</f>
        <v>0</v>
      </c>
      <c r="DL238">
        <f>($B$11*$K$9+$C$11*$K$9+$F$11*((FG238+EY238)/MAX(FG238+EY238+FH238, 0.1)*$P$9+FH238/MAX(FG238+EY238+FH238, 0.1)*$Q$9))/($B$11+$C$11+$F$11)</f>
        <v>0</v>
      </c>
      <c r="DM238">
        <v>5.36</v>
      </c>
      <c r="DN238">
        <v>0.5</v>
      </c>
      <c r="DO238" t="s">
        <v>440</v>
      </c>
      <c r="DP238">
        <v>2</v>
      </c>
      <c r="DQ238" t="b">
        <v>1</v>
      </c>
      <c r="DR238">
        <v>1758646667.6</v>
      </c>
      <c r="DS238">
        <v>413.7404814814814</v>
      </c>
      <c r="DT238">
        <v>460.6144074074074</v>
      </c>
      <c r="DU238">
        <v>25.38068888888889</v>
      </c>
      <c r="DV238">
        <v>16.51116666666666</v>
      </c>
      <c r="DW238">
        <v>413.5544074074074</v>
      </c>
      <c r="DX238">
        <v>25.21176666666666</v>
      </c>
      <c r="DY238">
        <v>499.9852592592592</v>
      </c>
      <c r="DZ238">
        <v>90.46056296296298</v>
      </c>
      <c r="EA238">
        <v>0.02999112222222222</v>
      </c>
      <c r="EB238">
        <v>31.2406037037037</v>
      </c>
      <c r="EC238">
        <v>29.9969</v>
      </c>
      <c r="ED238">
        <v>999.9000000000001</v>
      </c>
      <c r="EE238">
        <v>0</v>
      </c>
      <c r="EF238">
        <v>0</v>
      </c>
      <c r="EG238">
        <v>10002.21851851852</v>
      </c>
      <c r="EH238">
        <v>0</v>
      </c>
      <c r="EI238">
        <v>12.3657</v>
      </c>
      <c r="EJ238">
        <v>-46.8738925925926</v>
      </c>
      <c r="EK238">
        <v>424.5148888888889</v>
      </c>
      <c r="EL238">
        <v>468.3468888888888</v>
      </c>
      <c r="EM238">
        <v>8.869516296296295</v>
      </c>
      <c r="EN238">
        <v>460.6144074074074</v>
      </c>
      <c r="EO238">
        <v>16.51116666666666</v>
      </c>
      <c r="EP238">
        <v>2.295950740740741</v>
      </c>
      <c r="EQ238">
        <v>1.493611481481481</v>
      </c>
      <c r="ER238">
        <v>19.64800740740741</v>
      </c>
      <c r="ES238">
        <v>12.90288148148148</v>
      </c>
      <c r="ET238">
        <v>1999.962222222222</v>
      </c>
      <c r="EU238">
        <v>0.9799996666666666</v>
      </c>
      <c r="EV238">
        <v>0.02000061481481482</v>
      </c>
      <c r="EW238">
        <v>0</v>
      </c>
      <c r="EX238">
        <v>834.896962962963</v>
      </c>
      <c r="EY238">
        <v>5.00097</v>
      </c>
      <c r="EZ238">
        <v>16735.64444444445</v>
      </c>
      <c r="FA238">
        <v>16707.25555555556</v>
      </c>
      <c r="FB238">
        <v>40.56199999999999</v>
      </c>
      <c r="FC238">
        <v>40.82833333333333</v>
      </c>
      <c r="FD238">
        <v>40.43699999999999</v>
      </c>
      <c r="FE238">
        <v>40.5</v>
      </c>
      <c r="FF238">
        <v>41.25</v>
      </c>
      <c r="FG238">
        <v>1955.062222222222</v>
      </c>
      <c r="FH238">
        <v>39.9</v>
      </c>
      <c r="FI238">
        <v>0</v>
      </c>
      <c r="FJ238">
        <v>1758646676.4</v>
      </c>
      <c r="FK238">
        <v>0</v>
      </c>
      <c r="FL238">
        <v>835.0182307692307</v>
      </c>
      <c r="FM238">
        <v>18.71172649884156</v>
      </c>
      <c r="FN238">
        <v>385.6205129374864</v>
      </c>
      <c r="FO238">
        <v>16737.73846153846</v>
      </c>
      <c r="FP238">
        <v>15</v>
      </c>
      <c r="FQ238">
        <v>0</v>
      </c>
      <c r="FR238" t="s">
        <v>441</v>
      </c>
      <c r="FS238">
        <v>1747247426.5</v>
      </c>
      <c r="FT238">
        <v>1747247420.5</v>
      </c>
      <c r="FU238">
        <v>0</v>
      </c>
      <c r="FV238">
        <v>1.027</v>
      </c>
      <c r="FW238">
        <v>0.031</v>
      </c>
      <c r="FX238">
        <v>0.02</v>
      </c>
      <c r="FY238">
        <v>0.05</v>
      </c>
      <c r="FZ238">
        <v>420</v>
      </c>
      <c r="GA238">
        <v>16</v>
      </c>
      <c r="GB238">
        <v>0.01</v>
      </c>
      <c r="GC238">
        <v>0.1</v>
      </c>
      <c r="GD238">
        <v>-43.09943658536585</v>
      </c>
      <c r="GE238">
        <v>-66.95901324041819</v>
      </c>
      <c r="GF238">
        <v>6.801276408567341</v>
      </c>
      <c r="GG238">
        <v>0</v>
      </c>
      <c r="GH238">
        <v>834.3320294117648</v>
      </c>
      <c r="GI238">
        <v>14.98339189484069</v>
      </c>
      <c r="GJ238">
        <v>1.524687884845216</v>
      </c>
      <c r="GK238">
        <v>-1</v>
      </c>
      <c r="GL238">
        <v>8.857301707317072</v>
      </c>
      <c r="GM238">
        <v>0.2916568641115114</v>
      </c>
      <c r="GN238">
        <v>0.03130368122219312</v>
      </c>
      <c r="GO238">
        <v>0</v>
      </c>
      <c r="GP238">
        <v>0</v>
      </c>
      <c r="GQ238">
        <v>2</v>
      </c>
      <c r="GR238" t="s">
        <v>482</v>
      </c>
      <c r="GS238">
        <v>3.13481</v>
      </c>
      <c r="GT238">
        <v>2.69019</v>
      </c>
      <c r="GU238">
        <v>0.0964585</v>
      </c>
      <c r="GV238">
        <v>0.103802</v>
      </c>
      <c r="GW238">
        <v>0.110545</v>
      </c>
      <c r="GX238">
        <v>0.08057540000000001</v>
      </c>
      <c r="GY238">
        <v>28743.4</v>
      </c>
      <c r="GZ238">
        <v>28561.2</v>
      </c>
      <c r="HA238">
        <v>29570.1</v>
      </c>
      <c r="HB238">
        <v>29449.8</v>
      </c>
      <c r="HC238">
        <v>34746.9</v>
      </c>
      <c r="HD238">
        <v>35873.4</v>
      </c>
      <c r="HE238">
        <v>41613.4</v>
      </c>
      <c r="HF238">
        <v>41840.5</v>
      </c>
      <c r="HG238">
        <v>1.9318</v>
      </c>
      <c r="HH238">
        <v>1.87042</v>
      </c>
      <c r="HI238">
        <v>0.0619516</v>
      </c>
      <c r="HJ238">
        <v>0</v>
      </c>
      <c r="HK238">
        <v>28.987</v>
      </c>
      <c r="HL238">
        <v>999.9</v>
      </c>
      <c r="HM238">
        <v>43.3</v>
      </c>
      <c r="HN238">
        <v>31.2</v>
      </c>
      <c r="HO238">
        <v>21.8441</v>
      </c>
      <c r="HP238">
        <v>61.888</v>
      </c>
      <c r="HQ238">
        <v>26.3582</v>
      </c>
      <c r="HR238">
        <v>1</v>
      </c>
      <c r="HS238">
        <v>0.0548476</v>
      </c>
      <c r="HT238">
        <v>-1.34128</v>
      </c>
      <c r="HU238">
        <v>20.3344</v>
      </c>
      <c r="HV238">
        <v>5.21549</v>
      </c>
      <c r="HW238">
        <v>12.0113</v>
      </c>
      <c r="HX238">
        <v>4.98845</v>
      </c>
      <c r="HY238">
        <v>3.288</v>
      </c>
      <c r="HZ238">
        <v>9999</v>
      </c>
      <c r="IA238">
        <v>9999</v>
      </c>
      <c r="IB238">
        <v>9999</v>
      </c>
      <c r="IC238">
        <v>999.9</v>
      </c>
      <c r="ID238">
        <v>1.86754</v>
      </c>
      <c r="IE238">
        <v>1.86672</v>
      </c>
      <c r="IF238">
        <v>1.866</v>
      </c>
      <c r="IG238">
        <v>1.866</v>
      </c>
      <c r="IH238">
        <v>1.86783</v>
      </c>
      <c r="II238">
        <v>1.87028</v>
      </c>
      <c r="IJ238">
        <v>1.86891</v>
      </c>
      <c r="IK238">
        <v>1.8704</v>
      </c>
      <c r="IL238">
        <v>0</v>
      </c>
      <c r="IM238">
        <v>0</v>
      </c>
      <c r="IN238">
        <v>0</v>
      </c>
      <c r="IO238">
        <v>0</v>
      </c>
      <c r="IP238" t="s">
        <v>443</v>
      </c>
      <c r="IQ238" t="s">
        <v>444</v>
      </c>
      <c r="IR238" t="s">
        <v>445</v>
      </c>
      <c r="IS238" t="s">
        <v>445</v>
      </c>
      <c r="IT238" t="s">
        <v>445</v>
      </c>
      <c r="IU238" t="s">
        <v>445</v>
      </c>
      <c r="IV238">
        <v>0</v>
      </c>
      <c r="IW238">
        <v>100</v>
      </c>
      <c r="IX238">
        <v>100</v>
      </c>
      <c r="IY238">
        <v>0.183</v>
      </c>
      <c r="IZ238">
        <v>0.1687</v>
      </c>
      <c r="JA238">
        <v>0.1520806729546384</v>
      </c>
      <c r="JB238">
        <v>0.0003178419753343253</v>
      </c>
      <c r="JC238">
        <v>-6.012475575984678E-07</v>
      </c>
      <c r="JD238">
        <v>7.594320938325871E-11</v>
      </c>
      <c r="JE238">
        <v>-0.06537213769188976</v>
      </c>
      <c r="JF238">
        <v>-0.002779077146552394</v>
      </c>
      <c r="JG238">
        <v>0.0007843295920201409</v>
      </c>
      <c r="JH238">
        <v>-1.211717912536145E-05</v>
      </c>
      <c r="JI238">
        <v>4</v>
      </c>
      <c r="JJ238">
        <v>2338</v>
      </c>
      <c r="JK238">
        <v>1</v>
      </c>
      <c r="JL238">
        <v>27</v>
      </c>
      <c r="JM238">
        <v>189987.5</v>
      </c>
      <c r="JN238">
        <v>189987.6</v>
      </c>
      <c r="JO238">
        <v>1.1853</v>
      </c>
      <c r="JP238">
        <v>2.28394</v>
      </c>
      <c r="JQ238">
        <v>1.39648</v>
      </c>
      <c r="JR238">
        <v>2.35107</v>
      </c>
      <c r="JS238">
        <v>1.49536</v>
      </c>
      <c r="JT238">
        <v>2.52197</v>
      </c>
      <c r="JU238">
        <v>36.1754</v>
      </c>
      <c r="JV238">
        <v>24.0612</v>
      </c>
      <c r="JW238">
        <v>18</v>
      </c>
      <c r="JX238">
        <v>491.405</v>
      </c>
      <c r="JY238">
        <v>442.957</v>
      </c>
      <c r="JZ238">
        <v>30.6118</v>
      </c>
      <c r="KA238">
        <v>28.3034</v>
      </c>
      <c r="KB238">
        <v>29.9999</v>
      </c>
      <c r="KC238">
        <v>28.1239</v>
      </c>
      <c r="KD238">
        <v>28.0512</v>
      </c>
      <c r="KE238">
        <v>23.7339</v>
      </c>
      <c r="KF238">
        <v>26.7172</v>
      </c>
      <c r="KG238">
        <v>34.0027</v>
      </c>
      <c r="KH238">
        <v>30.6345</v>
      </c>
      <c r="KI238">
        <v>507.026</v>
      </c>
      <c r="KJ238">
        <v>16.5052</v>
      </c>
      <c r="KK238">
        <v>101.066</v>
      </c>
      <c r="KL238">
        <v>100.612</v>
      </c>
    </row>
    <row r="239" spans="1:298">
      <c r="A239">
        <v>223</v>
      </c>
      <c r="B239">
        <v>1758646680.1</v>
      </c>
      <c r="C239">
        <v>5054.099999904633</v>
      </c>
      <c r="D239" t="s">
        <v>892</v>
      </c>
      <c r="E239" t="s">
        <v>893</v>
      </c>
      <c r="F239">
        <v>5</v>
      </c>
      <c r="G239" t="s">
        <v>833</v>
      </c>
      <c r="H239" t="s">
        <v>437</v>
      </c>
      <c r="I239" t="s">
        <v>438</v>
      </c>
      <c r="J239">
        <v>1758646672.314285</v>
      </c>
      <c r="K239">
        <f>(L239)/1000</f>
        <v>0</v>
      </c>
      <c r="L239">
        <f>IF(DQ239, AO239, AI239)</f>
        <v>0</v>
      </c>
      <c r="M239">
        <f>IF(DQ239, AJ239, AH239)</f>
        <v>0</v>
      </c>
      <c r="N239">
        <f>DS239 - IF(AV239&gt;1, M239*DM239*100.0/(AX239), 0)</f>
        <v>0</v>
      </c>
      <c r="O239">
        <f>((U239-K239/2)*N239-M239)/(U239+K239/2)</f>
        <v>0</v>
      </c>
      <c r="P239">
        <f>O239*(DZ239+EA239)/1000.0</f>
        <v>0</v>
      </c>
      <c r="Q239">
        <f>(DS239 - IF(AV239&gt;1, M239*DM239*100.0/(AX239), 0))*(DZ239+EA239)/1000.0</f>
        <v>0</v>
      </c>
      <c r="R239">
        <f>2.0/((1/T239-1/S239)+SIGN(T239)*SQRT((1/T239-1/S239)*(1/T239-1/S239) + 4*DN239/((DN239+1)*(DN239+1))*(2*1/T239*1/S239-1/S239*1/S239)))</f>
        <v>0</v>
      </c>
      <c r="S239">
        <f>IF(LEFT(DO239,1)&lt;&gt;"0",IF(LEFT(DO239,1)="1",3.0,DP239),$D$5+$E$5*(EG239*DZ239/($K$5*1000))+$F$5*(EG239*DZ239/($K$5*1000))*MAX(MIN(DM239,$J$5),$I$5)*MAX(MIN(DM239,$J$5),$I$5)+$G$5*MAX(MIN(DM239,$J$5),$I$5)*(EG239*DZ239/($K$5*1000))+$H$5*(EG239*DZ239/($K$5*1000))*(EG239*DZ239/($K$5*1000)))</f>
        <v>0</v>
      </c>
      <c r="T239">
        <f>K239*(1000-(1000*0.61365*exp(17.502*X239/(240.97+X239))/(DZ239+EA239)+DU239)/2)/(1000*0.61365*exp(17.502*X239/(240.97+X239))/(DZ239+EA239)-DU239)</f>
        <v>0</v>
      </c>
      <c r="U239">
        <f>1/((DN239+1)/(R239/1.6)+1/(S239/1.37)) + DN239/((DN239+1)/(R239/1.6) + DN239/(S239/1.37))</f>
        <v>0</v>
      </c>
      <c r="V239">
        <f>(DI239*DL239)</f>
        <v>0</v>
      </c>
      <c r="W239">
        <f>(EB239+(V239+2*0.95*5.67E-8*(((EB239+$B$7)+273)^4-(EB239+273)^4)-44100*K239)/(1.84*29.3*S239+8*0.95*5.67E-8*(EB239+273)^3))</f>
        <v>0</v>
      </c>
      <c r="X239">
        <f>($C$7*EC239+$D$7*ED239+$E$7*W239)</f>
        <v>0</v>
      </c>
      <c r="Y239">
        <f>0.61365*exp(17.502*X239/(240.97+X239))</f>
        <v>0</v>
      </c>
      <c r="Z239">
        <f>(AA239/AB239*100)</f>
        <v>0</v>
      </c>
      <c r="AA239">
        <f>DU239*(DZ239+EA239)/1000</f>
        <v>0</v>
      </c>
      <c r="AB239">
        <f>0.61365*exp(17.502*EB239/(240.97+EB239))</f>
        <v>0</v>
      </c>
      <c r="AC239">
        <f>(Y239-DU239*(DZ239+EA239)/1000)</f>
        <v>0</v>
      </c>
      <c r="AD239">
        <f>(-K239*44100)</f>
        <v>0</v>
      </c>
      <c r="AE239">
        <f>2*29.3*S239*0.92*(EB239-X239)</f>
        <v>0</v>
      </c>
      <c r="AF239">
        <f>2*0.95*5.67E-8*(((EB239+$B$7)+273)^4-(X239+273)^4)</f>
        <v>0</v>
      </c>
      <c r="AG239">
        <f>V239+AF239+AD239+AE239</f>
        <v>0</v>
      </c>
      <c r="AH239">
        <f>DY239*AV239*(DT239-DS239*(1000-AV239*DV239)/(1000-AV239*DU239))/(100*DM239)</f>
        <v>0</v>
      </c>
      <c r="AI239">
        <f>1000*DY239*AV239*(DU239-DV239)/(100*DM239*(1000-AV239*DU239))</f>
        <v>0</v>
      </c>
      <c r="AJ239">
        <f>(AK239 - AL239 - DZ239*1E3/(8.314*(EB239+273.15)) * AN239/DY239 * AM239) * DY239/(100*DM239) * (1000 - DV239)/1000</f>
        <v>0</v>
      </c>
      <c r="AK239">
        <v>500.457053862237</v>
      </c>
      <c r="AL239">
        <v>459.4528727272726</v>
      </c>
      <c r="AM239">
        <v>3.118843240836472</v>
      </c>
      <c r="AN239">
        <v>64.9634164498939</v>
      </c>
      <c r="AO239">
        <f>(AQ239 - AP239 + DZ239*1E3/(8.314*(EB239+273.15)) * AS239/DY239 * AR239) * DY239/(100*DM239) * 1000/(1000 - AQ239)</f>
        <v>0</v>
      </c>
      <c r="AP239">
        <v>16.46708498747411</v>
      </c>
      <c r="AQ239">
        <v>25.35628424242424</v>
      </c>
      <c r="AR239">
        <v>-5.55885885749644E-05</v>
      </c>
      <c r="AS239">
        <v>107.6059285332688</v>
      </c>
      <c r="AT239">
        <v>0</v>
      </c>
      <c r="AU239">
        <v>0</v>
      </c>
      <c r="AV239">
        <f>IF(AT239*$H$13&gt;=AX239,1.0,(AX239/(AX239-AT239*$H$13)))</f>
        <v>0</v>
      </c>
      <c r="AW239">
        <f>(AV239-1)*100</f>
        <v>0</v>
      </c>
      <c r="AX239">
        <f>MAX(0,($B$13+$C$13*EG239)/(1+$D$13*EG239)*DZ239/(EB239+273)*$E$13)</f>
        <v>0</v>
      </c>
      <c r="AY239" t="s">
        <v>439</v>
      </c>
      <c r="AZ239" t="s">
        <v>439</v>
      </c>
      <c r="BA239">
        <v>0</v>
      </c>
      <c r="BB239">
        <v>0</v>
      </c>
      <c r="BC239">
        <f>1-BA239/BB239</f>
        <v>0</v>
      </c>
      <c r="BD239">
        <v>0</v>
      </c>
      <c r="BE239" t="s">
        <v>439</v>
      </c>
      <c r="BF239" t="s">
        <v>439</v>
      </c>
      <c r="BG239">
        <v>0</v>
      </c>
      <c r="BH239">
        <v>0</v>
      </c>
      <c r="BI239">
        <f>1-BG239/BH239</f>
        <v>0</v>
      </c>
      <c r="BJ239">
        <v>0.5</v>
      </c>
      <c r="BK239">
        <f>DJ239</f>
        <v>0</v>
      </c>
      <c r="BL239">
        <f>M239</f>
        <v>0</v>
      </c>
      <c r="BM239">
        <f>BI239*BJ239*BK239</f>
        <v>0</v>
      </c>
      <c r="BN239">
        <f>(BL239-BD239)/BK239</f>
        <v>0</v>
      </c>
      <c r="BO239">
        <f>(BB239-BH239)/BH239</f>
        <v>0</v>
      </c>
      <c r="BP239">
        <f>BA239/(BC239+BA239/BH239)</f>
        <v>0</v>
      </c>
      <c r="BQ239" t="s">
        <v>439</v>
      </c>
      <c r="BR239">
        <v>0</v>
      </c>
      <c r="BS239">
        <f>IF(BR239&lt;&gt;0, BR239, BP239)</f>
        <v>0</v>
      </c>
      <c r="BT239">
        <f>1-BS239/BH239</f>
        <v>0</v>
      </c>
      <c r="BU239">
        <f>(BH239-BG239)/(BH239-BS239)</f>
        <v>0</v>
      </c>
      <c r="BV239">
        <f>(BB239-BH239)/(BB239-BS239)</f>
        <v>0</v>
      </c>
      <c r="BW239">
        <f>(BH239-BG239)/(BH239-BA239)</f>
        <v>0</v>
      </c>
      <c r="BX239">
        <f>(BB239-BH239)/(BB239-BA239)</f>
        <v>0</v>
      </c>
      <c r="BY239">
        <f>(BU239*BS239/BG239)</f>
        <v>0</v>
      </c>
      <c r="BZ239">
        <f>(1-BY239)</f>
        <v>0</v>
      </c>
      <c r="DI239">
        <f>$B$11*EH239+$C$11*EI239+$F$11*ET239*(1-EW239)</f>
        <v>0</v>
      </c>
      <c r="DJ239">
        <f>DI239*DK239</f>
        <v>0</v>
      </c>
      <c r="DK239">
        <f>($B$11*$D$9+$C$11*$D$9+$F$11*((FG239+EY239)/MAX(FG239+EY239+FH239, 0.1)*$I$9+FH239/MAX(FG239+EY239+FH239, 0.1)*$J$9))/($B$11+$C$11+$F$11)</f>
        <v>0</v>
      </c>
      <c r="DL239">
        <f>($B$11*$K$9+$C$11*$K$9+$F$11*((FG239+EY239)/MAX(FG239+EY239+FH239, 0.1)*$P$9+FH239/MAX(FG239+EY239+FH239, 0.1)*$Q$9))/($B$11+$C$11+$F$11)</f>
        <v>0</v>
      </c>
      <c r="DM239">
        <v>5.36</v>
      </c>
      <c r="DN239">
        <v>0.5</v>
      </c>
      <c r="DO239" t="s">
        <v>440</v>
      </c>
      <c r="DP239">
        <v>2</v>
      </c>
      <c r="DQ239" t="b">
        <v>1</v>
      </c>
      <c r="DR239">
        <v>1758646672.314285</v>
      </c>
      <c r="DS239">
        <v>426.3684642857144</v>
      </c>
      <c r="DT239">
        <v>476.3488571428571</v>
      </c>
      <c r="DU239">
        <v>25.372775</v>
      </c>
      <c r="DV239">
        <v>16.48644642857143</v>
      </c>
      <c r="DW239">
        <v>426.18425</v>
      </c>
      <c r="DX239">
        <v>25.20396071428572</v>
      </c>
      <c r="DY239">
        <v>500.0110357142858</v>
      </c>
      <c r="DZ239">
        <v>90.45990357142855</v>
      </c>
      <c r="EA239">
        <v>0.02994674285714286</v>
      </c>
      <c r="EB239">
        <v>31.23961785714286</v>
      </c>
      <c r="EC239">
        <v>29.99469285714286</v>
      </c>
      <c r="ED239">
        <v>999.9000000000002</v>
      </c>
      <c r="EE239">
        <v>0</v>
      </c>
      <c r="EF239">
        <v>0</v>
      </c>
      <c r="EG239">
        <v>10004.90857142857</v>
      </c>
      <c r="EH239">
        <v>0</v>
      </c>
      <c r="EI239">
        <v>12.37186428571428</v>
      </c>
      <c r="EJ239">
        <v>-49.98039642857142</v>
      </c>
      <c r="EK239">
        <v>437.4680357142857</v>
      </c>
      <c r="EL239">
        <v>484.3333571428572</v>
      </c>
      <c r="EM239">
        <v>8.886328214285715</v>
      </c>
      <c r="EN239">
        <v>476.3488571428571</v>
      </c>
      <c r="EO239">
        <v>16.48644642857143</v>
      </c>
      <c r="EP239">
        <v>2.295218571428571</v>
      </c>
      <c r="EQ239">
        <v>1.491363571428572</v>
      </c>
      <c r="ER239">
        <v>19.64286428571429</v>
      </c>
      <c r="ES239">
        <v>12.87988571428571</v>
      </c>
      <c r="ET239">
        <v>1999.998571428571</v>
      </c>
      <c r="EU239">
        <v>0.9800000357142858</v>
      </c>
      <c r="EV239">
        <v>0.02000025714285715</v>
      </c>
      <c r="EW239">
        <v>0</v>
      </c>
      <c r="EX239">
        <v>836.6041428571428</v>
      </c>
      <c r="EY239">
        <v>5.00097</v>
      </c>
      <c r="EZ239">
        <v>16769.51785714286</v>
      </c>
      <c r="FA239">
        <v>16707.55714285715</v>
      </c>
      <c r="FB239">
        <v>40.56199999999999</v>
      </c>
      <c r="FC239">
        <v>40.82324999999999</v>
      </c>
      <c r="FD239">
        <v>40.43699999999999</v>
      </c>
      <c r="FE239">
        <v>40.5</v>
      </c>
      <c r="FF239">
        <v>41.25</v>
      </c>
      <c r="FG239">
        <v>1955.098571428572</v>
      </c>
      <c r="FH239">
        <v>39.9</v>
      </c>
      <c r="FI239">
        <v>0</v>
      </c>
      <c r="FJ239">
        <v>1758646681.2</v>
      </c>
      <c r="FK239">
        <v>0</v>
      </c>
      <c r="FL239">
        <v>836.7510384615384</v>
      </c>
      <c r="FM239">
        <v>24.02157266106939</v>
      </c>
      <c r="FN239">
        <v>494.885470485978</v>
      </c>
      <c r="FO239">
        <v>16772.31538461539</v>
      </c>
      <c r="FP239">
        <v>15</v>
      </c>
      <c r="FQ239">
        <v>0</v>
      </c>
      <c r="FR239" t="s">
        <v>441</v>
      </c>
      <c r="FS239">
        <v>1747247426.5</v>
      </c>
      <c r="FT239">
        <v>1747247420.5</v>
      </c>
      <c r="FU239">
        <v>0</v>
      </c>
      <c r="FV239">
        <v>1.027</v>
      </c>
      <c r="FW239">
        <v>0.031</v>
      </c>
      <c r="FX239">
        <v>0.02</v>
      </c>
      <c r="FY239">
        <v>0.05</v>
      </c>
      <c r="FZ239">
        <v>420</v>
      </c>
      <c r="GA239">
        <v>16</v>
      </c>
      <c r="GB239">
        <v>0.01</v>
      </c>
      <c r="GC239">
        <v>0.1</v>
      </c>
      <c r="GD239">
        <v>-47.6898425</v>
      </c>
      <c r="GE239">
        <v>-42.33263752345207</v>
      </c>
      <c r="GF239">
        <v>4.211877472510775</v>
      </c>
      <c r="GG239">
        <v>0</v>
      </c>
      <c r="GH239">
        <v>835.5789117647058</v>
      </c>
      <c r="GI239">
        <v>20.64634071984932</v>
      </c>
      <c r="GJ239">
        <v>2.062506689723878</v>
      </c>
      <c r="GK239">
        <v>-1</v>
      </c>
      <c r="GL239">
        <v>8.872547000000001</v>
      </c>
      <c r="GM239">
        <v>0.2516253658536236</v>
      </c>
      <c r="GN239">
        <v>0.02848631927785708</v>
      </c>
      <c r="GO239">
        <v>0</v>
      </c>
      <c r="GP239">
        <v>0</v>
      </c>
      <c r="GQ239">
        <v>2</v>
      </c>
      <c r="GR239" t="s">
        <v>482</v>
      </c>
      <c r="GS239">
        <v>3.13473</v>
      </c>
      <c r="GT239">
        <v>2.69058</v>
      </c>
      <c r="GU239">
        <v>0.09898659999999999</v>
      </c>
      <c r="GV239">
        <v>0.106439</v>
      </c>
      <c r="GW239">
        <v>0.110521</v>
      </c>
      <c r="GX239">
        <v>0.0805679</v>
      </c>
      <c r="GY239">
        <v>28662.9</v>
      </c>
      <c r="GZ239">
        <v>28477.4</v>
      </c>
      <c r="HA239">
        <v>29570</v>
      </c>
      <c r="HB239">
        <v>29450.1</v>
      </c>
      <c r="HC239">
        <v>34747.4</v>
      </c>
      <c r="HD239">
        <v>35873.8</v>
      </c>
      <c r="HE239">
        <v>41612.9</v>
      </c>
      <c r="HF239">
        <v>41840.6</v>
      </c>
      <c r="HG239">
        <v>1.9317</v>
      </c>
      <c r="HH239">
        <v>1.8705</v>
      </c>
      <c r="HI239">
        <v>0.0610948</v>
      </c>
      <c r="HJ239">
        <v>0</v>
      </c>
      <c r="HK239">
        <v>28.9895</v>
      </c>
      <c r="HL239">
        <v>999.9</v>
      </c>
      <c r="HM239">
        <v>43.2</v>
      </c>
      <c r="HN239">
        <v>31.2</v>
      </c>
      <c r="HO239">
        <v>21.7897</v>
      </c>
      <c r="HP239">
        <v>61.898</v>
      </c>
      <c r="HQ239">
        <v>26.3822</v>
      </c>
      <c r="HR239">
        <v>1</v>
      </c>
      <c r="HS239">
        <v>0.0545884</v>
      </c>
      <c r="HT239">
        <v>-1.39731</v>
      </c>
      <c r="HU239">
        <v>20.3339</v>
      </c>
      <c r="HV239">
        <v>5.21459</v>
      </c>
      <c r="HW239">
        <v>12.0111</v>
      </c>
      <c r="HX239">
        <v>4.9883</v>
      </c>
      <c r="HY239">
        <v>3.28783</v>
      </c>
      <c r="HZ239">
        <v>9999</v>
      </c>
      <c r="IA239">
        <v>9999</v>
      </c>
      <c r="IB239">
        <v>9999</v>
      </c>
      <c r="IC239">
        <v>999.9</v>
      </c>
      <c r="ID239">
        <v>1.86754</v>
      </c>
      <c r="IE239">
        <v>1.86673</v>
      </c>
      <c r="IF239">
        <v>1.866</v>
      </c>
      <c r="IG239">
        <v>1.866</v>
      </c>
      <c r="IH239">
        <v>1.86783</v>
      </c>
      <c r="II239">
        <v>1.87027</v>
      </c>
      <c r="IJ239">
        <v>1.86892</v>
      </c>
      <c r="IK239">
        <v>1.87042</v>
      </c>
      <c r="IL239">
        <v>0</v>
      </c>
      <c r="IM239">
        <v>0</v>
      </c>
      <c r="IN239">
        <v>0</v>
      </c>
      <c r="IO239">
        <v>0</v>
      </c>
      <c r="IP239" t="s">
        <v>443</v>
      </c>
      <c r="IQ239" t="s">
        <v>444</v>
      </c>
      <c r="IR239" t="s">
        <v>445</v>
      </c>
      <c r="IS239" t="s">
        <v>445</v>
      </c>
      <c r="IT239" t="s">
        <v>445</v>
      </c>
      <c r="IU239" t="s">
        <v>445</v>
      </c>
      <c r="IV239">
        <v>0</v>
      </c>
      <c r="IW239">
        <v>100</v>
      </c>
      <c r="IX239">
        <v>100</v>
      </c>
      <c r="IY239">
        <v>0.181</v>
      </c>
      <c r="IZ239">
        <v>0.1686</v>
      </c>
      <c r="JA239">
        <v>0.1520806729546384</v>
      </c>
      <c r="JB239">
        <v>0.0003178419753343253</v>
      </c>
      <c r="JC239">
        <v>-6.012475575984678E-07</v>
      </c>
      <c r="JD239">
        <v>7.594320938325871E-11</v>
      </c>
      <c r="JE239">
        <v>-0.06537213769188976</v>
      </c>
      <c r="JF239">
        <v>-0.002779077146552394</v>
      </c>
      <c r="JG239">
        <v>0.0007843295920201409</v>
      </c>
      <c r="JH239">
        <v>-1.211717912536145E-05</v>
      </c>
      <c r="JI239">
        <v>4</v>
      </c>
      <c r="JJ239">
        <v>2338</v>
      </c>
      <c r="JK239">
        <v>1</v>
      </c>
      <c r="JL239">
        <v>27</v>
      </c>
      <c r="JM239">
        <v>189987.6</v>
      </c>
      <c r="JN239">
        <v>189987.7</v>
      </c>
      <c r="JO239">
        <v>1.21338</v>
      </c>
      <c r="JP239">
        <v>2.2876</v>
      </c>
      <c r="JQ239">
        <v>1.39648</v>
      </c>
      <c r="JR239">
        <v>2.34741</v>
      </c>
      <c r="JS239">
        <v>1.49536</v>
      </c>
      <c r="JT239">
        <v>2.57324</v>
      </c>
      <c r="JU239">
        <v>36.1754</v>
      </c>
      <c r="JV239">
        <v>24.0612</v>
      </c>
      <c r="JW239">
        <v>18</v>
      </c>
      <c r="JX239">
        <v>491.341</v>
      </c>
      <c r="JY239">
        <v>443.003</v>
      </c>
      <c r="JZ239">
        <v>30.62</v>
      </c>
      <c r="KA239">
        <v>28.3028</v>
      </c>
      <c r="KB239">
        <v>29.9999</v>
      </c>
      <c r="KC239">
        <v>28.1239</v>
      </c>
      <c r="KD239">
        <v>28.0512</v>
      </c>
      <c r="KE239">
        <v>24.33</v>
      </c>
      <c r="KF239">
        <v>26.7172</v>
      </c>
      <c r="KG239">
        <v>34.0027</v>
      </c>
      <c r="KH239">
        <v>30.6387</v>
      </c>
      <c r="KI239">
        <v>527.077</v>
      </c>
      <c r="KJ239">
        <v>16.5007</v>
      </c>
      <c r="KK239">
        <v>101.065</v>
      </c>
      <c r="KL239">
        <v>100.612</v>
      </c>
    </row>
    <row r="240" spans="1:298">
      <c r="A240">
        <v>224</v>
      </c>
      <c r="B240">
        <v>1758646685.1</v>
      </c>
      <c r="C240">
        <v>5059.099999904633</v>
      </c>
      <c r="D240" t="s">
        <v>894</v>
      </c>
      <c r="E240" t="s">
        <v>895</v>
      </c>
      <c r="F240">
        <v>5</v>
      </c>
      <c r="G240" t="s">
        <v>833</v>
      </c>
      <c r="H240" t="s">
        <v>437</v>
      </c>
      <c r="I240" t="s">
        <v>438</v>
      </c>
      <c r="J240">
        <v>1758646677.6</v>
      </c>
      <c r="K240">
        <f>(L240)/1000</f>
        <v>0</v>
      </c>
      <c r="L240">
        <f>IF(DQ240, AO240, AI240)</f>
        <v>0</v>
      </c>
      <c r="M240">
        <f>IF(DQ240, AJ240, AH240)</f>
        <v>0</v>
      </c>
      <c r="N240">
        <f>DS240 - IF(AV240&gt;1, M240*DM240*100.0/(AX240), 0)</f>
        <v>0</v>
      </c>
      <c r="O240">
        <f>((U240-K240/2)*N240-M240)/(U240+K240/2)</f>
        <v>0</v>
      </c>
      <c r="P240">
        <f>O240*(DZ240+EA240)/1000.0</f>
        <v>0</v>
      </c>
      <c r="Q240">
        <f>(DS240 - IF(AV240&gt;1, M240*DM240*100.0/(AX240), 0))*(DZ240+EA240)/1000.0</f>
        <v>0</v>
      </c>
      <c r="R240">
        <f>2.0/((1/T240-1/S240)+SIGN(T240)*SQRT((1/T240-1/S240)*(1/T240-1/S240) + 4*DN240/((DN240+1)*(DN240+1))*(2*1/T240*1/S240-1/S240*1/S240)))</f>
        <v>0</v>
      </c>
      <c r="S240">
        <f>IF(LEFT(DO240,1)&lt;&gt;"0",IF(LEFT(DO240,1)="1",3.0,DP240),$D$5+$E$5*(EG240*DZ240/($K$5*1000))+$F$5*(EG240*DZ240/($K$5*1000))*MAX(MIN(DM240,$J$5),$I$5)*MAX(MIN(DM240,$J$5),$I$5)+$G$5*MAX(MIN(DM240,$J$5),$I$5)*(EG240*DZ240/($K$5*1000))+$H$5*(EG240*DZ240/($K$5*1000))*(EG240*DZ240/($K$5*1000)))</f>
        <v>0</v>
      </c>
      <c r="T240">
        <f>K240*(1000-(1000*0.61365*exp(17.502*X240/(240.97+X240))/(DZ240+EA240)+DU240)/2)/(1000*0.61365*exp(17.502*X240/(240.97+X240))/(DZ240+EA240)-DU240)</f>
        <v>0</v>
      </c>
      <c r="U240">
        <f>1/((DN240+1)/(R240/1.6)+1/(S240/1.37)) + DN240/((DN240+1)/(R240/1.6) + DN240/(S240/1.37))</f>
        <v>0</v>
      </c>
      <c r="V240">
        <f>(DI240*DL240)</f>
        <v>0</v>
      </c>
      <c r="W240">
        <f>(EB240+(V240+2*0.95*5.67E-8*(((EB240+$B$7)+273)^4-(EB240+273)^4)-44100*K240)/(1.84*29.3*S240+8*0.95*5.67E-8*(EB240+273)^3))</f>
        <v>0</v>
      </c>
      <c r="X240">
        <f>($C$7*EC240+$D$7*ED240+$E$7*W240)</f>
        <v>0</v>
      </c>
      <c r="Y240">
        <f>0.61365*exp(17.502*X240/(240.97+X240))</f>
        <v>0</v>
      </c>
      <c r="Z240">
        <f>(AA240/AB240*100)</f>
        <v>0</v>
      </c>
      <c r="AA240">
        <f>DU240*(DZ240+EA240)/1000</f>
        <v>0</v>
      </c>
      <c r="AB240">
        <f>0.61365*exp(17.502*EB240/(240.97+EB240))</f>
        <v>0</v>
      </c>
      <c r="AC240">
        <f>(Y240-DU240*(DZ240+EA240)/1000)</f>
        <v>0</v>
      </c>
      <c r="AD240">
        <f>(-K240*44100)</f>
        <v>0</v>
      </c>
      <c r="AE240">
        <f>2*29.3*S240*0.92*(EB240-X240)</f>
        <v>0</v>
      </c>
      <c r="AF240">
        <f>2*0.95*5.67E-8*(((EB240+$B$7)+273)^4-(X240+273)^4)</f>
        <v>0</v>
      </c>
      <c r="AG240">
        <f>V240+AF240+AD240+AE240</f>
        <v>0</v>
      </c>
      <c r="AH240">
        <f>DY240*AV240*(DT240-DS240*(1000-AV240*DV240)/(1000-AV240*DU240))/(100*DM240)</f>
        <v>0</v>
      </c>
      <c r="AI240">
        <f>1000*DY240*AV240*(DU240-DV240)/(100*DM240*(1000-AV240*DU240))</f>
        <v>0</v>
      </c>
      <c r="AJ240">
        <f>(AK240 - AL240 - DZ240*1E3/(8.314*(EB240+273.15)) * AN240/DY240 * AM240) * DY240/(100*DM240) * (1000 - DV240)/1000</f>
        <v>0</v>
      </c>
      <c r="AK240">
        <v>517.5225129360635</v>
      </c>
      <c r="AL240">
        <v>475.4892181818181</v>
      </c>
      <c r="AM240">
        <v>3.222545075182044</v>
      </c>
      <c r="AN240">
        <v>64.9634164498939</v>
      </c>
      <c r="AO240">
        <f>(AQ240 - AP240 + DZ240*1E3/(8.314*(EB240+273.15)) * AS240/DY240 * AR240) * DY240/(100*DM240) * 1000/(1000 - AQ240)</f>
        <v>0</v>
      </c>
      <c r="AP240">
        <v>16.46872021032582</v>
      </c>
      <c r="AQ240">
        <v>25.35550484848484</v>
      </c>
      <c r="AR240">
        <v>-2.895606634828126E-06</v>
      </c>
      <c r="AS240">
        <v>107.6059285332688</v>
      </c>
      <c r="AT240">
        <v>0</v>
      </c>
      <c r="AU240">
        <v>0</v>
      </c>
      <c r="AV240">
        <f>IF(AT240*$H$13&gt;=AX240,1.0,(AX240/(AX240-AT240*$H$13)))</f>
        <v>0</v>
      </c>
      <c r="AW240">
        <f>(AV240-1)*100</f>
        <v>0</v>
      </c>
      <c r="AX240">
        <f>MAX(0,($B$13+$C$13*EG240)/(1+$D$13*EG240)*DZ240/(EB240+273)*$E$13)</f>
        <v>0</v>
      </c>
      <c r="AY240" t="s">
        <v>439</v>
      </c>
      <c r="AZ240" t="s">
        <v>439</v>
      </c>
      <c r="BA240">
        <v>0</v>
      </c>
      <c r="BB240">
        <v>0</v>
      </c>
      <c r="BC240">
        <f>1-BA240/BB240</f>
        <v>0</v>
      </c>
      <c r="BD240">
        <v>0</v>
      </c>
      <c r="BE240" t="s">
        <v>439</v>
      </c>
      <c r="BF240" t="s">
        <v>439</v>
      </c>
      <c r="BG240">
        <v>0</v>
      </c>
      <c r="BH240">
        <v>0</v>
      </c>
      <c r="BI240">
        <f>1-BG240/BH240</f>
        <v>0</v>
      </c>
      <c r="BJ240">
        <v>0.5</v>
      </c>
      <c r="BK240">
        <f>DJ240</f>
        <v>0</v>
      </c>
      <c r="BL240">
        <f>M240</f>
        <v>0</v>
      </c>
      <c r="BM240">
        <f>BI240*BJ240*BK240</f>
        <v>0</v>
      </c>
      <c r="BN240">
        <f>(BL240-BD240)/BK240</f>
        <v>0</v>
      </c>
      <c r="BO240">
        <f>(BB240-BH240)/BH240</f>
        <v>0</v>
      </c>
      <c r="BP240">
        <f>BA240/(BC240+BA240/BH240)</f>
        <v>0</v>
      </c>
      <c r="BQ240" t="s">
        <v>439</v>
      </c>
      <c r="BR240">
        <v>0</v>
      </c>
      <c r="BS240">
        <f>IF(BR240&lt;&gt;0, BR240, BP240)</f>
        <v>0</v>
      </c>
      <c r="BT240">
        <f>1-BS240/BH240</f>
        <v>0</v>
      </c>
      <c r="BU240">
        <f>(BH240-BG240)/(BH240-BS240)</f>
        <v>0</v>
      </c>
      <c r="BV240">
        <f>(BB240-BH240)/(BB240-BS240)</f>
        <v>0</v>
      </c>
      <c r="BW240">
        <f>(BH240-BG240)/(BH240-BA240)</f>
        <v>0</v>
      </c>
      <c r="BX240">
        <f>(BB240-BH240)/(BB240-BA240)</f>
        <v>0</v>
      </c>
      <c r="BY240">
        <f>(BU240*BS240/BG240)</f>
        <v>0</v>
      </c>
      <c r="BZ240">
        <f>(1-BY240)</f>
        <v>0</v>
      </c>
      <c r="DI240">
        <f>$B$11*EH240+$C$11*EI240+$F$11*ET240*(1-EW240)</f>
        <v>0</v>
      </c>
      <c r="DJ240">
        <f>DI240*DK240</f>
        <v>0</v>
      </c>
      <c r="DK240">
        <f>($B$11*$D$9+$C$11*$D$9+$F$11*((FG240+EY240)/MAX(FG240+EY240+FH240, 0.1)*$I$9+FH240/MAX(FG240+EY240+FH240, 0.1)*$J$9))/($B$11+$C$11+$F$11)</f>
        <v>0</v>
      </c>
      <c r="DL240">
        <f>($B$11*$K$9+$C$11*$K$9+$F$11*((FG240+EY240)/MAX(FG240+EY240+FH240, 0.1)*$P$9+FH240/MAX(FG240+EY240+FH240, 0.1)*$Q$9))/($B$11+$C$11+$F$11)</f>
        <v>0</v>
      </c>
      <c r="DM240">
        <v>5.36</v>
      </c>
      <c r="DN240">
        <v>0.5</v>
      </c>
      <c r="DO240" t="s">
        <v>440</v>
      </c>
      <c r="DP240">
        <v>2</v>
      </c>
      <c r="DQ240" t="b">
        <v>1</v>
      </c>
      <c r="DR240">
        <v>1758646677.6</v>
      </c>
      <c r="DS240">
        <v>441.881074074074</v>
      </c>
      <c r="DT240">
        <v>494.0925925925926</v>
      </c>
      <c r="DU240">
        <v>25.36205185185185</v>
      </c>
      <c r="DV240">
        <v>16.46935555555555</v>
      </c>
      <c r="DW240">
        <v>441.6994074074074</v>
      </c>
      <c r="DX240">
        <v>25.19337407407408</v>
      </c>
      <c r="DY240">
        <v>500.0445925925926</v>
      </c>
      <c r="DZ240">
        <v>90.45977037037036</v>
      </c>
      <c r="EA240">
        <v>0.02994936296296296</v>
      </c>
      <c r="EB240">
        <v>31.2385925925926</v>
      </c>
      <c r="EC240">
        <v>29.99379259259259</v>
      </c>
      <c r="ED240">
        <v>999.9000000000001</v>
      </c>
      <c r="EE240">
        <v>0</v>
      </c>
      <c r="EF240">
        <v>0</v>
      </c>
      <c r="EG240">
        <v>10007.63740740741</v>
      </c>
      <c r="EH240">
        <v>0</v>
      </c>
      <c r="EI240">
        <v>12.37889259259259</v>
      </c>
      <c r="EJ240">
        <v>-52.21151111111111</v>
      </c>
      <c r="EK240">
        <v>453.3795925925926</v>
      </c>
      <c r="EL240">
        <v>502.3661851851851</v>
      </c>
      <c r="EM240">
        <v>8.892696666666668</v>
      </c>
      <c r="EN240">
        <v>494.0925925925926</v>
      </c>
      <c r="EO240">
        <v>16.46935555555555</v>
      </c>
      <c r="EP240">
        <v>2.294245925925926</v>
      </c>
      <c r="EQ240">
        <v>1.489814444444444</v>
      </c>
      <c r="ER240">
        <v>19.63604444444444</v>
      </c>
      <c r="ES240">
        <v>12.86403333333333</v>
      </c>
      <c r="ET240">
        <v>2000.017777777778</v>
      </c>
      <c r="EU240">
        <v>0.9800002222222224</v>
      </c>
      <c r="EV240">
        <v>0.02000007777777778</v>
      </c>
      <c r="EW240">
        <v>0</v>
      </c>
      <c r="EX240">
        <v>838.9635925925926</v>
      </c>
      <c r="EY240">
        <v>5.00097</v>
      </c>
      <c r="EZ240">
        <v>16815.25925925926</v>
      </c>
      <c r="FA240">
        <v>16707.72592592593</v>
      </c>
      <c r="FB240">
        <v>40.56199999999999</v>
      </c>
      <c r="FC240">
        <v>40.819</v>
      </c>
      <c r="FD240">
        <v>40.43699999999999</v>
      </c>
      <c r="FE240">
        <v>40.5</v>
      </c>
      <c r="FF240">
        <v>41.25</v>
      </c>
      <c r="FG240">
        <v>1955.117777777778</v>
      </c>
      <c r="FH240">
        <v>39.9</v>
      </c>
      <c r="FI240">
        <v>0</v>
      </c>
      <c r="FJ240">
        <v>1758646686</v>
      </c>
      <c r="FK240">
        <v>0</v>
      </c>
      <c r="FL240">
        <v>838.8962307692307</v>
      </c>
      <c r="FM240">
        <v>28.57805123047416</v>
      </c>
      <c r="FN240">
        <v>552.6324779162196</v>
      </c>
      <c r="FO240">
        <v>16814.13461538462</v>
      </c>
      <c r="FP240">
        <v>15</v>
      </c>
      <c r="FQ240">
        <v>0</v>
      </c>
      <c r="FR240" t="s">
        <v>441</v>
      </c>
      <c r="FS240">
        <v>1747247426.5</v>
      </c>
      <c r="FT240">
        <v>1747247420.5</v>
      </c>
      <c r="FU240">
        <v>0</v>
      </c>
      <c r="FV240">
        <v>1.027</v>
      </c>
      <c r="FW240">
        <v>0.031</v>
      </c>
      <c r="FX240">
        <v>0.02</v>
      </c>
      <c r="FY240">
        <v>0.05</v>
      </c>
      <c r="FZ240">
        <v>420</v>
      </c>
      <c r="GA240">
        <v>16</v>
      </c>
      <c r="GB240">
        <v>0.01</v>
      </c>
      <c r="GC240">
        <v>0.1</v>
      </c>
      <c r="GD240">
        <v>-50.79963414634146</v>
      </c>
      <c r="GE240">
        <v>-25.85874146341463</v>
      </c>
      <c r="GF240">
        <v>2.606326332600114</v>
      </c>
      <c r="GG240">
        <v>0</v>
      </c>
      <c r="GH240">
        <v>837.6142352941176</v>
      </c>
      <c r="GI240">
        <v>25.93723450461028</v>
      </c>
      <c r="GJ240">
        <v>2.567777650475946</v>
      </c>
      <c r="GK240">
        <v>-1</v>
      </c>
      <c r="GL240">
        <v>8.885916829268293</v>
      </c>
      <c r="GM240">
        <v>0.07511916376307766</v>
      </c>
      <c r="GN240">
        <v>0.01738216754271607</v>
      </c>
      <c r="GO240">
        <v>1</v>
      </c>
      <c r="GP240">
        <v>1</v>
      </c>
      <c r="GQ240">
        <v>2</v>
      </c>
      <c r="GR240" t="s">
        <v>442</v>
      </c>
      <c r="GS240">
        <v>3.1347</v>
      </c>
      <c r="GT240">
        <v>2.69024</v>
      </c>
      <c r="GU240">
        <v>0.101547</v>
      </c>
      <c r="GV240">
        <v>0.109012</v>
      </c>
      <c r="GW240">
        <v>0.110521</v>
      </c>
      <c r="GX240">
        <v>0.0805749</v>
      </c>
      <c r="GY240">
        <v>28582.3</v>
      </c>
      <c r="GZ240">
        <v>28395.1</v>
      </c>
      <c r="HA240">
        <v>29570.9</v>
      </c>
      <c r="HB240">
        <v>29449.7</v>
      </c>
      <c r="HC240">
        <v>34748.6</v>
      </c>
      <c r="HD240">
        <v>35873.3</v>
      </c>
      <c r="HE240">
        <v>41614.2</v>
      </c>
      <c r="HF240">
        <v>41840.3</v>
      </c>
      <c r="HG240">
        <v>1.93193</v>
      </c>
      <c r="HH240">
        <v>1.87057</v>
      </c>
      <c r="HI240">
        <v>0.0620633</v>
      </c>
      <c r="HJ240">
        <v>0</v>
      </c>
      <c r="HK240">
        <v>28.9895</v>
      </c>
      <c r="HL240">
        <v>999.9</v>
      </c>
      <c r="HM240">
        <v>43.2</v>
      </c>
      <c r="HN240">
        <v>31.2</v>
      </c>
      <c r="HO240">
        <v>21.7915</v>
      </c>
      <c r="HP240">
        <v>62.028</v>
      </c>
      <c r="HQ240">
        <v>26.3462</v>
      </c>
      <c r="HR240">
        <v>1</v>
      </c>
      <c r="HS240">
        <v>0.0545122</v>
      </c>
      <c r="HT240">
        <v>-1.42391</v>
      </c>
      <c r="HU240">
        <v>20.3335</v>
      </c>
      <c r="HV240">
        <v>5.21429</v>
      </c>
      <c r="HW240">
        <v>12.0113</v>
      </c>
      <c r="HX240">
        <v>4.9883</v>
      </c>
      <c r="HY240">
        <v>3.28778</v>
      </c>
      <c r="HZ240">
        <v>9999</v>
      </c>
      <c r="IA240">
        <v>9999</v>
      </c>
      <c r="IB240">
        <v>9999</v>
      </c>
      <c r="IC240">
        <v>999.9</v>
      </c>
      <c r="ID240">
        <v>1.86754</v>
      </c>
      <c r="IE240">
        <v>1.86673</v>
      </c>
      <c r="IF240">
        <v>1.866</v>
      </c>
      <c r="IG240">
        <v>1.866</v>
      </c>
      <c r="IH240">
        <v>1.86783</v>
      </c>
      <c r="II240">
        <v>1.87028</v>
      </c>
      <c r="IJ240">
        <v>1.86892</v>
      </c>
      <c r="IK240">
        <v>1.8704</v>
      </c>
      <c r="IL240">
        <v>0</v>
      </c>
      <c r="IM240">
        <v>0</v>
      </c>
      <c r="IN240">
        <v>0</v>
      </c>
      <c r="IO240">
        <v>0</v>
      </c>
      <c r="IP240" t="s">
        <v>443</v>
      </c>
      <c r="IQ240" t="s">
        <v>444</v>
      </c>
      <c r="IR240" t="s">
        <v>445</v>
      </c>
      <c r="IS240" t="s">
        <v>445</v>
      </c>
      <c r="IT240" t="s">
        <v>445</v>
      </c>
      <c r="IU240" t="s">
        <v>445</v>
      </c>
      <c r="IV240">
        <v>0</v>
      </c>
      <c r="IW240">
        <v>100</v>
      </c>
      <c r="IX240">
        <v>100</v>
      </c>
      <c r="IY240">
        <v>0.177</v>
      </c>
      <c r="IZ240">
        <v>0.1686</v>
      </c>
      <c r="JA240">
        <v>0.1520806729546384</v>
      </c>
      <c r="JB240">
        <v>0.0003178419753343253</v>
      </c>
      <c r="JC240">
        <v>-6.012475575984678E-07</v>
      </c>
      <c r="JD240">
        <v>7.594320938325871E-11</v>
      </c>
      <c r="JE240">
        <v>-0.06537213769188976</v>
      </c>
      <c r="JF240">
        <v>-0.002779077146552394</v>
      </c>
      <c r="JG240">
        <v>0.0007843295920201409</v>
      </c>
      <c r="JH240">
        <v>-1.211717912536145E-05</v>
      </c>
      <c r="JI240">
        <v>4</v>
      </c>
      <c r="JJ240">
        <v>2338</v>
      </c>
      <c r="JK240">
        <v>1</v>
      </c>
      <c r="JL240">
        <v>27</v>
      </c>
      <c r="JM240">
        <v>189987.6</v>
      </c>
      <c r="JN240">
        <v>189987.7</v>
      </c>
      <c r="JO240">
        <v>1.24878</v>
      </c>
      <c r="JP240">
        <v>2.26562</v>
      </c>
      <c r="JQ240">
        <v>1.39648</v>
      </c>
      <c r="JR240">
        <v>2.34741</v>
      </c>
      <c r="JS240">
        <v>1.49536</v>
      </c>
      <c r="JT240">
        <v>2.67212</v>
      </c>
      <c r="JU240">
        <v>36.1754</v>
      </c>
      <c r="JV240">
        <v>24.07</v>
      </c>
      <c r="JW240">
        <v>18</v>
      </c>
      <c r="JX240">
        <v>491.483</v>
      </c>
      <c r="JY240">
        <v>443.032</v>
      </c>
      <c r="JZ240">
        <v>30.6304</v>
      </c>
      <c r="KA240">
        <v>28.301</v>
      </c>
      <c r="KB240">
        <v>30.0001</v>
      </c>
      <c r="KC240">
        <v>28.1239</v>
      </c>
      <c r="KD240">
        <v>28.049</v>
      </c>
      <c r="KE240">
        <v>24.9994</v>
      </c>
      <c r="KF240">
        <v>26.7172</v>
      </c>
      <c r="KG240">
        <v>34.0027</v>
      </c>
      <c r="KH240">
        <v>30.6437</v>
      </c>
      <c r="KI240">
        <v>540.452</v>
      </c>
      <c r="KJ240">
        <v>16.4974</v>
      </c>
      <c r="KK240">
        <v>101.068</v>
      </c>
      <c r="KL240">
        <v>100.611</v>
      </c>
    </row>
    <row r="241" spans="1:298">
      <c r="A241">
        <v>225</v>
      </c>
      <c r="B241">
        <v>1758646690.1</v>
      </c>
      <c r="C241">
        <v>5064.099999904633</v>
      </c>
      <c r="D241" t="s">
        <v>896</v>
      </c>
      <c r="E241" t="s">
        <v>897</v>
      </c>
      <c r="F241">
        <v>5</v>
      </c>
      <c r="G241" t="s">
        <v>833</v>
      </c>
      <c r="H241" t="s">
        <v>437</v>
      </c>
      <c r="I241" t="s">
        <v>438</v>
      </c>
      <c r="J241">
        <v>1758646682.314285</v>
      </c>
      <c r="K241">
        <f>(L241)/1000</f>
        <v>0</v>
      </c>
      <c r="L241">
        <f>IF(DQ241, AO241, AI241)</f>
        <v>0</v>
      </c>
      <c r="M241">
        <f>IF(DQ241, AJ241, AH241)</f>
        <v>0</v>
      </c>
      <c r="N241">
        <f>DS241 - IF(AV241&gt;1, M241*DM241*100.0/(AX241), 0)</f>
        <v>0</v>
      </c>
      <c r="O241">
        <f>((U241-K241/2)*N241-M241)/(U241+K241/2)</f>
        <v>0</v>
      </c>
      <c r="P241">
        <f>O241*(DZ241+EA241)/1000.0</f>
        <v>0</v>
      </c>
      <c r="Q241">
        <f>(DS241 - IF(AV241&gt;1, M241*DM241*100.0/(AX241), 0))*(DZ241+EA241)/1000.0</f>
        <v>0</v>
      </c>
      <c r="R241">
        <f>2.0/((1/T241-1/S241)+SIGN(T241)*SQRT((1/T241-1/S241)*(1/T241-1/S241) + 4*DN241/((DN241+1)*(DN241+1))*(2*1/T241*1/S241-1/S241*1/S241)))</f>
        <v>0</v>
      </c>
      <c r="S241">
        <f>IF(LEFT(DO241,1)&lt;&gt;"0",IF(LEFT(DO241,1)="1",3.0,DP241),$D$5+$E$5*(EG241*DZ241/($K$5*1000))+$F$5*(EG241*DZ241/($K$5*1000))*MAX(MIN(DM241,$J$5),$I$5)*MAX(MIN(DM241,$J$5),$I$5)+$G$5*MAX(MIN(DM241,$J$5),$I$5)*(EG241*DZ241/($K$5*1000))+$H$5*(EG241*DZ241/($K$5*1000))*(EG241*DZ241/($K$5*1000)))</f>
        <v>0</v>
      </c>
      <c r="T241">
        <f>K241*(1000-(1000*0.61365*exp(17.502*X241/(240.97+X241))/(DZ241+EA241)+DU241)/2)/(1000*0.61365*exp(17.502*X241/(240.97+X241))/(DZ241+EA241)-DU241)</f>
        <v>0</v>
      </c>
      <c r="U241">
        <f>1/((DN241+1)/(R241/1.6)+1/(S241/1.37)) + DN241/((DN241+1)/(R241/1.6) + DN241/(S241/1.37))</f>
        <v>0</v>
      </c>
      <c r="V241">
        <f>(DI241*DL241)</f>
        <v>0</v>
      </c>
      <c r="W241">
        <f>(EB241+(V241+2*0.95*5.67E-8*(((EB241+$B$7)+273)^4-(EB241+273)^4)-44100*K241)/(1.84*29.3*S241+8*0.95*5.67E-8*(EB241+273)^3))</f>
        <v>0</v>
      </c>
      <c r="X241">
        <f>($C$7*EC241+$D$7*ED241+$E$7*W241)</f>
        <v>0</v>
      </c>
      <c r="Y241">
        <f>0.61365*exp(17.502*X241/(240.97+X241))</f>
        <v>0</v>
      </c>
      <c r="Z241">
        <f>(AA241/AB241*100)</f>
        <v>0</v>
      </c>
      <c r="AA241">
        <f>DU241*(DZ241+EA241)/1000</f>
        <v>0</v>
      </c>
      <c r="AB241">
        <f>0.61365*exp(17.502*EB241/(240.97+EB241))</f>
        <v>0</v>
      </c>
      <c r="AC241">
        <f>(Y241-DU241*(DZ241+EA241)/1000)</f>
        <v>0</v>
      </c>
      <c r="AD241">
        <f>(-K241*44100)</f>
        <v>0</v>
      </c>
      <c r="AE241">
        <f>2*29.3*S241*0.92*(EB241-X241)</f>
        <v>0</v>
      </c>
      <c r="AF241">
        <f>2*0.95*5.67E-8*(((EB241+$B$7)+273)^4-(X241+273)^4)</f>
        <v>0</v>
      </c>
      <c r="AG241">
        <f>V241+AF241+AD241+AE241</f>
        <v>0</v>
      </c>
      <c r="AH241">
        <f>DY241*AV241*(DT241-DS241*(1000-AV241*DV241)/(1000-AV241*DU241))/(100*DM241)</f>
        <v>0</v>
      </c>
      <c r="AI241">
        <f>1000*DY241*AV241*(DU241-DV241)/(100*DM241*(1000-AV241*DU241))</f>
        <v>0</v>
      </c>
      <c r="AJ241">
        <f>(AK241 - AL241 - DZ241*1E3/(8.314*(EB241+273.15)) * AN241/DY241 * AM241) * DY241/(100*DM241) * (1000 - DV241)/1000</f>
        <v>0</v>
      </c>
      <c r="AK241">
        <v>534.5839509170025</v>
      </c>
      <c r="AL241">
        <v>491.5830242424243</v>
      </c>
      <c r="AM241">
        <v>3.230484640103836</v>
      </c>
      <c r="AN241">
        <v>64.9634164498939</v>
      </c>
      <c r="AO241">
        <f>(AQ241 - AP241 + DZ241*1E3/(8.314*(EB241+273.15)) * AS241/DY241 * AR241) * DY241/(100*DM241) * 1000/(1000 - AQ241)</f>
        <v>0</v>
      </c>
      <c r="AP241">
        <v>16.46930029137735</v>
      </c>
      <c r="AQ241">
        <v>25.36216242424242</v>
      </c>
      <c r="AR241">
        <v>4.184208087517195E-05</v>
      </c>
      <c r="AS241">
        <v>107.6059285332688</v>
      </c>
      <c r="AT241">
        <v>0</v>
      </c>
      <c r="AU241">
        <v>0</v>
      </c>
      <c r="AV241">
        <f>IF(AT241*$H$13&gt;=AX241,1.0,(AX241/(AX241-AT241*$H$13)))</f>
        <v>0</v>
      </c>
      <c r="AW241">
        <f>(AV241-1)*100</f>
        <v>0</v>
      </c>
      <c r="AX241">
        <f>MAX(0,($B$13+$C$13*EG241)/(1+$D$13*EG241)*DZ241/(EB241+273)*$E$13)</f>
        <v>0</v>
      </c>
      <c r="AY241" t="s">
        <v>439</v>
      </c>
      <c r="AZ241" t="s">
        <v>439</v>
      </c>
      <c r="BA241">
        <v>0</v>
      </c>
      <c r="BB241">
        <v>0</v>
      </c>
      <c r="BC241">
        <f>1-BA241/BB241</f>
        <v>0</v>
      </c>
      <c r="BD241">
        <v>0</v>
      </c>
      <c r="BE241" t="s">
        <v>439</v>
      </c>
      <c r="BF241" t="s">
        <v>439</v>
      </c>
      <c r="BG241">
        <v>0</v>
      </c>
      <c r="BH241">
        <v>0</v>
      </c>
      <c r="BI241">
        <f>1-BG241/BH241</f>
        <v>0</v>
      </c>
      <c r="BJ241">
        <v>0.5</v>
      </c>
      <c r="BK241">
        <f>DJ241</f>
        <v>0</v>
      </c>
      <c r="BL241">
        <f>M241</f>
        <v>0</v>
      </c>
      <c r="BM241">
        <f>BI241*BJ241*BK241</f>
        <v>0</v>
      </c>
      <c r="BN241">
        <f>(BL241-BD241)/BK241</f>
        <v>0</v>
      </c>
      <c r="BO241">
        <f>(BB241-BH241)/BH241</f>
        <v>0</v>
      </c>
      <c r="BP241">
        <f>BA241/(BC241+BA241/BH241)</f>
        <v>0</v>
      </c>
      <c r="BQ241" t="s">
        <v>439</v>
      </c>
      <c r="BR241">
        <v>0</v>
      </c>
      <c r="BS241">
        <f>IF(BR241&lt;&gt;0, BR241, BP241)</f>
        <v>0</v>
      </c>
      <c r="BT241">
        <f>1-BS241/BH241</f>
        <v>0</v>
      </c>
      <c r="BU241">
        <f>(BH241-BG241)/(BH241-BS241)</f>
        <v>0</v>
      </c>
      <c r="BV241">
        <f>(BB241-BH241)/(BB241-BS241)</f>
        <v>0</v>
      </c>
      <c r="BW241">
        <f>(BH241-BG241)/(BH241-BA241)</f>
        <v>0</v>
      </c>
      <c r="BX241">
        <f>(BB241-BH241)/(BB241-BA241)</f>
        <v>0</v>
      </c>
      <c r="BY241">
        <f>(BU241*BS241/BG241)</f>
        <v>0</v>
      </c>
      <c r="BZ241">
        <f>(1-BY241)</f>
        <v>0</v>
      </c>
      <c r="DI241">
        <f>$B$11*EH241+$C$11*EI241+$F$11*ET241*(1-EW241)</f>
        <v>0</v>
      </c>
      <c r="DJ241">
        <f>DI241*DK241</f>
        <v>0</v>
      </c>
      <c r="DK241">
        <f>($B$11*$D$9+$C$11*$D$9+$F$11*((FG241+EY241)/MAX(FG241+EY241+FH241, 0.1)*$I$9+FH241/MAX(FG241+EY241+FH241, 0.1)*$J$9))/($B$11+$C$11+$F$11)</f>
        <v>0</v>
      </c>
      <c r="DL241">
        <f>($B$11*$K$9+$C$11*$K$9+$F$11*((FG241+EY241)/MAX(FG241+EY241+FH241, 0.1)*$P$9+FH241/MAX(FG241+EY241+FH241, 0.1)*$Q$9))/($B$11+$C$11+$F$11)</f>
        <v>0</v>
      </c>
      <c r="DM241">
        <v>5.36</v>
      </c>
      <c r="DN241">
        <v>0.5</v>
      </c>
      <c r="DO241" t="s">
        <v>440</v>
      </c>
      <c r="DP241">
        <v>2</v>
      </c>
      <c r="DQ241" t="b">
        <v>1</v>
      </c>
      <c r="DR241">
        <v>1758646682.314285</v>
      </c>
      <c r="DS241">
        <v>456.3440357142857</v>
      </c>
      <c r="DT241">
        <v>509.9589642857143</v>
      </c>
      <c r="DU241">
        <v>25.35811071428571</v>
      </c>
      <c r="DV241">
        <v>16.468575</v>
      </c>
      <c r="DW241">
        <v>456.1648214285715</v>
      </c>
      <c r="DX241">
        <v>25.18949285714285</v>
      </c>
      <c r="DY241">
        <v>500.0137142857142</v>
      </c>
      <c r="DZ241">
        <v>90.46001428571428</v>
      </c>
      <c r="EA241">
        <v>0.03002732857142857</v>
      </c>
      <c r="EB241">
        <v>31.23845</v>
      </c>
      <c r="EC241">
        <v>29.99410357142857</v>
      </c>
      <c r="ED241">
        <v>999.9000000000002</v>
      </c>
      <c r="EE241">
        <v>0</v>
      </c>
      <c r="EF241">
        <v>0</v>
      </c>
      <c r="EG241">
        <v>10002.25464285714</v>
      </c>
      <c r="EH241">
        <v>0</v>
      </c>
      <c r="EI241">
        <v>12.38332857142857</v>
      </c>
      <c r="EJ241">
        <v>-53.61499285714286</v>
      </c>
      <c r="EK241">
        <v>468.2170714285714</v>
      </c>
      <c r="EL241">
        <v>518.4978571428571</v>
      </c>
      <c r="EM241">
        <v>8.889545714285713</v>
      </c>
      <c r="EN241">
        <v>509.9589642857143</v>
      </c>
      <c r="EO241">
        <v>16.468575</v>
      </c>
      <c r="EP241">
        <v>2.293896071428571</v>
      </c>
      <c r="EQ241">
        <v>1.4897475</v>
      </c>
      <c r="ER241">
        <v>19.63359642857143</v>
      </c>
      <c r="ES241">
        <v>12.86334285714286</v>
      </c>
      <c r="ET241">
        <v>2000.014642857143</v>
      </c>
      <c r="EU241">
        <v>0.9800001428571429</v>
      </c>
      <c r="EV241">
        <v>0.02000015357142857</v>
      </c>
      <c r="EW241">
        <v>0</v>
      </c>
      <c r="EX241">
        <v>841.2105</v>
      </c>
      <c r="EY241">
        <v>5.00097</v>
      </c>
      <c r="EZ241">
        <v>16860.54642857143</v>
      </c>
      <c r="FA241">
        <v>16707.71071428572</v>
      </c>
      <c r="FB241">
        <v>40.56199999999999</v>
      </c>
      <c r="FC241">
        <v>40.82324999999999</v>
      </c>
      <c r="FD241">
        <v>40.43699999999999</v>
      </c>
      <c r="FE241">
        <v>40.5</v>
      </c>
      <c r="FF241">
        <v>41.25442857142856</v>
      </c>
      <c r="FG241">
        <v>1955.114642857143</v>
      </c>
      <c r="FH241">
        <v>39.9</v>
      </c>
      <c r="FI241">
        <v>0</v>
      </c>
      <c r="FJ241">
        <v>1758646691.4</v>
      </c>
      <c r="FK241">
        <v>0</v>
      </c>
      <c r="FL241">
        <v>841.6106400000001</v>
      </c>
      <c r="FM241">
        <v>29.63576919744339</v>
      </c>
      <c r="FN241">
        <v>601.8230760084423</v>
      </c>
      <c r="FO241">
        <v>16868.728</v>
      </c>
      <c r="FP241">
        <v>15</v>
      </c>
      <c r="FQ241">
        <v>0</v>
      </c>
      <c r="FR241" t="s">
        <v>441</v>
      </c>
      <c r="FS241">
        <v>1747247426.5</v>
      </c>
      <c r="FT241">
        <v>1747247420.5</v>
      </c>
      <c r="FU241">
        <v>0</v>
      </c>
      <c r="FV241">
        <v>1.027</v>
      </c>
      <c r="FW241">
        <v>0.031</v>
      </c>
      <c r="FX241">
        <v>0.02</v>
      </c>
      <c r="FY241">
        <v>0.05</v>
      </c>
      <c r="FZ241">
        <v>420</v>
      </c>
      <c r="GA241">
        <v>16</v>
      </c>
      <c r="GB241">
        <v>0.01</v>
      </c>
      <c r="GC241">
        <v>0.1</v>
      </c>
      <c r="GD241">
        <v>-52.71333902439024</v>
      </c>
      <c r="GE241">
        <v>-18.30269686411138</v>
      </c>
      <c r="GF241">
        <v>1.825006422157501</v>
      </c>
      <c r="GG241">
        <v>0</v>
      </c>
      <c r="GH241">
        <v>840.0247352941177</v>
      </c>
      <c r="GI241">
        <v>28.47509548980603</v>
      </c>
      <c r="GJ241">
        <v>2.809491196439662</v>
      </c>
      <c r="GK241">
        <v>-1</v>
      </c>
      <c r="GL241">
        <v>8.892382926829269</v>
      </c>
      <c r="GM241">
        <v>-0.04425888501740775</v>
      </c>
      <c r="GN241">
        <v>0.005636817231988458</v>
      </c>
      <c r="GO241">
        <v>1</v>
      </c>
      <c r="GP241">
        <v>1</v>
      </c>
      <c r="GQ241">
        <v>2</v>
      </c>
      <c r="GR241" t="s">
        <v>442</v>
      </c>
      <c r="GS241">
        <v>3.13469</v>
      </c>
      <c r="GT241">
        <v>2.6905</v>
      </c>
      <c r="GU241">
        <v>0.104073</v>
      </c>
      <c r="GV241">
        <v>0.111563</v>
      </c>
      <c r="GW241">
        <v>0.110543</v>
      </c>
      <c r="GX241">
        <v>0.0805729</v>
      </c>
      <c r="GY241">
        <v>28501.6</v>
      </c>
      <c r="GZ241">
        <v>28313.8</v>
      </c>
      <c r="HA241">
        <v>29570.5</v>
      </c>
      <c r="HB241">
        <v>29449.8</v>
      </c>
      <c r="HC241">
        <v>34747.5</v>
      </c>
      <c r="HD241">
        <v>35873.6</v>
      </c>
      <c r="HE241">
        <v>41613.9</v>
      </c>
      <c r="HF241">
        <v>41840.5</v>
      </c>
      <c r="HG241">
        <v>1.93148</v>
      </c>
      <c r="HH241">
        <v>1.8705</v>
      </c>
      <c r="HI241">
        <v>0.0614673</v>
      </c>
      <c r="HJ241">
        <v>0</v>
      </c>
      <c r="HK241">
        <v>28.9919</v>
      </c>
      <c r="HL241">
        <v>999.9</v>
      </c>
      <c r="HM241">
        <v>43.2</v>
      </c>
      <c r="HN241">
        <v>31.2</v>
      </c>
      <c r="HO241">
        <v>21.7894</v>
      </c>
      <c r="HP241">
        <v>62.068</v>
      </c>
      <c r="HQ241">
        <v>26.3101</v>
      </c>
      <c r="HR241">
        <v>1</v>
      </c>
      <c r="HS241">
        <v>0.0547536</v>
      </c>
      <c r="HT241">
        <v>-1.43514</v>
      </c>
      <c r="HU241">
        <v>20.3337</v>
      </c>
      <c r="HV241">
        <v>5.21444</v>
      </c>
      <c r="HW241">
        <v>12.0122</v>
      </c>
      <c r="HX241">
        <v>4.98855</v>
      </c>
      <c r="HY241">
        <v>3.28783</v>
      </c>
      <c r="HZ241">
        <v>9999</v>
      </c>
      <c r="IA241">
        <v>9999</v>
      </c>
      <c r="IB241">
        <v>9999</v>
      </c>
      <c r="IC241">
        <v>999.9</v>
      </c>
      <c r="ID241">
        <v>1.86753</v>
      </c>
      <c r="IE241">
        <v>1.86674</v>
      </c>
      <c r="IF241">
        <v>1.866</v>
      </c>
      <c r="IG241">
        <v>1.86602</v>
      </c>
      <c r="IH241">
        <v>1.86783</v>
      </c>
      <c r="II241">
        <v>1.87027</v>
      </c>
      <c r="IJ241">
        <v>1.86892</v>
      </c>
      <c r="IK241">
        <v>1.87041</v>
      </c>
      <c r="IL241">
        <v>0</v>
      </c>
      <c r="IM241">
        <v>0</v>
      </c>
      <c r="IN241">
        <v>0</v>
      </c>
      <c r="IO241">
        <v>0</v>
      </c>
      <c r="IP241" t="s">
        <v>443</v>
      </c>
      <c r="IQ241" t="s">
        <v>444</v>
      </c>
      <c r="IR241" t="s">
        <v>445</v>
      </c>
      <c r="IS241" t="s">
        <v>445</v>
      </c>
      <c r="IT241" t="s">
        <v>445</v>
      </c>
      <c r="IU241" t="s">
        <v>445</v>
      </c>
      <c r="IV241">
        <v>0</v>
      </c>
      <c r="IW241">
        <v>100</v>
      </c>
      <c r="IX241">
        <v>100</v>
      </c>
      <c r="IY241">
        <v>0.174</v>
      </c>
      <c r="IZ241">
        <v>0.1686</v>
      </c>
      <c r="JA241">
        <v>0.1520806729546384</v>
      </c>
      <c r="JB241">
        <v>0.0003178419753343253</v>
      </c>
      <c r="JC241">
        <v>-6.012475575984678E-07</v>
      </c>
      <c r="JD241">
        <v>7.594320938325871E-11</v>
      </c>
      <c r="JE241">
        <v>-0.06537213769188976</v>
      </c>
      <c r="JF241">
        <v>-0.002779077146552394</v>
      </c>
      <c r="JG241">
        <v>0.0007843295920201409</v>
      </c>
      <c r="JH241">
        <v>-1.211717912536145E-05</v>
      </c>
      <c r="JI241">
        <v>4</v>
      </c>
      <c r="JJ241">
        <v>2338</v>
      </c>
      <c r="JK241">
        <v>1</v>
      </c>
      <c r="JL241">
        <v>27</v>
      </c>
      <c r="JM241">
        <v>189987.7</v>
      </c>
      <c r="JN241">
        <v>189987.8</v>
      </c>
      <c r="JO241">
        <v>1.27808</v>
      </c>
      <c r="JP241">
        <v>2.27417</v>
      </c>
      <c r="JQ241">
        <v>1.39771</v>
      </c>
      <c r="JR241">
        <v>2.34985</v>
      </c>
      <c r="JS241">
        <v>1.49536</v>
      </c>
      <c r="JT241">
        <v>2.55005</v>
      </c>
      <c r="JU241">
        <v>36.1754</v>
      </c>
      <c r="JV241">
        <v>24.0612</v>
      </c>
      <c r="JW241">
        <v>18</v>
      </c>
      <c r="JX241">
        <v>491.198</v>
      </c>
      <c r="JY241">
        <v>442.985</v>
      </c>
      <c r="JZ241">
        <v>30.6398</v>
      </c>
      <c r="KA241">
        <v>28.301</v>
      </c>
      <c r="KB241">
        <v>30.0001</v>
      </c>
      <c r="KC241">
        <v>28.1239</v>
      </c>
      <c r="KD241">
        <v>28.0489</v>
      </c>
      <c r="KE241">
        <v>25.586</v>
      </c>
      <c r="KF241">
        <v>26.7172</v>
      </c>
      <c r="KG241">
        <v>33.6318</v>
      </c>
      <c r="KH241">
        <v>30.6472</v>
      </c>
      <c r="KI241">
        <v>560.514</v>
      </c>
      <c r="KJ241">
        <v>16.4807</v>
      </c>
      <c r="KK241">
        <v>101.067</v>
      </c>
      <c r="KL241">
        <v>100.612</v>
      </c>
    </row>
    <row r="242" spans="1:298">
      <c r="A242">
        <v>226</v>
      </c>
      <c r="B242">
        <v>1758646695.1</v>
      </c>
      <c r="C242">
        <v>5069.099999904633</v>
      </c>
      <c r="D242" t="s">
        <v>898</v>
      </c>
      <c r="E242" t="s">
        <v>899</v>
      </c>
      <c r="F242">
        <v>5</v>
      </c>
      <c r="G242" t="s">
        <v>833</v>
      </c>
      <c r="H242" t="s">
        <v>437</v>
      </c>
      <c r="I242" t="s">
        <v>438</v>
      </c>
      <c r="J242">
        <v>1758646687.6</v>
      </c>
      <c r="K242">
        <f>(L242)/1000</f>
        <v>0</v>
      </c>
      <c r="L242">
        <f>IF(DQ242, AO242, AI242)</f>
        <v>0</v>
      </c>
      <c r="M242">
        <f>IF(DQ242, AJ242, AH242)</f>
        <v>0</v>
      </c>
      <c r="N242">
        <f>DS242 - IF(AV242&gt;1, M242*DM242*100.0/(AX242), 0)</f>
        <v>0</v>
      </c>
      <c r="O242">
        <f>((U242-K242/2)*N242-M242)/(U242+K242/2)</f>
        <v>0</v>
      </c>
      <c r="P242">
        <f>O242*(DZ242+EA242)/1000.0</f>
        <v>0</v>
      </c>
      <c r="Q242">
        <f>(DS242 - IF(AV242&gt;1, M242*DM242*100.0/(AX242), 0))*(DZ242+EA242)/1000.0</f>
        <v>0</v>
      </c>
      <c r="R242">
        <f>2.0/((1/T242-1/S242)+SIGN(T242)*SQRT((1/T242-1/S242)*(1/T242-1/S242) + 4*DN242/((DN242+1)*(DN242+1))*(2*1/T242*1/S242-1/S242*1/S242)))</f>
        <v>0</v>
      </c>
      <c r="S242">
        <f>IF(LEFT(DO242,1)&lt;&gt;"0",IF(LEFT(DO242,1)="1",3.0,DP242),$D$5+$E$5*(EG242*DZ242/($K$5*1000))+$F$5*(EG242*DZ242/($K$5*1000))*MAX(MIN(DM242,$J$5),$I$5)*MAX(MIN(DM242,$J$5),$I$5)+$G$5*MAX(MIN(DM242,$J$5),$I$5)*(EG242*DZ242/($K$5*1000))+$H$5*(EG242*DZ242/($K$5*1000))*(EG242*DZ242/($K$5*1000)))</f>
        <v>0</v>
      </c>
      <c r="T242">
        <f>K242*(1000-(1000*0.61365*exp(17.502*X242/(240.97+X242))/(DZ242+EA242)+DU242)/2)/(1000*0.61365*exp(17.502*X242/(240.97+X242))/(DZ242+EA242)-DU242)</f>
        <v>0</v>
      </c>
      <c r="U242">
        <f>1/((DN242+1)/(R242/1.6)+1/(S242/1.37)) + DN242/((DN242+1)/(R242/1.6) + DN242/(S242/1.37))</f>
        <v>0</v>
      </c>
      <c r="V242">
        <f>(DI242*DL242)</f>
        <v>0</v>
      </c>
      <c r="W242">
        <f>(EB242+(V242+2*0.95*5.67E-8*(((EB242+$B$7)+273)^4-(EB242+273)^4)-44100*K242)/(1.84*29.3*S242+8*0.95*5.67E-8*(EB242+273)^3))</f>
        <v>0</v>
      </c>
      <c r="X242">
        <f>($C$7*EC242+$D$7*ED242+$E$7*W242)</f>
        <v>0</v>
      </c>
      <c r="Y242">
        <f>0.61365*exp(17.502*X242/(240.97+X242))</f>
        <v>0</v>
      </c>
      <c r="Z242">
        <f>(AA242/AB242*100)</f>
        <v>0</v>
      </c>
      <c r="AA242">
        <f>DU242*(DZ242+EA242)/1000</f>
        <v>0</v>
      </c>
      <c r="AB242">
        <f>0.61365*exp(17.502*EB242/(240.97+EB242))</f>
        <v>0</v>
      </c>
      <c r="AC242">
        <f>(Y242-DU242*(DZ242+EA242)/1000)</f>
        <v>0</v>
      </c>
      <c r="AD242">
        <f>(-K242*44100)</f>
        <v>0</v>
      </c>
      <c r="AE242">
        <f>2*29.3*S242*0.92*(EB242-X242)</f>
        <v>0</v>
      </c>
      <c r="AF242">
        <f>2*0.95*5.67E-8*(((EB242+$B$7)+273)^4-(X242+273)^4)</f>
        <v>0</v>
      </c>
      <c r="AG242">
        <f>V242+AF242+AD242+AE242</f>
        <v>0</v>
      </c>
      <c r="AH242">
        <f>DY242*AV242*(DT242-DS242*(1000-AV242*DV242)/(1000-AV242*DU242))/(100*DM242)</f>
        <v>0</v>
      </c>
      <c r="AI242">
        <f>1000*DY242*AV242*(DU242-DV242)/(100*DM242*(1000-AV242*DU242))</f>
        <v>0</v>
      </c>
      <c r="AJ242">
        <f>(AK242 - AL242 - DZ242*1E3/(8.314*(EB242+273.15)) * AN242/DY242 * AM242) * DY242/(100*DM242) * (1000 - DV242)/1000</f>
        <v>0</v>
      </c>
      <c r="AK242">
        <v>551.7670864129267</v>
      </c>
      <c r="AL242">
        <v>507.9799636363636</v>
      </c>
      <c r="AM242">
        <v>3.293874876242578</v>
      </c>
      <c r="AN242">
        <v>64.9634164498939</v>
      </c>
      <c r="AO242">
        <f>(AQ242 - AP242 + DZ242*1E3/(8.314*(EB242+273.15)) * AS242/DY242 * AR242) * DY242/(100*DM242) * 1000/(1000 - AQ242)</f>
        <v>0</v>
      </c>
      <c r="AP242">
        <v>16.45520096269908</v>
      </c>
      <c r="AQ242">
        <v>25.36524060606061</v>
      </c>
      <c r="AR242">
        <v>2.27699790825225E-05</v>
      </c>
      <c r="AS242">
        <v>107.6059285332688</v>
      </c>
      <c r="AT242">
        <v>0</v>
      </c>
      <c r="AU242">
        <v>0</v>
      </c>
      <c r="AV242">
        <f>IF(AT242*$H$13&gt;=AX242,1.0,(AX242/(AX242-AT242*$H$13)))</f>
        <v>0</v>
      </c>
      <c r="AW242">
        <f>(AV242-1)*100</f>
        <v>0</v>
      </c>
      <c r="AX242">
        <f>MAX(0,($B$13+$C$13*EG242)/(1+$D$13*EG242)*DZ242/(EB242+273)*$E$13)</f>
        <v>0</v>
      </c>
      <c r="AY242" t="s">
        <v>439</v>
      </c>
      <c r="AZ242" t="s">
        <v>439</v>
      </c>
      <c r="BA242">
        <v>0</v>
      </c>
      <c r="BB242">
        <v>0</v>
      </c>
      <c r="BC242">
        <f>1-BA242/BB242</f>
        <v>0</v>
      </c>
      <c r="BD242">
        <v>0</v>
      </c>
      <c r="BE242" t="s">
        <v>439</v>
      </c>
      <c r="BF242" t="s">
        <v>439</v>
      </c>
      <c r="BG242">
        <v>0</v>
      </c>
      <c r="BH242">
        <v>0</v>
      </c>
      <c r="BI242">
        <f>1-BG242/BH242</f>
        <v>0</v>
      </c>
      <c r="BJ242">
        <v>0.5</v>
      </c>
      <c r="BK242">
        <f>DJ242</f>
        <v>0</v>
      </c>
      <c r="BL242">
        <f>M242</f>
        <v>0</v>
      </c>
      <c r="BM242">
        <f>BI242*BJ242*BK242</f>
        <v>0</v>
      </c>
      <c r="BN242">
        <f>(BL242-BD242)/BK242</f>
        <v>0</v>
      </c>
      <c r="BO242">
        <f>(BB242-BH242)/BH242</f>
        <v>0</v>
      </c>
      <c r="BP242">
        <f>BA242/(BC242+BA242/BH242)</f>
        <v>0</v>
      </c>
      <c r="BQ242" t="s">
        <v>439</v>
      </c>
      <c r="BR242">
        <v>0</v>
      </c>
      <c r="BS242">
        <f>IF(BR242&lt;&gt;0, BR242, BP242)</f>
        <v>0</v>
      </c>
      <c r="BT242">
        <f>1-BS242/BH242</f>
        <v>0</v>
      </c>
      <c r="BU242">
        <f>(BH242-BG242)/(BH242-BS242)</f>
        <v>0</v>
      </c>
      <c r="BV242">
        <f>(BB242-BH242)/(BB242-BS242)</f>
        <v>0</v>
      </c>
      <c r="BW242">
        <f>(BH242-BG242)/(BH242-BA242)</f>
        <v>0</v>
      </c>
      <c r="BX242">
        <f>(BB242-BH242)/(BB242-BA242)</f>
        <v>0</v>
      </c>
      <c r="BY242">
        <f>(BU242*BS242/BG242)</f>
        <v>0</v>
      </c>
      <c r="BZ242">
        <f>(1-BY242)</f>
        <v>0</v>
      </c>
      <c r="DI242">
        <f>$B$11*EH242+$C$11*EI242+$F$11*ET242*(1-EW242)</f>
        <v>0</v>
      </c>
      <c r="DJ242">
        <f>DI242*DK242</f>
        <v>0</v>
      </c>
      <c r="DK242">
        <f>($B$11*$D$9+$C$11*$D$9+$F$11*((FG242+EY242)/MAX(FG242+EY242+FH242, 0.1)*$I$9+FH242/MAX(FG242+EY242+FH242, 0.1)*$J$9))/($B$11+$C$11+$F$11)</f>
        <v>0</v>
      </c>
      <c r="DL242">
        <f>($B$11*$K$9+$C$11*$K$9+$F$11*((FG242+EY242)/MAX(FG242+EY242+FH242, 0.1)*$P$9+FH242/MAX(FG242+EY242+FH242, 0.1)*$Q$9))/($B$11+$C$11+$F$11)</f>
        <v>0</v>
      </c>
      <c r="DM242">
        <v>5.36</v>
      </c>
      <c r="DN242">
        <v>0.5</v>
      </c>
      <c r="DO242" t="s">
        <v>440</v>
      </c>
      <c r="DP242">
        <v>2</v>
      </c>
      <c r="DQ242" t="b">
        <v>1</v>
      </c>
      <c r="DR242">
        <v>1758646687.6</v>
      </c>
      <c r="DS242">
        <v>472.8724444444445</v>
      </c>
      <c r="DT242">
        <v>527.741037037037</v>
      </c>
      <c r="DU242">
        <v>25.35976296296296</v>
      </c>
      <c r="DV242">
        <v>16.4645</v>
      </c>
      <c r="DW242">
        <v>472.6964074074074</v>
      </c>
      <c r="DX242">
        <v>25.19112592592592</v>
      </c>
      <c r="DY242">
        <v>500.0032962962962</v>
      </c>
      <c r="DZ242">
        <v>90.46037407407405</v>
      </c>
      <c r="EA242">
        <v>0.03007078888888888</v>
      </c>
      <c r="EB242">
        <v>31.23955555555555</v>
      </c>
      <c r="EC242">
        <v>29.99167037037037</v>
      </c>
      <c r="ED242">
        <v>999.9000000000001</v>
      </c>
      <c r="EE242">
        <v>0</v>
      </c>
      <c r="EF242">
        <v>0</v>
      </c>
      <c r="EG242">
        <v>10001.43555555556</v>
      </c>
      <c r="EH242">
        <v>0</v>
      </c>
      <c r="EI242">
        <v>12.37758888888889</v>
      </c>
      <c r="EJ242">
        <v>-54.86874074074074</v>
      </c>
      <c r="EK242">
        <v>485.1763703703704</v>
      </c>
      <c r="EL242">
        <v>536.5754814814815</v>
      </c>
      <c r="EM242">
        <v>8.895275555555557</v>
      </c>
      <c r="EN242">
        <v>527.741037037037</v>
      </c>
      <c r="EO242">
        <v>16.4645</v>
      </c>
      <c r="EP242">
        <v>2.294054074074074</v>
      </c>
      <c r="EQ242">
        <v>1.489384814814815</v>
      </c>
      <c r="ER242">
        <v>19.63471481481481</v>
      </c>
      <c r="ES242">
        <v>12.85961851851852</v>
      </c>
      <c r="ET242">
        <v>1999.996666666666</v>
      </c>
      <c r="EU242">
        <v>0.9799998888888889</v>
      </c>
      <c r="EV242">
        <v>0.0200004</v>
      </c>
      <c r="EW242">
        <v>0</v>
      </c>
      <c r="EX242">
        <v>843.8721481481481</v>
      </c>
      <c r="EY242">
        <v>5.00097</v>
      </c>
      <c r="EZ242">
        <v>16914.52222222222</v>
      </c>
      <c r="FA242">
        <v>16707.55555555555</v>
      </c>
      <c r="FB242">
        <v>40.5528148148148</v>
      </c>
      <c r="FC242">
        <v>40.82133333333333</v>
      </c>
      <c r="FD242">
        <v>40.43699999999999</v>
      </c>
      <c r="FE242">
        <v>40.5</v>
      </c>
      <c r="FF242">
        <v>41.25688888888889</v>
      </c>
      <c r="FG242">
        <v>1955.096666666667</v>
      </c>
      <c r="FH242">
        <v>39.9</v>
      </c>
      <c r="FI242">
        <v>0</v>
      </c>
      <c r="FJ242">
        <v>1758646696.2</v>
      </c>
      <c r="FK242">
        <v>0</v>
      </c>
      <c r="FL242">
        <v>844.0673199999999</v>
      </c>
      <c r="FM242">
        <v>31.13538462657309</v>
      </c>
      <c r="FN242">
        <v>633.4846153625592</v>
      </c>
      <c r="FO242">
        <v>16918.2</v>
      </c>
      <c r="FP242">
        <v>15</v>
      </c>
      <c r="FQ242">
        <v>0</v>
      </c>
      <c r="FR242" t="s">
        <v>441</v>
      </c>
      <c r="FS242">
        <v>1747247426.5</v>
      </c>
      <c r="FT242">
        <v>1747247420.5</v>
      </c>
      <c r="FU242">
        <v>0</v>
      </c>
      <c r="FV242">
        <v>1.027</v>
      </c>
      <c r="FW242">
        <v>0.031</v>
      </c>
      <c r="FX242">
        <v>0.02</v>
      </c>
      <c r="FY242">
        <v>0.05</v>
      </c>
      <c r="FZ242">
        <v>420</v>
      </c>
      <c r="GA242">
        <v>16</v>
      </c>
      <c r="GB242">
        <v>0.01</v>
      </c>
      <c r="GC242">
        <v>0.1</v>
      </c>
      <c r="GD242">
        <v>-53.87113902439025</v>
      </c>
      <c r="GE242">
        <v>-15.17741811846701</v>
      </c>
      <c r="GF242">
        <v>1.507419555411854</v>
      </c>
      <c r="GG242">
        <v>0</v>
      </c>
      <c r="GH242">
        <v>841.7717941176471</v>
      </c>
      <c r="GI242">
        <v>29.98776162854959</v>
      </c>
      <c r="GJ242">
        <v>2.955526516041471</v>
      </c>
      <c r="GK242">
        <v>-1</v>
      </c>
      <c r="GL242">
        <v>8.892335609756097</v>
      </c>
      <c r="GM242">
        <v>0.02616062717770307</v>
      </c>
      <c r="GN242">
        <v>0.006788287994515964</v>
      </c>
      <c r="GO242">
        <v>1</v>
      </c>
      <c r="GP242">
        <v>1</v>
      </c>
      <c r="GQ242">
        <v>2</v>
      </c>
      <c r="GR242" t="s">
        <v>442</v>
      </c>
      <c r="GS242">
        <v>3.13478</v>
      </c>
      <c r="GT242">
        <v>2.69014</v>
      </c>
      <c r="GU242">
        <v>0.106607</v>
      </c>
      <c r="GV242">
        <v>0.11405</v>
      </c>
      <c r="GW242">
        <v>0.110548</v>
      </c>
      <c r="GX242">
        <v>0.0804202</v>
      </c>
      <c r="GY242">
        <v>28420.9</v>
      </c>
      <c r="GZ242">
        <v>28234.7</v>
      </c>
      <c r="HA242">
        <v>29570.4</v>
      </c>
      <c r="HB242">
        <v>29449.9</v>
      </c>
      <c r="HC242">
        <v>34747.1</v>
      </c>
      <c r="HD242">
        <v>35879.8</v>
      </c>
      <c r="HE242">
        <v>41613.6</v>
      </c>
      <c r="HF242">
        <v>41840.6</v>
      </c>
      <c r="HG242">
        <v>1.93185</v>
      </c>
      <c r="HH242">
        <v>1.87048</v>
      </c>
      <c r="HI242">
        <v>0.0608712</v>
      </c>
      <c r="HJ242">
        <v>0</v>
      </c>
      <c r="HK242">
        <v>28.9931</v>
      </c>
      <c r="HL242">
        <v>999.9</v>
      </c>
      <c r="HM242">
        <v>43.2</v>
      </c>
      <c r="HN242">
        <v>31.2</v>
      </c>
      <c r="HO242">
        <v>21.7922</v>
      </c>
      <c r="HP242">
        <v>62.078</v>
      </c>
      <c r="HQ242">
        <v>26.3421</v>
      </c>
      <c r="HR242">
        <v>1</v>
      </c>
      <c r="HS242">
        <v>0.054497</v>
      </c>
      <c r="HT242">
        <v>-1.42794</v>
      </c>
      <c r="HU242">
        <v>20.3338</v>
      </c>
      <c r="HV242">
        <v>5.21534</v>
      </c>
      <c r="HW242">
        <v>12.0128</v>
      </c>
      <c r="HX242">
        <v>4.98875</v>
      </c>
      <c r="HY242">
        <v>3.28785</v>
      </c>
      <c r="HZ242">
        <v>9999</v>
      </c>
      <c r="IA242">
        <v>9999</v>
      </c>
      <c r="IB242">
        <v>9999</v>
      </c>
      <c r="IC242">
        <v>999.9</v>
      </c>
      <c r="ID242">
        <v>1.86752</v>
      </c>
      <c r="IE242">
        <v>1.86671</v>
      </c>
      <c r="IF242">
        <v>1.866</v>
      </c>
      <c r="IG242">
        <v>1.866</v>
      </c>
      <c r="IH242">
        <v>1.86784</v>
      </c>
      <c r="II242">
        <v>1.87027</v>
      </c>
      <c r="IJ242">
        <v>1.86891</v>
      </c>
      <c r="IK242">
        <v>1.87041</v>
      </c>
      <c r="IL242">
        <v>0</v>
      </c>
      <c r="IM242">
        <v>0</v>
      </c>
      <c r="IN242">
        <v>0</v>
      </c>
      <c r="IO242">
        <v>0</v>
      </c>
      <c r="IP242" t="s">
        <v>443</v>
      </c>
      <c r="IQ242" t="s">
        <v>444</v>
      </c>
      <c r="IR242" t="s">
        <v>445</v>
      </c>
      <c r="IS242" t="s">
        <v>445</v>
      </c>
      <c r="IT242" t="s">
        <v>445</v>
      </c>
      <c r="IU242" t="s">
        <v>445</v>
      </c>
      <c r="IV242">
        <v>0</v>
      </c>
      <c r="IW242">
        <v>100</v>
      </c>
      <c r="IX242">
        <v>100</v>
      </c>
      <c r="IY242">
        <v>0.171</v>
      </c>
      <c r="IZ242">
        <v>0.1688</v>
      </c>
      <c r="JA242">
        <v>0.1520806729546384</v>
      </c>
      <c r="JB242">
        <v>0.0003178419753343253</v>
      </c>
      <c r="JC242">
        <v>-6.012475575984678E-07</v>
      </c>
      <c r="JD242">
        <v>7.594320938325871E-11</v>
      </c>
      <c r="JE242">
        <v>-0.06537213769188976</v>
      </c>
      <c r="JF242">
        <v>-0.002779077146552394</v>
      </c>
      <c r="JG242">
        <v>0.0007843295920201409</v>
      </c>
      <c r="JH242">
        <v>-1.211717912536145E-05</v>
      </c>
      <c r="JI242">
        <v>4</v>
      </c>
      <c r="JJ242">
        <v>2338</v>
      </c>
      <c r="JK242">
        <v>1</v>
      </c>
      <c r="JL242">
        <v>27</v>
      </c>
      <c r="JM242">
        <v>189987.8</v>
      </c>
      <c r="JN242">
        <v>189987.9</v>
      </c>
      <c r="JO242">
        <v>1.30859</v>
      </c>
      <c r="JP242">
        <v>2.27173</v>
      </c>
      <c r="JQ242">
        <v>1.39648</v>
      </c>
      <c r="JR242">
        <v>2.34985</v>
      </c>
      <c r="JS242">
        <v>1.49536</v>
      </c>
      <c r="JT242">
        <v>2.69531</v>
      </c>
      <c r="JU242">
        <v>36.1754</v>
      </c>
      <c r="JV242">
        <v>24.07</v>
      </c>
      <c r="JW242">
        <v>18</v>
      </c>
      <c r="JX242">
        <v>491.422</v>
      </c>
      <c r="JY242">
        <v>442.97</v>
      </c>
      <c r="JZ242">
        <v>30.6469</v>
      </c>
      <c r="KA242">
        <v>28.3004</v>
      </c>
      <c r="KB242">
        <v>30.0001</v>
      </c>
      <c r="KC242">
        <v>28.1221</v>
      </c>
      <c r="KD242">
        <v>28.0489</v>
      </c>
      <c r="KE242">
        <v>26.2493</v>
      </c>
      <c r="KF242">
        <v>26.7172</v>
      </c>
      <c r="KG242">
        <v>33.6318</v>
      </c>
      <c r="KH242">
        <v>30.656</v>
      </c>
      <c r="KI242">
        <v>573.966</v>
      </c>
      <c r="KJ242">
        <v>16.4789</v>
      </c>
      <c r="KK242">
        <v>101.066</v>
      </c>
      <c r="KL242">
        <v>100.612</v>
      </c>
    </row>
    <row r="243" spans="1:298">
      <c r="A243">
        <v>227</v>
      </c>
      <c r="B243">
        <v>1758646700.1</v>
      </c>
      <c r="C243">
        <v>5074.099999904633</v>
      </c>
      <c r="D243" t="s">
        <v>900</v>
      </c>
      <c r="E243" t="s">
        <v>901</v>
      </c>
      <c r="F243">
        <v>5</v>
      </c>
      <c r="G243" t="s">
        <v>833</v>
      </c>
      <c r="H243" t="s">
        <v>437</v>
      </c>
      <c r="I243" t="s">
        <v>438</v>
      </c>
      <c r="J243">
        <v>1758646692.314285</v>
      </c>
      <c r="K243">
        <f>(L243)/1000</f>
        <v>0</v>
      </c>
      <c r="L243">
        <f>IF(DQ243, AO243, AI243)</f>
        <v>0</v>
      </c>
      <c r="M243">
        <f>IF(DQ243, AJ243, AH243)</f>
        <v>0</v>
      </c>
      <c r="N243">
        <f>DS243 - IF(AV243&gt;1, M243*DM243*100.0/(AX243), 0)</f>
        <v>0</v>
      </c>
      <c r="O243">
        <f>((U243-K243/2)*N243-M243)/(U243+K243/2)</f>
        <v>0</v>
      </c>
      <c r="P243">
        <f>O243*(DZ243+EA243)/1000.0</f>
        <v>0</v>
      </c>
      <c r="Q243">
        <f>(DS243 - IF(AV243&gt;1, M243*DM243*100.0/(AX243), 0))*(DZ243+EA243)/1000.0</f>
        <v>0</v>
      </c>
      <c r="R243">
        <f>2.0/((1/T243-1/S243)+SIGN(T243)*SQRT((1/T243-1/S243)*(1/T243-1/S243) + 4*DN243/((DN243+1)*(DN243+1))*(2*1/T243*1/S243-1/S243*1/S243)))</f>
        <v>0</v>
      </c>
      <c r="S243">
        <f>IF(LEFT(DO243,1)&lt;&gt;"0",IF(LEFT(DO243,1)="1",3.0,DP243),$D$5+$E$5*(EG243*DZ243/($K$5*1000))+$F$5*(EG243*DZ243/($K$5*1000))*MAX(MIN(DM243,$J$5),$I$5)*MAX(MIN(DM243,$J$5),$I$5)+$G$5*MAX(MIN(DM243,$J$5),$I$5)*(EG243*DZ243/($K$5*1000))+$H$5*(EG243*DZ243/($K$5*1000))*(EG243*DZ243/($K$5*1000)))</f>
        <v>0</v>
      </c>
      <c r="T243">
        <f>K243*(1000-(1000*0.61365*exp(17.502*X243/(240.97+X243))/(DZ243+EA243)+DU243)/2)/(1000*0.61365*exp(17.502*X243/(240.97+X243))/(DZ243+EA243)-DU243)</f>
        <v>0</v>
      </c>
      <c r="U243">
        <f>1/((DN243+1)/(R243/1.6)+1/(S243/1.37)) + DN243/((DN243+1)/(R243/1.6) + DN243/(S243/1.37))</f>
        <v>0</v>
      </c>
      <c r="V243">
        <f>(DI243*DL243)</f>
        <v>0</v>
      </c>
      <c r="W243">
        <f>(EB243+(V243+2*0.95*5.67E-8*(((EB243+$B$7)+273)^4-(EB243+273)^4)-44100*K243)/(1.84*29.3*S243+8*0.95*5.67E-8*(EB243+273)^3))</f>
        <v>0</v>
      </c>
      <c r="X243">
        <f>($C$7*EC243+$D$7*ED243+$E$7*W243)</f>
        <v>0</v>
      </c>
      <c r="Y243">
        <f>0.61365*exp(17.502*X243/(240.97+X243))</f>
        <v>0</v>
      </c>
      <c r="Z243">
        <f>(AA243/AB243*100)</f>
        <v>0</v>
      </c>
      <c r="AA243">
        <f>DU243*(DZ243+EA243)/1000</f>
        <v>0</v>
      </c>
      <c r="AB243">
        <f>0.61365*exp(17.502*EB243/(240.97+EB243))</f>
        <v>0</v>
      </c>
      <c r="AC243">
        <f>(Y243-DU243*(DZ243+EA243)/1000)</f>
        <v>0</v>
      </c>
      <c r="AD243">
        <f>(-K243*44100)</f>
        <v>0</v>
      </c>
      <c r="AE243">
        <f>2*29.3*S243*0.92*(EB243-X243)</f>
        <v>0</v>
      </c>
      <c r="AF243">
        <f>2*0.95*5.67E-8*(((EB243+$B$7)+273)^4-(X243+273)^4)</f>
        <v>0</v>
      </c>
      <c r="AG243">
        <f>V243+AF243+AD243+AE243</f>
        <v>0</v>
      </c>
      <c r="AH243">
        <f>DY243*AV243*(DT243-DS243*(1000-AV243*DV243)/(1000-AV243*DU243))/(100*DM243)</f>
        <v>0</v>
      </c>
      <c r="AI243">
        <f>1000*DY243*AV243*(DU243-DV243)/(100*DM243*(1000-AV243*DU243))</f>
        <v>0</v>
      </c>
      <c r="AJ243">
        <f>(AK243 - AL243 - DZ243*1E3/(8.314*(EB243+273.15)) * AN243/DY243 * AM243) * DY243/(100*DM243) * (1000 - DV243)/1000</f>
        <v>0</v>
      </c>
      <c r="AK243">
        <v>568.8809866273017</v>
      </c>
      <c r="AL243">
        <v>524.3072363636364</v>
      </c>
      <c r="AM243">
        <v>3.26985776055175</v>
      </c>
      <c r="AN243">
        <v>64.9634164498939</v>
      </c>
      <c r="AO243">
        <f>(AQ243 - AP243 + DZ243*1E3/(8.314*(EB243+273.15)) * AS243/DY243 * AR243) * DY243/(100*DM243) * 1000/(1000 - AQ243)</f>
        <v>0</v>
      </c>
      <c r="AP243">
        <v>16.40809275802604</v>
      </c>
      <c r="AQ243">
        <v>25.34929212121212</v>
      </c>
      <c r="AR243">
        <v>-8.616264153259559E-05</v>
      </c>
      <c r="AS243">
        <v>107.6059285332688</v>
      </c>
      <c r="AT243">
        <v>0</v>
      </c>
      <c r="AU243">
        <v>0</v>
      </c>
      <c r="AV243">
        <f>IF(AT243*$H$13&gt;=AX243,1.0,(AX243/(AX243-AT243*$H$13)))</f>
        <v>0</v>
      </c>
      <c r="AW243">
        <f>(AV243-1)*100</f>
        <v>0</v>
      </c>
      <c r="AX243">
        <f>MAX(0,($B$13+$C$13*EG243)/(1+$D$13*EG243)*DZ243/(EB243+273)*$E$13)</f>
        <v>0</v>
      </c>
      <c r="AY243" t="s">
        <v>439</v>
      </c>
      <c r="AZ243" t="s">
        <v>439</v>
      </c>
      <c r="BA243">
        <v>0</v>
      </c>
      <c r="BB243">
        <v>0</v>
      </c>
      <c r="BC243">
        <f>1-BA243/BB243</f>
        <v>0</v>
      </c>
      <c r="BD243">
        <v>0</v>
      </c>
      <c r="BE243" t="s">
        <v>439</v>
      </c>
      <c r="BF243" t="s">
        <v>439</v>
      </c>
      <c r="BG243">
        <v>0</v>
      </c>
      <c r="BH243">
        <v>0</v>
      </c>
      <c r="BI243">
        <f>1-BG243/BH243</f>
        <v>0</v>
      </c>
      <c r="BJ243">
        <v>0.5</v>
      </c>
      <c r="BK243">
        <f>DJ243</f>
        <v>0</v>
      </c>
      <c r="BL243">
        <f>M243</f>
        <v>0</v>
      </c>
      <c r="BM243">
        <f>BI243*BJ243*BK243</f>
        <v>0</v>
      </c>
      <c r="BN243">
        <f>(BL243-BD243)/BK243</f>
        <v>0</v>
      </c>
      <c r="BO243">
        <f>(BB243-BH243)/BH243</f>
        <v>0</v>
      </c>
      <c r="BP243">
        <f>BA243/(BC243+BA243/BH243)</f>
        <v>0</v>
      </c>
      <c r="BQ243" t="s">
        <v>439</v>
      </c>
      <c r="BR243">
        <v>0</v>
      </c>
      <c r="BS243">
        <f>IF(BR243&lt;&gt;0, BR243, BP243)</f>
        <v>0</v>
      </c>
      <c r="BT243">
        <f>1-BS243/BH243</f>
        <v>0</v>
      </c>
      <c r="BU243">
        <f>(BH243-BG243)/(BH243-BS243)</f>
        <v>0</v>
      </c>
      <c r="BV243">
        <f>(BB243-BH243)/(BB243-BS243)</f>
        <v>0</v>
      </c>
      <c r="BW243">
        <f>(BH243-BG243)/(BH243-BA243)</f>
        <v>0</v>
      </c>
      <c r="BX243">
        <f>(BB243-BH243)/(BB243-BA243)</f>
        <v>0</v>
      </c>
      <c r="BY243">
        <f>(BU243*BS243/BG243)</f>
        <v>0</v>
      </c>
      <c r="BZ243">
        <f>(1-BY243)</f>
        <v>0</v>
      </c>
      <c r="DI243">
        <f>$B$11*EH243+$C$11*EI243+$F$11*ET243*(1-EW243)</f>
        <v>0</v>
      </c>
      <c r="DJ243">
        <f>DI243*DK243</f>
        <v>0</v>
      </c>
      <c r="DK243">
        <f>($B$11*$D$9+$C$11*$D$9+$F$11*((FG243+EY243)/MAX(FG243+EY243+FH243, 0.1)*$I$9+FH243/MAX(FG243+EY243+FH243, 0.1)*$J$9))/($B$11+$C$11+$F$11)</f>
        <v>0</v>
      </c>
      <c r="DL243">
        <f>($B$11*$K$9+$C$11*$K$9+$F$11*((FG243+EY243)/MAX(FG243+EY243+FH243, 0.1)*$P$9+FH243/MAX(FG243+EY243+FH243, 0.1)*$Q$9))/($B$11+$C$11+$F$11)</f>
        <v>0</v>
      </c>
      <c r="DM243">
        <v>5.36</v>
      </c>
      <c r="DN243">
        <v>0.5</v>
      </c>
      <c r="DO243" t="s">
        <v>440</v>
      </c>
      <c r="DP243">
        <v>2</v>
      </c>
      <c r="DQ243" t="b">
        <v>1</v>
      </c>
      <c r="DR243">
        <v>1758646692.314285</v>
      </c>
      <c r="DS243">
        <v>487.7967857142858</v>
      </c>
      <c r="DT243">
        <v>543.6286785714285</v>
      </c>
      <c r="DU243">
        <v>25.35944285714285</v>
      </c>
      <c r="DV243">
        <v>16.44606071428571</v>
      </c>
      <c r="DW243">
        <v>487.6238571428572</v>
      </c>
      <c r="DX243">
        <v>25.19081071428571</v>
      </c>
      <c r="DY243">
        <v>499.9673214285714</v>
      </c>
      <c r="DZ243">
        <v>90.46077142857145</v>
      </c>
      <c r="EA243">
        <v>0.03002897142857143</v>
      </c>
      <c r="EB243">
        <v>31.24120357142857</v>
      </c>
      <c r="EC243">
        <v>29.98986428571429</v>
      </c>
      <c r="ED243">
        <v>999.9000000000002</v>
      </c>
      <c r="EE243">
        <v>0</v>
      </c>
      <c r="EF243">
        <v>0</v>
      </c>
      <c r="EG243">
        <v>10000.53357142857</v>
      </c>
      <c r="EH243">
        <v>0</v>
      </c>
      <c r="EI243">
        <v>12.37125714285714</v>
      </c>
      <c r="EJ243">
        <v>-55.83205714285714</v>
      </c>
      <c r="EK243">
        <v>500.48875</v>
      </c>
      <c r="EL243">
        <v>552.7183928571428</v>
      </c>
      <c r="EM243">
        <v>8.913396785714287</v>
      </c>
      <c r="EN243">
        <v>543.6286785714285</v>
      </c>
      <c r="EO243">
        <v>16.44606071428571</v>
      </c>
      <c r="EP243">
        <v>2.294034285714285</v>
      </c>
      <c r="EQ243">
        <v>1.487723214285715</v>
      </c>
      <c r="ER243">
        <v>19.63457857142857</v>
      </c>
      <c r="ES243">
        <v>12.84254285714286</v>
      </c>
      <c r="ET243">
        <v>2000.008571428571</v>
      </c>
      <c r="EU243">
        <v>0.9799999285714287</v>
      </c>
      <c r="EV243">
        <v>0.02000036071428572</v>
      </c>
      <c r="EW243">
        <v>0</v>
      </c>
      <c r="EX243">
        <v>846.2858214285714</v>
      </c>
      <c r="EY243">
        <v>5.00097</v>
      </c>
      <c r="EZ243">
        <v>16965.33571428572</v>
      </c>
      <c r="FA243">
        <v>16707.65</v>
      </c>
      <c r="FB243">
        <v>40.55314285714285</v>
      </c>
      <c r="FC243">
        <v>40.82549999999999</v>
      </c>
      <c r="FD243">
        <v>40.43699999999999</v>
      </c>
      <c r="FE243">
        <v>40.5</v>
      </c>
      <c r="FF243">
        <v>41.25664285714286</v>
      </c>
      <c r="FG243">
        <v>1955.108571428571</v>
      </c>
      <c r="FH243">
        <v>39.9</v>
      </c>
      <c r="FI243">
        <v>0</v>
      </c>
      <c r="FJ243">
        <v>1758646701</v>
      </c>
      <c r="FK243">
        <v>0</v>
      </c>
      <c r="FL243">
        <v>846.53044</v>
      </c>
      <c r="FM243">
        <v>33.09884611896315</v>
      </c>
      <c r="FN243">
        <v>662.9384604864979</v>
      </c>
      <c r="FO243">
        <v>16970.108</v>
      </c>
      <c r="FP243">
        <v>15</v>
      </c>
      <c r="FQ243">
        <v>0</v>
      </c>
      <c r="FR243" t="s">
        <v>441</v>
      </c>
      <c r="FS243">
        <v>1747247426.5</v>
      </c>
      <c r="FT243">
        <v>1747247420.5</v>
      </c>
      <c r="FU243">
        <v>0</v>
      </c>
      <c r="FV243">
        <v>1.027</v>
      </c>
      <c r="FW243">
        <v>0.031</v>
      </c>
      <c r="FX243">
        <v>0.02</v>
      </c>
      <c r="FY243">
        <v>0.05</v>
      </c>
      <c r="FZ243">
        <v>420</v>
      </c>
      <c r="GA243">
        <v>16</v>
      </c>
      <c r="GB243">
        <v>0.01</v>
      </c>
      <c r="GC243">
        <v>0.1</v>
      </c>
      <c r="GD243">
        <v>-55.25383902439025</v>
      </c>
      <c r="GE243">
        <v>-12.3404529616724</v>
      </c>
      <c r="GF243">
        <v>1.219983046239267</v>
      </c>
      <c r="GG243">
        <v>0</v>
      </c>
      <c r="GH243">
        <v>844.8226176470588</v>
      </c>
      <c r="GI243">
        <v>31.52154314183374</v>
      </c>
      <c r="GJ243">
        <v>3.106214198654675</v>
      </c>
      <c r="GK243">
        <v>-1</v>
      </c>
      <c r="GL243">
        <v>8.906501463414635</v>
      </c>
      <c r="GM243">
        <v>0.2124543554006796</v>
      </c>
      <c r="GN243">
        <v>0.02351364425500865</v>
      </c>
      <c r="GO243">
        <v>0</v>
      </c>
      <c r="GP243">
        <v>0</v>
      </c>
      <c r="GQ243">
        <v>2</v>
      </c>
      <c r="GR243" t="s">
        <v>482</v>
      </c>
      <c r="GS243">
        <v>3.13488</v>
      </c>
      <c r="GT243">
        <v>2.69037</v>
      </c>
      <c r="GU243">
        <v>0.1091</v>
      </c>
      <c r="GV243">
        <v>0.116534</v>
      </c>
      <c r="GW243">
        <v>0.1105</v>
      </c>
      <c r="GX243">
        <v>0.0803532</v>
      </c>
      <c r="GY243">
        <v>28341.8</v>
      </c>
      <c r="GZ243">
        <v>28155.6</v>
      </c>
      <c r="HA243">
        <v>29570.7</v>
      </c>
      <c r="HB243">
        <v>29450</v>
      </c>
      <c r="HC243">
        <v>34749</v>
      </c>
      <c r="HD243">
        <v>35882.7</v>
      </c>
      <c r="HE243">
        <v>41613.6</v>
      </c>
      <c r="HF243">
        <v>41840.9</v>
      </c>
      <c r="HG243">
        <v>1.932</v>
      </c>
      <c r="HH243">
        <v>1.87048</v>
      </c>
      <c r="HI243">
        <v>0.0611395</v>
      </c>
      <c r="HJ243">
        <v>0</v>
      </c>
      <c r="HK243">
        <v>28.9945</v>
      </c>
      <c r="HL243">
        <v>999.9</v>
      </c>
      <c r="HM243">
        <v>43.1</v>
      </c>
      <c r="HN243">
        <v>31.2</v>
      </c>
      <c r="HO243">
        <v>21.741</v>
      </c>
      <c r="HP243">
        <v>61.908</v>
      </c>
      <c r="HQ243">
        <v>26.2059</v>
      </c>
      <c r="HR243">
        <v>1</v>
      </c>
      <c r="HS243">
        <v>0.0546316</v>
      </c>
      <c r="HT243">
        <v>-1.44402</v>
      </c>
      <c r="HU243">
        <v>20.3334</v>
      </c>
      <c r="HV243">
        <v>5.21804</v>
      </c>
      <c r="HW243">
        <v>12.0114</v>
      </c>
      <c r="HX243">
        <v>4.9888</v>
      </c>
      <c r="HY243">
        <v>3.28803</v>
      </c>
      <c r="HZ243">
        <v>9999</v>
      </c>
      <c r="IA243">
        <v>9999</v>
      </c>
      <c r="IB243">
        <v>9999</v>
      </c>
      <c r="IC243">
        <v>999.9</v>
      </c>
      <c r="ID243">
        <v>1.86752</v>
      </c>
      <c r="IE243">
        <v>1.86671</v>
      </c>
      <c r="IF243">
        <v>1.866</v>
      </c>
      <c r="IG243">
        <v>1.866</v>
      </c>
      <c r="IH243">
        <v>1.86783</v>
      </c>
      <c r="II243">
        <v>1.87027</v>
      </c>
      <c r="IJ243">
        <v>1.8689</v>
      </c>
      <c r="IK243">
        <v>1.87041</v>
      </c>
      <c r="IL243">
        <v>0</v>
      </c>
      <c r="IM243">
        <v>0</v>
      </c>
      <c r="IN243">
        <v>0</v>
      </c>
      <c r="IO243">
        <v>0</v>
      </c>
      <c r="IP243" t="s">
        <v>443</v>
      </c>
      <c r="IQ243" t="s">
        <v>444</v>
      </c>
      <c r="IR243" t="s">
        <v>445</v>
      </c>
      <c r="IS243" t="s">
        <v>445</v>
      </c>
      <c r="IT243" t="s">
        <v>445</v>
      </c>
      <c r="IU243" t="s">
        <v>445</v>
      </c>
      <c r="IV243">
        <v>0</v>
      </c>
      <c r="IW243">
        <v>100</v>
      </c>
      <c r="IX243">
        <v>100</v>
      </c>
      <c r="IY243">
        <v>0.168</v>
      </c>
      <c r="IZ243">
        <v>0.1684</v>
      </c>
      <c r="JA243">
        <v>0.1520806729546384</v>
      </c>
      <c r="JB243">
        <v>0.0003178419753343253</v>
      </c>
      <c r="JC243">
        <v>-6.012475575984678E-07</v>
      </c>
      <c r="JD243">
        <v>7.594320938325871E-11</v>
      </c>
      <c r="JE243">
        <v>-0.06537213769188976</v>
      </c>
      <c r="JF243">
        <v>-0.002779077146552394</v>
      </c>
      <c r="JG243">
        <v>0.0007843295920201409</v>
      </c>
      <c r="JH243">
        <v>-1.211717912536145E-05</v>
      </c>
      <c r="JI243">
        <v>4</v>
      </c>
      <c r="JJ243">
        <v>2338</v>
      </c>
      <c r="JK243">
        <v>1</v>
      </c>
      <c r="JL243">
        <v>27</v>
      </c>
      <c r="JM243">
        <v>189987.9</v>
      </c>
      <c r="JN243">
        <v>189988</v>
      </c>
      <c r="JO243">
        <v>1.34033</v>
      </c>
      <c r="JP243">
        <v>2.26807</v>
      </c>
      <c r="JQ243">
        <v>1.39771</v>
      </c>
      <c r="JR243">
        <v>2.34619</v>
      </c>
      <c r="JS243">
        <v>1.49536</v>
      </c>
      <c r="JT243">
        <v>2.60498</v>
      </c>
      <c r="JU243">
        <v>36.1754</v>
      </c>
      <c r="JV243">
        <v>24.07</v>
      </c>
      <c r="JW243">
        <v>18</v>
      </c>
      <c r="JX243">
        <v>491.511</v>
      </c>
      <c r="JY243">
        <v>442.97</v>
      </c>
      <c r="JZ243">
        <v>30.6543</v>
      </c>
      <c r="KA243">
        <v>28.2986</v>
      </c>
      <c r="KB243">
        <v>30.0001</v>
      </c>
      <c r="KC243">
        <v>28.1215</v>
      </c>
      <c r="KD243">
        <v>28.0489</v>
      </c>
      <c r="KE243">
        <v>26.8275</v>
      </c>
      <c r="KF243">
        <v>26.7172</v>
      </c>
      <c r="KG243">
        <v>33.6318</v>
      </c>
      <c r="KH243">
        <v>30.6657</v>
      </c>
      <c r="KI243">
        <v>594.002</v>
      </c>
      <c r="KJ243">
        <v>16.488</v>
      </c>
      <c r="KK243">
        <v>101.067</v>
      </c>
      <c r="KL243">
        <v>100.612</v>
      </c>
    </row>
    <row r="244" spans="1:298">
      <c r="A244">
        <v>228</v>
      </c>
      <c r="B244">
        <v>1758646704.6</v>
      </c>
      <c r="C244">
        <v>5078.599999904633</v>
      </c>
      <c r="D244" t="s">
        <v>902</v>
      </c>
      <c r="E244" t="s">
        <v>903</v>
      </c>
      <c r="F244">
        <v>5</v>
      </c>
      <c r="G244" t="s">
        <v>833</v>
      </c>
      <c r="H244" t="s">
        <v>437</v>
      </c>
      <c r="I244" t="s">
        <v>438</v>
      </c>
      <c r="J244">
        <v>1758646696.760714</v>
      </c>
      <c r="K244">
        <f>(L244)/1000</f>
        <v>0</v>
      </c>
      <c r="L244">
        <f>IF(DQ244, AO244, AI244)</f>
        <v>0</v>
      </c>
      <c r="M244">
        <f>IF(DQ244, AJ244, AH244)</f>
        <v>0</v>
      </c>
      <c r="N244">
        <f>DS244 - IF(AV244&gt;1, M244*DM244*100.0/(AX244), 0)</f>
        <v>0</v>
      </c>
      <c r="O244">
        <f>((U244-K244/2)*N244-M244)/(U244+K244/2)</f>
        <v>0</v>
      </c>
      <c r="P244">
        <f>O244*(DZ244+EA244)/1000.0</f>
        <v>0</v>
      </c>
      <c r="Q244">
        <f>(DS244 - IF(AV244&gt;1, M244*DM244*100.0/(AX244), 0))*(DZ244+EA244)/1000.0</f>
        <v>0</v>
      </c>
      <c r="R244">
        <f>2.0/((1/T244-1/S244)+SIGN(T244)*SQRT((1/T244-1/S244)*(1/T244-1/S244) + 4*DN244/((DN244+1)*(DN244+1))*(2*1/T244*1/S244-1/S244*1/S244)))</f>
        <v>0</v>
      </c>
      <c r="S244">
        <f>IF(LEFT(DO244,1)&lt;&gt;"0",IF(LEFT(DO244,1)="1",3.0,DP244),$D$5+$E$5*(EG244*DZ244/($K$5*1000))+$F$5*(EG244*DZ244/($K$5*1000))*MAX(MIN(DM244,$J$5),$I$5)*MAX(MIN(DM244,$J$5),$I$5)+$G$5*MAX(MIN(DM244,$J$5),$I$5)*(EG244*DZ244/($K$5*1000))+$H$5*(EG244*DZ244/($K$5*1000))*(EG244*DZ244/($K$5*1000)))</f>
        <v>0</v>
      </c>
      <c r="T244">
        <f>K244*(1000-(1000*0.61365*exp(17.502*X244/(240.97+X244))/(DZ244+EA244)+DU244)/2)/(1000*0.61365*exp(17.502*X244/(240.97+X244))/(DZ244+EA244)-DU244)</f>
        <v>0</v>
      </c>
      <c r="U244">
        <f>1/((DN244+1)/(R244/1.6)+1/(S244/1.37)) + DN244/((DN244+1)/(R244/1.6) + DN244/(S244/1.37))</f>
        <v>0</v>
      </c>
      <c r="V244">
        <f>(DI244*DL244)</f>
        <v>0</v>
      </c>
      <c r="W244">
        <f>(EB244+(V244+2*0.95*5.67E-8*(((EB244+$B$7)+273)^4-(EB244+273)^4)-44100*K244)/(1.84*29.3*S244+8*0.95*5.67E-8*(EB244+273)^3))</f>
        <v>0</v>
      </c>
      <c r="X244">
        <f>($C$7*EC244+$D$7*ED244+$E$7*W244)</f>
        <v>0</v>
      </c>
      <c r="Y244">
        <f>0.61365*exp(17.502*X244/(240.97+X244))</f>
        <v>0</v>
      </c>
      <c r="Z244">
        <f>(AA244/AB244*100)</f>
        <v>0</v>
      </c>
      <c r="AA244">
        <f>DU244*(DZ244+EA244)/1000</f>
        <v>0</v>
      </c>
      <c r="AB244">
        <f>0.61365*exp(17.502*EB244/(240.97+EB244))</f>
        <v>0</v>
      </c>
      <c r="AC244">
        <f>(Y244-DU244*(DZ244+EA244)/1000)</f>
        <v>0</v>
      </c>
      <c r="AD244">
        <f>(-K244*44100)</f>
        <v>0</v>
      </c>
      <c r="AE244">
        <f>2*29.3*S244*0.92*(EB244-X244)</f>
        <v>0</v>
      </c>
      <c r="AF244">
        <f>2*0.95*5.67E-8*(((EB244+$B$7)+273)^4-(X244+273)^4)</f>
        <v>0</v>
      </c>
      <c r="AG244">
        <f>V244+AF244+AD244+AE244</f>
        <v>0</v>
      </c>
      <c r="AH244">
        <f>DY244*AV244*(DT244-DS244*(1000-AV244*DV244)/(1000-AV244*DU244))/(100*DM244)</f>
        <v>0</v>
      </c>
      <c r="AI244">
        <f>1000*DY244*AV244*(DU244-DV244)/(100*DM244*(1000-AV244*DU244))</f>
        <v>0</v>
      </c>
      <c r="AJ244">
        <f>(AK244 - AL244 - DZ244*1E3/(8.314*(EB244+273.15)) * AN244/DY244 * AM244) * DY244/(100*DM244) * (1000 - DV244)/1000</f>
        <v>0</v>
      </c>
      <c r="AK244">
        <v>584.2363210454606</v>
      </c>
      <c r="AL244">
        <v>539.0139454545451</v>
      </c>
      <c r="AM244">
        <v>3.273851311941339</v>
      </c>
      <c r="AN244">
        <v>64.9634164498939</v>
      </c>
      <c r="AO244">
        <f>(AQ244 - AP244 + DZ244*1E3/(8.314*(EB244+273.15)) * AS244/DY244 * AR244) * DY244/(100*DM244) * 1000/(1000 - AQ244)</f>
        <v>0</v>
      </c>
      <c r="AP244">
        <v>16.40460928587161</v>
      </c>
      <c r="AQ244">
        <v>25.34131636363637</v>
      </c>
      <c r="AR244">
        <v>-4.037631592373587E-05</v>
      </c>
      <c r="AS244">
        <v>107.6059285332688</v>
      </c>
      <c r="AT244">
        <v>0</v>
      </c>
      <c r="AU244">
        <v>0</v>
      </c>
      <c r="AV244">
        <f>IF(AT244*$H$13&gt;=AX244,1.0,(AX244/(AX244-AT244*$H$13)))</f>
        <v>0</v>
      </c>
      <c r="AW244">
        <f>(AV244-1)*100</f>
        <v>0</v>
      </c>
      <c r="AX244">
        <f>MAX(0,($B$13+$C$13*EG244)/(1+$D$13*EG244)*DZ244/(EB244+273)*$E$13)</f>
        <v>0</v>
      </c>
      <c r="AY244" t="s">
        <v>439</v>
      </c>
      <c r="AZ244" t="s">
        <v>439</v>
      </c>
      <c r="BA244">
        <v>0</v>
      </c>
      <c r="BB244">
        <v>0</v>
      </c>
      <c r="BC244">
        <f>1-BA244/BB244</f>
        <v>0</v>
      </c>
      <c r="BD244">
        <v>0</v>
      </c>
      <c r="BE244" t="s">
        <v>439</v>
      </c>
      <c r="BF244" t="s">
        <v>439</v>
      </c>
      <c r="BG244">
        <v>0</v>
      </c>
      <c r="BH244">
        <v>0</v>
      </c>
      <c r="BI244">
        <f>1-BG244/BH244</f>
        <v>0</v>
      </c>
      <c r="BJ244">
        <v>0.5</v>
      </c>
      <c r="BK244">
        <f>DJ244</f>
        <v>0</v>
      </c>
      <c r="BL244">
        <f>M244</f>
        <v>0</v>
      </c>
      <c r="BM244">
        <f>BI244*BJ244*BK244</f>
        <v>0</v>
      </c>
      <c r="BN244">
        <f>(BL244-BD244)/BK244</f>
        <v>0</v>
      </c>
      <c r="BO244">
        <f>(BB244-BH244)/BH244</f>
        <v>0</v>
      </c>
      <c r="BP244">
        <f>BA244/(BC244+BA244/BH244)</f>
        <v>0</v>
      </c>
      <c r="BQ244" t="s">
        <v>439</v>
      </c>
      <c r="BR244">
        <v>0</v>
      </c>
      <c r="BS244">
        <f>IF(BR244&lt;&gt;0, BR244, BP244)</f>
        <v>0</v>
      </c>
      <c r="BT244">
        <f>1-BS244/BH244</f>
        <v>0</v>
      </c>
      <c r="BU244">
        <f>(BH244-BG244)/(BH244-BS244)</f>
        <v>0</v>
      </c>
      <c r="BV244">
        <f>(BB244-BH244)/(BB244-BS244)</f>
        <v>0</v>
      </c>
      <c r="BW244">
        <f>(BH244-BG244)/(BH244-BA244)</f>
        <v>0</v>
      </c>
      <c r="BX244">
        <f>(BB244-BH244)/(BB244-BA244)</f>
        <v>0</v>
      </c>
      <c r="BY244">
        <f>(BU244*BS244/BG244)</f>
        <v>0</v>
      </c>
      <c r="BZ244">
        <f>(1-BY244)</f>
        <v>0</v>
      </c>
      <c r="DI244">
        <f>$B$11*EH244+$C$11*EI244+$F$11*ET244*(1-EW244)</f>
        <v>0</v>
      </c>
      <c r="DJ244">
        <f>DI244*DK244</f>
        <v>0</v>
      </c>
      <c r="DK244">
        <f>($B$11*$D$9+$C$11*$D$9+$F$11*((FG244+EY244)/MAX(FG244+EY244+FH244, 0.1)*$I$9+FH244/MAX(FG244+EY244+FH244, 0.1)*$J$9))/($B$11+$C$11+$F$11)</f>
        <v>0</v>
      </c>
      <c r="DL244">
        <f>($B$11*$K$9+$C$11*$K$9+$F$11*((FG244+EY244)/MAX(FG244+EY244+FH244, 0.1)*$P$9+FH244/MAX(FG244+EY244+FH244, 0.1)*$Q$9))/($B$11+$C$11+$F$11)</f>
        <v>0</v>
      </c>
      <c r="DM244">
        <v>5.36</v>
      </c>
      <c r="DN244">
        <v>0.5</v>
      </c>
      <c r="DO244" t="s">
        <v>440</v>
      </c>
      <c r="DP244">
        <v>2</v>
      </c>
      <c r="DQ244" t="b">
        <v>1</v>
      </c>
      <c r="DR244">
        <v>1758646696.760714</v>
      </c>
      <c r="DS244">
        <v>501.9430714285714</v>
      </c>
      <c r="DT244">
        <v>558.6070714285713</v>
      </c>
      <c r="DU244">
        <v>25.35525357142857</v>
      </c>
      <c r="DV244">
        <v>16.42775</v>
      </c>
      <c r="DW244">
        <v>501.7733928571429</v>
      </c>
      <c r="DX244">
        <v>25.18667142857143</v>
      </c>
      <c r="DY244">
        <v>499.9999285714285</v>
      </c>
      <c r="DZ244">
        <v>90.4615642857143</v>
      </c>
      <c r="EA244">
        <v>0.029957675</v>
      </c>
      <c r="EB244">
        <v>31.242175</v>
      </c>
      <c r="EC244">
        <v>29.98850714285714</v>
      </c>
      <c r="ED244">
        <v>999.9000000000002</v>
      </c>
      <c r="EE244">
        <v>0</v>
      </c>
      <c r="EF244">
        <v>0</v>
      </c>
      <c r="EG244">
        <v>10004.95107142857</v>
      </c>
      <c r="EH244">
        <v>0</v>
      </c>
      <c r="EI244">
        <v>12.3658</v>
      </c>
      <c r="EJ244">
        <v>-56.66412857142857</v>
      </c>
      <c r="EK244">
        <v>515.0009285714285</v>
      </c>
      <c r="EL244">
        <v>567.9366785714286</v>
      </c>
      <c r="EM244">
        <v>8.927500714285715</v>
      </c>
      <c r="EN244">
        <v>558.6070714285713</v>
      </c>
      <c r="EO244">
        <v>16.42775</v>
      </c>
      <c r="EP244">
        <v>2.293674285714286</v>
      </c>
      <c r="EQ244">
        <v>1.486080357142857</v>
      </c>
      <c r="ER244">
        <v>19.63205</v>
      </c>
      <c r="ES244">
        <v>12.82566428571429</v>
      </c>
      <c r="ET244">
        <v>1999.986428571428</v>
      </c>
      <c r="EU244">
        <v>0.9799996071428571</v>
      </c>
      <c r="EV244">
        <v>0.02000067857142858</v>
      </c>
      <c r="EW244">
        <v>0</v>
      </c>
      <c r="EX244">
        <v>848.816</v>
      </c>
      <c r="EY244">
        <v>5.00097</v>
      </c>
      <c r="EZ244">
        <v>17014.34642857143</v>
      </c>
      <c r="FA244">
        <v>16707.45</v>
      </c>
      <c r="FB244">
        <v>40.55314285714285</v>
      </c>
      <c r="FC244">
        <v>40.82774999999999</v>
      </c>
      <c r="FD244">
        <v>40.43699999999999</v>
      </c>
      <c r="FE244">
        <v>40.5</v>
      </c>
      <c r="FF244">
        <v>41.25221428571428</v>
      </c>
      <c r="FG244">
        <v>1955.086428571429</v>
      </c>
      <c r="FH244">
        <v>39.9</v>
      </c>
      <c r="FI244">
        <v>0</v>
      </c>
      <c r="FJ244">
        <v>1758646705.8</v>
      </c>
      <c r="FK244">
        <v>0</v>
      </c>
      <c r="FL244">
        <v>849.29108</v>
      </c>
      <c r="FM244">
        <v>34.3705385214625</v>
      </c>
      <c r="FN244">
        <v>673.2153856577319</v>
      </c>
      <c r="FO244">
        <v>17023.24</v>
      </c>
      <c r="FP244">
        <v>15</v>
      </c>
      <c r="FQ244">
        <v>0</v>
      </c>
      <c r="FR244" t="s">
        <v>441</v>
      </c>
      <c r="FS244">
        <v>1747247426.5</v>
      </c>
      <c r="FT244">
        <v>1747247420.5</v>
      </c>
      <c r="FU244">
        <v>0</v>
      </c>
      <c r="FV244">
        <v>1.027</v>
      </c>
      <c r="FW244">
        <v>0.031</v>
      </c>
      <c r="FX244">
        <v>0.02</v>
      </c>
      <c r="FY244">
        <v>0.05</v>
      </c>
      <c r="FZ244">
        <v>420</v>
      </c>
      <c r="GA244">
        <v>16</v>
      </c>
      <c r="GB244">
        <v>0.01</v>
      </c>
      <c r="GC244">
        <v>0.1</v>
      </c>
      <c r="GD244">
        <v>-56.04824390243904</v>
      </c>
      <c r="GE244">
        <v>-11.40839999999992</v>
      </c>
      <c r="GF244">
        <v>1.128230116652342</v>
      </c>
      <c r="GG244">
        <v>0</v>
      </c>
      <c r="GH244">
        <v>847.1488529411764</v>
      </c>
      <c r="GI244">
        <v>33.18033615297068</v>
      </c>
      <c r="GJ244">
        <v>3.271757363112314</v>
      </c>
      <c r="GK244">
        <v>-1</v>
      </c>
      <c r="GL244">
        <v>8.916624390243904</v>
      </c>
      <c r="GM244">
        <v>0.2255186759581886</v>
      </c>
      <c r="GN244">
        <v>0.02435175638968053</v>
      </c>
      <c r="GO244">
        <v>0</v>
      </c>
      <c r="GP244">
        <v>0</v>
      </c>
      <c r="GQ244">
        <v>2</v>
      </c>
      <c r="GR244" t="s">
        <v>482</v>
      </c>
      <c r="GS244">
        <v>3.13473</v>
      </c>
      <c r="GT244">
        <v>2.69034</v>
      </c>
      <c r="GU244">
        <v>0.111309</v>
      </c>
      <c r="GV244">
        <v>0.118709</v>
      </c>
      <c r="GW244">
        <v>0.11048</v>
      </c>
      <c r="GX244">
        <v>0.0803668</v>
      </c>
      <c r="GY244">
        <v>28271.5</v>
      </c>
      <c r="GZ244">
        <v>28086.4</v>
      </c>
      <c r="HA244">
        <v>29570.6</v>
      </c>
      <c r="HB244">
        <v>29450.1</v>
      </c>
      <c r="HC244">
        <v>34749.8</v>
      </c>
      <c r="HD244">
        <v>35882.1</v>
      </c>
      <c r="HE244">
        <v>41613.6</v>
      </c>
      <c r="HF244">
        <v>41840.8</v>
      </c>
      <c r="HG244">
        <v>1.9321</v>
      </c>
      <c r="HH244">
        <v>1.87053</v>
      </c>
      <c r="HI244">
        <v>0.0608154</v>
      </c>
      <c r="HJ244">
        <v>0</v>
      </c>
      <c r="HK244">
        <v>28.9947</v>
      </c>
      <c r="HL244">
        <v>999.9</v>
      </c>
      <c r="HM244">
        <v>43.1</v>
      </c>
      <c r="HN244">
        <v>31.2</v>
      </c>
      <c r="HO244">
        <v>21.7407</v>
      </c>
      <c r="HP244">
        <v>62.108</v>
      </c>
      <c r="HQ244">
        <v>26.4103</v>
      </c>
      <c r="HR244">
        <v>1</v>
      </c>
      <c r="HS244">
        <v>0.0544639</v>
      </c>
      <c r="HT244">
        <v>-1.45702</v>
      </c>
      <c r="HU244">
        <v>20.3333</v>
      </c>
      <c r="HV244">
        <v>5.21789</v>
      </c>
      <c r="HW244">
        <v>12.0111</v>
      </c>
      <c r="HX244">
        <v>4.9888</v>
      </c>
      <c r="HY244">
        <v>3.28798</v>
      </c>
      <c r="HZ244">
        <v>9999</v>
      </c>
      <c r="IA244">
        <v>9999</v>
      </c>
      <c r="IB244">
        <v>9999</v>
      </c>
      <c r="IC244">
        <v>999.9</v>
      </c>
      <c r="ID244">
        <v>1.86755</v>
      </c>
      <c r="IE244">
        <v>1.86672</v>
      </c>
      <c r="IF244">
        <v>1.866</v>
      </c>
      <c r="IG244">
        <v>1.866</v>
      </c>
      <c r="IH244">
        <v>1.86783</v>
      </c>
      <c r="II244">
        <v>1.87027</v>
      </c>
      <c r="IJ244">
        <v>1.8689</v>
      </c>
      <c r="IK244">
        <v>1.87042</v>
      </c>
      <c r="IL244">
        <v>0</v>
      </c>
      <c r="IM244">
        <v>0</v>
      </c>
      <c r="IN244">
        <v>0</v>
      </c>
      <c r="IO244">
        <v>0</v>
      </c>
      <c r="IP244" t="s">
        <v>443</v>
      </c>
      <c r="IQ244" t="s">
        <v>444</v>
      </c>
      <c r="IR244" t="s">
        <v>445</v>
      </c>
      <c r="IS244" t="s">
        <v>445</v>
      </c>
      <c r="IT244" t="s">
        <v>445</v>
      </c>
      <c r="IU244" t="s">
        <v>445</v>
      </c>
      <c r="IV244">
        <v>0</v>
      </c>
      <c r="IW244">
        <v>100</v>
      </c>
      <c r="IX244">
        <v>100</v>
      </c>
      <c r="IY244">
        <v>0.164</v>
      </c>
      <c r="IZ244">
        <v>0.1684</v>
      </c>
      <c r="JA244">
        <v>0.1520806729546384</v>
      </c>
      <c r="JB244">
        <v>0.0003178419753343253</v>
      </c>
      <c r="JC244">
        <v>-6.012475575984678E-07</v>
      </c>
      <c r="JD244">
        <v>7.594320938325871E-11</v>
      </c>
      <c r="JE244">
        <v>-0.06537213769188976</v>
      </c>
      <c r="JF244">
        <v>-0.002779077146552394</v>
      </c>
      <c r="JG244">
        <v>0.0007843295920201409</v>
      </c>
      <c r="JH244">
        <v>-1.211717912536145E-05</v>
      </c>
      <c r="JI244">
        <v>4</v>
      </c>
      <c r="JJ244">
        <v>2338</v>
      </c>
      <c r="JK244">
        <v>1</v>
      </c>
      <c r="JL244">
        <v>27</v>
      </c>
      <c r="JM244">
        <v>189988</v>
      </c>
      <c r="JN244">
        <v>189988.1</v>
      </c>
      <c r="JO244">
        <v>1.36963</v>
      </c>
      <c r="JP244">
        <v>2.2644</v>
      </c>
      <c r="JQ244">
        <v>1.39648</v>
      </c>
      <c r="JR244">
        <v>2.34741</v>
      </c>
      <c r="JS244">
        <v>1.49536</v>
      </c>
      <c r="JT244">
        <v>2.59155</v>
      </c>
      <c r="JU244">
        <v>36.1754</v>
      </c>
      <c r="JV244">
        <v>24.0612</v>
      </c>
      <c r="JW244">
        <v>18</v>
      </c>
      <c r="JX244">
        <v>491.574</v>
      </c>
      <c r="JY244">
        <v>443</v>
      </c>
      <c r="JZ244">
        <v>30.6633</v>
      </c>
      <c r="KA244">
        <v>28.2986</v>
      </c>
      <c r="KB244">
        <v>30</v>
      </c>
      <c r="KC244">
        <v>28.1215</v>
      </c>
      <c r="KD244">
        <v>28.0489</v>
      </c>
      <c r="KE244">
        <v>27.432</v>
      </c>
      <c r="KF244">
        <v>26.4408</v>
      </c>
      <c r="KG244">
        <v>33.6318</v>
      </c>
      <c r="KH244">
        <v>30.6657</v>
      </c>
      <c r="KI244">
        <v>607.376</v>
      </c>
      <c r="KJ244">
        <v>16.4894</v>
      </c>
      <c r="KK244">
        <v>101.066</v>
      </c>
      <c r="KL244">
        <v>100.612</v>
      </c>
    </row>
    <row r="245" spans="1:298">
      <c r="A245">
        <v>229</v>
      </c>
      <c r="B245">
        <v>1758646709.6</v>
      </c>
      <c r="C245">
        <v>5083.599999904633</v>
      </c>
      <c r="D245" t="s">
        <v>904</v>
      </c>
      <c r="E245" t="s">
        <v>905</v>
      </c>
      <c r="F245">
        <v>5</v>
      </c>
      <c r="G245" t="s">
        <v>833</v>
      </c>
      <c r="H245" t="s">
        <v>437</v>
      </c>
      <c r="I245" t="s">
        <v>438</v>
      </c>
      <c r="J245">
        <v>1758646702.062963</v>
      </c>
      <c r="K245">
        <f>(L245)/1000</f>
        <v>0</v>
      </c>
      <c r="L245">
        <f>IF(DQ245, AO245, AI245)</f>
        <v>0</v>
      </c>
      <c r="M245">
        <f>IF(DQ245, AJ245, AH245)</f>
        <v>0</v>
      </c>
      <c r="N245">
        <f>DS245 - IF(AV245&gt;1, M245*DM245*100.0/(AX245), 0)</f>
        <v>0</v>
      </c>
      <c r="O245">
        <f>((U245-K245/2)*N245-M245)/(U245+K245/2)</f>
        <v>0</v>
      </c>
      <c r="P245">
        <f>O245*(DZ245+EA245)/1000.0</f>
        <v>0</v>
      </c>
      <c r="Q245">
        <f>(DS245 - IF(AV245&gt;1, M245*DM245*100.0/(AX245), 0))*(DZ245+EA245)/1000.0</f>
        <v>0</v>
      </c>
      <c r="R245">
        <f>2.0/((1/T245-1/S245)+SIGN(T245)*SQRT((1/T245-1/S245)*(1/T245-1/S245) + 4*DN245/((DN245+1)*(DN245+1))*(2*1/T245*1/S245-1/S245*1/S245)))</f>
        <v>0</v>
      </c>
      <c r="S245">
        <f>IF(LEFT(DO245,1)&lt;&gt;"0",IF(LEFT(DO245,1)="1",3.0,DP245),$D$5+$E$5*(EG245*DZ245/($K$5*1000))+$F$5*(EG245*DZ245/($K$5*1000))*MAX(MIN(DM245,$J$5),$I$5)*MAX(MIN(DM245,$J$5),$I$5)+$G$5*MAX(MIN(DM245,$J$5),$I$5)*(EG245*DZ245/($K$5*1000))+$H$5*(EG245*DZ245/($K$5*1000))*(EG245*DZ245/($K$5*1000)))</f>
        <v>0</v>
      </c>
      <c r="T245">
        <f>K245*(1000-(1000*0.61365*exp(17.502*X245/(240.97+X245))/(DZ245+EA245)+DU245)/2)/(1000*0.61365*exp(17.502*X245/(240.97+X245))/(DZ245+EA245)-DU245)</f>
        <v>0</v>
      </c>
      <c r="U245">
        <f>1/((DN245+1)/(R245/1.6)+1/(S245/1.37)) + DN245/((DN245+1)/(R245/1.6) + DN245/(S245/1.37))</f>
        <v>0</v>
      </c>
      <c r="V245">
        <f>(DI245*DL245)</f>
        <v>0</v>
      </c>
      <c r="W245">
        <f>(EB245+(V245+2*0.95*5.67E-8*(((EB245+$B$7)+273)^4-(EB245+273)^4)-44100*K245)/(1.84*29.3*S245+8*0.95*5.67E-8*(EB245+273)^3))</f>
        <v>0</v>
      </c>
      <c r="X245">
        <f>($C$7*EC245+$D$7*ED245+$E$7*W245)</f>
        <v>0</v>
      </c>
      <c r="Y245">
        <f>0.61365*exp(17.502*X245/(240.97+X245))</f>
        <v>0</v>
      </c>
      <c r="Z245">
        <f>(AA245/AB245*100)</f>
        <v>0</v>
      </c>
      <c r="AA245">
        <f>DU245*(DZ245+EA245)/1000</f>
        <v>0</v>
      </c>
      <c r="AB245">
        <f>0.61365*exp(17.502*EB245/(240.97+EB245))</f>
        <v>0</v>
      </c>
      <c r="AC245">
        <f>(Y245-DU245*(DZ245+EA245)/1000)</f>
        <v>0</v>
      </c>
      <c r="AD245">
        <f>(-K245*44100)</f>
        <v>0</v>
      </c>
      <c r="AE245">
        <f>2*29.3*S245*0.92*(EB245-X245)</f>
        <v>0</v>
      </c>
      <c r="AF245">
        <f>2*0.95*5.67E-8*(((EB245+$B$7)+273)^4-(X245+273)^4)</f>
        <v>0</v>
      </c>
      <c r="AG245">
        <f>V245+AF245+AD245+AE245</f>
        <v>0</v>
      </c>
      <c r="AH245">
        <f>DY245*AV245*(DT245-DS245*(1000-AV245*DV245)/(1000-AV245*DU245))/(100*DM245)</f>
        <v>0</v>
      </c>
      <c r="AI245">
        <f>1000*DY245*AV245*(DU245-DV245)/(100*DM245*(1000-AV245*DU245))</f>
        <v>0</v>
      </c>
      <c r="AJ245">
        <f>(AK245 - AL245 - DZ245*1E3/(8.314*(EB245+273.15)) * AN245/DY245 * AM245) * DY245/(100*DM245) * (1000 - DV245)/1000</f>
        <v>0</v>
      </c>
      <c r="AK245">
        <v>601.3146319829009</v>
      </c>
      <c r="AL245">
        <v>555.4442606060603</v>
      </c>
      <c r="AM245">
        <v>3.282594512475926</v>
      </c>
      <c r="AN245">
        <v>64.9634164498939</v>
      </c>
      <c r="AO245">
        <f>(AQ245 - AP245 + DZ245*1E3/(8.314*(EB245+273.15)) * AS245/DY245 * AR245) * DY245/(100*DM245) * 1000/(1000 - AQ245)</f>
        <v>0</v>
      </c>
      <c r="AP245">
        <v>16.42346251782768</v>
      </c>
      <c r="AQ245">
        <v>25.34372484848484</v>
      </c>
      <c r="AR245">
        <v>1.230847686508336E-05</v>
      </c>
      <c r="AS245">
        <v>107.6059285332688</v>
      </c>
      <c r="AT245">
        <v>0</v>
      </c>
      <c r="AU245">
        <v>0</v>
      </c>
      <c r="AV245">
        <f>IF(AT245*$H$13&gt;=AX245,1.0,(AX245/(AX245-AT245*$H$13)))</f>
        <v>0</v>
      </c>
      <c r="AW245">
        <f>(AV245-1)*100</f>
        <v>0</v>
      </c>
      <c r="AX245">
        <f>MAX(0,($B$13+$C$13*EG245)/(1+$D$13*EG245)*DZ245/(EB245+273)*$E$13)</f>
        <v>0</v>
      </c>
      <c r="AY245" t="s">
        <v>439</v>
      </c>
      <c r="AZ245" t="s">
        <v>439</v>
      </c>
      <c r="BA245">
        <v>0</v>
      </c>
      <c r="BB245">
        <v>0</v>
      </c>
      <c r="BC245">
        <f>1-BA245/BB245</f>
        <v>0</v>
      </c>
      <c r="BD245">
        <v>0</v>
      </c>
      <c r="BE245" t="s">
        <v>439</v>
      </c>
      <c r="BF245" t="s">
        <v>439</v>
      </c>
      <c r="BG245">
        <v>0</v>
      </c>
      <c r="BH245">
        <v>0</v>
      </c>
      <c r="BI245">
        <f>1-BG245/BH245</f>
        <v>0</v>
      </c>
      <c r="BJ245">
        <v>0.5</v>
      </c>
      <c r="BK245">
        <f>DJ245</f>
        <v>0</v>
      </c>
      <c r="BL245">
        <f>M245</f>
        <v>0</v>
      </c>
      <c r="BM245">
        <f>BI245*BJ245*BK245</f>
        <v>0</v>
      </c>
      <c r="BN245">
        <f>(BL245-BD245)/BK245</f>
        <v>0</v>
      </c>
      <c r="BO245">
        <f>(BB245-BH245)/BH245</f>
        <v>0</v>
      </c>
      <c r="BP245">
        <f>BA245/(BC245+BA245/BH245)</f>
        <v>0</v>
      </c>
      <c r="BQ245" t="s">
        <v>439</v>
      </c>
      <c r="BR245">
        <v>0</v>
      </c>
      <c r="BS245">
        <f>IF(BR245&lt;&gt;0, BR245, BP245)</f>
        <v>0</v>
      </c>
      <c r="BT245">
        <f>1-BS245/BH245</f>
        <v>0</v>
      </c>
      <c r="BU245">
        <f>(BH245-BG245)/(BH245-BS245)</f>
        <v>0</v>
      </c>
      <c r="BV245">
        <f>(BB245-BH245)/(BB245-BS245)</f>
        <v>0</v>
      </c>
      <c r="BW245">
        <f>(BH245-BG245)/(BH245-BA245)</f>
        <v>0</v>
      </c>
      <c r="BX245">
        <f>(BB245-BH245)/(BB245-BA245)</f>
        <v>0</v>
      </c>
      <c r="BY245">
        <f>(BU245*BS245/BG245)</f>
        <v>0</v>
      </c>
      <c r="BZ245">
        <f>(1-BY245)</f>
        <v>0</v>
      </c>
      <c r="DI245">
        <f>$B$11*EH245+$C$11*EI245+$F$11*ET245*(1-EW245)</f>
        <v>0</v>
      </c>
      <c r="DJ245">
        <f>DI245*DK245</f>
        <v>0</v>
      </c>
      <c r="DK245">
        <f>($B$11*$D$9+$C$11*$D$9+$F$11*((FG245+EY245)/MAX(FG245+EY245+FH245, 0.1)*$I$9+FH245/MAX(FG245+EY245+FH245, 0.1)*$J$9))/($B$11+$C$11+$F$11)</f>
        <v>0</v>
      </c>
      <c r="DL245">
        <f>($B$11*$K$9+$C$11*$K$9+$F$11*((FG245+EY245)/MAX(FG245+EY245+FH245, 0.1)*$P$9+FH245/MAX(FG245+EY245+FH245, 0.1)*$Q$9))/($B$11+$C$11+$F$11)</f>
        <v>0</v>
      </c>
      <c r="DM245">
        <v>5.36</v>
      </c>
      <c r="DN245">
        <v>0.5</v>
      </c>
      <c r="DO245" t="s">
        <v>440</v>
      </c>
      <c r="DP245">
        <v>2</v>
      </c>
      <c r="DQ245" t="b">
        <v>1</v>
      </c>
      <c r="DR245">
        <v>1758646702.062963</v>
      </c>
      <c r="DS245">
        <v>518.8721481481482</v>
      </c>
      <c r="DT245">
        <v>576.4355925925927</v>
      </c>
      <c r="DU245">
        <v>25.34791481481481</v>
      </c>
      <c r="DV245">
        <v>16.41330740740741</v>
      </c>
      <c r="DW245">
        <v>518.7064814814815</v>
      </c>
      <c r="DX245">
        <v>25.17943333333333</v>
      </c>
      <c r="DY245">
        <v>499.9913703703704</v>
      </c>
      <c r="DZ245">
        <v>90.4614851851852</v>
      </c>
      <c r="EA245">
        <v>0.0299364</v>
      </c>
      <c r="EB245">
        <v>31.24318518518519</v>
      </c>
      <c r="EC245">
        <v>29.98587407407407</v>
      </c>
      <c r="ED245">
        <v>999.9000000000001</v>
      </c>
      <c r="EE245">
        <v>0</v>
      </c>
      <c r="EF245">
        <v>0</v>
      </c>
      <c r="EG245">
        <v>10004.25814814815</v>
      </c>
      <c r="EH245">
        <v>0</v>
      </c>
      <c r="EI245">
        <v>12.37801851851852</v>
      </c>
      <c r="EJ245">
        <v>-57.56347037037037</v>
      </c>
      <c r="EK245">
        <v>532.3664074074075</v>
      </c>
      <c r="EL245">
        <v>586.0547037037037</v>
      </c>
      <c r="EM245">
        <v>8.934602962962963</v>
      </c>
      <c r="EN245">
        <v>576.4355925925927</v>
      </c>
      <c r="EO245">
        <v>16.41330740740741</v>
      </c>
      <c r="EP245">
        <v>2.293008518518518</v>
      </c>
      <c r="EQ245">
        <v>1.484772962962963</v>
      </c>
      <c r="ER245">
        <v>19.62738148148148</v>
      </c>
      <c r="ES245">
        <v>12.81223333333333</v>
      </c>
      <c r="ET245">
        <v>2000.001481481482</v>
      </c>
      <c r="EU245">
        <v>0.9799996666666666</v>
      </c>
      <c r="EV245">
        <v>0.02000062592592593</v>
      </c>
      <c r="EW245">
        <v>0</v>
      </c>
      <c r="EX245">
        <v>851.8678148148147</v>
      </c>
      <c r="EY245">
        <v>5.00097</v>
      </c>
      <c r="EZ245">
        <v>17073.77037037037</v>
      </c>
      <c r="FA245">
        <v>16707.57407407408</v>
      </c>
      <c r="FB245">
        <v>40.54822222222222</v>
      </c>
      <c r="FC245">
        <v>40.83066666666667</v>
      </c>
      <c r="FD245">
        <v>40.43699999999999</v>
      </c>
      <c r="FE245">
        <v>40.5</v>
      </c>
      <c r="FF245">
        <v>41.25</v>
      </c>
      <c r="FG245">
        <v>1955.101481481481</v>
      </c>
      <c r="FH245">
        <v>39.9</v>
      </c>
      <c r="FI245">
        <v>0</v>
      </c>
      <c r="FJ245">
        <v>1758646710.6</v>
      </c>
      <c r="FK245">
        <v>0</v>
      </c>
      <c r="FL245">
        <v>852.02152</v>
      </c>
      <c r="FM245">
        <v>34.67923083284053</v>
      </c>
      <c r="FN245">
        <v>672.8769241696541</v>
      </c>
      <c r="FO245">
        <v>17077.012</v>
      </c>
      <c r="FP245">
        <v>15</v>
      </c>
      <c r="FQ245">
        <v>0</v>
      </c>
      <c r="FR245" t="s">
        <v>441</v>
      </c>
      <c r="FS245">
        <v>1747247426.5</v>
      </c>
      <c r="FT245">
        <v>1747247420.5</v>
      </c>
      <c r="FU245">
        <v>0</v>
      </c>
      <c r="FV245">
        <v>1.027</v>
      </c>
      <c r="FW245">
        <v>0.031</v>
      </c>
      <c r="FX245">
        <v>0.02</v>
      </c>
      <c r="FY245">
        <v>0.05</v>
      </c>
      <c r="FZ245">
        <v>420</v>
      </c>
      <c r="GA245">
        <v>16</v>
      </c>
      <c r="GB245">
        <v>0.01</v>
      </c>
      <c r="GC245">
        <v>0.1</v>
      </c>
      <c r="GD245">
        <v>-57.0976575</v>
      </c>
      <c r="GE245">
        <v>-10.16731519699788</v>
      </c>
      <c r="GF245">
        <v>0.9794789144967596</v>
      </c>
      <c r="GG245">
        <v>0</v>
      </c>
      <c r="GH245">
        <v>850.1632352941176</v>
      </c>
      <c r="GI245">
        <v>34.57106188175807</v>
      </c>
      <c r="GJ245">
        <v>3.402477998881394</v>
      </c>
      <c r="GK245">
        <v>-1</v>
      </c>
      <c r="GL245">
        <v>8.926986500000002</v>
      </c>
      <c r="GM245">
        <v>0.06489996247652233</v>
      </c>
      <c r="GN245">
        <v>0.01691425472050132</v>
      </c>
      <c r="GO245">
        <v>1</v>
      </c>
      <c r="GP245">
        <v>1</v>
      </c>
      <c r="GQ245">
        <v>2</v>
      </c>
      <c r="GR245" t="s">
        <v>442</v>
      </c>
      <c r="GS245">
        <v>3.1348</v>
      </c>
      <c r="GT245">
        <v>2.69032</v>
      </c>
      <c r="GU245">
        <v>0.113732</v>
      </c>
      <c r="GV245">
        <v>0.121097</v>
      </c>
      <c r="GW245">
        <v>0.110489</v>
      </c>
      <c r="GX245">
        <v>0.0804257</v>
      </c>
      <c r="GY245">
        <v>28194.6</v>
      </c>
      <c r="GZ245">
        <v>28010.7</v>
      </c>
      <c r="HA245">
        <v>29570.8</v>
      </c>
      <c r="HB245">
        <v>29450.6</v>
      </c>
      <c r="HC245">
        <v>34749.8</v>
      </c>
      <c r="HD245">
        <v>35880.3</v>
      </c>
      <c r="HE245">
        <v>41613.8</v>
      </c>
      <c r="HF245">
        <v>41841.3</v>
      </c>
      <c r="HG245">
        <v>1.93218</v>
      </c>
      <c r="HH245">
        <v>1.87038</v>
      </c>
      <c r="HI245">
        <v>0.0605546</v>
      </c>
      <c r="HJ245">
        <v>0</v>
      </c>
      <c r="HK245">
        <v>28.997</v>
      </c>
      <c r="HL245">
        <v>999.9</v>
      </c>
      <c r="HM245">
        <v>43.1</v>
      </c>
      <c r="HN245">
        <v>31.2</v>
      </c>
      <c r="HO245">
        <v>21.7385</v>
      </c>
      <c r="HP245">
        <v>61.938</v>
      </c>
      <c r="HQ245">
        <v>26.23</v>
      </c>
      <c r="HR245">
        <v>1</v>
      </c>
      <c r="HS245">
        <v>0.0544436</v>
      </c>
      <c r="HT245">
        <v>-1.45435</v>
      </c>
      <c r="HU245">
        <v>20.3335</v>
      </c>
      <c r="HV245">
        <v>5.21714</v>
      </c>
      <c r="HW245">
        <v>12.0116</v>
      </c>
      <c r="HX245">
        <v>4.98855</v>
      </c>
      <c r="HY245">
        <v>3.28772</v>
      </c>
      <c r="HZ245">
        <v>9999</v>
      </c>
      <c r="IA245">
        <v>9999</v>
      </c>
      <c r="IB245">
        <v>9999</v>
      </c>
      <c r="IC245">
        <v>999.9</v>
      </c>
      <c r="ID245">
        <v>1.86752</v>
      </c>
      <c r="IE245">
        <v>1.86672</v>
      </c>
      <c r="IF245">
        <v>1.866</v>
      </c>
      <c r="IG245">
        <v>1.866</v>
      </c>
      <c r="IH245">
        <v>1.86783</v>
      </c>
      <c r="II245">
        <v>1.87027</v>
      </c>
      <c r="IJ245">
        <v>1.86891</v>
      </c>
      <c r="IK245">
        <v>1.87041</v>
      </c>
      <c r="IL245">
        <v>0</v>
      </c>
      <c r="IM245">
        <v>0</v>
      </c>
      <c r="IN245">
        <v>0</v>
      </c>
      <c r="IO245">
        <v>0</v>
      </c>
      <c r="IP245" t="s">
        <v>443</v>
      </c>
      <c r="IQ245" t="s">
        <v>444</v>
      </c>
      <c r="IR245" t="s">
        <v>445</v>
      </c>
      <c r="IS245" t="s">
        <v>445</v>
      </c>
      <c r="IT245" t="s">
        <v>445</v>
      </c>
      <c r="IU245" t="s">
        <v>445</v>
      </c>
      <c r="IV245">
        <v>0</v>
      </c>
      <c r="IW245">
        <v>100</v>
      </c>
      <c r="IX245">
        <v>100</v>
      </c>
      <c r="IY245">
        <v>0.16</v>
      </c>
      <c r="IZ245">
        <v>0.1684</v>
      </c>
      <c r="JA245">
        <v>0.1520806729546384</v>
      </c>
      <c r="JB245">
        <v>0.0003178419753343253</v>
      </c>
      <c r="JC245">
        <v>-6.012475575984678E-07</v>
      </c>
      <c r="JD245">
        <v>7.594320938325871E-11</v>
      </c>
      <c r="JE245">
        <v>-0.06537213769188976</v>
      </c>
      <c r="JF245">
        <v>-0.002779077146552394</v>
      </c>
      <c r="JG245">
        <v>0.0007843295920201409</v>
      </c>
      <c r="JH245">
        <v>-1.211717912536145E-05</v>
      </c>
      <c r="JI245">
        <v>4</v>
      </c>
      <c r="JJ245">
        <v>2338</v>
      </c>
      <c r="JK245">
        <v>1</v>
      </c>
      <c r="JL245">
        <v>27</v>
      </c>
      <c r="JM245">
        <v>189988.1</v>
      </c>
      <c r="JN245">
        <v>189988.2</v>
      </c>
      <c r="JO245">
        <v>1.40015</v>
      </c>
      <c r="JP245">
        <v>2.26685</v>
      </c>
      <c r="JQ245">
        <v>1.39771</v>
      </c>
      <c r="JR245">
        <v>2.34863</v>
      </c>
      <c r="JS245">
        <v>1.49536</v>
      </c>
      <c r="JT245">
        <v>2.67334</v>
      </c>
      <c r="JU245">
        <v>36.1754</v>
      </c>
      <c r="JV245">
        <v>24.07</v>
      </c>
      <c r="JW245">
        <v>18</v>
      </c>
      <c r="JX245">
        <v>491.621</v>
      </c>
      <c r="JY245">
        <v>442.908</v>
      </c>
      <c r="JZ245">
        <v>30.672</v>
      </c>
      <c r="KA245">
        <v>28.2986</v>
      </c>
      <c r="KB245">
        <v>30</v>
      </c>
      <c r="KC245">
        <v>28.1215</v>
      </c>
      <c r="KD245">
        <v>28.0489</v>
      </c>
      <c r="KE245">
        <v>28.0163</v>
      </c>
      <c r="KF245">
        <v>26.4408</v>
      </c>
      <c r="KG245">
        <v>33.6318</v>
      </c>
      <c r="KH245">
        <v>30.6726</v>
      </c>
      <c r="KI245">
        <v>620.761</v>
      </c>
      <c r="KJ245">
        <v>16.4823</v>
      </c>
      <c r="KK245">
        <v>101.067</v>
      </c>
      <c r="KL245">
        <v>100.614</v>
      </c>
    </row>
    <row r="246" spans="1:298">
      <c r="A246">
        <v>230</v>
      </c>
      <c r="B246">
        <v>1758646714.6</v>
      </c>
      <c r="C246">
        <v>5088.599999904633</v>
      </c>
      <c r="D246" t="s">
        <v>906</v>
      </c>
      <c r="E246" t="s">
        <v>907</v>
      </c>
      <c r="F246">
        <v>5</v>
      </c>
      <c r="G246" t="s">
        <v>833</v>
      </c>
      <c r="H246" t="s">
        <v>437</v>
      </c>
      <c r="I246" t="s">
        <v>438</v>
      </c>
      <c r="J246">
        <v>1758646707.081481</v>
      </c>
      <c r="K246">
        <f>(L246)/1000</f>
        <v>0</v>
      </c>
      <c r="L246">
        <f>IF(DQ246, AO246, AI246)</f>
        <v>0</v>
      </c>
      <c r="M246">
        <f>IF(DQ246, AJ246, AH246)</f>
        <v>0</v>
      </c>
      <c r="N246">
        <f>DS246 - IF(AV246&gt;1, M246*DM246*100.0/(AX246), 0)</f>
        <v>0</v>
      </c>
      <c r="O246">
        <f>((U246-K246/2)*N246-M246)/(U246+K246/2)</f>
        <v>0</v>
      </c>
      <c r="P246">
        <f>O246*(DZ246+EA246)/1000.0</f>
        <v>0</v>
      </c>
      <c r="Q246">
        <f>(DS246 - IF(AV246&gt;1, M246*DM246*100.0/(AX246), 0))*(DZ246+EA246)/1000.0</f>
        <v>0</v>
      </c>
      <c r="R246">
        <f>2.0/((1/T246-1/S246)+SIGN(T246)*SQRT((1/T246-1/S246)*(1/T246-1/S246) + 4*DN246/((DN246+1)*(DN246+1))*(2*1/T246*1/S246-1/S246*1/S246)))</f>
        <v>0</v>
      </c>
      <c r="S246">
        <f>IF(LEFT(DO246,1)&lt;&gt;"0",IF(LEFT(DO246,1)="1",3.0,DP246),$D$5+$E$5*(EG246*DZ246/($K$5*1000))+$F$5*(EG246*DZ246/($K$5*1000))*MAX(MIN(DM246,$J$5),$I$5)*MAX(MIN(DM246,$J$5),$I$5)+$G$5*MAX(MIN(DM246,$J$5),$I$5)*(EG246*DZ246/($K$5*1000))+$H$5*(EG246*DZ246/($K$5*1000))*(EG246*DZ246/($K$5*1000)))</f>
        <v>0</v>
      </c>
      <c r="T246">
        <f>K246*(1000-(1000*0.61365*exp(17.502*X246/(240.97+X246))/(DZ246+EA246)+DU246)/2)/(1000*0.61365*exp(17.502*X246/(240.97+X246))/(DZ246+EA246)-DU246)</f>
        <v>0</v>
      </c>
      <c r="U246">
        <f>1/((DN246+1)/(R246/1.6)+1/(S246/1.37)) + DN246/((DN246+1)/(R246/1.6) + DN246/(S246/1.37))</f>
        <v>0</v>
      </c>
      <c r="V246">
        <f>(DI246*DL246)</f>
        <v>0</v>
      </c>
      <c r="W246">
        <f>(EB246+(V246+2*0.95*5.67E-8*(((EB246+$B$7)+273)^4-(EB246+273)^4)-44100*K246)/(1.84*29.3*S246+8*0.95*5.67E-8*(EB246+273)^3))</f>
        <v>0</v>
      </c>
      <c r="X246">
        <f>($C$7*EC246+$D$7*ED246+$E$7*W246)</f>
        <v>0</v>
      </c>
      <c r="Y246">
        <f>0.61365*exp(17.502*X246/(240.97+X246))</f>
        <v>0</v>
      </c>
      <c r="Z246">
        <f>(AA246/AB246*100)</f>
        <v>0</v>
      </c>
      <c r="AA246">
        <f>DU246*(DZ246+EA246)/1000</f>
        <v>0</v>
      </c>
      <c r="AB246">
        <f>0.61365*exp(17.502*EB246/(240.97+EB246))</f>
        <v>0</v>
      </c>
      <c r="AC246">
        <f>(Y246-DU246*(DZ246+EA246)/1000)</f>
        <v>0</v>
      </c>
      <c r="AD246">
        <f>(-K246*44100)</f>
        <v>0</v>
      </c>
      <c r="AE246">
        <f>2*29.3*S246*0.92*(EB246-X246)</f>
        <v>0</v>
      </c>
      <c r="AF246">
        <f>2*0.95*5.67E-8*(((EB246+$B$7)+273)^4-(X246+273)^4)</f>
        <v>0</v>
      </c>
      <c r="AG246">
        <f>V246+AF246+AD246+AE246</f>
        <v>0</v>
      </c>
      <c r="AH246">
        <f>DY246*AV246*(DT246-DS246*(1000-AV246*DV246)/(1000-AV246*DU246))/(100*DM246)</f>
        <v>0</v>
      </c>
      <c r="AI246">
        <f>1000*DY246*AV246*(DU246-DV246)/(100*DM246*(1000-AV246*DU246))</f>
        <v>0</v>
      </c>
      <c r="AJ246">
        <f>(AK246 - AL246 - DZ246*1E3/(8.314*(EB246+273.15)) * AN246/DY246 * AM246) * DY246/(100*DM246) * (1000 - DV246)/1000</f>
        <v>0</v>
      </c>
      <c r="AK246">
        <v>618.4521744458601</v>
      </c>
      <c r="AL246">
        <v>571.8642060606061</v>
      </c>
      <c r="AM246">
        <v>3.285653473872689</v>
      </c>
      <c r="AN246">
        <v>64.9634164498939</v>
      </c>
      <c r="AO246">
        <f>(AQ246 - AP246 + DZ246*1E3/(8.314*(EB246+273.15)) * AS246/DY246 * AR246) * DY246/(100*DM246) * 1000/(1000 - AQ246)</f>
        <v>0</v>
      </c>
      <c r="AP246">
        <v>16.42782284151078</v>
      </c>
      <c r="AQ246">
        <v>25.35616848484848</v>
      </c>
      <c r="AR246">
        <v>6.371007532710107E-05</v>
      </c>
      <c r="AS246">
        <v>107.6059285332688</v>
      </c>
      <c r="AT246">
        <v>0</v>
      </c>
      <c r="AU246">
        <v>0</v>
      </c>
      <c r="AV246">
        <f>IF(AT246*$H$13&gt;=AX246,1.0,(AX246/(AX246-AT246*$H$13)))</f>
        <v>0</v>
      </c>
      <c r="AW246">
        <f>(AV246-1)*100</f>
        <v>0</v>
      </c>
      <c r="AX246">
        <f>MAX(0,($B$13+$C$13*EG246)/(1+$D$13*EG246)*DZ246/(EB246+273)*$E$13)</f>
        <v>0</v>
      </c>
      <c r="AY246" t="s">
        <v>439</v>
      </c>
      <c r="AZ246" t="s">
        <v>439</v>
      </c>
      <c r="BA246">
        <v>0</v>
      </c>
      <c r="BB246">
        <v>0</v>
      </c>
      <c r="BC246">
        <f>1-BA246/BB246</f>
        <v>0</v>
      </c>
      <c r="BD246">
        <v>0</v>
      </c>
      <c r="BE246" t="s">
        <v>439</v>
      </c>
      <c r="BF246" t="s">
        <v>439</v>
      </c>
      <c r="BG246">
        <v>0</v>
      </c>
      <c r="BH246">
        <v>0</v>
      </c>
      <c r="BI246">
        <f>1-BG246/BH246</f>
        <v>0</v>
      </c>
      <c r="BJ246">
        <v>0.5</v>
      </c>
      <c r="BK246">
        <f>DJ246</f>
        <v>0</v>
      </c>
      <c r="BL246">
        <f>M246</f>
        <v>0</v>
      </c>
      <c r="BM246">
        <f>BI246*BJ246*BK246</f>
        <v>0</v>
      </c>
      <c r="BN246">
        <f>(BL246-BD246)/BK246</f>
        <v>0</v>
      </c>
      <c r="BO246">
        <f>(BB246-BH246)/BH246</f>
        <v>0</v>
      </c>
      <c r="BP246">
        <f>BA246/(BC246+BA246/BH246)</f>
        <v>0</v>
      </c>
      <c r="BQ246" t="s">
        <v>439</v>
      </c>
      <c r="BR246">
        <v>0</v>
      </c>
      <c r="BS246">
        <f>IF(BR246&lt;&gt;0, BR246, BP246)</f>
        <v>0</v>
      </c>
      <c r="BT246">
        <f>1-BS246/BH246</f>
        <v>0</v>
      </c>
      <c r="BU246">
        <f>(BH246-BG246)/(BH246-BS246)</f>
        <v>0</v>
      </c>
      <c r="BV246">
        <f>(BB246-BH246)/(BB246-BS246)</f>
        <v>0</v>
      </c>
      <c r="BW246">
        <f>(BH246-BG246)/(BH246-BA246)</f>
        <v>0</v>
      </c>
      <c r="BX246">
        <f>(BB246-BH246)/(BB246-BA246)</f>
        <v>0</v>
      </c>
      <c r="BY246">
        <f>(BU246*BS246/BG246)</f>
        <v>0</v>
      </c>
      <c r="BZ246">
        <f>(1-BY246)</f>
        <v>0</v>
      </c>
      <c r="DI246">
        <f>$B$11*EH246+$C$11*EI246+$F$11*ET246*(1-EW246)</f>
        <v>0</v>
      </c>
      <c r="DJ246">
        <f>DI246*DK246</f>
        <v>0</v>
      </c>
      <c r="DK246">
        <f>($B$11*$D$9+$C$11*$D$9+$F$11*((FG246+EY246)/MAX(FG246+EY246+FH246, 0.1)*$I$9+FH246/MAX(FG246+EY246+FH246, 0.1)*$J$9))/($B$11+$C$11+$F$11)</f>
        <v>0</v>
      </c>
      <c r="DL246">
        <f>($B$11*$K$9+$C$11*$K$9+$F$11*((FG246+EY246)/MAX(FG246+EY246+FH246, 0.1)*$P$9+FH246/MAX(FG246+EY246+FH246, 0.1)*$Q$9))/($B$11+$C$11+$F$11)</f>
        <v>0</v>
      </c>
      <c r="DM246">
        <v>5.36</v>
      </c>
      <c r="DN246">
        <v>0.5</v>
      </c>
      <c r="DO246" t="s">
        <v>440</v>
      </c>
      <c r="DP246">
        <v>2</v>
      </c>
      <c r="DQ246" t="b">
        <v>1</v>
      </c>
      <c r="DR246">
        <v>1758646707.081481</v>
      </c>
      <c r="DS246">
        <v>534.8965925925926</v>
      </c>
      <c r="DT246">
        <v>593.2957777777779</v>
      </c>
      <c r="DU246">
        <v>25.346</v>
      </c>
      <c r="DV246">
        <v>16.41805185185185</v>
      </c>
      <c r="DW246">
        <v>534.735</v>
      </c>
      <c r="DX246">
        <v>25.17754444444445</v>
      </c>
      <c r="DY246">
        <v>500.0251851851851</v>
      </c>
      <c r="DZ246">
        <v>90.4613962962963</v>
      </c>
      <c r="EA246">
        <v>0.02998724074074074</v>
      </c>
      <c r="EB246">
        <v>31.24428888888889</v>
      </c>
      <c r="EC246">
        <v>29.98574444444444</v>
      </c>
      <c r="ED246">
        <v>999.9000000000001</v>
      </c>
      <c r="EE246">
        <v>0</v>
      </c>
      <c r="EF246">
        <v>0</v>
      </c>
      <c r="EG246">
        <v>10005.34925925926</v>
      </c>
      <c r="EH246">
        <v>0</v>
      </c>
      <c r="EI246">
        <v>12.39627777777778</v>
      </c>
      <c r="EJ246">
        <v>-58.39914074074073</v>
      </c>
      <c r="EK246">
        <v>548.8066666666666</v>
      </c>
      <c r="EL246">
        <v>603.1992592592593</v>
      </c>
      <c r="EM246">
        <v>8.927938148148149</v>
      </c>
      <c r="EN246">
        <v>593.2957777777779</v>
      </c>
      <c r="EO246">
        <v>16.41805185185185</v>
      </c>
      <c r="EP246">
        <v>2.292833333333333</v>
      </c>
      <c r="EQ246">
        <v>1.485201481481481</v>
      </c>
      <c r="ER246">
        <v>19.62615185185185</v>
      </c>
      <c r="ES246">
        <v>12.81664074074074</v>
      </c>
      <c r="ET246">
        <v>2000.011851851852</v>
      </c>
      <c r="EU246">
        <v>0.9799996666666665</v>
      </c>
      <c r="EV246">
        <v>0.02000062592592593</v>
      </c>
      <c r="EW246">
        <v>0</v>
      </c>
      <c r="EX246">
        <v>854.7635555555556</v>
      </c>
      <c r="EY246">
        <v>5.00097</v>
      </c>
      <c r="EZ246">
        <v>17129.77407407407</v>
      </c>
      <c r="FA246">
        <v>16707.67037037037</v>
      </c>
      <c r="FB246">
        <v>40.52755555555555</v>
      </c>
      <c r="FC246">
        <v>40.83299999999999</v>
      </c>
      <c r="FD246">
        <v>40.4347037037037</v>
      </c>
      <c r="FE246">
        <v>40.5</v>
      </c>
      <c r="FF246">
        <v>41.25</v>
      </c>
      <c r="FG246">
        <v>1955.111851851852</v>
      </c>
      <c r="FH246">
        <v>39.9</v>
      </c>
      <c r="FI246">
        <v>0</v>
      </c>
      <c r="FJ246">
        <v>1758646715.4</v>
      </c>
      <c r="FK246">
        <v>0</v>
      </c>
      <c r="FL246">
        <v>854.7998</v>
      </c>
      <c r="FM246">
        <v>32.8645384196323</v>
      </c>
      <c r="FN246">
        <v>663.9153837469656</v>
      </c>
      <c r="FO246">
        <v>17130.428</v>
      </c>
      <c r="FP246">
        <v>15</v>
      </c>
      <c r="FQ246">
        <v>0</v>
      </c>
      <c r="FR246" t="s">
        <v>441</v>
      </c>
      <c r="FS246">
        <v>1747247426.5</v>
      </c>
      <c r="FT246">
        <v>1747247420.5</v>
      </c>
      <c r="FU246">
        <v>0</v>
      </c>
      <c r="FV246">
        <v>1.027</v>
      </c>
      <c r="FW246">
        <v>0.031</v>
      </c>
      <c r="FX246">
        <v>0.02</v>
      </c>
      <c r="FY246">
        <v>0.05</v>
      </c>
      <c r="FZ246">
        <v>420</v>
      </c>
      <c r="GA246">
        <v>16</v>
      </c>
      <c r="GB246">
        <v>0.01</v>
      </c>
      <c r="GC246">
        <v>0.1</v>
      </c>
      <c r="GD246">
        <v>-57.94091249999999</v>
      </c>
      <c r="GE246">
        <v>-9.955795497185576</v>
      </c>
      <c r="GF246">
        <v>0.9593594944512461</v>
      </c>
      <c r="GG246">
        <v>0</v>
      </c>
      <c r="GH246">
        <v>853.2202352941176</v>
      </c>
      <c r="GI246">
        <v>34.03159661244102</v>
      </c>
      <c r="GJ246">
        <v>3.349914283879884</v>
      </c>
      <c r="GK246">
        <v>-1</v>
      </c>
      <c r="GL246">
        <v>8.931778249999999</v>
      </c>
      <c r="GM246">
        <v>-0.08797744840525354</v>
      </c>
      <c r="GN246">
        <v>0.01000552319659008</v>
      </c>
      <c r="GO246">
        <v>1</v>
      </c>
      <c r="GP246">
        <v>1</v>
      </c>
      <c r="GQ246">
        <v>2</v>
      </c>
      <c r="GR246" t="s">
        <v>442</v>
      </c>
      <c r="GS246">
        <v>3.13473</v>
      </c>
      <c r="GT246">
        <v>2.69038</v>
      </c>
      <c r="GU246">
        <v>0.116126</v>
      </c>
      <c r="GV246">
        <v>0.123444</v>
      </c>
      <c r="GW246">
        <v>0.110524</v>
      </c>
      <c r="GX246">
        <v>0.0804371</v>
      </c>
      <c r="GY246">
        <v>28118.8</v>
      </c>
      <c r="GZ246">
        <v>27935.8</v>
      </c>
      <c r="HA246">
        <v>29571.2</v>
      </c>
      <c r="HB246">
        <v>29450.5</v>
      </c>
      <c r="HC246">
        <v>34749</v>
      </c>
      <c r="HD246">
        <v>35879.9</v>
      </c>
      <c r="HE246">
        <v>41614.6</v>
      </c>
      <c r="HF246">
        <v>41841.3</v>
      </c>
      <c r="HG246">
        <v>1.93225</v>
      </c>
      <c r="HH246">
        <v>1.87045</v>
      </c>
      <c r="HI246">
        <v>0.0601076</v>
      </c>
      <c r="HJ246">
        <v>0</v>
      </c>
      <c r="HK246">
        <v>28.997</v>
      </c>
      <c r="HL246">
        <v>999.9</v>
      </c>
      <c r="HM246">
        <v>43.1</v>
      </c>
      <c r="HN246">
        <v>31.2</v>
      </c>
      <c r="HO246">
        <v>21.7413</v>
      </c>
      <c r="HP246">
        <v>61.558</v>
      </c>
      <c r="HQ246">
        <v>26.3221</v>
      </c>
      <c r="HR246">
        <v>1</v>
      </c>
      <c r="HS246">
        <v>0.0544055</v>
      </c>
      <c r="HT246">
        <v>-1.4839</v>
      </c>
      <c r="HU246">
        <v>20.3333</v>
      </c>
      <c r="HV246">
        <v>5.21714</v>
      </c>
      <c r="HW246">
        <v>12.0117</v>
      </c>
      <c r="HX246">
        <v>4.98885</v>
      </c>
      <c r="HY246">
        <v>3.28768</v>
      </c>
      <c r="HZ246">
        <v>9999</v>
      </c>
      <c r="IA246">
        <v>9999</v>
      </c>
      <c r="IB246">
        <v>9999</v>
      </c>
      <c r="IC246">
        <v>999.9</v>
      </c>
      <c r="ID246">
        <v>1.86753</v>
      </c>
      <c r="IE246">
        <v>1.86672</v>
      </c>
      <c r="IF246">
        <v>1.866</v>
      </c>
      <c r="IG246">
        <v>1.866</v>
      </c>
      <c r="IH246">
        <v>1.86785</v>
      </c>
      <c r="II246">
        <v>1.87027</v>
      </c>
      <c r="IJ246">
        <v>1.8689</v>
      </c>
      <c r="IK246">
        <v>1.87041</v>
      </c>
      <c r="IL246">
        <v>0</v>
      </c>
      <c r="IM246">
        <v>0</v>
      </c>
      <c r="IN246">
        <v>0</v>
      </c>
      <c r="IO246">
        <v>0</v>
      </c>
      <c r="IP246" t="s">
        <v>443</v>
      </c>
      <c r="IQ246" t="s">
        <v>444</v>
      </c>
      <c r="IR246" t="s">
        <v>445</v>
      </c>
      <c r="IS246" t="s">
        <v>445</v>
      </c>
      <c r="IT246" t="s">
        <v>445</v>
      </c>
      <c r="IU246" t="s">
        <v>445</v>
      </c>
      <c r="IV246">
        <v>0</v>
      </c>
      <c r="IW246">
        <v>100</v>
      </c>
      <c r="IX246">
        <v>100</v>
      </c>
      <c r="IY246">
        <v>0.155</v>
      </c>
      <c r="IZ246">
        <v>0.1686</v>
      </c>
      <c r="JA246">
        <v>0.1520806729546384</v>
      </c>
      <c r="JB246">
        <v>0.0003178419753343253</v>
      </c>
      <c r="JC246">
        <v>-6.012475575984678E-07</v>
      </c>
      <c r="JD246">
        <v>7.594320938325871E-11</v>
      </c>
      <c r="JE246">
        <v>-0.06537213769188976</v>
      </c>
      <c r="JF246">
        <v>-0.002779077146552394</v>
      </c>
      <c r="JG246">
        <v>0.0007843295920201409</v>
      </c>
      <c r="JH246">
        <v>-1.211717912536145E-05</v>
      </c>
      <c r="JI246">
        <v>4</v>
      </c>
      <c r="JJ246">
        <v>2338</v>
      </c>
      <c r="JK246">
        <v>1</v>
      </c>
      <c r="JL246">
        <v>27</v>
      </c>
      <c r="JM246">
        <v>189988.1</v>
      </c>
      <c r="JN246">
        <v>189988.2</v>
      </c>
      <c r="JO246">
        <v>1.42578</v>
      </c>
      <c r="JP246">
        <v>2.27295</v>
      </c>
      <c r="JQ246">
        <v>1.39648</v>
      </c>
      <c r="JR246">
        <v>2.35229</v>
      </c>
      <c r="JS246">
        <v>1.49536</v>
      </c>
      <c r="JT246">
        <v>2.53296</v>
      </c>
      <c r="JU246">
        <v>36.1754</v>
      </c>
      <c r="JV246">
        <v>24.0612</v>
      </c>
      <c r="JW246">
        <v>18</v>
      </c>
      <c r="JX246">
        <v>491.669</v>
      </c>
      <c r="JY246">
        <v>442.949</v>
      </c>
      <c r="JZ246">
        <v>30.6809</v>
      </c>
      <c r="KA246">
        <v>28.2976</v>
      </c>
      <c r="KB246">
        <v>30</v>
      </c>
      <c r="KC246">
        <v>28.1215</v>
      </c>
      <c r="KD246">
        <v>28.0481</v>
      </c>
      <c r="KE246">
        <v>28.6595</v>
      </c>
      <c r="KF246">
        <v>26.4408</v>
      </c>
      <c r="KG246">
        <v>33.6318</v>
      </c>
      <c r="KH246">
        <v>30.6855</v>
      </c>
      <c r="KI246">
        <v>640.811</v>
      </c>
      <c r="KJ246">
        <v>16.4751</v>
      </c>
      <c r="KK246">
        <v>101.069</v>
      </c>
      <c r="KL246">
        <v>100.614</v>
      </c>
    </row>
    <row r="247" spans="1:298">
      <c r="A247">
        <v>231</v>
      </c>
      <c r="B247">
        <v>1758646719.6</v>
      </c>
      <c r="C247">
        <v>5093.599999904633</v>
      </c>
      <c r="D247" t="s">
        <v>908</v>
      </c>
      <c r="E247" t="s">
        <v>909</v>
      </c>
      <c r="F247">
        <v>5</v>
      </c>
      <c r="G247" t="s">
        <v>833</v>
      </c>
      <c r="H247" t="s">
        <v>437</v>
      </c>
      <c r="I247" t="s">
        <v>438</v>
      </c>
      <c r="J247">
        <v>1758646712.1</v>
      </c>
      <c r="K247">
        <f>(L247)/1000</f>
        <v>0</v>
      </c>
      <c r="L247">
        <f>IF(DQ247, AO247, AI247)</f>
        <v>0</v>
      </c>
      <c r="M247">
        <f>IF(DQ247, AJ247, AH247)</f>
        <v>0</v>
      </c>
      <c r="N247">
        <f>DS247 - IF(AV247&gt;1, M247*DM247*100.0/(AX247), 0)</f>
        <v>0</v>
      </c>
      <c r="O247">
        <f>((U247-K247/2)*N247-M247)/(U247+K247/2)</f>
        <v>0</v>
      </c>
      <c r="P247">
        <f>O247*(DZ247+EA247)/1000.0</f>
        <v>0</v>
      </c>
      <c r="Q247">
        <f>(DS247 - IF(AV247&gt;1, M247*DM247*100.0/(AX247), 0))*(DZ247+EA247)/1000.0</f>
        <v>0</v>
      </c>
      <c r="R247">
        <f>2.0/((1/T247-1/S247)+SIGN(T247)*SQRT((1/T247-1/S247)*(1/T247-1/S247) + 4*DN247/((DN247+1)*(DN247+1))*(2*1/T247*1/S247-1/S247*1/S247)))</f>
        <v>0</v>
      </c>
      <c r="S247">
        <f>IF(LEFT(DO247,1)&lt;&gt;"0",IF(LEFT(DO247,1)="1",3.0,DP247),$D$5+$E$5*(EG247*DZ247/($K$5*1000))+$F$5*(EG247*DZ247/($K$5*1000))*MAX(MIN(DM247,$J$5),$I$5)*MAX(MIN(DM247,$J$5),$I$5)+$G$5*MAX(MIN(DM247,$J$5),$I$5)*(EG247*DZ247/($K$5*1000))+$H$5*(EG247*DZ247/($K$5*1000))*(EG247*DZ247/($K$5*1000)))</f>
        <v>0</v>
      </c>
      <c r="T247">
        <f>K247*(1000-(1000*0.61365*exp(17.502*X247/(240.97+X247))/(DZ247+EA247)+DU247)/2)/(1000*0.61365*exp(17.502*X247/(240.97+X247))/(DZ247+EA247)-DU247)</f>
        <v>0</v>
      </c>
      <c r="U247">
        <f>1/((DN247+1)/(R247/1.6)+1/(S247/1.37)) + DN247/((DN247+1)/(R247/1.6) + DN247/(S247/1.37))</f>
        <v>0</v>
      </c>
      <c r="V247">
        <f>(DI247*DL247)</f>
        <v>0</v>
      </c>
      <c r="W247">
        <f>(EB247+(V247+2*0.95*5.67E-8*(((EB247+$B$7)+273)^4-(EB247+273)^4)-44100*K247)/(1.84*29.3*S247+8*0.95*5.67E-8*(EB247+273)^3))</f>
        <v>0</v>
      </c>
      <c r="X247">
        <f>($C$7*EC247+$D$7*ED247+$E$7*W247)</f>
        <v>0</v>
      </c>
      <c r="Y247">
        <f>0.61365*exp(17.502*X247/(240.97+X247))</f>
        <v>0</v>
      </c>
      <c r="Z247">
        <f>(AA247/AB247*100)</f>
        <v>0</v>
      </c>
      <c r="AA247">
        <f>DU247*(DZ247+EA247)/1000</f>
        <v>0</v>
      </c>
      <c r="AB247">
        <f>0.61365*exp(17.502*EB247/(240.97+EB247))</f>
        <v>0</v>
      </c>
      <c r="AC247">
        <f>(Y247-DU247*(DZ247+EA247)/1000)</f>
        <v>0</v>
      </c>
      <c r="AD247">
        <f>(-K247*44100)</f>
        <v>0</v>
      </c>
      <c r="AE247">
        <f>2*29.3*S247*0.92*(EB247-X247)</f>
        <v>0</v>
      </c>
      <c r="AF247">
        <f>2*0.95*5.67E-8*(((EB247+$B$7)+273)^4-(X247+273)^4)</f>
        <v>0</v>
      </c>
      <c r="AG247">
        <f>V247+AF247+AD247+AE247</f>
        <v>0</v>
      </c>
      <c r="AH247">
        <f>DY247*AV247*(DT247-DS247*(1000-AV247*DV247)/(1000-AV247*DU247))/(100*DM247)</f>
        <v>0</v>
      </c>
      <c r="AI247">
        <f>1000*DY247*AV247*(DU247-DV247)/(100*DM247*(1000-AV247*DU247))</f>
        <v>0</v>
      </c>
      <c r="AJ247">
        <f>(AK247 - AL247 - DZ247*1E3/(8.314*(EB247+273.15)) * AN247/DY247 * AM247) * DY247/(100*DM247) * (1000 - DV247)/1000</f>
        <v>0</v>
      </c>
      <c r="AK247">
        <v>635.4779288042816</v>
      </c>
      <c r="AL247">
        <v>588.3096424242423</v>
      </c>
      <c r="AM247">
        <v>3.278487291893818</v>
      </c>
      <c r="AN247">
        <v>64.9634164498939</v>
      </c>
      <c r="AO247">
        <f>(AQ247 - AP247 + DZ247*1E3/(8.314*(EB247+273.15)) * AS247/DY247 * AR247) * DY247/(100*DM247) * 1000/(1000 - AQ247)</f>
        <v>0</v>
      </c>
      <c r="AP247">
        <v>16.43068957837655</v>
      </c>
      <c r="AQ247">
        <v>25.35887999999999</v>
      </c>
      <c r="AR247">
        <v>1.084669746575397E-05</v>
      </c>
      <c r="AS247">
        <v>107.6059285332688</v>
      </c>
      <c r="AT247">
        <v>0</v>
      </c>
      <c r="AU247">
        <v>0</v>
      </c>
      <c r="AV247">
        <f>IF(AT247*$H$13&gt;=AX247,1.0,(AX247/(AX247-AT247*$H$13)))</f>
        <v>0</v>
      </c>
      <c r="AW247">
        <f>(AV247-1)*100</f>
        <v>0</v>
      </c>
      <c r="AX247">
        <f>MAX(0,($B$13+$C$13*EG247)/(1+$D$13*EG247)*DZ247/(EB247+273)*$E$13)</f>
        <v>0</v>
      </c>
      <c r="AY247" t="s">
        <v>439</v>
      </c>
      <c r="AZ247" t="s">
        <v>439</v>
      </c>
      <c r="BA247">
        <v>0</v>
      </c>
      <c r="BB247">
        <v>0</v>
      </c>
      <c r="BC247">
        <f>1-BA247/BB247</f>
        <v>0</v>
      </c>
      <c r="BD247">
        <v>0</v>
      </c>
      <c r="BE247" t="s">
        <v>439</v>
      </c>
      <c r="BF247" t="s">
        <v>439</v>
      </c>
      <c r="BG247">
        <v>0</v>
      </c>
      <c r="BH247">
        <v>0</v>
      </c>
      <c r="BI247">
        <f>1-BG247/BH247</f>
        <v>0</v>
      </c>
      <c r="BJ247">
        <v>0.5</v>
      </c>
      <c r="BK247">
        <f>DJ247</f>
        <v>0</v>
      </c>
      <c r="BL247">
        <f>M247</f>
        <v>0</v>
      </c>
      <c r="BM247">
        <f>BI247*BJ247*BK247</f>
        <v>0</v>
      </c>
      <c r="BN247">
        <f>(BL247-BD247)/BK247</f>
        <v>0</v>
      </c>
      <c r="BO247">
        <f>(BB247-BH247)/BH247</f>
        <v>0</v>
      </c>
      <c r="BP247">
        <f>BA247/(BC247+BA247/BH247)</f>
        <v>0</v>
      </c>
      <c r="BQ247" t="s">
        <v>439</v>
      </c>
      <c r="BR247">
        <v>0</v>
      </c>
      <c r="BS247">
        <f>IF(BR247&lt;&gt;0, BR247, BP247)</f>
        <v>0</v>
      </c>
      <c r="BT247">
        <f>1-BS247/BH247</f>
        <v>0</v>
      </c>
      <c r="BU247">
        <f>(BH247-BG247)/(BH247-BS247)</f>
        <v>0</v>
      </c>
      <c r="BV247">
        <f>(BB247-BH247)/(BB247-BS247)</f>
        <v>0</v>
      </c>
      <c r="BW247">
        <f>(BH247-BG247)/(BH247-BA247)</f>
        <v>0</v>
      </c>
      <c r="BX247">
        <f>(BB247-BH247)/(BB247-BA247)</f>
        <v>0</v>
      </c>
      <c r="BY247">
        <f>(BU247*BS247/BG247)</f>
        <v>0</v>
      </c>
      <c r="BZ247">
        <f>(1-BY247)</f>
        <v>0</v>
      </c>
      <c r="DI247">
        <f>$B$11*EH247+$C$11*EI247+$F$11*ET247*(1-EW247)</f>
        <v>0</v>
      </c>
      <c r="DJ247">
        <f>DI247*DK247</f>
        <v>0</v>
      </c>
      <c r="DK247">
        <f>($B$11*$D$9+$C$11*$D$9+$F$11*((FG247+EY247)/MAX(FG247+EY247+FH247, 0.1)*$I$9+FH247/MAX(FG247+EY247+FH247, 0.1)*$J$9))/($B$11+$C$11+$F$11)</f>
        <v>0</v>
      </c>
      <c r="DL247">
        <f>($B$11*$K$9+$C$11*$K$9+$F$11*((FG247+EY247)/MAX(FG247+EY247+FH247, 0.1)*$P$9+FH247/MAX(FG247+EY247+FH247, 0.1)*$Q$9))/($B$11+$C$11+$F$11)</f>
        <v>0</v>
      </c>
      <c r="DM247">
        <v>5.36</v>
      </c>
      <c r="DN247">
        <v>0.5</v>
      </c>
      <c r="DO247" t="s">
        <v>440</v>
      </c>
      <c r="DP247">
        <v>2</v>
      </c>
      <c r="DQ247" t="b">
        <v>1</v>
      </c>
      <c r="DR247">
        <v>1758646712.1</v>
      </c>
      <c r="DS247">
        <v>550.9665555555556</v>
      </c>
      <c r="DT247">
        <v>610.1411111111111</v>
      </c>
      <c r="DU247">
        <v>25.35048148148148</v>
      </c>
      <c r="DV247">
        <v>16.42622222222222</v>
      </c>
      <c r="DW247">
        <v>550.8091851851851</v>
      </c>
      <c r="DX247">
        <v>25.18196296296296</v>
      </c>
      <c r="DY247">
        <v>500.0261111111112</v>
      </c>
      <c r="DZ247">
        <v>90.45968148148148</v>
      </c>
      <c r="EA247">
        <v>0.03001105925925926</v>
      </c>
      <c r="EB247">
        <v>31.24480740740741</v>
      </c>
      <c r="EC247">
        <v>29.9806</v>
      </c>
      <c r="ED247">
        <v>999.9000000000001</v>
      </c>
      <c r="EE247">
        <v>0</v>
      </c>
      <c r="EF247">
        <v>0</v>
      </c>
      <c r="EG247">
        <v>9998.22111111111</v>
      </c>
      <c r="EH247">
        <v>0</v>
      </c>
      <c r="EI247">
        <v>12.40823703703704</v>
      </c>
      <c r="EJ247">
        <v>-59.17447037037037</v>
      </c>
      <c r="EK247">
        <v>565.2971111111111</v>
      </c>
      <c r="EL247">
        <v>620.3307777777778</v>
      </c>
      <c r="EM247">
        <v>8.92426</v>
      </c>
      <c r="EN247">
        <v>610.1411111111111</v>
      </c>
      <c r="EO247">
        <v>16.42622222222222</v>
      </c>
      <c r="EP247">
        <v>2.293196296296296</v>
      </c>
      <c r="EQ247">
        <v>1.485911851851851</v>
      </c>
      <c r="ER247">
        <v>19.62869259259259</v>
      </c>
      <c r="ES247">
        <v>12.82394444444444</v>
      </c>
      <c r="ET247">
        <v>2000.011851851852</v>
      </c>
      <c r="EU247">
        <v>0.9799995555555553</v>
      </c>
      <c r="EV247">
        <v>0.02000074074074074</v>
      </c>
      <c r="EW247">
        <v>0</v>
      </c>
      <c r="EX247">
        <v>857.4655925925928</v>
      </c>
      <c r="EY247">
        <v>5.00097</v>
      </c>
      <c r="EZ247">
        <v>17184.76666666667</v>
      </c>
      <c r="FA247">
        <v>16707.67407407407</v>
      </c>
      <c r="FB247">
        <v>40.51377777777777</v>
      </c>
      <c r="FC247">
        <v>40.82599999999999</v>
      </c>
      <c r="FD247">
        <v>40.42551851851851</v>
      </c>
      <c r="FE247">
        <v>40.5</v>
      </c>
      <c r="FF247">
        <v>41.25</v>
      </c>
      <c r="FG247">
        <v>1955.111851851852</v>
      </c>
      <c r="FH247">
        <v>39.9</v>
      </c>
      <c r="FI247">
        <v>0</v>
      </c>
      <c r="FJ247">
        <v>1758646720.8</v>
      </c>
      <c r="FK247">
        <v>0</v>
      </c>
      <c r="FL247">
        <v>857.5186923076924</v>
      </c>
      <c r="FM247">
        <v>32.16560685817322</v>
      </c>
      <c r="FN247">
        <v>644.6119663487142</v>
      </c>
      <c r="FO247">
        <v>17186.21923076923</v>
      </c>
      <c r="FP247">
        <v>15</v>
      </c>
      <c r="FQ247">
        <v>0</v>
      </c>
      <c r="FR247" t="s">
        <v>441</v>
      </c>
      <c r="FS247">
        <v>1747247426.5</v>
      </c>
      <c r="FT247">
        <v>1747247420.5</v>
      </c>
      <c r="FU247">
        <v>0</v>
      </c>
      <c r="FV247">
        <v>1.027</v>
      </c>
      <c r="FW247">
        <v>0.031</v>
      </c>
      <c r="FX247">
        <v>0.02</v>
      </c>
      <c r="FY247">
        <v>0.05</v>
      </c>
      <c r="FZ247">
        <v>420</v>
      </c>
      <c r="GA247">
        <v>16</v>
      </c>
      <c r="GB247">
        <v>0.01</v>
      </c>
      <c r="GC247">
        <v>0.1</v>
      </c>
      <c r="GD247">
        <v>-58.58511499999999</v>
      </c>
      <c r="GE247">
        <v>-9.381854409005749</v>
      </c>
      <c r="GF247">
        <v>0.903782714359486</v>
      </c>
      <c r="GG247">
        <v>0</v>
      </c>
      <c r="GH247">
        <v>855.2186470588234</v>
      </c>
      <c r="GI247">
        <v>33.16024446068538</v>
      </c>
      <c r="GJ247">
        <v>3.264565801976196</v>
      </c>
      <c r="GK247">
        <v>-1</v>
      </c>
      <c r="GL247">
        <v>8.928585500000001</v>
      </c>
      <c r="GM247">
        <v>-0.05744600375236197</v>
      </c>
      <c r="GN247">
        <v>0.008263772428497821</v>
      </c>
      <c r="GO247">
        <v>1</v>
      </c>
      <c r="GP247">
        <v>1</v>
      </c>
      <c r="GQ247">
        <v>2</v>
      </c>
      <c r="GR247" t="s">
        <v>442</v>
      </c>
      <c r="GS247">
        <v>3.13452</v>
      </c>
      <c r="GT247">
        <v>2.69024</v>
      </c>
      <c r="GU247">
        <v>0.118479</v>
      </c>
      <c r="GV247">
        <v>0.125765</v>
      </c>
      <c r="GW247">
        <v>0.11053</v>
      </c>
      <c r="GX247">
        <v>0.08040129999999999</v>
      </c>
      <c r="GY247">
        <v>28043.9</v>
      </c>
      <c r="GZ247">
        <v>27862</v>
      </c>
      <c r="HA247">
        <v>29571.2</v>
      </c>
      <c r="HB247">
        <v>29450.7</v>
      </c>
      <c r="HC247">
        <v>34748.8</v>
      </c>
      <c r="HD247">
        <v>35881.5</v>
      </c>
      <c r="HE247">
        <v>41614.5</v>
      </c>
      <c r="HF247">
        <v>41841.5</v>
      </c>
      <c r="HG247">
        <v>1.93193</v>
      </c>
      <c r="HH247">
        <v>1.8712</v>
      </c>
      <c r="HI247">
        <v>0.0602007</v>
      </c>
      <c r="HJ247">
        <v>0</v>
      </c>
      <c r="HK247">
        <v>28.9972</v>
      </c>
      <c r="HL247">
        <v>999.9</v>
      </c>
      <c r="HM247">
        <v>43.1</v>
      </c>
      <c r="HN247">
        <v>31.2</v>
      </c>
      <c r="HO247">
        <v>21.7405</v>
      </c>
      <c r="HP247">
        <v>62.018</v>
      </c>
      <c r="HQ247">
        <v>26.3221</v>
      </c>
      <c r="HR247">
        <v>1</v>
      </c>
      <c r="HS247">
        <v>0.0544487</v>
      </c>
      <c r="HT247">
        <v>-1.49187</v>
      </c>
      <c r="HU247">
        <v>20.3332</v>
      </c>
      <c r="HV247">
        <v>5.21729</v>
      </c>
      <c r="HW247">
        <v>12.0116</v>
      </c>
      <c r="HX247">
        <v>4.98885</v>
      </c>
      <c r="HY247">
        <v>3.28778</v>
      </c>
      <c r="HZ247">
        <v>9999</v>
      </c>
      <c r="IA247">
        <v>9999</v>
      </c>
      <c r="IB247">
        <v>9999</v>
      </c>
      <c r="IC247">
        <v>999.9</v>
      </c>
      <c r="ID247">
        <v>1.86755</v>
      </c>
      <c r="IE247">
        <v>1.86674</v>
      </c>
      <c r="IF247">
        <v>1.866</v>
      </c>
      <c r="IG247">
        <v>1.866</v>
      </c>
      <c r="IH247">
        <v>1.86786</v>
      </c>
      <c r="II247">
        <v>1.87027</v>
      </c>
      <c r="IJ247">
        <v>1.86892</v>
      </c>
      <c r="IK247">
        <v>1.87042</v>
      </c>
      <c r="IL247">
        <v>0</v>
      </c>
      <c r="IM247">
        <v>0</v>
      </c>
      <c r="IN247">
        <v>0</v>
      </c>
      <c r="IO247">
        <v>0</v>
      </c>
      <c r="IP247" t="s">
        <v>443</v>
      </c>
      <c r="IQ247" t="s">
        <v>444</v>
      </c>
      <c r="IR247" t="s">
        <v>445</v>
      </c>
      <c r="IS247" t="s">
        <v>445</v>
      </c>
      <c r="IT247" t="s">
        <v>445</v>
      </c>
      <c r="IU247" t="s">
        <v>445</v>
      </c>
      <c r="IV247">
        <v>0</v>
      </c>
      <c r="IW247">
        <v>100</v>
      </c>
      <c r="IX247">
        <v>100</v>
      </c>
      <c r="IY247">
        <v>0.15</v>
      </c>
      <c r="IZ247">
        <v>0.1686</v>
      </c>
      <c r="JA247">
        <v>0.1520806729546384</v>
      </c>
      <c r="JB247">
        <v>0.0003178419753343253</v>
      </c>
      <c r="JC247">
        <v>-6.012475575984678E-07</v>
      </c>
      <c r="JD247">
        <v>7.594320938325871E-11</v>
      </c>
      <c r="JE247">
        <v>-0.06537213769188976</v>
      </c>
      <c r="JF247">
        <v>-0.002779077146552394</v>
      </c>
      <c r="JG247">
        <v>0.0007843295920201409</v>
      </c>
      <c r="JH247">
        <v>-1.211717912536145E-05</v>
      </c>
      <c r="JI247">
        <v>4</v>
      </c>
      <c r="JJ247">
        <v>2338</v>
      </c>
      <c r="JK247">
        <v>1</v>
      </c>
      <c r="JL247">
        <v>27</v>
      </c>
      <c r="JM247">
        <v>189988.2</v>
      </c>
      <c r="JN247">
        <v>189988.3</v>
      </c>
      <c r="JO247">
        <v>1.45996</v>
      </c>
      <c r="JP247">
        <v>2.25708</v>
      </c>
      <c r="JQ247">
        <v>1.39648</v>
      </c>
      <c r="JR247">
        <v>2.34619</v>
      </c>
      <c r="JS247">
        <v>1.49536</v>
      </c>
      <c r="JT247">
        <v>2.67944</v>
      </c>
      <c r="JU247">
        <v>36.1754</v>
      </c>
      <c r="JV247">
        <v>24.0612</v>
      </c>
      <c r="JW247">
        <v>18</v>
      </c>
      <c r="JX247">
        <v>491.462</v>
      </c>
      <c r="JY247">
        <v>443.396</v>
      </c>
      <c r="JZ247">
        <v>30.6948</v>
      </c>
      <c r="KA247">
        <v>28.2961</v>
      </c>
      <c r="KB247">
        <v>30</v>
      </c>
      <c r="KC247">
        <v>28.1212</v>
      </c>
      <c r="KD247">
        <v>28.0465</v>
      </c>
      <c r="KE247">
        <v>29.237</v>
      </c>
      <c r="KF247">
        <v>26.4408</v>
      </c>
      <c r="KG247">
        <v>33.261</v>
      </c>
      <c r="KH247">
        <v>30.6975</v>
      </c>
      <c r="KI247">
        <v>654.169</v>
      </c>
      <c r="KJ247">
        <v>16.4647</v>
      </c>
      <c r="KK247">
        <v>101.069</v>
      </c>
      <c r="KL247">
        <v>100.614</v>
      </c>
    </row>
    <row r="248" spans="1:298">
      <c r="A248">
        <v>232</v>
      </c>
      <c r="B248">
        <v>1758646724.6</v>
      </c>
      <c r="C248">
        <v>5098.599999904633</v>
      </c>
      <c r="D248" t="s">
        <v>910</v>
      </c>
      <c r="E248" t="s">
        <v>911</v>
      </c>
      <c r="F248">
        <v>5</v>
      </c>
      <c r="G248" t="s">
        <v>833</v>
      </c>
      <c r="H248" t="s">
        <v>437</v>
      </c>
      <c r="I248" t="s">
        <v>438</v>
      </c>
      <c r="J248">
        <v>1758646716.814285</v>
      </c>
      <c r="K248">
        <f>(L248)/1000</f>
        <v>0</v>
      </c>
      <c r="L248">
        <f>IF(DQ248, AO248, AI248)</f>
        <v>0</v>
      </c>
      <c r="M248">
        <f>IF(DQ248, AJ248, AH248)</f>
        <v>0</v>
      </c>
      <c r="N248">
        <f>DS248 - IF(AV248&gt;1, M248*DM248*100.0/(AX248), 0)</f>
        <v>0</v>
      </c>
      <c r="O248">
        <f>((U248-K248/2)*N248-M248)/(U248+K248/2)</f>
        <v>0</v>
      </c>
      <c r="P248">
        <f>O248*(DZ248+EA248)/1000.0</f>
        <v>0</v>
      </c>
      <c r="Q248">
        <f>(DS248 - IF(AV248&gt;1, M248*DM248*100.0/(AX248), 0))*(DZ248+EA248)/1000.0</f>
        <v>0</v>
      </c>
      <c r="R248">
        <f>2.0/((1/T248-1/S248)+SIGN(T248)*SQRT((1/T248-1/S248)*(1/T248-1/S248) + 4*DN248/((DN248+1)*(DN248+1))*(2*1/T248*1/S248-1/S248*1/S248)))</f>
        <v>0</v>
      </c>
      <c r="S248">
        <f>IF(LEFT(DO248,1)&lt;&gt;"0",IF(LEFT(DO248,1)="1",3.0,DP248),$D$5+$E$5*(EG248*DZ248/($K$5*1000))+$F$5*(EG248*DZ248/($K$5*1000))*MAX(MIN(DM248,$J$5),$I$5)*MAX(MIN(DM248,$J$5),$I$5)+$G$5*MAX(MIN(DM248,$J$5),$I$5)*(EG248*DZ248/($K$5*1000))+$H$5*(EG248*DZ248/($K$5*1000))*(EG248*DZ248/($K$5*1000)))</f>
        <v>0</v>
      </c>
      <c r="T248">
        <f>K248*(1000-(1000*0.61365*exp(17.502*X248/(240.97+X248))/(DZ248+EA248)+DU248)/2)/(1000*0.61365*exp(17.502*X248/(240.97+X248))/(DZ248+EA248)-DU248)</f>
        <v>0</v>
      </c>
      <c r="U248">
        <f>1/((DN248+1)/(R248/1.6)+1/(S248/1.37)) + DN248/((DN248+1)/(R248/1.6) + DN248/(S248/1.37))</f>
        <v>0</v>
      </c>
      <c r="V248">
        <f>(DI248*DL248)</f>
        <v>0</v>
      </c>
      <c r="W248">
        <f>(EB248+(V248+2*0.95*5.67E-8*(((EB248+$B$7)+273)^4-(EB248+273)^4)-44100*K248)/(1.84*29.3*S248+8*0.95*5.67E-8*(EB248+273)^3))</f>
        <v>0</v>
      </c>
      <c r="X248">
        <f>($C$7*EC248+$D$7*ED248+$E$7*W248)</f>
        <v>0</v>
      </c>
      <c r="Y248">
        <f>0.61365*exp(17.502*X248/(240.97+X248))</f>
        <v>0</v>
      </c>
      <c r="Z248">
        <f>(AA248/AB248*100)</f>
        <v>0</v>
      </c>
      <c r="AA248">
        <f>DU248*(DZ248+EA248)/1000</f>
        <v>0</v>
      </c>
      <c r="AB248">
        <f>0.61365*exp(17.502*EB248/(240.97+EB248))</f>
        <v>0</v>
      </c>
      <c r="AC248">
        <f>(Y248-DU248*(DZ248+EA248)/1000)</f>
        <v>0</v>
      </c>
      <c r="AD248">
        <f>(-K248*44100)</f>
        <v>0</v>
      </c>
      <c r="AE248">
        <f>2*29.3*S248*0.92*(EB248-X248)</f>
        <v>0</v>
      </c>
      <c r="AF248">
        <f>2*0.95*5.67E-8*(((EB248+$B$7)+273)^4-(X248+273)^4)</f>
        <v>0</v>
      </c>
      <c r="AG248">
        <f>V248+AF248+AD248+AE248</f>
        <v>0</v>
      </c>
      <c r="AH248">
        <f>DY248*AV248*(DT248-DS248*(1000-AV248*DV248)/(1000-AV248*DU248))/(100*DM248)</f>
        <v>0</v>
      </c>
      <c r="AI248">
        <f>1000*DY248*AV248*(DU248-DV248)/(100*DM248*(1000-AV248*DU248))</f>
        <v>0</v>
      </c>
      <c r="AJ248">
        <f>(AK248 - AL248 - DZ248*1E3/(8.314*(EB248+273.15)) * AN248/DY248 * AM248) * DY248/(100*DM248) * (1000 - DV248)/1000</f>
        <v>0</v>
      </c>
      <c r="AK248">
        <v>652.4295099469637</v>
      </c>
      <c r="AL248">
        <v>604.7183636363635</v>
      </c>
      <c r="AM248">
        <v>3.287629521000232</v>
      </c>
      <c r="AN248">
        <v>64.9634164498939</v>
      </c>
      <c r="AO248">
        <f>(AQ248 - AP248 + DZ248*1E3/(8.314*(EB248+273.15)) * AS248/DY248 * AR248) * DY248/(100*DM248) * 1000/(1000 - AQ248)</f>
        <v>0</v>
      </c>
      <c r="AP248">
        <v>16.3963817143735</v>
      </c>
      <c r="AQ248">
        <v>25.35496303030301</v>
      </c>
      <c r="AR248">
        <v>-2.792098946851595E-05</v>
      </c>
      <c r="AS248">
        <v>107.6059285332688</v>
      </c>
      <c r="AT248">
        <v>0</v>
      </c>
      <c r="AU248">
        <v>0</v>
      </c>
      <c r="AV248">
        <f>IF(AT248*$H$13&gt;=AX248,1.0,(AX248/(AX248-AT248*$H$13)))</f>
        <v>0</v>
      </c>
      <c r="AW248">
        <f>(AV248-1)*100</f>
        <v>0</v>
      </c>
      <c r="AX248">
        <f>MAX(0,($B$13+$C$13*EG248)/(1+$D$13*EG248)*DZ248/(EB248+273)*$E$13)</f>
        <v>0</v>
      </c>
      <c r="AY248" t="s">
        <v>439</v>
      </c>
      <c r="AZ248" t="s">
        <v>439</v>
      </c>
      <c r="BA248">
        <v>0</v>
      </c>
      <c r="BB248">
        <v>0</v>
      </c>
      <c r="BC248">
        <f>1-BA248/BB248</f>
        <v>0</v>
      </c>
      <c r="BD248">
        <v>0</v>
      </c>
      <c r="BE248" t="s">
        <v>439</v>
      </c>
      <c r="BF248" t="s">
        <v>439</v>
      </c>
      <c r="BG248">
        <v>0</v>
      </c>
      <c r="BH248">
        <v>0</v>
      </c>
      <c r="BI248">
        <f>1-BG248/BH248</f>
        <v>0</v>
      </c>
      <c r="BJ248">
        <v>0.5</v>
      </c>
      <c r="BK248">
        <f>DJ248</f>
        <v>0</v>
      </c>
      <c r="BL248">
        <f>M248</f>
        <v>0</v>
      </c>
      <c r="BM248">
        <f>BI248*BJ248*BK248</f>
        <v>0</v>
      </c>
      <c r="BN248">
        <f>(BL248-BD248)/BK248</f>
        <v>0</v>
      </c>
      <c r="BO248">
        <f>(BB248-BH248)/BH248</f>
        <v>0</v>
      </c>
      <c r="BP248">
        <f>BA248/(BC248+BA248/BH248)</f>
        <v>0</v>
      </c>
      <c r="BQ248" t="s">
        <v>439</v>
      </c>
      <c r="BR248">
        <v>0</v>
      </c>
      <c r="BS248">
        <f>IF(BR248&lt;&gt;0, BR248, BP248)</f>
        <v>0</v>
      </c>
      <c r="BT248">
        <f>1-BS248/BH248</f>
        <v>0</v>
      </c>
      <c r="BU248">
        <f>(BH248-BG248)/(BH248-BS248)</f>
        <v>0</v>
      </c>
      <c r="BV248">
        <f>(BB248-BH248)/(BB248-BS248)</f>
        <v>0</v>
      </c>
      <c r="BW248">
        <f>(BH248-BG248)/(BH248-BA248)</f>
        <v>0</v>
      </c>
      <c r="BX248">
        <f>(BB248-BH248)/(BB248-BA248)</f>
        <v>0</v>
      </c>
      <c r="BY248">
        <f>(BU248*BS248/BG248)</f>
        <v>0</v>
      </c>
      <c r="BZ248">
        <f>(1-BY248)</f>
        <v>0</v>
      </c>
      <c r="DI248">
        <f>$B$11*EH248+$C$11*EI248+$F$11*ET248*(1-EW248)</f>
        <v>0</v>
      </c>
      <c r="DJ248">
        <f>DI248*DK248</f>
        <v>0</v>
      </c>
      <c r="DK248">
        <f>($B$11*$D$9+$C$11*$D$9+$F$11*((FG248+EY248)/MAX(FG248+EY248+FH248, 0.1)*$I$9+FH248/MAX(FG248+EY248+FH248, 0.1)*$J$9))/($B$11+$C$11+$F$11)</f>
        <v>0</v>
      </c>
      <c r="DL248">
        <f>($B$11*$K$9+$C$11*$K$9+$F$11*((FG248+EY248)/MAX(FG248+EY248+FH248, 0.1)*$P$9+FH248/MAX(FG248+EY248+FH248, 0.1)*$Q$9))/($B$11+$C$11+$F$11)</f>
        <v>0</v>
      </c>
      <c r="DM248">
        <v>5.36</v>
      </c>
      <c r="DN248">
        <v>0.5</v>
      </c>
      <c r="DO248" t="s">
        <v>440</v>
      </c>
      <c r="DP248">
        <v>2</v>
      </c>
      <c r="DQ248" t="b">
        <v>1</v>
      </c>
      <c r="DR248">
        <v>1758646716.814285</v>
      </c>
      <c r="DS248">
        <v>566.052</v>
      </c>
      <c r="DT248">
        <v>625.9531071428572</v>
      </c>
      <c r="DU248">
        <v>25.355225</v>
      </c>
      <c r="DV248">
        <v>16.41973928571429</v>
      </c>
      <c r="DW248">
        <v>565.8988214285714</v>
      </c>
      <c r="DX248">
        <v>25.18664285714286</v>
      </c>
      <c r="DY248">
        <v>500.02675</v>
      </c>
      <c r="DZ248">
        <v>90.45845</v>
      </c>
      <c r="EA248">
        <v>0.02993962142857143</v>
      </c>
      <c r="EB248">
        <v>31.24563571428572</v>
      </c>
      <c r="EC248">
        <v>29.97975</v>
      </c>
      <c r="ED248">
        <v>999.9000000000002</v>
      </c>
      <c r="EE248">
        <v>0</v>
      </c>
      <c r="EF248">
        <v>0</v>
      </c>
      <c r="EG248">
        <v>9999.778214285714</v>
      </c>
      <c r="EH248">
        <v>0</v>
      </c>
      <c r="EI248">
        <v>12.40837857142857</v>
      </c>
      <c r="EJ248">
        <v>-59.90108571428571</v>
      </c>
      <c r="EK248">
        <v>580.7777857142858</v>
      </c>
      <c r="EL248">
        <v>636.4024642857142</v>
      </c>
      <c r="EM248">
        <v>8.935486785714286</v>
      </c>
      <c r="EN248">
        <v>625.9531071428572</v>
      </c>
      <c r="EO248">
        <v>16.41973928571429</v>
      </c>
      <c r="EP248">
        <v>2.293594285714285</v>
      </c>
      <c r="EQ248">
        <v>1.485304285714286</v>
      </c>
      <c r="ER248">
        <v>19.631475</v>
      </c>
      <c r="ES248">
        <v>12.8177</v>
      </c>
      <c r="ET248">
        <v>1999.986428571428</v>
      </c>
      <c r="EU248">
        <v>0.9799991785714284</v>
      </c>
      <c r="EV248">
        <v>0.02000110714285714</v>
      </c>
      <c r="EW248">
        <v>0</v>
      </c>
      <c r="EX248">
        <v>859.9552500000001</v>
      </c>
      <c r="EY248">
        <v>5.00097</v>
      </c>
      <c r="EZ248">
        <v>17234.43928571429</v>
      </c>
      <c r="FA248">
        <v>16707.46071428571</v>
      </c>
      <c r="FB248">
        <v>40.51107142857143</v>
      </c>
      <c r="FC248">
        <v>40.82549999999999</v>
      </c>
      <c r="FD248">
        <v>40.42592857142856</v>
      </c>
      <c r="FE248">
        <v>40.5</v>
      </c>
      <c r="FF248">
        <v>41.25</v>
      </c>
      <c r="FG248">
        <v>1955.086428571429</v>
      </c>
      <c r="FH248">
        <v>39.9</v>
      </c>
      <c r="FI248">
        <v>0</v>
      </c>
      <c r="FJ248">
        <v>1758646725.6</v>
      </c>
      <c r="FK248">
        <v>0</v>
      </c>
      <c r="FL248">
        <v>860.0638076923077</v>
      </c>
      <c r="FM248">
        <v>31.5325470086165</v>
      </c>
      <c r="FN248">
        <v>627.2752136789755</v>
      </c>
      <c r="FO248">
        <v>17237.1</v>
      </c>
      <c r="FP248">
        <v>15</v>
      </c>
      <c r="FQ248">
        <v>0</v>
      </c>
      <c r="FR248" t="s">
        <v>441</v>
      </c>
      <c r="FS248">
        <v>1747247426.5</v>
      </c>
      <c r="FT248">
        <v>1747247420.5</v>
      </c>
      <c r="FU248">
        <v>0</v>
      </c>
      <c r="FV248">
        <v>1.027</v>
      </c>
      <c r="FW248">
        <v>0.031</v>
      </c>
      <c r="FX248">
        <v>0.02</v>
      </c>
      <c r="FY248">
        <v>0.05</v>
      </c>
      <c r="FZ248">
        <v>420</v>
      </c>
      <c r="GA248">
        <v>16</v>
      </c>
      <c r="GB248">
        <v>0.01</v>
      </c>
      <c r="GC248">
        <v>0.1</v>
      </c>
      <c r="GD248">
        <v>-59.39578780487805</v>
      </c>
      <c r="GE248">
        <v>-9.167443902439079</v>
      </c>
      <c r="GF248">
        <v>0.9054389387487698</v>
      </c>
      <c r="GG248">
        <v>0</v>
      </c>
      <c r="GH248">
        <v>858.1614705882354</v>
      </c>
      <c r="GI248">
        <v>32.0463254114859</v>
      </c>
      <c r="GJ248">
        <v>3.151988179614428</v>
      </c>
      <c r="GK248">
        <v>-1</v>
      </c>
      <c r="GL248">
        <v>8.931491951219511</v>
      </c>
      <c r="GM248">
        <v>0.09714919860625806</v>
      </c>
      <c r="GN248">
        <v>0.0136729075573116</v>
      </c>
      <c r="GO248">
        <v>1</v>
      </c>
      <c r="GP248">
        <v>1</v>
      </c>
      <c r="GQ248">
        <v>2</v>
      </c>
      <c r="GR248" t="s">
        <v>442</v>
      </c>
      <c r="GS248">
        <v>3.1348</v>
      </c>
      <c r="GT248">
        <v>2.69004</v>
      </c>
      <c r="GU248">
        <v>0.120812</v>
      </c>
      <c r="GV248">
        <v>0.128078</v>
      </c>
      <c r="GW248">
        <v>0.110515</v>
      </c>
      <c r="GX248">
        <v>0.0802932</v>
      </c>
      <c r="GY248">
        <v>27969.1</v>
      </c>
      <c r="GZ248">
        <v>27788.3</v>
      </c>
      <c r="HA248">
        <v>29570.6</v>
      </c>
      <c r="HB248">
        <v>29450.7</v>
      </c>
      <c r="HC248">
        <v>34748.9</v>
      </c>
      <c r="HD248">
        <v>35885.9</v>
      </c>
      <c r="HE248">
        <v>41613.8</v>
      </c>
      <c r="HF248">
        <v>41841.6</v>
      </c>
      <c r="HG248">
        <v>1.93207</v>
      </c>
      <c r="HH248">
        <v>1.87067</v>
      </c>
      <c r="HI248">
        <v>0.0599399</v>
      </c>
      <c r="HJ248">
        <v>0</v>
      </c>
      <c r="HK248">
        <v>28.9995</v>
      </c>
      <c r="HL248">
        <v>999.9</v>
      </c>
      <c r="HM248">
        <v>43</v>
      </c>
      <c r="HN248">
        <v>31.2</v>
      </c>
      <c r="HO248">
        <v>21.6917</v>
      </c>
      <c r="HP248">
        <v>61.938</v>
      </c>
      <c r="HQ248">
        <v>26.3622</v>
      </c>
      <c r="HR248">
        <v>1</v>
      </c>
      <c r="HS248">
        <v>0.0543445</v>
      </c>
      <c r="HT248">
        <v>-1.51633</v>
      </c>
      <c r="HU248">
        <v>20.333</v>
      </c>
      <c r="HV248">
        <v>5.21594</v>
      </c>
      <c r="HW248">
        <v>12.011</v>
      </c>
      <c r="HX248">
        <v>4.9885</v>
      </c>
      <c r="HY248">
        <v>3.28778</v>
      </c>
      <c r="HZ248">
        <v>9999</v>
      </c>
      <c r="IA248">
        <v>9999</v>
      </c>
      <c r="IB248">
        <v>9999</v>
      </c>
      <c r="IC248">
        <v>999.9</v>
      </c>
      <c r="ID248">
        <v>1.86755</v>
      </c>
      <c r="IE248">
        <v>1.86673</v>
      </c>
      <c r="IF248">
        <v>1.86602</v>
      </c>
      <c r="IG248">
        <v>1.866</v>
      </c>
      <c r="IH248">
        <v>1.86786</v>
      </c>
      <c r="II248">
        <v>1.87028</v>
      </c>
      <c r="IJ248">
        <v>1.86891</v>
      </c>
      <c r="IK248">
        <v>1.87042</v>
      </c>
      <c r="IL248">
        <v>0</v>
      </c>
      <c r="IM248">
        <v>0</v>
      </c>
      <c r="IN248">
        <v>0</v>
      </c>
      <c r="IO248">
        <v>0</v>
      </c>
      <c r="IP248" t="s">
        <v>443</v>
      </c>
      <c r="IQ248" t="s">
        <v>444</v>
      </c>
      <c r="IR248" t="s">
        <v>445</v>
      </c>
      <c r="IS248" t="s">
        <v>445</v>
      </c>
      <c r="IT248" t="s">
        <v>445</v>
      </c>
      <c r="IU248" t="s">
        <v>445</v>
      </c>
      <c r="IV248">
        <v>0</v>
      </c>
      <c r="IW248">
        <v>100</v>
      </c>
      <c r="IX248">
        <v>100</v>
      </c>
      <c r="IY248">
        <v>0.146</v>
      </c>
      <c r="IZ248">
        <v>0.1686</v>
      </c>
      <c r="JA248">
        <v>0.1520806729546384</v>
      </c>
      <c r="JB248">
        <v>0.0003178419753343253</v>
      </c>
      <c r="JC248">
        <v>-6.012475575984678E-07</v>
      </c>
      <c r="JD248">
        <v>7.594320938325871E-11</v>
      </c>
      <c r="JE248">
        <v>-0.06537213769188976</v>
      </c>
      <c r="JF248">
        <v>-0.002779077146552394</v>
      </c>
      <c r="JG248">
        <v>0.0007843295920201409</v>
      </c>
      <c r="JH248">
        <v>-1.211717912536145E-05</v>
      </c>
      <c r="JI248">
        <v>4</v>
      </c>
      <c r="JJ248">
        <v>2338</v>
      </c>
      <c r="JK248">
        <v>1</v>
      </c>
      <c r="JL248">
        <v>27</v>
      </c>
      <c r="JM248">
        <v>189988.3</v>
      </c>
      <c r="JN248">
        <v>189988.4</v>
      </c>
      <c r="JO248">
        <v>1.4917</v>
      </c>
      <c r="JP248">
        <v>2.26685</v>
      </c>
      <c r="JQ248">
        <v>1.39648</v>
      </c>
      <c r="JR248">
        <v>2.34741</v>
      </c>
      <c r="JS248">
        <v>1.49536</v>
      </c>
      <c r="JT248">
        <v>2.54883</v>
      </c>
      <c r="JU248">
        <v>36.1754</v>
      </c>
      <c r="JV248">
        <v>24.0612</v>
      </c>
      <c r="JW248">
        <v>18</v>
      </c>
      <c r="JX248">
        <v>491.539</v>
      </c>
      <c r="JY248">
        <v>443.074</v>
      </c>
      <c r="JZ248">
        <v>30.7097</v>
      </c>
      <c r="KA248">
        <v>28.2961</v>
      </c>
      <c r="KB248">
        <v>30</v>
      </c>
      <c r="KC248">
        <v>28.1192</v>
      </c>
      <c r="KD248">
        <v>28.0465</v>
      </c>
      <c r="KE248">
        <v>29.8696</v>
      </c>
      <c r="KF248">
        <v>26.4408</v>
      </c>
      <c r="KG248">
        <v>33.261</v>
      </c>
      <c r="KH248">
        <v>30.7141</v>
      </c>
      <c r="KI248">
        <v>674.22</v>
      </c>
      <c r="KJ248">
        <v>16.4652</v>
      </c>
      <c r="KK248">
        <v>101.067</v>
      </c>
      <c r="KL248">
        <v>100.614</v>
      </c>
    </row>
    <row r="249" spans="1:298">
      <c r="A249">
        <v>233</v>
      </c>
      <c r="B249">
        <v>1758646729.6</v>
      </c>
      <c r="C249">
        <v>5103.599999904633</v>
      </c>
      <c r="D249" t="s">
        <v>912</v>
      </c>
      <c r="E249" t="s">
        <v>913</v>
      </c>
      <c r="F249">
        <v>5</v>
      </c>
      <c r="G249" t="s">
        <v>833</v>
      </c>
      <c r="H249" t="s">
        <v>437</v>
      </c>
      <c r="I249" t="s">
        <v>438</v>
      </c>
      <c r="J249">
        <v>1758646722.1</v>
      </c>
      <c r="K249">
        <f>(L249)/1000</f>
        <v>0</v>
      </c>
      <c r="L249">
        <f>IF(DQ249, AO249, AI249)</f>
        <v>0</v>
      </c>
      <c r="M249">
        <f>IF(DQ249, AJ249, AH249)</f>
        <v>0</v>
      </c>
      <c r="N249">
        <f>DS249 - IF(AV249&gt;1, M249*DM249*100.0/(AX249), 0)</f>
        <v>0</v>
      </c>
      <c r="O249">
        <f>((U249-K249/2)*N249-M249)/(U249+K249/2)</f>
        <v>0</v>
      </c>
      <c r="P249">
        <f>O249*(DZ249+EA249)/1000.0</f>
        <v>0</v>
      </c>
      <c r="Q249">
        <f>(DS249 - IF(AV249&gt;1, M249*DM249*100.0/(AX249), 0))*(DZ249+EA249)/1000.0</f>
        <v>0</v>
      </c>
      <c r="R249">
        <f>2.0/((1/T249-1/S249)+SIGN(T249)*SQRT((1/T249-1/S249)*(1/T249-1/S249) + 4*DN249/((DN249+1)*(DN249+1))*(2*1/T249*1/S249-1/S249*1/S249)))</f>
        <v>0</v>
      </c>
      <c r="S249">
        <f>IF(LEFT(DO249,1)&lt;&gt;"0",IF(LEFT(DO249,1)="1",3.0,DP249),$D$5+$E$5*(EG249*DZ249/($K$5*1000))+$F$5*(EG249*DZ249/($K$5*1000))*MAX(MIN(DM249,$J$5),$I$5)*MAX(MIN(DM249,$J$5),$I$5)+$G$5*MAX(MIN(DM249,$J$5),$I$5)*(EG249*DZ249/($K$5*1000))+$H$5*(EG249*DZ249/($K$5*1000))*(EG249*DZ249/($K$5*1000)))</f>
        <v>0</v>
      </c>
      <c r="T249">
        <f>K249*(1000-(1000*0.61365*exp(17.502*X249/(240.97+X249))/(DZ249+EA249)+DU249)/2)/(1000*0.61365*exp(17.502*X249/(240.97+X249))/(DZ249+EA249)-DU249)</f>
        <v>0</v>
      </c>
      <c r="U249">
        <f>1/((DN249+1)/(R249/1.6)+1/(S249/1.37)) + DN249/((DN249+1)/(R249/1.6) + DN249/(S249/1.37))</f>
        <v>0</v>
      </c>
      <c r="V249">
        <f>(DI249*DL249)</f>
        <v>0</v>
      </c>
      <c r="W249">
        <f>(EB249+(V249+2*0.95*5.67E-8*(((EB249+$B$7)+273)^4-(EB249+273)^4)-44100*K249)/(1.84*29.3*S249+8*0.95*5.67E-8*(EB249+273)^3))</f>
        <v>0</v>
      </c>
      <c r="X249">
        <f>($C$7*EC249+$D$7*ED249+$E$7*W249)</f>
        <v>0</v>
      </c>
      <c r="Y249">
        <f>0.61365*exp(17.502*X249/(240.97+X249))</f>
        <v>0</v>
      </c>
      <c r="Z249">
        <f>(AA249/AB249*100)</f>
        <v>0</v>
      </c>
      <c r="AA249">
        <f>DU249*(DZ249+EA249)/1000</f>
        <v>0</v>
      </c>
      <c r="AB249">
        <f>0.61365*exp(17.502*EB249/(240.97+EB249))</f>
        <v>0</v>
      </c>
      <c r="AC249">
        <f>(Y249-DU249*(DZ249+EA249)/1000)</f>
        <v>0</v>
      </c>
      <c r="AD249">
        <f>(-K249*44100)</f>
        <v>0</v>
      </c>
      <c r="AE249">
        <f>2*29.3*S249*0.92*(EB249-X249)</f>
        <v>0</v>
      </c>
      <c r="AF249">
        <f>2*0.95*5.67E-8*(((EB249+$B$7)+273)^4-(X249+273)^4)</f>
        <v>0</v>
      </c>
      <c r="AG249">
        <f>V249+AF249+AD249+AE249</f>
        <v>0</v>
      </c>
      <c r="AH249">
        <f>DY249*AV249*(DT249-DS249*(1000-AV249*DV249)/(1000-AV249*DU249))/(100*DM249)</f>
        <v>0</v>
      </c>
      <c r="AI249">
        <f>1000*DY249*AV249*(DU249-DV249)/(100*DM249*(1000-AV249*DU249))</f>
        <v>0</v>
      </c>
      <c r="AJ249">
        <f>(AK249 - AL249 - DZ249*1E3/(8.314*(EB249+273.15)) * AN249/DY249 * AM249) * DY249/(100*DM249) * (1000 - DV249)/1000</f>
        <v>0</v>
      </c>
      <c r="AK249">
        <v>669.5978326407976</v>
      </c>
      <c r="AL249">
        <v>621.2931818181813</v>
      </c>
      <c r="AM249">
        <v>3.31280395597497</v>
      </c>
      <c r="AN249">
        <v>64.9634164498939</v>
      </c>
      <c r="AO249">
        <f>(AQ249 - AP249 + DZ249*1E3/(8.314*(EB249+273.15)) * AS249/DY249 * AR249) * DY249/(100*DM249) * 1000/(1000 - AQ249)</f>
        <v>0</v>
      </c>
      <c r="AP249">
        <v>16.38982803321681</v>
      </c>
      <c r="AQ249">
        <v>25.34697939393939</v>
      </c>
      <c r="AR249">
        <v>-2.697487387472522E-05</v>
      </c>
      <c r="AS249">
        <v>107.6059285332688</v>
      </c>
      <c r="AT249">
        <v>0</v>
      </c>
      <c r="AU249">
        <v>0</v>
      </c>
      <c r="AV249">
        <f>IF(AT249*$H$13&gt;=AX249,1.0,(AX249/(AX249-AT249*$H$13)))</f>
        <v>0</v>
      </c>
      <c r="AW249">
        <f>(AV249-1)*100</f>
        <v>0</v>
      </c>
      <c r="AX249">
        <f>MAX(0,($B$13+$C$13*EG249)/(1+$D$13*EG249)*DZ249/(EB249+273)*$E$13)</f>
        <v>0</v>
      </c>
      <c r="AY249" t="s">
        <v>439</v>
      </c>
      <c r="AZ249" t="s">
        <v>439</v>
      </c>
      <c r="BA249">
        <v>0</v>
      </c>
      <c r="BB249">
        <v>0</v>
      </c>
      <c r="BC249">
        <f>1-BA249/BB249</f>
        <v>0</v>
      </c>
      <c r="BD249">
        <v>0</v>
      </c>
      <c r="BE249" t="s">
        <v>439</v>
      </c>
      <c r="BF249" t="s">
        <v>439</v>
      </c>
      <c r="BG249">
        <v>0</v>
      </c>
      <c r="BH249">
        <v>0</v>
      </c>
      <c r="BI249">
        <f>1-BG249/BH249</f>
        <v>0</v>
      </c>
      <c r="BJ249">
        <v>0.5</v>
      </c>
      <c r="BK249">
        <f>DJ249</f>
        <v>0</v>
      </c>
      <c r="BL249">
        <f>M249</f>
        <v>0</v>
      </c>
      <c r="BM249">
        <f>BI249*BJ249*BK249</f>
        <v>0</v>
      </c>
      <c r="BN249">
        <f>(BL249-BD249)/BK249</f>
        <v>0</v>
      </c>
      <c r="BO249">
        <f>(BB249-BH249)/BH249</f>
        <v>0</v>
      </c>
      <c r="BP249">
        <f>BA249/(BC249+BA249/BH249)</f>
        <v>0</v>
      </c>
      <c r="BQ249" t="s">
        <v>439</v>
      </c>
      <c r="BR249">
        <v>0</v>
      </c>
      <c r="BS249">
        <f>IF(BR249&lt;&gt;0, BR249, BP249)</f>
        <v>0</v>
      </c>
      <c r="BT249">
        <f>1-BS249/BH249</f>
        <v>0</v>
      </c>
      <c r="BU249">
        <f>(BH249-BG249)/(BH249-BS249)</f>
        <v>0</v>
      </c>
      <c r="BV249">
        <f>(BB249-BH249)/(BB249-BS249)</f>
        <v>0</v>
      </c>
      <c r="BW249">
        <f>(BH249-BG249)/(BH249-BA249)</f>
        <v>0</v>
      </c>
      <c r="BX249">
        <f>(BB249-BH249)/(BB249-BA249)</f>
        <v>0</v>
      </c>
      <c r="BY249">
        <f>(BU249*BS249/BG249)</f>
        <v>0</v>
      </c>
      <c r="BZ249">
        <f>(1-BY249)</f>
        <v>0</v>
      </c>
      <c r="DI249">
        <f>$B$11*EH249+$C$11*EI249+$F$11*ET249*(1-EW249)</f>
        <v>0</v>
      </c>
      <c r="DJ249">
        <f>DI249*DK249</f>
        <v>0</v>
      </c>
      <c r="DK249">
        <f>($B$11*$D$9+$C$11*$D$9+$F$11*((FG249+EY249)/MAX(FG249+EY249+FH249, 0.1)*$I$9+FH249/MAX(FG249+EY249+FH249, 0.1)*$J$9))/($B$11+$C$11+$F$11)</f>
        <v>0</v>
      </c>
      <c r="DL249">
        <f>($B$11*$K$9+$C$11*$K$9+$F$11*((FG249+EY249)/MAX(FG249+EY249+FH249, 0.1)*$P$9+FH249/MAX(FG249+EY249+FH249, 0.1)*$Q$9))/($B$11+$C$11+$F$11)</f>
        <v>0</v>
      </c>
      <c r="DM249">
        <v>5.36</v>
      </c>
      <c r="DN249">
        <v>0.5</v>
      </c>
      <c r="DO249" t="s">
        <v>440</v>
      </c>
      <c r="DP249">
        <v>2</v>
      </c>
      <c r="DQ249" t="b">
        <v>1</v>
      </c>
      <c r="DR249">
        <v>1758646722.1</v>
      </c>
      <c r="DS249">
        <v>583.0158888888889</v>
      </c>
      <c r="DT249">
        <v>643.6943703703704</v>
      </c>
      <c r="DU249">
        <v>25.35515185185185</v>
      </c>
      <c r="DV249">
        <v>16.40748148148148</v>
      </c>
      <c r="DW249">
        <v>582.8677777777777</v>
      </c>
      <c r="DX249">
        <v>25.18656666666666</v>
      </c>
      <c r="DY249">
        <v>500.0095185185185</v>
      </c>
      <c r="DZ249">
        <v>90.45692222222223</v>
      </c>
      <c r="EA249">
        <v>0.02984368888888889</v>
      </c>
      <c r="EB249">
        <v>31.24533703703703</v>
      </c>
      <c r="EC249">
        <v>29.97750740740741</v>
      </c>
      <c r="ED249">
        <v>999.9000000000001</v>
      </c>
      <c r="EE249">
        <v>0</v>
      </c>
      <c r="EF249">
        <v>0</v>
      </c>
      <c r="EG249">
        <v>9999.579259259261</v>
      </c>
      <c r="EH249">
        <v>0</v>
      </c>
      <c r="EI249">
        <v>12.4073037037037</v>
      </c>
      <c r="EJ249">
        <v>-60.67845925925926</v>
      </c>
      <c r="EK249">
        <v>598.182888888889</v>
      </c>
      <c r="EL249">
        <v>654.4316296296296</v>
      </c>
      <c r="EM249">
        <v>8.947671111111109</v>
      </c>
      <c r="EN249">
        <v>643.6943703703704</v>
      </c>
      <c r="EO249">
        <v>16.40748148148148</v>
      </c>
      <c r="EP249">
        <v>2.293548888888889</v>
      </c>
      <c r="EQ249">
        <v>1.48416962962963</v>
      </c>
      <c r="ER249">
        <v>19.63114814814815</v>
      </c>
      <c r="ES249">
        <v>12.80602962962963</v>
      </c>
      <c r="ET249">
        <v>1999.976666666667</v>
      </c>
      <c r="EU249">
        <v>0.9799990000000001</v>
      </c>
      <c r="EV249">
        <v>0.0200012925925926</v>
      </c>
      <c r="EW249">
        <v>0</v>
      </c>
      <c r="EX249">
        <v>862.6006296296297</v>
      </c>
      <c r="EY249">
        <v>5.00097</v>
      </c>
      <c r="EZ249">
        <v>17288.32962962963</v>
      </c>
      <c r="FA249">
        <v>16707.37037037037</v>
      </c>
      <c r="FB249">
        <v>40.51377777777778</v>
      </c>
      <c r="FC249">
        <v>40.82133333333333</v>
      </c>
      <c r="FD249">
        <v>40.41633333333333</v>
      </c>
      <c r="FE249">
        <v>40.5</v>
      </c>
      <c r="FF249">
        <v>41.25</v>
      </c>
      <c r="FG249">
        <v>1955.076666666666</v>
      </c>
      <c r="FH249">
        <v>39.9</v>
      </c>
      <c r="FI249">
        <v>0</v>
      </c>
      <c r="FJ249">
        <v>1758646730.4</v>
      </c>
      <c r="FK249">
        <v>0</v>
      </c>
      <c r="FL249">
        <v>862.4727692307692</v>
      </c>
      <c r="FM249">
        <v>29.60444443924738</v>
      </c>
      <c r="FN249">
        <v>598.7863246533926</v>
      </c>
      <c r="FO249">
        <v>17285.98076923077</v>
      </c>
      <c r="FP249">
        <v>15</v>
      </c>
      <c r="FQ249">
        <v>0</v>
      </c>
      <c r="FR249" t="s">
        <v>441</v>
      </c>
      <c r="FS249">
        <v>1747247426.5</v>
      </c>
      <c r="FT249">
        <v>1747247420.5</v>
      </c>
      <c r="FU249">
        <v>0</v>
      </c>
      <c r="FV249">
        <v>1.027</v>
      </c>
      <c r="FW249">
        <v>0.031</v>
      </c>
      <c r="FX249">
        <v>0.02</v>
      </c>
      <c r="FY249">
        <v>0.05</v>
      </c>
      <c r="FZ249">
        <v>420</v>
      </c>
      <c r="GA249">
        <v>16</v>
      </c>
      <c r="GB249">
        <v>0.01</v>
      </c>
      <c r="GC249">
        <v>0.1</v>
      </c>
      <c r="GD249">
        <v>-60.27542</v>
      </c>
      <c r="GE249">
        <v>-8.901883677298096</v>
      </c>
      <c r="GF249">
        <v>0.8582804449013156</v>
      </c>
      <c r="GG249">
        <v>0</v>
      </c>
      <c r="GH249">
        <v>861.2400294117648</v>
      </c>
      <c r="GI249">
        <v>30.35228416212123</v>
      </c>
      <c r="GJ249">
        <v>2.988005310308045</v>
      </c>
      <c r="GK249">
        <v>-1</v>
      </c>
      <c r="GL249">
        <v>8.941031499999999</v>
      </c>
      <c r="GM249">
        <v>0.1572162101313191</v>
      </c>
      <c r="GN249">
        <v>0.01707671946686475</v>
      </c>
      <c r="GO249">
        <v>0</v>
      </c>
      <c r="GP249">
        <v>0</v>
      </c>
      <c r="GQ249">
        <v>2</v>
      </c>
      <c r="GR249" t="s">
        <v>482</v>
      </c>
      <c r="GS249">
        <v>3.13476</v>
      </c>
      <c r="GT249">
        <v>2.69024</v>
      </c>
      <c r="GU249">
        <v>0.123122</v>
      </c>
      <c r="GV249">
        <v>0.130324</v>
      </c>
      <c r="GW249">
        <v>0.110497</v>
      </c>
      <c r="GX249">
        <v>0.08036</v>
      </c>
      <c r="GY249">
        <v>27895.9</v>
      </c>
      <c r="GZ249">
        <v>27716.2</v>
      </c>
      <c r="HA249">
        <v>29570.9</v>
      </c>
      <c r="HB249">
        <v>29450.2</v>
      </c>
      <c r="HC249">
        <v>34749.8</v>
      </c>
      <c r="HD249">
        <v>35882.8</v>
      </c>
      <c r="HE249">
        <v>41614</v>
      </c>
      <c r="HF249">
        <v>41841</v>
      </c>
      <c r="HG249">
        <v>1.93183</v>
      </c>
      <c r="HH249">
        <v>1.8708</v>
      </c>
      <c r="HI249">
        <v>0.0601821</v>
      </c>
      <c r="HJ249">
        <v>0</v>
      </c>
      <c r="HK249">
        <v>28.9995</v>
      </c>
      <c r="HL249">
        <v>999.9</v>
      </c>
      <c r="HM249">
        <v>43</v>
      </c>
      <c r="HN249">
        <v>31.2</v>
      </c>
      <c r="HO249">
        <v>21.6923</v>
      </c>
      <c r="HP249">
        <v>62.038</v>
      </c>
      <c r="HQ249">
        <v>26.226</v>
      </c>
      <c r="HR249">
        <v>1</v>
      </c>
      <c r="HS249">
        <v>0.0543394</v>
      </c>
      <c r="HT249">
        <v>-1.52759</v>
      </c>
      <c r="HU249">
        <v>20.3329</v>
      </c>
      <c r="HV249">
        <v>5.21654</v>
      </c>
      <c r="HW249">
        <v>12.0108</v>
      </c>
      <c r="HX249">
        <v>4.98855</v>
      </c>
      <c r="HY249">
        <v>3.28768</v>
      </c>
      <c r="HZ249">
        <v>9999</v>
      </c>
      <c r="IA249">
        <v>9999</v>
      </c>
      <c r="IB249">
        <v>9999</v>
      </c>
      <c r="IC249">
        <v>999.9</v>
      </c>
      <c r="ID249">
        <v>1.86755</v>
      </c>
      <c r="IE249">
        <v>1.86674</v>
      </c>
      <c r="IF249">
        <v>1.86602</v>
      </c>
      <c r="IG249">
        <v>1.866</v>
      </c>
      <c r="IH249">
        <v>1.86786</v>
      </c>
      <c r="II249">
        <v>1.8703</v>
      </c>
      <c r="IJ249">
        <v>1.86892</v>
      </c>
      <c r="IK249">
        <v>1.87042</v>
      </c>
      <c r="IL249">
        <v>0</v>
      </c>
      <c r="IM249">
        <v>0</v>
      </c>
      <c r="IN249">
        <v>0</v>
      </c>
      <c r="IO249">
        <v>0</v>
      </c>
      <c r="IP249" t="s">
        <v>443</v>
      </c>
      <c r="IQ249" t="s">
        <v>444</v>
      </c>
      <c r="IR249" t="s">
        <v>445</v>
      </c>
      <c r="IS249" t="s">
        <v>445</v>
      </c>
      <c r="IT249" t="s">
        <v>445</v>
      </c>
      <c r="IU249" t="s">
        <v>445</v>
      </c>
      <c r="IV249">
        <v>0</v>
      </c>
      <c r="IW249">
        <v>100</v>
      </c>
      <c r="IX249">
        <v>100</v>
      </c>
      <c r="IY249">
        <v>0.14</v>
      </c>
      <c r="IZ249">
        <v>0.1685</v>
      </c>
      <c r="JA249">
        <v>0.1520806729546384</v>
      </c>
      <c r="JB249">
        <v>0.0003178419753343253</v>
      </c>
      <c r="JC249">
        <v>-6.012475575984678E-07</v>
      </c>
      <c r="JD249">
        <v>7.594320938325871E-11</v>
      </c>
      <c r="JE249">
        <v>-0.06537213769188976</v>
      </c>
      <c r="JF249">
        <v>-0.002779077146552394</v>
      </c>
      <c r="JG249">
        <v>0.0007843295920201409</v>
      </c>
      <c r="JH249">
        <v>-1.211717912536145E-05</v>
      </c>
      <c r="JI249">
        <v>4</v>
      </c>
      <c r="JJ249">
        <v>2338</v>
      </c>
      <c r="JK249">
        <v>1</v>
      </c>
      <c r="JL249">
        <v>27</v>
      </c>
      <c r="JM249">
        <v>189988.4</v>
      </c>
      <c r="JN249">
        <v>189988.5</v>
      </c>
      <c r="JO249">
        <v>1.51855</v>
      </c>
      <c r="JP249">
        <v>2.2522</v>
      </c>
      <c r="JQ249">
        <v>1.39648</v>
      </c>
      <c r="JR249">
        <v>2.35107</v>
      </c>
      <c r="JS249">
        <v>1.49536</v>
      </c>
      <c r="JT249">
        <v>2.63306</v>
      </c>
      <c r="JU249">
        <v>36.1754</v>
      </c>
      <c r="JV249">
        <v>24.07</v>
      </c>
      <c r="JW249">
        <v>18</v>
      </c>
      <c r="JX249">
        <v>491.381</v>
      </c>
      <c r="JY249">
        <v>443.151</v>
      </c>
      <c r="JZ249">
        <v>30.7261</v>
      </c>
      <c r="KA249">
        <v>28.2961</v>
      </c>
      <c r="KB249">
        <v>30</v>
      </c>
      <c r="KC249">
        <v>28.1192</v>
      </c>
      <c r="KD249">
        <v>28.0465</v>
      </c>
      <c r="KE249">
        <v>30.4437</v>
      </c>
      <c r="KF249">
        <v>26.1576</v>
      </c>
      <c r="KG249">
        <v>33.261</v>
      </c>
      <c r="KH249">
        <v>30.7295</v>
      </c>
      <c r="KI249">
        <v>687.578</v>
      </c>
      <c r="KJ249">
        <v>16.4642</v>
      </c>
      <c r="KK249">
        <v>101.068</v>
      </c>
      <c r="KL249">
        <v>100.613</v>
      </c>
    </row>
    <row r="250" spans="1:298">
      <c r="A250">
        <v>234</v>
      </c>
      <c r="B250">
        <v>1758646734.6</v>
      </c>
      <c r="C250">
        <v>5108.599999904633</v>
      </c>
      <c r="D250" t="s">
        <v>914</v>
      </c>
      <c r="E250" t="s">
        <v>915</v>
      </c>
      <c r="F250">
        <v>5</v>
      </c>
      <c r="G250" t="s">
        <v>833</v>
      </c>
      <c r="H250" t="s">
        <v>437</v>
      </c>
      <c r="I250" t="s">
        <v>438</v>
      </c>
      <c r="J250">
        <v>1758646726.814285</v>
      </c>
      <c r="K250">
        <f>(L250)/1000</f>
        <v>0</v>
      </c>
      <c r="L250">
        <f>IF(DQ250, AO250, AI250)</f>
        <v>0</v>
      </c>
      <c r="M250">
        <f>IF(DQ250, AJ250, AH250)</f>
        <v>0</v>
      </c>
      <c r="N250">
        <f>DS250 - IF(AV250&gt;1, M250*DM250*100.0/(AX250), 0)</f>
        <v>0</v>
      </c>
      <c r="O250">
        <f>((U250-K250/2)*N250-M250)/(U250+K250/2)</f>
        <v>0</v>
      </c>
      <c r="P250">
        <f>O250*(DZ250+EA250)/1000.0</f>
        <v>0</v>
      </c>
      <c r="Q250">
        <f>(DS250 - IF(AV250&gt;1, M250*DM250*100.0/(AX250), 0))*(DZ250+EA250)/1000.0</f>
        <v>0</v>
      </c>
      <c r="R250">
        <f>2.0/((1/T250-1/S250)+SIGN(T250)*SQRT((1/T250-1/S250)*(1/T250-1/S250) + 4*DN250/((DN250+1)*(DN250+1))*(2*1/T250*1/S250-1/S250*1/S250)))</f>
        <v>0</v>
      </c>
      <c r="S250">
        <f>IF(LEFT(DO250,1)&lt;&gt;"0",IF(LEFT(DO250,1)="1",3.0,DP250),$D$5+$E$5*(EG250*DZ250/($K$5*1000))+$F$5*(EG250*DZ250/($K$5*1000))*MAX(MIN(DM250,$J$5),$I$5)*MAX(MIN(DM250,$J$5),$I$5)+$G$5*MAX(MIN(DM250,$J$5),$I$5)*(EG250*DZ250/($K$5*1000))+$H$5*(EG250*DZ250/($K$5*1000))*(EG250*DZ250/($K$5*1000)))</f>
        <v>0</v>
      </c>
      <c r="T250">
        <f>K250*(1000-(1000*0.61365*exp(17.502*X250/(240.97+X250))/(DZ250+EA250)+DU250)/2)/(1000*0.61365*exp(17.502*X250/(240.97+X250))/(DZ250+EA250)-DU250)</f>
        <v>0</v>
      </c>
      <c r="U250">
        <f>1/((DN250+1)/(R250/1.6)+1/(S250/1.37)) + DN250/((DN250+1)/(R250/1.6) + DN250/(S250/1.37))</f>
        <v>0</v>
      </c>
      <c r="V250">
        <f>(DI250*DL250)</f>
        <v>0</v>
      </c>
      <c r="W250">
        <f>(EB250+(V250+2*0.95*5.67E-8*(((EB250+$B$7)+273)^4-(EB250+273)^4)-44100*K250)/(1.84*29.3*S250+8*0.95*5.67E-8*(EB250+273)^3))</f>
        <v>0</v>
      </c>
      <c r="X250">
        <f>($C$7*EC250+$D$7*ED250+$E$7*W250)</f>
        <v>0</v>
      </c>
      <c r="Y250">
        <f>0.61365*exp(17.502*X250/(240.97+X250))</f>
        <v>0</v>
      </c>
      <c r="Z250">
        <f>(AA250/AB250*100)</f>
        <v>0</v>
      </c>
      <c r="AA250">
        <f>DU250*(DZ250+EA250)/1000</f>
        <v>0</v>
      </c>
      <c r="AB250">
        <f>0.61365*exp(17.502*EB250/(240.97+EB250))</f>
        <v>0</v>
      </c>
      <c r="AC250">
        <f>(Y250-DU250*(DZ250+EA250)/1000)</f>
        <v>0</v>
      </c>
      <c r="AD250">
        <f>(-K250*44100)</f>
        <v>0</v>
      </c>
      <c r="AE250">
        <f>2*29.3*S250*0.92*(EB250-X250)</f>
        <v>0</v>
      </c>
      <c r="AF250">
        <f>2*0.95*5.67E-8*(((EB250+$B$7)+273)^4-(X250+273)^4)</f>
        <v>0</v>
      </c>
      <c r="AG250">
        <f>V250+AF250+AD250+AE250</f>
        <v>0</v>
      </c>
      <c r="AH250">
        <f>DY250*AV250*(DT250-DS250*(1000-AV250*DV250)/(1000-AV250*DU250))/(100*DM250)</f>
        <v>0</v>
      </c>
      <c r="AI250">
        <f>1000*DY250*AV250*(DU250-DV250)/(100*DM250*(1000-AV250*DU250))</f>
        <v>0</v>
      </c>
      <c r="AJ250">
        <f>(AK250 - AL250 - DZ250*1E3/(8.314*(EB250+273.15)) * AN250/DY250 * AM250) * DY250/(100*DM250) * (1000 - DV250)/1000</f>
        <v>0</v>
      </c>
      <c r="AK250">
        <v>686.5715420485596</v>
      </c>
      <c r="AL250">
        <v>637.8265151515149</v>
      </c>
      <c r="AM250">
        <v>3.307743349347453</v>
      </c>
      <c r="AN250">
        <v>64.9634164498939</v>
      </c>
      <c r="AO250">
        <f>(AQ250 - AP250 + DZ250*1E3/(8.314*(EB250+273.15)) * AS250/DY250 * AR250) * DY250/(100*DM250) * 1000/(1000 - AQ250)</f>
        <v>0</v>
      </c>
      <c r="AP250">
        <v>16.43839342741599</v>
      </c>
      <c r="AQ250">
        <v>25.36429272727272</v>
      </c>
      <c r="AR250">
        <v>7.179931652872255E-05</v>
      </c>
      <c r="AS250">
        <v>107.6059285332688</v>
      </c>
      <c r="AT250">
        <v>0</v>
      </c>
      <c r="AU250">
        <v>0</v>
      </c>
      <c r="AV250">
        <f>IF(AT250*$H$13&gt;=AX250,1.0,(AX250/(AX250-AT250*$H$13)))</f>
        <v>0</v>
      </c>
      <c r="AW250">
        <f>(AV250-1)*100</f>
        <v>0</v>
      </c>
      <c r="AX250">
        <f>MAX(0,($B$13+$C$13*EG250)/(1+$D$13*EG250)*DZ250/(EB250+273)*$E$13)</f>
        <v>0</v>
      </c>
      <c r="AY250" t="s">
        <v>439</v>
      </c>
      <c r="AZ250" t="s">
        <v>439</v>
      </c>
      <c r="BA250">
        <v>0</v>
      </c>
      <c r="BB250">
        <v>0</v>
      </c>
      <c r="BC250">
        <f>1-BA250/BB250</f>
        <v>0</v>
      </c>
      <c r="BD250">
        <v>0</v>
      </c>
      <c r="BE250" t="s">
        <v>439</v>
      </c>
      <c r="BF250" t="s">
        <v>439</v>
      </c>
      <c r="BG250">
        <v>0</v>
      </c>
      <c r="BH250">
        <v>0</v>
      </c>
      <c r="BI250">
        <f>1-BG250/BH250</f>
        <v>0</v>
      </c>
      <c r="BJ250">
        <v>0.5</v>
      </c>
      <c r="BK250">
        <f>DJ250</f>
        <v>0</v>
      </c>
      <c r="BL250">
        <f>M250</f>
        <v>0</v>
      </c>
      <c r="BM250">
        <f>BI250*BJ250*BK250</f>
        <v>0</v>
      </c>
      <c r="BN250">
        <f>(BL250-BD250)/BK250</f>
        <v>0</v>
      </c>
      <c r="BO250">
        <f>(BB250-BH250)/BH250</f>
        <v>0</v>
      </c>
      <c r="BP250">
        <f>BA250/(BC250+BA250/BH250)</f>
        <v>0</v>
      </c>
      <c r="BQ250" t="s">
        <v>439</v>
      </c>
      <c r="BR250">
        <v>0</v>
      </c>
      <c r="BS250">
        <f>IF(BR250&lt;&gt;0, BR250, BP250)</f>
        <v>0</v>
      </c>
      <c r="BT250">
        <f>1-BS250/BH250</f>
        <v>0</v>
      </c>
      <c r="BU250">
        <f>(BH250-BG250)/(BH250-BS250)</f>
        <v>0</v>
      </c>
      <c r="BV250">
        <f>(BB250-BH250)/(BB250-BS250)</f>
        <v>0</v>
      </c>
      <c r="BW250">
        <f>(BH250-BG250)/(BH250-BA250)</f>
        <v>0</v>
      </c>
      <c r="BX250">
        <f>(BB250-BH250)/(BB250-BA250)</f>
        <v>0</v>
      </c>
      <c r="BY250">
        <f>(BU250*BS250/BG250)</f>
        <v>0</v>
      </c>
      <c r="BZ250">
        <f>(1-BY250)</f>
        <v>0</v>
      </c>
      <c r="DI250">
        <f>$B$11*EH250+$C$11*EI250+$F$11*ET250*(1-EW250)</f>
        <v>0</v>
      </c>
      <c r="DJ250">
        <f>DI250*DK250</f>
        <v>0</v>
      </c>
      <c r="DK250">
        <f>($B$11*$D$9+$C$11*$D$9+$F$11*((FG250+EY250)/MAX(FG250+EY250+FH250, 0.1)*$I$9+FH250/MAX(FG250+EY250+FH250, 0.1)*$J$9))/($B$11+$C$11+$F$11)</f>
        <v>0</v>
      </c>
      <c r="DL250">
        <f>($B$11*$K$9+$C$11*$K$9+$F$11*((FG250+EY250)/MAX(FG250+EY250+FH250, 0.1)*$P$9+FH250/MAX(FG250+EY250+FH250, 0.1)*$Q$9))/($B$11+$C$11+$F$11)</f>
        <v>0</v>
      </c>
      <c r="DM250">
        <v>5.36</v>
      </c>
      <c r="DN250">
        <v>0.5</v>
      </c>
      <c r="DO250" t="s">
        <v>440</v>
      </c>
      <c r="DP250">
        <v>2</v>
      </c>
      <c r="DQ250" t="b">
        <v>1</v>
      </c>
      <c r="DR250">
        <v>1758646726.814285</v>
      </c>
      <c r="DS250">
        <v>598.160357142857</v>
      </c>
      <c r="DT250">
        <v>659.4919642857143</v>
      </c>
      <c r="DU250">
        <v>25.35481785714286</v>
      </c>
      <c r="DV250">
        <v>16.409125</v>
      </c>
      <c r="DW250">
        <v>598.0170000000001</v>
      </c>
      <c r="DX250">
        <v>25.18623928571428</v>
      </c>
      <c r="DY250">
        <v>499.9841071428572</v>
      </c>
      <c r="DZ250">
        <v>90.45611071428573</v>
      </c>
      <c r="EA250">
        <v>0.029935475</v>
      </c>
      <c r="EB250">
        <v>31.24700714285714</v>
      </c>
      <c r="EC250">
        <v>29.97881428571429</v>
      </c>
      <c r="ED250">
        <v>999.9000000000002</v>
      </c>
      <c r="EE250">
        <v>0</v>
      </c>
      <c r="EF250">
        <v>0</v>
      </c>
      <c r="EG250">
        <v>10001.24607142857</v>
      </c>
      <c r="EH250">
        <v>0</v>
      </c>
      <c r="EI250">
        <v>12.41083214285714</v>
      </c>
      <c r="EJ250">
        <v>-61.33159642857142</v>
      </c>
      <c r="EK250">
        <v>613.7211071428571</v>
      </c>
      <c r="EL250">
        <v>670.4942499999999</v>
      </c>
      <c r="EM250">
        <v>8.945685357142859</v>
      </c>
      <c r="EN250">
        <v>659.4919642857143</v>
      </c>
      <c r="EO250">
        <v>16.409125</v>
      </c>
      <c r="EP250">
        <v>2.293497857142857</v>
      </c>
      <c r="EQ250">
        <v>1.484305357142857</v>
      </c>
      <c r="ER250">
        <v>19.63079642857143</v>
      </c>
      <c r="ES250">
        <v>12.807425</v>
      </c>
      <c r="ET250">
        <v>1999.987142857143</v>
      </c>
      <c r="EU250">
        <v>0.9799990714285715</v>
      </c>
      <c r="EV250">
        <v>0.02000121428571429</v>
      </c>
      <c r="EW250">
        <v>0</v>
      </c>
      <c r="EX250">
        <v>864.8850714285716</v>
      </c>
      <c r="EY250">
        <v>5.00097</v>
      </c>
      <c r="EZ250">
        <v>17333.70357142857</v>
      </c>
      <c r="FA250">
        <v>16707.45357142857</v>
      </c>
      <c r="FB250">
        <v>40.51328571428571</v>
      </c>
      <c r="FC250">
        <v>40.82999999999999</v>
      </c>
      <c r="FD250">
        <v>40.40821428571428</v>
      </c>
      <c r="FE250">
        <v>40.5</v>
      </c>
      <c r="FF250">
        <v>41.25</v>
      </c>
      <c r="FG250">
        <v>1955.087142857143</v>
      </c>
      <c r="FH250">
        <v>39.9</v>
      </c>
      <c r="FI250">
        <v>0</v>
      </c>
      <c r="FJ250">
        <v>1758646735.8</v>
      </c>
      <c r="FK250">
        <v>0</v>
      </c>
      <c r="FL250">
        <v>865.2258400000002</v>
      </c>
      <c r="FM250">
        <v>27.5073846707398</v>
      </c>
      <c r="FN250">
        <v>552.7538469558162</v>
      </c>
      <c r="FO250">
        <v>17340.712</v>
      </c>
      <c r="FP250">
        <v>15</v>
      </c>
      <c r="FQ250">
        <v>0</v>
      </c>
      <c r="FR250" t="s">
        <v>441</v>
      </c>
      <c r="FS250">
        <v>1747247426.5</v>
      </c>
      <c r="FT250">
        <v>1747247420.5</v>
      </c>
      <c r="FU250">
        <v>0</v>
      </c>
      <c r="FV250">
        <v>1.027</v>
      </c>
      <c r="FW250">
        <v>0.031</v>
      </c>
      <c r="FX250">
        <v>0.02</v>
      </c>
      <c r="FY250">
        <v>0.05</v>
      </c>
      <c r="FZ250">
        <v>420</v>
      </c>
      <c r="GA250">
        <v>16</v>
      </c>
      <c r="GB250">
        <v>0.01</v>
      </c>
      <c r="GC250">
        <v>0.1</v>
      </c>
      <c r="GD250">
        <v>-60.970655</v>
      </c>
      <c r="GE250">
        <v>-8.444537335834724</v>
      </c>
      <c r="GF250">
        <v>0.8157136065893472</v>
      </c>
      <c r="GG250">
        <v>0</v>
      </c>
      <c r="GH250">
        <v>863.6092647058823</v>
      </c>
      <c r="GI250">
        <v>28.9660962693442</v>
      </c>
      <c r="GJ250">
        <v>2.852400168988988</v>
      </c>
      <c r="GK250">
        <v>-1</v>
      </c>
      <c r="GL250">
        <v>8.9416235</v>
      </c>
      <c r="GM250">
        <v>-0.006808705440915922</v>
      </c>
      <c r="GN250">
        <v>0.0166862589501061</v>
      </c>
      <c r="GO250">
        <v>1</v>
      </c>
      <c r="GP250">
        <v>1</v>
      </c>
      <c r="GQ250">
        <v>2</v>
      </c>
      <c r="GR250" t="s">
        <v>442</v>
      </c>
      <c r="GS250">
        <v>3.13467</v>
      </c>
      <c r="GT250">
        <v>2.69054</v>
      </c>
      <c r="GU250">
        <v>0.125412</v>
      </c>
      <c r="GV250">
        <v>0.132563</v>
      </c>
      <c r="GW250">
        <v>0.110552</v>
      </c>
      <c r="GX250">
        <v>0.0804769</v>
      </c>
      <c r="GY250">
        <v>27822.7</v>
      </c>
      <c r="GZ250">
        <v>27644.9</v>
      </c>
      <c r="HA250">
        <v>29570.5</v>
      </c>
      <c r="HB250">
        <v>29450.3</v>
      </c>
      <c r="HC250">
        <v>34747.2</v>
      </c>
      <c r="HD250">
        <v>35878.4</v>
      </c>
      <c r="HE250">
        <v>41613.5</v>
      </c>
      <c r="HF250">
        <v>41841.2</v>
      </c>
      <c r="HG250">
        <v>1.93205</v>
      </c>
      <c r="HH250">
        <v>1.8708</v>
      </c>
      <c r="HI250">
        <v>0.0601262</v>
      </c>
      <c r="HJ250">
        <v>0</v>
      </c>
      <c r="HK250">
        <v>28.9995</v>
      </c>
      <c r="HL250">
        <v>999.9</v>
      </c>
      <c r="HM250">
        <v>43</v>
      </c>
      <c r="HN250">
        <v>31.2</v>
      </c>
      <c r="HO250">
        <v>21.6903</v>
      </c>
      <c r="HP250">
        <v>62.168</v>
      </c>
      <c r="HQ250">
        <v>26.3582</v>
      </c>
      <c r="HR250">
        <v>1</v>
      </c>
      <c r="HS250">
        <v>0.0543496</v>
      </c>
      <c r="HT250">
        <v>-1.5349</v>
      </c>
      <c r="HU250">
        <v>20.3329</v>
      </c>
      <c r="HV250">
        <v>5.21684</v>
      </c>
      <c r="HW250">
        <v>12.011</v>
      </c>
      <c r="HX250">
        <v>4.98855</v>
      </c>
      <c r="HY250">
        <v>3.28763</v>
      </c>
      <c r="HZ250">
        <v>9999</v>
      </c>
      <c r="IA250">
        <v>9999</v>
      </c>
      <c r="IB250">
        <v>9999</v>
      </c>
      <c r="IC250">
        <v>999.9</v>
      </c>
      <c r="ID250">
        <v>1.86753</v>
      </c>
      <c r="IE250">
        <v>1.8667</v>
      </c>
      <c r="IF250">
        <v>1.866</v>
      </c>
      <c r="IG250">
        <v>1.866</v>
      </c>
      <c r="IH250">
        <v>1.86783</v>
      </c>
      <c r="II250">
        <v>1.87028</v>
      </c>
      <c r="IJ250">
        <v>1.86891</v>
      </c>
      <c r="IK250">
        <v>1.87042</v>
      </c>
      <c r="IL250">
        <v>0</v>
      </c>
      <c r="IM250">
        <v>0</v>
      </c>
      <c r="IN250">
        <v>0</v>
      </c>
      <c r="IO250">
        <v>0</v>
      </c>
      <c r="IP250" t="s">
        <v>443</v>
      </c>
      <c r="IQ250" t="s">
        <v>444</v>
      </c>
      <c r="IR250" t="s">
        <v>445</v>
      </c>
      <c r="IS250" t="s">
        <v>445</v>
      </c>
      <c r="IT250" t="s">
        <v>445</v>
      </c>
      <c r="IU250" t="s">
        <v>445</v>
      </c>
      <c r="IV250">
        <v>0</v>
      </c>
      <c r="IW250">
        <v>100</v>
      </c>
      <c r="IX250">
        <v>100</v>
      </c>
      <c r="IY250">
        <v>0.136</v>
      </c>
      <c r="IZ250">
        <v>0.1687</v>
      </c>
      <c r="JA250">
        <v>0.1520806729546384</v>
      </c>
      <c r="JB250">
        <v>0.0003178419753343253</v>
      </c>
      <c r="JC250">
        <v>-6.012475575984678E-07</v>
      </c>
      <c r="JD250">
        <v>7.594320938325871E-11</v>
      </c>
      <c r="JE250">
        <v>-0.06537213769188976</v>
      </c>
      <c r="JF250">
        <v>-0.002779077146552394</v>
      </c>
      <c r="JG250">
        <v>0.0007843295920201409</v>
      </c>
      <c r="JH250">
        <v>-1.211717912536145E-05</v>
      </c>
      <c r="JI250">
        <v>4</v>
      </c>
      <c r="JJ250">
        <v>2338</v>
      </c>
      <c r="JK250">
        <v>1</v>
      </c>
      <c r="JL250">
        <v>27</v>
      </c>
      <c r="JM250">
        <v>189988.5</v>
      </c>
      <c r="JN250">
        <v>189988.6</v>
      </c>
      <c r="JO250">
        <v>1.55273</v>
      </c>
      <c r="JP250">
        <v>2.26562</v>
      </c>
      <c r="JQ250">
        <v>1.39648</v>
      </c>
      <c r="JR250">
        <v>2.34741</v>
      </c>
      <c r="JS250">
        <v>1.49536</v>
      </c>
      <c r="JT250">
        <v>2.53662</v>
      </c>
      <c r="JU250">
        <v>36.1754</v>
      </c>
      <c r="JV250">
        <v>24.0612</v>
      </c>
      <c r="JW250">
        <v>18</v>
      </c>
      <c r="JX250">
        <v>491.524</v>
      </c>
      <c r="JY250">
        <v>443.151</v>
      </c>
      <c r="JZ250">
        <v>30.7422</v>
      </c>
      <c r="KA250">
        <v>28.2941</v>
      </c>
      <c r="KB250">
        <v>30</v>
      </c>
      <c r="KC250">
        <v>28.1192</v>
      </c>
      <c r="KD250">
        <v>28.0465</v>
      </c>
      <c r="KE250">
        <v>31.0752</v>
      </c>
      <c r="KF250">
        <v>26.1576</v>
      </c>
      <c r="KG250">
        <v>33.261</v>
      </c>
      <c r="KH250">
        <v>30.7445</v>
      </c>
      <c r="KI250">
        <v>707.614</v>
      </c>
      <c r="KJ250">
        <v>16.4461</v>
      </c>
      <c r="KK250">
        <v>101.066</v>
      </c>
      <c r="KL250">
        <v>100.613</v>
      </c>
    </row>
    <row r="251" spans="1:298">
      <c r="A251">
        <v>235</v>
      </c>
      <c r="B251">
        <v>1758646739.6</v>
      </c>
      <c r="C251">
        <v>5113.599999904633</v>
      </c>
      <c r="D251" t="s">
        <v>916</v>
      </c>
      <c r="E251" t="s">
        <v>917</v>
      </c>
      <c r="F251">
        <v>5</v>
      </c>
      <c r="G251" t="s">
        <v>833</v>
      </c>
      <c r="H251" t="s">
        <v>437</v>
      </c>
      <c r="I251" t="s">
        <v>438</v>
      </c>
      <c r="J251">
        <v>1758646732.1</v>
      </c>
      <c r="K251">
        <f>(L251)/1000</f>
        <v>0</v>
      </c>
      <c r="L251">
        <f>IF(DQ251, AO251, AI251)</f>
        <v>0</v>
      </c>
      <c r="M251">
        <f>IF(DQ251, AJ251, AH251)</f>
        <v>0</v>
      </c>
      <c r="N251">
        <f>DS251 - IF(AV251&gt;1, M251*DM251*100.0/(AX251), 0)</f>
        <v>0</v>
      </c>
      <c r="O251">
        <f>((U251-K251/2)*N251-M251)/(U251+K251/2)</f>
        <v>0</v>
      </c>
      <c r="P251">
        <f>O251*(DZ251+EA251)/1000.0</f>
        <v>0</v>
      </c>
      <c r="Q251">
        <f>(DS251 - IF(AV251&gt;1, M251*DM251*100.0/(AX251), 0))*(DZ251+EA251)/1000.0</f>
        <v>0</v>
      </c>
      <c r="R251">
        <f>2.0/((1/T251-1/S251)+SIGN(T251)*SQRT((1/T251-1/S251)*(1/T251-1/S251) + 4*DN251/((DN251+1)*(DN251+1))*(2*1/T251*1/S251-1/S251*1/S251)))</f>
        <v>0</v>
      </c>
      <c r="S251">
        <f>IF(LEFT(DO251,1)&lt;&gt;"0",IF(LEFT(DO251,1)="1",3.0,DP251),$D$5+$E$5*(EG251*DZ251/($K$5*1000))+$F$5*(EG251*DZ251/($K$5*1000))*MAX(MIN(DM251,$J$5),$I$5)*MAX(MIN(DM251,$J$5),$I$5)+$G$5*MAX(MIN(DM251,$J$5),$I$5)*(EG251*DZ251/($K$5*1000))+$H$5*(EG251*DZ251/($K$5*1000))*(EG251*DZ251/($K$5*1000)))</f>
        <v>0</v>
      </c>
      <c r="T251">
        <f>K251*(1000-(1000*0.61365*exp(17.502*X251/(240.97+X251))/(DZ251+EA251)+DU251)/2)/(1000*0.61365*exp(17.502*X251/(240.97+X251))/(DZ251+EA251)-DU251)</f>
        <v>0</v>
      </c>
      <c r="U251">
        <f>1/((DN251+1)/(R251/1.6)+1/(S251/1.37)) + DN251/((DN251+1)/(R251/1.6) + DN251/(S251/1.37))</f>
        <v>0</v>
      </c>
      <c r="V251">
        <f>(DI251*DL251)</f>
        <v>0</v>
      </c>
      <c r="W251">
        <f>(EB251+(V251+2*0.95*5.67E-8*(((EB251+$B$7)+273)^4-(EB251+273)^4)-44100*K251)/(1.84*29.3*S251+8*0.95*5.67E-8*(EB251+273)^3))</f>
        <v>0</v>
      </c>
      <c r="X251">
        <f>($C$7*EC251+$D$7*ED251+$E$7*W251)</f>
        <v>0</v>
      </c>
      <c r="Y251">
        <f>0.61365*exp(17.502*X251/(240.97+X251))</f>
        <v>0</v>
      </c>
      <c r="Z251">
        <f>(AA251/AB251*100)</f>
        <v>0</v>
      </c>
      <c r="AA251">
        <f>DU251*(DZ251+EA251)/1000</f>
        <v>0</v>
      </c>
      <c r="AB251">
        <f>0.61365*exp(17.502*EB251/(240.97+EB251))</f>
        <v>0</v>
      </c>
      <c r="AC251">
        <f>(Y251-DU251*(DZ251+EA251)/1000)</f>
        <v>0</v>
      </c>
      <c r="AD251">
        <f>(-K251*44100)</f>
        <v>0</v>
      </c>
      <c r="AE251">
        <f>2*29.3*S251*0.92*(EB251-X251)</f>
        <v>0</v>
      </c>
      <c r="AF251">
        <f>2*0.95*5.67E-8*(((EB251+$B$7)+273)^4-(X251+273)^4)</f>
        <v>0</v>
      </c>
      <c r="AG251">
        <f>V251+AF251+AD251+AE251</f>
        <v>0</v>
      </c>
      <c r="AH251">
        <f>DY251*AV251*(DT251-DS251*(1000-AV251*DV251)/(1000-AV251*DU251))/(100*DM251)</f>
        <v>0</v>
      </c>
      <c r="AI251">
        <f>1000*DY251*AV251*(DU251-DV251)/(100*DM251*(1000-AV251*DU251))</f>
        <v>0</v>
      </c>
      <c r="AJ251">
        <f>(AK251 - AL251 - DZ251*1E3/(8.314*(EB251+273.15)) * AN251/DY251 * AM251) * DY251/(100*DM251) * (1000 - DV251)/1000</f>
        <v>0</v>
      </c>
      <c r="AK251">
        <v>703.6361570351285</v>
      </c>
      <c r="AL251">
        <v>654.530703030303</v>
      </c>
      <c r="AM251">
        <v>3.33209804991971</v>
      </c>
      <c r="AN251">
        <v>64.9634164498939</v>
      </c>
      <c r="AO251">
        <f>(AQ251 - AP251 + DZ251*1E3/(8.314*(EB251+273.15)) * AS251/DY251 * AR251) * DY251/(100*DM251) * 1000/(1000 - AQ251)</f>
        <v>0</v>
      </c>
      <c r="AP251">
        <v>16.44475541976185</v>
      </c>
      <c r="AQ251">
        <v>25.37382666666666</v>
      </c>
      <c r="AR251">
        <v>2.832578555513845E-05</v>
      </c>
      <c r="AS251">
        <v>107.6059285332688</v>
      </c>
      <c r="AT251">
        <v>0</v>
      </c>
      <c r="AU251">
        <v>0</v>
      </c>
      <c r="AV251">
        <f>IF(AT251*$H$13&gt;=AX251,1.0,(AX251/(AX251-AT251*$H$13)))</f>
        <v>0</v>
      </c>
      <c r="AW251">
        <f>(AV251-1)*100</f>
        <v>0</v>
      </c>
      <c r="AX251">
        <f>MAX(0,($B$13+$C$13*EG251)/(1+$D$13*EG251)*DZ251/(EB251+273)*$E$13)</f>
        <v>0</v>
      </c>
      <c r="AY251" t="s">
        <v>439</v>
      </c>
      <c r="AZ251" t="s">
        <v>439</v>
      </c>
      <c r="BA251">
        <v>0</v>
      </c>
      <c r="BB251">
        <v>0</v>
      </c>
      <c r="BC251">
        <f>1-BA251/BB251</f>
        <v>0</v>
      </c>
      <c r="BD251">
        <v>0</v>
      </c>
      <c r="BE251" t="s">
        <v>439</v>
      </c>
      <c r="BF251" t="s">
        <v>439</v>
      </c>
      <c r="BG251">
        <v>0</v>
      </c>
      <c r="BH251">
        <v>0</v>
      </c>
      <c r="BI251">
        <f>1-BG251/BH251</f>
        <v>0</v>
      </c>
      <c r="BJ251">
        <v>0.5</v>
      </c>
      <c r="BK251">
        <f>DJ251</f>
        <v>0</v>
      </c>
      <c r="BL251">
        <f>M251</f>
        <v>0</v>
      </c>
      <c r="BM251">
        <f>BI251*BJ251*BK251</f>
        <v>0</v>
      </c>
      <c r="BN251">
        <f>(BL251-BD251)/BK251</f>
        <v>0</v>
      </c>
      <c r="BO251">
        <f>(BB251-BH251)/BH251</f>
        <v>0</v>
      </c>
      <c r="BP251">
        <f>BA251/(BC251+BA251/BH251)</f>
        <v>0</v>
      </c>
      <c r="BQ251" t="s">
        <v>439</v>
      </c>
      <c r="BR251">
        <v>0</v>
      </c>
      <c r="BS251">
        <f>IF(BR251&lt;&gt;0, BR251, BP251)</f>
        <v>0</v>
      </c>
      <c r="BT251">
        <f>1-BS251/BH251</f>
        <v>0</v>
      </c>
      <c r="BU251">
        <f>(BH251-BG251)/(BH251-BS251)</f>
        <v>0</v>
      </c>
      <c r="BV251">
        <f>(BB251-BH251)/(BB251-BS251)</f>
        <v>0</v>
      </c>
      <c r="BW251">
        <f>(BH251-BG251)/(BH251-BA251)</f>
        <v>0</v>
      </c>
      <c r="BX251">
        <f>(BB251-BH251)/(BB251-BA251)</f>
        <v>0</v>
      </c>
      <c r="BY251">
        <f>(BU251*BS251/BG251)</f>
        <v>0</v>
      </c>
      <c r="BZ251">
        <f>(1-BY251)</f>
        <v>0</v>
      </c>
      <c r="DI251">
        <f>$B$11*EH251+$C$11*EI251+$F$11*ET251*(1-EW251)</f>
        <v>0</v>
      </c>
      <c r="DJ251">
        <f>DI251*DK251</f>
        <v>0</v>
      </c>
      <c r="DK251">
        <f>($B$11*$D$9+$C$11*$D$9+$F$11*((FG251+EY251)/MAX(FG251+EY251+FH251, 0.1)*$I$9+FH251/MAX(FG251+EY251+FH251, 0.1)*$J$9))/($B$11+$C$11+$F$11)</f>
        <v>0</v>
      </c>
      <c r="DL251">
        <f>($B$11*$K$9+$C$11*$K$9+$F$11*((FG251+EY251)/MAX(FG251+EY251+FH251, 0.1)*$P$9+FH251/MAX(FG251+EY251+FH251, 0.1)*$Q$9))/($B$11+$C$11+$F$11)</f>
        <v>0</v>
      </c>
      <c r="DM251">
        <v>5.36</v>
      </c>
      <c r="DN251">
        <v>0.5</v>
      </c>
      <c r="DO251" t="s">
        <v>440</v>
      </c>
      <c r="DP251">
        <v>2</v>
      </c>
      <c r="DQ251" t="b">
        <v>1</v>
      </c>
      <c r="DR251">
        <v>1758646732.1</v>
      </c>
      <c r="DS251">
        <v>615.241037037037</v>
      </c>
      <c r="DT251">
        <v>677.2276296296295</v>
      </c>
      <c r="DU251">
        <v>25.35878888888888</v>
      </c>
      <c r="DV251">
        <v>16.42307407407407</v>
      </c>
      <c r="DW251">
        <v>615.1033333333334</v>
      </c>
      <c r="DX251">
        <v>25.19015555555556</v>
      </c>
      <c r="DY251">
        <v>499.9812222222222</v>
      </c>
      <c r="DZ251">
        <v>90.45620370370371</v>
      </c>
      <c r="EA251">
        <v>0.03008808148148148</v>
      </c>
      <c r="EB251">
        <v>31.24938888888889</v>
      </c>
      <c r="EC251">
        <v>29.97925925925926</v>
      </c>
      <c r="ED251">
        <v>999.9000000000001</v>
      </c>
      <c r="EE251">
        <v>0</v>
      </c>
      <c r="EF251">
        <v>0</v>
      </c>
      <c r="EG251">
        <v>10000.06444444444</v>
      </c>
      <c r="EH251">
        <v>0</v>
      </c>
      <c r="EI251">
        <v>12.40835185185185</v>
      </c>
      <c r="EJ251">
        <v>-61.98659629629629</v>
      </c>
      <c r="EK251">
        <v>631.2487407407408</v>
      </c>
      <c r="EL251">
        <v>688.5357037037037</v>
      </c>
      <c r="EM251">
        <v>8.935705555555556</v>
      </c>
      <c r="EN251">
        <v>677.2276296296295</v>
      </c>
      <c r="EO251">
        <v>16.42307407407407</v>
      </c>
      <c r="EP251">
        <v>2.293858888888889</v>
      </c>
      <c r="EQ251">
        <v>1.485569259259259</v>
      </c>
      <c r="ER251">
        <v>19.63332962962963</v>
      </c>
      <c r="ES251">
        <v>12.82041851851852</v>
      </c>
      <c r="ET251">
        <v>2000.003333333333</v>
      </c>
      <c r="EU251">
        <v>0.9799992222222222</v>
      </c>
      <c r="EV251">
        <v>0.02000107037037038</v>
      </c>
      <c r="EW251">
        <v>0</v>
      </c>
      <c r="EX251">
        <v>867.2712222222223</v>
      </c>
      <c r="EY251">
        <v>5.00097</v>
      </c>
      <c r="EZ251">
        <v>17381.6</v>
      </c>
      <c r="FA251">
        <v>16707.58888888888</v>
      </c>
      <c r="FB251">
        <v>40.51377777777778</v>
      </c>
      <c r="FC251">
        <v>40.83533333333333</v>
      </c>
      <c r="FD251">
        <v>40.40025925925926</v>
      </c>
      <c r="FE251">
        <v>40.5</v>
      </c>
      <c r="FF251">
        <v>41.25</v>
      </c>
      <c r="FG251">
        <v>1955.103333333333</v>
      </c>
      <c r="FH251">
        <v>39.9</v>
      </c>
      <c r="FI251">
        <v>0</v>
      </c>
      <c r="FJ251">
        <v>1758646740.6</v>
      </c>
      <c r="FK251">
        <v>0</v>
      </c>
      <c r="FL251">
        <v>867.3720399999999</v>
      </c>
      <c r="FM251">
        <v>26.90092312918268</v>
      </c>
      <c r="FN251">
        <v>517.5230777579445</v>
      </c>
      <c r="FO251">
        <v>17383.528</v>
      </c>
      <c r="FP251">
        <v>15</v>
      </c>
      <c r="FQ251">
        <v>0</v>
      </c>
      <c r="FR251" t="s">
        <v>441</v>
      </c>
      <c r="FS251">
        <v>1747247426.5</v>
      </c>
      <c r="FT251">
        <v>1747247420.5</v>
      </c>
      <c r="FU251">
        <v>0</v>
      </c>
      <c r="FV251">
        <v>1.027</v>
      </c>
      <c r="FW251">
        <v>0.031</v>
      </c>
      <c r="FX251">
        <v>0.02</v>
      </c>
      <c r="FY251">
        <v>0.05</v>
      </c>
      <c r="FZ251">
        <v>420</v>
      </c>
      <c r="GA251">
        <v>16</v>
      </c>
      <c r="GB251">
        <v>0.01</v>
      </c>
      <c r="GC251">
        <v>0.1</v>
      </c>
      <c r="GD251">
        <v>-61.49929750000001</v>
      </c>
      <c r="GE251">
        <v>-7.587920825515938</v>
      </c>
      <c r="GF251">
        <v>0.7343585440666905</v>
      </c>
      <c r="GG251">
        <v>0</v>
      </c>
      <c r="GH251">
        <v>865.5911470588235</v>
      </c>
      <c r="GI251">
        <v>27.43747897088378</v>
      </c>
      <c r="GJ251">
        <v>2.702649877569536</v>
      </c>
      <c r="GK251">
        <v>-1</v>
      </c>
      <c r="GL251">
        <v>8.941396000000001</v>
      </c>
      <c r="GM251">
        <v>-0.1181678048780706</v>
      </c>
      <c r="GN251">
        <v>0.01690189128470527</v>
      </c>
      <c r="GO251">
        <v>0</v>
      </c>
      <c r="GP251">
        <v>0</v>
      </c>
      <c r="GQ251">
        <v>2</v>
      </c>
      <c r="GR251" t="s">
        <v>482</v>
      </c>
      <c r="GS251">
        <v>3.13471</v>
      </c>
      <c r="GT251">
        <v>2.69052</v>
      </c>
      <c r="GU251">
        <v>0.127681</v>
      </c>
      <c r="GV251">
        <v>0.134782</v>
      </c>
      <c r="GW251">
        <v>0.110575</v>
      </c>
      <c r="GX251">
        <v>0.08048710000000001</v>
      </c>
      <c r="GY251">
        <v>27751.1</v>
      </c>
      <c r="GZ251">
        <v>27574.4</v>
      </c>
      <c r="HA251">
        <v>29571.2</v>
      </c>
      <c r="HB251">
        <v>29450.4</v>
      </c>
      <c r="HC251">
        <v>34747.2</v>
      </c>
      <c r="HD251">
        <v>35878.2</v>
      </c>
      <c r="HE251">
        <v>41614.6</v>
      </c>
      <c r="HF251">
        <v>41841.4</v>
      </c>
      <c r="HG251">
        <v>1.93228</v>
      </c>
      <c r="HH251">
        <v>1.87083</v>
      </c>
      <c r="HI251">
        <v>0.0604428</v>
      </c>
      <c r="HJ251">
        <v>0</v>
      </c>
      <c r="HK251">
        <v>28.9995</v>
      </c>
      <c r="HL251">
        <v>999.9</v>
      </c>
      <c r="HM251">
        <v>43</v>
      </c>
      <c r="HN251">
        <v>31.2</v>
      </c>
      <c r="HO251">
        <v>21.6921</v>
      </c>
      <c r="HP251">
        <v>62.058</v>
      </c>
      <c r="HQ251">
        <v>26.3862</v>
      </c>
      <c r="HR251">
        <v>1</v>
      </c>
      <c r="HS251">
        <v>0.0540904</v>
      </c>
      <c r="HT251">
        <v>-1.53564</v>
      </c>
      <c r="HU251">
        <v>20.3327</v>
      </c>
      <c r="HV251">
        <v>5.21759</v>
      </c>
      <c r="HW251">
        <v>12.0102</v>
      </c>
      <c r="HX251">
        <v>4.98875</v>
      </c>
      <c r="HY251">
        <v>3.28778</v>
      </c>
      <c r="HZ251">
        <v>9999</v>
      </c>
      <c r="IA251">
        <v>9999</v>
      </c>
      <c r="IB251">
        <v>9999</v>
      </c>
      <c r="IC251">
        <v>999.9</v>
      </c>
      <c r="ID251">
        <v>1.86754</v>
      </c>
      <c r="IE251">
        <v>1.86668</v>
      </c>
      <c r="IF251">
        <v>1.866</v>
      </c>
      <c r="IG251">
        <v>1.866</v>
      </c>
      <c r="IH251">
        <v>1.86784</v>
      </c>
      <c r="II251">
        <v>1.87027</v>
      </c>
      <c r="IJ251">
        <v>1.86891</v>
      </c>
      <c r="IK251">
        <v>1.87042</v>
      </c>
      <c r="IL251">
        <v>0</v>
      </c>
      <c r="IM251">
        <v>0</v>
      </c>
      <c r="IN251">
        <v>0</v>
      </c>
      <c r="IO251">
        <v>0</v>
      </c>
      <c r="IP251" t="s">
        <v>443</v>
      </c>
      <c r="IQ251" t="s">
        <v>444</v>
      </c>
      <c r="IR251" t="s">
        <v>445</v>
      </c>
      <c r="IS251" t="s">
        <v>445</v>
      </c>
      <c r="IT251" t="s">
        <v>445</v>
      </c>
      <c r="IU251" t="s">
        <v>445</v>
      </c>
      <c r="IV251">
        <v>0</v>
      </c>
      <c r="IW251">
        <v>100</v>
      </c>
      <c r="IX251">
        <v>100</v>
      </c>
      <c r="IY251">
        <v>0.129</v>
      </c>
      <c r="IZ251">
        <v>0.1688</v>
      </c>
      <c r="JA251">
        <v>0.1520806729546384</v>
      </c>
      <c r="JB251">
        <v>0.0003178419753343253</v>
      </c>
      <c r="JC251">
        <v>-6.012475575984678E-07</v>
      </c>
      <c r="JD251">
        <v>7.594320938325871E-11</v>
      </c>
      <c r="JE251">
        <v>-0.06537213769188976</v>
      </c>
      <c r="JF251">
        <v>-0.002779077146552394</v>
      </c>
      <c r="JG251">
        <v>0.0007843295920201409</v>
      </c>
      <c r="JH251">
        <v>-1.211717912536145E-05</v>
      </c>
      <c r="JI251">
        <v>4</v>
      </c>
      <c r="JJ251">
        <v>2338</v>
      </c>
      <c r="JK251">
        <v>1</v>
      </c>
      <c r="JL251">
        <v>27</v>
      </c>
      <c r="JM251">
        <v>189988.6</v>
      </c>
      <c r="JN251">
        <v>189988.7</v>
      </c>
      <c r="JO251">
        <v>1.58081</v>
      </c>
      <c r="JP251">
        <v>2.26562</v>
      </c>
      <c r="JQ251">
        <v>1.39648</v>
      </c>
      <c r="JR251">
        <v>2.34619</v>
      </c>
      <c r="JS251">
        <v>1.49536</v>
      </c>
      <c r="JT251">
        <v>2.55615</v>
      </c>
      <c r="JU251">
        <v>36.1754</v>
      </c>
      <c r="JV251">
        <v>24.0612</v>
      </c>
      <c r="JW251">
        <v>18</v>
      </c>
      <c r="JX251">
        <v>491.666</v>
      </c>
      <c r="JY251">
        <v>443.161</v>
      </c>
      <c r="JZ251">
        <v>30.7576</v>
      </c>
      <c r="KA251">
        <v>28.2938</v>
      </c>
      <c r="KB251">
        <v>30.0001</v>
      </c>
      <c r="KC251">
        <v>28.1192</v>
      </c>
      <c r="KD251">
        <v>28.0457</v>
      </c>
      <c r="KE251">
        <v>31.6405</v>
      </c>
      <c r="KF251">
        <v>26.1576</v>
      </c>
      <c r="KG251">
        <v>33.261</v>
      </c>
      <c r="KH251">
        <v>30.7586</v>
      </c>
      <c r="KI251">
        <v>720.971</v>
      </c>
      <c r="KJ251">
        <v>16.4349</v>
      </c>
      <c r="KK251">
        <v>101.069</v>
      </c>
      <c r="KL251">
        <v>100.614</v>
      </c>
    </row>
    <row r="252" spans="1:298">
      <c r="A252">
        <v>236</v>
      </c>
      <c r="B252">
        <v>1758646744.6</v>
      </c>
      <c r="C252">
        <v>5118.599999904633</v>
      </c>
      <c r="D252" t="s">
        <v>918</v>
      </c>
      <c r="E252" t="s">
        <v>919</v>
      </c>
      <c r="F252">
        <v>5</v>
      </c>
      <c r="G252" t="s">
        <v>833</v>
      </c>
      <c r="H252" t="s">
        <v>437</v>
      </c>
      <c r="I252" t="s">
        <v>438</v>
      </c>
      <c r="J252">
        <v>1758646736.814285</v>
      </c>
      <c r="K252">
        <f>(L252)/1000</f>
        <v>0</v>
      </c>
      <c r="L252">
        <f>IF(DQ252, AO252, AI252)</f>
        <v>0</v>
      </c>
      <c r="M252">
        <f>IF(DQ252, AJ252, AH252)</f>
        <v>0</v>
      </c>
      <c r="N252">
        <f>DS252 - IF(AV252&gt;1, M252*DM252*100.0/(AX252), 0)</f>
        <v>0</v>
      </c>
      <c r="O252">
        <f>((U252-K252/2)*N252-M252)/(U252+K252/2)</f>
        <v>0</v>
      </c>
      <c r="P252">
        <f>O252*(DZ252+EA252)/1000.0</f>
        <v>0</v>
      </c>
      <c r="Q252">
        <f>(DS252 - IF(AV252&gt;1, M252*DM252*100.0/(AX252), 0))*(DZ252+EA252)/1000.0</f>
        <v>0</v>
      </c>
      <c r="R252">
        <f>2.0/((1/T252-1/S252)+SIGN(T252)*SQRT((1/T252-1/S252)*(1/T252-1/S252) + 4*DN252/((DN252+1)*(DN252+1))*(2*1/T252*1/S252-1/S252*1/S252)))</f>
        <v>0</v>
      </c>
      <c r="S252">
        <f>IF(LEFT(DO252,1)&lt;&gt;"0",IF(LEFT(DO252,1)="1",3.0,DP252),$D$5+$E$5*(EG252*DZ252/($K$5*1000))+$F$5*(EG252*DZ252/($K$5*1000))*MAX(MIN(DM252,$J$5),$I$5)*MAX(MIN(DM252,$J$5),$I$5)+$G$5*MAX(MIN(DM252,$J$5),$I$5)*(EG252*DZ252/($K$5*1000))+$H$5*(EG252*DZ252/($K$5*1000))*(EG252*DZ252/($K$5*1000)))</f>
        <v>0</v>
      </c>
      <c r="T252">
        <f>K252*(1000-(1000*0.61365*exp(17.502*X252/(240.97+X252))/(DZ252+EA252)+DU252)/2)/(1000*0.61365*exp(17.502*X252/(240.97+X252))/(DZ252+EA252)-DU252)</f>
        <v>0</v>
      </c>
      <c r="U252">
        <f>1/((DN252+1)/(R252/1.6)+1/(S252/1.37)) + DN252/((DN252+1)/(R252/1.6) + DN252/(S252/1.37))</f>
        <v>0</v>
      </c>
      <c r="V252">
        <f>(DI252*DL252)</f>
        <v>0</v>
      </c>
      <c r="W252">
        <f>(EB252+(V252+2*0.95*5.67E-8*(((EB252+$B$7)+273)^4-(EB252+273)^4)-44100*K252)/(1.84*29.3*S252+8*0.95*5.67E-8*(EB252+273)^3))</f>
        <v>0</v>
      </c>
      <c r="X252">
        <f>($C$7*EC252+$D$7*ED252+$E$7*W252)</f>
        <v>0</v>
      </c>
      <c r="Y252">
        <f>0.61365*exp(17.502*X252/(240.97+X252))</f>
        <v>0</v>
      </c>
      <c r="Z252">
        <f>(AA252/AB252*100)</f>
        <v>0</v>
      </c>
      <c r="AA252">
        <f>DU252*(DZ252+EA252)/1000</f>
        <v>0</v>
      </c>
      <c r="AB252">
        <f>0.61365*exp(17.502*EB252/(240.97+EB252))</f>
        <v>0</v>
      </c>
      <c r="AC252">
        <f>(Y252-DU252*(DZ252+EA252)/1000)</f>
        <v>0</v>
      </c>
      <c r="AD252">
        <f>(-K252*44100)</f>
        <v>0</v>
      </c>
      <c r="AE252">
        <f>2*29.3*S252*0.92*(EB252-X252)</f>
        <v>0</v>
      </c>
      <c r="AF252">
        <f>2*0.95*5.67E-8*(((EB252+$B$7)+273)^4-(X252+273)^4)</f>
        <v>0</v>
      </c>
      <c r="AG252">
        <f>V252+AF252+AD252+AE252</f>
        <v>0</v>
      </c>
      <c r="AH252">
        <f>DY252*AV252*(DT252-DS252*(1000-AV252*DV252)/(1000-AV252*DU252))/(100*DM252)</f>
        <v>0</v>
      </c>
      <c r="AI252">
        <f>1000*DY252*AV252*(DU252-DV252)/(100*DM252*(1000-AV252*DU252))</f>
        <v>0</v>
      </c>
      <c r="AJ252">
        <f>(AK252 - AL252 - DZ252*1E3/(8.314*(EB252+273.15)) * AN252/DY252 * AM252) * DY252/(100*DM252) * (1000 - DV252)/1000</f>
        <v>0</v>
      </c>
      <c r="AK252">
        <v>720.7232996278676</v>
      </c>
      <c r="AL252">
        <v>671.1675696969694</v>
      </c>
      <c r="AM252">
        <v>3.324908431768878</v>
      </c>
      <c r="AN252">
        <v>64.9634164498939</v>
      </c>
      <c r="AO252">
        <f>(AQ252 - AP252 + DZ252*1E3/(8.314*(EB252+273.15)) * AS252/DY252 * AR252) * DY252/(100*DM252) * 1000/(1000 - AQ252)</f>
        <v>0</v>
      </c>
      <c r="AP252">
        <v>16.44552006606749</v>
      </c>
      <c r="AQ252">
        <v>25.37987999999999</v>
      </c>
      <c r="AR252">
        <v>1.90925513749193E-05</v>
      </c>
      <c r="AS252">
        <v>107.6059285332688</v>
      </c>
      <c r="AT252">
        <v>0</v>
      </c>
      <c r="AU252">
        <v>0</v>
      </c>
      <c r="AV252">
        <f>IF(AT252*$H$13&gt;=AX252,1.0,(AX252/(AX252-AT252*$H$13)))</f>
        <v>0</v>
      </c>
      <c r="AW252">
        <f>(AV252-1)*100</f>
        <v>0</v>
      </c>
      <c r="AX252">
        <f>MAX(0,($B$13+$C$13*EG252)/(1+$D$13*EG252)*DZ252/(EB252+273)*$E$13)</f>
        <v>0</v>
      </c>
      <c r="AY252" t="s">
        <v>439</v>
      </c>
      <c r="AZ252" t="s">
        <v>439</v>
      </c>
      <c r="BA252">
        <v>0</v>
      </c>
      <c r="BB252">
        <v>0</v>
      </c>
      <c r="BC252">
        <f>1-BA252/BB252</f>
        <v>0</v>
      </c>
      <c r="BD252">
        <v>0</v>
      </c>
      <c r="BE252" t="s">
        <v>439</v>
      </c>
      <c r="BF252" t="s">
        <v>439</v>
      </c>
      <c r="BG252">
        <v>0</v>
      </c>
      <c r="BH252">
        <v>0</v>
      </c>
      <c r="BI252">
        <f>1-BG252/BH252</f>
        <v>0</v>
      </c>
      <c r="BJ252">
        <v>0.5</v>
      </c>
      <c r="BK252">
        <f>DJ252</f>
        <v>0</v>
      </c>
      <c r="BL252">
        <f>M252</f>
        <v>0</v>
      </c>
      <c r="BM252">
        <f>BI252*BJ252*BK252</f>
        <v>0</v>
      </c>
      <c r="BN252">
        <f>(BL252-BD252)/BK252</f>
        <v>0</v>
      </c>
      <c r="BO252">
        <f>(BB252-BH252)/BH252</f>
        <v>0</v>
      </c>
      <c r="BP252">
        <f>BA252/(BC252+BA252/BH252)</f>
        <v>0</v>
      </c>
      <c r="BQ252" t="s">
        <v>439</v>
      </c>
      <c r="BR252">
        <v>0</v>
      </c>
      <c r="BS252">
        <f>IF(BR252&lt;&gt;0, BR252, BP252)</f>
        <v>0</v>
      </c>
      <c r="BT252">
        <f>1-BS252/BH252</f>
        <v>0</v>
      </c>
      <c r="BU252">
        <f>(BH252-BG252)/(BH252-BS252)</f>
        <v>0</v>
      </c>
      <c r="BV252">
        <f>(BB252-BH252)/(BB252-BS252)</f>
        <v>0</v>
      </c>
      <c r="BW252">
        <f>(BH252-BG252)/(BH252-BA252)</f>
        <v>0</v>
      </c>
      <c r="BX252">
        <f>(BB252-BH252)/(BB252-BA252)</f>
        <v>0</v>
      </c>
      <c r="BY252">
        <f>(BU252*BS252/BG252)</f>
        <v>0</v>
      </c>
      <c r="BZ252">
        <f>(1-BY252)</f>
        <v>0</v>
      </c>
      <c r="DI252">
        <f>$B$11*EH252+$C$11*EI252+$F$11*ET252*(1-EW252)</f>
        <v>0</v>
      </c>
      <c r="DJ252">
        <f>DI252*DK252</f>
        <v>0</v>
      </c>
      <c r="DK252">
        <f>($B$11*$D$9+$C$11*$D$9+$F$11*((FG252+EY252)/MAX(FG252+EY252+FH252, 0.1)*$I$9+FH252/MAX(FG252+EY252+FH252, 0.1)*$J$9))/($B$11+$C$11+$F$11)</f>
        <v>0</v>
      </c>
      <c r="DL252">
        <f>($B$11*$K$9+$C$11*$K$9+$F$11*((FG252+EY252)/MAX(FG252+EY252+FH252, 0.1)*$P$9+FH252/MAX(FG252+EY252+FH252, 0.1)*$Q$9))/($B$11+$C$11+$F$11)</f>
        <v>0</v>
      </c>
      <c r="DM252">
        <v>5.36</v>
      </c>
      <c r="DN252">
        <v>0.5</v>
      </c>
      <c r="DO252" t="s">
        <v>440</v>
      </c>
      <c r="DP252">
        <v>2</v>
      </c>
      <c r="DQ252" t="b">
        <v>1</v>
      </c>
      <c r="DR252">
        <v>1758646736.814285</v>
      </c>
      <c r="DS252">
        <v>630.5078928571429</v>
      </c>
      <c r="DT252">
        <v>693.0358214285715</v>
      </c>
      <c r="DU252">
        <v>25.3675</v>
      </c>
      <c r="DV252">
        <v>16.43958571428571</v>
      </c>
      <c r="DW252">
        <v>630.375392857143</v>
      </c>
      <c r="DX252">
        <v>25.19875</v>
      </c>
      <c r="DY252">
        <v>500.0102857142857</v>
      </c>
      <c r="DZ252">
        <v>90.45603214285715</v>
      </c>
      <c r="EA252">
        <v>0.03013035714285715</v>
      </c>
      <c r="EB252">
        <v>31.25345</v>
      </c>
      <c r="EC252">
        <v>29.98230714285715</v>
      </c>
      <c r="ED252">
        <v>999.9000000000002</v>
      </c>
      <c r="EE252">
        <v>0</v>
      </c>
      <c r="EF252">
        <v>0</v>
      </c>
      <c r="EG252">
        <v>9998.658571428572</v>
      </c>
      <c r="EH252">
        <v>0</v>
      </c>
      <c r="EI252">
        <v>12.39975</v>
      </c>
      <c r="EJ252">
        <v>-62.52786785714285</v>
      </c>
      <c r="EK252">
        <v>646.9186785714285</v>
      </c>
      <c r="EL252">
        <v>704.6193928571428</v>
      </c>
      <c r="EM252">
        <v>8.927907142857142</v>
      </c>
      <c r="EN252">
        <v>693.0358214285715</v>
      </c>
      <c r="EO252">
        <v>16.43958571428571</v>
      </c>
      <c r="EP252">
        <v>2.294642857142857</v>
      </c>
      <c r="EQ252">
        <v>1.487060357142857</v>
      </c>
      <c r="ER252">
        <v>19.63883571428571</v>
      </c>
      <c r="ES252">
        <v>12.83575357142857</v>
      </c>
      <c r="ET252">
        <v>2000.0225</v>
      </c>
      <c r="EU252">
        <v>0.9799993928571429</v>
      </c>
      <c r="EV252">
        <v>0.02000090357142858</v>
      </c>
      <c r="EW252">
        <v>0</v>
      </c>
      <c r="EX252">
        <v>869.2761785714285</v>
      </c>
      <c r="EY252">
        <v>5.00097</v>
      </c>
      <c r="EZ252">
        <v>17420.97142857143</v>
      </c>
      <c r="FA252">
        <v>16707.75</v>
      </c>
      <c r="FB252">
        <v>40.50885714285715</v>
      </c>
      <c r="FC252">
        <v>40.82999999999999</v>
      </c>
      <c r="FD252">
        <v>40.39492857142857</v>
      </c>
      <c r="FE252">
        <v>40.5</v>
      </c>
      <c r="FF252">
        <v>41.25</v>
      </c>
      <c r="FG252">
        <v>1955.1225</v>
      </c>
      <c r="FH252">
        <v>39.9</v>
      </c>
      <c r="FI252">
        <v>0</v>
      </c>
      <c r="FJ252">
        <v>1758646745.4</v>
      </c>
      <c r="FK252">
        <v>0</v>
      </c>
      <c r="FL252">
        <v>869.39796</v>
      </c>
      <c r="FM252">
        <v>24.12330766049722</v>
      </c>
      <c r="FN252">
        <v>484.1076916043903</v>
      </c>
      <c r="FO252">
        <v>17423.572</v>
      </c>
      <c r="FP252">
        <v>15</v>
      </c>
      <c r="FQ252">
        <v>0</v>
      </c>
      <c r="FR252" t="s">
        <v>441</v>
      </c>
      <c r="FS252">
        <v>1747247426.5</v>
      </c>
      <c r="FT252">
        <v>1747247420.5</v>
      </c>
      <c r="FU252">
        <v>0</v>
      </c>
      <c r="FV252">
        <v>1.027</v>
      </c>
      <c r="FW252">
        <v>0.031</v>
      </c>
      <c r="FX252">
        <v>0.02</v>
      </c>
      <c r="FY252">
        <v>0.05</v>
      </c>
      <c r="FZ252">
        <v>420</v>
      </c>
      <c r="GA252">
        <v>16</v>
      </c>
      <c r="GB252">
        <v>0.01</v>
      </c>
      <c r="GC252">
        <v>0.1</v>
      </c>
      <c r="GD252">
        <v>-62.15729024390244</v>
      </c>
      <c r="GE252">
        <v>-6.901674564460023</v>
      </c>
      <c r="GF252">
        <v>0.6815668590237148</v>
      </c>
      <c r="GG252">
        <v>0</v>
      </c>
      <c r="GH252">
        <v>867.9691176470589</v>
      </c>
      <c r="GI252">
        <v>25.86988541521386</v>
      </c>
      <c r="GJ252">
        <v>2.551621799892885</v>
      </c>
      <c r="GK252">
        <v>-1</v>
      </c>
      <c r="GL252">
        <v>8.936774634146341</v>
      </c>
      <c r="GM252">
        <v>-0.1089508013937459</v>
      </c>
      <c r="GN252">
        <v>0.01547930594926748</v>
      </c>
      <c r="GO252">
        <v>0</v>
      </c>
      <c r="GP252">
        <v>0</v>
      </c>
      <c r="GQ252">
        <v>2</v>
      </c>
      <c r="GR252" t="s">
        <v>482</v>
      </c>
      <c r="GS252">
        <v>3.13484</v>
      </c>
      <c r="GT252">
        <v>2.6901</v>
      </c>
      <c r="GU252">
        <v>0.129915</v>
      </c>
      <c r="GV252">
        <v>0.136972</v>
      </c>
      <c r="GW252">
        <v>0.110586</v>
      </c>
      <c r="GX252">
        <v>0.0804873</v>
      </c>
      <c r="GY252">
        <v>27680.1</v>
      </c>
      <c r="GZ252">
        <v>27505.1</v>
      </c>
      <c r="HA252">
        <v>29571.3</v>
      </c>
      <c r="HB252">
        <v>29451</v>
      </c>
      <c r="HC252">
        <v>34746.8</v>
      </c>
      <c r="HD252">
        <v>35878.9</v>
      </c>
      <c r="HE252">
        <v>41614.6</v>
      </c>
      <c r="HF252">
        <v>41842.2</v>
      </c>
      <c r="HG252">
        <v>1.9323</v>
      </c>
      <c r="HH252">
        <v>1.87083</v>
      </c>
      <c r="HI252">
        <v>0.0605732</v>
      </c>
      <c r="HJ252">
        <v>0</v>
      </c>
      <c r="HK252">
        <v>28.9995</v>
      </c>
      <c r="HL252">
        <v>999.9</v>
      </c>
      <c r="HM252">
        <v>43</v>
      </c>
      <c r="HN252">
        <v>31.2</v>
      </c>
      <c r="HO252">
        <v>21.692</v>
      </c>
      <c r="HP252">
        <v>62.008</v>
      </c>
      <c r="HQ252">
        <v>26.3141</v>
      </c>
      <c r="HR252">
        <v>1</v>
      </c>
      <c r="HS252">
        <v>0.0539888</v>
      </c>
      <c r="HT252">
        <v>-1.54181</v>
      </c>
      <c r="HU252">
        <v>20.3326</v>
      </c>
      <c r="HV252">
        <v>5.21819</v>
      </c>
      <c r="HW252">
        <v>12.0108</v>
      </c>
      <c r="HX252">
        <v>4.9892</v>
      </c>
      <c r="HY252">
        <v>3.28783</v>
      </c>
      <c r="HZ252">
        <v>9999</v>
      </c>
      <c r="IA252">
        <v>9999</v>
      </c>
      <c r="IB252">
        <v>9999</v>
      </c>
      <c r="IC252">
        <v>999.9</v>
      </c>
      <c r="ID252">
        <v>1.86753</v>
      </c>
      <c r="IE252">
        <v>1.8667</v>
      </c>
      <c r="IF252">
        <v>1.866</v>
      </c>
      <c r="IG252">
        <v>1.866</v>
      </c>
      <c r="IH252">
        <v>1.86784</v>
      </c>
      <c r="II252">
        <v>1.87027</v>
      </c>
      <c r="IJ252">
        <v>1.8689</v>
      </c>
      <c r="IK252">
        <v>1.87042</v>
      </c>
      <c r="IL252">
        <v>0</v>
      </c>
      <c r="IM252">
        <v>0</v>
      </c>
      <c r="IN252">
        <v>0</v>
      </c>
      <c r="IO252">
        <v>0</v>
      </c>
      <c r="IP252" t="s">
        <v>443</v>
      </c>
      <c r="IQ252" t="s">
        <v>444</v>
      </c>
      <c r="IR252" t="s">
        <v>445</v>
      </c>
      <c r="IS252" t="s">
        <v>445</v>
      </c>
      <c r="IT252" t="s">
        <v>445</v>
      </c>
      <c r="IU252" t="s">
        <v>445</v>
      </c>
      <c r="IV252">
        <v>0</v>
      </c>
      <c r="IW252">
        <v>100</v>
      </c>
      <c r="IX252">
        <v>100</v>
      </c>
      <c r="IY252">
        <v>0.124</v>
      </c>
      <c r="IZ252">
        <v>0.1689</v>
      </c>
      <c r="JA252">
        <v>0.1520806729546384</v>
      </c>
      <c r="JB252">
        <v>0.0003178419753343253</v>
      </c>
      <c r="JC252">
        <v>-6.012475575984678E-07</v>
      </c>
      <c r="JD252">
        <v>7.594320938325871E-11</v>
      </c>
      <c r="JE252">
        <v>-0.06537213769188976</v>
      </c>
      <c r="JF252">
        <v>-0.002779077146552394</v>
      </c>
      <c r="JG252">
        <v>0.0007843295920201409</v>
      </c>
      <c r="JH252">
        <v>-1.211717912536145E-05</v>
      </c>
      <c r="JI252">
        <v>4</v>
      </c>
      <c r="JJ252">
        <v>2338</v>
      </c>
      <c r="JK252">
        <v>1</v>
      </c>
      <c r="JL252">
        <v>27</v>
      </c>
      <c r="JM252">
        <v>189988.6</v>
      </c>
      <c r="JN252">
        <v>189988.7</v>
      </c>
      <c r="JO252">
        <v>1.60645</v>
      </c>
      <c r="JP252">
        <v>2.26074</v>
      </c>
      <c r="JQ252">
        <v>1.39648</v>
      </c>
      <c r="JR252">
        <v>2.34741</v>
      </c>
      <c r="JS252">
        <v>1.49536</v>
      </c>
      <c r="JT252">
        <v>2.56592</v>
      </c>
      <c r="JU252">
        <v>36.1754</v>
      </c>
      <c r="JV252">
        <v>24.07</v>
      </c>
      <c r="JW252">
        <v>18</v>
      </c>
      <c r="JX252">
        <v>491.68</v>
      </c>
      <c r="JY252">
        <v>443.148</v>
      </c>
      <c r="JZ252">
        <v>30.7702</v>
      </c>
      <c r="KA252">
        <v>28.2938</v>
      </c>
      <c r="KB252">
        <v>30.0001</v>
      </c>
      <c r="KC252">
        <v>28.1189</v>
      </c>
      <c r="KD252">
        <v>28.0441</v>
      </c>
      <c r="KE252">
        <v>32.2636</v>
      </c>
      <c r="KF252">
        <v>26.1576</v>
      </c>
      <c r="KG252">
        <v>32.8862</v>
      </c>
      <c r="KH252">
        <v>30.772</v>
      </c>
      <c r="KI252">
        <v>741.0069999999999</v>
      </c>
      <c r="KJ252">
        <v>16.4188</v>
      </c>
      <c r="KK252">
        <v>101.069</v>
      </c>
      <c r="KL252">
        <v>100.616</v>
      </c>
    </row>
    <row r="253" spans="1:298">
      <c r="A253">
        <v>237</v>
      </c>
      <c r="B253">
        <v>1758646749.6</v>
      </c>
      <c r="C253">
        <v>5123.599999904633</v>
      </c>
      <c r="D253" t="s">
        <v>920</v>
      </c>
      <c r="E253" t="s">
        <v>921</v>
      </c>
      <c r="F253">
        <v>5</v>
      </c>
      <c r="G253" t="s">
        <v>833</v>
      </c>
      <c r="H253" t="s">
        <v>437</v>
      </c>
      <c r="I253" t="s">
        <v>438</v>
      </c>
      <c r="J253">
        <v>1758646742.1</v>
      </c>
      <c r="K253">
        <f>(L253)/1000</f>
        <v>0</v>
      </c>
      <c r="L253">
        <f>IF(DQ253, AO253, AI253)</f>
        <v>0</v>
      </c>
      <c r="M253">
        <f>IF(DQ253, AJ253, AH253)</f>
        <v>0</v>
      </c>
      <c r="N253">
        <f>DS253 - IF(AV253&gt;1, M253*DM253*100.0/(AX253), 0)</f>
        <v>0</v>
      </c>
      <c r="O253">
        <f>((U253-K253/2)*N253-M253)/(U253+K253/2)</f>
        <v>0</v>
      </c>
      <c r="P253">
        <f>O253*(DZ253+EA253)/1000.0</f>
        <v>0</v>
      </c>
      <c r="Q253">
        <f>(DS253 - IF(AV253&gt;1, M253*DM253*100.0/(AX253), 0))*(DZ253+EA253)/1000.0</f>
        <v>0</v>
      </c>
      <c r="R253">
        <f>2.0/((1/T253-1/S253)+SIGN(T253)*SQRT((1/T253-1/S253)*(1/T253-1/S253) + 4*DN253/((DN253+1)*(DN253+1))*(2*1/T253*1/S253-1/S253*1/S253)))</f>
        <v>0</v>
      </c>
      <c r="S253">
        <f>IF(LEFT(DO253,1)&lt;&gt;"0",IF(LEFT(DO253,1)="1",3.0,DP253),$D$5+$E$5*(EG253*DZ253/($K$5*1000))+$F$5*(EG253*DZ253/($K$5*1000))*MAX(MIN(DM253,$J$5),$I$5)*MAX(MIN(DM253,$J$5),$I$5)+$G$5*MAX(MIN(DM253,$J$5),$I$5)*(EG253*DZ253/($K$5*1000))+$H$5*(EG253*DZ253/($K$5*1000))*(EG253*DZ253/($K$5*1000)))</f>
        <v>0</v>
      </c>
      <c r="T253">
        <f>K253*(1000-(1000*0.61365*exp(17.502*X253/(240.97+X253))/(DZ253+EA253)+DU253)/2)/(1000*0.61365*exp(17.502*X253/(240.97+X253))/(DZ253+EA253)-DU253)</f>
        <v>0</v>
      </c>
      <c r="U253">
        <f>1/((DN253+1)/(R253/1.6)+1/(S253/1.37)) + DN253/((DN253+1)/(R253/1.6) + DN253/(S253/1.37))</f>
        <v>0</v>
      </c>
      <c r="V253">
        <f>(DI253*DL253)</f>
        <v>0</v>
      </c>
      <c r="W253">
        <f>(EB253+(V253+2*0.95*5.67E-8*(((EB253+$B$7)+273)^4-(EB253+273)^4)-44100*K253)/(1.84*29.3*S253+8*0.95*5.67E-8*(EB253+273)^3))</f>
        <v>0</v>
      </c>
      <c r="X253">
        <f>($C$7*EC253+$D$7*ED253+$E$7*W253)</f>
        <v>0</v>
      </c>
      <c r="Y253">
        <f>0.61365*exp(17.502*X253/(240.97+X253))</f>
        <v>0</v>
      </c>
      <c r="Z253">
        <f>(AA253/AB253*100)</f>
        <v>0</v>
      </c>
      <c r="AA253">
        <f>DU253*(DZ253+EA253)/1000</f>
        <v>0</v>
      </c>
      <c r="AB253">
        <f>0.61365*exp(17.502*EB253/(240.97+EB253))</f>
        <v>0</v>
      </c>
      <c r="AC253">
        <f>(Y253-DU253*(DZ253+EA253)/1000)</f>
        <v>0</v>
      </c>
      <c r="AD253">
        <f>(-K253*44100)</f>
        <v>0</v>
      </c>
      <c r="AE253">
        <f>2*29.3*S253*0.92*(EB253-X253)</f>
        <v>0</v>
      </c>
      <c r="AF253">
        <f>2*0.95*5.67E-8*(((EB253+$B$7)+273)^4-(X253+273)^4)</f>
        <v>0</v>
      </c>
      <c r="AG253">
        <f>V253+AF253+AD253+AE253</f>
        <v>0</v>
      </c>
      <c r="AH253">
        <f>DY253*AV253*(DT253-DS253*(1000-AV253*DV253)/(1000-AV253*DU253))/(100*DM253)</f>
        <v>0</v>
      </c>
      <c r="AI253">
        <f>1000*DY253*AV253*(DU253-DV253)/(100*DM253*(1000-AV253*DU253))</f>
        <v>0</v>
      </c>
      <c r="AJ253">
        <f>(AK253 - AL253 - DZ253*1E3/(8.314*(EB253+273.15)) * AN253/DY253 * AM253) * DY253/(100*DM253) * (1000 - DV253)/1000</f>
        <v>0</v>
      </c>
      <c r="AK253">
        <v>737.6564448383629</v>
      </c>
      <c r="AL253">
        <v>687.720036363636</v>
      </c>
      <c r="AM253">
        <v>3.307099788148822</v>
      </c>
      <c r="AN253">
        <v>64.9634164498939</v>
      </c>
      <c r="AO253">
        <f>(AQ253 - AP253 + DZ253*1E3/(8.314*(EB253+273.15)) * AS253/DY253 * AR253) * DY253/(100*DM253) * 1000/(1000 - AQ253)</f>
        <v>0</v>
      </c>
      <c r="AP253">
        <v>16.41470295654413</v>
      </c>
      <c r="AQ253">
        <v>25.37320909090909</v>
      </c>
      <c r="AR253">
        <v>-2.101058701781839E-05</v>
      </c>
      <c r="AS253">
        <v>107.6059285332688</v>
      </c>
      <c r="AT253">
        <v>0</v>
      </c>
      <c r="AU253">
        <v>0</v>
      </c>
      <c r="AV253">
        <f>IF(AT253*$H$13&gt;=AX253,1.0,(AX253/(AX253-AT253*$H$13)))</f>
        <v>0</v>
      </c>
      <c r="AW253">
        <f>(AV253-1)*100</f>
        <v>0</v>
      </c>
      <c r="AX253">
        <f>MAX(0,($B$13+$C$13*EG253)/(1+$D$13*EG253)*DZ253/(EB253+273)*$E$13)</f>
        <v>0</v>
      </c>
      <c r="AY253" t="s">
        <v>439</v>
      </c>
      <c r="AZ253" t="s">
        <v>439</v>
      </c>
      <c r="BA253">
        <v>0</v>
      </c>
      <c r="BB253">
        <v>0</v>
      </c>
      <c r="BC253">
        <f>1-BA253/BB253</f>
        <v>0</v>
      </c>
      <c r="BD253">
        <v>0</v>
      </c>
      <c r="BE253" t="s">
        <v>439</v>
      </c>
      <c r="BF253" t="s">
        <v>439</v>
      </c>
      <c r="BG253">
        <v>0</v>
      </c>
      <c r="BH253">
        <v>0</v>
      </c>
      <c r="BI253">
        <f>1-BG253/BH253</f>
        <v>0</v>
      </c>
      <c r="BJ253">
        <v>0.5</v>
      </c>
      <c r="BK253">
        <f>DJ253</f>
        <v>0</v>
      </c>
      <c r="BL253">
        <f>M253</f>
        <v>0</v>
      </c>
      <c r="BM253">
        <f>BI253*BJ253*BK253</f>
        <v>0</v>
      </c>
      <c r="BN253">
        <f>(BL253-BD253)/BK253</f>
        <v>0</v>
      </c>
      <c r="BO253">
        <f>(BB253-BH253)/BH253</f>
        <v>0</v>
      </c>
      <c r="BP253">
        <f>BA253/(BC253+BA253/BH253)</f>
        <v>0</v>
      </c>
      <c r="BQ253" t="s">
        <v>439</v>
      </c>
      <c r="BR253">
        <v>0</v>
      </c>
      <c r="BS253">
        <f>IF(BR253&lt;&gt;0, BR253, BP253)</f>
        <v>0</v>
      </c>
      <c r="BT253">
        <f>1-BS253/BH253</f>
        <v>0</v>
      </c>
      <c r="BU253">
        <f>(BH253-BG253)/(BH253-BS253)</f>
        <v>0</v>
      </c>
      <c r="BV253">
        <f>(BB253-BH253)/(BB253-BS253)</f>
        <v>0</v>
      </c>
      <c r="BW253">
        <f>(BH253-BG253)/(BH253-BA253)</f>
        <v>0</v>
      </c>
      <c r="BX253">
        <f>(BB253-BH253)/(BB253-BA253)</f>
        <v>0</v>
      </c>
      <c r="BY253">
        <f>(BU253*BS253/BG253)</f>
        <v>0</v>
      </c>
      <c r="BZ253">
        <f>(1-BY253)</f>
        <v>0</v>
      </c>
      <c r="DI253">
        <f>$B$11*EH253+$C$11*EI253+$F$11*ET253*(1-EW253)</f>
        <v>0</v>
      </c>
      <c r="DJ253">
        <f>DI253*DK253</f>
        <v>0</v>
      </c>
      <c r="DK253">
        <f>($B$11*$D$9+$C$11*$D$9+$F$11*((FG253+EY253)/MAX(FG253+EY253+FH253, 0.1)*$I$9+FH253/MAX(FG253+EY253+FH253, 0.1)*$J$9))/($B$11+$C$11+$F$11)</f>
        <v>0</v>
      </c>
      <c r="DL253">
        <f>($B$11*$K$9+$C$11*$K$9+$F$11*((FG253+EY253)/MAX(FG253+EY253+FH253, 0.1)*$P$9+FH253/MAX(FG253+EY253+FH253, 0.1)*$Q$9))/($B$11+$C$11+$F$11)</f>
        <v>0</v>
      </c>
      <c r="DM253">
        <v>5.36</v>
      </c>
      <c r="DN253">
        <v>0.5</v>
      </c>
      <c r="DO253" t="s">
        <v>440</v>
      </c>
      <c r="DP253">
        <v>2</v>
      </c>
      <c r="DQ253" t="b">
        <v>1</v>
      </c>
      <c r="DR253">
        <v>1758646742.1</v>
      </c>
      <c r="DS253">
        <v>647.6455925925927</v>
      </c>
      <c r="DT253">
        <v>710.7514444444445</v>
      </c>
      <c r="DU253">
        <v>25.37490740740741</v>
      </c>
      <c r="DV253">
        <v>16.43626296296297</v>
      </c>
      <c r="DW253">
        <v>647.5192592592592</v>
      </c>
      <c r="DX253">
        <v>25.20605555555555</v>
      </c>
      <c r="DY253">
        <v>500.0076666666666</v>
      </c>
      <c r="DZ253">
        <v>90.45659259259261</v>
      </c>
      <c r="EA253">
        <v>0.03004153333333333</v>
      </c>
      <c r="EB253">
        <v>31.25752592592593</v>
      </c>
      <c r="EC253">
        <v>29.98498518518518</v>
      </c>
      <c r="ED253">
        <v>999.9000000000001</v>
      </c>
      <c r="EE253">
        <v>0</v>
      </c>
      <c r="EF253">
        <v>0</v>
      </c>
      <c r="EG253">
        <v>9996.898518518519</v>
      </c>
      <c r="EH253">
        <v>0</v>
      </c>
      <c r="EI253">
        <v>12.39362962962963</v>
      </c>
      <c r="EJ253">
        <v>-63.10575555555555</v>
      </c>
      <c r="EK253">
        <v>664.5075185185184</v>
      </c>
      <c r="EL253">
        <v>722.6284814814816</v>
      </c>
      <c r="EM253">
        <v>8.938642592592593</v>
      </c>
      <c r="EN253">
        <v>710.7514444444445</v>
      </c>
      <c r="EO253">
        <v>16.43626296296297</v>
      </c>
      <c r="EP253">
        <v>2.295326666666667</v>
      </c>
      <c r="EQ253">
        <v>1.486768888888889</v>
      </c>
      <c r="ER253">
        <v>19.64363703703704</v>
      </c>
      <c r="ES253">
        <v>12.83275555555556</v>
      </c>
      <c r="ET253">
        <v>2000.031851851852</v>
      </c>
      <c r="EU253">
        <v>0.9799994444444444</v>
      </c>
      <c r="EV253">
        <v>0.02000085555555556</v>
      </c>
      <c r="EW253">
        <v>0</v>
      </c>
      <c r="EX253">
        <v>871.2764444444445</v>
      </c>
      <c r="EY253">
        <v>5.00097</v>
      </c>
      <c r="EZ253">
        <v>17461.5962962963</v>
      </c>
      <c r="FA253">
        <v>16707.83703703704</v>
      </c>
      <c r="FB253">
        <v>40.50459259259259</v>
      </c>
      <c r="FC253">
        <v>40.82366666666667</v>
      </c>
      <c r="FD253">
        <v>40.40485185185184</v>
      </c>
      <c r="FE253">
        <v>40.5</v>
      </c>
      <c r="FF253">
        <v>41.25</v>
      </c>
      <c r="FG253">
        <v>1955.131851851852</v>
      </c>
      <c r="FH253">
        <v>39.9</v>
      </c>
      <c r="FI253">
        <v>0</v>
      </c>
      <c r="FJ253">
        <v>1758646750.8</v>
      </c>
      <c r="FK253">
        <v>0</v>
      </c>
      <c r="FL253">
        <v>871.3423076923079</v>
      </c>
      <c r="FM253">
        <v>21.60492308498909</v>
      </c>
      <c r="FN253">
        <v>437.2034191736346</v>
      </c>
      <c r="FO253">
        <v>17462.33846153846</v>
      </c>
      <c r="FP253">
        <v>15</v>
      </c>
      <c r="FQ253">
        <v>0</v>
      </c>
      <c r="FR253" t="s">
        <v>441</v>
      </c>
      <c r="FS253">
        <v>1747247426.5</v>
      </c>
      <c r="FT253">
        <v>1747247420.5</v>
      </c>
      <c r="FU253">
        <v>0</v>
      </c>
      <c r="FV253">
        <v>1.027</v>
      </c>
      <c r="FW253">
        <v>0.031</v>
      </c>
      <c r="FX253">
        <v>0.02</v>
      </c>
      <c r="FY253">
        <v>0.05</v>
      </c>
      <c r="FZ253">
        <v>420</v>
      </c>
      <c r="GA253">
        <v>16</v>
      </c>
      <c r="GB253">
        <v>0.01</v>
      </c>
      <c r="GC253">
        <v>0.1</v>
      </c>
      <c r="GD253">
        <v>-62.80140249999999</v>
      </c>
      <c r="GE253">
        <v>-6.716090431519651</v>
      </c>
      <c r="GF253">
        <v>0.6483865322812854</v>
      </c>
      <c r="GG253">
        <v>0</v>
      </c>
      <c r="GH253">
        <v>870.1627058823531</v>
      </c>
      <c r="GI253">
        <v>22.91963331785512</v>
      </c>
      <c r="GJ253">
        <v>2.265347896011868</v>
      </c>
      <c r="GK253">
        <v>-1</v>
      </c>
      <c r="GL253">
        <v>8.934457499999999</v>
      </c>
      <c r="GM253">
        <v>0.1165170731707101</v>
      </c>
      <c r="GN253">
        <v>0.01473455967275565</v>
      </c>
      <c r="GO253">
        <v>0</v>
      </c>
      <c r="GP253">
        <v>0</v>
      </c>
      <c r="GQ253">
        <v>2</v>
      </c>
      <c r="GR253" t="s">
        <v>482</v>
      </c>
      <c r="GS253">
        <v>3.13465</v>
      </c>
      <c r="GT253">
        <v>2.69023</v>
      </c>
      <c r="GU253">
        <v>0.132117</v>
      </c>
      <c r="GV253">
        <v>0.13911</v>
      </c>
      <c r="GW253">
        <v>0.110565</v>
      </c>
      <c r="GX253">
        <v>0.0803034</v>
      </c>
      <c r="GY253">
        <v>27609.5</v>
      </c>
      <c r="GZ253">
        <v>27436.8</v>
      </c>
      <c r="HA253">
        <v>29570.7</v>
      </c>
      <c r="HB253">
        <v>29450.8</v>
      </c>
      <c r="HC253">
        <v>34747.1</v>
      </c>
      <c r="HD253">
        <v>35886</v>
      </c>
      <c r="HE253">
        <v>41613.8</v>
      </c>
      <c r="HF253">
        <v>41842</v>
      </c>
      <c r="HG253">
        <v>1.93222</v>
      </c>
      <c r="HH253">
        <v>1.871</v>
      </c>
      <c r="HI253">
        <v>0.061132</v>
      </c>
      <c r="HJ253">
        <v>0</v>
      </c>
      <c r="HK253">
        <v>28.9995</v>
      </c>
      <c r="HL253">
        <v>999.9</v>
      </c>
      <c r="HM253">
        <v>42.9</v>
      </c>
      <c r="HN253">
        <v>31.2</v>
      </c>
      <c r="HO253">
        <v>21.6402</v>
      </c>
      <c r="HP253">
        <v>62.078</v>
      </c>
      <c r="HQ253">
        <v>26.3421</v>
      </c>
      <c r="HR253">
        <v>1</v>
      </c>
      <c r="HS253">
        <v>0.0541997</v>
      </c>
      <c r="HT253">
        <v>-1.53272</v>
      </c>
      <c r="HU253">
        <v>20.3328</v>
      </c>
      <c r="HV253">
        <v>5.21789</v>
      </c>
      <c r="HW253">
        <v>12.0113</v>
      </c>
      <c r="HX253">
        <v>4.9891</v>
      </c>
      <c r="HY253">
        <v>3.2878</v>
      </c>
      <c r="HZ253">
        <v>9999</v>
      </c>
      <c r="IA253">
        <v>9999</v>
      </c>
      <c r="IB253">
        <v>9999</v>
      </c>
      <c r="IC253">
        <v>999.9</v>
      </c>
      <c r="ID253">
        <v>1.86752</v>
      </c>
      <c r="IE253">
        <v>1.86672</v>
      </c>
      <c r="IF253">
        <v>1.866</v>
      </c>
      <c r="IG253">
        <v>1.866</v>
      </c>
      <c r="IH253">
        <v>1.86784</v>
      </c>
      <c r="II253">
        <v>1.87028</v>
      </c>
      <c r="IJ253">
        <v>1.8689</v>
      </c>
      <c r="IK253">
        <v>1.87042</v>
      </c>
      <c r="IL253">
        <v>0</v>
      </c>
      <c r="IM253">
        <v>0</v>
      </c>
      <c r="IN253">
        <v>0</v>
      </c>
      <c r="IO253">
        <v>0</v>
      </c>
      <c r="IP253" t="s">
        <v>443</v>
      </c>
      <c r="IQ253" t="s">
        <v>444</v>
      </c>
      <c r="IR253" t="s">
        <v>445</v>
      </c>
      <c r="IS253" t="s">
        <v>445</v>
      </c>
      <c r="IT253" t="s">
        <v>445</v>
      </c>
      <c r="IU253" t="s">
        <v>445</v>
      </c>
      <c r="IV253">
        <v>0</v>
      </c>
      <c r="IW253">
        <v>100</v>
      </c>
      <c r="IX253">
        <v>100</v>
      </c>
      <c r="IY253">
        <v>0.118</v>
      </c>
      <c r="IZ253">
        <v>0.1688</v>
      </c>
      <c r="JA253">
        <v>0.1520806729546384</v>
      </c>
      <c r="JB253">
        <v>0.0003178419753343253</v>
      </c>
      <c r="JC253">
        <v>-6.012475575984678E-07</v>
      </c>
      <c r="JD253">
        <v>7.594320938325871E-11</v>
      </c>
      <c r="JE253">
        <v>-0.06537213769188976</v>
      </c>
      <c r="JF253">
        <v>-0.002779077146552394</v>
      </c>
      <c r="JG253">
        <v>0.0007843295920201409</v>
      </c>
      <c r="JH253">
        <v>-1.211717912536145E-05</v>
      </c>
      <c r="JI253">
        <v>4</v>
      </c>
      <c r="JJ253">
        <v>2338</v>
      </c>
      <c r="JK253">
        <v>1</v>
      </c>
      <c r="JL253">
        <v>27</v>
      </c>
      <c r="JM253">
        <v>189988.7</v>
      </c>
      <c r="JN253">
        <v>189988.8</v>
      </c>
      <c r="JO253">
        <v>1.6394</v>
      </c>
      <c r="JP253">
        <v>2.25342</v>
      </c>
      <c r="JQ253">
        <v>1.39648</v>
      </c>
      <c r="JR253">
        <v>2.35107</v>
      </c>
      <c r="JS253">
        <v>1.49536</v>
      </c>
      <c r="JT253">
        <v>2.69409</v>
      </c>
      <c r="JU253">
        <v>36.1754</v>
      </c>
      <c r="JV253">
        <v>24.07</v>
      </c>
      <c r="JW253">
        <v>18</v>
      </c>
      <c r="JX253">
        <v>491.614</v>
      </c>
      <c r="JY253">
        <v>443.255</v>
      </c>
      <c r="JZ253">
        <v>30.7816</v>
      </c>
      <c r="KA253">
        <v>28.2938</v>
      </c>
      <c r="KB253">
        <v>30.0001</v>
      </c>
      <c r="KC253">
        <v>28.1168</v>
      </c>
      <c r="KD253">
        <v>28.0441</v>
      </c>
      <c r="KE253">
        <v>32.8248</v>
      </c>
      <c r="KF253">
        <v>26.1576</v>
      </c>
      <c r="KG253">
        <v>32.8862</v>
      </c>
      <c r="KH253">
        <v>30.7809</v>
      </c>
      <c r="KI253">
        <v>754.364</v>
      </c>
      <c r="KJ253">
        <v>16.4178</v>
      </c>
      <c r="KK253">
        <v>101.067</v>
      </c>
      <c r="KL253">
        <v>100.615</v>
      </c>
    </row>
    <row r="254" spans="1:298">
      <c r="A254">
        <v>238</v>
      </c>
      <c r="B254">
        <v>1758646754.6</v>
      </c>
      <c r="C254">
        <v>5128.599999904633</v>
      </c>
      <c r="D254" t="s">
        <v>922</v>
      </c>
      <c r="E254" t="s">
        <v>923</v>
      </c>
      <c r="F254">
        <v>5</v>
      </c>
      <c r="G254" t="s">
        <v>833</v>
      </c>
      <c r="H254" t="s">
        <v>437</v>
      </c>
      <c r="I254" t="s">
        <v>438</v>
      </c>
      <c r="J254">
        <v>1758646746.814285</v>
      </c>
      <c r="K254">
        <f>(L254)/1000</f>
        <v>0</v>
      </c>
      <c r="L254">
        <f>IF(DQ254, AO254, AI254)</f>
        <v>0</v>
      </c>
      <c r="M254">
        <f>IF(DQ254, AJ254, AH254)</f>
        <v>0</v>
      </c>
      <c r="N254">
        <f>DS254 - IF(AV254&gt;1, M254*DM254*100.0/(AX254), 0)</f>
        <v>0</v>
      </c>
      <c r="O254">
        <f>((U254-K254/2)*N254-M254)/(U254+K254/2)</f>
        <v>0</v>
      </c>
      <c r="P254">
        <f>O254*(DZ254+EA254)/1000.0</f>
        <v>0</v>
      </c>
      <c r="Q254">
        <f>(DS254 - IF(AV254&gt;1, M254*DM254*100.0/(AX254), 0))*(DZ254+EA254)/1000.0</f>
        <v>0</v>
      </c>
      <c r="R254">
        <f>2.0/((1/T254-1/S254)+SIGN(T254)*SQRT((1/T254-1/S254)*(1/T254-1/S254) + 4*DN254/((DN254+1)*(DN254+1))*(2*1/T254*1/S254-1/S254*1/S254)))</f>
        <v>0</v>
      </c>
      <c r="S254">
        <f>IF(LEFT(DO254,1)&lt;&gt;"0",IF(LEFT(DO254,1)="1",3.0,DP254),$D$5+$E$5*(EG254*DZ254/($K$5*1000))+$F$5*(EG254*DZ254/($K$5*1000))*MAX(MIN(DM254,$J$5),$I$5)*MAX(MIN(DM254,$J$5),$I$5)+$G$5*MAX(MIN(DM254,$J$5),$I$5)*(EG254*DZ254/($K$5*1000))+$H$5*(EG254*DZ254/($K$5*1000))*(EG254*DZ254/($K$5*1000)))</f>
        <v>0</v>
      </c>
      <c r="T254">
        <f>K254*(1000-(1000*0.61365*exp(17.502*X254/(240.97+X254))/(DZ254+EA254)+DU254)/2)/(1000*0.61365*exp(17.502*X254/(240.97+X254))/(DZ254+EA254)-DU254)</f>
        <v>0</v>
      </c>
      <c r="U254">
        <f>1/((DN254+1)/(R254/1.6)+1/(S254/1.37)) + DN254/((DN254+1)/(R254/1.6) + DN254/(S254/1.37))</f>
        <v>0</v>
      </c>
      <c r="V254">
        <f>(DI254*DL254)</f>
        <v>0</v>
      </c>
      <c r="W254">
        <f>(EB254+(V254+2*0.95*5.67E-8*(((EB254+$B$7)+273)^4-(EB254+273)^4)-44100*K254)/(1.84*29.3*S254+8*0.95*5.67E-8*(EB254+273)^3))</f>
        <v>0</v>
      </c>
      <c r="X254">
        <f>($C$7*EC254+$D$7*ED254+$E$7*W254)</f>
        <v>0</v>
      </c>
      <c r="Y254">
        <f>0.61365*exp(17.502*X254/(240.97+X254))</f>
        <v>0</v>
      </c>
      <c r="Z254">
        <f>(AA254/AB254*100)</f>
        <v>0</v>
      </c>
      <c r="AA254">
        <f>DU254*(DZ254+EA254)/1000</f>
        <v>0</v>
      </c>
      <c r="AB254">
        <f>0.61365*exp(17.502*EB254/(240.97+EB254))</f>
        <v>0</v>
      </c>
      <c r="AC254">
        <f>(Y254-DU254*(DZ254+EA254)/1000)</f>
        <v>0</v>
      </c>
      <c r="AD254">
        <f>(-K254*44100)</f>
        <v>0</v>
      </c>
      <c r="AE254">
        <f>2*29.3*S254*0.92*(EB254-X254)</f>
        <v>0</v>
      </c>
      <c r="AF254">
        <f>2*0.95*5.67E-8*(((EB254+$B$7)+273)^4-(X254+273)^4)</f>
        <v>0</v>
      </c>
      <c r="AG254">
        <f>V254+AF254+AD254+AE254</f>
        <v>0</v>
      </c>
      <c r="AH254">
        <f>DY254*AV254*(DT254-DS254*(1000-AV254*DV254)/(1000-AV254*DU254))/(100*DM254)</f>
        <v>0</v>
      </c>
      <c r="AI254">
        <f>1000*DY254*AV254*(DU254-DV254)/(100*DM254*(1000-AV254*DU254))</f>
        <v>0</v>
      </c>
      <c r="AJ254">
        <f>(AK254 - AL254 - DZ254*1E3/(8.314*(EB254+273.15)) * AN254/DY254 * AM254) * DY254/(100*DM254) * (1000 - DV254)/1000</f>
        <v>0</v>
      </c>
      <c r="AK254">
        <v>754.7676520051474</v>
      </c>
      <c r="AL254">
        <v>704.3885999999999</v>
      </c>
      <c r="AM254">
        <v>3.337289567507161</v>
      </c>
      <c r="AN254">
        <v>64.9634164498939</v>
      </c>
      <c r="AO254">
        <f>(AQ254 - AP254 + DZ254*1E3/(8.314*(EB254+273.15)) * AS254/DY254 * AR254) * DY254/(100*DM254) * 1000/(1000 - AQ254)</f>
        <v>0</v>
      </c>
      <c r="AP254">
        <v>16.38618493612016</v>
      </c>
      <c r="AQ254">
        <v>25.35084303030303</v>
      </c>
      <c r="AR254">
        <v>-6.73142657262277E-05</v>
      </c>
      <c r="AS254">
        <v>107.6059285332688</v>
      </c>
      <c r="AT254">
        <v>0</v>
      </c>
      <c r="AU254">
        <v>0</v>
      </c>
      <c r="AV254">
        <f>IF(AT254*$H$13&gt;=AX254,1.0,(AX254/(AX254-AT254*$H$13)))</f>
        <v>0</v>
      </c>
      <c r="AW254">
        <f>(AV254-1)*100</f>
        <v>0</v>
      </c>
      <c r="AX254">
        <f>MAX(0,($B$13+$C$13*EG254)/(1+$D$13*EG254)*DZ254/(EB254+273)*$E$13)</f>
        <v>0</v>
      </c>
      <c r="AY254" t="s">
        <v>439</v>
      </c>
      <c r="AZ254" t="s">
        <v>439</v>
      </c>
      <c r="BA254">
        <v>0</v>
      </c>
      <c r="BB254">
        <v>0</v>
      </c>
      <c r="BC254">
        <f>1-BA254/BB254</f>
        <v>0</v>
      </c>
      <c r="BD254">
        <v>0</v>
      </c>
      <c r="BE254" t="s">
        <v>439</v>
      </c>
      <c r="BF254" t="s">
        <v>439</v>
      </c>
      <c r="BG254">
        <v>0</v>
      </c>
      <c r="BH254">
        <v>0</v>
      </c>
      <c r="BI254">
        <f>1-BG254/BH254</f>
        <v>0</v>
      </c>
      <c r="BJ254">
        <v>0.5</v>
      </c>
      <c r="BK254">
        <f>DJ254</f>
        <v>0</v>
      </c>
      <c r="BL254">
        <f>M254</f>
        <v>0</v>
      </c>
      <c r="BM254">
        <f>BI254*BJ254*BK254</f>
        <v>0</v>
      </c>
      <c r="BN254">
        <f>(BL254-BD254)/BK254</f>
        <v>0</v>
      </c>
      <c r="BO254">
        <f>(BB254-BH254)/BH254</f>
        <v>0</v>
      </c>
      <c r="BP254">
        <f>BA254/(BC254+BA254/BH254)</f>
        <v>0</v>
      </c>
      <c r="BQ254" t="s">
        <v>439</v>
      </c>
      <c r="BR254">
        <v>0</v>
      </c>
      <c r="BS254">
        <f>IF(BR254&lt;&gt;0, BR254, BP254)</f>
        <v>0</v>
      </c>
      <c r="BT254">
        <f>1-BS254/BH254</f>
        <v>0</v>
      </c>
      <c r="BU254">
        <f>(BH254-BG254)/(BH254-BS254)</f>
        <v>0</v>
      </c>
      <c r="BV254">
        <f>(BB254-BH254)/(BB254-BS254)</f>
        <v>0</v>
      </c>
      <c r="BW254">
        <f>(BH254-BG254)/(BH254-BA254)</f>
        <v>0</v>
      </c>
      <c r="BX254">
        <f>(BB254-BH254)/(BB254-BA254)</f>
        <v>0</v>
      </c>
      <c r="BY254">
        <f>(BU254*BS254/BG254)</f>
        <v>0</v>
      </c>
      <c r="BZ254">
        <f>(1-BY254)</f>
        <v>0</v>
      </c>
      <c r="DI254">
        <f>$B$11*EH254+$C$11*EI254+$F$11*ET254*(1-EW254)</f>
        <v>0</v>
      </c>
      <c r="DJ254">
        <f>DI254*DK254</f>
        <v>0</v>
      </c>
      <c r="DK254">
        <f>($B$11*$D$9+$C$11*$D$9+$F$11*((FG254+EY254)/MAX(FG254+EY254+FH254, 0.1)*$I$9+FH254/MAX(FG254+EY254+FH254, 0.1)*$J$9))/($B$11+$C$11+$F$11)</f>
        <v>0</v>
      </c>
      <c r="DL254">
        <f>($B$11*$K$9+$C$11*$K$9+$F$11*((FG254+EY254)/MAX(FG254+EY254+FH254, 0.1)*$P$9+FH254/MAX(FG254+EY254+FH254, 0.1)*$Q$9))/($B$11+$C$11+$F$11)</f>
        <v>0</v>
      </c>
      <c r="DM254">
        <v>5.36</v>
      </c>
      <c r="DN254">
        <v>0.5</v>
      </c>
      <c r="DO254" t="s">
        <v>440</v>
      </c>
      <c r="DP254">
        <v>2</v>
      </c>
      <c r="DQ254" t="b">
        <v>1</v>
      </c>
      <c r="DR254">
        <v>1758646746.814285</v>
      </c>
      <c r="DS254">
        <v>662.9093571428569</v>
      </c>
      <c r="DT254">
        <v>726.5636428571428</v>
      </c>
      <c r="DU254">
        <v>25.371075</v>
      </c>
      <c r="DV254">
        <v>16.41819285714286</v>
      </c>
      <c r="DW254">
        <v>662.7887142857144</v>
      </c>
      <c r="DX254">
        <v>25.20227142857143</v>
      </c>
      <c r="DY254">
        <v>500.0055357142857</v>
      </c>
      <c r="DZ254">
        <v>90.45702142857144</v>
      </c>
      <c r="EA254">
        <v>0.03000982142857143</v>
      </c>
      <c r="EB254">
        <v>31.26176428571429</v>
      </c>
      <c r="EC254">
        <v>29.99031785714286</v>
      </c>
      <c r="ED254">
        <v>999.9000000000002</v>
      </c>
      <c r="EE254">
        <v>0</v>
      </c>
      <c r="EF254">
        <v>0</v>
      </c>
      <c r="EG254">
        <v>9994.175357142856</v>
      </c>
      <c r="EH254">
        <v>0</v>
      </c>
      <c r="EI254">
        <v>12.39237142857143</v>
      </c>
      <c r="EJ254">
        <v>-63.65418928571429</v>
      </c>
      <c r="EK254">
        <v>680.1659999999999</v>
      </c>
      <c r="EL254">
        <v>738.6911428571426</v>
      </c>
      <c r="EM254">
        <v>8.952876428571427</v>
      </c>
      <c r="EN254">
        <v>726.5636428571428</v>
      </c>
      <c r="EO254">
        <v>16.41819285714286</v>
      </c>
      <c r="EP254">
        <v>2.294991428571429</v>
      </c>
      <c r="EQ254">
        <v>1.485141071428571</v>
      </c>
      <c r="ER254">
        <v>19.64128571428571</v>
      </c>
      <c r="ES254">
        <v>12.81601785714286</v>
      </c>
      <c r="ET254">
        <v>2000.011785714286</v>
      </c>
      <c r="EU254">
        <v>0.9799991785714284</v>
      </c>
      <c r="EV254">
        <v>0.02000111785714286</v>
      </c>
      <c r="EW254">
        <v>0</v>
      </c>
      <c r="EX254">
        <v>872.93475</v>
      </c>
      <c r="EY254">
        <v>5.00097</v>
      </c>
      <c r="EZ254">
        <v>17494.05714285714</v>
      </c>
      <c r="FA254">
        <v>16707.67142857143</v>
      </c>
      <c r="FB254">
        <v>40.5</v>
      </c>
      <c r="FC254">
        <v>40.81874999999999</v>
      </c>
      <c r="FD254">
        <v>40.406</v>
      </c>
      <c r="FE254">
        <v>40.5</v>
      </c>
      <c r="FF254">
        <v>41.25</v>
      </c>
      <c r="FG254">
        <v>1955.111785714286</v>
      </c>
      <c r="FH254">
        <v>39.9</v>
      </c>
      <c r="FI254">
        <v>0</v>
      </c>
      <c r="FJ254">
        <v>1758646755.6</v>
      </c>
      <c r="FK254">
        <v>0</v>
      </c>
      <c r="FL254">
        <v>872.9836153846153</v>
      </c>
      <c r="FM254">
        <v>19.55829059836447</v>
      </c>
      <c r="FN254">
        <v>393.4358975251086</v>
      </c>
      <c r="FO254">
        <v>17495.56153846154</v>
      </c>
      <c r="FP254">
        <v>15</v>
      </c>
      <c r="FQ254">
        <v>0</v>
      </c>
      <c r="FR254" t="s">
        <v>441</v>
      </c>
      <c r="FS254">
        <v>1747247426.5</v>
      </c>
      <c r="FT254">
        <v>1747247420.5</v>
      </c>
      <c r="FU254">
        <v>0</v>
      </c>
      <c r="FV254">
        <v>1.027</v>
      </c>
      <c r="FW254">
        <v>0.031</v>
      </c>
      <c r="FX254">
        <v>0.02</v>
      </c>
      <c r="FY254">
        <v>0.05</v>
      </c>
      <c r="FZ254">
        <v>420</v>
      </c>
      <c r="GA254">
        <v>16</v>
      </c>
      <c r="GB254">
        <v>0.01</v>
      </c>
      <c r="GC254">
        <v>0.1</v>
      </c>
      <c r="GD254">
        <v>-63.3712925</v>
      </c>
      <c r="GE254">
        <v>-6.858566228892933</v>
      </c>
      <c r="GF254">
        <v>0.6621917805241546</v>
      </c>
      <c r="GG254">
        <v>0</v>
      </c>
      <c r="GH254">
        <v>871.9436764705882</v>
      </c>
      <c r="GI254">
        <v>20.81783040105633</v>
      </c>
      <c r="GJ254">
        <v>2.0608173809636</v>
      </c>
      <c r="GK254">
        <v>-1</v>
      </c>
      <c r="GL254">
        <v>8.946315250000001</v>
      </c>
      <c r="GM254">
        <v>0.1908701313320727</v>
      </c>
      <c r="GN254">
        <v>0.02015900989477163</v>
      </c>
      <c r="GO254">
        <v>0</v>
      </c>
      <c r="GP254">
        <v>0</v>
      </c>
      <c r="GQ254">
        <v>2</v>
      </c>
      <c r="GR254" t="s">
        <v>482</v>
      </c>
      <c r="GS254">
        <v>3.13484</v>
      </c>
      <c r="GT254">
        <v>2.69043</v>
      </c>
      <c r="GU254">
        <v>0.134303</v>
      </c>
      <c r="GV254">
        <v>0.141248</v>
      </c>
      <c r="GW254">
        <v>0.110504</v>
      </c>
      <c r="GX254">
        <v>0.0802789</v>
      </c>
      <c r="GY254">
        <v>27539.7</v>
      </c>
      <c r="GZ254">
        <v>27368.5</v>
      </c>
      <c r="HA254">
        <v>29570.4</v>
      </c>
      <c r="HB254">
        <v>29450.7</v>
      </c>
      <c r="HC254">
        <v>34749.1</v>
      </c>
      <c r="HD254">
        <v>35887</v>
      </c>
      <c r="HE254">
        <v>41613.3</v>
      </c>
      <c r="HF254">
        <v>41841.9</v>
      </c>
      <c r="HG254">
        <v>1.9321</v>
      </c>
      <c r="HH254">
        <v>1.87068</v>
      </c>
      <c r="HI254">
        <v>0.0612065</v>
      </c>
      <c r="HJ254">
        <v>0</v>
      </c>
      <c r="HK254">
        <v>29.0003</v>
      </c>
      <c r="HL254">
        <v>999.9</v>
      </c>
      <c r="HM254">
        <v>42.9</v>
      </c>
      <c r="HN254">
        <v>31.2</v>
      </c>
      <c r="HO254">
        <v>21.6414</v>
      </c>
      <c r="HP254">
        <v>62.058</v>
      </c>
      <c r="HQ254">
        <v>26.1619</v>
      </c>
      <c r="HR254">
        <v>1</v>
      </c>
      <c r="HS254">
        <v>0.0537983</v>
      </c>
      <c r="HT254">
        <v>-1.5233</v>
      </c>
      <c r="HU254">
        <v>20.333</v>
      </c>
      <c r="HV254">
        <v>5.21729</v>
      </c>
      <c r="HW254">
        <v>12.0119</v>
      </c>
      <c r="HX254">
        <v>4.9887</v>
      </c>
      <c r="HY254">
        <v>3.2878</v>
      </c>
      <c r="HZ254">
        <v>9999</v>
      </c>
      <c r="IA254">
        <v>9999</v>
      </c>
      <c r="IB254">
        <v>9999</v>
      </c>
      <c r="IC254">
        <v>999.9</v>
      </c>
      <c r="ID254">
        <v>1.86754</v>
      </c>
      <c r="IE254">
        <v>1.86672</v>
      </c>
      <c r="IF254">
        <v>1.866</v>
      </c>
      <c r="IG254">
        <v>1.866</v>
      </c>
      <c r="IH254">
        <v>1.86786</v>
      </c>
      <c r="II254">
        <v>1.87028</v>
      </c>
      <c r="IJ254">
        <v>1.86891</v>
      </c>
      <c r="IK254">
        <v>1.87042</v>
      </c>
      <c r="IL254">
        <v>0</v>
      </c>
      <c r="IM254">
        <v>0</v>
      </c>
      <c r="IN254">
        <v>0</v>
      </c>
      <c r="IO254">
        <v>0</v>
      </c>
      <c r="IP254" t="s">
        <v>443</v>
      </c>
      <c r="IQ254" t="s">
        <v>444</v>
      </c>
      <c r="IR254" t="s">
        <v>445</v>
      </c>
      <c r="IS254" t="s">
        <v>445</v>
      </c>
      <c r="IT254" t="s">
        <v>445</v>
      </c>
      <c r="IU254" t="s">
        <v>445</v>
      </c>
      <c r="IV254">
        <v>0</v>
      </c>
      <c r="IW254">
        <v>100</v>
      </c>
      <c r="IX254">
        <v>100</v>
      </c>
      <c r="IY254">
        <v>0.111</v>
      </c>
      <c r="IZ254">
        <v>0.1685</v>
      </c>
      <c r="JA254">
        <v>0.1520806729546384</v>
      </c>
      <c r="JB254">
        <v>0.0003178419753343253</v>
      </c>
      <c r="JC254">
        <v>-6.012475575984678E-07</v>
      </c>
      <c r="JD254">
        <v>7.594320938325871E-11</v>
      </c>
      <c r="JE254">
        <v>-0.06537213769188976</v>
      </c>
      <c r="JF254">
        <v>-0.002779077146552394</v>
      </c>
      <c r="JG254">
        <v>0.0007843295920201409</v>
      </c>
      <c r="JH254">
        <v>-1.211717912536145E-05</v>
      </c>
      <c r="JI254">
        <v>4</v>
      </c>
      <c r="JJ254">
        <v>2338</v>
      </c>
      <c r="JK254">
        <v>1</v>
      </c>
      <c r="JL254">
        <v>27</v>
      </c>
      <c r="JM254">
        <v>189988.8</v>
      </c>
      <c r="JN254">
        <v>189988.9</v>
      </c>
      <c r="JO254">
        <v>1.67114</v>
      </c>
      <c r="JP254">
        <v>2.26562</v>
      </c>
      <c r="JQ254">
        <v>1.39648</v>
      </c>
      <c r="JR254">
        <v>2.34985</v>
      </c>
      <c r="JS254">
        <v>1.49536</v>
      </c>
      <c r="JT254">
        <v>2.65259</v>
      </c>
      <c r="JU254">
        <v>36.1754</v>
      </c>
      <c r="JV254">
        <v>24.0612</v>
      </c>
      <c r="JW254">
        <v>18</v>
      </c>
      <c r="JX254">
        <v>491.535</v>
      </c>
      <c r="JY254">
        <v>443.056</v>
      </c>
      <c r="JZ254">
        <v>30.7893</v>
      </c>
      <c r="KA254">
        <v>28.2914</v>
      </c>
      <c r="KB254">
        <v>30</v>
      </c>
      <c r="KC254">
        <v>28.1168</v>
      </c>
      <c r="KD254">
        <v>28.0441</v>
      </c>
      <c r="KE254">
        <v>33.4462</v>
      </c>
      <c r="KF254">
        <v>26.1576</v>
      </c>
      <c r="KG254">
        <v>32.8862</v>
      </c>
      <c r="KH254">
        <v>30.7881</v>
      </c>
      <c r="KI254">
        <v>774.4</v>
      </c>
      <c r="KJ254">
        <v>16.425</v>
      </c>
      <c r="KK254">
        <v>101.066</v>
      </c>
      <c r="KL254">
        <v>100.615</v>
      </c>
    </row>
    <row r="255" spans="1:298">
      <c r="A255">
        <v>239</v>
      </c>
      <c r="B255">
        <v>1758646759.6</v>
      </c>
      <c r="C255">
        <v>5133.599999904633</v>
      </c>
      <c r="D255" t="s">
        <v>924</v>
      </c>
      <c r="E255" t="s">
        <v>925</v>
      </c>
      <c r="F255">
        <v>5</v>
      </c>
      <c r="G255" t="s">
        <v>833</v>
      </c>
      <c r="H255" t="s">
        <v>437</v>
      </c>
      <c r="I255" t="s">
        <v>438</v>
      </c>
      <c r="J255">
        <v>1758646752.1</v>
      </c>
      <c r="K255">
        <f>(L255)/1000</f>
        <v>0</v>
      </c>
      <c r="L255">
        <f>IF(DQ255, AO255, AI255)</f>
        <v>0</v>
      </c>
      <c r="M255">
        <f>IF(DQ255, AJ255, AH255)</f>
        <v>0</v>
      </c>
      <c r="N255">
        <f>DS255 - IF(AV255&gt;1, M255*DM255*100.0/(AX255), 0)</f>
        <v>0</v>
      </c>
      <c r="O255">
        <f>((U255-K255/2)*N255-M255)/(U255+K255/2)</f>
        <v>0</v>
      </c>
      <c r="P255">
        <f>O255*(DZ255+EA255)/1000.0</f>
        <v>0</v>
      </c>
      <c r="Q255">
        <f>(DS255 - IF(AV255&gt;1, M255*DM255*100.0/(AX255), 0))*(DZ255+EA255)/1000.0</f>
        <v>0</v>
      </c>
      <c r="R255">
        <f>2.0/((1/T255-1/S255)+SIGN(T255)*SQRT((1/T255-1/S255)*(1/T255-1/S255) + 4*DN255/((DN255+1)*(DN255+1))*(2*1/T255*1/S255-1/S255*1/S255)))</f>
        <v>0</v>
      </c>
      <c r="S255">
        <f>IF(LEFT(DO255,1)&lt;&gt;"0",IF(LEFT(DO255,1)="1",3.0,DP255),$D$5+$E$5*(EG255*DZ255/($K$5*1000))+$F$5*(EG255*DZ255/($K$5*1000))*MAX(MIN(DM255,$J$5),$I$5)*MAX(MIN(DM255,$J$5),$I$5)+$G$5*MAX(MIN(DM255,$J$5),$I$5)*(EG255*DZ255/($K$5*1000))+$H$5*(EG255*DZ255/($K$5*1000))*(EG255*DZ255/($K$5*1000)))</f>
        <v>0</v>
      </c>
      <c r="T255">
        <f>K255*(1000-(1000*0.61365*exp(17.502*X255/(240.97+X255))/(DZ255+EA255)+DU255)/2)/(1000*0.61365*exp(17.502*X255/(240.97+X255))/(DZ255+EA255)-DU255)</f>
        <v>0</v>
      </c>
      <c r="U255">
        <f>1/((DN255+1)/(R255/1.6)+1/(S255/1.37)) + DN255/((DN255+1)/(R255/1.6) + DN255/(S255/1.37))</f>
        <v>0</v>
      </c>
      <c r="V255">
        <f>(DI255*DL255)</f>
        <v>0</v>
      </c>
      <c r="W255">
        <f>(EB255+(V255+2*0.95*5.67E-8*(((EB255+$B$7)+273)^4-(EB255+273)^4)-44100*K255)/(1.84*29.3*S255+8*0.95*5.67E-8*(EB255+273)^3))</f>
        <v>0</v>
      </c>
      <c r="X255">
        <f>($C$7*EC255+$D$7*ED255+$E$7*W255)</f>
        <v>0</v>
      </c>
      <c r="Y255">
        <f>0.61365*exp(17.502*X255/(240.97+X255))</f>
        <v>0</v>
      </c>
      <c r="Z255">
        <f>(AA255/AB255*100)</f>
        <v>0</v>
      </c>
      <c r="AA255">
        <f>DU255*(DZ255+EA255)/1000</f>
        <v>0</v>
      </c>
      <c r="AB255">
        <f>0.61365*exp(17.502*EB255/(240.97+EB255))</f>
        <v>0</v>
      </c>
      <c r="AC255">
        <f>(Y255-DU255*(DZ255+EA255)/1000)</f>
        <v>0</v>
      </c>
      <c r="AD255">
        <f>(-K255*44100)</f>
        <v>0</v>
      </c>
      <c r="AE255">
        <f>2*29.3*S255*0.92*(EB255-X255)</f>
        <v>0</v>
      </c>
      <c r="AF255">
        <f>2*0.95*5.67E-8*(((EB255+$B$7)+273)^4-(X255+273)^4)</f>
        <v>0</v>
      </c>
      <c r="AG255">
        <f>V255+AF255+AD255+AE255</f>
        <v>0</v>
      </c>
      <c r="AH255">
        <f>DY255*AV255*(DT255-DS255*(1000-AV255*DV255)/(1000-AV255*DU255))/(100*DM255)</f>
        <v>0</v>
      </c>
      <c r="AI255">
        <f>1000*DY255*AV255*(DU255-DV255)/(100*DM255*(1000-AV255*DU255))</f>
        <v>0</v>
      </c>
      <c r="AJ255">
        <f>(AK255 - AL255 - DZ255*1E3/(8.314*(EB255+273.15)) * AN255/DY255 * AM255) * DY255/(100*DM255) * (1000 - DV255)/1000</f>
        <v>0</v>
      </c>
      <c r="AK255">
        <v>771.8172454181076</v>
      </c>
      <c r="AL255">
        <v>721.0150545454547</v>
      </c>
      <c r="AM255">
        <v>3.327151420452398</v>
      </c>
      <c r="AN255">
        <v>64.9634164498939</v>
      </c>
      <c r="AO255">
        <f>(AQ255 - AP255 + DZ255*1E3/(8.314*(EB255+273.15)) * AS255/DY255 * AR255) * DY255/(100*DM255) * 1000/(1000 - AQ255)</f>
        <v>0</v>
      </c>
      <c r="AP255">
        <v>16.38453284300386</v>
      </c>
      <c r="AQ255">
        <v>25.33640606060606</v>
      </c>
      <c r="AR255">
        <v>-4.710514224758074E-05</v>
      </c>
      <c r="AS255">
        <v>107.6059285332688</v>
      </c>
      <c r="AT255">
        <v>0</v>
      </c>
      <c r="AU255">
        <v>0</v>
      </c>
      <c r="AV255">
        <f>IF(AT255*$H$13&gt;=AX255,1.0,(AX255/(AX255-AT255*$H$13)))</f>
        <v>0</v>
      </c>
      <c r="AW255">
        <f>(AV255-1)*100</f>
        <v>0</v>
      </c>
      <c r="AX255">
        <f>MAX(0,($B$13+$C$13*EG255)/(1+$D$13*EG255)*DZ255/(EB255+273)*$E$13)</f>
        <v>0</v>
      </c>
      <c r="AY255" t="s">
        <v>439</v>
      </c>
      <c r="AZ255" t="s">
        <v>439</v>
      </c>
      <c r="BA255">
        <v>0</v>
      </c>
      <c r="BB255">
        <v>0</v>
      </c>
      <c r="BC255">
        <f>1-BA255/BB255</f>
        <v>0</v>
      </c>
      <c r="BD255">
        <v>0</v>
      </c>
      <c r="BE255" t="s">
        <v>439</v>
      </c>
      <c r="BF255" t="s">
        <v>439</v>
      </c>
      <c r="BG255">
        <v>0</v>
      </c>
      <c r="BH255">
        <v>0</v>
      </c>
      <c r="BI255">
        <f>1-BG255/BH255</f>
        <v>0</v>
      </c>
      <c r="BJ255">
        <v>0.5</v>
      </c>
      <c r="BK255">
        <f>DJ255</f>
        <v>0</v>
      </c>
      <c r="BL255">
        <f>M255</f>
        <v>0</v>
      </c>
      <c r="BM255">
        <f>BI255*BJ255*BK255</f>
        <v>0</v>
      </c>
      <c r="BN255">
        <f>(BL255-BD255)/BK255</f>
        <v>0</v>
      </c>
      <c r="BO255">
        <f>(BB255-BH255)/BH255</f>
        <v>0</v>
      </c>
      <c r="BP255">
        <f>BA255/(BC255+BA255/BH255)</f>
        <v>0</v>
      </c>
      <c r="BQ255" t="s">
        <v>439</v>
      </c>
      <c r="BR255">
        <v>0</v>
      </c>
      <c r="BS255">
        <f>IF(BR255&lt;&gt;0, BR255, BP255)</f>
        <v>0</v>
      </c>
      <c r="BT255">
        <f>1-BS255/BH255</f>
        <v>0</v>
      </c>
      <c r="BU255">
        <f>(BH255-BG255)/(BH255-BS255)</f>
        <v>0</v>
      </c>
      <c r="BV255">
        <f>(BB255-BH255)/(BB255-BS255)</f>
        <v>0</v>
      </c>
      <c r="BW255">
        <f>(BH255-BG255)/(BH255-BA255)</f>
        <v>0</v>
      </c>
      <c r="BX255">
        <f>(BB255-BH255)/(BB255-BA255)</f>
        <v>0</v>
      </c>
      <c r="BY255">
        <f>(BU255*BS255/BG255)</f>
        <v>0</v>
      </c>
      <c r="BZ255">
        <f>(1-BY255)</f>
        <v>0</v>
      </c>
      <c r="DI255">
        <f>$B$11*EH255+$C$11*EI255+$F$11*ET255*(1-EW255)</f>
        <v>0</v>
      </c>
      <c r="DJ255">
        <f>DI255*DK255</f>
        <v>0</v>
      </c>
      <c r="DK255">
        <f>($B$11*$D$9+$C$11*$D$9+$F$11*((FG255+EY255)/MAX(FG255+EY255+FH255, 0.1)*$I$9+FH255/MAX(FG255+EY255+FH255, 0.1)*$J$9))/($B$11+$C$11+$F$11)</f>
        <v>0</v>
      </c>
      <c r="DL255">
        <f>($B$11*$K$9+$C$11*$K$9+$F$11*((FG255+EY255)/MAX(FG255+EY255+FH255, 0.1)*$P$9+FH255/MAX(FG255+EY255+FH255, 0.1)*$Q$9))/($B$11+$C$11+$F$11)</f>
        <v>0</v>
      </c>
      <c r="DM255">
        <v>5.36</v>
      </c>
      <c r="DN255">
        <v>0.5</v>
      </c>
      <c r="DO255" t="s">
        <v>440</v>
      </c>
      <c r="DP255">
        <v>2</v>
      </c>
      <c r="DQ255" t="b">
        <v>1</v>
      </c>
      <c r="DR255">
        <v>1758646752.1</v>
      </c>
      <c r="DS255">
        <v>680.0347777777778</v>
      </c>
      <c r="DT255">
        <v>744.2771851851851</v>
      </c>
      <c r="DU255">
        <v>25.35939259259259</v>
      </c>
      <c r="DV255">
        <v>16.39696296296296</v>
      </c>
      <c r="DW255">
        <v>679.9207407407407</v>
      </c>
      <c r="DX255">
        <v>25.19075185185185</v>
      </c>
      <c r="DY255">
        <v>499.9854444444444</v>
      </c>
      <c r="DZ255">
        <v>90.45716666666668</v>
      </c>
      <c r="EA255">
        <v>0.03002257777777778</v>
      </c>
      <c r="EB255">
        <v>31.26539259259259</v>
      </c>
      <c r="EC255">
        <v>29.99491851851852</v>
      </c>
      <c r="ED255">
        <v>999.9000000000001</v>
      </c>
      <c r="EE255">
        <v>0</v>
      </c>
      <c r="EF255">
        <v>0</v>
      </c>
      <c r="EG255">
        <v>9996.04111111111</v>
      </c>
      <c r="EH255">
        <v>0</v>
      </c>
      <c r="EI255">
        <v>12.40013333333334</v>
      </c>
      <c r="EJ255">
        <v>-64.24243703703704</v>
      </c>
      <c r="EK255">
        <v>697.7286296296296</v>
      </c>
      <c r="EL255">
        <v>756.6842592592592</v>
      </c>
      <c r="EM255">
        <v>8.962422592592592</v>
      </c>
      <c r="EN255">
        <v>744.2771851851851</v>
      </c>
      <c r="EO255">
        <v>16.39696296296296</v>
      </c>
      <c r="EP255">
        <v>2.293938518518519</v>
      </c>
      <c r="EQ255">
        <v>1.483223333333333</v>
      </c>
      <c r="ER255">
        <v>19.6338962962963</v>
      </c>
      <c r="ES255">
        <v>12.7962962962963</v>
      </c>
      <c r="ET255">
        <v>2000.001111111111</v>
      </c>
      <c r="EU255">
        <v>0.979999</v>
      </c>
      <c r="EV255">
        <v>0.02000128518518519</v>
      </c>
      <c r="EW255">
        <v>0</v>
      </c>
      <c r="EX255">
        <v>874.618962962963</v>
      </c>
      <c r="EY255">
        <v>5.00097</v>
      </c>
      <c r="EZ255">
        <v>17527.59259259259</v>
      </c>
      <c r="FA255">
        <v>16707.58888888889</v>
      </c>
      <c r="FB255">
        <v>40.5</v>
      </c>
      <c r="FC255">
        <v>40.819</v>
      </c>
      <c r="FD255">
        <v>40.40944444444444</v>
      </c>
      <c r="FE255">
        <v>40.5</v>
      </c>
      <c r="FF255">
        <v>41.25</v>
      </c>
      <c r="FG255">
        <v>1955.101111111111</v>
      </c>
      <c r="FH255">
        <v>39.9</v>
      </c>
      <c r="FI255">
        <v>0</v>
      </c>
      <c r="FJ255">
        <v>1758646760.4</v>
      </c>
      <c r="FK255">
        <v>0</v>
      </c>
      <c r="FL255">
        <v>874.5163846153845</v>
      </c>
      <c r="FM255">
        <v>18.47815385016685</v>
      </c>
      <c r="FN255">
        <v>363.1452991804547</v>
      </c>
      <c r="FO255">
        <v>17525.86923076923</v>
      </c>
      <c r="FP255">
        <v>15</v>
      </c>
      <c r="FQ255">
        <v>0</v>
      </c>
      <c r="FR255" t="s">
        <v>441</v>
      </c>
      <c r="FS255">
        <v>1747247426.5</v>
      </c>
      <c r="FT255">
        <v>1747247420.5</v>
      </c>
      <c r="FU255">
        <v>0</v>
      </c>
      <c r="FV255">
        <v>1.027</v>
      </c>
      <c r="FW255">
        <v>0.031</v>
      </c>
      <c r="FX255">
        <v>0.02</v>
      </c>
      <c r="FY255">
        <v>0.05</v>
      </c>
      <c r="FZ255">
        <v>420</v>
      </c>
      <c r="GA255">
        <v>16</v>
      </c>
      <c r="GB255">
        <v>0.01</v>
      </c>
      <c r="GC255">
        <v>0.1</v>
      </c>
      <c r="GD255">
        <v>-63.82868499999999</v>
      </c>
      <c r="GE255">
        <v>-6.743133208255173</v>
      </c>
      <c r="GF255">
        <v>0.6509313406765725</v>
      </c>
      <c r="GG255">
        <v>0</v>
      </c>
      <c r="GH255">
        <v>873.3483235294118</v>
      </c>
      <c r="GI255">
        <v>19.32285715195095</v>
      </c>
      <c r="GJ255">
        <v>1.915994239224239</v>
      </c>
      <c r="GK255">
        <v>-1</v>
      </c>
      <c r="GL255">
        <v>8.953256999999999</v>
      </c>
      <c r="GM255">
        <v>0.1391130956848</v>
      </c>
      <c r="GN255">
        <v>0.01762809238119659</v>
      </c>
      <c r="GO255">
        <v>0</v>
      </c>
      <c r="GP255">
        <v>0</v>
      </c>
      <c r="GQ255">
        <v>2</v>
      </c>
      <c r="GR255" t="s">
        <v>482</v>
      </c>
      <c r="GS255">
        <v>3.13482</v>
      </c>
      <c r="GT255">
        <v>2.6905</v>
      </c>
      <c r="GU255">
        <v>0.136459</v>
      </c>
      <c r="GV255">
        <v>0.143362</v>
      </c>
      <c r="GW255">
        <v>0.110454</v>
      </c>
      <c r="GX255">
        <v>0.08026990000000001</v>
      </c>
      <c r="GY255">
        <v>27471.7</v>
      </c>
      <c r="GZ255">
        <v>27301.4</v>
      </c>
      <c r="HA255">
        <v>29571.1</v>
      </c>
      <c r="HB255">
        <v>29451</v>
      </c>
      <c r="HC255">
        <v>34751.9</v>
      </c>
      <c r="HD255">
        <v>35887.6</v>
      </c>
      <c r="HE255">
        <v>41614.3</v>
      </c>
      <c r="HF255">
        <v>41842.2</v>
      </c>
      <c r="HG255">
        <v>1.9323</v>
      </c>
      <c r="HH255">
        <v>1.87057</v>
      </c>
      <c r="HI255">
        <v>0.0613369</v>
      </c>
      <c r="HJ255">
        <v>0</v>
      </c>
      <c r="HK255">
        <v>29.002</v>
      </c>
      <c r="HL255">
        <v>999.9</v>
      </c>
      <c r="HM255">
        <v>42.9</v>
      </c>
      <c r="HN255">
        <v>31.2</v>
      </c>
      <c r="HO255">
        <v>21.6411</v>
      </c>
      <c r="HP255">
        <v>62.128</v>
      </c>
      <c r="HQ255">
        <v>26.3061</v>
      </c>
      <c r="HR255">
        <v>1</v>
      </c>
      <c r="HS255">
        <v>0.0538364</v>
      </c>
      <c r="HT255">
        <v>-1.5032</v>
      </c>
      <c r="HU255">
        <v>20.3329</v>
      </c>
      <c r="HV255">
        <v>5.21744</v>
      </c>
      <c r="HW255">
        <v>12.0116</v>
      </c>
      <c r="HX255">
        <v>4.9887</v>
      </c>
      <c r="HY255">
        <v>3.28785</v>
      </c>
      <c r="HZ255">
        <v>9999</v>
      </c>
      <c r="IA255">
        <v>9999</v>
      </c>
      <c r="IB255">
        <v>9999</v>
      </c>
      <c r="IC255">
        <v>999.9</v>
      </c>
      <c r="ID255">
        <v>1.86756</v>
      </c>
      <c r="IE255">
        <v>1.86672</v>
      </c>
      <c r="IF255">
        <v>1.866</v>
      </c>
      <c r="IG255">
        <v>1.866</v>
      </c>
      <c r="IH255">
        <v>1.86784</v>
      </c>
      <c r="II255">
        <v>1.87028</v>
      </c>
      <c r="IJ255">
        <v>1.86893</v>
      </c>
      <c r="IK255">
        <v>1.87042</v>
      </c>
      <c r="IL255">
        <v>0</v>
      </c>
      <c r="IM255">
        <v>0</v>
      </c>
      <c r="IN255">
        <v>0</v>
      </c>
      <c r="IO255">
        <v>0</v>
      </c>
      <c r="IP255" t="s">
        <v>443</v>
      </c>
      <c r="IQ255" t="s">
        <v>444</v>
      </c>
      <c r="IR255" t="s">
        <v>445</v>
      </c>
      <c r="IS255" t="s">
        <v>445</v>
      </c>
      <c r="IT255" t="s">
        <v>445</v>
      </c>
      <c r="IU255" t="s">
        <v>445</v>
      </c>
      <c r="IV255">
        <v>0</v>
      </c>
      <c r="IW255">
        <v>100</v>
      </c>
      <c r="IX255">
        <v>100</v>
      </c>
      <c r="IY255">
        <v>0.104</v>
      </c>
      <c r="IZ255">
        <v>0.1683</v>
      </c>
      <c r="JA255">
        <v>0.1520806729546384</v>
      </c>
      <c r="JB255">
        <v>0.0003178419753343253</v>
      </c>
      <c r="JC255">
        <v>-6.012475575984678E-07</v>
      </c>
      <c r="JD255">
        <v>7.594320938325871E-11</v>
      </c>
      <c r="JE255">
        <v>-0.06537213769188976</v>
      </c>
      <c r="JF255">
        <v>-0.002779077146552394</v>
      </c>
      <c r="JG255">
        <v>0.0007843295920201409</v>
      </c>
      <c r="JH255">
        <v>-1.211717912536145E-05</v>
      </c>
      <c r="JI255">
        <v>4</v>
      </c>
      <c r="JJ255">
        <v>2338</v>
      </c>
      <c r="JK255">
        <v>1</v>
      </c>
      <c r="JL255">
        <v>27</v>
      </c>
      <c r="JM255">
        <v>189988.9</v>
      </c>
      <c r="JN255">
        <v>189989</v>
      </c>
      <c r="JO255">
        <v>1.69678</v>
      </c>
      <c r="JP255">
        <v>2.25586</v>
      </c>
      <c r="JQ255">
        <v>1.39648</v>
      </c>
      <c r="JR255">
        <v>2.34863</v>
      </c>
      <c r="JS255">
        <v>1.49536</v>
      </c>
      <c r="JT255">
        <v>2.69653</v>
      </c>
      <c r="JU255">
        <v>36.1754</v>
      </c>
      <c r="JV255">
        <v>24.07</v>
      </c>
      <c r="JW255">
        <v>18</v>
      </c>
      <c r="JX255">
        <v>491.662</v>
      </c>
      <c r="JY255">
        <v>442.994</v>
      </c>
      <c r="JZ255">
        <v>30.7932</v>
      </c>
      <c r="KA255">
        <v>28.2914</v>
      </c>
      <c r="KB255">
        <v>30</v>
      </c>
      <c r="KC255">
        <v>28.1168</v>
      </c>
      <c r="KD255">
        <v>28.0439</v>
      </c>
      <c r="KE255">
        <v>33.9994</v>
      </c>
      <c r="KF255">
        <v>26.1576</v>
      </c>
      <c r="KG255">
        <v>32.8862</v>
      </c>
      <c r="KH255">
        <v>30.7902</v>
      </c>
      <c r="KI255">
        <v>787.758</v>
      </c>
      <c r="KJ255">
        <v>16.4284</v>
      </c>
      <c r="KK255">
        <v>101.068</v>
      </c>
      <c r="KL255">
        <v>100.616</v>
      </c>
    </row>
    <row r="256" spans="1:298">
      <c r="A256">
        <v>240</v>
      </c>
      <c r="B256">
        <v>1758646764.6</v>
      </c>
      <c r="C256">
        <v>5138.599999904633</v>
      </c>
      <c r="D256" t="s">
        <v>926</v>
      </c>
      <c r="E256" t="s">
        <v>927</v>
      </c>
      <c r="F256">
        <v>5</v>
      </c>
      <c r="G256" t="s">
        <v>833</v>
      </c>
      <c r="H256" t="s">
        <v>437</v>
      </c>
      <c r="I256" t="s">
        <v>438</v>
      </c>
      <c r="J256">
        <v>1758646756.814285</v>
      </c>
      <c r="K256">
        <f>(L256)/1000</f>
        <v>0</v>
      </c>
      <c r="L256">
        <f>IF(DQ256, AO256, AI256)</f>
        <v>0</v>
      </c>
      <c r="M256">
        <f>IF(DQ256, AJ256, AH256)</f>
        <v>0</v>
      </c>
      <c r="N256">
        <f>DS256 - IF(AV256&gt;1, M256*DM256*100.0/(AX256), 0)</f>
        <v>0</v>
      </c>
      <c r="O256">
        <f>((U256-K256/2)*N256-M256)/(U256+K256/2)</f>
        <v>0</v>
      </c>
      <c r="P256">
        <f>O256*(DZ256+EA256)/1000.0</f>
        <v>0</v>
      </c>
      <c r="Q256">
        <f>(DS256 - IF(AV256&gt;1, M256*DM256*100.0/(AX256), 0))*(DZ256+EA256)/1000.0</f>
        <v>0</v>
      </c>
      <c r="R256">
        <f>2.0/((1/T256-1/S256)+SIGN(T256)*SQRT((1/T256-1/S256)*(1/T256-1/S256) + 4*DN256/((DN256+1)*(DN256+1))*(2*1/T256*1/S256-1/S256*1/S256)))</f>
        <v>0</v>
      </c>
      <c r="S256">
        <f>IF(LEFT(DO256,1)&lt;&gt;"0",IF(LEFT(DO256,1)="1",3.0,DP256),$D$5+$E$5*(EG256*DZ256/($K$5*1000))+$F$5*(EG256*DZ256/($K$5*1000))*MAX(MIN(DM256,$J$5),$I$5)*MAX(MIN(DM256,$J$5),$I$5)+$G$5*MAX(MIN(DM256,$J$5),$I$5)*(EG256*DZ256/($K$5*1000))+$H$5*(EG256*DZ256/($K$5*1000))*(EG256*DZ256/($K$5*1000)))</f>
        <v>0</v>
      </c>
      <c r="T256">
        <f>K256*(1000-(1000*0.61365*exp(17.502*X256/(240.97+X256))/(DZ256+EA256)+DU256)/2)/(1000*0.61365*exp(17.502*X256/(240.97+X256))/(DZ256+EA256)-DU256)</f>
        <v>0</v>
      </c>
      <c r="U256">
        <f>1/((DN256+1)/(R256/1.6)+1/(S256/1.37)) + DN256/((DN256+1)/(R256/1.6) + DN256/(S256/1.37))</f>
        <v>0</v>
      </c>
      <c r="V256">
        <f>(DI256*DL256)</f>
        <v>0</v>
      </c>
      <c r="W256">
        <f>(EB256+(V256+2*0.95*5.67E-8*(((EB256+$B$7)+273)^4-(EB256+273)^4)-44100*K256)/(1.84*29.3*S256+8*0.95*5.67E-8*(EB256+273)^3))</f>
        <v>0</v>
      </c>
      <c r="X256">
        <f>($C$7*EC256+$D$7*ED256+$E$7*W256)</f>
        <v>0</v>
      </c>
      <c r="Y256">
        <f>0.61365*exp(17.502*X256/(240.97+X256))</f>
        <v>0</v>
      </c>
      <c r="Z256">
        <f>(AA256/AB256*100)</f>
        <v>0</v>
      </c>
      <c r="AA256">
        <f>DU256*(DZ256+EA256)/1000</f>
        <v>0</v>
      </c>
      <c r="AB256">
        <f>0.61365*exp(17.502*EB256/(240.97+EB256))</f>
        <v>0</v>
      </c>
      <c r="AC256">
        <f>(Y256-DU256*(DZ256+EA256)/1000)</f>
        <v>0</v>
      </c>
      <c r="AD256">
        <f>(-K256*44100)</f>
        <v>0</v>
      </c>
      <c r="AE256">
        <f>2*29.3*S256*0.92*(EB256-X256)</f>
        <v>0</v>
      </c>
      <c r="AF256">
        <f>2*0.95*5.67E-8*(((EB256+$B$7)+273)^4-(X256+273)^4)</f>
        <v>0</v>
      </c>
      <c r="AG256">
        <f>V256+AF256+AD256+AE256</f>
        <v>0</v>
      </c>
      <c r="AH256">
        <f>DY256*AV256*(DT256-DS256*(1000-AV256*DV256)/(1000-AV256*DU256))/(100*DM256)</f>
        <v>0</v>
      </c>
      <c r="AI256">
        <f>1000*DY256*AV256*(DU256-DV256)/(100*DM256*(1000-AV256*DU256))</f>
        <v>0</v>
      </c>
      <c r="AJ256">
        <f>(AK256 - AL256 - DZ256*1E3/(8.314*(EB256+273.15)) * AN256/DY256 * AM256) * DY256/(100*DM256) * (1000 - DV256)/1000</f>
        <v>0</v>
      </c>
      <c r="AK256">
        <v>788.8340878139755</v>
      </c>
      <c r="AL256">
        <v>737.6015151515152</v>
      </c>
      <c r="AM256">
        <v>3.324160636587519</v>
      </c>
      <c r="AN256">
        <v>64.9634164498939</v>
      </c>
      <c r="AO256">
        <f>(AQ256 - AP256 + DZ256*1E3/(8.314*(EB256+273.15)) * AS256/DY256 * AR256) * DY256/(100*DM256) * 1000/(1000 - AQ256)</f>
        <v>0</v>
      </c>
      <c r="AP256">
        <v>16.38279119983822</v>
      </c>
      <c r="AQ256">
        <v>25.3254903030303</v>
      </c>
      <c r="AR256">
        <v>-2.514592981389428E-05</v>
      </c>
      <c r="AS256">
        <v>107.6059285332688</v>
      </c>
      <c r="AT256">
        <v>0</v>
      </c>
      <c r="AU256">
        <v>0</v>
      </c>
      <c r="AV256">
        <f>IF(AT256*$H$13&gt;=AX256,1.0,(AX256/(AX256-AT256*$H$13)))</f>
        <v>0</v>
      </c>
      <c r="AW256">
        <f>(AV256-1)*100</f>
        <v>0</v>
      </c>
      <c r="AX256">
        <f>MAX(0,($B$13+$C$13*EG256)/(1+$D$13*EG256)*DZ256/(EB256+273)*$E$13)</f>
        <v>0</v>
      </c>
      <c r="AY256" t="s">
        <v>439</v>
      </c>
      <c r="AZ256" t="s">
        <v>439</v>
      </c>
      <c r="BA256">
        <v>0</v>
      </c>
      <c r="BB256">
        <v>0</v>
      </c>
      <c r="BC256">
        <f>1-BA256/BB256</f>
        <v>0</v>
      </c>
      <c r="BD256">
        <v>0</v>
      </c>
      <c r="BE256" t="s">
        <v>439</v>
      </c>
      <c r="BF256" t="s">
        <v>439</v>
      </c>
      <c r="BG256">
        <v>0</v>
      </c>
      <c r="BH256">
        <v>0</v>
      </c>
      <c r="BI256">
        <f>1-BG256/BH256</f>
        <v>0</v>
      </c>
      <c r="BJ256">
        <v>0.5</v>
      </c>
      <c r="BK256">
        <f>DJ256</f>
        <v>0</v>
      </c>
      <c r="BL256">
        <f>M256</f>
        <v>0</v>
      </c>
      <c r="BM256">
        <f>BI256*BJ256*BK256</f>
        <v>0</v>
      </c>
      <c r="BN256">
        <f>(BL256-BD256)/BK256</f>
        <v>0</v>
      </c>
      <c r="BO256">
        <f>(BB256-BH256)/BH256</f>
        <v>0</v>
      </c>
      <c r="BP256">
        <f>BA256/(BC256+BA256/BH256)</f>
        <v>0</v>
      </c>
      <c r="BQ256" t="s">
        <v>439</v>
      </c>
      <c r="BR256">
        <v>0</v>
      </c>
      <c r="BS256">
        <f>IF(BR256&lt;&gt;0, BR256, BP256)</f>
        <v>0</v>
      </c>
      <c r="BT256">
        <f>1-BS256/BH256</f>
        <v>0</v>
      </c>
      <c r="BU256">
        <f>(BH256-BG256)/(BH256-BS256)</f>
        <v>0</v>
      </c>
      <c r="BV256">
        <f>(BB256-BH256)/(BB256-BS256)</f>
        <v>0</v>
      </c>
      <c r="BW256">
        <f>(BH256-BG256)/(BH256-BA256)</f>
        <v>0</v>
      </c>
      <c r="BX256">
        <f>(BB256-BH256)/(BB256-BA256)</f>
        <v>0</v>
      </c>
      <c r="BY256">
        <f>(BU256*BS256/BG256)</f>
        <v>0</v>
      </c>
      <c r="BZ256">
        <f>(1-BY256)</f>
        <v>0</v>
      </c>
      <c r="DI256">
        <f>$B$11*EH256+$C$11*EI256+$F$11*ET256*(1-EW256)</f>
        <v>0</v>
      </c>
      <c r="DJ256">
        <f>DI256*DK256</f>
        <v>0</v>
      </c>
      <c r="DK256">
        <f>($B$11*$D$9+$C$11*$D$9+$F$11*((FG256+EY256)/MAX(FG256+EY256+FH256, 0.1)*$I$9+FH256/MAX(FG256+EY256+FH256, 0.1)*$J$9))/($B$11+$C$11+$F$11)</f>
        <v>0</v>
      </c>
      <c r="DL256">
        <f>($B$11*$K$9+$C$11*$K$9+$F$11*((FG256+EY256)/MAX(FG256+EY256+FH256, 0.1)*$P$9+FH256/MAX(FG256+EY256+FH256, 0.1)*$Q$9))/($B$11+$C$11+$F$11)</f>
        <v>0</v>
      </c>
      <c r="DM256">
        <v>5.36</v>
      </c>
      <c r="DN256">
        <v>0.5</v>
      </c>
      <c r="DO256" t="s">
        <v>440</v>
      </c>
      <c r="DP256">
        <v>2</v>
      </c>
      <c r="DQ256" t="b">
        <v>1</v>
      </c>
      <c r="DR256">
        <v>1758646756.814285</v>
      </c>
      <c r="DS256">
        <v>695.3030714285716</v>
      </c>
      <c r="DT256">
        <v>760.1061071428572</v>
      </c>
      <c r="DU256">
        <v>25.34465</v>
      </c>
      <c r="DV256">
        <v>16.38526428571429</v>
      </c>
      <c r="DW256">
        <v>695.1951428571427</v>
      </c>
      <c r="DX256">
        <v>25.17620357142857</v>
      </c>
      <c r="DY256">
        <v>499.9963928571428</v>
      </c>
      <c r="DZ256">
        <v>90.45729642857144</v>
      </c>
      <c r="EA256">
        <v>0.03002137857142857</v>
      </c>
      <c r="EB256">
        <v>31.26915</v>
      </c>
      <c r="EC256">
        <v>29.99873571428571</v>
      </c>
      <c r="ED256">
        <v>999.9000000000002</v>
      </c>
      <c r="EE256">
        <v>0</v>
      </c>
      <c r="EF256">
        <v>0</v>
      </c>
      <c r="EG256">
        <v>10000.6275</v>
      </c>
      <c r="EH256">
        <v>0</v>
      </c>
      <c r="EI256">
        <v>12.54623928571429</v>
      </c>
      <c r="EJ256">
        <v>-64.80310357142858</v>
      </c>
      <c r="EK256">
        <v>713.3833571428571</v>
      </c>
      <c r="EL256">
        <v>772.7680714285715</v>
      </c>
      <c r="EM256">
        <v>8.959377857142858</v>
      </c>
      <c r="EN256">
        <v>760.1061071428572</v>
      </c>
      <c r="EO256">
        <v>16.38526428571429</v>
      </c>
      <c r="EP256">
        <v>2.292608571428571</v>
      </c>
      <c r="EQ256">
        <v>1.482167142857143</v>
      </c>
      <c r="ER256">
        <v>19.62455357142857</v>
      </c>
      <c r="ES256">
        <v>12.78543571428571</v>
      </c>
      <c r="ET256">
        <v>1999.991071428571</v>
      </c>
      <c r="EU256">
        <v>0.9799988571428571</v>
      </c>
      <c r="EV256">
        <v>0.02000142857142858</v>
      </c>
      <c r="EW256">
        <v>0</v>
      </c>
      <c r="EX256">
        <v>875.930857142857</v>
      </c>
      <c r="EY256">
        <v>5.00097</v>
      </c>
      <c r="EZ256">
        <v>17554.65</v>
      </c>
      <c r="FA256">
        <v>16707.5</v>
      </c>
      <c r="FB256">
        <v>40.50442857142857</v>
      </c>
      <c r="FC256">
        <v>40.82099999999999</v>
      </c>
      <c r="FD256">
        <v>40.39935714285713</v>
      </c>
      <c r="FE256">
        <v>40.5</v>
      </c>
      <c r="FF256">
        <v>41.25</v>
      </c>
      <c r="FG256">
        <v>1955.091071428571</v>
      </c>
      <c r="FH256">
        <v>39.9</v>
      </c>
      <c r="FI256">
        <v>0</v>
      </c>
      <c r="FJ256">
        <v>1758646765.8</v>
      </c>
      <c r="FK256">
        <v>0</v>
      </c>
      <c r="FL256">
        <v>876.0951600000001</v>
      </c>
      <c r="FM256">
        <v>14.79269235056716</v>
      </c>
      <c r="FN256">
        <v>329.4846158965182</v>
      </c>
      <c r="FO256">
        <v>17558.628</v>
      </c>
      <c r="FP256">
        <v>15</v>
      </c>
      <c r="FQ256">
        <v>0</v>
      </c>
      <c r="FR256" t="s">
        <v>441</v>
      </c>
      <c r="FS256">
        <v>1747247426.5</v>
      </c>
      <c r="FT256">
        <v>1747247420.5</v>
      </c>
      <c r="FU256">
        <v>0</v>
      </c>
      <c r="FV256">
        <v>1.027</v>
      </c>
      <c r="FW256">
        <v>0.031</v>
      </c>
      <c r="FX256">
        <v>0.02</v>
      </c>
      <c r="FY256">
        <v>0.05</v>
      </c>
      <c r="FZ256">
        <v>420</v>
      </c>
      <c r="GA256">
        <v>16</v>
      </c>
      <c r="GB256">
        <v>0.01</v>
      </c>
      <c r="GC256">
        <v>0.1</v>
      </c>
      <c r="GD256">
        <v>-64.4260756097561</v>
      </c>
      <c r="GE256">
        <v>-6.894704529616705</v>
      </c>
      <c r="GF256">
        <v>0.6818199529095664</v>
      </c>
      <c r="GG256">
        <v>0</v>
      </c>
      <c r="GH256">
        <v>874.9814117647059</v>
      </c>
      <c r="GI256">
        <v>16.99422460982262</v>
      </c>
      <c r="GJ256">
        <v>1.698216488618137</v>
      </c>
      <c r="GK256">
        <v>-1</v>
      </c>
      <c r="GL256">
        <v>8.957364146341463</v>
      </c>
      <c r="GM256">
        <v>-0.009739442508723812</v>
      </c>
      <c r="GN256">
        <v>0.0132050662811959</v>
      </c>
      <c r="GO256">
        <v>1</v>
      </c>
      <c r="GP256">
        <v>1</v>
      </c>
      <c r="GQ256">
        <v>2</v>
      </c>
      <c r="GR256" t="s">
        <v>442</v>
      </c>
      <c r="GS256">
        <v>3.13485</v>
      </c>
      <c r="GT256">
        <v>2.69012</v>
      </c>
      <c r="GU256">
        <v>0.13859</v>
      </c>
      <c r="GV256">
        <v>0.145454</v>
      </c>
      <c r="GW256">
        <v>0.110429</v>
      </c>
      <c r="GX256">
        <v>0.0802701</v>
      </c>
      <c r="GY256">
        <v>27403.8</v>
      </c>
      <c r="GZ256">
        <v>27234.4</v>
      </c>
      <c r="HA256">
        <v>29571</v>
      </c>
      <c r="HB256">
        <v>29450.7</v>
      </c>
      <c r="HC256">
        <v>34752.8</v>
      </c>
      <c r="HD256">
        <v>35887.2</v>
      </c>
      <c r="HE256">
        <v>41614.1</v>
      </c>
      <c r="HF256">
        <v>41841.7</v>
      </c>
      <c r="HG256">
        <v>1.93255</v>
      </c>
      <c r="HH256">
        <v>1.87077</v>
      </c>
      <c r="HI256">
        <v>0.0615604</v>
      </c>
      <c r="HJ256">
        <v>0</v>
      </c>
      <c r="HK256">
        <v>29.002</v>
      </c>
      <c r="HL256">
        <v>999.9</v>
      </c>
      <c r="HM256">
        <v>42.9</v>
      </c>
      <c r="HN256">
        <v>31.2</v>
      </c>
      <c r="HO256">
        <v>21.642</v>
      </c>
      <c r="HP256">
        <v>61.958</v>
      </c>
      <c r="HQ256">
        <v>26.2981</v>
      </c>
      <c r="HR256">
        <v>1</v>
      </c>
      <c r="HS256">
        <v>0.0537297</v>
      </c>
      <c r="HT256">
        <v>-1.18516</v>
      </c>
      <c r="HU256">
        <v>20.3354</v>
      </c>
      <c r="HV256">
        <v>5.21714</v>
      </c>
      <c r="HW256">
        <v>12.0119</v>
      </c>
      <c r="HX256">
        <v>4.989</v>
      </c>
      <c r="HY256">
        <v>3.28783</v>
      </c>
      <c r="HZ256">
        <v>9999</v>
      </c>
      <c r="IA256">
        <v>9999</v>
      </c>
      <c r="IB256">
        <v>9999</v>
      </c>
      <c r="IC256">
        <v>999.9</v>
      </c>
      <c r="ID256">
        <v>1.86754</v>
      </c>
      <c r="IE256">
        <v>1.86669</v>
      </c>
      <c r="IF256">
        <v>1.866</v>
      </c>
      <c r="IG256">
        <v>1.866</v>
      </c>
      <c r="IH256">
        <v>1.86786</v>
      </c>
      <c r="II256">
        <v>1.87028</v>
      </c>
      <c r="IJ256">
        <v>1.86891</v>
      </c>
      <c r="IK256">
        <v>1.87042</v>
      </c>
      <c r="IL256">
        <v>0</v>
      </c>
      <c r="IM256">
        <v>0</v>
      </c>
      <c r="IN256">
        <v>0</v>
      </c>
      <c r="IO256">
        <v>0</v>
      </c>
      <c r="IP256" t="s">
        <v>443</v>
      </c>
      <c r="IQ256" t="s">
        <v>444</v>
      </c>
      <c r="IR256" t="s">
        <v>445</v>
      </c>
      <c r="IS256" t="s">
        <v>445</v>
      </c>
      <c r="IT256" t="s">
        <v>445</v>
      </c>
      <c r="IU256" t="s">
        <v>445</v>
      </c>
      <c r="IV256">
        <v>0</v>
      </c>
      <c r="IW256">
        <v>100</v>
      </c>
      <c r="IX256">
        <v>100</v>
      </c>
      <c r="IY256">
        <v>0.097</v>
      </c>
      <c r="IZ256">
        <v>0.1682</v>
      </c>
      <c r="JA256">
        <v>0.1520806729546384</v>
      </c>
      <c r="JB256">
        <v>0.0003178419753343253</v>
      </c>
      <c r="JC256">
        <v>-6.012475575984678E-07</v>
      </c>
      <c r="JD256">
        <v>7.594320938325871E-11</v>
      </c>
      <c r="JE256">
        <v>-0.06537213769188976</v>
      </c>
      <c r="JF256">
        <v>-0.002779077146552394</v>
      </c>
      <c r="JG256">
        <v>0.0007843295920201409</v>
      </c>
      <c r="JH256">
        <v>-1.211717912536145E-05</v>
      </c>
      <c r="JI256">
        <v>4</v>
      </c>
      <c r="JJ256">
        <v>2338</v>
      </c>
      <c r="JK256">
        <v>1</v>
      </c>
      <c r="JL256">
        <v>27</v>
      </c>
      <c r="JM256">
        <v>189989</v>
      </c>
      <c r="JN256">
        <v>189989.1</v>
      </c>
      <c r="JO256">
        <v>1.72852</v>
      </c>
      <c r="JP256">
        <v>2.26074</v>
      </c>
      <c r="JQ256">
        <v>1.39648</v>
      </c>
      <c r="JR256">
        <v>2.34253</v>
      </c>
      <c r="JS256">
        <v>1.49536</v>
      </c>
      <c r="JT256">
        <v>2.53296</v>
      </c>
      <c r="JU256">
        <v>36.1754</v>
      </c>
      <c r="JV256">
        <v>24.0525</v>
      </c>
      <c r="JW256">
        <v>18</v>
      </c>
      <c r="JX256">
        <v>491.82</v>
      </c>
      <c r="JY256">
        <v>443.099</v>
      </c>
      <c r="JZ256">
        <v>30.7559</v>
      </c>
      <c r="KA256">
        <v>28.2914</v>
      </c>
      <c r="KB256">
        <v>30</v>
      </c>
      <c r="KC256">
        <v>28.1168</v>
      </c>
      <c r="KD256">
        <v>28.0418</v>
      </c>
      <c r="KE256">
        <v>34.6121</v>
      </c>
      <c r="KF256">
        <v>26.1576</v>
      </c>
      <c r="KG256">
        <v>32.8862</v>
      </c>
      <c r="KH256">
        <v>30.712</v>
      </c>
      <c r="KI256">
        <v>807.794</v>
      </c>
      <c r="KJ256">
        <v>16.4284</v>
      </c>
      <c r="KK256">
        <v>101.068</v>
      </c>
      <c r="KL256">
        <v>100.614</v>
      </c>
    </row>
    <row r="257" spans="1:298">
      <c r="A257">
        <v>241</v>
      </c>
      <c r="B257">
        <v>1758646769.6</v>
      </c>
      <c r="C257">
        <v>5143.599999904633</v>
      </c>
      <c r="D257" t="s">
        <v>928</v>
      </c>
      <c r="E257" t="s">
        <v>929</v>
      </c>
      <c r="F257">
        <v>5</v>
      </c>
      <c r="G257" t="s">
        <v>833</v>
      </c>
      <c r="H257" t="s">
        <v>437</v>
      </c>
      <c r="I257" t="s">
        <v>438</v>
      </c>
      <c r="J257">
        <v>1758646762.1</v>
      </c>
      <c r="K257">
        <f>(L257)/1000</f>
        <v>0</v>
      </c>
      <c r="L257">
        <f>IF(DQ257, AO257, AI257)</f>
        <v>0</v>
      </c>
      <c r="M257">
        <f>IF(DQ257, AJ257, AH257)</f>
        <v>0</v>
      </c>
      <c r="N257">
        <f>DS257 - IF(AV257&gt;1, M257*DM257*100.0/(AX257), 0)</f>
        <v>0</v>
      </c>
      <c r="O257">
        <f>((U257-K257/2)*N257-M257)/(U257+K257/2)</f>
        <v>0</v>
      </c>
      <c r="P257">
        <f>O257*(DZ257+EA257)/1000.0</f>
        <v>0</v>
      </c>
      <c r="Q257">
        <f>(DS257 - IF(AV257&gt;1, M257*DM257*100.0/(AX257), 0))*(DZ257+EA257)/1000.0</f>
        <v>0</v>
      </c>
      <c r="R257">
        <f>2.0/((1/T257-1/S257)+SIGN(T257)*SQRT((1/T257-1/S257)*(1/T257-1/S257) + 4*DN257/((DN257+1)*(DN257+1))*(2*1/T257*1/S257-1/S257*1/S257)))</f>
        <v>0</v>
      </c>
      <c r="S257">
        <f>IF(LEFT(DO257,1)&lt;&gt;"0",IF(LEFT(DO257,1)="1",3.0,DP257),$D$5+$E$5*(EG257*DZ257/($K$5*1000))+$F$5*(EG257*DZ257/($K$5*1000))*MAX(MIN(DM257,$J$5),$I$5)*MAX(MIN(DM257,$J$5),$I$5)+$G$5*MAX(MIN(DM257,$J$5),$I$5)*(EG257*DZ257/($K$5*1000))+$H$5*(EG257*DZ257/($K$5*1000))*(EG257*DZ257/($K$5*1000)))</f>
        <v>0</v>
      </c>
      <c r="T257">
        <f>K257*(1000-(1000*0.61365*exp(17.502*X257/(240.97+X257))/(DZ257+EA257)+DU257)/2)/(1000*0.61365*exp(17.502*X257/(240.97+X257))/(DZ257+EA257)-DU257)</f>
        <v>0</v>
      </c>
      <c r="U257">
        <f>1/((DN257+1)/(R257/1.6)+1/(S257/1.37)) + DN257/((DN257+1)/(R257/1.6) + DN257/(S257/1.37))</f>
        <v>0</v>
      </c>
      <c r="V257">
        <f>(DI257*DL257)</f>
        <v>0</v>
      </c>
      <c r="W257">
        <f>(EB257+(V257+2*0.95*5.67E-8*(((EB257+$B$7)+273)^4-(EB257+273)^4)-44100*K257)/(1.84*29.3*S257+8*0.95*5.67E-8*(EB257+273)^3))</f>
        <v>0</v>
      </c>
      <c r="X257">
        <f>($C$7*EC257+$D$7*ED257+$E$7*W257)</f>
        <v>0</v>
      </c>
      <c r="Y257">
        <f>0.61365*exp(17.502*X257/(240.97+X257))</f>
        <v>0</v>
      </c>
      <c r="Z257">
        <f>(AA257/AB257*100)</f>
        <v>0</v>
      </c>
      <c r="AA257">
        <f>DU257*(DZ257+EA257)/1000</f>
        <v>0</v>
      </c>
      <c r="AB257">
        <f>0.61365*exp(17.502*EB257/(240.97+EB257))</f>
        <v>0</v>
      </c>
      <c r="AC257">
        <f>(Y257-DU257*(DZ257+EA257)/1000)</f>
        <v>0</v>
      </c>
      <c r="AD257">
        <f>(-K257*44100)</f>
        <v>0</v>
      </c>
      <c r="AE257">
        <f>2*29.3*S257*0.92*(EB257-X257)</f>
        <v>0</v>
      </c>
      <c r="AF257">
        <f>2*0.95*5.67E-8*(((EB257+$B$7)+273)^4-(X257+273)^4)</f>
        <v>0</v>
      </c>
      <c r="AG257">
        <f>V257+AF257+AD257+AE257</f>
        <v>0</v>
      </c>
      <c r="AH257">
        <f>DY257*AV257*(DT257-DS257*(1000-AV257*DV257)/(1000-AV257*DU257))/(100*DM257)</f>
        <v>0</v>
      </c>
      <c r="AI257">
        <f>1000*DY257*AV257*(DU257-DV257)/(100*DM257*(1000-AV257*DU257))</f>
        <v>0</v>
      </c>
      <c r="AJ257">
        <f>(AK257 - AL257 - DZ257*1E3/(8.314*(EB257+273.15)) * AN257/DY257 * AM257) * DY257/(100*DM257) * (1000 - DV257)/1000</f>
        <v>0</v>
      </c>
      <c r="AK257">
        <v>805.7972507485325</v>
      </c>
      <c r="AL257">
        <v>754.2268666666664</v>
      </c>
      <c r="AM257">
        <v>3.31553492274948</v>
      </c>
      <c r="AN257">
        <v>64.9634164498939</v>
      </c>
      <c r="AO257">
        <f>(AQ257 - AP257 + DZ257*1E3/(8.314*(EB257+273.15)) * AS257/DY257 * AR257) * DY257/(100*DM257) * 1000/(1000 - AQ257)</f>
        <v>0</v>
      </c>
      <c r="AP257">
        <v>16.38167819793332</v>
      </c>
      <c r="AQ257">
        <v>25.30739454545455</v>
      </c>
      <c r="AR257">
        <v>-5.646946284101936E-05</v>
      </c>
      <c r="AS257">
        <v>107.6059285332688</v>
      </c>
      <c r="AT257">
        <v>0</v>
      </c>
      <c r="AU257">
        <v>0</v>
      </c>
      <c r="AV257">
        <f>IF(AT257*$H$13&gt;=AX257,1.0,(AX257/(AX257-AT257*$H$13)))</f>
        <v>0</v>
      </c>
      <c r="AW257">
        <f>(AV257-1)*100</f>
        <v>0</v>
      </c>
      <c r="AX257">
        <f>MAX(0,($B$13+$C$13*EG257)/(1+$D$13*EG257)*DZ257/(EB257+273)*$E$13)</f>
        <v>0</v>
      </c>
      <c r="AY257" t="s">
        <v>439</v>
      </c>
      <c r="AZ257" t="s">
        <v>439</v>
      </c>
      <c r="BA257">
        <v>0</v>
      </c>
      <c r="BB257">
        <v>0</v>
      </c>
      <c r="BC257">
        <f>1-BA257/BB257</f>
        <v>0</v>
      </c>
      <c r="BD257">
        <v>0</v>
      </c>
      <c r="BE257" t="s">
        <v>439</v>
      </c>
      <c r="BF257" t="s">
        <v>439</v>
      </c>
      <c r="BG257">
        <v>0</v>
      </c>
      <c r="BH257">
        <v>0</v>
      </c>
      <c r="BI257">
        <f>1-BG257/BH257</f>
        <v>0</v>
      </c>
      <c r="BJ257">
        <v>0.5</v>
      </c>
      <c r="BK257">
        <f>DJ257</f>
        <v>0</v>
      </c>
      <c r="BL257">
        <f>M257</f>
        <v>0</v>
      </c>
      <c r="BM257">
        <f>BI257*BJ257*BK257</f>
        <v>0</v>
      </c>
      <c r="BN257">
        <f>(BL257-BD257)/BK257</f>
        <v>0</v>
      </c>
      <c r="BO257">
        <f>(BB257-BH257)/BH257</f>
        <v>0</v>
      </c>
      <c r="BP257">
        <f>BA257/(BC257+BA257/BH257)</f>
        <v>0</v>
      </c>
      <c r="BQ257" t="s">
        <v>439</v>
      </c>
      <c r="BR257">
        <v>0</v>
      </c>
      <c r="BS257">
        <f>IF(BR257&lt;&gt;0, BR257, BP257)</f>
        <v>0</v>
      </c>
      <c r="BT257">
        <f>1-BS257/BH257</f>
        <v>0</v>
      </c>
      <c r="BU257">
        <f>(BH257-BG257)/(BH257-BS257)</f>
        <v>0</v>
      </c>
      <c r="BV257">
        <f>(BB257-BH257)/(BB257-BS257)</f>
        <v>0</v>
      </c>
      <c r="BW257">
        <f>(BH257-BG257)/(BH257-BA257)</f>
        <v>0</v>
      </c>
      <c r="BX257">
        <f>(BB257-BH257)/(BB257-BA257)</f>
        <v>0</v>
      </c>
      <c r="BY257">
        <f>(BU257*BS257/BG257)</f>
        <v>0</v>
      </c>
      <c r="BZ257">
        <f>(1-BY257)</f>
        <v>0</v>
      </c>
      <c r="DI257">
        <f>$B$11*EH257+$C$11*EI257+$F$11*ET257*(1-EW257)</f>
        <v>0</v>
      </c>
      <c r="DJ257">
        <f>DI257*DK257</f>
        <v>0</v>
      </c>
      <c r="DK257">
        <f>($B$11*$D$9+$C$11*$D$9+$F$11*((FG257+EY257)/MAX(FG257+EY257+FH257, 0.1)*$I$9+FH257/MAX(FG257+EY257+FH257, 0.1)*$J$9))/($B$11+$C$11+$F$11)</f>
        <v>0</v>
      </c>
      <c r="DL257">
        <f>($B$11*$K$9+$C$11*$K$9+$F$11*((FG257+EY257)/MAX(FG257+EY257+FH257, 0.1)*$P$9+FH257/MAX(FG257+EY257+FH257, 0.1)*$Q$9))/($B$11+$C$11+$F$11)</f>
        <v>0</v>
      </c>
      <c r="DM257">
        <v>5.36</v>
      </c>
      <c r="DN257">
        <v>0.5</v>
      </c>
      <c r="DO257" t="s">
        <v>440</v>
      </c>
      <c r="DP257">
        <v>2</v>
      </c>
      <c r="DQ257" t="b">
        <v>1</v>
      </c>
      <c r="DR257">
        <v>1758646762.1</v>
      </c>
      <c r="DS257">
        <v>712.4467037037036</v>
      </c>
      <c r="DT257">
        <v>777.8045555555556</v>
      </c>
      <c r="DU257">
        <v>25.32922962962963</v>
      </c>
      <c r="DV257">
        <v>16.38322592592593</v>
      </c>
      <c r="DW257">
        <v>712.3459259259259</v>
      </c>
      <c r="DX257">
        <v>25.1610037037037</v>
      </c>
      <c r="DY257">
        <v>500.0168148148148</v>
      </c>
      <c r="DZ257">
        <v>90.45665925925927</v>
      </c>
      <c r="EA257">
        <v>0.02997652222222222</v>
      </c>
      <c r="EB257">
        <v>31.27218888888888</v>
      </c>
      <c r="EC257">
        <v>30.00037037037037</v>
      </c>
      <c r="ED257">
        <v>999.9000000000001</v>
      </c>
      <c r="EE257">
        <v>0</v>
      </c>
      <c r="EF257">
        <v>0</v>
      </c>
      <c r="EG257">
        <v>10004.16925925926</v>
      </c>
      <c r="EH257">
        <v>0</v>
      </c>
      <c r="EI257">
        <v>12.70224074074074</v>
      </c>
      <c r="EJ257">
        <v>-65.35783333333333</v>
      </c>
      <c r="EK257">
        <v>730.9612222222223</v>
      </c>
      <c r="EL257">
        <v>790.7596666666667</v>
      </c>
      <c r="EM257">
        <v>8.946005925925927</v>
      </c>
      <c r="EN257">
        <v>777.8045555555556</v>
      </c>
      <c r="EO257">
        <v>16.38322592592593</v>
      </c>
      <c r="EP257">
        <v>2.291197777777778</v>
      </c>
      <c r="EQ257">
        <v>1.481972222222222</v>
      </c>
      <c r="ER257">
        <v>19.61464444444444</v>
      </c>
      <c r="ES257">
        <v>12.78342592592593</v>
      </c>
      <c r="ET257">
        <v>2000.005555555556</v>
      </c>
      <c r="EU257">
        <v>0.979999</v>
      </c>
      <c r="EV257">
        <v>0.0200012962962963</v>
      </c>
      <c r="EW257">
        <v>0</v>
      </c>
      <c r="EX257">
        <v>877.2121111111111</v>
      </c>
      <c r="EY257">
        <v>5.00097</v>
      </c>
      <c r="EZ257">
        <v>17581.55185185185</v>
      </c>
      <c r="FA257">
        <v>16707.61111111111</v>
      </c>
      <c r="FB257">
        <v>40.50459259259259</v>
      </c>
      <c r="FC257">
        <v>40.81433333333333</v>
      </c>
      <c r="FD257">
        <v>40.38648148148148</v>
      </c>
      <c r="FE257">
        <v>40.5</v>
      </c>
      <c r="FF257">
        <v>41.25</v>
      </c>
      <c r="FG257">
        <v>1955.105555555556</v>
      </c>
      <c r="FH257">
        <v>39.9</v>
      </c>
      <c r="FI257">
        <v>0</v>
      </c>
      <c r="FJ257">
        <v>1758646770.6</v>
      </c>
      <c r="FK257">
        <v>0</v>
      </c>
      <c r="FL257">
        <v>877.23276</v>
      </c>
      <c r="FM257">
        <v>12.1150769617332</v>
      </c>
      <c r="FN257">
        <v>280.1615388691694</v>
      </c>
      <c r="FO257">
        <v>17582.656</v>
      </c>
      <c r="FP257">
        <v>15</v>
      </c>
      <c r="FQ257">
        <v>0</v>
      </c>
      <c r="FR257" t="s">
        <v>441</v>
      </c>
      <c r="FS257">
        <v>1747247426.5</v>
      </c>
      <c r="FT257">
        <v>1747247420.5</v>
      </c>
      <c r="FU257">
        <v>0</v>
      </c>
      <c r="FV257">
        <v>1.027</v>
      </c>
      <c r="FW257">
        <v>0.031</v>
      </c>
      <c r="FX257">
        <v>0.02</v>
      </c>
      <c r="FY257">
        <v>0.05</v>
      </c>
      <c r="FZ257">
        <v>420</v>
      </c>
      <c r="GA257">
        <v>16</v>
      </c>
      <c r="GB257">
        <v>0.01</v>
      </c>
      <c r="GC257">
        <v>0.1</v>
      </c>
      <c r="GD257">
        <v>-65.05952499999999</v>
      </c>
      <c r="GE257">
        <v>-6.423356848030019</v>
      </c>
      <c r="GF257">
        <v>0.6200748373180449</v>
      </c>
      <c r="GG257">
        <v>0</v>
      </c>
      <c r="GH257">
        <v>876.4033529411764</v>
      </c>
      <c r="GI257">
        <v>14.2689381284724</v>
      </c>
      <c r="GJ257">
        <v>1.433587004322344</v>
      </c>
      <c r="GK257">
        <v>-1</v>
      </c>
      <c r="GL257">
        <v>8.953066250000001</v>
      </c>
      <c r="GM257">
        <v>-0.1517179362101457</v>
      </c>
      <c r="GN257">
        <v>0.01463070157024265</v>
      </c>
      <c r="GO257">
        <v>0</v>
      </c>
      <c r="GP257">
        <v>0</v>
      </c>
      <c r="GQ257">
        <v>2</v>
      </c>
      <c r="GR257" t="s">
        <v>482</v>
      </c>
      <c r="GS257">
        <v>3.13467</v>
      </c>
      <c r="GT257">
        <v>2.69046</v>
      </c>
      <c r="GU257">
        <v>0.140694</v>
      </c>
      <c r="GV257">
        <v>0.147501</v>
      </c>
      <c r="GW257">
        <v>0.110366</v>
      </c>
      <c r="GX257">
        <v>0.0802625</v>
      </c>
      <c r="GY257">
        <v>27336.7</v>
      </c>
      <c r="GZ257">
        <v>27169.3</v>
      </c>
      <c r="HA257">
        <v>29570.8</v>
      </c>
      <c r="HB257">
        <v>29450.9</v>
      </c>
      <c r="HC257">
        <v>34755.3</v>
      </c>
      <c r="HD257">
        <v>35887.6</v>
      </c>
      <c r="HE257">
        <v>41614.1</v>
      </c>
      <c r="HF257">
        <v>41841.8</v>
      </c>
      <c r="HG257">
        <v>1.9323</v>
      </c>
      <c r="HH257">
        <v>1.87092</v>
      </c>
      <c r="HI257">
        <v>0.0613555</v>
      </c>
      <c r="HJ257">
        <v>0</v>
      </c>
      <c r="HK257">
        <v>29.002</v>
      </c>
      <c r="HL257">
        <v>999.9</v>
      </c>
      <c r="HM257">
        <v>42.9</v>
      </c>
      <c r="HN257">
        <v>31.2</v>
      </c>
      <c r="HO257">
        <v>21.6414</v>
      </c>
      <c r="HP257">
        <v>61.998</v>
      </c>
      <c r="HQ257">
        <v>26.27</v>
      </c>
      <c r="HR257">
        <v>1</v>
      </c>
      <c r="HS257">
        <v>0.0536636</v>
      </c>
      <c r="HT257">
        <v>-1.34581</v>
      </c>
      <c r="HU257">
        <v>20.3342</v>
      </c>
      <c r="HV257">
        <v>5.21654</v>
      </c>
      <c r="HW257">
        <v>12.0126</v>
      </c>
      <c r="HX257">
        <v>4.9888</v>
      </c>
      <c r="HY257">
        <v>3.2879</v>
      </c>
      <c r="HZ257">
        <v>9999</v>
      </c>
      <c r="IA257">
        <v>9999</v>
      </c>
      <c r="IB257">
        <v>9999</v>
      </c>
      <c r="IC257">
        <v>999.9</v>
      </c>
      <c r="ID257">
        <v>1.86753</v>
      </c>
      <c r="IE257">
        <v>1.86672</v>
      </c>
      <c r="IF257">
        <v>1.86601</v>
      </c>
      <c r="IG257">
        <v>1.86601</v>
      </c>
      <c r="IH257">
        <v>1.86786</v>
      </c>
      <c r="II257">
        <v>1.8703</v>
      </c>
      <c r="IJ257">
        <v>1.86892</v>
      </c>
      <c r="IK257">
        <v>1.87042</v>
      </c>
      <c r="IL257">
        <v>0</v>
      </c>
      <c r="IM257">
        <v>0</v>
      </c>
      <c r="IN257">
        <v>0</v>
      </c>
      <c r="IO257">
        <v>0</v>
      </c>
      <c r="IP257" t="s">
        <v>443</v>
      </c>
      <c r="IQ257" t="s">
        <v>444</v>
      </c>
      <c r="IR257" t="s">
        <v>445</v>
      </c>
      <c r="IS257" t="s">
        <v>445</v>
      </c>
      <c r="IT257" t="s">
        <v>445</v>
      </c>
      <c r="IU257" t="s">
        <v>445</v>
      </c>
      <c r="IV257">
        <v>0</v>
      </c>
      <c r="IW257">
        <v>100</v>
      </c>
      <c r="IX257">
        <v>100</v>
      </c>
      <c r="IY257">
        <v>0.09</v>
      </c>
      <c r="IZ257">
        <v>0.1679</v>
      </c>
      <c r="JA257">
        <v>0.1520806729546384</v>
      </c>
      <c r="JB257">
        <v>0.0003178419753343253</v>
      </c>
      <c r="JC257">
        <v>-6.012475575984678E-07</v>
      </c>
      <c r="JD257">
        <v>7.594320938325871E-11</v>
      </c>
      <c r="JE257">
        <v>-0.06537213769188976</v>
      </c>
      <c r="JF257">
        <v>-0.002779077146552394</v>
      </c>
      <c r="JG257">
        <v>0.0007843295920201409</v>
      </c>
      <c r="JH257">
        <v>-1.211717912536145E-05</v>
      </c>
      <c r="JI257">
        <v>4</v>
      </c>
      <c r="JJ257">
        <v>2338</v>
      </c>
      <c r="JK257">
        <v>1</v>
      </c>
      <c r="JL257">
        <v>27</v>
      </c>
      <c r="JM257">
        <v>189989.1</v>
      </c>
      <c r="JN257">
        <v>189989.2</v>
      </c>
      <c r="JO257">
        <v>1.75659</v>
      </c>
      <c r="JP257">
        <v>2.25098</v>
      </c>
      <c r="JQ257">
        <v>1.39648</v>
      </c>
      <c r="JR257">
        <v>2.34863</v>
      </c>
      <c r="JS257">
        <v>1.49536</v>
      </c>
      <c r="JT257">
        <v>2.68311</v>
      </c>
      <c r="JU257">
        <v>36.1754</v>
      </c>
      <c r="JV257">
        <v>24.07</v>
      </c>
      <c r="JW257">
        <v>18</v>
      </c>
      <c r="JX257">
        <v>491.645</v>
      </c>
      <c r="JY257">
        <v>443.192</v>
      </c>
      <c r="JZ257">
        <v>30.7069</v>
      </c>
      <c r="KA257">
        <v>28.291</v>
      </c>
      <c r="KB257">
        <v>29.9999</v>
      </c>
      <c r="KC257">
        <v>28.1147</v>
      </c>
      <c r="KD257">
        <v>28.0418</v>
      </c>
      <c r="KE257">
        <v>35.1652</v>
      </c>
      <c r="KF257">
        <v>26.1576</v>
      </c>
      <c r="KG257">
        <v>32.8862</v>
      </c>
      <c r="KH257">
        <v>30.7111</v>
      </c>
      <c r="KI257">
        <v>821.151</v>
      </c>
      <c r="KJ257">
        <v>16.4284</v>
      </c>
      <c r="KK257">
        <v>101.067</v>
      </c>
      <c r="KL257">
        <v>100.615</v>
      </c>
    </row>
    <row r="258" spans="1:298">
      <c r="A258">
        <v>242</v>
      </c>
      <c r="B258">
        <v>1758646774.6</v>
      </c>
      <c r="C258">
        <v>5148.599999904633</v>
      </c>
      <c r="D258" t="s">
        <v>930</v>
      </c>
      <c r="E258" t="s">
        <v>931</v>
      </c>
      <c r="F258">
        <v>5</v>
      </c>
      <c r="G258" t="s">
        <v>833</v>
      </c>
      <c r="H258" t="s">
        <v>437</v>
      </c>
      <c r="I258" t="s">
        <v>438</v>
      </c>
      <c r="J258">
        <v>1758646766.814285</v>
      </c>
      <c r="K258">
        <f>(L258)/1000</f>
        <v>0</v>
      </c>
      <c r="L258">
        <f>IF(DQ258, AO258, AI258)</f>
        <v>0</v>
      </c>
      <c r="M258">
        <f>IF(DQ258, AJ258, AH258)</f>
        <v>0</v>
      </c>
      <c r="N258">
        <f>DS258 - IF(AV258&gt;1, M258*DM258*100.0/(AX258), 0)</f>
        <v>0</v>
      </c>
      <c r="O258">
        <f>((U258-K258/2)*N258-M258)/(U258+K258/2)</f>
        <v>0</v>
      </c>
      <c r="P258">
        <f>O258*(DZ258+EA258)/1000.0</f>
        <v>0</v>
      </c>
      <c r="Q258">
        <f>(DS258 - IF(AV258&gt;1, M258*DM258*100.0/(AX258), 0))*(DZ258+EA258)/1000.0</f>
        <v>0</v>
      </c>
      <c r="R258">
        <f>2.0/((1/T258-1/S258)+SIGN(T258)*SQRT((1/T258-1/S258)*(1/T258-1/S258) + 4*DN258/((DN258+1)*(DN258+1))*(2*1/T258*1/S258-1/S258*1/S258)))</f>
        <v>0</v>
      </c>
      <c r="S258">
        <f>IF(LEFT(DO258,1)&lt;&gt;"0",IF(LEFT(DO258,1)="1",3.0,DP258),$D$5+$E$5*(EG258*DZ258/($K$5*1000))+$F$5*(EG258*DZ258/($K$5*1000))*MAX(MIN(DM258,$J$5),$I$5)*MAX(MIN(DM258,$J$5),$I$5)+$G$5*MAX(MIN(DM258,$J$5),$I$5)*(EG258*DZ258/($K$5*1000))+$H$5*(EG258*DZ258/($K$5*1000))*(EG258*DZ258/($K$5*1000)))</f>
        <v>0</v>
      </c>
      <c r="T258">
        <f>K258*(1000-(1000*0.61365*exp(17.502*X258/(240.97+X258))/(DZ258+EA258)+DU258)/2)/(1000*0.61365*exp(17.502*X258/(240.97+X258))/(DZ258+EA258)-DU258)</f>
        <v>0</v>
      </c>
      <c r="U258">
        <f>1/((DN258+1)/(R258/1.6)+1/(S258/1.37)) + DN258/((DN258+1)/(R258/1.6) + DN258/(S258/1.37))</f>
        <v>0</v>
      </c>
      <c r="V258">
        <f>(DI258*DL258)</f>
        <v>0</v>
      </c>
      <c r="W258">
        <f>(EB258+(V258+2*0.95*5.67E-8*(((EB258+$B$7)+273)^4-(EB258+273)^4)-44100*K258)/(1.84*29.3*S258+8*0.95*5.67E-8*(EB258+273)^3))</f>
        <v>0</v>
      </c>
      <c r="X258">
        <f>($C$7*EC258+$D$7*ED258+$E$7*W258)</f>
        <v>0</v>
      </c>
      <c r="Y258">
        <f>0.61365*exp(17.502*X258/(240.97+X258))</f>
        <v>0</v>
      </c>
      <c r="Z258">
        <f>(AA258/AB258*100)</f>
        <v>0</v>
      </c>
      <c r="AA258">
        <f>DU258*(DZ258+EA258)/1000</f>
        <v>0</v>
      </c>
      <c r="AB258">
        <f>0.61365*exp(17.502*EB258/(240.97+EB258))</f>
        <v>0</v>
      </c>
      <c r="AC258">
        <f>(Y258-DU258*(DZ258+EA258)/1000)</f>
        <v>0</v>
      </c>
      <c r="AD258">
        <f>(-K258*44100)</f>
        <v>0</v>
      </c>
      <c r="AE258">
        <f>2*29.3*S258*0.92*(EB258-X258)</f>
        <v>0</v>
      </c>
      <c r="AF258">
        <f>2*0.95*5.67E-8*(((EB258+$B$7)+273)^4-(X258+273)^4)</f>
        <v>0</v>
      </c>
      <c r="AG258">
        <f>V258+AF258+AD258+AE258</f>
        <v>0</v>
      </c>
      <c r="AH258">
        <f>DY258*AV258*(DT258-DS258*(1000-AV258*DV258)/(1000-AV258*DU258))/(100*DM258)</f>
        <v>0</v>
      </c>
      <c r="AI258">
        <f>1000*DY258*AV258*(DU258-DV258)/(100*DM258*(1000-AV258*DU258))</f>
        <v>0</v>
      </c>
      <c r="AJ258">
        <f>(AK258 - AL258 - DZ258*1E3/(8.314*(EB258+273.15)) * AN258/DY258 * AM258) * DY258/(100*DM258) * (1000 - DV258)/1000</f>
        <v>0</v>
      </c>
      <c r="AK258">
        <v>822.9463790674978</v>
      </c>
      <c r="AL258">
        <v>770.9747939393939</v>
      </c>
      <c r="AM258">
        <v>3.356311005007917</v>
      </c>
      <c r="AN258">
        <v>64.9634164498939</v>
      </c>
      <c r="AO258">
        <f>(AQ258 - AP258 + DZ258*1E3/(8.314*(EB258+273.15)) * AS258/DY258 * AR258) * DY258/(100*DM258) * 1000/(1000 - AQ258)</f>
        <v>0</v>
      </c>
      <c r="AP258">
        <v>16.37672067580692</v>
      </c>
      <c r="AQ258">
        <v>25.29081090909089</v>
      </c>
      <c r="AR258">
        <v>-3.76469225764983E-05</v>
      </c>
      <c r="AS258">
        <v>107.6059285332688</v>
      </c>
      <c r="AT258">
        <v>0</v>
      </c>
      <c r="AU258">
        <v>0</v>
      </c>
      <c r="AV258">
        <f>IF(AT258*$H$13&gt;=AX258,1.0,(AX258/(AX258-AT258*$H$13)))</f>
        <v>0</v>
      </c>
      <c r="AW258">
        <f>(AV258-1)*100</f>
        <v>0</v>
      </c>
      <c r="AX258">
        <f>MAX(0,($B$13+$C$13*EG258)/(1+$D$13*EG258)*DZ258/(EB258+273)*$E$13)</f>
        <v>0</v>
      </c>
      <c r="AY258" t="s">
        <v>439</v>
      </c>
      <c r="AZ258" t="s">
        <v>439</v>
      </c>
      <c r="BA258">
        <v>0</v>
      </c>
      <c r="BB258">
        <v>0</v>
      </c>
      <c r="BC258">
        <f>1-BA258/BB258</f>
        <v>0</v>
      </c>
      <c r="BD258">
        <v>0</v>
      </c>
      <c r="BE258" t="s">
        <v>439</v>
      </c>
      <c r="BF258" t="s">
        <v>439</v>
      </c>
      <c r="BG258">
        <v>0</v>
      </c>
      <c r="BH258">
        <v>0</v>
      </c>
      <c r="BI258">
        <f>1-BG258/BH258</f>
        <v>0</v>
      </c>
      <c r="BJ258">
        <v>0.5</v>
      </c>
      <c r="BK258">
        <f>DJ258</f>
        <v>0</v>
      </c>
      <c r="BL258">
        <f>M258</f>
        <v>0</v>
      </c>
      <c r="BM258">
        <f>BI258*BJ258*BK258</f>
        <v>0</v>
      </c>
      <c r="BN258">
        <f>(BL258-BD258)/BK258</f>
        <v>0</v>
      </c>
      <c r="BO258">
        <f>(BB258-BH258)/BH258</f>
        <v>0</v>
      </c>
      <c r="BP258">
        <f>BA258/(BC258+BA258/BH258)</f>
        <v>0</v>
      </c>
      <c r="BQ258" t="s">
        <v>439</v>
      </c>
      <c r="BR258">
        <v>0</v>
      </c>
      <c r="BS258">
        <f>IF(BR258&lt;&gt;0, BR258, BP258)</f>
        <v>0</v>
      </c>
      <c r="BT258">
        <f>1-BS258/BH258</f>
        <v>0</v>
      </c>
      <c r="BU258">
        <f>(BH258-BG258)/(BH258-BS258)</f>
        <v>0</v>
      </c>
      <c r="BV258">
        <f>(BB258-BH258)/(BB258-BS258)</f>
        <v>0</v>
      </c>
      <c r="BW258">
        <f>(BH258-BG258)/(BH258-BA258)</f>
        <v>0</v>
      </c>
      <c r="BX258">
        <f>(BB258-BH258)/(BB258-BA258)</f>
        <v>0</v>
      </c>
      <c r="BY258">
        <f>(BU258*BS258/BG258)</f>
        <v>0</v>
      </c>
      <c r="BZ258">
        <f>(1-BY258)</f>
        <v>0</v>
      </c>
      <c r="DI258">
        <f>$B$11*EH258+$C$11*EI258+$F$11*ET258*(1-EW258)</f>
        <v>0</v>
      </c>
      <c r="DJ258">
        <f>DI258*DK258</f>
        <v>0</v>
      </c>
      <c r="DK258">
        <f>($B$11*$D$9+$C$11*$D$9+$F$11*((FG258+EY258)/MAX(FG258+EY258+FH258, 0.1)*$I$9+FH258/MAX(FG258+EY258+FH258, 0.1)*$J$9))/($B$11+$C$11+$F$11)</f>
        <v>0</v>
      </c>
      <c r="DL258">
        <f>($B$11*$K$9+$C$11*$K$9+$F$11*((FG258+EY258)/MAX(FG258+EY258+FH258, 0.1)*$P$9+FH258/MAX(FG258+EY258+FH258, 0.1)*$Q$9))/($B$11+$C$11+$F$11)</f>
        <v>0</v>
      </c>
      <c r="DM258">
        <v>5.36</v>
      </c>
      <c r="DN258">
        <v>0.5</v>
      </c>
      <c r="DO258" t="s">
        <v>440</v>
      </c>
      <c r="DP258">
        <v>2</v>
      </c>
      <c r="DQ258" t="b">
        <v>1</v>
      </c>
      <c r="DR258">
        <v>1758646766.814285</v>
      </c>
      <c r="DS258">
        <v>727.7391785714286</v>
      </c>
      <c r="DT258">
        <v>793.6087857142857</v>
      </c>
      <c r="DU258">
        <v>25.31426428571428</v>
      </c>
      <c r="DV258">
        <v>16.38016428571429</v>
      </c>
      <c r="DW258">
        <v>727.6450000000002</v>
      </c>
      <c r="DX258">
        <v>25.14622499999999</v>
      </c>
      <c r="DY258">
        <v>500.0081071428572</v>
      </c>
      <c r="DZ258">
        <v>90.45570714285714</v>
      </c>
      <c r="EA258">
        <v>0.03000879642857143</v>
      </c>
      <c r="EB258">
        <v>31.27480357142857</v>
      </c>
      <c r="EC258">
        <v>30.001225</v>
      </c>
      <c r="ED258">
        <v>999.9000000000002</v>
      </c>
      <c r="EE258">
        <v>0</v>
      </c>
      <c r="EF258">
        <v>0</v>
      </c>
      <c r="EG258">
        <v>10001.40821428572</v>
      </c>
      <c r="EH258">
        <v>0</v>
      </c>
      <c r="EI258">
        <v>12.69914642857143</v>
      </c>
      <c r="EJ258">
        <v>-65.86960357142858</v>
      </c>
      <c r="EK258">
        <v>746.6396428571428</v>
      </c>
      <c r="EL258">
        <v>806.8246428571429</v>
      </c>
      <c r="EM258">
        <v>8.934100714285714</v>
      </c>
      <c r="EN258">
        <v>793.6087857142857</v>
      </c>
      <c r="EO258">
        <v>16.38016428571429</v>
      </c>
      <c r="EP258">
        <v>2.289819642857143</v>
      </c>
      <c r="EQ258">
        <v>1.481679285714286</v>
      </c>
      <c r="ER258">
        <v>19.60495357142857</v>
      </c>
      <c r="ES258">
        <v>12.78040357142857</v>
      </c>
      <c r="ET258">
        <v>2000.008571428571</v>
      </c>
      <c r="EU258">
        <v>0.9799990714285715</v>
      </c>
      <c r="EV258">
        <v>0.02000122857142858</v>
      </c>
      <c r="EW258">
        <v>0</v>
      </c>
      <c r="EX258">
        <v>878.2090714285713</v>
      </c>
      <c r="EY258">
        <v>5.00097</v>
      </c>
      <c r="EZ258">
        <v>17601.29285714286</v>
      </c>
      <c r="FA258">
        <v>16707.63571428572</v>
      </c>
      <c r="FB258">
        <v>40.50442857142857</v>
      </c>
      <c r="FC258">
        <v>40.81424999999999</v>
      </c>
      <c r="FD258">
        <v>40.38164285714286</v>
      </c>
      <c r="FE258">
        <v>40.5</v>
      </c>
      <c r="FF258">
        <v>41.25</v>
      </c>
      <c r="FG258">
        <v>1955.108571428571</v>
      </c>
      <c r="FH258">
        <v>39.9</v>
      </c>
      <c r="FI258">
        <v>0</v>
      </c>
      <c r="FJ258">
        <v>1758646775.4</v>
      </c>
      <c r="FK258">
        <v>0</v>
      </c>
      <c r="FL258">
        <v>878.21396</v>
      </c>
      <c r="FM258">
        <v>11.84484615272141</v>
      </c>
      <c r="FN258">
        <v>224.3230765901978</v>
      </c>
      <c r="FO258">
        <v>17602.744</v>
      </c>
      <c r="FP258">
        <v>15</v>
      </c>
      <c r="FQ258">
        <v>0</v>
      </c>
      <c r="FR258" t="s">
        <v>441</v>
      </c>
      <c r="FS258">
        <v>1747247426.5</v>
      </c>
      <c r="FT258">
        <v>1747247420.5</v>
      </c>
      <c r="FU258">
        <v>0</v>
      </c>
      <c r="FV258">
        <v>1.027</v>
      </c>
      <c r="FW258">
        <v>0.031</v>
      </c>
      <c r="FX258">
        <v>0.02</v>
      </c>
      <c r="FY258">
        <v>0.05</v>
      </c>
      <c r="FZ258">
        <v>420</v>
      </c>
      <c r="GA258">
        <v>16</v>
      </c>
      <c r="GB258">
        <v>0.01</v>
      </c>
      <c r="GC258">
        <v>0.1</v>
      </c>
      <c r="GD258">
        <v>-65.6022875</v>
      </c>
      <c r="GE258">
        <v>-6.382587242026302</v>
      </c>
      <c r="GF258">
        <v>0.6162029982836426</v>
      </c>
      <c r="GG258">
        <v>0</v>
      </c>
      <c r="GH258">
        <v>877.6420294117646</v>
      </c>
      <c r="GI258">
        <v>12.45648587041149</v>
      </c>
      <c r="GJ258">
        <v>1.248233728238199</v>
      </c>
      <c r="GK258">
        <v>-1</v>
      </c>
      <c r="GL258">
        <v>8.940188749999999</v>
      </c>
      <c r="GM258">
        <v>-0.1480699812382844</v>
      </c>
      <c r="GN258">
        <v>0.01477031570202561</v>
      </c>
      <c r="GO258">
        <v>0</v>
      </c>
      <c r="GP258">
        <v>0</v>
      </c>
      <c r="GQ258">
        <v>2</v>
      </c>
      <c r="GR258" t="s">
        <v>482</v>
      </c>
      <c r="GS258">
        <v>3.13463</v>
      </c>
      <c r="GT258">
        <v>2.69037</v>
      </c>
      <c r="GU258">
        <v>0.142794</v>
      </c>
      <c r="GV258">
        <v>0.149546</v>
      </c>
      <c r="GW258">
        <v>0.110317</v>
      </c>
      <c r="GX258">
        <v>0.0801535</v>
      </c>
      <c r="GY258">
        <v>27269.9</v>
      </c>
      <c r="GZ258">
        <v>27104.4</v>
      </c>
      <c r="HA258">
        <v>29570.8</v>
      </c>
      <c r="HB258">
        <v>29451.2</v>
      </c>
      <c r="HC258">
        <v>34757.5</v>
      </c>
      <c r="HD258">
        <v>35892.2</v>
      </c>
      <c r="HE258">
        <v>41614.3</v>
      </c>
      <c r="HF258">
        <v>41842.1</v>
      </c>
      <c r="HG258">
        <v>1.93213</v>
      </c>
      <c r="HH258">
        <v>1.87083</v>
      </c>
      <c r="HI258">
        <v>0.0611506</v>
      </c>
      <c r="HJ258">
        <v>0</v>
      </c>
      <c r="HK258">
        <v>29.0045</v>
      </c>
      <c r="HL258">
        <v>999.9</v>
      </c>
      <c r="HM258">
        <v>42.9</v>
      </c>
      <c r="HN258">
        <v>31.2</v>
      </c>
      <c r="HO258">
        <v>21.6419</v>
      </c>
      <c r="HP258">
        <v>62.038</v>
      </c>
      <c r="HQ258">
        <v>26.3381</v>
      </c>
      <c r="HR258">
        <v>1</v>
      </c>
      <c r="HS258">
        <v>0.0536738</v>
      </c>
      <c r="HT258">
        <v>-1.40528</v>
      </c>
      <c r="HU258">
        <v>20.334</v>
      </c>
      <c r="HV258">
        <v>5.21654</v>
      </c>
      <c r="HW258">
        <v>12.0111</v>
      </c>
      <c r="HX258">
        <v>4.9888</v>
      </c>
      <c r="HY258">
        <v>3.28772</v>
      </c>
      <c r="HZ258">
        <v>9999</v>
      </c>
      <c r="IA258">
        <v>9999</v>
      </c>
      <c r="IB258">
        <v>9999</v>
      </c>
      <c r="IC258">
        <v>999.9</v>
      </c>
      <c r="ID258">
        <v>1.86755</v>
      </c>
      <c r="IE258">
        <v>1.8667</v>
      </c>
      <c r="IF258">
        <v>1.86601</v>
      </c>
      <c r="IG258">
        <v>1.866</v>
      </c>
      <c r="IH258">
        <v>1.86786</v>
      </c>
      <c r="II258">
        <v>1.87027</v>
      </c>
      <c r="IJ258">
        <v>1.86892</v>
      </c>
      <c r="IK258">
        <v>1.87042</v>
      </c>
      <c r="IL258">
        <v>0</v>
      </c>
      <c r="IM258">
        <v>0</v>
      </c>
      <c r="IN258">
        <v>0</v>
      </c>
      <c r="IO258">
        <v>0</v>
      </c>
      <c r="IP258" t="s">
        <v>443</v>
      </c>
      <c r="IQ258" t="s">
        <v>444</v>
      </c>
      <c r="IR258" t="s">
        <v>445</v>
      </c>
      <c r="IS258" t="s">
        <v>445</v>
      </c>
      <c r="IT258" t="s">
        <v>445</v>
      </c>
      <c r="IU258" t="s">
        <v>445</v>
      </c>
      <c r="IV258">
        <v>0</v>
      </c>
      <c r="IW258">
        <v>100</v>
      </c>
      <c r="IX258">
        <v>100</v>
      </c>
      <c r="IY258">
        <v>0.083</v>
      </c>
      <c r="IZ258">
        <v>0.1677</v>
      </c>
      <c r="JA258">
        <v>0.1520806729546384</v>
      </c>
      <c r="JB258">
        <v>0.0003178419753343253</v>
      </c>
      <c r="JC258">
        <v>-6.012475575984678E-07</v>
      </c>
      <c r="JD258">
        <v>7.594320938325871E-11</v>
      </c>
      <c r="JE258">
        <v>-0.06537213769188976</v>
      </c>
      <c r="JF258">
        <v>-0.002779077146552394</v>
      </c>
      <c r="JG258">
        <v>0.0007843295920201409</v>
      </c>
      <c r="JH258">
        <v>-1.211717912536145E-05</v>
      </c>
      <c r="JI258">
        <v>4</v>
      </c>
      <c r="JJ258">
        <v>2338</v>
      </c>
      <c r="JK258">
        <v>1</v>
      </c>
      <c r="JL258">
        <v>27</v>
      </c>
      <c r="JM258">
        <v>189989.1</v>
      </c>
      <c r="JN258">
        <v>189989.2</v>
      </c>
      <c r="JO258">
        <v>1.78223</v>
      </c>
      <c r="JP258">
        <v>2.25586</v>
      </c>
      <c r="JQ258">
        <v>1.39648</v>
      </c>
      <c r="JR258">
        <v>2.34985</v>
      </c>
      <c r="JS258">
        <v>1.49536</v>
      </c>
      <c r="JT258">
        <v>2.68311</v>
      </c>
      <c r="JU258">
        <v>36.1754</v>
      </c>
      <c r="JV258">
        <v>24.07</v>
      </c>
      <c r="JW258">
        <v>18</v>
      </c>
      <c r="JX258">
        <v>491.532</v>
      </c>
      <c r="JY258">
        <v>443.13</v>
      </c>
      <c r="JZ258">
        <v>30.7011</v>
      </c>
      <c r="KA258">
        <v>28.2889</v>
      </c>
      <c r="KB258">
        <v>29.9999</v>
      </c>
      <c r="KC258">
        <v>28.1144</v>
      </c>
      <c r="KD258">
        <v>28.0418</v>
      </c>
      <c r="KE258">
        <v>35.7748</v>
      </c>
      <c r="KF258">
        <v>26.1576</v>
      </c>
      <c r="KG258">
        <v>32.5145</v>
      </c>
      <c r="KH258">
        <v>30.7106</v>
      </c>
      <c r="KI258">
        <v>841.196</v>
      </c>
      <c r="KJ258">
        <v>16.4284</v>
      </c>
      <c r="KK258">
        <v>101.068</v>
      </c>
      <c r="KL258">
        <v>100.616</v>
      </c>
    </row>
    <row r="259" spans="1:298">
      <c r="A259">
        <v>243</v>
      </c>
      <c r="B259">
        <v>1758646779.6</v>
      </c>
      <c r="C259">
        <v>5153.599999904633</v>
      </c>
      <c r="D259" t="s">
        <v>932</v>
      </c>
      <c r="E259" t="s">
        <v>933</v>
      </c>
      <c r="F259">
        <v>5</v>
      </c>
      <c r="G259" t="s">
        <v>833</v>
      </c>
      <c r="H259" t="s">
        <v>437</v>
      </c>
      <c r="I259" t="s">
        <v>438</v>
      </c>
      <c r="J259">
        <v>1758646772.1</v>
      </c>
      <c r="K259">
        <f>(L259)/1000</f>
        <v>0</v>
      </c>
      <c r="L259">
        <f>IF(DQ259, AO259, AI259)</f>
        <v>0</v>
      </c>
      <c r="M259">
        <f>IF(DQ259, AJ259, AH259)</f>
        <v>0</v>
      </c>
      <c r="N259">
        <f>DS259 - IF(AV259&gt;1, M259*DM259*100.0/(AX259), 0)</f>
        <v>0</v>
      </c>
      <c r="O259">
        <f>((U259-K259/2)*N259-M259)/(U259+K259/2)</f>
        <v>0</v>
      </c>
      <c r="P259">
        <f>O259*(DZ259+EA259)/1000.0</f>
        <v>0</v>
      </c>
      <c r="Q259">
        <f>(DS259 - IF(AV259&gt;1, M259*DM259*100.0/(AX259), 0))*(DZ259+EA259)/1000.0</f>
        <v>0</v>
      </c>
      <c r="R259">
        <f>2.0/((1/T259-1/S259)+SIGN(T259)*SQRT((1/T259-1/S259)*(1/T259-1/S259) + 4*DN259/((DN259+1)*(DN259+1))*(2*1/T259*1/S259-1/S259*1/S259)))</f>
        <v>0</v>
      </c>
      <c r="S259">
        <f>IF(LEFT(DO259,1)&lt;&gt;"0",IF(LEFT(DO259,1)="1",3.0,DP259),$D$5+$E$5*(EG259*DZ259/($K$5*1000))+$F$5*(EG259*DZ259/($K$5*1000))*MAX(MIN(DM259,$J$5),$I$5)*MAX(MIN(DM259,$J$5),$I$5)+$G$5*MAX(MIN(DM259,$J$5),$I$5)*(EG259*DZ259/($K$5*1000))+$H$5*(EG259*DZ259/($K$5*1000))*(EG259*DZ259/($K$5*1000)))</f>
        <v>0</v>
      </c>
      <c r="T259">
        <f>K259*(1000-(1000*0.61365*exp(17.502*X259/(240.97+X259))/(DZ259+EA259)+DU259)/2)/(1000*0.61365*exp(17.502*X259/(240.97+X259))/(DZ259+EA259)-DU259)</f>
        <v>0</v>
      </c>
      <c r="U259">
        <f>1/((DN259+1)/(R259/1.6)+1/(S259/1.37)) + DN259/((DN259+1)/(R259/1.6) + DN259/(S259/1.37))</f>
        <v>0</v>
      </c>
      <c r="V259">
        <f>(DI259*DL259)</f>
        <v>0</v>
      </c>
      <c r="W259">
        <f>(EB259+(V259+2*0.95*5.67E-8*(((EB259+$B$7)+273)^4-(EB259+273)^4)-44100*K259)/(1.84*29.3*S259+8*0.95*5.67E-8*(EB259+273)^3))</f>
        <v>0</v>
      </c>
      <c r="X259">
        <f>($C$7*EC259+$D$7*ED259+$E$7*W259)</f>
        <v>0</v>
      </c>
      <c r="Y259">
        <f>0.61365*exp(17.502*X259/(240.97+X259))</f>
        <v>0</v>
      </c>
      <c r="Z259">
        <f>(AA259/AB259*100)</f>
        <v>0</v>
      </c>
      <c r="AA259">
        <f>DU259*(DZ259+EA259)/1000</f>
        <v>0</v>
      </c>
      <c r="AB259">
        <f>0.61365*exp(17.502*EB259/(240.97+EB259))</f>
        <v>0</v>
      </c>
      <c r="AC259">
        <f>(Y259-DU259*(DZ259+EA259)/1000)</f>
        <v>0</v>
      </c>
      <c r="AD259">
        <f>(-K259*44100)</f>
        <v>0</v>
      </c>
      <c r="AE259">
        <f>2*29.3*S259*0.92*(EB259-X259)</f>
        <v>0</v>
      </c>
      <c r="AF259">
        <f>2*0.95*5.67E-8*(((EB259+$B$7)+273)^4-(X259+273)^4)</f>
        <v>0</v>
      </c>
      <c r="AG259">
        <f>V259+AF259+AD259+AE259</f>
        <v>0</v>
      </c>
      <c r="AH259">
        <f>DY259*AV259*(DT259-DS259*(1000-AV259*DV259)/(1000-AV259*DU259))/(100*DM259)</f>
        <v>0</v>
      </c>
      <c r="AI259">
        <f>1000*DY259*AV259*(DU259-DV259)/(100*DM259*(1000-AV259*DU259))</f>
        <v>0</v>
      </c>
      <c r="AJ259">
        <f>(AK259 - AL259 - DZ259*1E3/(8.314*(EB259+273.15)) * AN259/DY259 * AM259) * DY259/(100*DM259) * (1000 - DV259)/1000</f>
        <v>0</v>
      </c>
      <c r="AK259">
        <v>839.9480556514667</v>
      </c>
      <c r="AL259">
        <v>787.7292727272729</v>
      </c>
      <c r="AM259">
        <v>3.354643092023687</v>
      </c>
      <c r="AN259">
        <v>64.9634164498939</v>
      </c>
      <c r="AO259">
        <f>(AQ259 - AP259 + DZ259*1E3/(8.314*(EB259+273.15)) * AS259/DY259 * AR259) * DY259/(100*DM259) * 1000/(1000 - AQ259)</f>
        <v>0</v>
      </c>
      <c r="AP259">
        <v>16.32132401635482</v>
      </c>
      <c r="AQ259">
        <v>25.25150969696969</v>
      </c>
      <c r="AR259">
        <v>-0.008886119614115175</v>
      </c>
      <c r="AS259">
        <v>107.6059285332688</v>
      </c>
      <c r="AT259">
        <v>0</v>
      </c>
      <c r="AU259">
        <v>0</v>
      </c>
      <c r="AV259">
        <f>IF(AT259*$H$13&gt;=AX259,1.0,(AX259/(AX259-AT259*$H$13)))</f>
        <v>0</v>
      </c>
      <c r="AW259">
        <f>(AV259-1)*100</f>
        <v>0</v>
      </c>
      <c r="AX259">
        <f>MAX(0,($B$13+$C$13*EG259)/(1+$D$13*EG259)*DZ259/(EB259+273)*$E$13)</f>
        <v>0</v>
      </c>
      <c r="AY259" t="s">
        <v>439</v>
      </c>
      <c r="AZ259" t="s">
        <v>439</v>
      </c>
      <c r="BA259">
        <v>0</v>
      </c>
      <c r="BB259">
        <v>0</v>
      </c>
      <c r="BC259">
        <f>1-BA259/BB259</f>
        <v>0</v>
      </c>
      <c r="BD259">
        <v>0</v>
      </c>
      <c r="BE259" t="s">
        <v>439</v>
      </c>
      <c r="BF259" t="s">
        <v>439</v>
      </c>
      <c r="BG259">
        <v>0</v>
      </c>
      <c r="BH259">
        <v>0</v>
      </c>
      <c r="BI259">
        <f>1-BG259/BH259</f>
        <v>0</v>
      </c>
      <c r="BJ259">
        <v>0.5</v>
      </c>
      <c r="BK259">
        <f>DJ259</f>
        <v>0</v>
      </c>
      <c r="BL259">
        <f>M259</f>
        <v>0</v>
      </c>
      <c r="BM259">
        <f>BI259*BJ259*BK259</f>
        <v>0</v>
      </c>
      <c r="BN259">
        <f>(BL259-BD259)/BK259</f>
        <v>0</v>
      </c>
      <c r="BO259">
        <f>(BB259-BH259)/BH259</f>
        <v>0</v>
      </c>
      <c r="BP259">
        <f>BA259/(BC259+BA259/BH259)</f>
        <v>0</v>
      </c>
      <c r="BQ259" t="s">
        <v>439</v>
      </c>
      <c r="BR259">
        <v>0</v>
      </c>
      <c r="BS259">
        <f>IF(BR259&lt;&gt;0, BR259, BP259)</f>
        <v>0</v>
      </c>
      <c r="BT259">
        <f>1-BS259/BH259</f>
        <v>0</v>
      </c>
      <c r="BU259">
        <f>(BH259-BG259)/(BH259-BS259)</f>
        <v>0</v>
      </c>
      <c r="BV259">
        <f>(BB259-BH259)/(BB259-BS259)</f>
        <v>0</v>
      </c>
      <c r="BW259">
        <f>(BH259-BG259)/(BH259-BA259)</f>
        <v>0</v>
      </c>
      <c r="BX259">
        <f>(BB259-BH259)/(BB259-BA259)</f>
        <v>0</v>
      </c>
      <c r="BY259">
        <f>(BU259*BS259/BG259)</f>
        <v>0</v>
      </c>
      <c r="BZ259">
        <f>(1-BY259)</f>
        <v>0</v>
      </c>
      <c r="DI259">
        <f>$B$11*EH259+$C$11*EI259+$F$11*ET259*(1-EW259)</f>
        <v>0</v>
      </c>
      <c r="DJ259">
        <f>DI259*DK259</f>
        <v>0</v>
      </c>
      <c r="DK259">
        <f>($B$11*$D$9+$C$11*$D$9+$F$11*((FG259+EY259)/MAX(FG259+EY259+FH259, 0.1)*$I$9+FH259/MAX(FG259+EY259+FH259, 0.1)*$J$9))/($B$11+$C$11+$F$11)</f>
        <v>0</v>
      </c>
      <c r="DL259">
        <f>($B$11*$K$9+$C$11*$K$9+$F$11*((FG259+EY259)/MAX(FG259+EY259+FH259, 0.1)*$P$9+FH259/MAX(FG259+EY259+FH259, 0.1)*$Q$9))/($B$11+$C$11+$F$11)</f>
        <v>0</v>
      </c>
      <c r="DM259">
        <v>5.36</v>
      </c>
      <c r="DN259">
        <v>0.5</v>
      </c>
      <c r="DO259" t="s">
        <v>440</v>
      </c>
      <c r="DP259">
        <v>2</v>
      </c>
      <c r="DQ259" t="b">
        <v>1</v>
      </c>
      <c r="DR259">
        <v>1758646772.1</v>
      </c>
      <c r="DS259">
        <v>744.9499629629628</v>
      </c>
      <c r="DT259">
        <v>811.3287037037037</v>
      </c>
      <c r="DU259">
        <v>25.29377777777778</v>
      </c>
      <c r="DV259">
        <v>16.36167037037037</v>
      </c>
      <c r="DW259">
        <v>744.8634814814817</v>
      </c>
      <c r="DX259">
        <v>25.12601851851852</v>
      </c>
      <c r="DY259">
        <v>499.9985925925926</v>
      </c>
      <c r="DZ259">
        <v>90.45482962962961</v>
      </c>
      <c r="EA259">
        <v>0.03005187407407408</v>
      </c>
      <c r="EB259">
        <v>31.27595925925926</v>
      </c>
      <c r="EC259">
        <v>30.00345555555556</v>
      </c>
      <c r="ED259">
        <v>999.9000000000001</v>
      </c>
      <c r="EE259">
        <v>0</v>
      </c>
      <c r="EF259">
        <v>0</v>
      </c>
      <c r="EG259">
        <v>9999.927777777777</v>
      </c>
      <c r="EH259">
        <v>0</v>
      </c>
      <c r="EI259">
        <v>12.54205555555556</v>
      </c>
      <c r="EJ259">
        <v>-66.37868888888887</v>
      </c>
      <c r="EK259">
        <v>764.2811851851853</v>
      </c>
      <c r="EL259">
        <v>824.8238518518518</v>
      </c>
      <c r="EM259">
        <v>8.932106296296297</v>
      </c>
      <c r="EN259">
        <v>811.3287037037037</v>
      </c>
      <c r="EO259">
        <v>16.36167037037037</v>
      </c>
      <c r="EP259">
        <v>2.287944074074074</v>
      </c>
      <c r="EQ259">
        <v>1.479991851851852</v>
      </c>
      <c r="ER259">
        <v>19.59176296296296</v>
      </c>
      <c r="ES259">
        <v>12.76298518518518</v>
      </c>
      <c r="ET259">
        <v>2000.042962962963</v>
      </c>
      <c r="EU259">
        <v>0.9799994444444445</v>
      </c>
      <c r="EV259">
        <v>0.02000087037037037</v>
      </c>
      <c r="EW259">
        <v>0</v>
      </c>
      <c r="EX259">
        <v>879.1373333333335</v>
      </c>
      <c r="EY259">
        <v>5.00097</v>
      </c>
      <c r="EZ259">
        <v>17619.90740740741</v>
      </c>
      <c r="FA259">
        <v>16707.92222222223</v>
      </c>
      <c r="FB259">
        <v>40.5</v>
      </c>
      <c r="FC259">
        <v>40.81199999999999</v>
      </c>
      <c r="FD259">
        <v>40.38877777777778</v>
      </c>
      <c r="FE259">
        <v>40.5</v>
      </c>
      <c r="FF259">
        <v>41.25</v>
      </c>
      <c r="FG259">
        <v>1955.142962962963</v>
      </c>
      <c r="FH259">
        <v>39.9</v>
      </c>
      <c r="FI259">
        <v>0</v>
      </c>
      <c r="FJ259">
        <v>1758646780.8</v>
      </c>
      <c r="FK259">
        <v>0</v>
      </c>
      <c r="FL259">
        <v>879.0977692307692</v>
      </c>
      <c r="FM259">
        <v>9.816136763153771</v>
      </c>
      <c r="FN259">
        <v>184.2905983945297</v>
      </c>
      <c r="FO259">
        <v>17620.15769230769</v>
      </c>
      <c r="FP259">
        <v>15</v>
      </c>
      <c r="FQ259">
        <v>0</v>
      </c>
      <c r="FR259" t="s">
        <v>441</v>
      </c>
      <c r="FS259">
        <v>1747247426.5</v>
      </c>
      <c r="FT259">
        <v>1747247420.5</v>
      </c>
      <c r="FU259">
        <v>0</v>
      </c>
      <c r="FV259">
        <v>1.027</v>
      </c>
      <c r="FW259">
        <v>0.031</v>
      </c>
      <c r="FX259">
        <v>0.02</v>
      </c>
      <c r="FY259">
        <v>0.05</v>
      </c>
      <c r="FZ259">
        <v>420</v>
      </c>
      <c r="GA259">
        <v>16</v>
      </c>
      <c r="GB259">
        <v>0.01</v>
      </c>
      <c r="GC259">
        <v>0.1</v>
      </c>
      <c r="GD259">
        <v>-66.01584499999998</v>
      </c>
      <c r="GE259">
        <v>-6.020208630393814</v>
      </c>
      <c r="GF259">
        <v>0.5813277324152019</v>
      </c>
      <c r="GG259">
        <v>0</v>
      </c>
      <c r="GH259">
        <v>878.4579705882353</v>
      </c>
      <c r="GI259">
        <v>10.87738732979633</v>
      </c>
      <c r="GJ259">
        <v>1.100341590953471</v>
      </c>
      <c r="GK259">
        <v>-1</v>
      </c>
      <c r="GL259">
        <v>8.937222500000001</v>
      </c>
      <c r="GM259">
        <v>-0.04562273921202593</v>
      </c>
      <c r="GN259">
        <v>0.01173596773811194</v>
      </c>
      <c r="GO259">
        <v>1</v>
      </c>
      <c r="GP259">
        <v>1</v>
      </c>
      <c r="GQ259">
        <v>2</v>
      </c>
      <c r="GR259" t="s">
        <v>442</v>
      </c>
      <c r="GS259">
        <v>3.13472</v>
      </c>
      <c r="GT259">
        <v>2.69029</v>
      </c>
      <c r="GU259">
        <v>0.144875</v>
      </c>
      <c r="GV259">
        <v>0.151563</v>
      </c>
      <c r="GW259">
        <v>0.110194</v>
      </c>
      <c r="GX259">
        <v>0.0800845</v>
      </c>
      <c r="GY259">
        <v>27203.9</v>
      </c>
      <c r="GZ259">
        <v>27039.5</v>
      </c>
      <c r="HA259">
        <v>29571.1</v>
      </c>
      <c r="HB259">
        <v>29450.6</v>
      </c>
      <c r="HC259">
        <v>34762.5</v>
      </c>
      <c r="HD259">
        <v>35894.4</v>
      </c>
      <c r="HE259">
        <v>41614.4</v>
      </c>
      <c r="HF259">
        <v>41841.5</v>
      </c>
      <c r="HG259">
        <v>1.9324</v>
      </c>
      <c r="HH259">
        <v>1.87085</v>
      </c>
      <c r="HI259">
        <v>0.0618584</v>
      </c>
      <c r="HJ259">
        <v>0</v>
      </c>
      <c r="HK259">
        <v>29.0065</v>
      </c>
      <c r="HL259">
        <v>999.9</v>
      </c>
      <c r="HM259">
        <v>42.8</v>
      </c>
      <c r="HN259">
        <v>31.2</v>
      </c>
      <c r="HO259">
        <v>21.5895</v>
      </c>
      <c r="HP259">
        <v>61.928</v>
      </c>
      <c r="HQ259">
        <v>26.3421</v>
      </c>
      <c r="HR259">
        <v>1</v>
      </c>
      <c r="HS259">
        <v>0.0534197</v>
      </c>
      <c r="HT259">
        <v>-1.42424</v>
      </c>
      <c r="HU259">
        <v>20.3336</v>
      </c>
      <c r="HV259">
        <v>5.21669</v>
      </c>
      <c r="HW259">
        <v>12.0116</v>
      </c>
      <c r="HX259">
        <v>4.9888</v>
      </c>
      <c r="HY259">
        <v>3.28788</v>
      </c>
      <c r="HZ259">
        <v>9999</v>
      </c>
      <c r="IA259">
        <v>9999</v>
      </c>
      <c r="IB259">
        <v>9999</v>
      </c>
      <c r="IC259">
        <v>999.9</v>
      </c>
      <c r="ID259">
        <v>1.86755</v>
      </c>
      <c r="IE259">
        <v>1.8667</v>
      </c>
      <c r="IF259">
        <v>1.86602</v>
      </c>
      <c r="IG259">
        <v>1.866</v>
      </c>
      <c r="IH259">
        <v>1.86786</v>
      </c>
      <c r="II259">
        <v>1.87028</v>
      </c>
      <c r="IJ259">
        <v>1.86891</v>
      </c>
      <c r="IK259">
        <v>1.87042</v>
      </c>
      <c r="IL259">
        <v>0</v>
      </c>
      <c r="IM259">
        <v>0</v>
      </c>
      <c r="IN259">
        <v>0</v>
      </c>
      <c r="IO259">
        <v>0</v>
      </c>
      <c r="IP259" t="s">
        <v>443</v>
      </c>
      <c r="IQ259" t="s">
        <v>444</v>
      </c>
      <c r="IR259" t="s">
        <v>445</v>
      </c>
      <c r="IS259" t="s">
        <v>445</v>
      </c>
      <c r="IT259" t="s">
        <v>445</v>
      </c>
      <c r="IU259" t="s">
        <v>445</v>
      </c>
      <c r="IV259">
        <v>0</v>
      </c>
      <c r="IW259">
        <v>100</v>
      </c>
      <c r="IX259">
        <v>100</v>
      </c>
      <c r="IY259">
        <v>0.075</v>
      </c>
      <c r="IZ259">
        <v>0.1671</v>
      </c>
      <c r="JA259">
        <v>0.1520806729546384</v>
      </c>
      <c r="JB259">
        <v>0.0003178419753343253</v>
      </c>
      <c r="JC259">
        <v>-6.012475575984678E-07</v>
      </c>
      <c r="JD259">
        <v>7.594320938325871E-11</v>
      </c>
      <c r="JE259">
        <v>-0.06537213769188976</v>
      </c>
      <c r="JF259">
        <v>-0.002779077146552394</v>
      </c>
      <c r="JG259">
        <v>0.0007843295920201409</v>
      </c>
      <c r="JH259">
        <v>-1.211717912536145E-05</v>
      </c>
      <c r="JI259">
        <v>4</v>
      </c>
      <c r="JJ259">
        <v>2338</v>
      </c>
      <c r="JK259">
        <v>1</v>
      </c>
      <c r="JL259">
        <v>27</v>
      </c>
      <c r="JM259">
        <v>189989.2</v>
      </c>
      <c r="JN259">
        <v>189989.3</v>
      </c>
      <c r="JO259">
        <v>1.81396</v>
      </c>
      <c r="JP259">
        <v>2.24854</v>
      </c>
      <c r="JQ259">
        <v>1.39648</v>
      </c>
      <c r="JR259">
        <v>2.34985</v>
      </c>
      <c r="JS259">
        <v>1.49536</v>
      </c>
      <c r="JT259">
        <v>2.66479</v>
      </c>
      <c r="JU259">
        <v>36.1754</v>
      </c>
      <c r="JV259">
        <v>24.07</v>
      </c>
      <c r="JW259">
        <v>18</v>
      </c>
      <c r="JX259">
        <v>491.705</v>
      </c>
      <c r="JY259">
        <v>443.146</v>
      </c>
      <c r="JZ259">
        <v>30.7023</v>
      </c>
      <c r="KA259">
        <v>28.2889</v>
      </c>
      <c r="KB259">
        <v>29.9999</v>
      </c>
      <c r="KC259">
        <v>28.1144</v>
      </c>
      <c r="KD259">
        <v>28.0418</v>
      </c>
      <c r="KE259">
        <v>36.3222</v>
      </c>
      <c r="KF259">
        <v>25.5861</v>
      </c>
      <c r="KG259">
        <v>32.5145</v>
      </c>
      <c r="KH259">
        <v>30.7083</v>
      </c>
      <c r="KI259">
        <v>854.553</v>
      </c>
      <c r="KJ259">
        <v>16.4667</v>
      </c>
      <c r="KK259">
        <v>101.068</v>
      </c>
      <c r="KL259">
        <v>100.614</v>
      </c>
    </row>
    <row r="260" spans="1:298">
      <c r="A260">
        <v>244</v>
      </c>
      <c r="B260">
        <v>1758646784.6</v>
      </c>
      <c r="C260">
        <v>5158.599999904633</v>
      </c>
      <c r="D260" t="s">
        <v>934</v>
      </c>
      <c r="E260" t="s">
        <v>935</v>
      </c>
      <c r="F260">
        <v>5</v>
      </c>
      <c r="G260" t="s">
        <v>833</v>
      </c>
      <c r="H260" t="s">
        <v>437</v>
      </c>
      <c r="I260" t="s">
        <v>438</v>
      </c>
      <c r="J260">
        <v>1758646776.814285</v>
      </c>
      <c r="K260">
        <f>(L260)/1000</f>
        <v>0</v>
      </c>
      <c r="L260">
        <f>IF(DQ260, AO260, AI260)</f>
        <v>0</v>
      </c>
      <c r="M260">
        <f>IF(DQ260, AJ260, AH260)</f>
        <v>0</v>
      </c>
      <c r="N260">
        <f>DS260 - IF(AV260&gt;1, M260*DM260*100.0/(AX260), 0)</f>
        <v>0</v>
      </c>
      <c r="O260">
        <f>((U260-K260/2)*N260-M260)/(U260+K260/2)</f>
        <v>0</v>
      </c>
      <c r="P260">
        <f>O260*(DZ260+EA260)/1000.0</f>
        <v>0</v>
      </c>
      <c r="Q260">
        <f>(DS260 - IF(AV260&gt;1, M260*DM260*100.0/(AX260), 0))*(DZ260+EA260)/1000.0</f>
        <v>0</v>
      </c>
      <c r="R260">
        <f>2.0/((1/T260-1/S260)+SIGN(T260)*SQRT((1/T260-1/S260)*(1/T260-1/S260) + 4*DN260/((DN260+1)*(DN260+1))*(2*1/T260*1/S260-1/S260*1/S260)))</f>
        <v>0</v>
      </c>
      <c r="S260">
        <f>IF(LEFT(DO260,1)&lt;&gt;"0",IF(LEFT(DO260,1)="1",3.0,DP260),$D$5+$E$5*(EG260*DZ260/($K$5*1000))+$F$5*(EG260*DZ260/($K$5*1000))*MAX(MIN(DM260,$J$5),$I$5)*MAX(MIN(DM260,$J$5),$I$5)+$G$5*MAX(MIN(DM260,$J$5),$I$5)*(EG260*DZ260/($K$5*1000))+$H$5*(EG260*DZ260/($K$5*1000))*(EG260*DZ260/($K$5*1000)))</f>
        <v>0</v>
      </c>
      <c r="T260">
        <f>K260*(1000-(1000*0.61365*exp(17.502*X260/(240.97+X260))/(DZ260+EA260)+DU260)/2)/(1000*0.61365*exp(17.502*X260/(240.97+X260))/(DZ260+EA260)-DU260)</f>
        <v>0</v>
      </c>
      <c r="U260">
        <f>1/((DN260+1)/(R260/1.6)+1/(S260/1.37)) + DN260/((DN260+1)/(R260/1.6) + DN260/(S260/1.37))</f>
        <v>0</v>
      </c>
      <c r="V260">
        <f>(DI260*DL260)</f>
        <v>0</v>
      </c>
      <c r="W260">
        <f>(EB260+(V260+2*0.95*5.67E-8*(((EB260+$B$7)+273)^4-(EB260+273)^4)-44100*K260)/(1.84*29.3*S260+8*0.95*5.67E-8*(EB260+273)^3))</f>
        <v>0</v>
      </c>
      <c r="X260">
        <f>($C$7*EC260+$D$7*ED260+$E$7*W260)</f>
        <v>0</v>
      </c>
      <c r="Y260">
        <f>0.61365*exp(17.502*X260/(240.97+X260))</f>
        <v>0</v>
      </c>
      <c r="Z260">
        <f>(AA260/AB260*100)</f>
        <v>0</v>
      </c>
      <c r="AA260">
        <f>DU260*(DZ260+EA260)/1000</f>
        <v>0</v>
      </c>
      <c r="AB260">
        <f>0.61365*exp(17.502*EB260/(240.97+EB260))</f>
        <v>0</v>
      </c>
      <c r="AC260">
        <f>(Y260-DU260*(DZ260+EA260)/1000)</f>
        <v>0</v>
      </c>
      <c r="AD260">
        <f>(-K260*44100)</f>
        <v>0</v>
      </c>
      <c r="AE260">
        <f>2*29.3*S260*0.92*(EB260-X260)</f>
        <v>0</v>
      </c>
      <c r="AF260">
        <f>2*0.95*5.67E-8*(((EB260+$B$7)+273)^4-(X260+273)^4)</f>
        <v>0</v>
      </c>
      <c r="AG260">
        <f>V260+AF260+AD260+AE260</f>
        <v>0</v>
      </c>
      <c r="AH260">
        <f>DY260*AV260*(DT260-DS260*(1000-AV260*DV260)/(1000-AV260*DU260))/(100*DM260)</f>
        <v>0</v>
      </c>
      <c r="AI260">
        <f>1000*DY260*AV260*(DU260-DV260)/(100*DM260*(1000-AV260*DU260))</f>
        <v>0</v>
      </c>
      <c r="AJ260">
        <f>(AK260 - AL260 - DZ260*1E3/(8.314*(EB260+273.15)) * AN260/DY260 * AM260) * DY260/(100*DM260) * (1000 - DV260)/1000</f>
        <v>0</v>
      </c>
      <c r="AK260">
        <v>856.8969297754677</v>
      </c>
      <c r="AL260">
        <v>804.5414727272724</v>
      </c>
      <c r="AM260">
        <v>3.358607969817466</v>
      </c>
      <c r="AN260">
        <v>64.9634164498939</v>
      </c>
      <c r="AO260">
        <f>(AQ260 - AP260 + DZ260*1E3/(8.314*(EB260+273.15)) * AS260/DY260 * AR260) * DY260/(100*DM260) * 1000/(1000 - AQ260)</f>
        <v>0</v>
      </c>
      <c r="AP260">
        <v>16.36046055124843</v>
      </c>
      <c r="AQ260">
        <v>25.22197636363637</v>
      </c>
      <c r="AR260">
        <v>-0.005628008351649309</v>
      </c>
      <c r="AS260">
        <v>107.6059285332688</v>
      </c>
      <c r="AT260">
        <v>0</v>
      </c>
      <c r="AU260">
        <v>0</v>
      </c>
      <c r="AV260">
        <f>IF(AT260*$H$13&gt;=AX260,1.0,(AX260/(AX260-AT260*$H$13)))</f>
        <v>0</v>
      </c>
      <c r="AW260">
        <f>(AV260-1)*100</f>
        <v>0</v>
      </c>
      <c r="AX260">
        <f>MAX(0,($B$13+$C$13*EG260)/(1+$D$13*EG260)*DZ260/(EB260+273)*$E$13)</f>
        <v>0</v>
      </c>
      <c r="AY260" t="s">
        <v>439</v>
      </c>
      <c r="AZ260" t="s">
        <v>439</v>
      </c>
      <c r="BA260">
        <v>0</v>
      </c>
      <c r="BB260">
        <v>0</v>
      </c>
      <c r="BC260">
        <f>1-BA260/BB260</f>
        <v>0</v>
      </c>
      <c r="BD260">
        <v>0</v>
      </c>
      <c r="BE260" t="s">
        <v>439</v>
      </c>
      <c r="BF260" t="s">
        <v>439</v>
      </c>
      <c r="BG260">
        <v>0</v>
      </c>
      <c r="BH260">
        <v>0</v>
      </c>
      <c r="BI260">
        <f>1-BG260/BH260</f>
        <v>0</v>
      </c>
      <c r="BJ260">
        <v>0.5</v>
      </c>
      <c r="BK260">
        <f>DJ260</f>
        <v>0</v>
      </c>
      <c r="BL260">
        <f>M260</f>
        <v>0</v>
      </c>
      <c r="BM260">
        <f>BI260*BJ260*BK260</f>
        <v>0</v>
      </c>
      <c r="BN260">
        <f>(BL260-BD260)/BK260</f>
        <v>0</v>
      </c>
      <c r="BO260">
        <f>(BB260-BH260)/BH260</f>
        <v>0</v>
      </c>
      <c r="BP260">
        <f>BA260/(BC260+BA260/BH260)</f>
        <v>0</v>
      </c>
      <c r="BQ260" t="s">
        <v>439</v>
      </c>
      <c r="BR260">
        <v>0</v>
      </c>
      <c r="BS260">
        <f>IF(BR260&lt;&gt;0, BR260, BP260)</f>
        <v>0</v>
      </c>
      <c r="BT260">
        <f>1-BS260/BH260</f>
        <v>0</v>
      </c>
      <c r="BU260">
        <f>(BH260-BG260)/(BH260-BS260)</f>
        <v>0</v>
      </c>
      <c r="BV260">
        <f>(BB260-BH260)/(BB260-BS260)</f>
        <v>0</v>
      </c>
      <c r="BW260">
        <f>(BH260-BG260)/(BH260-BA260)</f>
        <v>0</v>
      </c>
      <c r="BX260">
        <f>(BB260-BH260)/(BB260-BA260)</f>
        <v>0</v>
      </c>
      <c r="BY260">
        <f>(BU260*BS260/BG260)</f>
        <v>0</v>
      </c>
      <c r="BZ260">
        <f>(1-BY260)</f>
        <v>0</v>
      </c>
      <c r="DI260">
        <f>$B$11*EH260+$C$11*EI260+$F$11*ET260*(1-EW260)</f>
        <v>0</v>
      </c>
      <c r="DJ260">
        <f>DI260*DK260</f>
        <v>0</v>
      </c>
      <c r="DK260">
        <f>($B$11*$D$9+$C$11*$D$9+$F$11*((FG260+EY260)/MAX(FG260+EY260+FH260, 0.1)*$I$9+FH260/MAX(FG260+EY260+FH260, 0.1)*$J$9))/($B$11+$C$11+$F$11)</f>
        <v>0</v>
      </c>
      <c r="DL260">
        <f>($B$11*$K$9+$C$11*$K$9+$F$11*((FG260+EY260)/MAX(FG260+EY260+FH260, 0.1)*$P$9+FH260/MAX(FG260+EY260+FH260, 0.1)*$Q$9))/($B$11+$C$11+$F$11)</f>
        <v>0</v>
      </c>
      <c r="DM260">
        <v>5.36</v>
      </c>
      <c r="DN260">
        <v>0.5</v>
      </c>
      <c r="DO260" t="s">
        <v>440</v>
      </c>
      <c r="DP260">
        <v>2</v>
      </c>
      <c r="DQ260" t="b">
        <v>1</v>
      </c>
      <c r="DR260">
        <v>1758646776.814285</v>
      </c>
      <c r="DS260">
        <v>760.3512857142857</v>
      </c>
      <c r="DT260">
        <v>827.1333214285715</v>
      </c>
      <c r="DU260">
        <v>25.26740714285714</v>
      </c>
      <c r="DV260">
        <v>16.35449642857143</v>
      </c>
      <c r="DW260">
        <v>760.271857142857</v>
      </c>
      <c r="DX260">
        <v>25.09999642857143</v>
      </c>
      <c r="DY260">
        <v>499.9948214285714</v>
      </c>
      <c r="DZ260">
        <v>90.45425714285714</v>
      </c>
      <c r="EA260">
        <v>0.03007865714285714</v>
      </c>
      <c r="EB260">
        <v>31.27668928571429</v>
      </c>
      <c r="EC260">
        <v>30.00579642857144</v>
      </c>
      <c r="ED260">
        <v>999.9000000000002</v>
      </c>
      <c r="EE260">
        <v>0</v>
      </c>
      <c r="EF260">
        <v>0</v>
      </c>
      <c r="EG260">
        <v>9997.383928571429</v>
      </c>
      <c r="EH260">
        <v>0</v>
      </c>
      <c r="EI260">
        <v>12.39484642857143</v>
      </c>
      <c r="EJ260">
        <v>-66.78204642857143</v>
      </c>
      <c r="EK260">
        <v>780.0609642857142</v>
      </c>
      <c r="EL260">
        <v>840.8855</v>
      </c>
      <c r="EM260">
        <v>8.912904285714285</v>
      </c>
      <c r="EN260">
        <v>827.1333214285715</v>
      </c>
      <c r="EO260">
        <v>16.35449642857143</v>
      </c>
      <c r="EP260">
        <v>2.285544285714285</v>
      </c>
      <c r="EQ260">
        <v>1.479333214285714</v>
      </c>
      <c r="ER260">
        <v>19.57487142857143</v>
      </c>
      <c r="ES260">
        <v>12.75620714285714</v>
      </c>
      <c r="ET260">
        <v>2000.046428571428</v>
      </c>
      <c r="EU260">
        <v>0.9799994999999999</v>
      </c>
      <c r="EV260">
        <v>0.02000080714285715</v>
      </c>
      <c r="EW260">
        <v>0</v>
      </c>
      <c r="EX260">
        <v>879.7983571428573</v>
      </c>
      <c r="EY260">
        <v>5.00097</v>
      </c>
      <c r="EZ260">
        <v>17633.23214285714</v>
      </c>
      <c r="FA260">
        <v>16707.96785714286</v>
      </c>
      <c r="FB260">
        <v>40.5</v>
      </c>
      <c r="FC260">
        <v>40.81199999999999</v>
      </c>
      <c r="FD260">
        <v>40.38828571428571</v>
      </c>
      <c r="FE260">
        <v>40.5</v>
      </c>
      <c r="FF260">
        <v>41.25</v>
      </c>
      <c r="FG260">
        <v>1955.146428571429</v>
      </c>
      <c r="FH260">
        <v>39.9</v>
      </c>
      <c r="FI260">
        <v>0</v>
      </c>
      <c r="FJ260">
        <v>1758646785.6</v>
      </c>
      <c r="FK260">
        <v>0</v>
      </c>
      <c r="FL260">
        <v>879.793576923077</v>
      </c>
      <c r="FM260">
        <v>6.895418806568889</v>
      </c>
      <c r="FN260">
        <v>156.3726496200043</v>
      </c>
      <c r="FO260">
        <v>17633.65769230769</v>
      </c>
      <c r="FP260">
        <v>15</v>
      </c>
      <c r="FQ260">
        <v>0</v>
      </c>
      <c r="FR260" t="s">
        <v>441</v>
      </c>
      <c r="FS260">
        <v>1747247426.5</v>
      </c>
      <c r="FT260">
        <v>1747247420.5</v>
      </c>
      <c r="FU260">
        <v>0</v>
      </c>
      <c r="FV260">
        <v>1.027</v>
      </c>
      <c r="FW260">
        <v>0.031</v>
      </c>
      <c r="FX260">
        <v>0.02</v>
      </c>
      <c r="FY260">
        <v>0.05</v>
      </c>
      <c r="FZ260">
        <v>420</v>
      </c>
      <c r="GA260">
        <v>16</v>
      </c>
      <c r="GB260">
        <v>0.01</v>
      </c>
      <c r="GC260">
        <v>0.1</v>
      </c>
      <c r="GD260">
        <v>-66.4816512195122</v>
      </c>
      <c r="GE260">
        <v>-5.199150522648221</v>
      </c>
      <c r="GF260">
        <v>0.518755260271632</v>
      </c>
      <c r="GG260">
        <v>0</v>
      </c>
      <c r="GH260">
        <v>879.2435882352942</v>
      </c>
      <c r="GI260">
        <v>9.412253623465283</v>
      </c>
      <c r="GJ260">
        <v>0.9597775820055491</v>
      </c>
      <c r="GK260">
        <v>-1</v>
      </c>
      <c r="GL260">
        <v>8.922202439024391</v>
      </c>
      <c r="GM260">
        <v>-0.1550458536585384</v>
      </c>
      <c r="GN260">
        <v>0.02501593958010682</v>
      </c>
      <c r="GO260">
        <v>0</v>
      </c>
      <c r="GP260">
        <v>0</v>
      </c>
      <c r="GQ260">
        <v>2</v>
      </c>
      <c r="GR260" t="s">
        <v>482</v>
      </c>
      <c r="GS260">
        <v>3.13479</v>
      </c>
      <c r="GT260">
        <v>2.69028</v>
      </c>
      <c r="GU260">
        <v>0.14694</v>
      </c>
      <c r="GV260">
        <v>0.153562</v>
      </c>
      <c r="GW260">
        <v>0.110113</v>
      </c>
      <c r="GX260">
        <v>0.08031000000000001</v>
      </c>
      <c r="GY260">
        <v>27138.5</v>
      </c>
      <c r="GZ260">
        <v>26975.7</v>
      </c>
      <c r="HA260">
        <v>29571.5</v>
      </c>
      <c r="HB260">
        <v>29450.5</v>
      </c>
      <c r="HC260">
        <v>34766</v>
      </c>
      <c r="HD260">
        <v>35885.5</v>
      </c>
      <c r="HE260">
        <v>41614.8</v>
      </c>
      <c r="HF260">
        <v>41841.4</v>
      </c>
      <c r="HG260">
        <v>1.93233</v>
      </c>
      <c r="HH260">
        <v>1.8711</v>
      </c>
      <c r="HI260">
        <v>0.0612997</v>
      </c>
      <c r="HJ260">
        <v>0</v>
      </c>
      <c r="HK260">
        <v>29.0102</v>
      </c>
      <c r="HL260">
        <v>999.9</v>
      </c>
      <c r="HM260">
        <v>42.8</v>
      </c>
      <c r="HN260">
        <v>31.2</v>
      </c>
      <c r="HO260">
        <v>21.5907</v>
      </c>
      <c r="HP260">
        <v>61.968</v>
      </c>
      <c r="HQ260">
        <v>26.1939</v>
      </c>
      <c r="HR260">
        <v>1</v>
      </c>
      <c r="HS260">
        <v>0.0533613</v>
      </c>
      <c r="HT260">
        <v>-1.40237</v>
      </c>
      <c r="HU260">
        <v>20.3338</v>
      </c>
      <c r="HV260">
        <v>5.21654</v>
      </c>
      <c r="HW260">
        <v>12.0122</v>
      </c>
      <c r="HX260">
        <v>4.9887</v>
      </c>
      <c r="HY260">
        <v>3.2877</v>
      </c>
      <c r="HZ260">
        <v>9999</v>
      </c>
      <c r="IA260">
        <v>9999</v>
      </c>
      <c r="IB260">
        <v>9999</v>
      </c>
      <c r="IC260">
        <v>999.9</v>
      </c>
      <c r="ID260">
        <v>1.86754</v>
      </c>
      <c r="IE260">
        <v>1.86673</v>
      </c>
      <c r="IF260">
        <v>1.866</v>
      </c>
      <c r="IG260">
        <v>1.866</v>
      </c>
      <c r="IH260">
        <v>1.86787</v>
      </c>
      <c r="II260">
        <v>1.8703</v>
      </c>
      <c r="IJ260">
        <v>1.86892</v>
      </c>
      <c r="IK260">
        <v>1.87042</v>
      </c>
      <c r="IL260">
        <v>0</v>
      </c>
      <c r="IM260">
        <v>0</v>
      </c>
      <c r="IN260">
        <v>0</v>
      </c>
      <c r="IO260">
        <v>0</v>
      </c>
      <c r="IP260" t="s">
        <v>443</v>
      </c>
      <c r="IQ260" t="s">
        <v>444</v>
      </c>
      <c r="IR260" t="s">
        <v>445</v>
      </c>
      <c r="IS260" t="s">
        <v>445</v>
      </c>
      <c r="IT260" t="s">
        <v>445</v>
      </c>
      <c r="IU260" t="s">
        <v>445</v>
      </c>
      <c r="IV260">
        <v>0</v>
      </c>
      <c r="IW260">
        <v>100</v>
      </c>
      <c r="IX260">
        <v>100</v>
      </c>
      <c r="IY260">
        <v>0.067</v>
      </c>
      <c r="IZ260">
        <v>0.1668</v>
      </c>
      <c r="JA260">
        <v>0.1520806729546384</v>
      </c>
      <c r="JB260">
        <v>0.0003178419753343253</v>
      </c>
      <c r="JC260">
        <v>-6.012475575984678E-07</v>
      </c>
      <c r="JD260">
        <v>7.594320938325871E-11</v>
      </c>
      <c r="JE260">
        <v>-0.06537213769188976</v>
      </c>
      <c r="JF260">
        <v>-0.002779077146552394</v>
      </c>
      <c r="JG260">
        <v>0.0007843295920201409</v>
      </c>
      <c r="JH260">
        <v>-1.211717912536145E-05</v>
      </c>
      <c r="JI260">
        <v>4</v>
      </c>
      <c r="JJ260">
        <v>2338</v>
      </c>
      <c r="JK260">
        <v>1</v>
      </c>
      <c r="JL260">
        <v>27</v>
      </c>
      <c r="JM260">
        <v>189989.3</v>
      </c>
      <c r="JN260">
        <v>189989.4</v>
      </c>
      <c r="JO260">
        <v>1.8457</v>
      </c>
      <c r="JP260">
        <v>2.26196</v>
      </c>
      <c r="JQ260">
        <v>1.39771</v>
      </c>
      <c r="JR260">
        <v>2.34863</v>
      </c>
      <c r="JS260">
        <v>1.49536</v>
      </c>
      <c r="JT260">
        <v>2.64648</v>
      </c>
      <c r="JU260">
        <v>36.1754</v>
      </c>
      <c r="JV260">
        <v>24.0612</v>
      </c>
      <c r="JW260">
        <v>18</v>
      </c>
      <c r="JX260">
        <v>491.658</v>
      </c>
      <c r="JY260">
        <v>443.299</v>
      </c>
      <c r="JZ260">
        <v>30.7003</v>
      </c>
      <c r="KA260">
        <v>28.2889</v>
      </c>
      <c r="KB260">
        <v>30.0001</v>
      </c>
      <c r="KC260">
        <v>28.1144</v>
      </c>
      <c r="KD260">
        <v>28.0418</v>
      </c>
      <c r="KE260">
        <v>36.9286</v>
      </c>
      <c r="KF260">
        <v>25.5861</v>
      </c>
      <c r="KG260">
        <v>32.5145</v>
      </c>
      <c r="KH260">
        <v>30.6993</v>
      </c>
      <c r="KI260">
        <v>874.59</v>
      </c>
      <c r="KJ260">
        <v>16.4994</v>
      </c>
      <c r="KK260">
        <v>101.069</v>
      </c>
      <c r="KL260">
        <v>100.614</v>
      </c>
    </row>
    <row r="261" spans="1:298">
      <c r="A261">
        <v>245</v>
      </c>
      <c r="B261">
        <v>1758646789.6</v>
      </c>
      <c r="C261">
        <v>5163.599999904633</v>
      </c>
      <c r="D261" t="s">
        <v>936</v>
      </c>
      <c r="E261" t="s">
        <v>937</v>
      </c>
      <c r="F261">
        <v>5</v>
      </c>
      <c r="G261" t="s">
        <v>833</v>
      </c>
      <c r="H261" t="s">
        <v>437</v>
      </c>
      <c r="I261" t="s">
        <v>438</v>
      </c>
      <c r="J261">
        <v>1758646782.1</v>
      </c>
      <c r="K261">
        <f>(L261)/1000</f>
        <v>0</v>
      </c>
      <c r="L261">
        <f>IF(DQ261, AO261, AI261)</f>
        <v>0</v>
      </c>
      <c r="M261">
        <f>IF(DQ261, AJ261, AH261)</f>
        <v>0</v>
      </c>
      <c r="N261">
        <f>DS261 - IF(AV261&gt;1, M261*DM261*100.0/(AX261), 0)</f>
        <v>0</v>
      </c>
      <c r="O261">
        <f>((U261-K261/2)*N261-M261)/(U261+K261/2)</f>
        <v>0</v>
      </c>
      <c r="P261">
        <f>O261*(DZ261+EA261)/1000.0</f>
        <v>0</v>
      </c>
      <c r="Q261">
        <f>(DS261 - IF(AV261&gt;1, M261*DM261*100.0/(AX261), 0))*(DZ261+EA261)/1000.0</f>
        <v>0</v>
      </c>
      <c r="R261">
        <f>2.0/((1/T261-1/S261)+SIGN(T261)*SQRT((1/T261-1/S261)*(1/T261-1/S261) + 4*DN261/((DN261+1)*(DN261+1))*(2*1/T261*1/S261-1/S261*1/S261)))</f>
        <v>0</v>
      </c>
      <c r="S261">
        <f>IF(LEFT(DO261,1)&lt;&gt;"0",IF(LEFT(DO261,1)="1",3.0,DP261),$D$5+$E$5*(EG261*DZ261/($K$5*1000))+$F$5*(EG261*DZ261/($K$5*1000))*MAX(MIN(DM261,$J$5),$I$5)*MAX(MIN(DM261,$J$5),$I$5)+$G$5*MAX(MIN(DM261,$J$5),$I$5)*(EG261*DZ261/($K$5*1000))+$H$5*(EG261*DZ261/($K$5*1000))*(EG261*DZ261/($K$5*1000)))</f>
        <v>0</v>
      </c>
      <c r="T261">
        <f>K261*(1000-(1000*0.61365*exp(17.502*X261/(240.97+X261))/(DZ261+EA261)+DU261)/2)/(1000*0.61365*exp(17.502*X261/(240.97+X261))/(DZ261+EA261)-DU261)</f>
        <v>0</v>
      </c>
      <c r="U261">
        <f>1/((DN261+1)/(R261/1.6)+1/(S261/1.37)) + DN261/((DN261+1)/(R261/1.6) + DN261/(S261/1.37))</f>
        <v>0</v>
      </c>
      <c r="V261">
        <f>(DI261*DL261)</f>
        <v>0</v>
      </c>
      <c r="W261">
        <f>(EB261+(V261+2*0.95*5.67E-8*(((EB261+$B$7)+273)^4-(EB261+273)^4)-44100*K261)/(1.84*29.3*S261+8*0.95*5.67E-8*(EB261+273)^3))</f>
        <v>0</v>
      </c>
      <c r="X261">
        <f>($C$7*EC261+$D$7*ED261+$E$7*W261)</f>
        <v>0</v>
      </c>
      <c r="Y261">
        <f>0.61365*exp(17.502*X261/(240.97+X261))</f>
        <v>0</v>
      </c>
      <c r="Z261">
        <f>(AA261/AB261*100)</f>
        <v>0</v>
      </c>
      <c r="AA261">
        <f>DU261*(DZ261+EA261)/1000</f>
        <v>0</v>
      </c>
      <c r="AB261">
        <f>0.61365*exp(17.502*EB261/(240.97+EB261))</f>
        <v>0</v>
      </c>
      <c r="AC261">
        <f>(Y261-DU261*(DZ261+EA261)/1000)</f>
        <v>0</v>
      </c>
      <c r="AD261">
        <f>(-K261*44100)</f>
        <v>0</v>
      </c>
      <c r="AE261">
        <f>2*29.3*S261*0.92*(EB261-X261)</f>
        <v>0</v>
      </c>
      <c r="AF261">
        <f>2*0.95*5.67E-8*(((EB261+$B$7)+273)^4-(X261+273)^4)</f>
        <v>0</v>
      </c>
      <c r="AG261">
        <f>V261+AF261+AD261+AE261</f>
        <v>0</v>
      </c>
      <c r="AH261">
        <f>DY261*AV261*(DT261-DS261*(1000-AV261*DV261)/(1000-AV261*DU261))/(100*DM261)</f>
        <v>0</v>
      </c>
      <c r="AI261">
        <f>1000*DY261*AV261*(DU261-DV261)/(100*DM261*(1000-AV261*DU261))</f>
        <v>0</v>
      </c>
      <c r="AJ261">
        <f>(AK261 - AL261 - DZ261*1E3/(8.314*(EB261+273.15)) * AN261/DY261 * AM261) * DY261/(100*DM261) * (1000 - DV261)/1000</f>
        <v>0</v>
      </c>
      <c r="AK261">
        <v>873.9874676604328</v>
      </c>
      <c r="AL261">
        <v>821.311496969697</v>
      </c>
      <c r="AM261">
        <v>3.347054112544353</v>
      </c>
      <c r="AN261">
        <v>64.9634164498939</v>
      </c>
      <c r="AO261">
        <f>(AQ261 - AP261 + DZ261*1E3/(8.314*(EB261+273.15)) * AS261/DY261 * AR261) * DY261/(100*DM261) * 1000/(1000 - AQ261)</f>
        <v>0</v>
      </c>
      <c r="AP261">
        <v>16.42242886619139</v>
      </c>
      <c r="AQ261">
        <v>25.22218060606062</v>
      </c>
      <c r="AR261">
        <v>0.0001207215579728201</v>
      </c>
      <c r="AS261">
        <v>107.6059285332688</v>
      </c>
      <c r="AT261">
        <v>0</v>
      </c>
      <c r="AU261">
        <v>0</v>
      </c>
      <c r="AV261">
        <f>IF(AT261*$H$13&gt;=AX261,1.0,(AX261/(AX261-AT261*$H$13)))</f>
        <v>0</v>
      </c>
      <c r="AW261">
        <f>(AV261-1)*100</f>
        <v>0</v>
      </c>
      <c r="AX261">
        <f>MAX(0,($B$13+$C$13*EG261)/(1+$D$13*EG261)*DZ261/(EB261+273)*$E$13)</f>
        <v>0</v>
      </c>
      <c r="AY261" t="s">
        <v>439</v>
      </c>
      <c r="AZ261" t="s">
        <v>439</v>
      </c>
      <c r="BA261">
        <v>0</v>
      </c>
      <c r="BB261">
        <v>0</v>
      </c>
      <c r="BC261">
        <f>1-BA261/BB261</f>
        <v>0</v>
      </c>
      <c r="BD261">
        <v>0</v>
      </c>
      <c r="BE261" t="s">
        <v>439</v>
      </c>
      <c r="BF261" t="s">
        <v>439</v>
      </c>
      <c r="BG261">
        <v>0</v>
      </c>
      <c r="BH261">
        <v>0</v>
      </c>
      <c r="BI261">
        <f>1-BG261/BH261</f>
        <v>0</v>
      </c>
      <c r="BJ261">
        <v>0.5</v>
      </c>
      <c r="BK261">
        <f>DJ261</f>
        <v>0</v>
      </c>
      <c r="BL261">
        <f>M261</f>
        <v>0</v>
      </c>
      <c r="BM261">
        <f>BI261*BJ261*BK261</f>
        <v>0</v>
      </c>
      <c r="BN261">
        <f>(BL261-BD261)/BK261</f>
        <v>0</v>
      </c>
      <c r="BO261">
        <f>(BB261-BH261)/BH261</f>
        <v>0</v>
      </c>
      <c r="BP261">
        <f>BA261/(BC261+BA261/BH261)</f>
        <v>0</v>
      </c>
      <c r="BQ261" t="s">
        <v>439</v>
      </c>
      <c r="BR261">
        <v>0</v>
      </c>
      <c r="BS261">
        <f>IF(BR261&lt;&gt;0, BR261, BP261)</f>
        <v>0</v>
      </c>
      <c r="BT261">
        <f>1-BS261/BH261</f>
        <v>0</v>
      </c>
      <c r="BU261">
        <f>(BH261-BG261)/(BH261-BS261)</f>
        <v>0</v>
      </c>
      <c r="BV261">
        <f>(BB261-BH261)/(BB261-BS261)</f>
        <v>0</v>
      </c>
      <c r="BW261">
        <f>(BH261-BG261)/(BH261-BA261)</f>
        <v>0</v>
      </c>
      <c r="BX261">
        <f>(BB261-BH261)/(BB261-BA261)</f>
        <v>0</v>
      </c>
      <c r="BY261">
        <f>(BU261*BS261/BG261)</f>
        <v>0</v>
      </c>
      <c r="BZ261">
        <f>(1-BY261)</f>
        <v>0</v>
      </c>
      <c r="DI261">
        <f>$B$11*EH261+$C$11*EI261+$F$11*ET261*(1-EW261)</f>
        <v>0</v>
      </c>
      <c r="DJ261">
        <f>DI261*DK261</f>
        <v>0</v>
      </c>
      <c r="DK261">
        <f>($B$11*$D$9+$C$11*$D$9+$F$11*((FG261+EY261)/MAX(FG261+EY261+FH261, 0.1)*$I$9+FH261/MAX(FG261+EY261+FH261, 0.1)*$J$9))/($B$11+$C$11+$F$11)</f>
        <v>0</v>
      </c>
      <c r="DL261">
        <f>($B$11*$K$9+$C$11*$K$9+$F$11*((FG261+EY261)/MAX(FG261+EY261+FH261, 0.1)*$P$9+FH261/MAX(FG261+EY261+FH261, 0.1)*$Q$9))/($B$11+$C$11+$F$11)</f>
        <v>0</v>
      </c>
      <c r="DM261">
        <v>5.36</v>
      </c>
      <c r="DN261">
        <v>0.5</v>
      </c>
      <c r="DO261" t="s">
        <v>440</v>
      </c>
      <c r="DP261">
        <v>2</v>
      </c>
      <c r="DQ261" t="b">
        <v>1</v>
      </c>
      <c r="DR261">
        <v>1758646782.1</v>
      </c>
      <c r="DS261">
        <v>777.6751851851851</v>
      </c>
      <c r="DT261">
        <v>844.8273333333335</v>
      </c>
      <c r="DU261">
        <v>25.24145185185185</v>
      </c>
      <c r="DV261">
        <v>16.36781111111111</v>
      </c>
      <c r="DW261">
        <v>777.6038888888889</v>
      </c>
      <c r="DX261">
        <v>25.0744037037037</v>
      </c>
      <c r="DY261">
        <v>499.9916666666667</v>
      </c>
      <c r="DZ261">
        <v>90.4541</v>
      </c>
      <c r="EA261">
        <v>0.0300924037037037</v>
      </c>
      <c r="EB261">
        <v>31.2781</v>
      </c>
      <c r="EC261">
        <v>30.01131851851852</v>
      </c>
      <c r="ED261">
        <v>999.9000000000001</v>
      </c>
      <c r="EE261">
        <v>0</v>
      </c>
      <c r="EF261">
        <v>0</v>
      </c>
      <c r="EG261">
        <v>10000.96259259259</v>
      </c>
      <c r="EH261">
        <v>0</v>
      </c>
      <c r="EI261">
        <v>12.3657</v>
      </c>
      <c r="EJ261">
        <v>-67.15205185185185</v>
      </c>
      <c r="EK261">
        <v>797.8128148148147</v>
      </c>
      <c r="EL261">
        <v>858.886</v>
      </c>
      <c r="EM261">
        <v>8.873645185185186</v>
      </c>
      <c r="EN261">
        <v>844.8273333333335</v>
      </c>
      <c r="EO261">
        <v>16.36781111111111</v>
      </c>
      <c r="EP261">
        <v>2.283193703703704</v>
      </c>
      <c r="EQ261">
        <v>1.480534814814815</v>
      </c>
      <c r="ER261">
        <v>19.55831111111111</v>
      </c>
      <c r="ES261">
        <v>12.76858148148148</v>
      </c>
      <c r="ET261">
        <v>2000.054814814815</v>
      </c>
      <c r="EU261">
        <v>0.9799995555555555</v>
      </c>
      <c r="EV261">
        <v>0.02000075185185186</v>
      </c>
      <c r="EW261">
        <v>0</v>
      </c>
      <c r="EX261">
        <v>880.3675925925925</v>
      </c>
      <c r="EY261">
        <v>5.00097</v>
      </c>
      <c r="EZ261">
        <v>17645.43703703704</v>
      </c>
      <c r="FA261">
        <v>16708.02962962963</v>
      </c>
      <c r="FB261">
        <v>40.5</v>
      </c>
      <c r="FC261">
        <v>40.81199999999999</v>
      </c>
      <c r="FD261">
        <v>40.39337037037038</v>
      </c>
      <c r="FE261">
        <v>40.5</v>
      </c>
      <c r="FF261">
        <v>41.25</v>
      </c>
      <c r="FG261">
        <v>1955.154814814815</v>
      </c>
      <c r="FH261">
        <v>39.9</v>
      </c>
      <c r="FI261">
        <v>0</v>
      </c>
      <c r="FJ261">
        <v>1758646790.4</v>
      </c>
      <c r="FK261">
        <v>0</v>
      </c>
      <c r="FL261">
        <v>880.3294999999998</v>
      </c>
      <c r="FM261">
        <v>5.419384616215785</v>
      </c>
      <c r="FN261">
        <v>118.5675213573906</v>
      </c>
      <c r="FO261">
        <v>17644.63461538462</v>
      </c>
      <c r="FP261">
        <v>15</v>
      </c>
      <c r="FQ261">
        <v>0</v>
      </c>
      <c r="FR261" t="s">
        <v>441</v>
      </c>
      <c r="FS261">
        <v>1747247426.5</v>
      </c>
      <c r="FT261">
        <v>1747247420.5</v>
      </c>
      <c r="FU261">
        <v>0</v>
      </c>
      <c r="FV261">
        <v>1.027</v>
      </c>
      <c r="FW261">
        <v>0.031</v>
      </c>
      <c r="FX261">
        <v>0.02</v>
      </c>
      <c r="FY261">
        <v>0.05</v>
      </c>
      <c r="FZ261">
        <v>420</v>
      </c>
      <c r="GA261">
        <v>16</v>
      </c>
      <c r="GB261">
        <v>0.01</v>
      </c>
      <c r="GC261">
        <v>0.1</v>
      </c>
      <c r="GD261">
        <v>-66.95161499999999</v>
      </c>
      <c r="GE261">
        <v>-4.154818761725783</v>
      </c>
      <c r="GF261">
        <v>0.4027226139354483</v>
      </c>
      <c r="GG261">
        <v>0</v>
      </c>
      <c r="GH261">
        <v>880.0392058823529</v>
      </c>
      <c r="GI261">
        <v>6.47598166372752</v>
      </c>
      <c r="GJ261">
        <v>0.6869107647933014</v>
      </c>
      <c r="GK261">
        <v>-1</v>
      </c>
      <c r="GL261">
        <v>8.886972750000002</v>
      </c>
      <c r="GM261">
        <v>-0.4813338461538628</v>
      </c>
      <c r="GN261">
        <v>0.053855393740437</v>
      </c>
      <c r="GO261">
        <v>0</v>
      </c>
      <c r="GP261">
        <v>0</v>
      </c>
      <c r="GQ261">
        <v>2</v>
      </c>
      <c r="GR261" t="s">
        <v>482</v>
      </c>
      <c r="GS261">
        <v>3.13474</v>
      </c>
      <c r="GT261">
        <v>2.69066</v>
      </c>
      <c r="GU261">
        <v>0.148977</v>
      </c>
      <c r="GV261">
        <v>0.155551</v>
      </c>
      <c r="GW261">
        <v>0.110111</v>
      </c>
      <c r="GX261">
        <v>0.0804197</v>
      </c>
      <c r="GY261">
        <v>27074</v>
      </c>
      <c r="GZ261">
        <v>26912.6</v>
      </c>
      <c r="HA261">
        <v>29571.8</v>
      </c>
      <c r="HB261">
        <v>29450.8</v>
      </c>
      <c r="HC261">
        <v>34766.6</v>
      </c>
      <c r="HD261">
        <v>35881.6</v>
      </c>
      <c r="HE261">
        <v>41615.3</v>
      </c>
      <c r="HF261">
        <v>41841.8</v>
      </c>
      <c r="HG261">
        <v>1.9321</v>
      </c>
      <c r="HH261">
        <v>1.87118</v>
      </c>
      <c r="HI261">
        <v>0.0619702</v>
      </c>
      <c r="HJ261">
        <v>0</v>
      </c>
      <c r="HK261">
        <v>29.0148</v>
      </c>
      <c r="HL261">
        <v>999.9</v>
      </c>
      <c r="HM261">
        <v>42.8</v>
      </c>
      <c r="HN261">
        <v>31.2</v>
      </c>
      <c r="HO261">
        <v>21.5908</v>
      </c>
      <c r="HP261">
        <v>62.158</v>
      </c>
      <c r="HQ261">
        <v>26.3181</v>
      </c>
      <c r="HR261">
        <v>1</v>
      </c>
      <c r="HS261">
        <v>0.0533562</v>
      </c>
      <c r="HT261">
        <v>-1.39264</v>
      </c>
      <c r="HU261">
        <v>20.3341</v>
      </c>
      <c r="HV261">
        <v>5.21699</v>
      </c>
      <c r="HW261">
        <v>12.012</v>
      </c>
      <c r="HX261">
        <v>4.98875</v>
      </c>
      <c r="HY261">
        <v>3.28783</v>
      </c>
      <c r="HZ261">
        <v>9999</v>
      </c>
      <c r="IA261">
        <v>9999</v>
      </c>
      <c r="IB261">
        <v>9999</v>
      </c>
      <c r="IC261">
        <v>999.9</v>
      </c>
      <c r="ID261">
        <v>1.86753</v>
      </c>
      <c r="IE261">
        <v>1.86672</v>
      </c>
      <c r="IF261">
        <v>1.866</v>
      </c>
      <c r="IG261">
        <v>1.866</v>
      </c>
      <c r="IH261">
        <v>1.86784</v>
      </c>
      <c r="II261">
        <v>1.87028</v>
      </c>
      <c r="IJ261">
        <v>1.86893</v>
      </c>
      <c r="IK261">
        <v>1.87042</v>
      </c>
      <c r="IL261">
        <v>0</v>
      </c>
      <c r="IM261">
        <v>0</v>
      </c>
      <c r="IN261">
        <v>0</v>
      </c>
      <c r="IO261">
        <v>0</v>
      </c>
      <c r="IP261" t="s">
        <v>443</v>
      </c>
      <c r="IQ261" t="s">
        <v>444</v>
      </c>
      <c r="IR261" t="s">
        <v>445</v>
      </c>
      <c r="IS261" t="s">
        <v>445</v>
      </c>
      <c r="IT261" t="s">
        <v>445</v>
      </c>
      <c r="IU261" t="s">
        <v>445</v>
      </c>
      <c r="IV261">
        <v>0</v>
      </c>
      <c r="IW261">
        <v>100</v>
      </c>
      <c r="IX261">
        <v>100</v>
      </c>
      <c r="IY261">
        <v>0.06</v>
      </c>
      <c r="IZ261">
        <v>0.1668</v>
      </c>
      <c r="JA261">
        <v>0.1520806729546384</v>
      </c>
      <c r="JB261">
        <v>0.0003178419753343253</v>
      </c>
      <c r="JC261">
        <v>-6.012475575984678E-07</v>
      </c>
      <c r="JD261">
        <v>7.594320938325871E-11</v>
      </c>
      <c r="JE261">
        <v>-0.06537213769188976</v>
      </c>
      <c r="JF261">
        <v>-0.002779077146552394</v>
      </c>
      <c r="JG261">
        <v>0.0007843295920201409</v>
      </c>
      <c r="JH261">
        <v>-1.211717912536145E-05</v>
      </c>
      <c r="JI261">
        <v>4</v>
      </c>
      <c r="JJ261">
        <v>2338</v>
      </c>
      <c r="JK261">
        <v>1</v>
      </c>
      <c r="JL261">
        <v>27</v>
      </c>
      <c r="JM261">
        <v>189989.4</v>
      </c>
      <c r="JN261">
        <v>189989.5</v>
      </c>
      <c r="JO261">
        <v>1.87012</v>
      </c>
      <c r="JP261">
        <v>2.25464</v>
      </c>
      <c r="JQ261">
        <v>1.39648</v>
      </c>
      <c r="JR261">
        <v>2.34985</v>
      </c>
      <c r="JS261">
        <v>1.49536</v>
      </c>
      <c r="JT261">
        <v>2.5708</v>
      </c>
      <c r="JU261">
        <v>36.1754</v>
      </c>
      <c r="JV261">
        <v>24.0612</v>
      </c>
      <c r="JW261">
        <v>18</v>
      </c>
      <c r="JX261">
        <v>491.509</v>
      </c>
      <c r="JY261">
        <v>443.327</v>
      </c>
      <c r="JZ261">
        <v>30.6929</v>
      </c>
      <c r="KA261">
        <v>28.2889</v>
      </c>
      <c r="KB261">
        <v>30</v>
      </c>
      <c r="KC261">
        <v>28.1135</v>
      </c>
      <c r="KD261">
        <v>28.0394</v>
      </c>
      <c r="KE261">
        <v>37.4689</v>
      </c>
      <c r="KF261">
        <v>25.3136</v>
      </c>
      <c r="KG261">
        <v>32.5145</v>
      </c>
      <c r="KH261">
        <v>30.6913</v>
      </c>
      <c r="KI261">
        <v>887.948</v>
      </c>
      <c r="KJ261">
        <v>16.5217</v>
      </c>
      <c r="KK261">
        <v>101.071</v>
      </c>
      <c r="KL261">
        <v>100.615</v>
      </c>
    </row>
    <row r="262" spans="1:298">
      <c r="A262">
        <v>246</v>
      </c>
      <c r="B262">
        <v>1758646794.6</v>
      </c>
      <c r="C262">
        <v>5168.599999904633</v>
      </c>
      <c r="D262" t="s">
        <v>938</v>
      </c>
      <c r="E262" t="s">
        <v>939</v>
      </c>
      <c r="F262">
        <v>5</v>
      </c>
      <c r="G262" t="s">
        <v>833</v>
      </c>
      <c r="H262" t="s">
        <v>437</v>
      </c>
      <c r="I262" t="s">
        <v>438</v>
      </c>
      <c r="J262">
        <v>1758646786.814285</v>
      </c>
      <c r="K262">
        <f>(L262)/1000</f>
        <v>0</v>
      </c>
      <c r="L262">
        <f>IF(DQ262, AO262, AI262)</f>
        <v>0</v>
      </c>
      <c r="M262">
        <f>IF(DQ262, AJ262, AH262)</f>
        <v>0</v>
      </c>
      <c r="N262">
        <f>DS262 - IF(AV262&gt;1, M262*DM262*100.0/(AX262), 0)</f>
        <v>0</v>
      </c>
      <c r="O262">
        <f>((U262-K262/2)*N262-M262)/(U262+K262/2)</f>
        <v>0</v>
      </c>
      <c r="P262">
        <f>O262*(DZ262+EA262)/1000.0</f>
        <v>0</v>
      </c>
      <c r="Q262">
        <f>(DS262 - IF(AV262&gt;1, M262*DM262*100.0/(AX262), 0))*(DZ262+EA262)/1000.0</f>
        <v>0</v>
      </c>
      <c r="R262">
        <f>2.0/((1/T262-1/S262)+SIGN(T262)*SQRT((1/T262-1/S262)*(1/T262-1/S262) + 4*DN262/((DN262+1)*(DN262+1))*(2*1/T262*1/S262-1/S262*1/S262)))</f>
        <v>0</v>
      </c>
      <c r="S262">
        <f>IF(LEFT(DO262,1)&lt;&gt;"0",IF(LEFT(DO262,1)="1",3.0,DP262),$D$5+$E$5*(EG262*DZ262/($K$5*1000))+$F$5*(EG262*DZ262/($K$5*1000))*MAX(MIN(DM262,$J$5),$I$5)*MAX(MIN(DM262,$J$5),$I$5)+$G$5*MAX(MIN(DM262,$J$5),$I$5)*(EG262*DZ262/($K$5*1000))+$H$5*(EG262*DZ262/($K$5*1000))*(EG262*DZ262/($K$5*1000)))</f>
        <v>0</v>
      </c>
      <c r="T262">
        <f>K262*(1000-(1000*0.61365*exp(17.502*X262/(240.97+X262))/(DZ262+EA262)+DU262)/2)/(1000*0.61365*exp(17.502*X262/(240.97+X262))/(DZ262+EA262)-DU262)</f>
        <v>0</v>
      </c>
      <c r="U262">
        <f>1/((DN262+1)/(R262/1.6)+1/(S262/1.37)) + DN262/((DN262+1)/(R262/1.6) + DN262/(S262/1.37))</f>
        <v>0</v>
      </c>
      <c r="V262">
        <f>(DI262*DL262)</f>
        <v>0</v>
      </c>
      <c r="W262">
        <f>(EB262+(V262+2*0.95*5.67E-8*(((EB262+$B$7)+273)^4-(EB262+273)^4)-44100*K262)/(1.84*29.3*S262+8*0.95*5.67E-8*(EB262+273)^3))</f>
        <v>0</v>
      </c>
      <c r="X262">
        <f>($C$7*EC262+$D$7*ED262+$E$7*W262)</f>
        <v>0</v>
      </c>
      <c r="Y262">
        <f>0.61365*exp(17.502*X262/(240.97+X262))</f>
        <v>0</v>
      </c>
      <c r="Z262">
        <f>(AA262/AB262*100)</f>
        <v>0</v>
      </c>
      <c r="AA262">
        <f>DU262*(DZ262+EA262)/1000</f>
        <v>0</v>
      </c>
      <c r="AB262">
        <f>0.61365*exp(17.502*EB262/(240.97+EB262))</f>
        <v>0</v>
      </c>
      <c r="AC262">
        <f>(Y262-DU262*(DZ262+EA262)/1000)</f>
        <v>0</v>
      </c>
      <c r="AD262">
        <f>(-K262*44100)</f>
        <v>0</v>
      </c>
      <c r="AE262">
        <f>2*29.3*S262*0.92*(EB262-X262)</f>
        <v>0</v>
      </c>
      <c r="AF262">
        <f>2*0.95*5.67E-8*(((EB262+$B$7)+273)^4-(X262+273)^4)</f>
        <v>0</v>
      </c>
      <c r="AG262">
        <f>V262+AF262+AD262+AE262</f>
        <v>0</v>
      </c>
      <c r="AH262">
        <f>DY262*AV262*(DT262-DS262*(1000-AV262*DV262)/(1000-AV262*DU262))/(100*DM262)</f>
        <v>0</v>
      </c>
      <c r="AI262">
        <f>1000*DY262*AV262*(DU262-DV262)/(100*DM262*(1000-AV262*DU262))</f>
        <v>0</v>
      </c>
      <c r="AJ262">
        <f>(AK262 - AL262 - DZ262*1E3/(8.314*(EB262+273.15)) * AN262/DY262 * AM262) * DY262/(100*DM262) * (1000 - DV262)/1000</f>
        <v>0</v>
      </c>
      <c r="AK262">
        <v>891.0595704508515</v>
      </c>
      <c r="AL262">
        <v>838.1945939393939</v>
      </c>
      <c r="AM262">
        <v>3.37808507414776</v>
      </c>
      <c r="AN262">
        <v>64.9634164498939</v>
      </c>
      <c r="AO262">
        <f>(AQ262 - AP262 + DZ262*1E3/(8.314*(EB262+273.15)) * AS262/DY262 * AR262) * DY262/(100*DM262) * 1000/(1000 - AQ262)</f>
        <v>0</v>
      </c>
      <c r="AP262">
        <v>16.45147332120603</v>
      </c>
      <c r="AQ262">
        <v>25.20597757575757</v>
      </c>
      <c r="AR262">
        <v>-0.0005755037644386453</v>
      </c>
      <c r="AS262">
        <v>107.6059285332688</v>
      </c>
      <c r="AT262">
        <v>0</v>
      </c>
      <c r="AU262">
        <v>0</v>
      </c>
      <c r="AV262">
        <f>IF(AT262*$H$13&gt;=AX262,1.0,(AX262/(AX262-AT262*$H$13)))</f>
        <v>0</v>
      </c>
      <c r="AW262">
        <f>(AV262-1)*100</f>
        <v>0</v>
      </c>
      <c r="AX262">
        <f>MAX(0,($B$13+$C$13*EG262)/(1+$D$13*EG262)*DZ262/(EB262+273)*$E$13)</f>
        <v>0</v>
      </c>
      <c r="AY262" t="s">
        <v>439</v>
      </c>
      <c r="AZ262" t="s">
        <v>439</v>
      </c>
      <c r="BA262">
        <v>0</v>
      </c>
      <c r="BB262">
        <v>0</v>
      </c>
      <c r="BC262">
        <f>1-BA262/BB262</f>
        <v>0</v>
      </c>
      <c r="BD262">
        <v>0</v>
      </c>
      <c r="BE262" t="s">
        <v>439</v>
      </c>
      <c r="BF262" t="s">
        <v>439</v>
      </c>
      <c r="BG262">
        <v>0</v>
      </c>
      <c r="BH262">
        <v>0</v>
      </c>
      <c r="BI262">
        <f>1-BG262/BH262</f>
        <v>0</v>
      </c>
      <c r="BJ262">
        <v>0.5</v>
      </c>
      <c r="BK262">
        <f>DJ262</f>
        <v>0</v>
      </c>
      <c r="BL262">
        <f>M262</f>
        <v>0</v>
      </c>
      <c r="BM262">
        <f>BI262*BJ262*BK262</f>
        <v>0</v>
      </c>
      <c r="BN262">
        <f>(BL262-BD262)/BK262</f>
        <v>0</v>
      </c>
      <c r="BO262">
        <f>(BB262-BH262)/BH262</f>
        <v>0</v>
      </c>
      <c r="BP262">
        <f>BA262/(BC262+BA262/BH262)</f>
        <v>0</v>
      </c>
      <c r="BQ262" t="s">
        <v>439</v>
      </c>
      <c r="BR262">
        <v>0</v>
      </c>
      <c r="BS262">
        <f>IF(BR262&lt;&gt;0, BR262, BP262)</f>
        <v>0</v>
      </c>
      <c r="BT262">
        <f>1-BS262/BH262</f>
        <v>0</v>
      </c>
      <c r="BU262">
        <f>(BH262-BG262)/(BH262-BS262)</f>
        <v>0</v>
      </c>
      <c r="BV262">
        <f>(BB262-BH262)/(BB262-BS262)</f>
        <v>0</v>
      </c>
      <c r="BW262">
        <f>(BH262-BG262)/(BH262-BA262)</f>
        <v>0</v>
      </c>
      <c r="BX262">
        <f>(BB262-BH262)/(BB262-BA262)</f>
        <v>0</v>
      </c>
      <c r="BY262">
        <f>(BU262*BS262/BG262)</f>
        <v>0</v>
      </c>
      <c r="BZ262">
        <f>(1-BY262)</f>
        <v>0</v>
      </c>
      <c r="DI262">
        <f>$B$11*EH262+$C$11*EI262+$F$11*ET262*(1-EW262)</f>
        <v>0</v>
      </c>
      <c r="DJ262">
        <f>DI262*DK262</f>
        <v>0</v>
      </c>
      <c r="DK262">
        <f>($B$11*$D$9+$C$11*$D$9+$F$11*((FG262+EY262)/MAX(FG262+EY262+FH262, 0.1)*$I$9+FH262/MAX(FG262+EY262+FH262, 0.1)*$J$9))/($B$11+$C$11+$F$11)</f>
        <v>0</v>
      </c>
      <c r="DL262">
        <f>($B$11*$K$9+$C$11*$K$9+$F$11*((FG262+EY262)/MAX(FG262+EY262+FH262, 0.1)*$P$9+FH262/MAX(FG262+EY262+FH262, 0.1)*$Q$9))/($B$11+$C$11+$F$11)</f>
        <v>0</v>
      </c>
      <c r="DM262">
        <v>5.36</v>
      </c>
      <c r="DN262">
        <v>0.5</v>
      </c>
      <c r="DO262" t="s">
        <v>440</v>
      </c>
      <c r="DP262">
        <v>2</v>
      </c>
      <c r="DQ262" t="b">
        <v>1</v>
      </c>
      <c r="DR262">
        <v>1758646786.814285</v>
      </c>
      <c r="DS262">
        <v>793.1384285714287</v>
      </c>
      <c r="DT262">
        <v>860.5978928571431</v>
      </c>
      <c r="DU262">
        <v>25.2235</v>
      </c>
      <c r="DV262">
        <v>16.40493571428571</v>
      </c>
      <c r="DW262">
        <v>793.074642857143</v>
      </c>
      <c r="DX262">
        <v>25.05669642857143</v>
      </c>
      <c r="DY262">
        <v>499.9933928571429</v>
      </c>
      <c r="DZ262">
        <v>90.45376071428571</v>
      </c>
      <c r="EA262">
        <v>0.03014579285714285</v>
      </c>
      <c r="EB262">
        <v>31.28024285714286</v>
      </c>
      <c r="EC262">
        <v>30.01648571428571</v>
      </c>
      <c r="ED262">
        <v>999.9000000000002</v>
      </c>
      <c r="EE262">
        <v>0</v>
      </c>
      <c r="EF262">
        <v>0</v>
      </c>
      <c r="EG262">
        <v>10003.96678571428</v>
      </c>
      <c r="EH262">
        <v>0</v>
      </c>
      <c r="EI262">
        <v>12.3657</v>
      </c>
      <c r="EJ262">
        <v>-67.45936071428571</v>
      </c>
      <c r="EK262">
        <v>813.6617500000001</v>
      </c>
      <c r="EL262">
        <v>874.9520357142857</v>
      </c>
      <c r="EM262">
        <v>8.818575357142858</v>
      </c>
      <c r="EN262">
        <v>860.5978928571431</v>
      </c>
      <c r="EO262">
        <v>16.40493571428571</v>
      </c>
      <c r="EP262">
        <v>2.281561428571429</v>
      </c>
      <c r="EQ262">
        <v>1.483886785714286</v>
      </c>
      <c r="ER262">
        <v>19.54680357142857</v>
      </c>
      <c r="ES262">
        <v>12.80311428571428</v>
      </c>
      <c r="ET262">
        <v>2000.0625</v>
      </c>
      <c r="EU262">
        <v>0.9799996071428571</v>
      </c>
      <c r="EV262">
        <v>0.02000070000000001</v>
      </c>
      <c r="EW262">
        <v>0</v>
      </c>
      <c r="EX262">
        <v>880.7426071428572</v>
      </c>
      <c r="EY262">
        <v>5.00097</v>
      </c>
      <c r="EZ262">
        <v>17653.14642857143</v>
      </c>
      <c r="FA262">
        <v>16708.1</v>
      </c>
      <c r="FB262">
        <v>40.5</v>
      </c>
      <c r="FC262">
        <v>40.81199999999999</v>
      </c>
      <c r="FD262">
        <v>40.39049999999999</v>
      </c>
      <c r="FE262">
        <v>40.5</v>
      </c>
      <c r="FF262">
        <v>41.25</v>
      </c>
      <c r="FG262">
        <v>1955.1625</v>
      </c>
      <c r="FH262">
        <v>39.9</v>
      </c>
      <c r="FI262">
        <v>0</v>
      </c>
      <c r="FJ262">
        <v>1758646795.8</v>
      </c>
      <c r="FK262">
        <v>0</v>
      </c>
      <c r="FL262">
        <v>880.7782400000001</v>
      </c>
      <c r="FM262">
        <v>3.546923101324807</v>
      </c>
      <c r="FN262">
        <v>73.63076929813262</v>
      </c>
      <c r="FO262">
        <v>17653.908</v>
      </c>
      <c r="FP262">
        <v>15</v>
      </c>
      <c r="FQ262">
        <v>0</v>
      </c>
      <c r="FR262" t="s">
        <v>441</v>
      </c>
      <c r="FS262">
        <v>1747247426.5</v>
      </c>
      <c r="FT262">
        <v>1747247420.5</v>
      </c>
      <c r="FU262">
        <v>0</v>
      </c>
      <c r="FV262">
        <v>1.027</v>
      </c>
      <c r="FW262">
        <v>0.031</v>
      </c>
      <c r="FX262">
        <v>0.02</v>
      </c>
      <c r="FY262">
        <v>0.05</v>
      </c>
      <c r="FZ262">
        <v>420</v>
      </c>
      <c r="GA262">
        <v>16</v>
      </c>
      <c r="GB262">
        <v>0.01</v>
      </c>
      <c r="GC262">
        <v>0.1</v>
      </c>
      <c r="GD262">
        <v>-67.30304</v>
      </c>
      <c r="GE262">
        <v>-4.012086303939782</v>
      </c>
      <c r="GF262">
        <v>0.3886619468123937</v>
      </c>
      <c r="GG262">
        <v>0</v>
      </c>
      <c r="GH262">
        <v>880.5012647058824</v>
      </c>
      <c r="GI262">
        <v>4.698961045198527</v>
      </c>
      <c r="GJ262">
        <v>0.5388238448817422</v>
      </c>
      <c r="GK262">
        <v>-1</v>
      </c>
      <c r="GL262">
        <v>8.8488215</v>
      </c>
      <c r="GM262">
        <v>-0.7053467166979313</v>
      </c>
      <c r="GN262">
        <v>0.06901197441567665</v>
      </c>
      <c r="GO262">
        <v>0</v>
      </c>
      <c r="GP262">
        <v>0</v>
      </c>
      <c r="GQ262">
        <v>2</v>
      </c>
      <c r="GR262" t="s">
        <v>482</v>
      </c>
      <c r="GS262">
        <v>3.13493</v>
      </c>
      <c r="GT262">
        <v>2.69064</v>
      </c>
      <c r="GU262">
        <v>0.151002</v>
      </c>
      <c r="GV262">
        <v>0.157504</v>
      </c>
      <c r="GW262">
        <v>0.110062</v>
      </c>
      <c r="GX262">
        <v>0.0805645</v>
      </c>
      <c r="GY262">
        <v>27009.6</v>
      </c>
      <c r="GZ262">
        <v>26850.4</v>
      </c>
      <c r="HA262">
        <v>29571.8</v>
      </c>
      <c r="HB262">
        <v>29450.9</v>
      </c>
      <c r="HC262">
        <v>34768.5</v>
      </c>
      <c r="HD262">
        <v>35876.1</v>
      </c>
      <c r="HE262">
        <v>41615.2</v>
      </c>
      <c r="HF262">
        <v>41842</v>
      </c>
      <c r="HG262">
        <v>1.93225</v>
      </c>
      <c r="HH262">
        <v>1.87105</v>
      </c>
      <c r="HI262">
        <v>0.0619143</v>
      </c>
      <c r="HJ262">
        <v>0</v>
      </c>
      <c r="HK262">
        <v>29.021</v>
      </c>
      <c r="HL262">
        <v>999.9</v>
      </c>
      <c r="HM262">
        <v>42.7</v>
      </c>
      <c r="HN262">
        <v>31.2</v>
      </c>
      <c r="HO262">
        <v>21.5406</v>
      </c>
      <c r="HP262">
        <v>62.108</v>
      </c>
      <c r="HQ262">
        <v>26.2019</v>
      </c>
      <c r="HR262">
        <v>1</v>
      </c>
      <c r="HS262">
        <v>0.0532444</v>
      </c>
      <c r="HT262">
        <v>-1.32981</v>
      </c>
      <c r="HU262">
        <v>20.3344</v>
      </c>
      <c r="HV262">
        <v>5.21774</v>
      </c>
      <c r="HW262">
        <v>12.0117</v>
      </c>
      <c r="HX262">
        <v>4.9888</v>
      </c>
      <c r="HY262">
        <v>3.28793</v>
      </c>
      <c r="HZ262">
        <v>9999</v>
      </c>
      <c r="IA262">
        <v>9999</v>
      </c>
      <c r="IB262">
        <v>9999</v>
      </c>
      <c r="IC262">
        <v>999.9</v>
      </c>
      <c r="ID262">
        <v>1.86754</v>
      </c>
      <c r="IE262">
        <v>1.86674</v>
      </c>
      <c r="IF262">
        <v>1.86601</v>
      </c>
      <c r="IG262">
        <v>1.866</v>
      </c>
      <c r="IH262">
        <v>1.86786</v>
      </c>
      <c r="II262">
        <v>1.87027</v>
      </c>
      <c r="IJ262">
        <v>1.8689</v>
      </c>
      <c r="IK262">
        <v>1.87042</v>
      </c>
      <c r="IL262">
        <v>0</v>
      </c>
      <c r="IM262">
        <v>0</v>
      </c>
      <c r="IN262">
        <v>0</v>
      </c>
      <c r="IO262">
        <v>0</v>
      </c>
      <c r="IP262" t="s">
        <v>443</v>
      </c>
      <c r="IQ262" t="s">
        <v>444</v>
      </c>
      <c r="IR262" t="s">
        <v>445</v>
      </c>
      <c r="IS262" t="s">
        <v>445</v>
      </c>
      <c r="IT262" t="s">
        <v>445</v>
      </c>
      <c r="IU262" t="s">
        <v>445</v>
      </c>
      <c r="IV262">
        <v>0</v>
      </c>
      <c r="IW262">
        <v>100</v>
      </c>
      <c r="IX262">
        <v>100</v>
      </c>
      <c r="IY262">
        <v>0.051</v>
      </c>
      <c r="IZ262">
        <v>0.1665</v>
      </c>
      <c r="JA262">
        <v>0.1520806729546384</v>
      </c>
      <c r="JB262">
        <v>0.0003178419753343253</v>
      </c>
      <c r="JC262">
        <v>-6.012475575984678E-07</v>
      </c>
      <c r="JD262">
        <v>7.594320938325871E-11</v>
      </c>
      <c r="JE262">
        <v>-0.06537213769188976</v>
      </c>
      <c r="JF262">
        <v>-0.002779077146552394</v>
      </c>
      <c r="JG262">
        <v>0.0007843295920201409</v>
      </c>
      <c r="JH262">
        <v>-1.211717912536145E-05</v>
      </c>
      <c r="JI262">
        <v>4</v>
      </c>
      <c r="JJ262">
        <v>2338</v>
      </c>
      <c r="JK262">
        <v>1</v>
      </c>
      <c r="JL262">
        <v>27</v>
      </c>
      <c r="JM262">
        <v>189989.5</v>
      </c>
      <c r="JN262">
        <v>189989.6</v>
      </c>
      <c r="JO262">
        <v>1.90186</v>
      </c>
      <c r="JP262">
        <v>2.25952</v>
      </c>
      <c r="JQ262">
        <v>1.39648</v>
      </c>
      <c r="JR262">
        <v>2.34985</v>
      </c>
      <c r="JS262">
        <v>1.49536</v>
      </c>
      <c r="JT262">
        <v>2.60254</v>
      </c>
      <c r="JU262">
        <v>36.1989</v>
      </c>
      <c r="JV262">
        <v>24.0612</v>
      </c>
      <c r="JW262">
        <v>18</v>
      </c>
      <c r="JX262">
        <v>491.591</v>
      </c>
      <c r="JY262">
        <v>443.251</v>
      </c>
      <c r="JZ262">
        <v>30.6802</v>
      </c>
      <c r="KA262">
        <v>28.2865</v>
      </c>
      <c r="KB262">
        <v>30.0001</v>
      </c>
      <c r="KC262">
        <v>28.112</v>
      </c>
      <c r="KD262">
        <v>28.0394</v>
      </c>
      <c r="KE262">
        <v>38.0739</v>
      </c>
      <c r="KF262">
        <v>25.3136</v>
      </c>
      <c r="KG262">
        <v>32.5145</v>
      </c>
      <c r="KH262">
        <v>30.6706</v>
      </c>
      <c r="KI262">
        <v>907.984</v>
      </c>
      <c r="KJ262">
        <v>16.5544</v>
      </c>
      <c r="KK262">
        <v>101.071</v>
      </c>
      <c r="KL262">
        <v>100.615</v>
      </c>
    </row>
    <row r="263" spans="1:298">
      <c r="A263">
        <v>247</v>
      </c>
      <c r="B263">
        <v>1758646799.6</v>
      </c>
      <c r="C263">
        <v>5173.599999904633</v>
      </c>
      <c r="D263" t="s">
        <v>940</v>
      </c>
      <c r="E263" t="s">
        <v>941</v>
      </c>
      <c r="F263">
        <v>5</v>
      </c>
      <c r="G263" t="s">
        <v>833</v>
      </c>
      <c r="H263" t="s">
        <v>437</v>
      </c>
      <c r="I263" t="s">
        <v>438</v>
      </c>
      <c r="J263">
        <v>1758646792.1</v>
      </c>
      <c r="K263">
        <f>(L263)/1000</f>
        <v>0</v>
      </c>
      <c r="L263">
        <f>IF(DQ263, AO263, AI263)</f>
        <v>0</v>
      </c>
      <c r="M263">
        <f>IF(DQ263, AJ263, AH263)</f>
        <v>0</v>
      </c>
      <c r="N263">
        <f>DS263 - IF(AV263&gt;1, M263*DM263*100.0/(AX263), 0)</f>
        <v>0</v>
      </c>
      <c r="O263">
        <f>((U263-K263/2)*N263-M263)/(U263+K263/2)</f>
        <v>0</v>
      </c>
      <c r="P263">
        <f>O263*(DZ263+EA263)/1000.0</f>
        <v>0</v>
      </c>
      <c r="Q263">
        <f>(DS263 - IF(AV263&gt;1, M263*DM263*100.0/(AX263), 0))*(DZ263+EA263)/1000.0</f>
        <v>0</v>
      </c>
      <c r="R263">
        <f>2.0/((1/T263-1/S263)+SIGN(T263)*SQRT((1/T263-1/S263)*(1/T263-1/S263) + 4*DN263/((DN263+1)*(DN263+1))*(2*1/T263*1/S263-1/S263*1/S263)))</f>
        <v>0</v>
      </c>
      <c r="S263">
        <f>IF(LEFT(DO263,1)&lt;&gt;"0",IF(LEFT(DO263,1)="1",3.0,DP263),$D$5+$E$5*(EG263*DZ263/($K$5*1000))+$F$5*(EG263*DZ263/($K$5*1000))*MAX(MIN(DM263,$J$5),$I$5)*MAX(MIN(DM263,$J$5),$I$5)+$G$5*MAX(MIN(DM263,$J$5),$I$5)*(EG263*DZ263/($K$5*1000))+$H$5*(EG263*DZ263/($K$5*1000))*(EG263*DZ263/($K$5*1000)))</f>
        <v>0</v>
      </c>
      <c r="T263">
        <f>K263*(1000-(1000*0.61365*exp(17.502*X263/(240.97+X263))/(DZ263+EA263)+DU263)/2)/(1000*0.61365*exp(17.502*X263/(240.97+X263))/(DZ263+EA263)-DU263)</f>
        <v>0</v>
      </c>
      <c r="U263">
        <f>1/((DN263+1)/(R263/1.6)+1/(S263/1.37)) + DN263/((DN263+1)/(R263/1.6) + DN263/(S263/1.37))</f>
        <v>0</v>
      </c>
      <c r="V263">
        <f>(DI263*DL263)</f>
        <v>0</v>
      </c>
      <c r="W263">
        <f>(EB263+(V263+2*0.95*5.67E-8*(((EB263+$B$7)+273)^4-(EB263+273)^4)-44100*K263)/(1.84*29.3*S263+8*0.95*5.67E-8*(EB263+273)^3))</f>
        <v>0</v>
      </c>
      <c r="X263">
        <f>($C$7*EC263+$D$7*ED263+$E$7*W263)</f>
        <v>0</v>
      </c>
      <c r="Y263">
        <f>0.61365*exp(17.502*X263/(240.97+X263))</f>
        <v>0</v>
      </c>
      <c r="Z263">
        <f>(AA263/AB263*100)</f>
        <v>0</v>
      </c>
      <c r="AA263">
        <f>DU263*(DZ263+EA263)/1000</f>
        <v>0</v>
      </c>
      <c r="AB263">
        <f>0.61365*exp(17.502*EB263/(240.97+EB263))</f>
        <v>0</v>
      </c>
      <c r="AC263">
        <f>(Y263-DU263*(DZ263+EA263)/1000)</f>
        <v>0</v>
      </c>
      <c r="AD263">
        <f>(-K263*44100)</f>
        <v>0</v>
      </c>
      <c r="AE263">
        <f>2*29.3*S263*0.92*(EB263-X263)</f>
        <v>0</v>
      </c>
      <c r="AF263">
        <f>2*0.95*5.67E-8*(((EB263+$B$7)+273)^4-(X263+273)^4)</f>
        <v>0</v>
      </c>
      <c r="AG263">
        <f>V263+AF263+AD263+AE263</f>
        <v>0</v>
      </c>
      <c r="AH263">
        <f>DY263*AV263*(DT263-DS263*(1000-AV263*DV263)/(1000-AV263*DU263))/(100*DM263)</f>
        <v>0</v>
      </c>
      <c r="AI263">
        <f>1000*DY263*AV263*(DU263-DV263)/(100*DM263*(1000-AV263*DU263))</f>
        <v>0</v>
      </c>
      <c r="AJ263">
        <f>(AK263 - AL263 - DZ263*1E3/(8.314*(EB263+273.15)) * AN263/DY263 * AM263) * DY263/(100*DM263) * (1000 - DV263)/1000</f>
        <v>0</v>
      </c>
      <c r="AK263">
        <v>908.0579350805525</v>
      </c>
      <c r="AL263">
        <v>854.9855090909087</v>
      </c>
      <c r="AM263">
        <v>3.372320276957555</v>
      </c>
      <c r="AN263">
        <v>64.9634164498939</v>
      </c>
      <c r="AO263">
        <f>(AQ263 - AP263 + DZ263*1E3/(8.314*(EB263+273.15)) * AS263/DY263 * AR263) * DY263/(100*DM263) * 1000/(1000 - AQ263)</f>
        <v>0</v>
      </c>
      <c r="AP263">
        <v>16.47496778543892</v>
      </c>
      <c r="AQ263">
        <v>25.18676727272727</v>
      </c>
      <c r="AR263">
        <v>-0.0004740285732789917</v>
      </c>
      <c r="AS263">
        <v>107.6059285332688</v>
      </c>
      <c r="AT263">
        <v>0</v>
      </c>
      <c r="AU263">
        <v>0</v>
      </c>
      <c r="AV263">
        <f>IF(AT263*$H$13&gt;=AX263,1.0,(AX263/(AX263-AT263*$H$13)))</f>
        <v>0</v>
      </c>
      <c r="AW263">
        <f>(AV263-1)*100</f>
        <v>0</v>
      </c>
      <c r="AX263">
        <f>MAX(0,($B$13+$C$13*EG263)/(1+$D$13*EG263)*DZ263/(EB263+273)*$E$13)</f>
        <v>0</v>
      </c>
      <c r="AY263" t="s">
        <v>439</v>
      </c>
      <c r="AZ263" t="s">
        <v>439</v>
      </c>
      <c r="BA263">
        <v>0</v>
      </c>
      <c r="BB263">
        <v>0</v>
      </c>
      <c r="BC263">
        <f>1-BA263/BB263</f>
        <v>0</v>
      </c>
      <c r="BD263">
        <v>0</v>
      </c>
      <c r="BE263" t="s">
        <v>439</v>
      </c>
      <c r="BF263" t="s">
        <v>439</v>
      </c>
      <c r="BG263">
        <v>0</v>
      </c>
      <c r="BH263">
        <v>0</v>
      </c>
      <c r="BI263">
        <f>1-BG263/BH263</f>
        <v>0</v>
      </c>
      <c r="BJ263">
        <v>0.5</v>
      </c>
      <c r="BK263">
        <f>DJ263</f>
        <v>0</v>
      </c>
      <c r="BL263">
        <f>M263</f>
        <v>0</v>
      </c>
      <c r="BM263">
        <f>BI263*BJ263*BK263</f>
        <v>0</v>
      </c>
      <c r="BN263">
        <f>(BL263-BD263)/BK263</f>
        <v>0</v>
      </c>
      <c r="BO263">
        <f>(BB263-BH263)/BH263</f>
        <v>0</v>
      </c>
      <c r="BP263">
        <f>BA263/(BC263+BA263/BH263)</f>
        <v>0</v>
      </c>
      <c r="BQ263" t="s">
        <v>439</v>
      </c>
      <c r="BR263">
        <v>0</v>
      </c>
      <c r="BS263">
        <f>IF(BR263&lt;&gt;0, BR263, BP263)</f>
        <v>0</v>
      </c>
      <c r="BT263">
        <f>1-BS263/BH263</f>
        <v>0</v>
      </c>
      <c r="BU263">
        <f>(BH263-BG263)/(BH263-BS263)</f>
        <v>0</v>
      </c>
      <c r="BV263">
        <f>(BB263-BH263)/(BB263-BS263)</f>
        <v>0</v>
      </c>
      <c r="BW263">
        <f>(BH263-BG263)/(BH263-BA263)</f>
        <v>0</v>
      </c>
      <c r="BX263">
        <f>(BB263-BH263)/(BB263-BA263)</f>
        <v>0</v>
      </c>
      <c r="BY263">
        <f>(BU263*BS263/BG263)</f>
        <v>0</v>
      </c>
      <c r="BZ263">
        <f>(1-BY263)</f>
        <v>0</v>
      </c>
      <c r="DI263">
        <f>$B$11*EH263+$C$11*EI263+$F$11*ET263*(1-EW263)</f>
        <v>0</v>
      </c>
      <c r="DJ263">
        <f>DI263*DK263</f>
        <v>0</v>
      </c>
      <c r="DK263">
        <f>($B$11*$D$9+$C$11*$D$9+$F$11*((FG263+EY263)/MAX(FG263+EY263+FH263, 0.1)*$I$9+FH263/MAX(FG263+EY263+FH263, 0.1)*$J$9))/($B$11+$C$11+$F$11)</f>
        <v>0</v>
      </c>
      <c r="DL263">
        <f>($B$11*$K$9+$C$11*$K$9+$F$11*((FG263+EY263)/MAX(FG263+EY263+FH263, 0.1)*$P$9+FH263/MAX(FG263+EY263+FH263, 0.1)*$Q$9))/($B$11+$C$11+$F$11)</f>
        <v>0</v>
      </c>
      <c r="DM263">
        <v>5.36</v>
      </c>
      <c r="DN263">
        <v>0.5</v>
      </c>
      <c r="DO263" t="s">
        <v>440</v>
      </c>
      <c r="DP263">
        <v>2</v>
      </c>
      <c r="DQ263" t="b">
        <v>1</v>
      </c>
      <c r="DR263">
        <v>1758646792.1</v>
      </c>
      <c r="DS263">
        <v>810.4731111111111</v>
      </c>
      <c r="DT263">
        <v>878.2888148148148</v>
      </c>
      <c r="DU263">
        <v>25.20996666666667</v>
      </c>
      <c r="DV263">
        <v>16.4474</v>
      </c>
      <c r="DW263">
        <v>810.418</v>
      </c>
      <c r="DX263">
        <v>25.04334074074074</v>
      </c>
      <c r="DY263">
        <v>499.9956296296296</v>
      </c>
      <c r="DZ263">
        <v>90.4536962962963</v>
      </c>
      <c r="EA263">
        <v>0.03020485555555556</v>
      </c>
      <c r="EB263">
        <v>31.28324074074074</v>
      </c>
      <c r="EC263">
        <v>30.02440740740741</v>
      </c>
      <c r="ED263">
        <v>999.9000000000001</v>
      </c>
      <c r="EE263">
        <v>0</v>
      </c>
      <c r="EF263">
        <v>0</v>
      </c>
      <c r="EG263">
        <v>10009.62222222222</v>
      </c>
      <c r="EH263">
        <v>0</v>
      </c>
      <c r="EI263">
        <v>12.3657</v>
      </c>
      <c r="EJ263">
        <v>-67.81558518518518</v>
      </c>
      <c r="EK263">
        <v>831.4334074074075</v>
      </c>
      <c r="EL263">
        <v>892.9763703703704</v>
      </c>
      <c r="EM263">
        <v>8.762572962962961</v>
      </c>
      <c r="EN263">
        <v>878.2888148148148</v>
      </c>
      <c r="EO263">
        <v>16.4474</v>
      </c>
      <c r="EP263">
        <v>2.280335185185185</v>
      </c>
      <c r="EQ263">
        <v>1.487727037037037</v>
      </c>
      <c r="ER263">
        <v>19.53814444444444</v>
      </c>
      <c r="ES263">
        <v>12.8426074074074</v>
      </c>
      <c r="ET263">
        <v>2000.047037037037</v>
      </c>
      <c r="EU263">
        <v>0.9799994444444443</v>
      </c>
      <c r="EV263">
        <v>0.02000086296296297</v>
      </c>
      <c r="EW263">
        <v>0</v>
      </c>
      <c r="EX263">
        <v>880.9910000000001</v>
      </c>
      <c r="EY263">
        <v>5.00097</v>
      </c>
      <c r="EZ263">
        <v>17658.53333333334</v>
      </c>
      <c r="FA263">
        <v>16707.96666666667</v>
      </c>
      <c r="FB263">
        <v>40.5</v>
      </c>
      <c r="FC263">
        <v>40.81199999999999</v>
      </c>
      <c r="FD263">
        <v>40.38648148148148</v>
      </c>
      <c r="FE263">
        <v>40.5</v>
      </c>
      <c r="FF263">
        <v>41.25</v>
      </c>
      <c r="FG263">
        <v>1955.147037037037</v>
      </c>
      <c r="FH263">
        <v>39.9</v>
      </c>
      <c r="FI263">
        <v>0</v>
      </c>
      <c r="FJ263">
        <v>1758646800.6</v>
      </c>
      <c r="FK263">
        <v>0</v>
      </c>
      <c r="FL263">
        <v>880.9951599999999</v>
      </c>
      <c r="FM263">
        <v>1.521538479227361</v>
      </c>
      <c r="FN263">
        <v>38.62307689746876</v>
      </c>
      <c r="FO263">
        <v>17658.404</v>
      </c>
      <c r="FP263">
        <v>15</v>
      </c>
      <c r="FQ263">
        <v>0</v>
      </c>
      <c r="FR263" t="s">
        <v>441</v>
      </c>
      <c r="FS263">
        <v>1747247426.5</v>
      </c>
      <c r="FT263">
        <v>1747247420.5</v>
      </c>
      <c r="FU263">
        <v>0</v>
      </c>
      <c r="FV263">
        <v>1.027</v>
      </c>
      <c r="FW263">
        <v>0.031</v>
      </c>
      <c r="FX263">
        <v>0.02</v>
      </c>
      <c r="FY263">
        <v>0.05</v>
      </c>
      <c r="FZ263">
        <v>420</v>
      </c>
      <c r="GA263">
        <v>16</v>
      </c>
      <c r="GB263">
        <v>0.01</v>
      </c>
      <c r="GC263">
        <v>0.1</v>
      </c>
      <c r="GD263">
        <v>-67.5637375</v>
      </c>
      <c r="GE263">
        <v>-4.092347842401468</v>
      </c>
      <c r="GF263">
        <v>0.3956460322608447</v>
      </c>
      <c r="GG263">
        <v>0</v>
      </c>
      <c r="GH263">
        <v>880.764411764706</v>
      </c>
      <c r="GI263">
        <v>2.904415586887714</v>
      </c>
      <c r="GJ263">
        <v>0.395785229760895</v>
      </c>
      <c r="GK263">
        <v>-1</v>
      </c>
      <c r="GL263">
        <v>8.804990249999999</v>
      </c>
      <c r="GM263">
        <v>-0.645031407129469</v>
      </c>
      <c r="GN263">
        <v>0.0632124752911757</v>
      </c>
      <c r="GO263">
        <v>0</v>
      </c>
      <c r="GP263">
        <v>0</v>
      </c>
      <c r="GQ263">
        <v>2</v>
      </c>
      <c r="GR263" t="s">
        <v>482</v>
      </c>
      <c r="GS263">
        <v>3.13477</v>
      </c>
      <c r="GT263">
        <v>2.69048</v>
      </c>
      <c r="GU263">
        <v>0.153008</v>
      </c>
      <c r="GV263">
        <v>0.159445</v>
      </c>
      <c r="GW263">
        <v>0.110001</v>
      </c>
      <c r="GX263">
        <v>0.080691</v>
      </c>
      <c r="GY263">
        <v>26946.1</v>
      </c>
      <c r="GZ263">
        <v>26788.6</v>
      </c>
      <c r="HA263">
        <v>29572.2</v>
      </c>
      <c r="HB263">
        <v>29450.9</v>
      </c>
      <c r="HC263">
        <v>34771.3</v>
      </c>
      <c r="HD263">
        <v>35871.3</v>
      </c>
      <c r="HE263">
        <v>41615.6</v>
      </c>
      <c r="HF263">
        <v>41842.2</v>
      </c>
      <c r="HG263">
        <v>1.9322</v>
      </c>
      <c r="HH263">
        <v>1.87132</v>
      </c>
      <c r="HI263">
        <v>0.0621565</v>
      </c>
      <c r="HJ263">
        <v>0</v>
      </c>
      <c r="HK263">
        <v>29.0273</v>
      </c>
      <c r="HL263">
        <v>999.9</v>
      </c>
      <c r="HM263">
        <v>42.7</v>
      </c>
      <c r="HN263">
        <v>31.2</v>
      </c>
      <c r="HO263">
        <v>21.5413</v>
      </c>
      <c r="HP263">
        <v>61.878</v>
      </c>
      <c r="HQ263">
        <v>26.3582</v>
      </c>
      <c r="HR263">
        <v>1</v>
      </c>
      <c r="HS263">
        <v>0.053186</v>
      </c>
      <c r="HT263">
        <v>-1.29294</v>
      </c>
      <c r="HU263">
        <v>20.3348</v>
      </c>
      <c r="HV263">
        <v>5.21744</v>
      </c>
      <c r="HW263">
        <v>12.0123</v>
      </c>
      <c r="HX263">
        <v>4.98905</v>
      </c>
      <c r="HY263">
        <v>3.28785</v>
      </c>
      <c r="HZ263">
        <v>9999</v>
      </c>
      <c r="IA263">
        <v>9999</v>
      </c>
      <c r="IB263">
        <v>9999</v>
      </c>
      <c r="IC263">
        <v>999.9</v>
      </c>
      <c r="ID263">
        <v>1.86754</v>
      </c>
      <c r="IE263">
        <v>1.86672</v>
      </c>
      <c r="IF263">
        <v>1.86601</v>
      </c>
      <c r="IG263">
        <v>1.866</v>
      </c>
      <c r="IH263">
        <v>1.86785</v>
      </c>
      <c r="II263">
        <v>1.87028</v>
      </c>
      <c r="IJ263">
        <v>1.86893</v>
      </c>
      <c r="IK263">
        <v>1.87042</v>
      </c>
      <c r="IL263">
        <v>0</v>
      </c>
      <c r="IM263">
        <v>0</v>
      </c>
      <c r="IN263">
        <v>0</v>
      </c>
      <c r="IO263">
        <v>0</v>
      </c>
      <c r="IP263" t="s">
        <v>443</v>
      </c>
      <c r="IQ263" t="s">
        <v>444</v>
      </c>
      <c r="IR263" t="s">
        <v>445</v>
      </c>
      <c r="IS263" t="s">
        <v>445</v>
      </c>
      <c r="IT263" t="s">
        <v>445</v>
      </c>
      <c r="IU263" t="s">
        <v>445</v>
      </c>
      <c r="IV263">
        <v>0</v>
      </c>
      <c r="IW263">
        <v>100</v>
      </c>
      <c r="IX263">
        <v>100</v>
      </c>
      <c r="IY263">
        <v>0.043</v>
      </c>
      <c r="IZ263">
        <v>0.1663</v>
      </c>
      <c r="JA263">
        <v>0.1520806729546384</v>
      </c>
      <c r="JB263">
        <v>0.0003178419753343253</v>
      </c>
      <c r="JC263">
        <v>-6.012475575984678E-07</v>
      </c>
      <c r="JD263">
        <v>7.594320938325871E-11</v>
      </c>
      <c r="JE263">
        <v>-0.06537213769188976</v>
      </c>
      <c r="JF263">
        <v>-0.002779077146552394</v>
      </c>
      <c r="JG263">
        <v>0.0007843295920201409</v>
      </c>
      <c r="JH263">
        <v>-1.211717912536145E-05</v>
      </c>
      <c r="JI263">
        <v>4</v>
      </c>
      <c r="JJ263">
        <v>2338</v>
      </c>
      <c r="JK263">
        <v>1</v>
      </c>
      <c r="JL263">
        <v>27</v>
      </c>
      <c r="JM263">
        <v>189989.6</v>
      </c>
      <c r="JN263">
        <v>189989.7</v>
      </c>
      <c r="JO263">
        <v>1.92871</v>
      </c>
      <c r="JP263">
        <v>2.24854</v>
      </c>
      <c r="JQ263">
        <v>1.39648</v>
      </c>
      <c r="JR263">
        <v>2.34985</v>
      </c>
      <c r="JS263">
        <v>1.49536</v>
      </c>
      <c r="JT263">
        <v>2.60864</v>
      </c>
      <c r="JU263">
        <v>36.1989</v>
      </c>
      <c r="JV263">
        <v>24.07</v>
      </c>
      <c r="JW263">
        <v>18</v>
      </c>
      <c r="JX263">
        <v>491.56</v>
      </c>
      <c r="JY263">
        <v>443.419</v>
      </c>
      <c r="JZ263">
        <v>30.6546</v>
      </c>
      <c r="KA263">
        <v>28.2865</v>
      </c>
      <c r="KB263">
        <v>30</v>
      </c>
      <c r="KC263">
        <v>28.112</v>
      </c>
      <c r="KD263">
        <v>28.0394</v>
      </c>
      <c r="KE263">
        <v>38.6131</v>
      </c>
      <c r="KF263">
        <v>25.0214</v>
      </c>
      <c r="KG263">
        <v>32.5145</v>
      </c>
      <c r="KH263">
        <v>30.6465</v>
      </c>
      <c r="KI263">
        <v>921.342</v>
      </c>
      <c r="KJ263">
        <v>16.6038</v>
      </c>
      <c r="KK263">
        <v>101.072</v>
      </c>
      <c r="KL263">
        <v>100.615</v>
      </c>
    </row>
    <row r="264" spans="1:298">
      <c r="A264">
        <v>248</v>
      </c>
      <c r="B264">
        <v>1758646804.6</v>
      </c>
      <c r="C264">
        <v>5178.599999904633</v>
      </c>
      <c r="D264" t="s">
        <v>942</v>
      </c>
      <c r="E264" t="s">
        <v>943</v>
      </c>
      <c r="F264">
        <v>5</v>
      </c>
      <c r="G264" t="s">
        <v>833</v>
      </c>
      <c r="H264" t="s">
        <v>437</v>
      </c>
      <c r="I264" t="s">
        <v>438</v>
      </c>
      <c r="J264">
        <v>1758646796.814285</v>
      </c>
      <c r="K264">
        <f>(L264)/1000</f>
        <v>0</v>
      </c>
      <c r="L264">
        <f>IF(DQ264, AO264, AI264)</f>
        <v>0</v>
      </c>
      <c r="M264">
        <f>IF(DQ264, AJ264, AH264)</f>
        <v>0</v>
      </c>
      <c r="N264">
        <f>DS264 - IF(AV264&gt;1, M264*DM264*100.0/(AX264), 0)</f>
        <v>0</v>
      </c>
      <c r="O264">
        <f>((U264-K264/2)*N264-M264)/(U264+K264/2)</f>
        <v>0</v>
      </c>
      <c r="P264">
        <f>O264*(DZ264+EA264)/1000.0</f>
        <v>0</v>
      </c>
      <c r="Q264">
        <f>(DS264 - IF(AV264&gt;1, M264*DM264*100.0/(AX264), 0))*(DZ264+EA264)/1000.0</f>
        <v>0</v>
      </c>
      <c r="R264">
        <f>2.0/((1/T264-1/S264)+SIGN(T264)*SQRT((1/T264-1/S264)*(1/T264-1/S264) + 4*DN264/((DN264+1)*(DN264+1))*(2*1/T264*1/S264-1/S264*1/S264)))</f>
        <v>0</v>
      </c>
      <c r="S264">
        <f>IF(LEFT(DO264,1)&lt;&gt;"0",IF(LEFT(DO264,1)="1",3.0,DP264),$D$5+$E$5*(EG264*DZ264/($K$5*1000))+$F$5*(EG264*DZ264/($K$5*1000))*MAX(MIN(DM264,$J$5),$I$5)*MAX(MIN(DM264,$J$5),$I$5)+$G$5*MAX(MIN(DM264,$J$5),$I$5)*(EG264*DZ264/($K$5*1000))+$H$5*(EG264*DZ264/($K$5*1000))*(EG264*DZ264/($K$5*1000)))</f>
        <v>0</v>
      </c>
      <c r="T264">
        <f>K264*(1000-(1000*0.61365*exp(17.502*X264/(240.97+X264))/(DZ264+EA264)+DU264)/2)/(1000*0.61365*exp(17.502*X264/(240.97+X264))/(DZ264+EA264)-DU264)</f>
        <v>0</v>
      </c>
      <c r="U264">
        <f>1/((DN264+1)/(R264/1.6)+1/(S264/1.37)) + DN264/((DN264+1)/(R264/1.6) + DN264/(S264/1.37))</f>
        <v>0</v>
      </c>
      <c r="V264">
        <f>(DI264*DL264)</f>
        <v>0</v>
      </c>
      <c r="W264">
        <f>(EB264+(V264+2*0.95*5.67E-8*(((EB264+$B$7)+273)^4-(EB264+273)^4)-44100*K264)/(1.84*29.3*S264+8*0.95*5.67E-8*(EB264+273)^3))</f>
        <v>0</v>
      </c>
      <c r="X264">
        <f>($C$7*EC264+$D$7*ED264+$E$7*W264)</f>
        <v>0</v>
      </c>
      <c r="Y264">
        <f>0.61365*exp(17.502*X264/(240.97+X264))</f>
        <v>0</v>
      </c>
      <c r="Z264">
        <f>(AA264/AB264*100)</f>
        <v>0</v>
      </c>
      <c r="AA264">
        <f>DU264*(DZ264+EA264)/1000</f>
        <v>0</v>
      </c>
      <c r="AB264">
        <f>0.61365*exp(17.502*EB264/(240.97+EB264))</f>
        <v>0</v>
      </c>
      <c r="AC264">
        <f>(Y264-DU264*(DZ264+EA264)/1000)</f>
        <v>0</v>
      </c>
      <c r="AD264">
        <f>(-K264*44100)</f>
        <v>0</v>
      </c>
      <c r="AE264">
        <f>2*29.3*S264*0.92*(EB264-X264)</f>
        <v>0</v>
      </c>
      <c r="AF264">
        <f>2*0.95*5.67E-8*(((EB264+$B$7)+273)^4-(X264+273)^4)</f>
        <v>0</v>
      </c>
      <c r="AG264">
        <f>V264+AF264+AD264+AE264</f>
        <v>0</v>
      </c>
      <c r="AH264">
        <f>DY264*AV264*(DT264-DS264*(1000-AV264*DV264)/(1000-AV264*DU264))/(100*DM264)</f>
        <v>0</v>
      </c>
      <c r="AI264">
        <f>1000*DY264*AV264*(DU264-DV264)/(100*DM264*(1000-AV264*DU264))</f>
        <v>0</v>
      </c>
      <c r="AJ264">
        <f>(AK264 - AL264 - DZ264*1E3/(8.314*(EB264+273.15)) * AN264/DY264 * AM264) * DY264/(100*DM264) * (1000 - DV264)/1000</f>
        <v>0</v>
      </c>
      <c r="AK264">
        <v>925.2036830998305</v>
      </c>
      <c r="AL264">
        <v>871.8089454545451</v>
      </c>
      <c r="AM264">
        <v>3.371683154027445</v>
      </c>
      <c r="AN264">
        <v>64.9634164498939</v>
      </c>
      <c r="AO264">
        <f>(AQ264 - AP264 + DZ264*1E3/(8.314*(EB264+273.15)) * AS264/DY264 * AR264) * DY264/(100*DM264) * 1000/(1000 - AQ264)</f>
        <v>0</v>
      </c>
      <c r="AP264">
        <v>16.54144531291111</v>
      </c>
      <c r="AQ264">
        <v>25.17027818181818</v>
      </c>
      <c r="AR264">
        <v>-0.0002753549536983067</v>
      </c>
      <c r="AS264">
        <v>107.6059285332688</v>
      </c>
      <c r="AT264">
        <v>0</v>
      </c>
      <c r="AU264">
        <v>0</v>
      </c>
      <c r="AV264">
        <f>IF(AT264*$H$13&gt;=AX264,1.0,(AX264/(AX264-AT264*$H$13)))</f>
        <v>0</v>
      </c>
      <c r="AW264">
        <f>(AV264-1)*100</f>
        <v>0</v>
      </c>
      <c r="AX264">
        <f>MAX(0,($B$13+$C$13*EG264)/(1+$D$13*EG264)*DZ264/(EB264+273)*$E$13)</f>
        <v>0</v>
      </c>
      <c r="AY264" t="s">
        <v>439</v>
      </c>
      <c r="AZ264" t="s">
        <v>439</v>
      </c>
      <c r="BA264">
        <v>0</v>
      </c>
      <c r="BB264">
        <v>0</v>
      </c>
      <c r="BC264">
        <f>1-BA264/BB264</f>
        <v>0</v>
      </c>
      <c r="BD264">
        <v>0</v>
      </c>
      <c r="BE264" t="s">
        <v>439</v>
      </c>
      <c r="BF264" t="s">
        <v>439</v>
      </c>
      <c r="BG264">
        <v>0</v>
      </c>
      <c r="BH264">
        <v>0</v>
      </c>
      <c r="BI264">
        <f>1-BG264/BH264</f>
        <v>0</v>
      </c>
      <c r="BJ264">
        <v>0.5</v>
      </c>
      <c r="BK264">
        <f>DJ264</f>
        <v>0</v>
      </c>
      <c r="BL264">
        <f>M264</f>
        <v>0</v>
      </c>
      <c r="BM264">
        <f>BI264*BJ264*BK264</f>
        <v>0</v>
      </c>
      <c r="BN264">
        <f>(BL264-BD264)/BK264</f>
        <v>0</v>
      </c>
      <c r="BO264">
        <f>(BB264-BH264)/BH264</f>
        <v>0</v>
      </c>
      <c r="BP264">
        <f>BA264/(BC264+BA264/BH264)</f>
        <v>0</v>
      </c>
      <c r="BQ264" t="s">
        <v>439</v>
      </c>
      <c r="BR264">
        <v>0</v>
      </c>
      <c r="BS264">
        <f>IF(BR264&lt;&gt;0, BR264, BP264)</f>
        <v>0</v>
      </c>
      <c r="BT264">
        <f>1-BS264/BH264</f>
        <v>0</v>
      </c>
      <c r="BU264">
        <f>(BH264-BG264)/(BH264-BS264)</f>
        <v>0</v>
      </c>
      <c r="BV264">
        <f>(BB264-BH264)/(BB264-BS264)</f>
        <v>0</v>
      </c>
      <c r="BW264">
        <f>(BH264-BG264)/(BH264-BA264)</f>
        <v>0</v>
      </c>
      <c r="BX264">
        <f>(BB264-BH264)/(BB264-BA264)</f>
        <v>0</v>
      </c>
      <c r="BY264">
        <f>(BU264*BS264/BG264)</f>
        <v>0</v>
      </c>
      <c r="BZ264">
        <f>(1-BY264)</f>
        <v>0</v>
      </c>
      <c r="DI264">
        <f>$B$11*EH264+$C$11*EI264+$F$11*ET264*(1-EW264)</f>
        <v>0</v>
      </c>
      <c r="DJ264">
        <f>DI264*DK264</f>
        <v>0</v>
      </c>
      <c r="DK264">
        <f>($B$11*$D$9+$C$11*$D$9+$F$11*((FG264+EY264)/MAX(FG264+EY264+FH264, 0.1)*$I$9+FH264/MAX(FG264+EY264+FH264, 0.1)*$J$9))/($B$11+$C$11+$F$11)</f>
        <v>0</v>
      </c>
      <c r="DL264">
        <f>($B$11*$K$9+$C$11*$K$9+$F$11*((FG264+EY264)/MAX(FG264+EY264+FH264, 0.1)*$P$9+FH264/MAX(FG264+EY264+FH264, 0.1)*$Q$9))/($B$11+$C$11+$F$11)</f>
        <v>0</v>
      </c>
      <c r="DM264">
        <v>5.36</v>
      </c>
      <c r="DN264">
        <v>0.5</v>
      </c>
      <c r="DO264" t="s">
        <v>440</v>
      </c>
      <c r="DP264">
        <v>2</v>
      </c>
      <c r="DQ264" t="b">
        <v>1</v>
      </c>
      <c r="DR264">
        <v>1758646796.814285</v>
      </c>
      <c r="DS264">
        <v>825.9290357142856</v>
      </c>
      <c r="DT264">
        <v>894.0862142857143</v>
      </c>
      <c r="DU264">
        <v>25.19576785714286</v>
      </c>
      <c r="DV264">
        <v>16.48406785714286</v>
      </c>
      <c r="DW264">
        <v>825.8818214285714</v>
      </c>
      <c r="DX264">
        <v>25.029325</v>
      </c>
      <c r="DY264">
        <v>500.0225357142857</v>
      </c>
      <c r="DZ264">
        <v>90.45362142857144</v>
      </c>
      <c r="EA264">
        <v>0.03017803571428571</v>
      </c>
      <c r="EB264">
        <v>31.28493928571428</v>
      </c>
      <c r="EC264">
        <v>30.03201785714286</v>
      </c>
      <c r="ED264">
        <v>999.9000000000002</v>
      </c>
      <c r="EE264">
        <v>0</v>
      </c>
      <c r="EF264">
        <v>0</v>
      </c>
      <c r="EG264">
        <v>10007.87321428571</v>
      </c>
      <c r="EH264">
        <v>0</v>
      </c>
      <c r="EI264">
        <v>12.3657</v>
      </c>
      <c r="EJ264">
        <v>-68.15716428571429</v>
      </c>
      <c r="EK264">
        <v>847.2766071428572</v>
      </c>
      <c r="EL264">
        <v>909.0719999999999</v>
      </c>
      <c r="EM264">
        <v>8.711694642857143</v>
      </c>
      <c r="EN264">
        <v>894.0862142857143</v>
      </c>
      <c r="EO264">
        <v>16.48406785714286</v>
      </c>
      <c r="EP264">
        <v>2.279047857142857</v>
      </c>
      <c r="EQ264">
        <v>1.491042142857143</v>
      </c>
      <c r="ER264">
        <v>19.52906428571429</v>
      </c>
      <c r="ES264">
        <v>12.87659285714285</v>
      </c>
      <c r="ET264">
        <v>2000.019285714286</v>
      </c>
      <c r="EU264">
        <v>0.9799991785714284</v>
      </c>
      <c r="EV264">
        <v>0.02000112857142857</v>
      </c>
      <c r="EW264">
        <v>0</v>
      </c>
      <c r="EX264">
        <v>881.1478571428571</v>
      </c>
      <c r="EY264">
        <v>5.00097</v>
      </c>
      <c r="EZ264">
        <v>17660.44285714286</v>
      </c>
      <c r="FA264">
        <v>16707.74285714286</v>
      </c>
      <c r="FB264">
        <v>40.5</v>
      </c>
      <c r="FC264">
        <v>40.81199999999999</v>
      </c>
      <c r="FD264">
        <v>40.38607142857143</v>
      </c>
      <c r="FE264">
        <v>40.5</v>
      </c>
      <c r="FF264">
        <v>41.25</v>
      </c>
      <c r="FG264">
        <v>1955.119285714286</v>
      </c>
      <c r="FH264">
        <v>39.9</v>
      </c>
      <c r="FI264">
        <v>0</v>
      </c>
      <c r="FJ264">
        <v>1758646805.4</v>
      </c>
      <c r="FK264">
        <v>0</v>
      </c>
      <c r="FL264">
        <v>881.1467200000001</v>
      </c>
      <c r="FM264">
        <v>1.276769232169045</v>
      </c>
      <c r="FN264">
        <v>8.638461448551737</v>
      </c>
      <c r="FO264">
        <v>17660.348</v>
      </c>
      <c r="FP264">
        <v>15</v>
      </c>
      <c r="FQ264">
        <v>0</v>
      </c>
      <c r="FR264" t="s">
        <v>441</v>
      </c>
      <c r="FS264">
        <v>1747247426.5</v>
      </c>
      <c r="FT264">
        <v>1747247420.5</v>
      </c>
      <c r="FU264">
        <v>0</v>
      </c>
      <c r="FV264">
        <v>1.027</v>
      </c>
      <c r="FW264">
        <v>0.031</v>
      </c>
      <c r="FX264">
        <v>0.02</v>
      </c>
      <c r="FY264">
        <v>0.05</v>
      </c>
      <c r="FZ264">
        <v>420</v>
      </c>
      <c r="GA264">
        <v>16</v>
      </c>
      <c r="GB264">
        <v>0.01</v>
      </c>
      <c r="GC264">
        <v>0.1</v>
      </c>
      <c r="GD264">
        <v>-67.92728048780488</v>
      </c>
      <c r="GE264">
        <v>-4.196197212543666</v>
      </c>
      <c r="GF264">
        <v>0.4165273031308033</v>
      </c>
      <c r="GG264">
        <v>0</v>
      </c>
      <c r="GH264">
        <v>881.030294117647</v>
      </c>
      <c r="GI264">
        <v>2.452100848580227</v>
      </c>
      <c r="GJ264">
        <v>0.3459268478783485</v>
      </c>
      <c r="GK264">
        <v>-1</v>
      </c>
      <c r="GL264">
        <v>8.74301512195122</v>
      </c>
      <c r="GM264">
        <v>-0.6247833449477254</v>
      </c>
      <c r="GN264">
        <v>0.06250513083805757</v>
      </c>
      <c r="GO264">
        <v>0</v>
      </c>
      <c r="GP264">
        <v>0</v>
      </c>
      <c r="GQ264">
        <v>2</v>
      </c>
      <c r="GR264" t="s">
        <v>482</v>
      </c>
      <c r="GS264">
        <v>3.13486</v>
      </c>
      <c r="GT264">
        <v>2.69029</v>
      </c>
      <c r="GU264">
        <v>0.154988</v>
      </c>
      <c r="GV264">
        <v>0.161381</v>
      </c>
      <c r="GW264">
        <v>0.109953</v>
      </c>
      <c r="GX264">
        <v>0.0808451</v>
      </c>
      <c r="GY264">
        <v>26882.9</v>
      </c>
      <c r="GZ264">
        <v>26726.9</v>
      </c>
      <c r="HA264">
        <v>29571.9</v>
      </c>
      <c r="HB264">
        <v>29451</v>
      </c>
      <c r="HC264">
        <v>34773</v>
      </c>
      <c r="HD264">
        <v>35865.3</v>
      </c>
      <c r="HE264">
        <v>41615.4</v>
      </c>
      <c r="HF264">
        <v>41842.3</v>
      </c>
      <c r="HG264">
        <v>1.9321</v>
      </c>
      <c r="HH264">
        <v>1.87143</v>
      </c>
      <c r="HI264">
        <v>0.0623986</v>
      </c>
      <c r="HJ264">
        <v>0</v>
      </c>
      <c r="HK264">
        <v>29.0327</v>
      </c>
      <c r="HL264">
        <v>999.9</v>
      </c>
      <c r="HM264">
        <v>42.7</v>
      </c>
      <c r="HN264">
        <v>31.2</v>
      </c>
      <c r="HO264">
        <v>21.542</v>
      </c>
      <c r="HP264">
        <v>62.068</v>
      </c>
      <c r="HQ264">
        <v>26.2179</v>
      </c>
      <c r="HR264">
        <v>1</v>
      </c>
      <c r="HS264">
        <v>0.0531402</v>
      </c>
      <c r="HT264">
        <v>-1.22728</v>
      </c>
      <c r="HU264">
        <v>20.3351</v>
      </c>
      <c r="HV264">
        <v>5.21729</v>
      </c>
      <c r="HW264">
        <v>12.0116</v>
      </c>
      <c r="HX264">
        <v>4.98885</v>
      </c>
      <c r="HY264">
        <v>3.28788</v>
      </c>
      <c r="HZ264">
        <v>9999</v>
      </c>
      <c r="IA264">
        <v>9999</v>
      </c>
      <c r="IB264">
        <v>9999</v>
      </c>
      <c r="IC264">
        <v>999.9</v>
      </c>
      <c r="ID264">
        <v>1.86754</v>
      </c>
      <c r="IE264">
        <v>1.86674</v>
      </c>
      <c r="IF264">
        <v>1.866</v>
      </c>
      <c r="IG264">
        <v>1.866</v>
      </c>
      <c r="IH264">
        <v>1.86785</v>
      </c>
      <c r="II264">
        <v>1.87027</v>
      </c>
      <c r="IJ264">
        <v>1.86893</v>
      </c>
      <c r="IK264">
        <v>1.87042</v>
      </c>
      <c r="IL264">
        <v>0</v>
      </c>
      <c r="IM264">
        <v>0</v>
      </c>
      <c r="IN264">
        <v>0</v>
      </c>
      <c r="IO264">
        <v>0</v>
      </c>
      <c r="IP264" t="s">
        <v>443</v>
      </c>
      <c r="IQ264" t="s">
        <v>444</v>
      </c>
      <c r="IR264" t="s">
        <v>445</v>
      </c>
      <c r="IS264" t="s">
        <v>445</v>
      </c>
      <c r="IT264" t="s">
        <v>445</v>
      </c>
      <c r="IU264" t="s">
        <v>445</v>
      </c>
      <c r="IV264">
        <v>0</v>
      </c>
      <c r="IW264">
        <v>100</v>
      </c>
      <c r="IX264">
        <v>100</v>
      </c>
      <c r="IY264">
        <v>0.034</v>
      </c>
      <c r="IZ264">
        <v>0.1661</v>
      </c>
      <c r="JA264">
        <v>0.1520806729546384</v>
      </c>
      <c r="JB264">
        <v>0.0003178419753343253</v>
      </c>
      <c r="JC264">
        <v>-6.012475575984678E-07</v>
      </c>
      <c r="JD264">
        <v>7.594320938325871E-11</v>
      </c>
      <c r="JE264">
        <v>-0.06537213769188976</v>
      </c>
      <c r="JF264">
        <v>-0.002779077146552394</v>
      </c>
      <c r="JG264">
        <v>0.0007843295920201409</v>
      </c>
      <c r="JH264">
        <v>-1.211717912536145E-05</v>
      </c>
      <c r="JI264">
        <v>4</v>
      </c>
      <c r="JJ264">
        <v>2338</v>
      </c>
      <c r="JK264">
        <v>1</v>
      </c>
      <c r="JL264">
        <v>27</v>
      </c>
      <c r="JM264">
        <v>189989.6</v>
      </c>
      <c r="JN264">
        <v>189989.7</v>
      </c>
      <c r="JO264">
        <v>1.95312</v>
      </c>
      <c r="JP264">
        <v>2.24731</v>
      </c>
      <c r="JQ264">
        <v>1.39648</v>
      </c>
      <c r="JR264">
        <v>2.35107</v>
      </c>
      <c r="JS264">
        <v>1.49536</v>
      </c>
      <c r="JT264">
        <v>2.69653</v>
      </c>
      <c r="JU264">
        <v>36.1989</v>
      </c>
      <c r="JV264">
        <v>24.07</v>
      </c>
      <c r="JW264">
        <v>18</v>
      </c>
      <c r="JX264">
        <v>491.496</v>
      </c>
      <c r="JY264">
        <v>443.481</v>
      </c>
      <c r="JZ264">
        <v>30.6259</v>
      </c>
      <c r="KA264">
        <v>28.2865</v>
      </c>
      <c r="KB264">
        <v>30</v>
      </c>
      <c r="KC264">
        <v>28.112</v>
      </c>
      <c r="KD264">
        <v>28.0394</v>
      </c>
      <c r="KE264">
        <v>39.2086</v>
      </c>
      <c r="KF264">
        <v>24.7254</v>
      </c>
      <c r="KG264">
        <v>32.5145</v>
      </c>
      <c r="KH264">
        <v>30.6129</v>
      </c>
      <c r="KI264">
        <v>941.378</v>
      </c>
      <c r="KJ264">
        <v>16.6514</v>
      </c>
      <c r="KK264">
        <v>101.071</v>
      </c>
      <c r="KL264">
        <v>100.616</v>
      </c>
    </row>
    <row r="265" spans="1:298">
      <c r="A265">
        <v>249</v>
      </c>
      <c r="B265">
        <v>1758646809.6</v>
      </c>
      <c r="C265">
        <v>5183.599999904633</v>
      </c>
      <c r="D265" t="s">
        <v>944</v>
      </c>
      <c r="E265" t="s">
        <v>945</v>
      </c>
      <c r="F265">
        <v>5</v>
      </c>
      <c r="G265" t="s">
        <v>833</v>
      </c>
      <c r="H265" t="s">
        <v>437</v>
      </c>
      <c r="I265" t="s">
        <v>438</v>
      </c>
      <c r="J265">
        <v>1758646802.1</v>
      </c>
      <c r="K265">
        <f>(L265)/1000</f>
        <v>0</v>
      </c>
      <c r="L265">
        <f>IF(DQ265, AO265, AI265)</f>
        <v>0</v>
      </c>
      <c r="M265">
        <f>IF(DQ265, AJ265, AH265)</f>
        <v>0</v>
      </c>
      <c r="N265">
        <f>DS265 - IF(AV265&gt;1, M265*DM265*100.0/(AX265), 0)</f>
        <v>0</v>
      </c>
      <c r="O265">
        <f>((U265-K265/2)*N265-M265)/(U265+K265/2)</f>
        <v>0</v>
      </c>
      <c r="P265">
        <f>O265*(DZ265+EA265)/1000.0</f>
        <v>0</v>
      </c>
      <c r="Q265">
        <f>(DS265 - IF(AV265&gt;1, M265*DM265*100.0/(AX265), 0))*(DZ265+EA265)/1000.0</f>
        <v>0</v>
      </c>
      <c r="R265">
        <f>2.0/((1/T265-1/S265)+SIGN(T265)*SQRT((1/T265-1/S265)*(1/T265-1/S265) + 4*DN265/((DN265+1)*(DN265+1))*(2*1/T265*1/S265-1/S265*1/S265)))</f>
        <v>0</v>
      </c>
      <c r="S265">
        <f>IF(LEFT(DO265,1)&lt;&gt;"0",IF(LEFT(DO265,1)="1",3.0,DP265),$D$5+$E$5*(EG265*DZ265/($K$5*1000))+$F$5*(EG265*DZ265/($K$5*1000))*MAX(MIN(DM265,$J$5),$I$5)*MAX(MIN(DM265,$J$5),$I$5)+$G$5*MAX(MIN(DM265,$J$5),$I$5)*(EG265*DZ265/($K$5*1000))+$H$5*(EG265*DZ265/($K$5*1000))*(EG265*DZ265/($K$5*1000)))</f>
        <v>0</v>
      </c>
      <c r="T265">
        <f>K265*(1000-(1000*0.61365*exp(17.502*X265/(240.97+X265))/(DZ265+EA265)+DU265)/2)/(1000*0.61365*exp(17.502*X265/(240.97+X265))/(DZ265+EA265)-DU265)</f>
        <v>0</v>
      </c>
      <c r="U265">
        <f>1/((DN265+1)/(R265/1.6)+1/(S265/1.37)) + DN265/((DN265+1)/(R265/1.6) + DN265/(S265/1.37))</f>
        <v>0</v>
      </c>
      <c r="V265">
        <f>(DI265*DL265)</f>
        <v>0</v>
      </c>
      <c r="W265">
        <f>(EB265+(V265+2*0.95*5.67E-8*(((EB265+$B$7)+273)^4-(EB265+273)^4)-44100*K265)/(1.84*29.3*S265+8*0.95*5.67E-8*(EB265+273)^3))</f>
        <v>0</v>
      </c>
      <c r="X265">
        <f>($C$7*EC265+$D$7*ED265+$E$7*W265)</f>
        <v>0</v>
      </c>
      <c r="Y265">
        <f>0.61365*exp(17.502*X265/(240.97+X265))</f>
        <v>0</v>
      </c>
      <c r="Z265">
        <f>(AA265/AB265*100)</f>
        <v>0</v>
      </c>
      <c r="AA265">
        <f>DU265*(DZ265+EA265)/1000</f>
        <v>0</v>
      </c>
      <c r="AB265">
        <f>0.61365*exp(17.502*EB265/(240.97+EB265))</f>
        <v>0</v>
      </c>
      <c r="AC265">
        <f>(Y265-DU265*(DZ265+EA265)/1000)</f>
        <v>0</v>
      </c>
      <c r="AD265">
        <f>(-K265*44100)</f>
        <v>0</v>
      </c>
      <c r="AE265">
        <f>2*29.3*S265*0.92*(EB265-X265)</f>
        <v>0</v>
      </c>
      <c r="AF265">
        <f>2*0.95*5.67E-8*(((EB265+$B$7)+273)^4-(X265+273)^4)</f>
        <v>0</v>
      </c>
      <c r="AG265">
        <f>V265+AF265+AD265+AE265</f>
        <v>0</v>
      </c>
      <c r="AH265">
        <f>DY265*AV265*(DT265-DS265*(1000-AV265*DV265)/(1000-AV265*DU265))/(100*DM265)</f>
        <v>0</v>
      </c>
      <c r="AI265">
        <f>1000*DY265*AV265*(DU265-DV265)/(100*DM265*(1000-AV265*DU265))</f>
        <v>0</v>
      </c>
      <c r="AJ265">
        <f>(AK265 - AL265 - DZ265*1E3/(8.314*(EB265+273.15)) * AN265/DY265 * AM265) * DY265/(100*DM265) * (1000 - DV265)/1000</f>
        <v>0</v>
      </c>
      <c r="AK265">
        <v>942.270817147688</v>
      </c>
      <c r="AL265">
        <v>888.6704787878789</v>
      </c>
      <c r="AM265">
        <v>3.373865122723414</v>
      </c>
      <c r="AN265">
        <v>64.9634164498939</v>
      </c>
      <c r="AO265">
        <f>(AQ265 - AP265 + DZ265*1E3/(8.314*(EB265+273.15)) * AS265/DY265 * AR265) * DY265/(100*DM265) * 1000/(1000 - AQ265)</f>
        <v>0</v>
      </c>
      <c r="AP265">
        <v>16.5559699075084</v>
      </c>
      <c r="AQ265">
        <v>25.14015636363635</v>
      </c>
      <c r="AR265">
        <v>-0.006952841551758194</v>
      </c>
      <c r="AS265">
        <v>107.6059285332688</v>
      </c>
      <c r="AT265">
        <v>0</v>
      </c>
      <c r="AU265">
        <v>0</v>
      </c>
      <c r="AV265">
        <f>IF(AT265*$H$13&gt;=AX265,1.0,(AX265/(AX265-AT265*$H$13)))</f>
        <v>0</v>
      </c>
      <c r="AW265">
        <f>(AV265-1)*100</f>
        <v>0</v>
      </c>
      <c r="AX265">
        <f>MAX(0,($B$13+$C$13*EG265)/(1+$D$13*EG265)*DZ265/(EB265+273)*$E$13)</f>
        <v>0</v>
      </c>
      <c r="AY265" t="s">
        <v>439</v>
      </c>
      <c r="AZ265" t="s">
        <v>439</v>
      </c>
      <c r="BA265">
        <v>0</v>
      </c>
      <c r="BB265">
        <v>0</v>
      </c>
      <c r="BC265">
        <f>1-BA265/BB265</f>
        <v>0</v>
      </c>
      <c r="BD265">
        <v>0</v>
      </c>
      <c r="BE265" t="s">
        <v>439</v>
      </c>
      <c r="BF265" t="s">
        <v>439</v>
      </c>
      <c r="BG265">
        <v>0</v>
      </c>
      <c r="BH265">
        <v>0</v>
      </c>
      <c r="BI265">
        <f>1-BG265/BH265</f>
        <v>0</v>
      </c>
      <c r="BJ265">
        <v>0.5</v>
      </c>
      <c r="BK265">
        <f>DJ265</f>
        <v>0</v>
      </c>
      <c r="BL265">
        <f>M265</f>
        <v>0</v>
      </c>
      <c r="BM265">
        <f>BI265*BJ265*BK265</f>
        <v>0</v>
      </c>
      <c r="BN265">
        <f>(BL265-BD265)/BK265</f>
        <v>0</v>
      </c>
      <c r="BO265">
        <f>(BB265-BH265)/BH265</f>
        <v>0</v>
      </c>
      <c r="BP265">
        <f>BA265/(BC265+BA265/BH265)</f>
        <v>0</v>
      </c>
      <c r="BQ265" t="s">
        <v>439</v>
      </c>
      <c r="BR265">
        <v>0</v>
      </c>
      <c r="BS265">
        <f>IF(BR265&lt;&gt;0, BR265, BP265)</f>
        <v>0</v>
      </c>
      <c r="BT265">
        <f>1-BS265/BH265</f>
        <v>0</v>
      </c>
      <c r="BU265">
        <f>(BH265-BG265)/(BH265-BS265)</f>
        <v>0</v>
      </c>
      <c r="BV265">
        <f>(BB265-BH265)/(BB265-BS265)</f>
        <v>0</v>
      </c>
      <c r="BW265">
        <f>(BH265-BG265)/(BH265-BA265)</f>
        <v>0</v>
      </c>
      <c r="BX265">
        <f>(BB265-BH265)/(BB265-BA265)</f>
        <v>0</v>
      </c>
      <c r="BY265">
        <f>(BU265*BS265/BG265)</f>
        <v>0</v>
      </c>
      <c r="BZ265">
        <f>(1-BY265)</f>
        <v>0</v>
      </c>
      <c r="DI265">
        <f>$B$11*EH265+$C$11*EI265+$F$11*ET265*(1-EW265)</f>
        <v>0</v>
      </c>
      <c r="DJ265">
        <f>DI265*DK265</f>
        <v>0</v>
      </c>
      <c r="DK265">
        <f>($B$11*$D$9+$C$11*$D$9+$F$11*((FG265+EY265)/MAX(FG265+EY265+FH265, 0.1)*$I$9+FH265/MAX(FG265+EY265+FH265, 0.1)*$J$9))/($B$11+$C$11+$F$11)</f>
        <v>0</v>
      </c>
      <c r="DL265">
        <f>($B$11*$K$9+$C$11*$K$9+$F$11*((FG265+EY265)/MAX(FG265+EY265+FH265, 0.1)*$P$9+FH265/MAX(FG265+EY265+FH265, 0.1)*$Q$9))/($B$11+$C$11+$F$11)</f>
        <v>0</v>
      </c>
      <c r="DM265">
        <v>5.36</v>
      </c>
      <c r="DN265">
        <v>0.5</v>
      </c>
      <c r="DO265" t="s">
        <v>440</v>
      </c>
      <c r="DP265">
        <v>2</v>
      </c>
      <c r="DQ265" t="b">
        <v>1</v>
      </c>
      <c r="DR265">
        <v>1758646802.1</v>
      </c>
      <c r="DS265">
        <v>843.2932962962965</v>
      </c>
      <c r="DT265">
        <v>911.7916296296296</v>
      </c>
      <c r="DU265">
        <v>25.17526296296296</v>
      </c>
      <c r="DV265">
        <v>16.52195185185185</v>
      </c>
      <c r="DW265">
        <v>843.2551851851852</v>
      </c>
      <c r="DX265">
        <v>25.00908888888889</v>
      </c>
      <c r="DY265">
        <v>500.0261111111111</v>
      </c>
      <c r="DZ265">
        <v>90.45319629629628</v>
      </c>
      <c r="EA265">
        <v>0.03013536296296296</v>
      </c>
      <c r="EB265">
        <v>31.28490370370371</v>
      </c>
      <c r="EC265">
        <v>30.04172592592592</v>
      </c>
      <c r="ED265">
        <v>999.9000000000001</v>
      </c>
      <c r="EE265">
        <v>0</v>
      </c>
      <c r="EF265">
        <v>0</v>
      </c>
      <c r="EG265">
        <v>10003.63074074074</v>
      </c>
      <c r="EH265">
        <v>0</v>
      </c>
      <c r="EI265">
        <v>12.3657</v>
      </c>
      <c r="EJ265">
        <v>-68.4984074074074</v>
      </c>
      <c r="EK265">
        <v>865.0714074074074</v>
      </c>
      <c r="EL265">
        <v>927.1097777777778</v>
      </c>
      <c r="EM265">
        <v>8.653288888888889</v>
      </c>
      <c r="EN265">
        <v>911.7916296296296</v>
      </c>
      <c r="EO265">
        <v>16.52195185185185</v>
      </c>
      <c r="EP265">
        <v>2.277181111111111</v>
      </c>
      <c r="EQ265">
        <v>1.494462962962963</v>
      </c>
      <c r="ER265">
        <v>19.51587777777778</v>
      </c>
      <c r="ES265">
        <v>12.91161481481481</v>
      </c>
      <c r="ET265">
        <v>1999.988888888889</v>
      </c>
      <c r="EU265">
        <v>0.9799988888888889</v>
      </c>
      <c r="EV265">
        <v>0.02000141111111111</v>
      </c>
      <c r="EW265">
        <v>0</v>
      </c>
      <c r="EX265">
        <v>881.1391481481483</v>
      </c>
      <c r="EY265">
        <v>5.00097</v>
      </c>
      <c r="EZ265">
        <v>17660.13333333333</v>
      </c>
      <c r="FA265">
        <v>16707.47777777778</v>
      </c>
      <c r="FB265">
        <v>40.5</v>
      </c>
      <c r="FC265">
        <v>40.81199999999999</v>
      </c>
      <c r="FD265">
        <v>40.37959259259259</v>
      </c>
      <c r="FE265">
        <v>40.5</v>
      </c>
      <c r="FF265">
        <v>41.25</v>
      </c>
      <c r="FG265">
        <v>1955.088888888889</v>
      </c>
      <c r="FH265">
        <v>39.9</v>
      </c>
      <c r="FI265">
        <v>0</v>
      </c>
      <c r="FJ265">
        <v>1758646810.8</v>
      </c>
      <c r="FK265">
        <v>0</v>
      </c>
      <c r="FL265">
        <v>881.0952307692307</v>
      </c>
      <c r="FM265">
        <v>-1.080068377996114</v>
      </c>
      <c r="FN265">
        <v>-16.37606841170509</v>
      </c>
      <c r="FO265">
        <v>17659.83846153846</v>
      </c>
      <c r="FP265">
        <v>15</v>
      </c>
      <c r="FQ265">
        <v>0</v>
      </c>
      <c r="FR265" t="s">
        <v>441</v>
      </c>
      <c r="FS265">
        <v>1747247426.5</v>
      </c>
      <c r="FT265">
        <v>1747247420.5</v>
      </c>
      <c r="FU265">
        <v>0</v>
      </c>
      <c r="FV265">
        <v>1.027</v>
      </c>
      <c r="FW265">
        <v>0.031</v>
      </c>
      <c r="FX265">
        <v>0.02</v>
      </c>
      <c r="FY265">
        <v>0.05</v>
      </c>
      <c r="FZ265">
        <v>420</v>
      </c>
      <c r="GA265">
        <v>16</v>
      </c>
      <c r="GB265">
        <v>0.01</v>
      </c>
      <c r="GC265">
        <v>0.1</v>
      </c>
      <c r="GD265">
        <v>-68.31451999999999</v>
      </c>
      <c r="GE265">
        <v>-3.926010506566508</v>
      </c>
      <c r="GF265">
        <v>0.3818914748983012</v>
      </c>
      <c r="GG265">
        <v>0</v>
      </c>
      <c r="GH265">
        <v>881.1047647058823</v>
      </c>
      <c r="GI265">
        <v>0.1061573731639142</v>
      </c>
      <c r="GJ265">
        <v>0.2408327536381115</v>
      </c>
      <c r="GK265">
        <v>-1</v>
      </c>
      <c r="GL265">
        <v>8.684025999999999</v>
      </c>
      <c r="GM265">
        <v>-0.6873953470919481</v>
      </c>
      <c r="GN265">
        <v>0.06653482418252878</v>
      </c>
      <c r="GO265">
        <v>0</v>
      </c>
      <c r="GP265">
        <v>0</v>
      </c>
      <c r="GQ265">
        <v>2</v>
      </c>
      <c r="GR265" t="s">
        <v>482</v>
      </c>
      <c r="GS265">
        <v>3.13482</v>
      </c>
      <c r="GT265">
        <v>2.69055</v>
      </c>
      <c r="GU265">
        <v>0.156959</v>
      </c>
      <c r="GV265">
        <v>0.16328</v>
      </c>
      <c r="GW265">
        <v>0.109855</v>
      </c>
      <c r="GX265">
        <v>0.0808968</v>
      </c>
      <c r="GY265">
        <v>26819.6</v>
      </c>
      <c r="GZ265">
        <v>26666.4</v>
      </c>
      <c r="HA265">
        <v>29571.3</v>
      </c>
      <c r="HB265">
        <v>29451.1</v>
      </c>
      <c r="HC265">
        <v>34776.3</v>
      </c>
      <c r="HD265">
        <v>35863.2</v>
      </c>
      <c r="HE265">
        <v>41614.6</v>
      </c>
      <c r="HF265">
        <v>41842.1</v>
      </c>
      <c r="HG265">
        <v>1.93205</v>
      </c>
      <c r="HH265">
        <v>1.87173</v>
      </c>
      <c r="HI265">
        <v>0.0623241</v>
      </c>
      <c r="HJ265">
        <v>0</v>
      </c>
      <c r="HK265">
        <v>29.0376</v>
      </c>
      <c r="HL265">
        <v>999.9</v>
      </c>
      <c r="HM265">
        <v>42.7</v>
      </c>
      <c r="HN265">
        <v>31.2</v>
      </c>
      <c r="HO265">
        <v>21.541</v>
      </c>
      <c r="HP265">
        <v>61.958</v>
      </c>
      <c r="HQ265">
        <v>26.1458</v>
      </c>
      <c r="HR265">
        <v>1</v>
      </c>
      <c r="HS265">
        <v>0.0530793</v>
      </c>
      <c r="HT265">
        <v>-1.15754</v>
      </c>
      <c r="HU265">
        <v>20.3355</v>
      </c>
      <c r="HV265">
        <v>5.21714</v>
      </c>
      <c r="HW265">
        <v>12.0119</v>
      </c>
      <c r="HX265">
        <v>4.98875</v>
      </c>
      <c r="HY265">
        <v>3.28763</v>
      </c>
      <c r="HZ265">
        <v>9999</v>
      </c>
      <c r="IA265">
        <v>9999</v>
      </c>
      <c r="IB265">
        <v>9999</v>
      </c>
      <c r="IC265">
        <v>999.9</v>
      </c>
      <c r="ID265">
        <v>1.86755</v>
      </c>
      <c r="IE265">
        <v>1.86674</v>
      </c>
      <c r="IF265">
        <v>1.866</v>
      </c>
      <c r="IG265">
        <v>1.866</v>
      </c>
      <c r="IH265">
        <v>1.86786</v>
      </c>
      <c r="II265">
        <v>1.87027</v>
      </c>
      <c r="IJ265">
        <v>1.86891</v>
      </c>
      <c r="IK265">
        <v>1.87042</v>
      </c>
      <c r="IL265">
        <v>0</v>
      </c>
      <c r="IM265">
        <v>0</v>
      </c>
      <c r="IN265">
        <v>0</v>
      </c>
      <c r="IO265">
        <v>0</v>
      </c>
      <c r="IP265" t="s">
        <v>443</v>
      </c>
      <c r="IQ265" t="s">
        <v>444</v>
      </c>
      <c r="IR265" t="s">
        <v>445</v>
      </c>
      <c r="IS265" t="s">
        <v>445</v>
      </c>
      <c r="IT265" t="s">
        <v>445</v>
      </c>
      <c r="IU265" t="s">
        <v>445</v>
      </c>
      <c r="IV265">
        <v>0</v>
      </c>
      <c r="IW265">
        <v>100</v>
      </c>
      <c r="IX265">
        <v>100</v>
      </c>
      <c r="IY265">
        <v>0.024</v>
      </c>
      <c r="IZ265">
        <v>0.1656</v>
      </c>
      <c r="JA265">
        <v>0.1520806729546384</v>
      </c>
      <c r="JB265">
        <v>0.0003178419753343253</v>
      </c>
      <c r="JC265">
        <v>-6.012475575984678E-07</v>
      </c>
      <c r="JD265">
        <v>7.594320938325871E-11</v>
      </c>
      <c r="JE265">
        <v>-0.06537213769188976</v>
      </c>
      <c r="JF265">
        <v>-0.002779077146552394</v>
      </c>
      <c r="JG265">
        <v>0.0007843295920201409</v>
      </c>
      <c r="JH265">
        <v>-1.211717912536145E-05</v>
      </c>
      <c r="JI265">
        <v>4</v>
      </c>
      <c r="JJ265">
        <v>2338</v>
      </c>
      <c r="JK265">
        <v>1</v>
      </c>
      <c r="JL265">
        <v>27</v>
      </c>
      <c r="JM265">
        <v>189989.7</v>
      </c>
      <c r="JN265">
        <v>189989.8</v>
      </c>
      <c r="JO265">
        <v>1.98608</v>
      </c>
      <c r="JP265">
        <v>2.25952</v>
      </c>
      <c r="JQ265">
        <v>1.39771</v>
      </c>
      <c r="JR265">
        <v>2.34619</v>
      </c>
      <c r="JS265">
        <v>1.49536</v>
      </c>
      <c r="JT265">
        <v>2.62451</v>
      </c>
      <c r="JU265">
        <v>36.1989</v>
      </c>
      <c r="JV265">
        <v>24.0612</v>
      </c>
      <c r="JW265">
        <v>18</v>
      </c>
      <c r="JX265">
        <v>491.465</v>
      </c>
      <c r="JY265">
        <v>443.665</v>
      </c>
      <c r="JZ265">
        <v>30.5827</v>
      </c>
      <c r="KA265">
        <v>28.2865</v>
      </c>
      <c r="KB265">
        <v>29.9999</v>
      </c>
      <c r="KC265">
        <v>28.112</v>
      </c>
      <c r="KD265">
        <v>28.0394</v>
      </c>
      <c r="KE265">
        <v>39.7448</v>
      </c>
      <c r="KF265">
        <v>24.409</v>
      </c>
      <c r="KG265">
        <v>32.1443</v>
      </c>
      <c r="KH265">
        <v>30.569</v>
      </c>
      <c r="KI265">
        <v>954.735</v>
      </c>
      <c r="KJ265">
        <v>16.7229</v>
      </c>
      <c r="KK265">
        <v>101.069</v>
      </c>
      <c r="KL265">
        <v>100.616</v>
      </c>
    </row>
    <row r="266" spans="1:298">
      <c r="A266">
        <v>250</v>
      </c>
      <c r="B266">
        <v>1758646814.6</v>
      </c>
      <c r="C266">
        <v>5188.599999904633</v>
      </c>
      <c r="D266" t="s">
        <v>946</v>
      </c>
      <c r="E266" t="s">
        <v>947</v>
      </c>
      <c r="F266">
        <v>5</v>
      </c>
      <c r="G266" t="s">
        <v>833</v>
      </c>
      <c r="H266" t="s">
        <v>437</v>
      </c>
      <c r="I266" t="s">
        <v>438</v>
      </c>
      <c r="J266">
        <v>1758646806.814285</v>
      </c>
      <c r="K266">
        <f>(L266)/1000</f>
        <v>0</v>
      </c>
      <c r="L266">
        <f>IF(DQ266, AO266, AI266)</f>
        <v>0</v>
      </c>
      <c r="M266">
        <f>IF(DQ266, AJ266, AH266)</f>
        <v>0</v>
      </c>
      <c r="N266">
        <f>DS266 - IF(AV266&gt;1, M266*DM266*100.0/(AX266), 0)</f>
        <v>0</v>
      </c>
      <c r="O266">
        <f>((U266-K266/2)*N266-M266)/(U266+K266/2)</f>
        <v>0</v>
      </c>
      <c r="P266">
        <f>O266*(DZ266+EA266)/1000.0</f>
        <v>0</v>
      </c>
      <c r="Q266">
        <f>(DS266 - IF(AV266&gt;1, M266*DM266*100.0/(AX266), 0))*(DZ266+EA266)/1000.0</f>
        <v>0</v>
      </c>
      <c r="R266">
        <f>2.0/((1/T266-1/S266)+SIGN(T266)*SQRT((1/T266-1/S266)*(1/T266-1/S266) + 4*DN266/((DN266+1)*(DN266+1))*(2*1/T266*1/S266-1/S266*1/S266)))</f>
        <v>0</v>
      </c>
      <c r="S266">
        <f>IF(LEFT(DO266,1)&lt;&gt;"0",IF(LEFT(DO266,1)="1",3.0,DP266),$D$5+$E$5*(EG266*DZ266/($K$5*1000))+$F$5*(EG266*DZ266/($K$5*1000))*MAX(MIN(DM266,$J$5),$I$5)*MAX(MIN(DM266,$J$5),$I$5)+$G$5*MAX(MIN(DM266,$J$5),$I$5)*(EG266*DZ266/($K$5*1000))+$H$5*(EG266*DZ266/($K$5*1000))*(EG266*DZ266/($K$5*1000)))</f>
        <v>0</v>
      </c>
      <c r="T266">
        <f>K266*(1000-(1000*0.61365*exp(17.502*X266/(240.97+X266))/(DZ266+EA266)+DU266)/2)/(1000*0.61365*exp(17.502*X266/(240.97+X266))/(DZ266+EA266)-DU266)</f>
        <v>0</v>
      </c>
      <c r="U266">
        <f>1/((DN266+1)/(R266/1.6)+1/(S266/1.37)) + DN266/((DN266+1)/(R266/1.6) + DN266/(S266/1.37))</f>
        <v>0</v>
      </c>
      <c r="V266">
        <f>(DI266*DL266)</f>
        <v>0</v>
      </c>
      <c r="W266">
        <f>(EB266+(V266+2*0.95*5.67E-8*(((EB266+$B$7)+273)^4-(EB266+273)^4)-44100*K266)/(1.84*29.3*S266+8*0.95*5.67E-8*(EB266+273)^3))</f>
        <v>0</v>
      </c>
      <c r="X266">
        <f>($C$7*EC266+$D$7*ED266+$E$7*W266)</f>
        <v>0</v>
      </c>
      <c r="Y266">
        <f>0.61365*exp(17.502*X266/(240.97+X266))</f>
        <v>0</v>
      </c>
      <c r="Z266">
        <f>(AA266/AB266*100)</f>
        <v>0</v>
      </c>
      <c r="AA266">
        <f>DU266*(DZ266+EA266)/1000</f>
        <v>0</v>
      </c>
      <c r="AB266">
        <f>0.61365*exp(17.502*EB266/(240.97+EB266))</f>
        <v>0</v>
      </c>
      <c r="AC266">
        <f>(Y266-DU266*(DZ266+EA266)/1000)</f>
        <v>0</v>
      </c>
      <c r="AD266">
        <f>(-K266*44100)</f>
        <v>0</v>
      </c>
      <c r="AE266">
        <f>2*29.3*S266*0.92*(EB266-X266)</f>
        <v>0</v>
      </c>
      <c r="AF266">
        <f>2*0.95*5.67E-8*(((EB266+$B$7)+273)^4-(X266+273)^4)</f>
        <v>0</v>
      </c>
      <c r="AG266">
        <f>V266+AF266+AD266+AE266</f>
        <v>0</v>
      </c>
      <c r="AH266">
        <f>DY266*AV266*(DT266-DS266*(1000-AV266*DV266)/(1000-AV266*DU266))/(100*DM266)</f>
        <v>0</v>
      </c>
      <c r="AI266">
        <f>1000*DY266*AV266*(DU266-DV266)/(100*DM266*(1000-AV266*DU266))</f>
        <v>0</v>
      </c>
      <c r="AJ266">
        <f>(AK266 - AL266 - DZ266*1E3/(8.314*(EB266+273.15)) * AN266/DY266 * AM266) * DY266/(100*DM266) * (1000 - DV266)/1000</f>
        <v>0</v>
      </c>
      <c r="AK266">
        <v>959.3220001100186</v>
      </c>
      <c r="AL266">
        <v>905.5358</v>
      </c>
      <c r="AM266">
        <v>3.376704271166276</v>
      </c>
      <c r="AN266">
        <v>64.9634164498939</v>
      </c>
      <c r="AO266">
        <f>(AQ266 - AP266 + DZ266*1E3/(8.314*(EB266+273.15)) * AS266/DY266 * AR266) * DY266/(100*DM266) * 1000/(1000 - AQ266)</f>
        <v>0</v>
      </c>
      <c r="AP266">
        <v>16.56589614861623</v>
      </c>
      <c r="AQ266">
        <v>25.09549212121212</v>
      </c>
      <c r="AR266">
        <v>-0.009599795277567012</v>
      </c>
      <c r="AS266">
        <v>107.6059285332688</v>
      </c>
      <c r="AT266">
        <v>0</v>
      </c>
      <c r="AU266">
        <v>0</v>
      </c>
      <c r="AV266">
        <f>IF(AT266*$H$13&gt;=AX266,1.0,(AX266/(AX266-AT266*$H$13)))</f>
        <v>0</v>
      </c>
      <c r="AW266">
        <f>(AV266-1)*100</f>
        <v>0</v>
      </c>
      <c r="AX266">
        <f>MAX(0,($B$13+$C$13*EG266)/(1+$D$13*EG266)*DZ266/(EB266+273)*$E$13)</f>
        <v>0</v>
      </c>
      <c r="AY266" t="s">
        <v>439</v>
      </c>
      <c r="AZ266" t="s">
        <v>439</v>
      </c>
      <c r="BA266">
        <v>0</v>
      </c>
      <c r="BB266">
        <v>0</v>
      </c>
      <c r="BC266">
        <f>1-BA266/BB266</f>
        <v>0</v>
      </c>
      <c r="BD266">
        <v>0</v>
      </c>
      <c r="BE266" t="s">
        <v>439</v>
      </c>
      <c r="BF266" t="s">
        <v>439</v>
      </c>
      <c r="BG266">
        <v>0</v>
      </c>
      <c r="BH266">
        <v>0</v>
      </c>
      <c r="BI266">
        <f>1-BG266/BH266</f>
        <v>0</v>
      </c>
      <c r="BJ266">
        <v>0.5</v>
      </c>
      <c r="BK266">
        <f>DJ266</f>
        <v>0</v>
      </c>
      <c r="BL266">
        <f>M266</f>
        <v>0</v>
      </c>
      <c r="BM266">
        <f>BI266*BJ266*BK266</f>
        <v>0</v>
      </c>
      <c r="BN266">
        <f>(BL266-BD266)/BK266</f>
        <v>0</v>
      </c>
      <c r="BO266">
        <f>(BB266-BH266)/BH266</f>
        <v>0</v>
      </c>
      <c r="BP266">
        <f>BA266/(BC266+BA266/BH266)</f>
        <v>0</v>
      </c>
      <c r="BQ266" t="s">
        <v>439</v>
      </c>
      <c r="BR266">
        <v>0</v>
      </c>
      <c r="BS266">
        <f>IF(BR266&lt;&gt;0, BR266, BP266)</f>
        <v>0</v>
      </c>
      <c r="BT266">
        <f>1-BS266/BH266</f>
        <v>0</v>
      </c>
      <c r="BU266">
        <f>(BH266-BG266)/(BH266-BS266)</f>
        <v>0</v>
      </c>
      <c r="BV266">
        <f>(BB266-BH266)/(BB266-BS266)</f>
        <v>0</v>
      </c>
      <c r="BW266">
        <f>(BH266-BG266)/(BH266-BA266)</f>
        <v>0</v>
      </c>
      <c r="BX266">
        <f>(BB266-BH266)/(BB266-BA266)</f>
        <v>0</v>
      </c>
      <c r="BY266">
        <f>(BU266*BS266/BG266)</f>
        <v>0</v>
      </c>
      <c r="BZ266">
        <f>(1-BY266)</f>
        <v>0</v>
      </c>
      <c r="DI266">
        <f>$B$11*EH266+$C$11*EI266+$F$11*ET266*(1-EW266)</f>
        <v>0</v>
      </c>
      <c r="DJ266">
        <f>DI266*DK266</f>
        <v>0</v>
      </c>
      <c r="DK266">
        <f>($B$11*$D$9+$C$11*$D$9+$F$11*((FG266+EY266)/MAX(FG266+EY266+FH266, 0.1)*$I$9+FH266/MAX(FG266+EY266+FH266, 0.1)*$J$9))/($B$11+$C$11+$F$11)</f>
        <v>0</v>
      </c>
      <c r="DL266">
        <f>($B$11*$K$9+$C$11*$K$9+$F$11*((FG266+EY266)/MAX(FG266+EY266+FH266, 0.1)*$P$9+FH266/MAX(FG266+EY266+FH266, 0.1)*$Q$9))/($B$11+$C$11+$F$11)</f>
        <v>0</v>
      </c>
      <c r="DM266">
        <v>5.36</v>
      </c>
      <c r="DN266">
        <v>0.5</v>
      </c>
      <c r="DO266" t="s">
        <v>440</v>
      </c>
      <c r="DP266">
        <v>2</v>
      </c>
      <c r="DQ266" t="b">
        <v>1</v>
      </c>
      <c r="DR266">
        <v>1758646806.814285</v>
      </c>
      <c r="DS266">
        <v>858.7962142857142</v>
      </c>
      <c r="DT266">
        <v>927.6128928571427</v>
      </c>
      <c r="DU266">
        <v>25.15005</v>
      </c>
      <c r="DV266">
        <v>16.55046785714286</v>
      </c>
      <c r="DW266">
        <v>858.7664285714287</v>
      </c>
      <c r="DX266">
        <v>24.98421785714286</v>
      </c>
      <c r="DY266">
        <v>500.03025</v>
      </c>
      <c r="DZ266">
        <v>90.45297500000001</v>
      </c>
      <c r="EA266">
        <v>0.03011901071428571</v>
      </c>
      <c r="EB266">
        <v>31.28240714285715</v>
      </c>
      <c r="EC266">
        <v>30.04995714285714</v>
      </c>
      <c r="ED266">
        <v>999.9000000000002</v>
      </c>
      <c r="EE266">
        <v>0</v>
      </c>
      <c r="EF266">
        <v>0</v>
      </c>
      <c r="EG266">
        <v>10002.1225</v>
      </c>
      <c r="EH266">
        <v>0</v>
      </c>
      <c r="EI266">
        <v>12.3657</v>
      </c>
      <c r="EJ266">
        <v>-68.8166642857143</v>
      </c>
      <c r="EK266">
        <v>880.9518214285714</v>
      </c>
      <c r="EL266">
        <v>943.2238928571429</v>
      </c>
      <c r="EM266">
        <v>8.599563571428572</v>
      </c>
      <c r="EN266">
        <v>927.6128928571427</v>
      </c>
      <c r="EO266">
        <v>16.55046785714286</v>
      </c>
      <c r="EP266">
        <v>2.274894285714286</v>
      </c>
      <c r="EQ266">
        <v>1.497037857142857</v>
      </c>
      <c r="ER266">
        <v>19.49971428571428</v>
      </c>
      <c r="ES266">
        <v>12.93795357142857</v>
      </c>
      <c r="ET266">
        <v>1999.996785714286</v>
      </c>
      <c r="EU266">
        <v>0.9799989642857143</v>
      </c>
      <c r="EV266">
        <v>0.02000133571428572</v>
      </c>
      <c r="EW266">
        <v>0</v>
      </c>
      <c r="EX266">
        <v>880.9968928571431</v>
      </c>
      <c r="EY266">
        <v>5.00097</v>
      </c>
      <c r="EZ266">
        <v>17658.075</v>
      </c>
      <c r="FA266">
        <v>16707.53928571429</v>
      </c>
      <c r="FB266">
        <v>40.5</v>
      </c>
      <c r="FC266">
        <v>40.81199999999999</v>
      </c>
      <c r="FD266">
        <v>40.38385714285715</v>
      </c>
      <c r="FE266">
        <v>40.5</v>
      </c>
      <c r="FF266">
        <v>41.25</v>
      </c>
      <c r="FG266">
        <v>1955.096785714286</v>
      </c>
      <c r="FH266">
        <v>39.9</v>
      </c>
      <c r="FI266">
        <v>0</v>
      </c>
      <c r="FJ266">
        <v>1758646815.6</v>
      </c>
      <c r="FK266">
        <v>0</v>
      </c>
      <c r="FL266">
        <v>880.9640384615385</v>
      </c>
      <c r="FM266">
        <v>-3.916273513166343</v>
      </c>
      <c r="FN266">
        <v>-38.36581190604853</v>
      </c>
      <c r="FO266">
        <v>17657.65384615385</v>
      </c>
      <c r="FP266">
        <v>15</v>
      </c>
      <c r="FQ266">
        <v>0</v>
      </c>
      <c r="FR266" t="s">
        <v>441</v>
      </c>
      <c r="FS266">
        <v>1747247426.5</v>
      </c>
      <c r="FT266">
        <v>1747247420.5</v>
      </c>
      <c r="FU266">
        <v>0</v>
      </c>
      <c r="FV266">
        <v>1.027</v>
      </c>
      <c r="FW266">
        <v>0.031</v>
      </c>
      <c r="FX266">
        <v>0.02</v>
      </c>
      <c r="FY266">
        <v>0.05</v>
      </c>
      <c r="FZ266">
        <v>420</v>
      </c>
      <c r="GA266">
        <v>16</v>
      </c>
      <c r="GB266">
        <v>0.01</v>
      </c>
      <c r="GC266">
        <v>0.1</v>
      </c>
      <c r="GD266">
        <v>-68.5906536585366</v>
      </c>
      <c r="GE266">
        <v>-4.024630662021031</v>
      </c>
      <c r="GF266">
        <v>0.401148788221395</v>
      </c>
      <c r="GG266">
        <v>0</v>
      </c>
      <c r="GH266">
        <v>881.0022647058823</v>
      </c>
      <c r="GI266">
        <v>-1.487868604503922</v>
      </c>
      <c r="GJ266">
        <v>0.319143182767966</v>
      </c>
      <c r="GK266">
        <v>-1</v>
      </c>
      <c r="GL266">
        <v>8.637877073170731</v>
      </c>
      <c r="GM266">
        <v>-0.6599621602787237</v>
      </c>
      <c r="GN266">
        <v>0.06559352824426537</v>
      </c>
      <c r="GO266">
        <v>0</v>
      </c>
      <c r="GP266">
        <v>0</v>
      </c>
      <c r="GQ266">
        <v>2</v>
      </c>
      <c r="GR266" t="s">
        <v>482</v>
      </c>
      <c r="GS266">
        <v>3.13474</v>
      </c>
      <c r="GT266">
        <v>2.69067</v>
      </c>
      <c r="GU266">
        <v>0.158914</v>
      </c>
      <c r="GV266">
        <v>0.165184</v>
      </c>
      <c r="GW266">
        <v>0.109718</v>
      </c>
      <c r="GX266">
        <v>0.0810177</v>
      </c>
      <c r="GY266">
        <v>26757.1</v>
      </c>
      <c r="GZ266">
        <v>26605.7</v>
      </c>
      <c r="HA266">
        <v>29571</v>
      </c>
      <c r="HB266">
        <v>29451</v>
      </c>
      <c r="HC266">
        <v>34781.6</v>
      </c>
      <c r="HD266">
        <v>35858.6</v>
      </c>
      <c r="HE266">
        <v>41614.4</v>
      </c>
      <c r="HF266">
        <v>41842.3</v>
      </c>
      <c r="HG266">
        <v>1.93198</v>
      </c>
      <c r="HH266">
        <v>1.87182</v>
      </c>
      <c r="HI266">
        <v>0.0623055</v>
      </c>
      <c r="HJ266">
        <v>0</v>
      </c>
      <c r="HK266">
        <v>29.0434</v>
      </c>
      <c r="HL266">
        <v>999.9</v>
      </c>
      <c r="HM266">
        <v>42.7</v>
      </c>
      <c r="HN266">
        <v>31.2</v>
      </c>
      <c r="HO266">
        <v>21.5389</v>
      </c>
      <c r="HP266">
        <v>62.058</v>
      </c>
      <c r="HQ266">
        <v>26.3381</v>
      </c>
      <c r="HR266">
        <v>1</v>
      </c>
      <c r="HS266">
        <v>0.0530005</v>
      </c>
      <c r="HT266">
        <v>-1.09124</v>
      </c>
      <c r="HU266">
        <v>20.3361</v>
      </c>
      <c r="HV266">
        <v>5.21609</v>
      </c>
      <c r="HW266">
        <v>12.0128</v>
      </c>
      <c r="HX266">
        <v>4.9886</v>
      </c>
      <c r="HY266">
        <v>3.2876</v>
      </c>
      <c r="HZ266">
        <v>9999</v>
      </c>
      <c r="IA266">
        <v>9999</v>
      </c>
      <c r="IB266">
        <v>9999</v>
      </c>
      <c r="IC266">
        <v>999.9</v>
      </c>
      <c r="ID266">
        <v>1.8676</v>
      </c>
      <c r="IE266">
        <v>1.86675</v>
      </c>
      <c r="IF266">
        <v>1.86603</v>
      </c>
      <c r="IG266">
        <v>1.86602</v>
      </c>
      <c r="IH266">
        <v>1.86786</v>
      </c>
      <c r="II266">
        <v>1.87028</v>
      </c>
      <c r="IJ266">
        <v>1.86894</v>
      </c>
      <c r="IK266">
        <v>1.87042</v>
      </c>
      <c r="IL266">
        <v>0</v>
      </c>
      <c r="IM266">
        <v>0</v>
      </c>
      <c r="IN266">
        <v>0</v>
      </c>
      <c r="IO266">
        <v>0</v>
      </c>
      <c r="IP266" t="s">
        <v>443</v>
      </c>
      <c r="IQ266" t="s">
        <v>444</v>
      </c>
      <c r="IR266" t="s">
        <v>445</v>
      </c>
      <c r="IS266" t="s">
        <v>445</v>
      </c>
      <c r="IT266" t="s">
        <v>445</v>
      </c>
      <c r="IU266" t="s">
        <v>445</v>
      </c>
      <c r="IV266">
        <v>0</v>
      </c>
      <c r="IW266">
        <v>100</v>
      </c>
      <c r="IX266">
        <v>100</v>
      </c>
      <c r="IY266">
        <v>0.016</v>
      </c>
      <c r="IZ266">
        <v>0.165</v>
      </c>
      <c r="JA266">
        <v>0.1520806729546384</v>
      </c>
      <c r="JB266">
        <v>0.0003178419753343253</v>
      </c>
      <c r="JC266">
        <v>-6.012475575984678E-07</v>
      </c>
      <c r="JD266">
        <v>7.594320938325871E-11</v>
      </c>
      <c r="JE266">
        <v>-0.06537213769188976</v>
      </c>
      <c r="JF266">
        <v>-0.002779077146552394</v>
      </c>
      <c r="JG266">
        <v>0.0007843295920201409</v>
      </c>
      <c r="JH266">
        <v>-1.211717912536145E-05</v>
      </c>
      <c r="JI266">
        <v>4</v>
      </c>
      <c r="JJ266">
        <v>2338</v>
      </c>
      <c r="JK266">
        <v>1</v>
      </c>
      <c r="JL266">
        <v>27</v>
      </c>
      <c r="JM266">
        <v>189989.8</v>
      </c>
      <c r="JN266">
        <v>189989.9</v>
      </c>
      <c r="JO266">
        <v>2.01538</v>
      </c>
      <c r="JP266">
        <v>2.23999</v>
      </c>
      <c r="JQ266">
        <v>1.39648</v>
      </c>
      <c r="JR266">
        <v>2.34863</v>
      </c>
      <c r="JS266">
        <v>1.49536</v>
      </c>
      <c r="JT266">
        <v>2.63184</v>
      </c>
      <c r="JU266">
        <v>36.1989</v>
      </c>
      <c r="JV266">
        <v>24.0612</v>
      </c>
      <c r="JW266">
        <v>18</v>
      </c>
      <c r="JX266">
        <v>491.401</v>
      </c>
      <c r="JY266">
        <v>443.716</v>
      </c>
      <c r="JZ266">
        <v>30.5312</v>
      </c>
      <c r="KA266">
        <v>28.2841</v>
      </c>
      <c r="KB266">
        <v>29.9999</v>
      </c>
      <c r="KC266">
        <v>28.11</v>
      </c>
      <c r="KD266">
        <v>28.038</v>
      </c>
      <c r="KE266">
        <v>40.3371</v>
      </c>
      <c r="KF266">
        <v>23.4894</v>
      </c>
      <c r="KG266">
        <v>32.1443</v>
      </c>
      <c r="KH266">
        <v>30.5177</v>
      </c>
      <c r="KI266">
        <v>974.769</v>
      </c>
      <c r="KJ266">
        <v>16.8173</v>
      </c>
      <c r="KK266">
        <v>101.068</v>
      </c>
      <c r="KL266">
        <v>100.616</v>
      </c>
    </row>
    <row r="267" spans="1:298">
      <c r="A267">
        <v>251</v>
      </c>
      <c r="B267">
        <v>1758646819.6</v>
      </c>
      <c r="C267">
        <v>5193.599999904633</v>
      </c>
      <c r="D267" t="s">
        <v>948</v>
      </c>
      <c r="E267" t="s">
        <v>949</v>
      </c>
      <c r="F267">
        <v>5</v>
      </c>
      <c r="G267" t="s">
        <v>833</v>
      </c>
      <c r="H267" t="s">
        <v>437</v>
      </c>
      <c r="I267" t="s">
        <v>438</v>
      </c>
      <c r="J267">
        <v>1758646812.1</v>
      </c>
      <c r="K267">
        <f>(L267)/1000</f>
        <v>0</v>
      </c>
      <c r="L267">
        <f>IF(DQ267, AO267, AI267)</f>
        <v>0</v>
      </c>
      <c r="M267">
        <f>IF(DQ267, AJ267, AH267)</f>
        <v>0</v>
      </c>
      <c r="N267">
        <f>DS267 - IF(AV267&gt;1, M267*DM267*100.0/(AX267), 0)</f>
        <v>0</v>
      </c>
      <c r="O267">
        <f>((U267-K267/2)*N267-M267)/(U267+K267/2)</f>
        <v>0</v>
      </c>
      <c r="P267">
        <f>O267*(DZ267+EA267)/1000.0</f>
        <v>0</v>
      </c>
      <c r="Q267">
        <f>(DS267 - IF(AV267&gt;1, M267*DM267*100.0/(AX267), 0))*(DZ267+EA267)/1000.0</f>
        <v>0</v>
      </c>
      <c r="R267">
        <f>2.0/((1/T267-1/S267)+SIGN(T267)*SQRT((1/T267-1/S267)*(1/T267-1/S267) + 4*DN267/((DN267+1)*(DN267+1))*(2*1/T267*1/S267-1/S267*1/S267)))</f>
        <v>0</v>
      </c>
      <c r="S267">
        <f>IF(LEFT(DO267,1)&lt;&gt;"0",IF(LEFT(DO267,1)="1",3.0,DP267),$D$5+$E$5*(EG267*DZ267/($K$5*1000))+$F$5*(EG267*DZ267/($K$5*1000))*MAX(MIN(DM267,$J$5),$I$5)*MAX(MIN(DM267,$J$5),$I$5)+$G$5*MAX(MIN(DM267,$J$5),$I$5)*(EG267*DZ267/($K$5*1000))+$H$5*(EG267*DZ267/($K$5*1000))*(EG267*DZ267/($K$5*1000)))</f>
        <v>0</v>
      </c>
      <c r="T267">
        <f>K267*(1000-(1000*0.61365*exp(17.502*X267/(240.97+X267))/(DZ267+EA267)+DU267)/2)/(1000*0.61365*exp(17.502*X267/(240.97+X267))/(DZ267+EA267)-DU267)</f>
        <v>0</v>
      </c>
      <c r="U267">
        <f>1/((DN267+1)/(R267/1.6)+1/(S267/1.37)) + DN267/((DN267+1)/(R267/1.6) + DN267/(S267/1.37))</f>
        <v>0</v>
      </c>
      <c r="V267">
        <f>(DI267*DL267)</f>
        <v>0</v>
      </c>
      <c r="W267">
        <f>(EB267+(V267+2*0.95*5.67E-8*(((EB267+$B$7)+273)^4-(EB267+273)^4)-44100*K267)/(1.84*29.3*S267+8*0.95*5.67E-8*(EB267+273)^3))</f>
        <v>0</v>
      </c>
      <c r="X267">
        <f>($C$7*EC267+$D$7*ED267+$E$7*W267)</f>
        <v>0</v>
      </c>
      <c r="Y267">
        <f>0.61365*exp(17.502*X267/(240.97+X267))</f>
        <v>0</v>
      </c>
      <c r="Z267">
        <f>(AA267/AB267*100)</f>
        <v>0</v>
      </c>
      <c r="AA267">
        <f>DU267*(DZ267+EA267)/1000</f>
        <v>0</v>
      </c>
      <c r="AB267">
        <f>0.61365*exp(17.502*EB267/(240.97+EB267))</f>
        <v>0</v>
      </c>
      <c r="AC267">
        <f>(Y267-DU267*(DZ267+EA267)/1000)</f>
        <v>0</v>
      </c>
      <c r="AD267">
        <f>(-K267*44100)</f>
        <v>0</v>
      </c>
      <c r="AE267">
        <f>2*29.3*S267*0.92*(EB267-X267)</f>
        <v>0</v>
      </c>
      <c r="AF267">
        <f>2*0.95*5.67E-8*(((EB267+$B$7)+273)^4-(X267+273)^4)</f>
        <v>0</v>
      </c>
      <c r="AG267">
        <f>V267+AF267+AD267+AE267</f>
        <v>0</v>
      </c>
      <c r="AH267">
        <f>DY267*AV267*(DT267-DS267*(1000-AV267*DV267)/(1000-AV267*DU267))/(100*DM267)</f>
        <v>0</v>
      </c>
      <c r="AI267">
        <f>1000*DY267*AV267*(DU267-DV267)/(100*DM267*(1000-AV267*DU267))</f>
        <v>0</v>
      </c>
      <c r="AJ267">
        <f>(AK267 - AL267 - DZ267*1E3/(8.314*(EB267+273.15)) * AN267/DY267 * AM267) * DY267/(100*DM267) * (1000 - DV267)/1000</f>
        <v>0</v>
      </c>
      <c r="AK267">
        <v>976.3434078746259</v>
      </c>
      <c r="AL267">
        <v>922.4942787878781</v>
      </c>
      <c r="AM267">
        <v>3.393603920843854</v>
      </c>
      <c r="AN267">
        <v>64.9634164498939</v>
      </c>
      <c r="AO267">
        <f>(AQ267 - AP267 + DZ267*1E3/(8.314*(EB267+273.15)) * AS267/DY267 * AR267) * DY267/(100*DM267) * 1000/(1000 - AQ267)</f>
        <v>0</v>
      </c>
      <c r="AP267">
        <v>16.64687349558252</v>
      </c>
      <c r="AQ267">
        <v>25.05948787878788</v>
      </c>
      <c r="AR267">
        <v>-0.006858548912564714</v>
      </c>
      <c r="AS267">
        <v>107.6059285332688</v>
      </c>
      <c r="AT267">
        <v>0</v>
      </c>
      <c r="AU267">
        <v>0</v>
      </c>
      <c r="AV267">
        <f>IF(AT267*$H$13&gt;=AX267,1.0,(AX267/(AX267-AT267*$H$13)))</f>
        <v>0</v>
      </c>
      <c r="AW267">
        <f>(AV267-1)*100</f>
        <v>0</v>
      </c>
      <c r="AX267">
        <f>MAX(0,($B$13+$C$13*EG267)/(1+$D$13*EG267)*DZ267/(EB267+273)*$E$13)</f>
        <v>0</v>
      </c>
      <c r="AY267" t="s">
        <v>439</v>
      </c>
      <c r="AZ267" t="s">
        <v>439</v>
      </c>
      <c r="BA267">
        <v>0</v>
      </c>
      <c r="BB267">
        <v>0</v>
      </c>
      <c r="BC267">
        <f>1-BA267/BB267</f>
        <v>0</v>
      </c>
      <c r="BD267">
        <v>0</v>
      </c>
      <c r="BE267" t="s">
        <v>439</v>
      </c>
      <c r="BF267" t="s">
        <v>439</v>
      </c>
      <c r="BG267">
        <v>0</v>
      </c>
      <c r="BH267">
        <v>0</v>
      </c>
      <c r="BI267">
        <f>1-BG267/BH267</f>
        <v>0</v>
      </c>
      <c r="BJ267">
        <v>0.5</v>
      </c>
      <c r="BK267">
        <f>DJ267</f>
        <v>0</v>
      </c>
      <c r="BL267">
        <f>M267</f>
        <v>0</v>
      </c>
      <c r="BM267">
        <f>BI267*BJ267*BK267</f>
        <v>0</v>
      </c>
      <c r="BN267">
        <f>(BL267-BD267)/BK267</f>
        <v>0</v>
      </c>
      <c r="BO267">
        <f>(BB267-BH267)/BH267</f>
        <v>0</v>
      </c>
      <c r="BP267">
        <f>BA267/(BC267+BA267/BH267)</f>
        <v>0</v>
      </c>
      <c r="BQ267" t="s">
        <v>439</v>
      </c>
      <c r="BR267">
        <v>0</v>
      </c>
      <c r="BS267">
        <f>IF(BR267&lt;&gt;0, BR267, BP267)</f>
        <v>0</v>
      </c>
      <c r="BT267">
        <f>1-BS267/BH267</f>
        <v>0</v>
      </c>
      <c r="BU267">
        <f>(BH267-BG267)/(BH267-BS267)</f>
        <v>0</v>
      </c>
      <c r="BV267">
        <f>(BB267-BH267)/(BB267-BS267)</f>
        <v>0</v>
      </c>
      <c r="BW267">
        <f>(BH267-BG267)/(BH267-BA267)</f>
        <v>0</v>
      </c>
      <c r="BX267">
        <f>(BB267-BH267)/(BB267-BA267)</f>
        <v>0</v>
      </c>
      <c r="BY267">
        <f>(BU267*BS267/BG267)</f>
        <v>0</v>
      </c>
      <c r="BZ267">
        <f>(1-BY267)</f>
        <v>0</v>
      </c>
      <c r="DI267">
        <f>$B$11*EH267+$C$11*EI267+$F$11*ET267*(1-EW267)</f>
        <v>0</v>
      </c>
      <c r="DJ267">
        <f>DI267*DK267</f>
        <v>0</v>
      </c>
      <c r="DK267">
        <f>($B$11*$D$9+$C$11*$D$9+$F$11*((FG267+EY267)/MAX(FG267+EY267+FH267, 0.1)*$I$9+FH267/MAX(FG267+EY267+FH267, 0.1)*$J$9))/($B$11+$C$11+$F$11)</f>
        <v>0</v>
      </c>
      <c r="DL267">
        <f>($B$11*$K$9+$C$11*$K$9+$F$11*((FG267+EY267)/MAX(FG267+EY267+FH267, 0.1)*$P$9+FH267/MAX(FG267+EY267+FH267, 0.1)*$Q$9))/($B$11+$C$11+$F$11)</f>
        <v>0</v>
      </c>
      <c r="DM267">
        <v>5.36</v>
      </c>
      <c r="DN267">
        <v>0.5</v>
      </c>
      <c r="DO267" t="s">
        <v>440</v>
      </c>
      <c r="DP267">
        <v>2</v>
      </c>
      <c r="DQ267" t="b">
        <v>1</v>
      </c>
      <c r="DR267">
        <v>1758646812.1</v>
      </c>
      <c r="DS267">
        <v>876.2345185185186</v>
      </c>
      <c r="DT267">
        <v>945.2975185185184</v>
      </c>
      <c r="DU267">
        <v>25.11405555555555</v>
      </c>
      <c r="DV267">
        <v>16.58796296296296</v>
      </c>
      <c r="DW267">
        <v>876.2144814814815</v>
      </c>
      <c r="DX267">
        <v>24.94871851851852</v>
      </c>
      <c r="DY267">
        <v>500.0244074074074</v>
      </c>
      <c r="DZ267">
        <v>90.45338148148149</v>
      </c>
      <c r="EA267">
        <v>0.03014213703703704</v>
      </c>
      <c r="EB267">
        <v>31.27771851851852</v>
      </c>
      <c r="EC267">
        <v>30.05651481481482</v>
      </c>
      <c r="ED267">
        <v>999.9000000000001</v>
      </c>
      <c r="EE267">
        <v>0</v>
      </c>
      <c r="EF267">
        <v>0</v>
      </c>
      <c r="EG267">
        <v>10002.98888888889</v>
      </c>
      <c r="EH267">
        <v>0</v>
      </c>
      <c r="EI267">
        <v>12.3657</v>
      </c>
      <c r="EJ267">
        <v>-69.06291481481482</v>
      </c>
      <c r="EK267">
        <v>898.8067407407407</v>
      </c>
      <c r="EL267">
        <v>961.2430000000001</v>
      </c>
      <c r="EM267">
        <v>8.526082962962963</v>
      </c>
      <c r="EN267">
        <v>945.2975185185184</v>
      </c>
      <c r="EO267">
        <v>16.58796296296296</v>
      </c>
      <c r="EP267">
        <v>2.271649259259259</v>
      </c>
      <c r="EQ267">
        <v>1.500437407407407</v>
      </c>
      <c r="ER267">
        <v>19.47675185185185</v>
      </c>
      <c r="ES267">
        <v>12.97258888888889</v>
      </c>
      <c r="ET267">
        <v>1999.997407407407</v>
      </c>
      <c r="EU267">
        <v>0.979999</v>
      </c>
      <c r="EV267">
        <v>0.0200013</v>
      </c>
      <c r="EW267">
        <v>0</v>
      </c>
      <c r="EX267">
        <v>880.6345925925926</v>
      </c>
      <c r="EY267">
        <v>5.00097</v>
      </c>
      <c r="EZ267">
        <v>17653.81851851852</v>
      </c>
      <c r="FA267">
        <v>16707.54444444444</v>
      </c>
      <c r="FB267">
        <v>40.5</v>
      </c>
      <c r="FC267">
        <v>40.81199999999999</v>
      </c>
      <c r="FD267">
        <v>40.37959259259259</v>
      </c>
      <c r="FE267">
        <v>40.49533333333333</v>
      </c>
      <c r="FF267">
        <v>41.25</v>
      </c>
      <c r="FG267">
        <v>1955.097407407407</v>
      </c>
      <c r="FH267">
        <v>39.9</v>
      </c>
      <c r="FI267">
        <v>0</v>
      </c>
      <c r="FJ267">
        <v>1758646820.4</v>
      </c>
      <c r="FK267">
        <v>0</v>
      </c>
      <c r="FL267">
        <v>880.6403076923077</v>
      </c>
      <c r="FM267">
        <v>-3.790085476360081</v>
      </c>
      <c r="FN267">
        <v>-55.92136755370425</v>
      </c>
      <c r="FO267">
        <v>17653.92692307692</v>
      </c>
      <c r="FP267">
        <v>15</v>
      </c>
      <c r="FQ267">
        <v>0</v>
      </c>
      <c r="FR267" t="s">
        <v>441</v>
      </c>
      <c r="FS267">
        <v>1747247426.5</v>
      </c>
      <c r="FT267">
        <v>1747247420.5</v>
      </c>
      <c r="FU267">
        <v>0</v>
      </c>
      <c r="FV267">
        <v>1.027</v>
      </c>
      <c r="FW267">
        <v>0.031</v>
      </c>
      <c r="FX267">
        <v>0.02</v>
      </c>
      <c r="FY267">
        <v>0.05</v>
      </c>
      <c r="FZ267">
        <v>420</v>
      </c>
      <c r="GA267">
        <v>16</v>
      </c>
      <c r="GB267">
        <v>0.01</v>
      </c>
      <c r="GC267">
        <v>0.1</v>
      </c>
      <c r="GD267">
        <v>-68.91870750000001</v>
      </c>
      <c r="GE267">
        <v>-2.95216097560966</v>
      </c>
      <c r="GF267">
        <v>0.2997141783328743</v>
      </c>
      <c r="GG267">
        <v>0</v>
      </c>
      <c r="GH267">
        <v>880.8099411764706</v>
      </c>
      <c r="GI267">
        <v>-3.955202443892043</v>
      </c>
      <c r="GJ267">
        <v>0.4433460964592768</v>
      </c>
      <c r="GK267">
        <v>-1</v>
      </c>
      <c r="GL267">
        <v>8.558842500000001</v>
      </c>
      <c r="GM267">
        <v>-0.8181491932457947</v>
      </c>
      <c r="GN267">
        <v>0.08123945158449793</v>
      </c>
      <c r="GO267">
        <v>0</v>
      </c>
      <c r="GP267">
        <v>0</v>
      </c>
      <c r="GQ267">
        <v>2</v>
      </c>
      <c r="GR267" t="s">
        <v>482</v>
      </c>
      <c r="GS267">
        <v>3.13492</v>
      </c>
      <c r="GT267">
        <v>2.69049</v>
      </c>
      <c r="GU267">
        <v>0.160859</v>
      </c>
      <c r="GV267">
        <v>0.167045</v>
      </c>
      <c r="GW267">
        <v>0.109617</v>
      </c>
      <c r="GX267">
        <v>0.0813439</v>
      </c>
      <c r="GY267">
        <v>26695.2</v>
      </c>
      <c r="GZ267">
        <v>26546.6</v>
      </c>
      <c r="HA267">
        <v>29570.9</v>
      </c>
      <c r="HB267">
        <v>29451.2</v>
      </c>
      <c r="HC267">
        <v>34785.6</v>
      </c>
      <c r="HD267">
        <v>35845.9</v>
      </c>
      <c r="HE267">
        <v>41614.4</v>
      </c>
      <c r="HF267">
        <v>41842.5</v>
      </c>
      <c r="HG267">
        <v>1.93183</v>
      </c>
      <c r="HH267">
        <v>1.87208</v>
      </c>
      <c r="HI267">
        <v>0.0624545</v>
      </c>
      <c r="HJ267">
        <v>0</v>
      </c>
      <c r="HK267">
        <v>29.0483</v>
      </c>
      <c r="HL267">
        <v>999.9</v>
      </c>
      <c r="HM267">
        <v>42.7</v>
      </c>
      <c r="HN267">
        <v>31.2</v>
      </c>
      <c r="HO267">
        <v>21.5397</v>
      </c>
      <c r="HP267">
        <v>62.098</v>
      </c>
      <c r="HQ267">
        <v>26.3101</v>
      </c>
      <c r="HR267">
        <v>1</v>
      </c>
      <c r="HS267">
        <v>0.0525076</v>
      </c>
      <c r="HT267">
        <v>-1.02287</v>
      </c>
      <c r="HU267">
        <v>20.3364</v>
      </c>
      <c r="HV267">
        <v>5.21594</v>
      </c>
      <c r="HW267">
        <v>12.0122</v>
      </c>
      <c r="HX267">
        <v>4.98875</v>
      </c>
      <c r="HY267">
        <v>3.28772</v>
      </c>
      <c r="HZ267">
        <v>9999</v>
      </c>
      <c r="IA267">
        <v>9999</v>
      </c>
      <c r="IB267">
        <v>9999</v>
      </c>
      <c r="IC267">
        <v>999.9</v>
      </c>
      <c r="ID267">
        <v>1.86756</v>
      </c>
      <c r="IE267">
        <v>1.86674</v>
      </c>
      <c r="IF267">
        <v>1.86601</v>
      </c>
      <c r="IG267">
        <v>1.866</v>
      </c>
      <c r="IH267">
        <v>1.86786</v>
      </c>
      <c r="II267">
        <v>1.87028</v>
      </c>
      <c r="IJ267">
        <v>1.86892</v>
      </c>
      <c r="IK267">
        <v>1.87042</v>
      </c>
      <c r="IL267">
        <v>0</v>
      </c>
      <c r="IM267">
        <v>0</v>
      </c>
      <c r="IN267">
        <v>0</v>
      </c>
      <c r="IO267">
        <v>0</v>
      </c>
      <c r="IP267" t="s">
        <v>443</v>
      </c>
      <c r="IQ267" t="s">
        <v>444</v>
      </c>
      <c r="IR267" t="s">
        <v>445</v>
      </c>
      <c r="IS267" t="s">
        <v>445</v>
      </c>
      <c r="IT267" t="s">
        <v>445</v>
      </c>
      <c r="IU267" t="s">
        <v>445</v>
      </c>
      <c r="IV267">
        <v>0</v>
      </c>
      <c r="IW267">
        <v>100</v>
      </c>
      <c r="IX267">
        <v>100</v>
      </c>
      <c r="IY267">
        <v>0.006</v>
      </c>
      <c r="IZ267">
        <v>0.1645</v>
      </c>
      <c r="JA267">
        <v>0.1520806729546384</v>
      </c>
      <c r="JB267">
        <v>0.0003178419753343253</v>
      </c>
      <c r="JC267">
        <v>-6.012475575984678E-07</v>
      </c>
      <c r="JD267">
        <v>7.594320938325871E-11</v>
      </c>
      <c r="JE267">
        <v>-0.06537213769188976</v>
      </c>
      <c r="JF267">
        <v>-0.002779077146552394</v>
      </c>
      <c r="JG267">
        <v>0.0007843295920201409</v>
      </c>
      <c r="JH267">
        <v>-1.211717912536145E-05</v>
      </c>
      <c r="JI267">
        <v>4</v>
      </c>
      <c r="JJ267">
        <v>2338</v>
      </c>
      <c r="JK267">
        <v>1</v>
      </c>
      <c r="JL267">
        <v>27</v>
      </c>
      <c r="JM267">
        <v>189989.9</v>
      </c>
      <c r="JN267">
        <v>189990</v>
      </c>
      <c r="JO267">
        <v>2.03979</v>
      </c>
      <c r="JP267">
        <v>2.25586</v>
      </c>
      <c r="JQ267">
        <v>1.39648</v>
      </c>
      <c r="JR267">
        <v>2.34497</v>
      </c>
      <c r="JS267">
        <v>1.49536</v>
      </c>
      <c r="JT267">
        <v>2.55737</v>
      </c>
      <c r="JU267">
        <v>36.1989</v>
      </c>
      <c r="JV267">
        <v>24.0612</v>
      </c>
      <c r="JW267">
        <v>18</v>
      </c>
      <c r="JX267">
        <v>491.303</v>
      </c>
      <c r="JY267">
        <v>443.862</v>
      </c>
      <c r="JZ267">
        <v>30.4729</v>
      </c>
      <c r="KA267">
        <v>28.2841</v>
      </c>
      <c r="KB267">
        <v>30</v>
      </c>
      <c r="KC267">
        <v>28.1097</v>
      </c>
      <c r="KD267">
        <v>28.037</v>
      </c>
      <c r="KE267">
        <v>40.8707</v>
      </c>
      <c r="KF267">
        <v>22.8673</v>
      </c>
      <c r="KG267">
        <v>32.1443</v>
      </c>
      <c r="KH267">
        <v>30.4591</v>
      </c>
      <c r="KI267">
        <v>988.126</v>
      </c>
      <c r="KJ267">
        <v>16.9124</v>
      </c>
      <c r="KK267">
        <v>101.068</v>
      </c>
      <c r="KL267">
        <v>100.616</v>
      </c>
    </row>
    <row r="268" spans="1:298">
      <c r="A268">
        <v>252</v>
      </c>
      <c r="B268">
        <v>1758646824.6</v>
      </c>
      <c r="C268">
        <v>5198.599999904633</v>
      </c>
      <c r="D268" t="s">
        <v>950</v>
      </c>
      <c r="E268" t="s">
        <v>951</v>
      </c>
      <c r="F268">
        <v>5</v>
      </c>
      <c r="G268" t="s">
        <v>833</v>
      </c>
      <c r="H268" t="s">
        <v>437</v>
      </c>
      <c r="I268" t="s">
        <v>438</v>
      </c>
      <c r="J268">
        <v>1758646816.814285</v>
      </c>
      <c r="K268">
        <f>(L268)/1000</f>
        <v>0</v>
      </c>
      <c r="L268">
        <f>IF(DQ268, AO268, AI268)</f>
        <v>0</v>
      </c>
      <c r="M268">
        <f>IF(DQ268, AJ268, AH268)</f>
        <v>0</v>
      </c>
      <c r="N268">
        <f>DS268 - IF(AV268&gt;1, M268*DM268*100.0/(AX268), 0)</f>
        <v>0</v>
      </c>
      <c r="O268">
        <f>((U268-K268/2)*N268-M268)/(U268+K268/2)</f>
        <v>0</v>
      </c>
      <c r="P268">
        <f>O268*(DZ268+EA268)/1000.0</f>
        <v>0</v>
      </c>
      <c r="Q268">
        <f>(DS268 - IF(AV268&gt;1, M268*DM268*100.0/(AX268), 0))*(DZ268+EA268)/1000.0</f>
        <v>0</v>
      </c>
      <c r="R268">
        <f>2.0/((1/T268-1/S268)+SIGN(T268)*SQRT((1/T268-1/S268)*(1/T268-1/S268) + 4*DN268/((DN268+1)*(DN268+1))*(2*1/T268*1/S268-1/S268*1/S268)))</f>
        <v>0</v>
      </c>
      <c r="S268">
        <f>IF(LEFT(DO268,1)&lt;&gt;"0",IF(LEFT(DO268,1)="1",3.0,DP268),$D$5+$E$5*(EG268*DZ268/($K$5*1000))+$F$5*(EG268*DZ268/($K$5*1000))*MAX(MIN(DM268,$J$5),$I$5)*MAX(MIN(DM268,$J$5),$I$5)+$G$5*MAX(MIN(DM268,$J$5),$I$5)*(EG268*DZ268/($K$5*1000))+$H$5*(EG268*DZ268/($K$5*1000))*(EG268*DZ268/($K$5*1000)))</f>
        <v>0</v>
      </c>
      <c r="T268">
        <f>K268*(1000-(1000*0.61365*exp(17.502*X268/(240.97+X268))/(DZ268+EA268)+DU268)/2)/(1000*0.61365*exp(17.502*X268/(240.97+X268))/(DZ268+EA268)-DU268)</f>
        <v>0</v>
      </c>
      <c r="U268">
        <f>1/((DN268+1)/(R268/1.6)+1/(S268/1.37)) + DN268/((DN268+1)/(R268/1.6) + DN268/(S268/1.37))</f>
        <v>0</v>
      </c>
      <c r="V268">
        <f>(DI268*DL268)</f>
        <v>0</v>
      </c>
      <c r="W268">
        <f>(EB268+(V268+2*0.95*5.67E-8*(((EB268+$B$7)+273)^4-(EB268+273)^4)-44100*K268)/(1.84*29.3*S268+8*0.95*5.67E-8*(EB268+273)^3))</f>
        <v>0</v>
      </c>
      <c r="X268">
        <f>($C$7*EC268+$D$7*ED268+$E$7*W268)</f>
        <v>0</v>
      </c>
      <c r="Y268">
        <f>0.61365*exp(17.502*X268/(240.97+X268))</f>
        <v>0</v>
      </c>
      <c r="Z268">
        <f>(AA268/AB268*100)</f>
        <v>0</v>
      </c>
      <c r="AA268">
        <f>DU268*(DZ268+EA268)/1000</f>
        <v>0</v>
      </c>
      <c r="AB268">
        <f>0.61365*exp(17.502*EB268/(240.97+EB268))</f>
        <v>0</v>
      </c>
      <c r="AC268">
        <f>(Y268-DU268*(DZ268+EA268)/1000)</f>
        <v>0</v>
      </c>
      <c r="AD268">
        <f>(-K268*44100)</f>
        <v>0</v>
      </c>
      <c r="AE268">
        <f>2*29.3*S268*0.92*(EB268-X268)</f>
        <v>0</v>
      </c>
      <c r="AF268">
        <f>2*0.95*5.67E-8*(((EB268+$B$7)+273)^4-(X268+273)^4)</f>
        <v>0</v>
      </c>
      <c r="AG268">
        <f>V268+AF268+AD268+AE268</f>
        <v>0</v>
      </c>
      <c r="AH268">
        <f>DY268*AV268*(DT268-DS268*(1000-AV268*DV268)/(1000-AV268*DU268))/(100*DM268)</f>
        <v>0</v>
      </c>
      <c r="AI268">
        <f>1000*DY268*AV268*(DU268-DV268)/(100*DM268*(1000-AV268*DU268))</f>
        <v>0</v>
      </c>
      <c r="AJ268">
        <f>(AK268 - AL268 - DZ268*1E3/(8.314*(EB268+273.15)) * AN268/DY268 * AM268) * DY268/(100*DM268) * (1000 - DV268)/1000</f>
        <v>0</v>
      </c>
      <c r="AK268">
        <v>993.339850055566</v>
      </c>
      <c r="AL268">
        <v>939.2337818181815</v>
      </c>
      <c r="AM268">
        <v>3.354986966360742</v>
      </c>
      <c r="AN268">
        <v>64.9634164498939</v>
      </c>
      <c r="AO268">
        <f>(AQ268 - AP268 + DZ268*1E3/(8.314*(EB268+273.15)) * AS268/DY268 * AR268) * DY268/(100*DM268) * 1000/(1000 - AQ268)</f>
        <v>0</v>
      </c>
      <c r="AP268">
        <v>16.75020975637534</v>
      </c>
      <c r="AQ268">
        <v>25.03591333333333</v>
      </c>
      <c r="AR268">
        <v>-0.002096290155076288</v>
      </c>
      <c r="AS268">
        <v>107.6059285332688</v>
      </c>
      <c r="AT268">
        <v>0</v>
      </c>
      <c r="AU268">
        <v>0</v>
      </c>
      <c r="AV268">
        <f>IF(AT268*$H$13&gt;=AX268,1.0,(AX268/(AX268-AT268*$H$13)))</f>
        <v>0</v>
      </c>
      <c r="AW268">
        <f>(AV268-1)*100</f>
        <v>0</v>
      </c>
      <c r="AX268">
        <f>MAX(0,($B$13+$C$13*EG268)/(1+$D$13*EG268)*DZ268/(EB268+273)*$E$13)</f>
        <v>0</v>
      </c>
      <c r="AY268" t="s">
        <v>439</v>
      </c>
      <c r="AZ268" t="s">
        <v>439</v>
      </c>
      <c r="BA268">
        <v>0</v>
      </c>
      <c r="BB268">
        <v>0</v>
      </c>
      <c r="BC268">
        <f>1-BA268/BB268</f>
        <v>0</v>
      </c>
      <c r="BD268">
        <v>0</v>
      </c>
      <c r="BE268" t="s">
        <v>439</v>
      </c>
      <c r="BF268" t="s">
        <v>439</v>
      </c>
      <c r="BG268">
        <v>0</v>
      </c>
      <c r="BH268">
        <v>0</v>
      </c>
      <c r="BI268">
        <f>1-BG268/BH268</f>
        <v>0</v>
      </c>
      <c r="BJ268">
        <v>0.5</v>
      </c>
      <c r="BK268">
        <f>DJ268</f>
        <v>0</v>
      </c>
      <c r="BL268">
        <f>M268</f>
        <v>0</v>
      </c>
      <c r="BM268">
        <f>BI268*BJ268*BK268</f>
        <v>0</v>
      </c>
      <c r="BN268">
        <f>(BL268-BD268)/BK268</f>
        <v>0</v>
      </c>
      <c r="BO268">
        <f>(BB268-BH268)/BH268</f>
        <v>0</v>
      </c>
      <c r="BP268">
        <f>BA268/(BC268+BA268/BH268)</f>
        <v>0</v>
      </c>
      <c r="BQ268" t="s">
        <v>439</v>
      </c>
      <c r="BR268">
        <v>0</v>
      </c>
      <c r="BS268">
        <f>IF(BR268&lt;&gt;0, BR268, BP268)</f>
        <v>0</v>
      </c>
      <c r="BT268">
        <f>1-BS268/BH268</f>
        <v>0</v>
      </c>
      <c r="BU268">
        <f>(BH268-BG268)/(BH268-BS268)</f>
        <v>0</v>
      </c>
      <c r="BV268">
        <f>(BB268-BH268)/(BB268-BS268)</f>
        <v>0</v>
      </c>
      <c r="BW268">
        <f>(BH268-BG268)/(BH268-BA268)</f>
        <v>0</v>
      </c>
      <c r="BX268">
        <f>(BB268-BH268)/(BB268-BA268)</f>
        <v>0</v>
      </c>
      <c r="BY268">
        <f>(BU268*BS268/BG268)</f>
        <v>0</v>
      </c>
      <c r="BZ268">
        <f>(1-BY268)</f>
        <v>0</v>
      </c>
      <c r="DI268">
        <f>$B$11*EH268+$C$11*EI268+$F$11*ET268*(1-EW268)</f>
        <v>0</v>
      </c>
      <c r="DJ268">
        <f>DI268*DK268</f>
        <v>0</v>
      </c>
      <c r="DK268">
        <f>($B$11*$D$9+$C$11*$D$9+$F$11*((FG268+EY268)/MAX(FG268+EY268+FH268, 0.1)*$I$9+FH268/MAX(FG268+EY268+FH268, 0.1)*$J$9))/($B$11+$C$11+$F$11)</f>
        <v>0</v>
      </c>
      <c r="DL268">
        <f>($B$11*$K$9+$C$11*$K$9+$F$11*((FG268+EY268)/MAX(FG268+EY268+FH268, 0.1)*$P$9+FH268/MAX(FG268+EY268+FH268, 0.1)*$Q$9))/($B$11+$C$11+$F$11)</f>
        <v>0</v>
      </c>
      <c r="DM268">
        <v>5.36</v>
      </c>
      <c r="DN268">
        <v>0.5</v>
      </c>
      <c r="DO268" t="s">
        <v>440</v>
      </c>
      <c r="DP268">
        <v>2</v>
      </c>
      <c r="DQ268" t="b">
        <v>1</v>
      </c>
      <c r="DR268">
        <v>1758646816.814285</v>
      </c>
      <c r="DS268">
        <v>891.7638214285714</v>
      </c>
      <c r="DT268">
        <v>961.0375</v>
      </c>
      <c r="DU268">
        <v>25.07997500000001</v>
      </c>
      <c r="DV268">
        <v>16.64745714285714</v>
      </c>
      <c r="DW268">
        <v>891.7527142857143</v>
      </c>
      <c r="DX268">
        <v>24.91510714285715</v>
      </c>
      <c r="DY268">
        <v>500.0034285714285</v>
      </c>
      <c r="DZ268">
        <v>90.45367142857141</v>
      </c>
      <c r="EA268">
        <v>0.03021415</v>
      </c>
      <c r="EB268">
        <v>31.27268928571428</v>
      </c>
      <c r="EC268">
        <v>30.06135714285714</v>
      </c>
      <c r="ED268">
        <v>999.9000000000002</v>
      </c>
      <c r="EE268">
        <v>0</v>
      </c>
      <c r="EF268">
        <v>0</v>
      </c>
      <c r="EG268">
        <v>10004.34785714286</v>
      </c>
      <c r="EH268">
        <v>0</v>
      </c>
      <c r="EI268">
        <v>12.3657</v>
      </c>
      <c r="EJ268">
        <v>-69.27358214285714</v>
      </c>
      <c r="EK268">
        <v>914.7041785714284</v>
      </c>
      <c r="EL268">
        <v>977.3082499999999</v>
      </c>
      <c r="EM268">
        <v>8.432518214285714</v>
      </c>
      <c r="EN268">
        <v>961.0375</v>
      </c>
      <c r="EO268">
        <v>16.64745714285714</v>
      </c>
      <c r="EP268">
        <v>2.268574285714286</v>
      </c>
      <c r="EQ268">
        <v>1.5058225</v>
      </c>
      <c r="ER268">
        <v>19.454975</v>
      </c>
      <c r="ES268">
        <v>13.02729642857143</v>
      </c>
      <c r="ET268">
        <v>2000.021071428572</v>
      </c>
      <c r="EU268">
        <v>0.9799992857142856</v>
      </c>
      <c r="EV268">
        <v>0.02000101071428572</v>
      </c>
      <c r="EW268">
        <v>0</v>
      </c>
      <c r="EX268">
        <v>880.2901428571429</v>
      </c>
      <c r="EY268">
        <v>5.00097</v>
      </c>
      <c r="EZ268">
        <v>17648.15714285714</v>
      </c>
      <c r="FA268">
        <v>16707.75357142857</v>
      </c>
      <c r="FB268">
        <v>40.5</v>
      </c>
      <c r="FC268">
        <v>40.81199999999999</v>
      </c>
      <c r="FD268">
        <v>40.37942857142857</v>
      </c>
      <c r="FE268">
        <v>40.48425</v>
      </c>
      <c r="FF268">
        <v>41.25</v>
      </c>
      <c r="FG268">
        <v>1955.121071428571</v>
      </c>
      <c r="FH268">
        <v>39.9</v>
      </c>
      <c r="FI268">
        <v>0</v>
      </c>
      <c r="FJ268">
        <v>1758646825.8</v>
      </c>
      <c r="FK268">
        <v>0</v>
      </c>
      <c r="FL268">
        <v>880.24872</v>
      </c>
      <c r="FM268">
        <v>-4.959615397090403</v>
      </c>
      <c r="FN268">
        <v>-89.30000013112358</v>
      </c>
      <c r="FO268">
        <v>17647.032</v>
      </c>
      <c r="FP268">
        <v>15</v>
      </c>
      <c r="FQ268">
        <v>0</v>
      </c>
      <c r="FR268" t="s">
        <v>441</v>
      </c>
      <c r="FS268">
        <v>1747247426.5</v>
      </c>
      <c r="FT268">
        <v>1747247420.5</v>
      </c>
      <c r="FU268">
        <v>0</v>
      </c>
      <c r="FV268">
        <v>1.027</v>
      </c>
      <c r="FW268">
        <v>0.031</v>
      </c>
      <c r="FX268">
        <v>0.02</v>
      </c>
      <c r="FY268">
        <v>0.05</v>
      </c>
      <c r="FZ268">
        <v>420</v>
      </c>
      <c r="GA268">
        <v>16</v>
      </c>
      <c r="GB268">
        <v>0.01</v>
      </c>
      <c r="GC268">
        <v>0.1</v>
      </c>
      <c r="GD268">
        <v>-69.11894634146341</v>
      </c>
      <c r="GE268">
        <v>-2.499894773519163</v>
      </c>
      <c r="GF268">
        <v>0.2602492005541115</v>
      </c>
      <c r="GG268">
        <v>0</v>
      </c>
      <c r="GH268">
        <v>880.5227352941176</v>
      </c>
      <c r="GI268">
        <v>-4.100366697149839</v>
      </c>
      <c r="GJ268">
        <v>0.4611652318933681</v>
      </c>
      <c r="GK268">
        <v>-1</v>
      </c>
      <c r="GL268">
        <v>8.48754756097561</v>
      </c>
      <c r="GM268">
        <v>-1.122838327526129</v>
      </c>
      <c r="GN268">
        <v>0.1132796756097328</v>
      </c>
      <c r="GO268">
        <v>0</v>
      </c>
      <c r="GP268">
        <v>0</v>
      </c>
      <c r="GQ268">
        <v>2</v>
      </c>
      <c r="GR268" t="s">
        <v>482</v>
      </c>
      <c r="GS268">
        <v>3.13482</v>
      </c>
      <c r="GT268">
        <v>2.69051</v>
      </c>
      <c r="GU268">
        <v>0.162763</v>
      </c>
      <c r="GV268">
        <v>0.168911</v>
      </c>
      <c r="GW268">
        <v>0.109546</v>
      </c>
      <c r="GX268">
        <v>0.0817353</v>
      </c>
      <c r="GY268">
        <v>26634.9</v>
      </c>
      <c r="GZ268">
        <v>26487.2</v>
      </c>
      <c r="HA268">
        <v>29571.3</v>
      </c>
      <c r="HB268">
        <v>29451.4</v>
      </c>
      <c r="HC268">
        <v>34788.8</v>
      </c>
      <c r="HD268">
        <v>35830.6</v>
      </c>
      <c r="HE268">
        <v>41614.9</v>
      </c>
      <c r="HF268">
        <v>41842.6</v>
      </c>
      <c r="HG268">
        <v>1.93135</v>
      </c>
      <c r="HH268">
        <v>1.87213</v>
      </c>
      <c r="HI268">
        <v>0.061933</v>
      </c>
      <c r="HJ268">
        <v>0</v>
      </c>
      <c r="HK268">
        <v>29.0518</v>
      </c>
      <c r="HL268">
        <v>999.9</v>
      </c>
      <c r="HM268">
        <v>42.6</v>
      </c>
      <c r="HN268">
        <v>31.2</v>
      </c>
      <c r="HO268">
        <v>21.4896</v>
      </c>
      <c r="HP268">
        <v>62.048</v>
      </c>
      <c r="HQ268">
        <v>26.1538</v>
      </c>
      <c r="HR268">
        <v>1</v>
      </c>
      <c r="HS268">
        <v>0.052561</v>
      </c>
      <c r="HT268">
        <v>-0.968069</v>
      </c>
      <c r="HU268">
        <v>20.337</v>
      </c>
      <c r="HV268">
        <v>5.21609</v>
      </c>
      <c r="HW268">
        <v>12.0125</v>
      </c>
      <c r="HX268">
        <v>4.98845</v>
      </c>
      <c r="HY268">
        <v>3.2879</v>
      </c>
      <c r="HZ268">
        <v>9999</v>
      </c>
      <c r="IA268">
        <v>9999</v>
      </c>
      <c r="IB268">
        <v>9999</v>
      </c>
      <c r="IC268">
        <v>999.9</v>
      </c>
      <c r="ID268">
        <v>1.86754</v>
      </c>
      <c r="IE268">
        <v>1.86674</v>
      </c>
      <c r="IF268">
        <v>1.86602</v>
      </c>
      <c r="IG268">
        <v>1.866</v>
      </c>
      <c r="IH268">
        <v>1.86786</v>
      </c>
      <c r="II268">
        <v>1.87028</v>
      </c>
      <c r="IJ268">
        <v>1.86891</v>
      </c>
      <c r="IK268">
        <v>1.87042</v>
      </c>
      <c r="IL268">
        <v>0</v>
      </c>
      <c r="IM268">
        <v>0</v>
      </c>
      <c r="IN268">
        <v>0</v>
      </c>
      <c r="IO268">
        <v>0</v>
      </c>
      <c r="IP268" t="s">
        <v>443</v>
      </c>
      <c r="IQ268" t="s">
        <v>444</v>
      </c>
      <c r="IR268" t="s">
        <v>445</v>
      </c>
      <c r="IS268" t="s">
        <v>445</v>
      </c>
      <c r="IT268" t="s">
        <v>445</v>
      </c>
      <c r="IU268" t="s">
        <v>445</v>
      </c>
      <c r="IV268">
        <v>0</v>
      </c>
      <c r="IW268">
        <v>100</v>
      </c>
      <c r="IX268">
        <v>100</v>
      </c>
      <c r="IY268">
        <v>-0.004</v>
      </c>
      <c r="IZ268">
        <v>0.1642</v>
      </c>
      <c r="JA268">
        <v>0.1520806729546384</v>
      </c>
      <c r="JB268">
        <v>0.0003178419753343253</v>
      </c>
      <c r="JC268">
        <v>-6.012475575984678E-07</v>
      </c>
      <c r="JD268">
        <v>7.594320938325871E-11</v>
      </c>
      <c r="JE268">
        <v>-0.06537213769188976</v>
      </c>
      <c r="JF268">
        <v>-0.002779077146552394</v>
      </c>
      <c r="JG268">
        <v>0.0007843295920201409</v>
      </c>
      <c r="JH268">
        <v>-1.211717912536145E-05</v>
      </c>
      <c r="JI268">
        <v>4</v>
      </c>
      <c r="JJ268">
        <v>2338</v>
      </c>
      <c r="JK268">
        <v>1</v>
      </c>
      <c r="JL268">
        <v>27</v>
      </c>
      <c r="JM268">
        <v>189990</v>
      </c>
      <c r="JN268">
        <v>189990.1</v>
      </c>
      <c r="JO268">
        <v>2.07153</v>
      </c>
      <c r="JP268">
        <v>2.24487</v>
      </c>
      <c r="JQ268">
        <v>1.39648</v>
      </c>
      <c r="JR268">
        <v>2.34863</v>
      </c>
      <c r="JS268">
        <v>1.49536</v>
      </c>
      <c r="JT268">
        <v>2.69897</v>
      </c>
      <c r="JU268">
        <v>36.1989</v>
      </c>
      <c r="JV268">
        <v>24.07</v>
      </c>
      <c r="JW268">
        <v>18</v>
      </c>
      <c r="JX268">
        <v>491.003</v>
      </c>
      <c r="JY268">
        <v>443.892</v>
      </c>
      <c r="JZ268">
        <v>30.4093</v>
      </c>
      <c r="KA268">
        <v>28.2841</v>
      </c>
      <c r="KB268">
        <v>30</v>
      </c>
      <c r="KC268">
        <v>28.1097</v>
      </c>
      <c r="KD268">
        <v>28.037</v>
      </c>
      <c r="KE268">
        <v>41.4658</v>
      </c>
      <c r="KF268">
        <v>22.3066</v>
      </c>
      <c r="KG268">
        <v>32.1443</v>
      </c>
      <c r="KH268">
        <v>30.3971</v>
      </c>
      <c r="KI268">
        <v>1008.16</v>
      </c>
      <c r="KJ268">
        <v>17.0094</v>
      </c>
      <c r="KK268">
        <v>101.069</v>
      </c>
      <c r="KL268">
        <v>100.617</v>
      </c>
    </row>
    <row r="269" spans="1:298">
      <c r="A269">
        <v>253</v>
      </c>
      <c r="B269">
        <v>1758646829.6</v>
      </c>
      <c r="C269">
        <v>5203.599999904633</v>
      </c>
      <c r="D269" t="s">
        <v>952</v>
      </c>
      <c r="E269" t="s">
        <v>953</v>
      </c>
      <c r="F269">
        <v>5</v>
      </c>
      <c r="G269" t="s">
        <v>833</v>
      </c>
      <c r="H269" t="s">
        <v>437</v>
      </c>
      <c r="I269" t="s">
        <v>438</v>
      </c>
      <c r="J269">
        <v>1758646822.1</v>
      </c>
      <c r="K269">
        <f>(L269)/1000</f>
        <v>0</v>
      </c>
      <c r="L269">
        <f>IF(DQ269, AO269, AI269)</f>
        <v>0</v>
      </c>
      <c r="M269">
        <f>IF(DQ269, AJ269, AH269)</f>
        <v>0</v>
      </c>
      <c r="N269">
        <f>DS269 - IF(AV269&gt;1, M269*DM269*100.0/(AX269), 0)</f>
        <v>0</v>
      </c>
      <c r="O269">
        <f>((U269-K269/2)*N269-M269)/(U269+K269/2)</f>
        <v>0</v>
      </c>
      <c r="P269">
        <f>O269*(DZ269+EA269)/1000.0</f>
        <v>0</v>
      </c>
      <c r="Q269">
        <f>(DS269 - IF(AV269&gt;1, M269*DM269*100.0/(AX269), 0))*(DZ269+EA269)/1000.0</f>
        <v>0</v>
      </c>
      <c r="R269">
        <f>2.0/((1/T269-1/S269)+SIGN(T269)*SQRT((1/T269-1/S269)*(1/T269-1/S269) + 4*DN269/((DN269+1)*(DN269+1))*(2*1/T269*1/S269-1/S269*1/S269)))</f>
        <v>0</v>
      </c>
      <c r="S269">
        <f>IF(LEFT(DO269,1)&lt;&gt;"0",IF(LEFT(DO269,1)="1",3.0,DP269),$D$5+$E$5*(EG269*DZ269/($K$5*1000))+$F$5*(EG269*DZ269/($K$5*1000))*MAX(MIN(DM269,$J$5),$I$5)*MAX(MIN(DM269,$J$5),$I$5)+$G$5*MAX(MIN(DM269,$J$5),$I$5)*(EG269*DZ269/($K$5*1000))+$H$5*(EG269*DZ269/($K$5*1000))*(EG269*DZ269/($K$5*1000)))</f>
        <v>0</v>
      </c>
      <c r="T269">
        <f>K269*(1000-(1000*0.61365*exp(17.502*X269/(240.97+X269))/(DZ269+EA269)+DU269)/2)/(1000*0.61365*exp(17.502*X269/(240.97+X269))/(DZ269+EA269)-DU269)</f>
        <v>0</v>
      </c>
      <c r="U269">
        <f>1/((DN269+1)/(R269/1.6)+1/(S269/1.37)) + DN269/((DN269+1)/(R269/1.6) + DN269/(S269/1.37))</f>
        <v>0</v>
      </c>
      <c r="V269">
        <f>(DI269*DL269)</f>
        <v>0</v>
      </c>
      <c r="W269">
        <f>(EB269+(V269+2*0.95*5.67E-8*(((EB269+$B$7)+273)^4-(EB269+273)^4)-44100*K269)/(1.84*29.3*S269+8*0.95*5.67E-8*(EB269+273)^3))</f>
        <v>0</v>
      </c>
      <c r="X269">
        <f>($C$7*EC269+$D$7*ED269+$E$7*W269)</f>
        <v>0</v>
      </c>
      <c r="Y269">
        <f>0.61365*exp(17.502*X269/(240.97+X269))</f>
        <v>0</v>
      </c>
      <c r="Z269">
        <f>(AA269/AB269*100)</f>
        <v>0</v>
      </c>
      <c r="AA269">
        <f>DU269*(DZ269+EA269)/1000</f>
        <v>0</v>
      </c>
      <c r="AB269">
        <f>0.61365*exp(17.502*EB269/(240.97+EB269))</f>
        <v>0</v>
      </c>
      <c r="AC269">
        <f>(Y269-DU269*(DZ269+EA269)/1000)</f>
        <v>0</v>
      </c>
      <c r="AD269">
        <f>(-K269*44100)</f>
        <v>0</v>
      </c>
      <c r="AE269">
        <f>2*29.3*S269*0.92*(EB269-X269)</f>
        <v>0</v>
      </c>
      <c r="AF269">
        <f>2*0.95*5.67E-8*(((EB269+$B$7)+273)^4-(X269+273)^4)</f>
        <v>0</v>
      </c>
      <c r="AG269">
        <f>V269+AF269+AD269+AE269</f>
        <v>0</v>
      </c>
      <c r="AH269">
        <f>DY269*AV269*(DT269-DS269*(1000-AV269*DV269)/(1000-AV269*DU269))/(100*DM269)</f>
        <v>0</v>
      </c>
      <c r="AI269">
        <f>1000*DY269*AV269*(DU269-DV269)/(100*DM269*(1000-AV269*DU269))</f>
        <v>0</v>
      </c>
      <c r="AJ269">
        <f>(AK269 - AL269 - DZ269*1E3/(8.314*(EB269+273.15)) * AN269/DY269 * AM269) * DY269/(100*DM269) * (1000 - DV269)/1000</f>
        <v>0</v>
      </c>
      <c r="AK269">
        <v>1010.603323847875</v>
      </c>
      <c r="AL269">
        <v>956.2155212121211</v>
      </c>
      <c r="AM269">
        <v>3.397153753932976</v>
      </c>
      <c r="AN269">
        <v>64.9634164498939</v>
      </c>
      <c r="AO269">
        <f>(AQ269 - AP269 + DZ269*1E3/(8.314*(EB269+273.15)) * AS269/DY269 * AR269) * DY269/(100*DM269) * 1000/(1000 - AQ269)</f>
        <v>0</v>
      </c>
      <c r="AP269">
        <v>16.86124851873594</v>
      </c>
      <c r="AQ269">
        <v>25.02114424242423</v>
      </c>
      <c r="AR269">
        <v>-0.0005332745621140434</v>
      </c>
      <c r="AS269">
        <v>107.6059285332688</v>
      </c>
      <c r="AT269">
        <v>0</v>
      </c>
      <c r="AU269">
        <v>0</v>
      </c>
      <c r="AV269">
        <f>IF(AT269*$H$13&gt;=AX269,1.0,(AX269/(AX269-AT269*$H$13)))</f>
        <v>0</v>
      </c>
      <c r="AW269">
        <f>(AV269-1)*100</f>
        <v>0</v>
      </c>
      <c r="AX269">
        <f>MAX(0,($B$13+$C$13*EG269)/(1+$D$13*EG269)*DZ269/(EB269+273)*$E$13)</f>
        <v>0</v>
      </c>
      <c r="AY269" t="s">
        <v>439</v>
      </c>
      <c r="AZ269" t="s">
        <v>439</v>
      </c>
      <c r="BA269">
        <v>0</v>
      </c>
      <c r="BB269">
        <v>0</v>
      </c>
      <c r="BC269">
        <f>1-BA269/BB269</f>
        <v>0</v>
      </c>
      <c r="BD269">
        <v>0</v>
      </c>
      <c r="BE269" t="s">
        <v>439</v>
      </c>
      <c r="BF269" t="s">
        <v>439</v>
      </c>
      <c r="BG269">
        <v>0</v>
      </c>
      <c r="BH269">
        <v>0</v>
      </c>
      <c r="BI269">
        <f>1-BG269/BH269</f>
        <v>0</v>
      </c>
      <c r="BJ269">
        <v>0.5</v>
      </c>
      <c r="BK269">
        <f>DJ269</f>
        <v>0</v>
      </c>
      <c r="BL269">
        <f>M269</f>
        <v>0</v>
      </c>
      <c r="BM269">
        <f>BI269*BJ269*BK269</f>
        <v>0</v>
      </c>
      <c r="BN269">
        <f>(BL269-BD269)/BK269</f>
        <v>0</v>
      </c>
      <c r="BO269">
        <f>(BB269-BH269)/BH269</f>
        <v>0</v>
      </c>
      <c r="BP269">
        <f>BA269/(BC269+BA269/BH269)</f>
        <v>0</v>
      </c>
      <c r="BQ269" t="s">
        <v>439</v>
      </c>
      <c r="BR269">
        <v>0</v>
      </c>
      <c r="BS269">
        <f>IF(BR269&lt;&gt;0, BR269, BP269)</f>
        <v>0</v>
      </c>
      <c r="BT269">
        <f>1-BS269/BH269</f>
        <v>0</v>
      </c>
      <c r="BU269">
        <f>(BH269-BG269)/(BH269-BS269)</f>
        <v>0</v>
      </c>
      <c r="BV269">
        <f>(BB269-BH269)/(BB269-BS269)</f>
        <v>0</v>
      </c>
      <c r="BW269">
        <f>(BH269-BG269)/(BH269-BA269)</f>
        <v>0</v>
      </c>
      <c r="BX269">
        <f>(BB269-BH269)/(BB269-BA269)</f>
        <v>0</v>
      </c>
      <c r="BY269">
        <f>(BU269*BS269/BG269)</f>
        <v>0</v>
      </c>
      <c r="BZ269">
        <f>(1-BY269)</f>
        <v>0</v>
      </c>
      <c r="DI269">
        <f>$B$11*EH269+$C$11*EI269+$F$11*ET269*(1-EW269)</f>
        <v>0</v>
      </c>
      <c r="DJ269">
        <f>DI269*DK269</f>
        <v>0</v>
      </c>
      <c r="DK269">
        <f>($B$11*$D$9+$C$11*$D$9+$F$11*((FG269+EY269)/MAX(FG269+EY269+FH269, 0.1)*$I$9+FH269/MAX(FG269+EY269+FH269, 0.1)*$J$9))/($B$11+$C$11+$F$11)</f>
        <v>0</v>
      </c>
      <c r="DL269">
        <f>($B$11*$K$9+$C$11*$K$9+$F$11*((FG269+EY269)/MAX(FG269+EY269+FH269, 0.1)*$P$9+FH269/MAX(FG269+EY269+FH269, 0.1)*$Q$9))/($B$11+$C$11+$F$11)</f>
        <v>0</v>
      </c>
      <c r="DM269">
        <v>5.36</v>
      </c>
      <c r="DN269">
        <v>0.5</v>
      </c>
      <c r="DO269" t="s">
        <v>440</v>
      </c>
      <c r="DP269">
        <v>2</v>
      </c>
      <c r="DQ269" t="b">
        <v>1</v>
      </c>
      <c r="DR269">
        <v>1758646822.1</v>
      </c>
      <c r="DS269">
        <v>909.1887407407407</v>
      </c>
      <c r="DT269">
        <v>978.6954074074075</v>
      </c>
      <c r="DU269">
        <v>25.04805925925926</v>
      </c>
      <c r="DV269">
        <v>16.74597037037037</v>
      </c>
      <c r="DW269">
        <v>909.1877037037037</v>
      </c>
      <c r="DX269">
        <v>24.88363703703704</v>
      </c>
      <c r="DY269">
        <v>500.0023333333334</v>
      </c>
      <c r="DZ269">
        <v>90.45420740740741</v>
      </c>
      <c r="EA269">
        <v>0.03013103333333334</v>
      </c>
      <c r="EB269">
        <v>31.26619259259259</v>
      </c>
      <c r="EC269">
        <v>30.06532222222222</v>
      </c>
      <c r="ED269">
        <v>999.9000000000001</v>
      </c>
      <c r="EE269">
        <v>0</v>
      </c>
      <c r="EF269">
        <v>0</v>
      </c>
      <c r="EG269">
        <v>10004.03925925926</v>
      </c>
      <c r="EH269">
        <v>0</v>
      </c>
      <c r="EI269">
        <v>12.37396296296296</v>
      </c>
      <c r="EJ269">
        <v>-69.50656296296296</v>
      </c>
      <c r="EK269">
        <v>932.547</v>
      </c>
      <c r="EL269">
        <v>995.3651111111111</v>
      </c>
      <c r="EM269">
        <v>8.302093703703704</v>
      </c>
      <c r="EN269">
        <v>978.6954074074075</v>
      </c>
      <c r="EO269">
        <v>16.74597037037037</v>
      </c>
      <c r="EP269">
        <v>2.265701481481481</v>
      </c>
      <c r="EQ269">
        <v>1.514743333333333</v>
      </c>
      <c r="ER269">
        <v>19.43460740740741</v>
      </c>
      <c r="ES269">
        <v>13.11761481481481</v>
      </c>
      <c r="ET269">
        <v>2000.007407407407</v>
      </c>
      <c r="EU269">
        <v>0.979999222222222</v>
      </c>
      <c r="EV269">
        <v>0.02000107037037037</v>
      </c>
      <c r="EW269">
        <v>0</v>
      </c>
      <c r="EX269">
        <v>879.9200740740739</v>
      </c>
      <c r="EY269">
        <v>5.00097</v>
      </c>
      <c r="EZ269">
        <v>17639.14074074074</v>
      </c>
      <c r="FA269">
        <v>16707.64814814815</v>
      </c>
      <c r="FB269">
        <v>40.5</v>
      </c>
      <c r="FC269">
        <v>40.81199999999999</v>
      </c>
      <c r="FD269">
        <v>40.375</v>
      </c>
      <c r="FE269">
        <v>40.479</v>
      </c>
      <c r="FF269">
        <v>41.25</v>
      </c>
      <c r="FG269">
        <v>1955.107407407407</v>
      </c>
      <c r="FH269">
        <v>39.9</v>
      </c>
      <c r="FI269">
        <v>0</v>
      </c>
      <c r="FJ269">
        <v>1758646830.6</v>
      </c>
      <c r="FK269">
        <v>0</v>
      </c>
      <c r="FL269">
        <v>879.8751999999999</v>
      </c>
      <c r="FM269">
        <v>-5.238153847325312</v>
      </c>
      <c r="FN269">
        <v>-125.1384617882981</v>
      </c>
      <c r="FO269">
        <v>17638.592</v>
      </c>
      <c r="FP269">
        <v>15</v>
      </c>
      <c r="FQ269">
        <v>0</v>
      </c>
      <c r="FR269" t="s">
        <v>441</v>
      </c>
      <c r="FS269">
        <v>1747247426.5</v>
      </c>
      <c r="FT269">
        <v>1747247420.5</v>
      </c>
      <c r="FU269">
        <v>0</v>
      </c>
      <c r="FV269">
        <v>1.027</v>
      </c>
      <c r="FW269">
        <v>0.031</v>
      </c>
      <c r="FX269">
        <v>0.02</v>
      </c>
      <c r="FY269">
        <v>0.05</v>
      </c>
      <c r="FZ269">
        <v>420</v>
      </c>
      <c r="GA269">
        <v>16</v>
      </c>
      <c r="GB269">
        <v>0.01</v>
      </c>
      <c r="GC269">
        <v>0.1</v>
      </c>
      <c r="GD269">
        <v>-69.36977073170732</v>
      </c>
      <c r="GE269">
        <v>-2.777577700348203</v>
      </c>
      <c r="GF269">
        <v>0.2912551904647116</v>
      </c>
      <c r="GG269">
        <v>0</v>
      </c>
      <c r="GH269">
        <v>880.1617941176471</v>
      </c>
      <c r="GI269">
        <v>-4.414530173275558</v>
      </c>
      <c r="GJ269">
        <v>0.4881914872267739</v>
      </c>
      <c r="GK269">
        <v>-1</v>
      </c>
      <c r="GL269">
        <v>8.385024390243903</v>
      </c>
      <c r="GM269">
        <v>-1.442365505226451</v>
      </c>
      <c r="GN269">
        <v>0.1428583473755458</v>
      </c>
      <c r="GO269">
        <v>0</v>
      </c>
      <c r="GP269">
        <v>0</v>
      </c>
      <c r="GQ269">
        <v>2</v>
      </c>
      <c r="GR269" t="s">
        <v>482</v>
      </c>
      <c r="GS269">
        <v>3.13506</v>
      </c>
      <c r="GT269">
        <v>2.69047</v>
      </c>
      <c r="GU269">
        <v>0.164674</v>
      </c>
      <c r="GV269">
        <v>0.170746</v>
      </c>
      <c r="GW269">
        <v>0.109505</v>
      </c>
      <c r="GX269">
        <v>0.08212079999999999</v>
      </c>
      <c r="GY269">
        <v>26574</v>
      </c>
      <c r="GZ269">
        <v>26428.9</v>
      </c>
      <c r="HA269">
        <v>29571.2</v>
      </c>
      <c r="HB269">
        <v>29451.6</v>
      </c>
      <c r="HC269">
        <v>34790.3</v>
      </c>
      <c r="HD269">
        <v>35815.7</v>
      </c>
      <c r="HE269">
        <v>41614.7</v>
      </c>
      <c r="HF269">
        <v>41842.9</v>
      </c>
      <c r="HG269">
        <v>1.93172</v>
      </c>
      <c r="HH269">
        <v>1.87243</v>
      </c>
      <c r="HI269">
        <v>0.0627153</v>
      </c>
      <c r="HJ269">
        <v>0</v>
      </c>
      <c r="HK269">
        <v>29.0518</v>
      </c>
      <c r="HL269">
        <v>999.9</v>
      </c>
      <c r="HM269">
        <v>42.6</v>
      </c>
      <c r="HN269">
        <v>31.2</v>
      </c>
      <c r="HO269">
        <v>21.4915</v>
      </c>
      <c r="HP269">
        <v>62.028</v>
      </c>
      <c r="HQ269">
        <v>26.1018</v>
      </c>
      <c r="HR269">
        <v>1</v>
      </c>
      <c r="HS269">
        <v>0.0525254</v>
      </c>
      <c r="HT269">
        <v>-0.913587</v>
      </c>
      <c r="HU269">
        <v>20.3372</v>
      </c>
      <c r="HV269">
        <v>5.21609</v>
      </c>
      <c r="HW269">
        <v>12.0123</v>
      </c>
      <c r="HX269">
        <v>4.9887</v>
      </c>
      <c r="HY269">
        <v>3.28798</v>
      </c>
      <c r="HZ269">
        <v>9999</v>
      </c>
      <c r="IA269">
        <v>9999</v>
      </c>
      <c r="IB269">
        <v>9999</v>
      </c>
      <c r="IC269">
        <v>999.9</v>
      </c>
      <c r="ID269">
        <v>1.86754</v>
      </c>
      <c r="IE269">
        <v>1.86673</v>
      </c>
      <c r="IF269">
        <v>1.86601</v>
      </c>
      <c r="IG269">
        <v>1.866</v>
      </c>
      <c r="IH269">
        <v>1.86787</v>
      </c>
      <c r="II269">
        <v>1.87027</v>
      </c>
      <c r="IJ269">
        <v>1.86893</v>
      </c>
      <c r="IK269">
        <v>1.87042</v>
      </c>
      <c r="IL269">
        <v>0</v>
      </c>
      <c r="IM269">
        <v>0</v>
      </c>
      <c r="IN269">
        <v>0</v>
      </c>
      <c r="IO269">
        <v>0</v>
      </c>
      <c r="IP269" t="s">
        <v>443</v>
      </c>
      <c r="IQ269" t="s">
        <v>444</v>
      </c>
      <c r="IR269" t="s">
        <v>445</v>
      </c>
      <c r="IS269" t="s">
        <v>445</v>
      </c>
      <c r="IT269" t="s">
        <v>445</v>
      </c>
      <c r="IU269" t="s">
        <v>445</v>
      </c>
      <c r="IV269">
        <v>0</v>
      </c>
      <c r="IW269">
        <v>100</v>
      </c>
      <c r="IX269">
        <v>100</v>
      </c>
      <c r="IY269">
        <v>-0.014</v>
      </c>
      <c r="IZ269">
        <v>0.1641</v>
      </c>
      <c r="JA269">
        <v>0.1520806729546384</v>
      </c>
      <c r="JB269">
        <v>0.0003178419753343253</v>
      </c>
      <c r="JC269">
        <v>-6.012475575984678E-07</v>
      </c>
      <c r="JD269">
        <v>7.594320938325871E-11</v>
      </c>
      <c r="JE269">
        <v>-0.06537213769188976</v>
      </c>
      <c r="JF269">
        <v>-0.002779077146552394</v>
      </c>
      <c r="JG269">
        <v>0.0007843295920201409</v>
      </c>
      <c r="JH269">
        <v>-1.211717912536145E-05</v>
      </c>
      <c r="JI269">
        <v>4</v>
      </c>
      <c r="JJ269">
        <v>2338</v>
      </c>
      <c r="JK269">
        <v>1</v>
      </c>
      <c r="JL269">
        <v>27</v>
      </c>
      <c r="JM269">
        <v>189990.1</v>
      </c>
      <c r="JN269">
        <v>189990.2</v>
      </c>
      <c r="JO269">
        <v>2.09839</v>
      </c>
      <c r="JP269">
        <v>2.24487</v>
      </c>
      <c r="JQ269">
        <v>1.39648</v>
      </c>
      <c r="JR269">
        <v>2.34497</v>
      </c>
      <c r="JS269">
        <v>1.49536</v>
      </c>
      <c r="JT269">
        <v>2.68799</v>
      </c>
      <c r="JU269">
        <v>36.1989</v>
      </c>
      <c r="JV269">
        <v>24.07</v>
      </c>
      <c r="JW269">
        <v>18</v>
      </c>
      <c r="JX269">
        <v>491.24</v>
      </c>
      <c r="JY269">
        <v>444.077</v>
      </c>
      <c r="JZ269">
        <v>30.3434</v>
      </c>
      <c r="KA269">
        <v>28.2841</v>
      </c>
      <c r="KB269">
        <v>30</v>
      </c>
      <c r="KC269">
        <v>28.1097</v>
      </c>
      <c r="KD269">
        <v>28.037</v>
      </c>
      <c r="KE269">
        <v>42.0009</v>
      </c>
      <c r="KF269">
        <v>21.7329</v>
      </c>
      <c r="KG269">
        <v>32.1443</v>
      </c>
      <c r="KH269">
        <v>30.332</v>
      </c>
      <c r="KI269">
        <v>1021.54</v>
      </c>
      <c r="KJ269">
        <v>17.1061</v>
      </c>
      <c r="KK269">
        <v>101.069</v>
      </c>
      <c r="KL269">
        <v>100.617</v>
      </c>
    </row>
    <row r="270" spans="1:298">
      <c r="A270">
        <v>254</v>
      </c>
      <c r="B270">
        <v>1758646834.6</v>
      </c>
      <c r="C270">
        <v>5208.599999904633</v>
      </c>
      <c r="D270" t="s">
        <v>954</v>
      </c>
      <c r="E270" t="s">
        <v>955</v>
      </c>
      <c r="F270">
        <v>5</v>
      </c>
      <c r="G270" t="s">
        <v>833</v>
      </c>
      <c r="H270" t="s">
        <v>437</v>
      </c>
      <c r="I270" t="s">
        <v>438</v>
      </c>
      <c r="J270">
        <v>1758646826.814285</v>
      </c>
      <c r="K270">
        <f>(L270)/1000</f>
        <v>0</v>
      </c>
      <c r="L270">
        <f>IF(DQ270, AO270, AI270)</f>
        <v>0</v>
      </c>
      <c r="M270">
        <f>IF(DQ270, AJ270, AH270)</f>
        <v>0</v>
      </c>
      <c r="N270">
        <f>DS270 - IF(AV270&gt;1, M270*DM270*100.0/(AX270), 0)</f>
        <v>0</v>
      </c>
      <c r="O270">
        <f>((U270-K270/2)*N270-M270)/(U270+K270/2)</f>
        <v>0</v>
      </c>
      <c r="P270">
        <f>O270*(DZ270+EA270)/1000.0</f>
        <v>0</v>
      </c>
      <c r="Q270">
        <f>(DS270 - IF(AV270&gt;1, M270*DM270*100.0/(AX270), 0))*(DZ270+EA270)/1000.0</f>
        <v>0</v>
      </c>
      <c r="R270">
        <f>2.0/((1/T270-1/S270)+SIGN(T270)*SQRT((1/T270-1/S270)*(1/T270-1/S270) + 4*DN270/((DN270+1)*(DN270+1))*(2*1/T270*1/S270-1/S270*1/S270)))</f>
        <v>0</v>
      </c>
      <c r="S270">
        <f>IF(LEFT(DO270,1)&lt;&gt;"0",IF(LEFT(DO270,1)="1",3.0,DP270),$D$5+$E$5*(EG270*DZ270/($K$5*1000))+$F$5*(EG270*DZ270/($K$5*1000))*MAX(MIN(DM270,$J$5),$I$5)*MAX(MIN(DM270,$J$5),$I$5)+$G$5*MAX(MIN(DM270,$J$5),$I$5)*(EG270*DZ270/($K$5*1000))+$H$5*(EG270*DZ270/($K$5*1000))*(EG270*DZ270/($K$5*1000)))</f>
        <v>0</v>
      </c>
      <c r="T270">
        <f>K270*(1000-(1000*0.61365*exp(17.502*X270/(240.97+X270))/(DZ270+EA270)+DU270)/2)/(1000*0.61365*exp(17.502*X270/(240.97+X270))/(DZ270+EA270)-DU270)</f>
        <v>0</v>
      </c>
      <c r="U270">
        <f>1/((DN270+1)/(R270/1.6)+1/(S270/1.37)) + DN270/((DN270+1)/(R270/1.6) + DN270/(S270/1.37))</f>
        <v>0</v>
      </c>
      <c r="V270">
        <f>(DI270*DL270)</f>
        <v>0</v>
      </c>
      <c r="W270">
        <f>(EB270+(V270+2*0.95*5.67E-8*(((EB270+$B$7)+273)^4-(EB270+273)^4)-44100*K270)/(1.84*29.3*S270+8*0.95*5.67E-8*(EB270+273)^3))</f>
        <v>0</v>
      </c>
      <c r="X270">
        <f>($C$7*EC270+$D$7*ED270+$E$7*W270)</f>
        <v>0</v>
      </c>
      <c r="Y270">
        <f>0.61365*exp(17.502*X270/(240.97+X270))</f>
        <v>0</v>
      </c>
      <c r="Z270">
        <f>(AA270/AB270*100)</f>
        <v>0</v>
      </c>
      <c r="AA270">
        <f>DU270*(DZ270+EA270)/1000</f>
        <v>0</v>
      </c>
      <c r="AB270">
        <f>0.61365*exp(17.502*EB270/(240.97+EB270))</f>
        <v>0</v>
      </c>
      <c r="AC270">
        <f>(Y270-DU270*(DZ270+EA270)/1000)</f>
        <v>0</v>
      </c>
      <c r="AD270">
        <f>(-K270*44100)</f>
        <v>0</v>
      </c>
      <c r="AE270">
        <f>2*29.3*S270*0.92*(EB270-X270)</f>
        <v>0</v>
      </c>
      <c r="AF270">
        <f>2*0.95*5.67E-8*(((EB270+$B$7)+273)^4-(X270+273)^4)</f>
        <v>0</v>
      </c>
      <c r="AG270">
        <f>V270+AF270+AD270+AE270</f>
        <v>0</v>
      </c>
      <c r="AH270">
        <f>DY270*AV270*(DT270-DS270*(1000-AV270*DV270)/(1000-AV270*DU270))/(100*DM270)</f>
        <v>0</v>
      </c>
      <c r="AI270">
        <f>1000*DY270*AV270*(DU270-DV270)/(100*DM270*(1000-AV270*DU270))</f>
        <v>0</v>
      </c>
      <c r="AJ270">
        <f>(AK270 - AL270 - DZ270*1E3/(8.314*(EB270+273.15)) * AN270/DY270 * AM270) * DY270/(100*DM270) * (1000 - DV270)/1000</f>
        <v>0</v>
      </c>
      <c r="AK270">
        <v>1027.635547317645</v>
      </c>
      <c r="AL270">
        <v>973.3994848484841</v>
      </c>
      <c r="AM270">
        <v>3.43950975663734</v>
      </c>
      <c r="AN270">
        <v>64.9634164498939</v>
      </c>
      <c r="AO270">
        <f>(AQ270 - AP270 + DZ270*1E3/(8.314*(EB270+273.15)) * AS270/DY270 * AR270) * DY270/(100*DM270) * 1000/(1000 - AQ270)</f>
        <v>0</v>
      </c>
      <c r="AP270">
        <v>16.99743294068697</v>
      </c>
      <c r="AQ270">
        <v>25.01658181818182</v>
      </c>
      <c r="AR270">
        <v>-5.624714281858259E-05</v>
      </c>
      <c r="AS270">
        <v>107.6059285332688</v>
      </c>
      <c r="AT270">
        <v>0</v>
      </c>
      <c r="AU270">
        <v>0</v>
      </c>
      <c r="AV270">
        <f>IF(AT270*$H$13&gt;=AX270,1.0,(AX270/(AX270-AT270*$H$13)))</f>
        <v>0</v>
      </c>
      <c r="AW270">
        <f>(AV270-1)*100</f>
        <v>0</v>
      </c>
      <c r="AX270">
        <f>MAX(0,($B$13+$C$13*EG270)/(1+$D$13*EG270)*DZ270/(EB270+273)*$E$13)</f>
        <v>0</v>
      </c>
      <c r="AY270" t="s">
        <v>439</v>
      </c>
      <c r="AZ270" t="s">
        <v>439</v>
      </c>
      <c r="BA270">
        <v>0</v>
      </c>
      <c r="BB270">
        <v>0</v>
      </c>
      <c r="BC270">
        <f>1-BA270/BB270</f>
        <v>0</v>
      </c>
      <c r="BD270">
        <v>0</v>
      </c>
      <c r="BE270" t="s">
        <v>439</v>
      </c>
      <c r="BF270" t="s">
        <v>439</v>
      </c>
      <c r="BG270">
        <v>0</v>
      </c>
      <c r="BH270">
        <v>0</v>
      </c>
      <c r="BI270">
        <f>1-BG270/BH270</f>
        <v>0</v>
      </c>
      <c r="BJ270">
        <v>0.5</v>
      </c>
      <c r="BK270">
        <f>DJ270</f>
        <v>0</v>
      </c>
      <c r="BL270">
        <f>M270</f>
        <v>0</v>
      </c>
      <c r="BM270">
        <f>BI270*BJ270*BK270</f>
        <v>0</v>
      </c>
      <c r="BN270">
        <f>(BL270-BD270)/BK270</f>
        <v>0</v>
      </c>
      <c r="BO270">
        <f>(BB270-BH270)/BH270</f>
        <v>0</v>
      </c>
      <c r="BP270">
        <f>BA270/(BC270+BA270/BH270)</f>
        <v>0</v>
      </c>
      <c r="BQ270" t="s">
        <v>439</v>
      </c>
      <c r="BR270">
        <v>0</v>
      </c>
      <c r="BS270">
        <f>IF(BR270&lt;&gt;0, BR270, BP270)</f>
        <v>0</v>
      </c>
      <c r="BT270">
        <f>1-BS270/BH270</f>
        <v>0</v>
      </c>
      <c r="BU270">
        <f>(BH270-BG270)/(BH270-BS270)</f>
        <v>0</v>
      </c>
      <c r="BV270">
        <f>(BB270-BH270)/(BB270-BS270)</f>
        <v>0</v>
      </c>
      <c r="BW270">
        <f>(BH270-BG270)/(BH270-BA270)</f>
        <v>0</v>
      </c>
      <c r="BX270">
        <f>(BB270-BH270)/(BB270-BA270)</f>
        <v>0</v>
      </c>
      <c r="BY270">
        <f>(BU270*BS270/BG270)</f>
        <v>0</v>
      </c>
      <c r="BZ270">
        <f>(1-BY270)</f>
        <v>0</v>
      </c>
      <c r="DI270">
        <f>$B$11*EH270+$C$11*EI270+$F$11*ET270*(1-EW270)</f>
        <v>0</v>
      </c>
      <c r="DJ270">
        <f>DI270*DK270</f>
        <v>0</v>
      </c>
      <c r="DK270">
        <f>($B$11*$D$9+$C$11*$D$9+$F$11*((FG270+EY270)/MAX(FG270+EY270+FH270, 0.1)*$I$9+FH270/MAX(FG270+EY270+FH270, 0.1)*$J$9))/($B$11+$C$11+$F$11)</f>
        <v>0</v>
      </c>
      <c r="DL270">
        <f>($B$11*$K$9+$C$11*$K$9+$F$11*((FG270+EY270)/MAX(FG270+EY270+FH270, 0.1)*$P$9+FH270/MAX(FG270+EY270+FH270, 0.1)*$Q$9))/($B$11+$C$11+$F$11)</f>
        <v>0</v>
      </c>
      <c r="DM270">
        <v>5.36</v>
      </c>
      <c r="DN270">
        <v>0.5</v>
      </c>
      <c r="DO270" t="s">
        <v>440</v>
      </c>
      <c r="DP270">
        <v>2</v>
      </c>
      <c r="DQ270" t="b">
        <v>1</v>
      </c>
      <c r="DR270">
        <v>1758646826.814285</v>
      </c>
      <c r="DS270">
        <v>924.7857857142856</v>
      </c>
      <c r="DT270">
        <v>994.4209999999999</v>
      </c>
      <c r="DU270">
        <v>25.03052857142857</v>
      </c>
      <c r="DV270">
        <v>16.85374285714286</v>
      </c>
      <c r="DW270">
        <v>924.7940000000001</v>
      </c>
      <c r="DX270">
        <v>24.86634285714286</v>
      </c>
      <c r="DY270">
        <v>499.9964642857143</v>
      </c>
      <c r="DZ270">
        <v>90.45388571428573</v>
      </c>
      <c r="EA270">
        <v>0.03015183928571429</v>
      </c>
      <c r="EB270">
        <v>31.25965357142857</v>
      </c>
      <c r="EC270">
        <v>30.069875</v>
      </c>
      <c r="ED270">
        <v>999.9000000000002</v>
      </c>
      <c r="EE270">
        <v>0</v>
      </c>
      <c r="EF270">
        <v>0</v>
      </c>
      <c r="EG270">
        <v>10001.80142857143</v>
      </c>
      <c r="EH270">
        <v>0</v>
      </c>
      <c r="EI270">
        <v>12.3827</v>
      </c>
      <c r="EJ270">
        <v>-69.63473928571429</v>
      </c>
      <c r="EK270">
        <v>948.527892857143</v>
      </c>
      <c r="EL270">
        <v>1011.468785714286</v>
      </c>
      <c r="EM270">
        <v>8.176792499999999</v>
      </c>
      <c r="EN270">
        <v>994.4209999999999</v>
      </c>
      <c r="EO270">
        <v>16.85374285714286</v>
      </c>
      <c r="EP270">
        <v>2.2641075</v>
      </c>
      <c r="EQ270">
        <v>1.524485714285714</v>
      </c>
      <c r="ER270">
        <v>19.42328928571429</v>
      </c>
      <c r="ES270">
        <v>13.21572142857143</v>
      </c>
      <c r="ET270">
        <v>2000.015</v>
      </c>
      <c r="EU270">
        <v>0.9799993928571427</v>
      </c>
      <c r="EV270">
        <v>0.02000089642857143</v>
      </c>
      <c r="EW270">
        <v>0</v>
      </c>
      <c r="EX270">
        <v>879.3890714285715</v>
      </c>
      <c r="EY270">
        <v>5.00097</v>
      </c>
      <c r="EZ270">
        <v>17629.02142857143</v>
      </c>
      <c r="FA270">
        <v>16707.71071428572</v>
      </c>
      <c r="FB270">
        <v>40.5</v>
      </c>
      <c r="FC270">
        <v>40.81199999999999</v>
      </c>
      <c r="FD270">
        <v>40.37942857142857</v>
      </c>
      <c r="FE270">
        <v>40.47299999999999</v>
      </c>
      <c r="FF270">
        <v>41.25</v>
      </c>
      <c r="FG270">
        <v>1955.115</v>
      </c>
      <c r="FH270">
        <v>39.9</v>
      </c>
      <c r="FI270">
        <v>0</v>
      </c>
      <c r="FJ270">
        <v>1758646835.4</v>
      </c>
      <c r="FK270">
        <v>0</v>
      </c>
      <c r="FL270">
        <v>879.3279999999999</v>
      </c>
      <c r="FM270">
        <v>-7.345461520123218</v>
      </c>
      <c r="FN270">
        <v>-145.2461535788047</v>
      </c>
      <c r="FO270">
        <v>17628.088</v>
      </c>
      <c r="FP270">
        <v>15</v>
      </c>
      <c r="FQ270">
        <v>0</v>
      </c>
      <c r="FR270" t="s">
        <v>441</v>
      </c>
      <c r="FS270">
        <v>1747247426.5</v>
      </c>
      <c r="FT270">
        <v>1747247420.5</v>
      </c>
      <c r="FU270">
        <v>0</v>
      </c>
      <c r="FV270">
        <v>1.027</v>
      </c>
      <c r="FW270">
        <v>0.031</v>
      </c>
      <c r="FX270">
        <v>0.02</v>
      </c>
      <c r="FY270">
        <v>0.05</v>
      </c>
      <c r="FZ270">
        <v>420</v>
      </c>
      <c r="GA270">
        <v>16</v>
      </c>
      <c r="GB270">
        <v>0.01</v>
      </c>
      <c r="GC270">
        <v>0.1</v>
      </c>
      <c r="GD270">
        <v>-69.5407275</v>
      </c>
      <c r="GE270">
        <v>-1.883913320825166</v>
      </c>
      <c r="GF270">
        <v>0.2325534572818692</v>
      </c>
      <c r="GG270">
        <v>0</v>
      </c>
      <c r="GH270">
        <v>879.596911764706</v>
      </c>
      <c r="GI270">
        <v>-6.572268898391871</v>
      </c>
      <c r="GJ270">
        <v>0.6863563800605584</v>
      </c>
      <c r="GK270">
        <v>-1</v>
      </c>
      <c r="GL270">
        <v>8.24147075</v>
      </c>
      <c r="GM270">
        <v>-1.58552296435273</v>
      </c>
      <c r="GN270">
        <v>0.15257558673306</v>
      </c>
      <c r="GO270">
        <v>0</v>
      </c>
      <c r="GP270">
        <v>0</v>
      </c>
      <c r="GQ270">
        <v>2</v>
      </c>
      <c r="GR270" t="s">
        <v>482</v>
      </c>
      <c r="GS270">
        <v>3.13479</v>
      </c>
      <c r="GT270">
        <v>2.6906</v>
      </c>
      <c r="GU270">
        <v>0.166583</v>
      </c>
      <c r="GV270">
        <v>0.172527</v>
      </c>
      <c r="GW270">
        <v>0.10949</v>
      </c>
      <c r="GX270">
        <v>0.08257100000000001</v>
      </c>
      <c r="GY270">
        <v>26513.5</v>
      </c>
      <c r="GZ270">
        <v>26372.1</v>
      </c>
      <c r="HA270">
        <v>29571.5</v>
      </c>
      <c r="HB270">
        <v>29451.6</v>
      </c>
      <c r="HC270">
        <v>34791.1</v>
      </c>
      <c r="HD270">
        <v>35797.8</v>
      </c>
      <c r="HE270">
        <v>41614.9</v>
      </c>
      <c r="HF270">
        <v>41842.7</v>
      </c>
      <c r="HG270">
        <v>1.93113</v>
      </c>
      <c r="HH270">
        <v>1.87255</v>
      </c>
      <c r="HI270">
        <v>0.0630878</v>
      </c>
      <c r="HJ270">
        <v>0</v>
      </c>
      <c r="HK270">
        <v>29.0518</v>
      </c>
      <c r="HL270">
        <v>999.9</v>
      </c>
      <c r="HM270">
        <v>42.6</v>
      </c>
      <c r="HN270">
        <v>31.2</v>
      </c>
      <c r="HO270">
        <v>21.4888</v>
      </c>
      <c r="HP270">
        <v>62.008</v>
      </c>
      <c r="HQ270">
        <v>26.2019</v>
      </c>
      <c r="HR270">
        <v>1</v>
      </c>
      <c r="HS270">
        <v>0.0524543</v>
      </c>
      <c r="HT270">
        <v>-0.8488560000000001</v>
      </c>
      <c r="HU270">
        <v>20.3376</v>
      </c>
      <c r="HV270">
        <v>5.21594</v>
      </c>
      <c r="HW270">
        <v>12.0126</v>
      </c>
      <c r="HX270">
        <v>4.98875</v>
      </c>
      <c r="HY270">
        <v>3.2879</v>
      </c>
      <c r="HZ270">
        <v>9999</v>
      </c>
      <c r="IA270">
        <v>9999</v>
      </c>
      <c r="IB270">
        <v>9999</v>
      </c>
      <c r="IC270">
        <v>999.9</v>
      </c>
      <c r="ID270">
        <v>1.86756</v>
      </c>
      <c r="IE270">
        <v>1.86674</v>
      </c>
      <c r="IF270">
        <v>1.866</v>
      </c>
      <c r="IG270">
        <v>1.866</v>
      </c>
      <c r="IH270">
        <v>1.86788</v>
      </c>
      <c r="II270">
        <v>1.87027</v>
      </c>
      <c r="IJ270">
        <v>1.86893</v>
      </c>
      <c r="IK270">
        <v>1.87042</v>
      </c>
      <c r="IL270">
        <v>0</v>
      </c>
      <c r="IM270">
        <v>0</v>
      </c>
      <c r="IN270">
        <v>0</v>
      </c>
      <c r="IO270">
        <v>0</v>
      </c>
      <c r="IP270" t="s">
        <v>443</v>
      </c>
      <c r="IQ270" t="s">
        <v>444</v>
      </c>
      <c r="IR270" t="s">
        <v>445</v>
      </c>
      <c r="IS270" t="s">
        <v>445</v>
      </c>
      <c r="IT270" t="s">
        <v>445</v>
      </c>
      <c r="IU270" t="s">
        <v>445</v>
      </c>
      <c r="IV270">
        <v>0</v>
      </c>
      <c r="IW270">
        <v>100</v>
      </c>
      <c r="IX270">
        <v>100</v>
      </c>
      <c r="IY270">
        <v>-0.024</v>
      </c>
      <c r="IZ270">
        <v>0.164</v>
      </c>
      <c r="JA270">
        <v>0.1520806729546384</v>
      </c>
      <c r="JB270">
        <v>0.0003178419753343253</v>
      </c>
      <c r="JC270">
        <v>-6.012475575984678E-07</v>
      </c>
      <c r="JD270">
        <v>7.594320938325871E-11</v>
      </c>
      <c r="JE270">
        <v>-0.06537213769188976</v>
      </c>
      <c r="JF270">
        <v>-0.002779077146552394</v>
      </c>
      <c r="JG270">
        <v>0.0007843295920201409</v>
      </c>
      <c r="JH270">
        <v>-1.211717912536145E-05</v>
      </c>
      <c r="JI270">
        <v>4</v>
      </c>
      <c r="JJ270">
        <v>2338</v>
      </c>
      <c r="JK270">
        <v>1</v>
      </c>
      <c r="JL270">
        <v>27</v>
      </c>
      <c r="JM270">
        <v>189990.1</v>
      </c>
      <c r="JN270">
        <v>189990.2</v>
      </c>
      <c r="JO270">
        <v>2.12036</v>
      </c>
      <c r="JP270">
        <v>2.23877</v>
      </c>
      <c r="JQ270">
        <v>1.39648</v>
      </c>
      <c r="JR270">
        <v>2.34741</v>
      </c>
      <c r="JS270">
        <v>1.49536</v>
      </c>
      <c r="JT270">
        <v>2.66724</v>
      </c>
      <c r="JU270">
        <v>36.1989</v>
      </c>
      <c r="JV270">
        <v>24.07</v>
      </c>
      <c r="JW270">
        <v>18</v>
      </c>
      <c r="JX270">
        <v>490.85</v>
      </c>
      <c r="JY270">
        <v>444.154</v>
      </c>
      <c r="JZ270">
        <v>30.2743</v>
      </c>
      <c r="KA270">
        <v>28.2832</v>
      </c>
      <c r="KB270">
        <v>29.9999</v>
      </c>
      <c r="KC270">
        <v>28.1082</v>
      </c>
      <c r="KD270">
        <v>28.037</v>
      </c>
      <c r="KE270">
        <v>42.4778</v>
      </c>
      <c r="KF270">
        <v>21.4437</v>
      </c>
      <c r="KG270">
        <v>32.1443</v>
      </c>
      <c r="KH270">
        <v>30.2614</v>
      </c>
      <c r="KI270">
        <v>1041.72</v>
      </c>
      <c r="KJ270">
        <v>17.1963</v>
      </c>
      <c r="KK270">
        <v>101.07</v>
      </c>
      <c r="KL270">
        <v>100.617</v>
      </c>
    </row>
    <row r="271" spans="1:298">
      <c r="A271">
        <v>255</v>
      </c>
      <c r="B271">
        <v>1758646839.6</v>
      </c>
      <c r="C271">
        <v>5213.599999904633</v>
      </c>
      <c r="D271" t="s">
        <v>956</v>
      </c>
      <c r="E271" t="s">
        <v>957</v>
      </c>
      <c r="F271">
        <v>5</v>
      </c>
      <c r="G271" t="s">
        <v>833</v>
      </c>
      <c r="H271" t="s">
        <v>437</v>
      </c>
      <c r="I271" t="s">
        <v>438</v>
      </c>
      <c r="J271">
        <v>1758646832.1</v>
      </c>
      <c r="K271">
        <f>(L271)/1000</f>
        <v>0</v>
      </c>
      <c r="L271">
        <f>IF(DQ271, AO271, AI271)</f>
        <v>0</v>
      </c>
      <c r="M271">
        <f>IF(DQ271, AJ271, AH271)</f>
        <v>0</v>
      </c>
      <c r="N271">
        <f>DS271 - IF(AV271&gt;1, M271*DM271*100.0/(AX271), 0)</f>
        <v>0</v>
      </c>
      <c r="O271">
        <f>((U271-K271/2)*N271-M271)/(U271+K271/2)</f>
        <v>0</v>
      </c>
      <c r="P271">
        <f>O271*(DZ271+EA271)/1000.0</f>
        <v>0</v>
      </c>
      <c r="Q271">
        <f>(DS271 - IF(AV271&gt;1, M271*DM271*100.0/(AX271), 0))*(DZ271+EA271)/1000.0</f>
        <v>0</v>
      </c>
      <c r="R271">
        <f>2.0/((1/T271-1/S271)+SIGN(T271)*SQRT((1/T271-1/S271)*(1/T271-1/S271) + 4*DN271/((DN271+1)*(DN271+1))*(2*1/T271*1/S271-1/S271*1/S271)))</f>
        <v>0</v>
      </c>
      <c r="S271">
        <f>IF(LEFT(DO271,1)&lt;&gt;"0",IF(LEFT(DO271,1)="1",3.0,DP271),$D$5+$E$5*(EG271*DZ271/($K$5*1000))+$F$5*(EG271*DZ271/($K$5*1000))*MAX(MIN(DM271,$J$5),$I$5)*MAX(MIN(DM271,$J$5),$I$5)+$G$5*MAX(MIN(DM271,$J$5),$I$5)*(EG271*DZ271/($K$5*1000))+$H$5*(EG271*DZ271/($K$5*1000))*(EG271*DZ271/($K$5*1000)))</f>
        <v>0</v>
      </c>
      <c r="T271">
        <f>K271*(1000-(1000*0.61365*exp(17.502*X271/(240.97+X271))/(DZ271+EA271)+DU271)/2)/(1000*0.61365*exp(17.502*X271/(240.97+X271))/(DZ271+EA271)-DU271)</f>
        <v>0</v>
      </c>
      <c r="U271">
        <f>1/((DN271+1)/(R271/1.6)+1/(S271/1.37)) + DN271/((DN271+1)/(R271/1.6) + DN271/(S271/1.37))</f>
        <v>0</v>
      </c>
      <c r="V271">
        <f>(DI271*DL271)</f>
        <v>0</v>
      </c>
      <c r="W271">
        <f>(EB271+(V271+2*0.95*5.67E-8*(((EB271+$B$7)+273)^4-(EB271+273)^4)-44100*K271)/(1.84*29.3*S271+8*0.95*5.67E-8*(EB271+273)^3))</f>
        <v>0</v>
      </c>
      <c r="X271">
        <f>($C$7*EC271+$D$7*ED271+$E$7*W271)</f>
        <v>0</v>
      </c>
      <c r="Y271">
        <f>0.61365*exp(17.502*X271/(240.97+X271))</f>
        <v>0</v>
      </c>
      <c r="Z271">
        <f>(AA271/AB271*100)</f>
        <v>0</v>
      </c>
      <c r="AA271">
        <f>DU271*(DZ271+EA271)/1000</f>
        <v>0</v>
      </c>
      <c r="AB271">
        <f>0.61365*exp(17.502*EB271/(240.97+EB271))</f>
        <v>0</v>
      </c>
      <c r="AC271">
        <f>(Y271-DU271*(DZ271+EA271)/1000)</f>
        <v>0</v>
      </c>
      <c r="AD271">
        <f>(-K271*44100)</f>
        <v>0</v>
      </c>
      <c r="AE271">
        <f>2*29.3*S271*0.92*(EB271-X271)</f>
        <v>0</v>
      </c>
      <c r="AF271">
        <f>2*0.95*5.67E-8*(((EB271+$B$7)+273)^4-(X271+273)^4)</f>
        <v>0</v>
      </c>
      <c r="AG271">
        <f>V271+AF271+AD271+AE271</f>
        <v>0</v>
      </c>
      <c r="AH271">
        <f>DY271*AV271*(DT271-DS271*(1000-AV271*DV271)/(1000-AV271*DU271))/(100*DM271)</f>
        <v>0</v>
      </c>
      <c r="AI271">
        <f>1000*DY271*AV271*(DU271-DV271)/(100*DM271*(1000-AV271*DU271))</f>
        <v>0</v>
      </c>
      <c r="AJ271">
        <f>(AK271 - AL271 - DZ271*1E3/(8.314*(EB271+273.15)) * AN271/DY271 * AM271) * DY271/(100*DM271) * (1000 - DV271)/1000</f>
        <v>0</v>
      </c>
      <c r="AK271">
        <v>1043.739524550742</v>
      </c>
      <c r="AL271">
        <v>989.9370848484845</v>
      </c>
      <c r="AM271">
        <v>3.307784668011044</v>
      </c>
      <c r="AN271">
        <v>64.9634164498939</v>
      </c>
      <c r="AO271">
        <f>(AQ271 - AP271 + DZ271*1E3/(8.314*(EB271+273.15)) * AS271/DY271 * AR271) * DY271/(100*DM271) * 1000/(1000 - AQ271)</f>
        <v>0</v>
      </c>
      <c r="AP271">
        <v>17.1049868082989</v>
      </c>
      <c r="AQ271">
        <v>25.00768424242423</v>
      </c>
      <c r="AR271">
        <v>-0.0001734718959032795</v>
      </c>
      <c r="AS271">
        <v>107.6059285332688</v>
      </c>
      <c r="AT271">
        <v>0</v>
      </c>
      <c r="AU271">
        <v>0</v>
      </c>
      <c r="AV271">
        <f>IF(AT271*$H$13&gt;=AX271,1.0,(AX271/(AX271-AT271*$H$13)))</f>
        <v>0</v>
      </c>
      <c r="AW271">
        <f>(AV271-1)*100</f>
        <v>0</v>
      </c>
      <c r="AX271">
        <f>MAX(0,($B$13+$C$13*EG271)/(1+$D$13*EG271)*DZ271/(EB271+273)*$E$13)</f>
        <v>0</v>
      </c>
      <c r="AY271" t="s">
        <v>439</v>
      </c>
      <c r="AZ271" t="s">
        <v>439</v>
      </c>
      <c r="BA271">
        <v>0</v>
      </c>
      <c r="BB271">
        <v>0</v>
      </c>
      <c r="BC271">
        <f>1-BA271/BB271</f>
        <v>0</v>
      </c>
      <c r="BD271">
        <v>0</v>
      </c>
      <c r="BE271" t="s">
        <v>439</v>
      </c>
      <c r="BF271" t="s">
        <v>439</v>
      </c>
      <c r="BG271">
        <v>0</v>
      </c>
      <c r="BH271">
        <v>0</v>
      </c>
      <c r="BI271">
        <f>1-BG271/BH271</f>
        <v>0</v>
      </c>
      <c r="BJ271">
        <v>0.5</v>
      </c>
      <c r="BK271">
        <f>DJ271</f>
        <v>0</v>
      </c>
      <c r="BL271">
        <f>M271</f>
        <v>0</v>
      </c>
      <c r="BM271">
        <f>BI271*BJ271*BK271</f>
        <v>0</v>
      </c>
      <c r="BN271">
        <f>(BL271-BD271)/BK271</f>
        <v>0</v>
      </c>
      <c r="BO271">
        <f>(BB271-BH271)/BH271</f>
        <v>0</v>
      </c>
      <c r="BP271">
        <f>BA271/(BC271+BA271/BH271)</f>
        <v>0</v>
      </c>
      <c r="BQ271" t="s">
        <v>439</v>
      </c>
      <c r="BR271">
        <v>0</v>
      </c>
      <c r="BS271">
        <f>IF(BR271&lt;&gt;0, BR271, BP271)</f>
        <v>0</v>
      </c>
      <c r="BT271">
        <f>1-BS271/BH271</f>
        <v>0</v>
      </c>
      <c r="BU271">
        <f>(BH271-BG271)/(BH271-BS271)</f>
        <v>0</v>
      </c>
      <c r="BV271">
        <f>(BB271-BH271)/(BB271-BS271)</f>
        <v>0</v>
      </c>
      <c r="BW271">
        <f>(BH271-BG271)/(BH271-BA271)</f>
        <v>0</v>
      </c>
      <c r="BX271">
        <f>(BB271-BH271)/(BB271-BA271)</f>
        <v>0</v>
      </c>
      <c r="BY271">
        <f>(BU271*BS271/BG271)</f>
        <v>0</v>
      </c>
      <c r="BZ271">
        <f>(1-BY271)</f>
        <v>0</v>
      </c>
      <c r="DI271">
        <f>$B$11*EH271+$C$11*EI271+$F$11*ET271*(1-EW271)</f>
        <v>0</v>
      </c>
      <c r="DJ271">
        <f>DI271*DK271</f>
        <v>0</v>
      </c>
      <c r="DK271">
        <f>($B$11*$D$9+$C$11*$D$9+$F$11*((FG271+EY271)/MAX(FG271+EY271+FH271, 0.1)*$I$9+FH271/MAX(FG271+EY271+FH271, 0.1)*$J$9))/($B$11+$C$11+$F$11)</f>
        <v>0</v>
      </c>
      <c r="DL271">
        <f>($B$11*$K$9+$C$11*$K$9+$F$11*((FG271+EY271)/MAX(FG271+EY271+FH271, 0.1)*$P$9+FH271/MAX(FG271+EY271+FH271, 0.1)*$Q$9))/($B$11+$C$11+$F$11)</f>
        <v>0</v>
      </c>
      <c r="DM271">
        <v>5.36</v>
      </c>
      <c r="DN271">
        <v>0.5</v>
      </c>
      <c r="DO271" t="s">
        <v>440</v>
      </c>
      <c r="DP271">
        <v>2</v>
      </c>
      <c r="DQ271" t="b">
        <v>1</v>
      </c>
      <c r="DR271">
        <v>1758646832.1</v>
      </c>
      <c r="DS271">
        <v>942.2489999999999</v>
      </c>
      <c r="DT271">
        <v>1011.757851851852</v>
      </c>
      <c r="DU271">
        <v>25.01802592592592</v>
      </c>
      <c r="DV271">
        <v>16.97840370370371</v>
      </c>
      <c r="DW271">
        <v>942.2677037037035</v>
      </c>
      <c r="DX271">
        <v>24.85401851851853</v>
      </c>
      <c r="DY271">
        <v>500.0222592592593</v>
      </c>
      <c r="DZ271">
        <v>90.45404444444445</v>
      </c>
      <c r="EA271">
        <v>0.03010687037037037</v>
      </c>
      <c r="EB271">
        <v>31.25234074074074</v>
      </c>
      <c r="EC271">
        <v>30.07611111111111</v>
      </c>
      <c r="ED271">
        <v>999.9000000000001</v>
      </c>
      <c r="EE271">
        <v>0</v>
      </c>
      <c r="EF271">
        <v>0</v>
      </c>
      <c r="EG271">
        <v>10001.29037037037</v>
      </c>
      <c r="EH271">
        <v>0</v>
      </c>
      <c r="EI271">
        <v>12.38602592592593</v>
      </c>
      <c r="EJ271">
        <v>-69.50792592592592</v>
      </c>
      <c r="EK271">
        <v>966.4270740740741</v>
      </c>
      <c r="EL271">
        <v>1029.232592592593</v>
      </c>
      <c r="EM271">
        <v>8.039631851851853</v>
      </c>
      <c r="EN271">
        <v>1011.757851851852</v>
      </c>
      <c r="EO271">
        <v>16.97840370370371</v>
      </c>
      <c r="EP271">
        <v>2.262980740740741</v>
      </c>
      <c r="EQ271">
        <v>1.535764074074074</v>
      </c>
      <c r="ER271">
        <v>19.41528518518519</v>
      </c>
      <c r="ES271">
        <v>13.3286962962963</v>
      </c>
      <c r="ET271">
        <v>1999.997777777778</v>
      </c>
      <c r="EU271">
        <v>0.9799993333333333</v>
      </c>
      <c r="EV271">
        <v>0.02000095925925926</v>
      </c>
      <c r="EW271">
        <v>0</v>
      </c>
      <c r="EX271">
        <v>878.6484444444445</v>
      </c>
      <c r="EY271">
        <v>5.00097</v>
      </c>
      <c r="EZ271">
        <v>17615.34814814815</v>
      </c>
      <c r="FA271">
        <v>16707.56666666667</v>
      </c>
      <c r="FB271">
        <v>40.5</v>
      </c>
      <c r="FC271">
        <v>40.81199999999999</v>
      </c>
      <c r="FD271">
        <v>40.37959259259259</v>
      </c>
      <c r="FE271">
        <v>40.47433333333333</v>
      </c>
      <c r="FF271">
        <v>41.25</v>
      </c>
      <c r="FG271">
        <v>1955.097777777778</v>
      </c>
      <c r="FH271">
        <v>39.9</v>
      </c>
      <c r="FI271">
        <v>0</v>
      </c>
      <c r="FJ271">
        <v>1758646840.8</v>
      </c>
      <c r="FK271">
        <v>0</v>
      </c>
      <c r="FL271">
        <v>878.6018846153846</v>
      </c>
      <c r="FM271">
        <v>-9.406666664000133</v>
      </c>
      <c r="FN271">
        <v>-166.2188034835994</v>
      </c>
      <c r="FO271">
        <v>17614.65</v>
      </c>
      <c r="FP271">
        <v>15</v>
      </c>
      <c r="FQ271">
        <v>0</v>
      </c>
      <c r="FR271" t="s">
        <v>441</v>
      </c>
      <c r="FS271">
        <v>1747247426.5</v>
      </c>
      <c r="FT271">
        <v>1747247420.5</v>
      </c>
      <c r="FU271">
        <v>0</v>
      </c>
      <c r="FV271">
        <v>1.027</v>
      </c>
      <c r="FW271">
        <v>0.031</v>
      </c>
      <c r="FX271">
        <v>0.02</v>
      </c>
      <c r="FY271">
        <v>0.05</v>
      </c>
      <c r="FZ271">
        <v>420</v>
      </c>
      <c r="GA271">
        <v>16</v>
      </c>
      <c r="GB271">
        <v>0.01</v>
      </c>
      <c r="GC271">
        <v>0.1</v>
      </c>
      <c r="GD271">
        <v>-69.50288048780489</v>
      </c>
      <c r="GE271">
        <v>0.9199358885016204</v>
      </c>
      <c r="GF271">
        <v>0.2847549688806161</v>
      </c>
      <c r="GG271">
        <v>0</v>
      </c>
      <c r="GH271">
        <v>879.0637647058824</v>
      </c>
      <c r="GI271">
        <v>-7.813017567827955</v>
      </c>
      <c r="GJ271">
        <v>0.8074268882882201</v>
      </c>
      <c r="GK271">
        <v>-1</v>
      </c>
      <c r="GL271">
        <v>8.131643170731707</v>
      </c>
      <c r="GM271">
        <v>-1.567150662020902</v>
      </c>
      <c r="GN271">
        <v>0.1546130160557284</v>
      </c>
      <c r="GO271">
        <v>0</v>
      </c>
      <c r="GP271">
        <v>0</v>
      </c>
      <c r="GQ271">
        <v>2</v>
      </c>
      <c r="GR271" t="s">
        <v>482</v>
      </c>
      <c r="GS271">
        <v>3.13502</v>
      </c>
      <c r="GT271">
        <v>2.69037</v>
      </c>
      <c r="GU271">
        <v>0.168406</v>
      </c>
      <c r="GV271">
        <v>0.174246</v>
      </c>
      <c r="GW271">
        <v>0.109461</v>
      </c>
      <c r="GX271">
        <v>0.0829968</v>
      </c>
      <c r="GY271">
        <v>26455.6</v>
      </c>
      <c r="GZ271">
        <v>26317.2</v>
      </c>
      <c r="HA271">
        <v>29571.6</v>
      </c>
      <c r="HB271">
        <v>29451.4</v>
      </c>
      <c r="HC271">
        <v>34792.6</v>
      </c>
      <c r="HD271">
        <v>35781.1</v>
      </c>
      <c r="HE271">
        <v>41615.2</v>
      </c>
      <c r="HF271">
        <v>41842.8</v>
      </c>
      <c r="HG271">
        <v>1.93152</v>
      </c>
      <c r="HH271">
        <v>1.87285</v>
      </c>
      <c r="HI271">
        <v>0.06366520000000001</v>
      </c>
      <c r="HJ271">
        <v>0</v>
      </c>
      <c r="HK271">
        <v>29.0518</v>
      </c>
      <c r="HL271">
        <v>999.9</v>
      </c>
      <c r="HM271">
        <v>42.6</v>
      </c>
      <c r="HN271">
        <v>31.2</v>
      </c>
      <c r="HO271">
        <v>21.4913</v>
      </c>
      <c r="HP271">
        <v>62.168</v>
      </c>
      <c r="HQ271">
        <v>26.1138</v>
      </c>
      <c r="HR271">
        <v>1</v>
      </c>
      <c r="HS271">
        <v>0.0521367</v>
      </c>
      <c r="HT271">
        <v>-0.780261</v>
      </c>
      <c r="HU271">
        <v>20.3377</v>
      </c>
      <c r="HV271">
        <v>5.21639</v>
      </c>
      <c r="HW271">
        <v>12.0132</v>
      </c>
      <c r="HX271">
        <v>4.98865</v>
      </c>
      <c r="HY271">
        <v>3.28775</v>
      </c>
      <c r="HZ271">
        <v>9999</v>
      </c>
      <c r="IA271">
        <v>9999</v>
      </c>
      <c r="IB271">
        <v>9999</v>
      </c>
      <c r="IC271">
        <v>999.9</v>
      </c>
      <c r="ID271">
        <v>1.86754</v>
      </c>
      <c r="IE271">
        <v>1.86675</v>
      </c>
      <c r="IF271">
        <v>1.86601</v>
      </c>
      <c r="IG271">
        <v>1.866</v>
      </c>
      <c r="IH271">
        <v>1.86788</v>
      </c>
      <c r="II271">
        <v>1.87027</v>
      </c>
      <c r="IJ271">
        <v>1.86892</v>
      </c>
      <c r="IK271">
        <v>1.87042</v>
      </c>
      <c r="IL271">
        <v>0</v>
      </c>
      <c r="IM271">
        <v>0</v>
      </c>
      <c r="IN271">
        <v>0</v>
      </c>
      <c r="IO271">
        <v>0</v>
      </c>
      <c r="IP271" t="s">
        <v>443</v>
      </c>
      <c r="IQ271" t="s">
        <v>444</v>
      </c>
      <c r="IR271" t="s">
        <v>445</v>
      </c>
      <c r="IS271" t="s">
        <v>445</v>
      </c>
      <c r="IT271" t="s">
        <v>445</v>
      </c>
      <c r="IU271" t="s">
        <v>445</v>
      </c>
      <c r="IV271">
        <v>0</v>
      </c>
      <c r="IW271">
        <v>100</v>
      </c>
      <c r="IX271">
        <v>100</v>
      </c>
      <c r="IY271">
        <v>-0.034</v>
      </c>
      <c r="IZ271">
        <v>0.1639</v>
      </c>
      <c r="JA271">
        <v>0.1520806729546384</v>
      </c>
      <c r="JB271">
        <v>0.0003178419753343253</v>
      </c>
      <c r="JC271">
        <v>-6.012475575984678E-07</v>
      </c>
      <c r="JD271">
        <v>7.594320938325871E-11</v>
      </c>
      <c r="JE271">
        <v>-0.06537213769188976</v>
      </c>
      <c r="JF271">
        <v>-0.002779077146552394</v>
      </c>
      <c r="JG271">
        <v>0.0007843295920201409</v>
      </c>
      <c r="JH271">
        <v>-1.211717912536145E-05</v>
      </c>
      <c r="JI271">
        <v>4</v>
      </c>
      <c r="JJ271">
        <v>2338</v>
      </c>
      <c r="JK271">
        <v>1</v>
      </c>
      <c r="JL271">
        <v>27</v>
      </c>
      <c r="JM271">
        <v>189990.2</v>
      </c>
      <c r="JN271">
        <v>189990.3</v>
      </c>
      <c r="JO271">
        <v>2.1521</v>
      </c>
      <c r="JP271">
        <v>2.2522</v>
      </c>
      <c r="JQ271">
        <v>1.39771</v>
      </c>
      <c r="JR271">
        <v>2.34619</v>
      </c>
      <c r="JS271">
        <v>1.49536</v>
      </c>
      <c r="JT271">
        <v>2.61841</v>
      </c>
      <c r="JU271">
        <v>36.1989</v>
      </c>
      <c r="JV271">
        <v>24.0612</v>
      </c>
      <c r="JW271">
        <v>18</v>
      </c>
      <c r="JX271">
        <v>491.095</v>
      </c>
      <c r="JY271">
        <v>444.338</v>
      </c>
      <c r="JZ271">
        <v>30.1987</v>
      </c>
      <c r="KA271">
        <v>28.2816</v>
      </c>
      <c r="KB271">
        <v>30</v>
      </c>
      <c r="KC271">
        <v>28.1072</v>
      </c>
      <c r="KD271">
        <v>28.037</v>
      </c>
      <c r="KE271">
        <v>43.0739</v>
      </c>
      <c r="KF271">
        <v>21.1547</v>
      </c>
      <c r="KG271">
        <v>32.1443</v>
      </c>
      <c r="KH271">
        <v>30.1853</v>
      </c>
      <c r="KI271">
        <v>1055.12</v>
      </c>
      <c r="KJ271">
        <v>17.2955</v>
      </c>
      <c r="KK271">
        <v>101.07</v>
      </c>
      <c r="KL271">
        <v>100.617</v>
      </c>
    </row>
    <row r="272" spans="1:298">
      <c r="A272">
        <v>256</v>
      </c>
      <c r="B272">
        <v>1758646844.6</v>
      </c>
      <c r="C272">
        <v>5218.599999904633</v>
      </c>
      <c r="D272" t="s">
        <v>958</v>
      </c>
      <c r="E272" t="s">
        <v>959</v>
      </c>
      <c r="F272">
        <v>5</v>
      </c>
      <c r="G272" t="s">
        <v>833</v>
      </c>
      <c r="H272" t="s">
        <v>437</v>
      </c>
      <c r="I272" t="s">
        <v>438</v>
      </c>
      <c r="J272">
        <v>1758646836.814285</v>
      </c>
      <c r="K272">
        <f>(L272)/1000</f>
        <v>0</v>
      </c>
      <c r="L272">
        <f>IF(DQ272, AO272, AI272)</f>
        <v>0</v>
      </c>
      <c r="M272">
        <f>IF(DQ272, AJ272, AH272)</f>
        <v>0</v>
      </c>
      <c r="N272">
        <f>DS272 - IF(AV272&gt;1, M272*DM272*100.0/(AX272), 0)</f>
        <v>0</v>
      </c>
      <c r="O272">
        <f>((U272-K272/2)*N272-M272)/(U272+K272/2)</f>
        <v>0</v>
      </c>
      <c r="P272">
        <f>O272*(DZ272+EA272)/1000.0</f>
        <v>0</v>
      </c>
      <c r="Q272">
        <f>(DS272 - IF(AV272&gt;1, M272*DM272*100.0/(AX272), 0))*(DZ272+EA272)/1000.0</f>
        <v>0</v>
      </c>
      <c r="R272">
        <f>2.0/((1/T272-1/S272)+SIGN(T272)*SQRT((1/T272-1/S272)*(1/T272-1/S272) + 4*DN272/((DN272+1)*(DN272+1))*(2*1/T272*1/S272-1/S272*1/S272)))</f>
        <v>0</v>
      </c>
      <c r="S272">
        <f>IF(LEFT(DO272,1)&lt;&gt;"0",IF(LEFT(DO272,1)="1",3.0,DP272),$D$5+$E$5*(EG272*DZ272/($K$5*1000))+$F$5*(EG272*DZ272/($K$5*1000))*MAX(MIN(DM272,$J$5),$I$5)*MAX(MIN(DM272,$J$5),$I$5)+$G$5*MAX(MIN(DM272,$J$5),$I$5)*(EG272*DZ272/($K$5*1000))+$H$5*(EG272*DZ272/($K$5*1000))*(EG272*DZ272/($K$5*1000)))</f>
        <v>0</v>
      </c>
      <c r="T272">
        <f>K272*(1000-(1000*0.61365*exp(17.502*X272/(240.97+X272))/(DZ272+EA272)+DU272)/2)/(1000*0.61365*exp(17.502*X272/(240.97+X272))/(DZ272+EA272)-DU272)</f>
        <v>0</v>
      </c>
      <c r="U272">
        <f>1/((DN272+1)/(R272/1.6)+1/(S272/1.37)) + DN272/((DN272+1)/(R272/1.6) + DN272/(S272/1.37))</f>
        <v>0</v>
      </c>
      <c r="V272">
        <f>(DI272*DL272)</f>
        <v>0</v>
      </c>
      <c r="W272">
        <f>(EB272+(V272+2*0.95*5.67E-8*(((EB272+$B$7)+273)^4-(EB272+273)^4)-44100*K272)/(1.84*29.3*S272+8*0.95*5.67E-8*(EB272+273)^3))</f>
        <v>0</v>
      </c>
      <c r="X272">
        <f>($C$7*EC272+$D$7*ED272+$E$7*W272)</f>
        <v>0</v>
      </c>
      <c r="Y272">
        <f>0.61365*exp(17.502*X272/(240.97+X272))</f>
        <v>0</v>
      </c>
      <c r="Z272">
        <f>(AA272/AB272*100)</f>
        <v>0</v>
      </c>
      <c r="AA272">
        <f>DU272*(DZ272+EA272)/1000</f>
        <v>0</v>
      </c>
      <c r="AB272">
        <f>0.61365*exp(17.502*EB272/(240.97+EB272))</f>
        <v>0</v>
      </c>
      <c r="AC272">
        <f>(Y272-DU272*(DZ272+EA272)/1000)</f>
        <v>0</v>
      </c>
      <c r="AD272">
        <f>(-K272*44100)</f>
        <v>0</v>
      </c>
      <c r="AE272">
        <f>2*29.3*S272*0.92*(EB272-X272)</f>
        <v>0</v>
      </c>
      <c r="AF272">
        <f>2*0.95*5.67E-8*(((EB272+$B$7)+273)^4-(X272+273)^4)</f>
        <v>0</v>
      </c>
      <c r="AG272">
        <f>V272+AF272+AD272+AE272</f>
        <v>0</v>
      </c>
      <c r="AH272">
        <f>DY272*AV272*(DT272-DS272*(1000-AV272*DV272)/(1000-AV272*DU272))/(100*DM272)</f>
        <v>0</v>
      </c>
      <c r="AI272">
        <f>1000*DY272*AV272*(DU272-DV272)/(100*DM272*(1000-AV272*DU272))</f>
        <v>0</v>
      </c>
      <c r="AJ272">
        <f>(AK272 - AL272 - DZ272*1E3/(8.314*(EB272+273.15)) * AN272/DY272 * AM272) * DY272/(100*DM272) * (1000 - DV272)/1000</f>
        <v>0</v>
      </c>
      <c r="AK272">
        <v>1060.526592766704</v>
      </c>
      <c r="AL272">
        <v>1006.426806060606</v>
      </c>
      <c r="AM272">
        <v>3.303016315811529</v>
      </c>
      <c r="AN272">
        <v>64.9634164498939</v>
      </c>
      <c r="AO272">
        <f>(AQ272 - AP272 + DZ272*1E3/(8.314*(EB272+273.15)) * AS272/DY272 * AR272) * DY272/(100*DM272) * 1000/(1000 - AQ272)</f>
        <v>0</v>
      </c>
      <c r="AP272">
        <v>17.20969288805816</v>
      </c>
      <c r="AQ272">
        <v>24.98855818181817</v>
      </c>
      <c r="AR272">
        <v>-0.0003574572402998561</v>
      </c>
      <c r="AS272">
        <v>107.6059285332688</v>
      </c>
      <c r="AT272">
        <v>0</v>
      </c>
      <c r="AU272">
        <v>0</v>
      </c>
      <c r="AV272">
        <f>IF(AT272*$H$13&gt;=AX272,1.0,(AX272/(AX272-AT272*$H$13)))</f>
        <v>0</v>
      </c>
      <c r="AW272">
        <f>(AV272-1)*100</f>
        <v>0</v>
      </c>
      <c r="AX272">
        <f>MAX(0,($B$13+$C$13*EG272)/(1+$D$13*EG272)*DZ272/(EB272+273)*$E$13)</f>
        <v>0</v>
      </c>
      <c r="AY272" t="s">
        <v>439</v>
      </c>
      <c r="AZ272" t="s">
        <v>439</v>
      </c>
      <c r="BA272">
        <v>0</v>
      </c>
      <c r="BB272">
        <v>0</v>
      </c>
      <c r="BC272">
        <f>1-BA272/BB272</f>
        <v>0</v>
      </c>
      <c r="BD272">
        <v>0</v>
      </c>
      <c r="BE272" t="s">
        <v>439</v>
      </c>
      <c r="BF272" t="s">
        <v>439</v>
      </c>
      <c r="BG272">
        <v>0</v>
      </c>
      <c r="BH272">
        <v>0</v>
      </c>
      <c r="BI272">
        <f>1-BG272/BH272</f>
        <v>0</v>
      </c>
      <c r="BJ272">
        <v>0.5</v>
      </c>
      <c r="BK272">
        <f>DJ272</f>
        <v>0</v>
      </c>
      <c r="BL272">
        <f>M272</f>
        <v>0</v>
      </c>
      <c r="BM272">
        <f>BI272*BJ272*BK272</f>
        <v>0</v>
      </c>
      <c r="BN272">
        <f>(BL272-BD272)/BK272</f>
        <v>0</v>
      </c>
      <c r="BO272">
        <f>(BB272-BH272)/BH272</f>
        <v>0</v>
      </c>
      <c r="BP272">
        <f>BA272/(BC272+BA272/BH272)</f>
        <v>0</v>
      </c>
      <c r="BQ272" t="s">
        <v>439</v>
      </c>
      <c r="BR272">
        <v>0</v>
      </c>
      <c r="BS272">
        <f>IF(BR272&lt;&gt;0, BR272, BP272)</f>
        <v>0</v>
      </c>
      <c r="BT272">
        <f>1-BS272/BH272</f>
        <v>0</v>
      </c>
      <c r="BU272">
        <f>(BH272-BG272)/(BH272-BS272)</f>
        <v>0</v>
      </c>
      <c r="BV272">
        <f>(BB272-BH272)/(BB272-BS272)</f>
        <v>0</v>
      </c>
      <c r="BW272">
        <f>(BH272-BG272)/(BH272-BA272)</f>
        <v>0</v>
      </c>
      <c r="BX272">
        <f>(BB272-BH272)/(BB272-BA272)</f>
        <v>0</v>
      </c>
      <c r="BY272">
        <f>(BU272*BS272/BG272)</f>
        <v>0</v>
      </c>
      <c r="BZ272">
        <f>(1-BY272)</f>
        <v>0</v>
      </c>
      <c r="DI272">
        <f>$B$11*EH272+$C$11*EI272+$F$11*ET272*(1-EW272)</f>
        <v>0</v>
      </c>
      <c r="DJ272">
        <f>DI272*DK272</f>
        <v>0</v>
      </c>
      <c r="DK272">
        <f>($B$11*$D$9+$C$11*$D$9+$F$11*((FG272+EY272)/MAX(FG272+EY272+FH272, 0.1)*$I$9+FH272/MAX(FG272+EY272+FH272, 0.1)*$J$9))/($B$11+$C$11+$F$11)</f>
        <v>0</v>
      </c>
      <c r="DL272">
        <f>($B$11*$K$9+$C$11*$K$9+$F$11*((FG272+EY272)/MAX(FG272+EY272+FH272, 0.1)*$P$9+FH272/MAX(FG272+EY272+FH272, 0.1)*$Q$9))/($B$11+$C$11+$F$11)</f>
        <v>0</v>
      </c>
      <c r="DM272">
        <v>5.36</v>
      </c>
      <c r="DN272">
        <v>0.5</v>
      </c>
      <c r="DO272" t="s">
        <v>440</v>
      </c>
      <c r="DP272">
        <v>2</v>
      </c>
      <c r="DQ272" t="b">
        <v>1</v>
      </c>
      <c r="DR272">
        <v>1758646836.814285</v>
      </c>
      <c r="DS272">
        <v>957.6983214285714</v>
      </c>
      <c r="DT272">
        <v>1027.086071428572</v>
      </c>
      <c r="DU272">
        <v>25.00913928571429</v>
      </c>
      <c r="DV272">
        <v>17.08834642857143</v>
      </c>
      <c r="DW272">
        <v>957.7266428571429</v>
      </c>
      <c r="DX272">
        <v>24.84524642857142</v>
      </c>
      <c r="DY272">
        <v>500.0257142857143</v>
      </c>
      <c r="DZ272">
        <v>90.45336785714285</v>
      </c>
      <c r="EA272">
        <v>0.03009293928571429</v>
      </c>
      <c r="EB272">
        <v>31.246875</v>
      </c>
      <c r="EC272">
        <v>30.08393214285714</v>
      </c>
      <c r="ED272">
        <v>999.9000000000002</v>
      </c>
      <c r="EE272">
        <v>0</v>
      </c>
      <c r="EF272">
        <v>0</v>
      </c>
      <c r="EG272">
        <v>10005.83928571429</v>
      </c>
      <c r="EH272">
        <v>0</v>
      </c>
      <c r="EI272">
        <v>12.38293571428572</v>
      </c>
      <c r="EJ272">
        <v>-69.38700357142856</v>
      </c>
      <c r="EK272">
        <v>982.263892857143</v>
      </c>
      <c r="EL272">
        <v>1044.942142857143</v>
      </c>
      <c r="EM272">
        <v>7.920802857142857</v>
      </c>
      <c r="EN272">
        <v>1027.086071428572</v>
      </c>
      <c r="EO272">
        <v>17.08834642857143</v>
      </c>
      <c r="EP272">
        <v>2.26216</v>
      </c>
      <c r="EQ272">
        <v>1.545697142857143</v>
      </c>
      <c r="ER272">
        <v>19.40945</v>
      </c>
      <c r="ES272">
        <v>13.42761428571429</v>
      </c>
      <c r="ET272">
        <v>2000.026428571429</v>
      </c>
      <c r="EU272">
        <v>0.9799997142857143</v>
      </c>
      <c r="EV272">
        <v>0.02000057857142858</v>
      </c>
      <c r="EW272">
        <v>0</v>
      </c>
      <c r="EX272">
        <v>877.8974285714285</v>
      </c>
      <c r="EY272">
        <v>5.00097</v>
      </c>
      <c r="EZ272">
        <v>17601.59642857143</v>
      </c>
      <c r="FA272">
        <v>16707.78928571429</v>
      </c>
      <c r="FB272">
        <v>40.5</v>
      </c>
      <c r="FC272">
        <v>40.81199999999999</v>
      </c>
      <c r="FD272">
        <v>40.37942857142857</v>
      </c>
      <c r="FE272">
        <v>40.47075</v>
      </c>
      <c r="FF272">
        <v>41.25</v>
      </c>
      <c r="FG272">
        <v>1955.126428571428</v>
      </c>
      <c r="FH272">
        <v>39.9</v>
      </c>
      <c r="FI272">
        <v>0</v>
      </c>
      <c r="FJ272">
        <v>1758646845.6</v>
      </c>
      <c r="FK272">
        <v>0</v>
      </c>
      <c r="FL272">
        <v>877.8495</v>
      </c>
      <c r="FM272">
        <v>-9.211589741749151</v>
      </c>
      <c r="FN272">
        <v>-191.4666664985797</v>
      </c>
      <c r="FO272">
        <v>17600.46923076923</v>
      </c>
      <c r="FP272">
        <v>15</v>
      </c>
      <c r="FQ272">
        <v>0</v>
      </c>
      <c r="FR272" t="s">
        <v>441</v>
      </c>
      <c r="FS272">
        <v>1747247426.5</v>
      </c>
      <c r="FT272">
        <v>1747247420.5</v>
      </c>
      <c r="FU272">
        <v>0</v>
      </c>
      <c r="FV272">
        <v>1.027</v>
      </c>
      <c r="FW272">
        <v>0.031</v>
      </c>
      <c r="FX272">
        <v>0.02</v>
      </c>
      <c r="FY272">
        <v>0.05</v>
      </c>
      <c r="FZ272">
        <v>420</v>
      </c>
      <c r="GA272">
        <v>16</v>
      </c>
      <c r="GB272">
        <v>0.01</v>
      </c>
      <c r="GC272">
        <v>0.1</v>
      </c>
      <c r="GD272">
        <v>-69.48621750000001</v>
      </c>
      <c r="GE272">
        <v>2.096711819887254</v>
      </c>
      <c r="GF272">
        <v>0.2983041416805162</v>
      </c>
      <c r="GG272">
        <v>0</v>
      </c>
      <c r="GH272">
        <v>878.3278823529412</v>
      </c>
      <c r="GI272">
        <v>-9.176776163871969</v>
      </c>
      <c r="GJ272">
        <v>0.9296209463034955</v>
      </c>
      <c r="GK272">
        <v>-1</v>
      </c>
      <c r="GL272">
        <v>7.984055000000001</v>
      </c>
      <c r="GM272">
        <v>-1.513603452157614</v>
      </c>
      <c r="GN272">
        <v>0.1457542583425953</v>
      </c>
      <c r="GO272">
        <v>0</v>
      </c>
      <c r="GP272">
        <v>0</v>
      </c>
      <c r="GQ272">
        <v>2</v>
      </c>
      <c r="GR272" t="s">
        <v>482</v>
      </c>
      <c r="GS272">
        <v>3.13509</v>
      </c>
      <c r="GT272">
        <v>2.69019</v>
      </c>
      <c r="GU272">
        <v>0.170223</v>
      </c>
      <c r="GV272">
        <v>0.176036</v>
      </c>
      <c r="GW272">
        <v>0.109403</v>
      </c>
      <c r="GX272">
        <v>0.0833146</v>
      </c>
      <c r="GY272">
        <v>26398.1</v>
      </c>
      <c r="GZ272">
        <v>26260</v>
      </c>
      <c r="HA272">
        <v>29571.9</v>
      </c>
      <c r="HB272">
        <v>29451.3</v>
      </c>
      <c r="HC272">
        <v>34795.1</v>
      </c>
      <c r="HD272">
        <v>35768.3</v>
      </c>
      <c r="HE272">
        <v>41615.5</v>
      </c>
      <c r="HF272">
        <v>41842.4</v>
      </c>
      <c r="HG272">
        <v>1.93163</v>
      </c>
      <c r="HH272">
        <v>1.87315</v>
      </c>
      <c r="HI272">
        <v>0.0639446</v>
      </c>
      <c r="HJ272">
        <v>0</v>
      </c>
      <c r="HK272">
        <v>29.0518</v>
      </c>
      <c r="HL272">
        <v>999.9</v>
      </c>
      <c r="HM272">
        <v>42.6</v>
      </c>
      <c r="HN272">
        <v>31.2</v>
      </c>
      <c r="HO272">
        <v>21.4898</v>
      </c>
      <c r="HP272">
        <v>61.848</v>
      </c>
      <c r="HQ272">
        <v>26.0978</v>
      </c>
      <c r="HR272">
        <v>1</v>
      </c>
      <c r="HS272">
        <v>0.0521519</v>
      </c>
      <c r="HT272">
        <v>-0.687653</v>
      </c>
      <c r="HU272">
        <v>20.3381</v>
      </c>
      <c r="HV272">
        <v>5.21654</v>
      </c>
      <c r="HW272">
        <v>12.0114</v>
      </c>
      <c r="HX272">
        <v>4.98865</v>
      </c>
      <c r="HY272">
        <v>3.28785</v>
      </c>
      <c r="HZ272">
        <v>9999</v>
      </c>
      <c r="IA272">
        <v>9999</v>
      </c>
      <c r="IB272">
        <v>9999</v>
      </c>
      <c r="IC272">
        <v>999.9</v>
      </c>
      <c r="ID272">
        <v>1.86754</v>
      </c>
      <c r="IE272">
        <v>1.86675</v>
      </c>
      <c r="IF272">
        <v>1.86603</v>
      </c>
      <c r="IG272">
        <v>1.866</v>
      </c>
      <c r="IH272">
        <v>1.86788</v>
      </c>
      <c r="II272">
        <v>1.87029</v>
      </c>
      <c r="IJ272">
        <v>1.86892</v>
      </c>
      <c r="IK272">
        <v>1.87042</v>
      </c>
      <c r="IL272">
        <v>0</v>
      </c>
      <c r="IM272">
        <v>0</v>
      </c>
      <c r="IN272">
        <v>0</v>
      </c>
      <c r="IO272">
        <v>0</v>
      </c>
      <c r="IP272" t="s">
        <v>443</v>
      </c>
      <c r="IQ272" t="s">
        <v>444</v>
      </c>
      <c r="IR272" t="s">
        <v>445</v>
      </c>
      <c r="IS272" t="s">
        <v>445</v>
      </c>
      <c r="IT272" t="s">
        <v>445</v>
      </c>
      <c r="IU272" t="s">
        <v>445</v>
      </c>
      <c r="IV272">
        <v>0</v>
      </c>
      <c r="IW272">
        <v>100</v>
      </c>
      <c r="IX272">
        <v>100</v>
      </c>
      <c r="IY272">
        <v>-0.045</v>
      </c>
      <c r="IZ272">
        <v>0.1636</v>
      </c>
      <c r="JA272">
        <v>0.1520806729546384</v>
      </c>
      <c r="JB272">
        <v>0.0003178419753343253</v>
      </c>
      <c r="JC272">
        <v>-6.012475575984678E-07</v>
      </c>
      <c r="JD272">
        <v>7.594320938325871E-11</v>
      </c>
      <c r="JE272">
        <v>-0.06537213769188976</v>
      </c>
      <c r="JF272">
        <v>-0.002779077146552394</v>
      </c>
      <c r="JG272">
        <v>0.0007843295920201409</v>
      </c>
      <c r="JH272">
        <v>-1.211717912536145E-05</v>
      </c>
      <c r="JI272">
        <v>4</v>
      </c>
      <c r="JJ272">
        <v>2338</v>
      </c>
      <c r="JK272">
        <v>1</v>
      </c>
      <c r="JL272">
        <v>27</v>
      </c>
      <c r="JM272">
        <v>189990.3</v>
      </c>
      <c r="JN272">
        <v>189990.4</v>
      </c>
      <c r="JO272">
        <v>2.17773</v>
      </c>
      <c r="JP272">
        <v>2.25098</v>
      </c>
      <c r="JQ272">
        <v>1.39771</v>
      </c>
      <c r="JR272">
        <v>2.34497</v>
      </c>
      <c r="JS272">
        <v>1.49536</v>
      </c>
      <c r="JT272">
        <v>2.677</v>
      </c>
      <c r="JU272">
        <v>36.1989</v>
      </c>
      <c r="JV272">
        <v>24.07</v>
      </c>
      <c r="JW272">
        <v>18</v>
      </c>
      <c r="JX272">
        <v>491.158</v>
      </c>
      <c r="JY272">
        <v>444.522</v>
      </c>
      <c r="JZ272">
        <v>30.1161</v>
      </c>
      <c r="KA272">
        <v>28.2816</v>
      </c>
      <c r="KB272">
        <v>30.0001</v>
      </c>
      <c r="KC272">
        <v>28.1072</v>
      </c>
      <c r="KD272">
        <v>28.0368</v>
      </c>
      <c r="KE272">
        <v>43.5969</v>
      </c>
      <c r="KF272">
        <v>20.8767</v>
      </c>
      <c r="KG272">
        <v>32.1443</v>
      </c>
      <c r="KH272">
        <v>30.0992</v>
      </c>
      <c r="KI272">
        <v>1075.29</v>
      </c>
      <c r="KJ272">
        <v>17.4024</v>
      </c>
      <c r="KK272">
        <v>101.071</v>
      </c>
      <c r="KL272">
        <v>100.616</v>
      </c>
    </row>
    <row r="273" spans="1:298">
      <c r="A273">
        <v>257</v>
      </c>
      <c r="B273">
        <v>1758646849.6</v>
      </c>
      <c r="C273">
        <v>5223.599999904633</v>
      </c>
      <c r="D273" t="s">
        <v>960</v>
      </c>
      <c r="E273" t="s">
        <v>961</v>
      </c>
      <c r="F273">
        <v>5</v>
      </c>
      <c r="G273" t="s">
        <v>833</v>
      </c>
      <c r="H273" t="s">
        <v>437</v>
      </c>
      <c r="I273" t="s">
        <v>438</v>
      </c>
      <c r="J273">
        <v>1758646842.1</v>
      </c>
      <c r="K273">
        <f>(L273)/1000</f>
        <v>0</v>
      </c>
      <c r="L273">
        <f>IF(DQ273, AO273, AI273)</f>
        <v>0</v>
      </c>
      <c r="M273">
        <f>IF(DQ273, AJ273, AH273)</f>
        <v>0</v>
      </c>
      <c r="N273">
        <f>DS273 - IF(AV273&gt;1, M273*DM273*100.0/(AX273), 0)</f>
        <v>0</v>
      </c>
      <c r="O273">
        <f>((U273-K273/2)*N273-M273)/(U273+K273/2)</f>
        <v>0</v>
      </c>
      <c r="P273">
        <f>O273*(DZ273+EA273)/1000.0</f>
        <v>0</v>
      </c>
      <c r="Q273">
        <f>(DS273 - IF(AV273&gt;1, M273*DM273*100.0/(AX273), 0))*(DZ273+EA273)/1000.0</f>
        <v>0</v>
      </c>
      <c r="R273">
        <f>2.0/((1/T273-1/S273)+SIGN(T273)*SQRT((1/T273-1/S273)*(1/T273-1/S273) + 4*DN273/((DN273+1)*(DN273+1))*(2*1/T273*1/S273-1/S273*1/S273)))</f>
        <v>0</v>
      </c>
      <c r="S273">
        <f>IF(LEFT(DO273,1)&lt;&gt;"0",IF(LEFT(DO273,1)="1",3.0,DP273),$D$5+$E$5*(EG273*DZ273/($K$5*1000))+$F$5*(EG273*DZ273/($K$5*1000))*MAX(MIN(DM273,$J$5),$I$5)*MAX(MIN(DM273,$J$5),$I$5)+$G$5*MAX(MIN(DM273,$J$5),$I$5)*(EG273*DZ273/($K$5*1000))+$H$5*(EG273*DZ273/($K$5*1000))*(EG273*DZ273/($K$5*1000)))</f>
        <v>0</v>
      </c>
      <c r="T273">
        <f>K273*(1000-(1000*0.61365*exp(17.502*X273/(240.97+X273))/(DZ273+EA273)+DU273)/2)/(1000*0.61365*exp(17.502*X273/(240.97+X273))/(DZ273+EA273)-DU273)</f>
        <v>0</v>
      </c>
      <c r="U273">
        <f>1/((DN273+1)/(R273/1.6)+1/(S273/1.37)) + DN273/((DN273+1)/(R273/1.6) + DN273/(S273/1.37))</f>
        <v>0</v>
      </c>
      <c r="V273">
        <f>(DI273*DL273)</f>
        <v>0</v>
      </c>
      <c r="W273">
        <f>(EB273+(V273+2*0.95*5.67E-8*(((EB273+$B$7)+273)^4-(EB273+273)^4)-44100*K273)/(1.84*29.3*S273+8*0.95*5.67E-8*(EB273+273)^3))</f>
        <v>0</v>
      </c>
      <c r="X273">
        <f>($C$7*EC273+$D$7*ED273+$E$7*W273)</f>
        <v>0</v>
      </c>
      <c r="Y273">
        <f>0.61365*exp(17.502*X273/(240.97+X273))</f>
        <v>0</v>
      </c>
      <c r="Z273">
        <f>(AA273/AB273*100)</f>
        <v>0</v>
      </c>
      <c r="AA273">
        <f>DU273*(DZ273+EA273)/1000</f>
        <v>0</v>
      </c>
      <c r="AB273">
        <f>0.61365*exp(17.502*EB273/(240.97+EB273))</f>
        <v>0</v>
      </c>
      <c r="AC273">
        <f>(Y273-DU273*(DZ273+EA273)/1000)</f>
        <v>0</v>
      </c>
      <c r="AD273">
        <f>(-K273*44100)</f>
        <v>0</v>
      </c>
      <c r="AE273">
        <f>2*29.3*S273*0.92*(EB273-X273)</f>
        <v>0</v>
      </c>
      <c r="AF273">
        <f>2*0.95*5.67E-8*(((EB273+$B$7)+273)^4-(X273+273)^4)</f>
        <v>0</v>
      </c>
      <c r="AG273">
        <f>V273+AF273+AD273+AE273</f>
        <v>0</v>
      </c>
      <c r="AH273">
        <f>DY273*AV273*(DT273-DS273*(1000-AV273*DV273)/(1000-AV273*DU273))/(100*DM273)</f>
        <v>0</v>
      </c>
      <c r="AI273">
        <f>1000*DY273*AV273*(DU273-DV273)/(100*DM273*(1000-AV273*DU273))</f>
        <v>0</v>
      </c>
      <c r="AJ273">
        <f>(AK273 - AL273 - DZ273*1E3/(8.314*(EB273+273.15)) * AN273/DY273 * AM273) * DY273/(100*DM273) * (1000 - DV273)/1000</f>
        <v>0</v>
      </c>
      <c r="AK273">
        <v>1077.72887266947</v>
      </c>
      <c r="AL273">
        <v>1023.246121212121</v>
      </c>
      <c r="AM273">
        <v>3.363138056109301</v>
      </c>
      <c r="AN273">
        <v>64.9634164498939</v>
      </c>
      <c r="AO273">
        <f>(AQ273 - AP273 + DZ273*1E3/(8.314*(EB273+273.15)) * AS273/DY273 * AR273) * DY273/(100*DM273) * 1000/(1000 - AQ273)</f>
        <v>0</v>
      </c>
      <c r="AP273">
        <v>17.32241145987093</v>
      </c>
      <c r="AQ273">
        <v>24.9660896969697</v>
      </c>
      <c r="AR273">
        <v>-0.0003251626592246084</v>
      </c>
      <c r="AS273">
        <v>107.6059285332688</v>
      </c>
      <c r="AT273">
        <v>0</v>
      </c>
      <c r="AU273">
        <v>0</v>
      </c>
      <c r="AV273">
        <f>IF(AT273*$H$13&gt;=AX273,1.0,(AX273/(AX273-AT273*$H$13)))</f>
        <v>0</v>
      </c>
      <c r="AW273">
        <f>(AV273-1)*100</f>
        <v>0</v>
      </c>
      <c r="AX273">
        <f>MAX(0,($B$13+$C$13*EG273)/(1+$D$13*EG273)*DZ273/(EB273+273)*$E$13)</f>
        <v>0</v>
      </c>
      <c r="AY273" t="s">
        <v>439</v>
      </c>
      <c r="AZ273" t="s">
        <v>439</v>
      </c>
      <c r="BA273">
        <v>0</v>
      </c>
      <c r="BB273">
        <v>0</v>
      </c>
      <c r="BC273">
        <f>1-BA273/BB273</f>
        <v>0</v>
      </c>
      <c r="BD273">
        <v>0</v>
      </c>
      <c r="BE273" t="s">
        <v>439</v>
      </c>
      <c r="BF273" t="s">
        <v>439</v>
      </c>
      <c r="BG273">
        <v>0</v>
      </c>
      <c r="BH273">
        <v>0</v>
      </c>
      <c r="BI273">
        <f>1-BG273/BH273</f>
        <v>0</v>
      </c>
      <c r="BJ273">
        <v>0.5</v>
      </c>
      <c r="BK273">
        <f>DJ273</f>
        <v>0</v>
      </c>
      <c r="BL273">
        <f>M273</f>
        <v>0</v>
      </c>
      <c r="BM273">
        <f>BI273*BJ273*BK273</f>
        <v>0</v>
      </c>
      <c r="BN273">
        <f>(BL273-BD273)/BK273</f>
        <v>0</v>
      </c>
      <c r="BO273">
        <f>(BB273-BH273)/BH273</f>
        <v>0</v>
      </c>
      <c r="BP273">
        <f>BA273/(BC273+BA273/BH273)</f>
        <v>0</v>
      </c>
      <c r="BQ273" t="s">
        <v>439</v>
      </c>
      <c r="BR273">
        <v>0</v>
      </c>
      <c r="BS273">
        <f>IF(BR273&lt;&gt;0, BR273, BP273)</f>
        <v>0</v>
      </c>
      <c r="BT273">
        <f>1-BS273/BH273</f>
        <v>0</v>
      </c>
      <c r="BU273">
        <f>(BH273-BG273)/(BH273-BS273)</f>
        <v>0</v>
      </c>
      <c r="BV273">
        <f>(BB273-BH273)/(BB273-BS273)</f>
        <v>0</v>
      </c>
      <c r="BW273">
        <f>(BH273-BG273)/(BH273-BA273)</f>
        <v>0</v>
      </c>
      <c r="BX273">
        <f>(BB273-BH273)/(BB273-BA273)</f>
        <v>0</v>
      </c>
      <c r="BY273">
        <f>(BU273*BS273/BG273)</f>
        <v>0</v>
      </c>
      <c r="BZ273">
        <f>(1-BY273)</f>
        <v>0</v>
      </c>
      <c r="DI273">
        <f>$B$11*EH273+$C$11*EI273+$F$11*ET273*(1-EW273)</f>
        <v>0</v>
      </c>
      <c r="DJ273">
        <f>DI273*DK273</f>
        <v>0</v>
      </c>
      <c r="DK273">
        <f>($B$11*$D$9+$C$11*$D$9+$F$11*((FG273+EY273)/MAX(FG273+EY273+FH273, 0.1)*$I$9+FH273/MAX(FG273+EY273+FH273, 0.1)*$J$9))/($B$11+$C$11+$F$11)</f>
        <v>0</v>
      </c>
      <c r="DL273">
        <f>($B$11*$K$9+$C$11*$K$9+$F$11*((FG273+EY273)/MAX(FG273+EY273+FH273, 0.1)*$P$9+FH273/MAX(FG273+EY273+FH273, 0.1)*$Q$9))/($B$11+$C$11+$F$11)</f>
        <v>0</v>
      </c>
      <c r="DM273">
        <v>5.36</v>
      </c>
      <c r="DN273">
        <v>0.5</v>
      </c>
      <c r="DO273" t="s">
        <v>440</v>
      </c>
      <c r="DP273">
        <v>2</v>
      </c>
      <c r="DQ273" t="b">
        <v>1</v>
      </c>
      <c r="DR273">
        <v>1758646842.1</v>
      </c>
      <c r="DS273">
        <v>974.883259259259</v>
      </c>
      <c r="DT273">
        <v>1044.351111111111</v>
      </c>
      <c r="DU273">
        <v>24.99511851851851</v>
      </c>
      <c r="DV273">
        <v>17.20527407407407</v>
      </c>
      <c r="DW273">
        <v>974.9222962962963</v>
      </c>
      <c r="DX273">
        <v>24.83141851851852</v>
      </c>
      <c r="DY273">
        <v>500.0089629629629</v>
      </c>
      <c r="DZ273">
        <v>90.45367777777777</v>
      </c>
      <c r="EA273">
        <v>0.02994517777777778</v>
      </c>
      <c r="EB273">
        <v>31.24099259259259</v>
      </c>
      <c r="EC273">
        <v>30.09172222222222</v>
      </c>
      <c r="ED273">
        <v>999.9000000000001</v>
      </c>
      <c r="EE273">
        <v>0</v>
      </c>
      <c r="EF273">
        <v>0</v>
      </c>
      <c r="EG273">
        <v>10007.88259259259</v>
      </c>
      <c r="EH273">
        <v>0</v>
      </c>
      <c r="EI273">
        <v>12.37404814814815</v>
      </c>
      <c r="EJ273">
        <v>-69.46798518518519</v>
      </c>
      <c r="EK273">
        <v>999.8746666666667</v>
      </c>
      <c r="EL273">
        <v>1062.634814814815</v>
      </c>
      <c r="EM273">
        <v>7.789843703703704</v>
      </c>
      <c r="EN273">
        <v>1044.351111111111</v>
      </c>
      <c r="EO273">
        <v>17.20527407407407</v>
      </c>
      <c r="EP273">
        <v>2.26089962962963</v>
      </c>
      <c r="EQ273">
        <v>1.556279259259259</v>
      </c>
      <c r="ER273">
        <v>19.40048888888889</v>
      </c>
      <c r="ES273">
        <v>13.53240740740741</v>
      </c>
      <c r="ET273">
        <v>2000.008888888889</v>
      </c>
      <c r="EU273">
        <v>0.9799996666666665</v>
      </c>
      <c r="EV273">
        <v>0.02000062222222223</v>
      </c>
      <c r="EW273">
        <v>0</v>
      </c>
      <c r="EX273">
        <v>876.9946666666666</v>
      </c>
      <c r="EY273">
        <v>5.00097</v>
      </c>
      <c r="EZ273">
        <v>17583.87777777778</v>
      </c>
      <c r="FA273">
        <v>16707.65185185185</v>
      </c>
      <c r="FB273">
        <v>40.5</v>
      </c>
      <c r="FC273">
        <v>40.81199999999999</v>
      </c>
      <c r="FD273">
        <v>40.375</v>
      </c>
      <c r="FE273">
        <v>40.465</v>
      </c>
      <c r="FF273">
        <v>41.25</v>
      </c>
      <c r="FG273">
        <v>1955.108888888889</v>
      </c>
      <c r="FH273">
        <v>39.9</v>
      </c>
      <c r="FI273">
        <v>0</v>
      </c>
      <c r="FJ273">
        <v>1758646850.4</v>
      </c>
      <c r="FK273">
        <v>0</v>
      </c>
      <c r="FL273">
        <v>877.043923076923</v>
      </c>
      <c r="FM273">
        <v>-10.67794871606742</v>
      </c>
      <c r="FN273">
        <v>-206.9264956789285</v>
      </c>
      <c r="FO273">
        <v>17584.42307692308</v>
      </c>
      <c r="FP273">
        <v>15</v>
      </c>
      <c r="FQ273">
        <v>0</v>
      </c>
      <c r="FR273" t="s">
        <v>441</v>
      </c>
      <c r="FS273">
        <v>1747247426.5</v>
      </c>
      <c r="FT273">
        <v>1747247420.5</v>
      </c>
      <c r="FU273">
        <v>0</v>
      </c>
      <c r="FV273">
        <v>1.027</v>
      </c>
      <c r="FW273">
        <v>0.031</v>
      </c>
      <c r="FX273">
        <v>0.02</v>
      </c>
      <c r="FY273">
        <v>0.05</v>
      </c>
      <c r="FZ273">
        <v>420</v>
      </c>
      <c r="GA273">
        <v>16</v>
      </c>
      <c r="GB273">
        <v>0.01</v>
      </c>
      <c r="GC273">
        <v>0.1</v>
      </c>
      <c r="GD273">
        <v>-69.49213</v>
      </c>
      <c r="GE273">
        <v>-0.3716600375233807</v>
      </c>
      <c r="GF273">
        <v>0.3105821462994926</v>
      </c>
      <c r="GG273">
        <v>0</v>
      </c>
      <c r="GH273">
        <v>877.6493823529412</v>
      </c>
      <c r="GI273">
        <v>-9.964843390837315</v>
      </c>
      <c r="GJ273">
        <v>1.001159122767372</v>
      </c>
      <c r="GK273">
        <v>-1</v>
      </c>
      <c r="GL273">
        <v>7.882765000000001</v>
      </c>
      <c r="GM273">
        <v>-1.493022664165108</v>
      </c>
      <c r="GN273">
        <v>0.1437530239508024</v>
      </c>
      <c r="GO273">
        <v>0</v>
      </c>
      <c r="GP273">
        <v>0</v>
      </c>
      <c r="GQ273">
        <v>2</v>
      </c>
      <c r="GR273" t="s">
        <v>482</v>
      </c>
      <c r="GS273">
        <v>3.13498</v>
      </c>
      <c r="GT273">
        <v>2.69028</v>
      </c>
      <c r="GU273">
        <v>0.172057</v>
      </c>
      <c r="GV273">
        <v>0.177854</v>
      </c>
      <c r="GW273">
        <v>0.10933</v>
      </c>
      <c r="GX273">
        <v>0.0836925</v>
      </c>
      <c r="GY273">
        <v>26340.1</v>
      </c>
      <c r="GZ273">
        <v>26201.9</v>
      </c>
      <c r="HA273">
        <v>29572.4</v>
      </c>
      <c r="HB273">
        <v>29451.1</v>
      </c>
      <c r="HC273">
        <v>34798.8</v>
      </c>
      <c r="HD273">
        <v>35753.4</v>
      </c>
      <c r="HE273">
        <v>41616.4</v>
      </c>
      <c r="HF273">
        <v>41842.4</v>
      </c>
      <c r="HG273">
        <v>1.9312</v>
      </c>
      <c r="HH273">
        <v>1.87307</v>
      </c>
      <c r="HI273">
        <v>0.064373</v>
      </c>
      <c r="HJ273">
        <v>0</v>
      </c>
      <c r="HK273">
        <v>29.0518</v>
      </c>
      <c r="HL273">
        <v>999.9</v>
      </c>
      <c r="HM273">
        <v>42.6</v>
      </c>
      <c r="HN273">
        <v>31.2</v>
      </c>
      <c r="HO273">
        <v>21.4893</v>
      </c>
      <c r="HP273">
        <v>61.978</v>
      </c>
      <c r="HQ273">
        <v>26.2059</v>
      </c>
      <c r="HR273">
        <v>1</v>
      </c>
      <c r="HS273">
        <v>0.0520427</v>
      </c>
      <c r="HT273">
        <v>-0.599028</v>
      </c>
      <c r="HU273">
        <v>20.3387</v>
      </c>
      <c r="HV273">
        <v>5.21789</v>
      </c>
      <c r="HW273">
        <v>12.0111</v>
      </c>
      <c r="HX273">
        <v>4.98895</v>
      </c>
      <c r="HY273">
        <v>3.28788</v>
      </c>
      <c r="HZ273">
        <v>9999</v>
      </c>
      <c r="IA273">
        <v>9999</v>
      </c>
      <c r="IB273">
        <v>9999</v>
      </c>
      <c r="IC273">
        <v>999.9</v>
      </c>
      <c r="ID273">
        <v>1.86754</v>
      </c>
      <c r="IE273">
        <v>1.86674</v>
      </c>
      <c r="IF273">
        <v>1.86602</v>
      </c>
      <c r="IG273">
        <v>1.86601</v>
      </c>
      <c r="IH273">
        <v>1.86789</v>
      </c>
      <c r="II273">
        <v>1.87029</v>
      </c>
      <c r="IJ273">
        <v>1.86891</v>
      </c>
      <c r="IK273">
        <v>1.87042</v>
      </c>
      <c r="IL273">
        <v>0</v>
      </c>
      <c r="IM273">
        <v>0</v>
      </c>
      <c r="IN273">
        <v>0</v>
      </c>
      <c r="IO273">
        <v>0</v>
      </c>
      <c r="IP273" t="s">
        <v>443</v>
      </c>
      <c r="IQ273" t="s">
        <v>444</v>
      </c>
      <c r="IR273" t="s">
        <v>445</v>
      </c>
      <c r="IS273" t="s">
        <v>445</v>
      </c>
      <c r="IT273" t="s">
        <v>445</v>
      </c>
      <c r="IU273" t="s">
        <v>445</v>
      </c>
      <c r="IV273">
        <v>0</v>
      </c>
      <c r="IW273">
        <v>100</v>
      </c>
      <c r="IX273">
        <v>100</v>
      </c>
      <c r="IY273">
        <v>-0.055</v>
      </c>
      <c r="IZ273">
        <v>0.1633</v>
      </c>
      <c r="JA273">
        <v>0.1520806729546384</v>
      </c>
      <c r="JB273">
        <v>0.0003178419753343253</v>
      </c>
      <c r="JC273">
        <v>-6.012475575984678E-07</v>
      </c>
      <c r="JD273">
        <v>7.594320938325871E-11</v>
      </c>
      <c r="JE273">
        <v>-0.06537213769188976</v>
      </c>
      <c r="JF273">
        <v>-0.002779077146552394</v>
      </c>
      <c r="JG273">
        <v>0.0007843295920201409</v>
      </c>
      <c r="JH273">
        <v>-1.211717912536145E-05</v>
      </c>
      <c r="JI273">
        <v>4</v>
      </c>
      <c r="JJ273">
        <v>2338</v>
      </c>
      <c r="JK273">
        <v>1</v>
      </c>
      <c r="JL273">
        <v>27</v>
      </c>
      <c r="JM273">
        <v>189990.4</v>
      </c>
      <c r="JN273">
        <v>189990.5</v>
      </c>
      <c r="JO273">
        <v>2.20581</v>
      </c>
      <c r="JP273">
        <v>2.23999</v>
      </c>
      <c r="JQ273">
        <v>1.39648</v>
      </c>
      <c r="JR273">
        <v>2.34497</v>
      </c>
      <c r="JS273">
        <v>1.49536</v>
      </c>
      <c r="JT273">
        <v>2.7002</v>
      </c>
      <c r="JU273">
        <v>36.1989</v>
      </c>
      <c r="JV273">
        <v>24.07</v>
      </c>
      <c r="JW273">
        <v>18</v>
      </c>
      <c r="JX273">
        <v>490.889</v>
      </c>
      <c r="JY273">
        <v>444.462</v>
      </c>
      <c r="JZ273">
        <v>30.0234</v>
      </c>
      <c r="KA273">
        <v>28.2816</v>
      </c>
      <c r="KB273">
        <v>30.0001</v>
      </c>
      <c r="KC273">
        <v>28.1072</v>
      </c>
      <c r="KD273">
        <v>28.0351</v>
      </c>
      <c r="KE273">
        <v>44.1883</v>
      </c>
      <c r="KF273">
        <v>20.5896</v>
      </c>
      <c r="KG273">
        <v>32.1443</v>
      </c>
      <c r="KH273">
        <v>30.0057</v>
      </c>
      <c r="KI273">
        <v>1088.67</v>
      </c>
      <c r="KJ273">
        <v>17.5321</v>
      </c>
      <c r="KK273">
        <v>101.073</v>
      </c>
      <c r="KL273">
        <v>100.616</v>
      </c>
    </row>
    <row r="274" spans="1:298">
      <c r="A274">
        <v>258</v>
      </c>
      <c r="B274">
        <v>1758646854.6</v>
      </c>
      <c r="C274">
        <v>5228.599999904633</v>
      </c>
      <c r="D274" t="s">
        <v>962</v>
      </c>
      <c r="E274" t="s">
        <v>963</v>
      </c>
      <c r="F274">
        <v>5</v>
      </c>
      <c r="G274" t="s">
        <v>833</v>
      </c>
      <c r="H274" t="s">
        <v>437</v>
      </c>
      <c r="I274" t="s">
        <v>438</v>
      </c>
      <c r="J274">
        <v>1758646846.814285</v>
      </c>
      <c r="K274">
        <f>(L274)/1000</f>
        <v>0</v>
      </c>
      <c r="L274">
        <f>IF(DQ274, AO274, AI274)</f>
        <v>0</v>
      </c>
      <c r="M274">
        <f>IF(DQ274, AJ274, AH274)</f>
        <v>0</v>
      </c>
      <c r="N274">
        <f>DS274 - IF(AV274&gt;1, M274*DM274*100.0/(AX274), 0)</f>
        <v>0</v>
      </c>
      <c r="O274">
        <f>((U274-K274/2)*N274-M274)/(U274+K274/2)</f>
        <v>0</v>
      </c>
      <c r="P274">
        <f>O274*(DZ274+EA274)/1000.0</f>
        <v>0</v>
      </c>
      <c r="Q274">
        <f>(DS274 - IF(AV274&gt;1, M274*DM274*100.0/(AX274), 0))*(DZ274+EA274)/1000.0</f>
        <v>0</v>
      </c>
      <c r="R274">
        <f>2.0/((1/T274-1/S274)+SIGN(T274)*SQRT((1/T274-1/S274)*(1/T274-1/S274) + 4*DN274/((DN274+1)*(DN274+1))*(2*1/T274*1/S274-1/S274*1/S274)))</f>
        <v>0</v>
      </c>
      <c r="S274">
        <f>IF(LEFT(DO274,1)&lt;&gt;"0",IF(LEFT(DO274,1)="1",3.0,DP274),$D$5+$E$5*(EG274*DZ274/($K$5*1000))+$F$5*(EG274*DZ274/($K$5*1000))*MAX(MIN(DM274,$J$5),$I$5)*MAX(MIN(DM274,$J$5),$I$5)+$G$5*MAX(MIN(DM274,$J$5),$I$5)*(EG274*DZ274/($K$5*1000))+$H$5*(EG274*DZ274/($K$5*1000))*(EG274*DZ274/($K$5*1000)))</f>
        <v>0</v>
      </c>
      <c r="T274">
        <f>K274*(1000-(1000*0.61365*exp(17.502*X274/(240.97+X274))/(DZ274+EA274)+DU274)/2)/(1000*0.61365*exp(17.502*X274/(240.97+X274))/(DZ274+EA274)-DU274)</f>
        <v>0</v>
      </c>
      <c r="U274">
        <f>1/((DN274+1)/(R274/1.6)+1/(S274/1.37)) + DN274/((DN274+1)/(R274/1.6) + DN274/(S274/1.37))</f>
        <v>0</v>
      </c>
      <c r="V274">
        <f>(DI274*DL274)</f>
        <v>0</v>
      </c>
      <c r="W274">
        <f>(EB274+(V274+2*0.95*5.67E-8*(((EB274+$B$7)+273)^4-(EB274+273)^4)-44100*K274)/(1.84*29.3*S274+8*0.95*5.67E-8*(EB274+273)^3))</f>
        <v>0</v>
      </c>
      <c r="X274">
        <f>($C$7*EC274+$D$7*ED274+$E$7*W274)</f>
        <v>0</v>
      </c>
      <c r="Y274">
        <f>0.61365*exp(17.502*X274/(240.97+X274))</f>
        <v>0</v>
      </c>
      <c r="Z274">
        <f>(AA274/AB274*100)</f>
        <v>0</v>
      </c>
      <c r="AA274">
        <f>DU274*(DZ274+EA274)/1000</f>
        <v>0</v>
      </c>
      <c r="AB274">
        <f>0.61365*exp(17.502*EB274/(240.97+EB274))</f>
        <v>0</v>
      </c>
      <c r="AC274">
        <f>(Y274-DU274*(DZ274+EA274)/1000)</f>
        <v>0</v>
      </c>
      <c r="AD274">
        <f>(-K274*44100)</f>
        <v>0</v>
      </c>
      <c r="AE274">
        <f>2*29.3*S274*0.92*(EB274-X274)</f>
        <v>0</v>
      </c>
      <c r="AF274">
        <f>2*0.95*5.67E-8*(((EB274+$B$7)+273)^4-(X274+273)^4)</f>
        <v>0</v>
      </c>
      <c r="AG274">
        <f>V274+AF274+AD274+AE274</f>
        <v>0</v>
      </c>
      <c r="AH274">
        <f>DY274*AV274*(DT274-DS274*(1000-AV274*DV274)/(1000-AV274*DU274))/(100*DM274)</f>
        <v>0</v>
      </c>
      <c r="AI274">
        <f>1000*DY274*AV274*(DU274-DV274)/(100*DM274*(1000-AV274*DU274))</f>
        <v>0</v>
      </c>
      <c r="AJ274">
        <f>(AK274 - AL274 - DZ274*1E3/(8.314*(EB274+273.15)) * AN274/DY274 * AM274) * DY274/(100*DM274) * (1000 - DV274)/1000</f>
        <v>0</v>
      </c>
      <c r="AK274">
        <v>1094.923023847541</v>
      </c>
      <c r="AL274">
        <v>1040.311878787879</v>
      </c>
      <c r="AM274">
        <v>3.398224089290979</v>
      </c>
      <c r="AN274">
        <v>64.9634164498939</v>
      </c>
      <c r="AO274">
        <f>(AQ274 - AP274 + DZ274*1E3/(8.314*(EB274+273.15)) * AS274/DY274 * AR274) * DY274/(100*DM274) * 1000/(1000 - AQ274)</f>
        <v>0</v>
      </c>
      <c r="AP274">
        <v>17.40786624900845</v>
      </c>
      <c r="AQ274">
        <v>24.92953636363636</v>
      </c>
      <c r="AR274">
        <v>-0.007239531905982493</v>
      </c>
      <c r="AS274">
        <v>107.6059285332688</v>
      </c>
      <c r="AT274">
        <v>0</v>
      </c>
      <c r="AU274">
        <v>0</v>
      </c>
      <c r="AV274">
        <f>IF(AT274*$H$13&gt;=AX274,1.0,(AX274/(AX274-AT274*$H$13)))</f>
        <v>0</v>
      </c>
      <c r="AW274">
        <f>(AV274-1)*100</f>
        <v>0</v>
      </c>
      <c r="AX274">
        <f>MAX(0,($B$13+$C$13*EG274)/(1+$D$13*EG274)*DZ274/(EB274+273)*$E$13)</f>
        <v>0</v>
      </c>
      <c r="AY274" t="s">
        <v>439</v>
      </c>
      <c r="AZ274" t="s">
        <v>439</v>
      </c>
      <c r="BA274">
        <v>0</v>
      </c>
      <c r="BB274">
        <v>0</v>
      </c>
      <c r="BC274">
        <f>1-BA274/BB274</f>
        <v>0</v>
      </c>
      <c r="BD274">
        <v>0</v>
      </c>
      <c r="BE274" t="s">
        <v>439</v>
      </c>
      <c r="BF274" t="s">
        <v>439</v>
      </c>
      <c r="BG274">
        <v>0</v>
      </c>
      <c r="BH274">
        <v>0</v>
      </c>
      <c r="BI274">
        <f>1-BG274/BH274</f>
        <v>0</v>
      </c>
      <c r="BJ274">
        <v>0.5</v>
      </c>
      <c r="BK274">
        <f>DJ274</f>
        <v>0</v>
      </c>
      <c r="BL274">
        <f>M274</f>
        <v>0</v>
      </c>
      <c r="BM274">
        <f>BI274*BJ274*BK274</f>
        <v>0</v>
      </c>
      <c r="BN274">
        <f>(BL274-BD274)/BK274</f>
        <v>0</v>
      </c>
      <c r="BO274">
        <f>(BB274-BH274)/BH274</f>
        <v>0</v>
      </c>
      <c r="BP274">
        <f>BA274/(BC274+BA274/BH274)</f>
        <v>0</v>
      </c>
      <c r="BQ274" t="s">
        <v>439</v>
      </c>
      <c r="BR274">
        <v>0</v>
      </c>
      <c r="BS274">
        <f>IF(BR274&lt;&gt;0, BR274, BP274)</f>
        <v>0</v>
      </c>
      <c r="BT274">
        <f>1-BS274/BH274</f>
        <v>0</v>
      </c>
      <c r="BU274">
        <f>(BH274-BG274)/(BH274-BS274)</f>
        <v>0</v>
      </c>
      <c r="BV274">
        <f>(BB274-BH274)/(BB274-BS274)</f>
        <v>0</v>
      </c>
      <c r="BW274">
        <f>(BH274-BG274)/(BH274-BA274)</f>
        <v>0</v>
      </c>
      <c r="BX274">
        <f>(BB274-BH274)/(BB274-BA274)</f>
        <v>0</v>
      </c>
      <c r="BY274">
        <f>(BU274*BS274/BG274)</f>
        <v>0</v>
      </c>
      <c r="BZ274">
        <f>(1-BY274)</f>
        <v>0</v>
      </c>
      <c r="DI274">
        <f>$B$11*EH274+$C$11*EI274+$F$11*ET274*(1-EW274)</f>
        <v>0</v>
      </c>
      <c r="DJ274">
        <f>DI274*DK274</f>
        <v>0</v>
      </c>
      <c r="DK274">
        <f>($B$11*$D$9+$C$11*$D$9+$F$11*((FG274+EY274)/MAX(FG274+EY274+FH274, 0.1)*$I$9+FH274/MAX(FG274+EY274+FH274, 0.1)*$J$9))/($B$11+$C$11+$F$11)</f>
        <v>0</v>
      </c>
      <c r="DL274">
        <f>($B$11*$K$9+$C$11*$K$9+$F$11*((FG274+EY274)/MAX(FG274+EY274+FH274, 0.1)*$P$9+FH274/MAX(FG274+EY274+FH274, 0.1)*$Q$9))/($B$11+$C$11+$F$11)</f>
        <v>0</v>
      </c>
      <c r="DM274">
        <v>5.36</v>
      </c>
      <c r="DN274">
        <v>0.5</v>
      </c>
      <c r="DO274" t="s">
        <v>440</v>
      </c>
      <c r="DP274">
        <v>2</v>
      </c>
      <c r="DQ274" t="b">
        <v>1</v>
      </c>
      <c r="DR274">
        <v>1758646846.814285</v>
      </c>
      <c r="DS274">
        <v>990.2912857142857</v>
      </c>
      <c r="DT274">
        <v>1060.061071428571</v>
      </c>
      <c r="DU274">
        <v>24.97402142857143</v>
      </c>
      <c r="DV274">
        <v>17.30234285714286</v>
      </c>
      <c r="DW274">
        <v>990.3401071428572</v>
      </c>
      <c r="DX274">
        <v>24.81060714285715</v>
      </c>
      <c r="DY274">
        <v>500.0172857142857</v>
      </c>
      <c r="DZ274">
        <v>90.45426071428572</v>
      </c>
      <c r="EA274">
        <v>0.02989510714285714</v>
      </c>
      <c r="EB274">
        <v>31.23324285714286</v>
      </c>
      <c r="EC274">
        <v>30.09751428571429</v>
      </c>
      <c r="ED274">
        <v>999.9000000000002</v>
      </c>
      <c r="EE274">
        <v>0</v>
      </c>
      <c r="EF274">
        <v>0</v>
      </c>
      <c r="EG274">
        <v>10006.57714285714</v>
      </c>
      <c r="EH274">
        <v>0</v>
      </c>
      <c r="EI274">
        <v>12.3755</v>
      </c>
      <c r="EJ274">
        <v>-69.77127142857144</v>
      </c>
      <c r="EK274">
        <v>1015.655178571429</v>
      </c>
      <c r="EL274">
        <v>1078.726785714286</v>
      </c>
      <c r="EM274">
        <v>7.671682500000001</v>
      </c>
      <c r="EN274">
        <v>1060.061071428571</v>
      </c>
      <c r="EO274">
        <v>17.30234285714286</v>
      </c>
      <c r="EP274">
        <v>2.259007142857143</v>
      </c>
      <c r="EQ274">
        <v>1.565069642857143</v>
      </c>
      <c r="ER274">
        <v>19.38702142857143</v>
      </c>
      <c r="ES274">
        <v>13.61896071428572</v>
      </c>
      <c r="ET274">
        <v>2000.001428571429</v>
      </c>
      <c r="EU274">
        <v>0.9799997142857142</v>
      </c>
      <c r="EV274">
        <v>0.02000057857142858</v>
      </c>
      <c r="EW274">
        <v>0</v>
      </c>
      <c r="EX274">
        <v>876.0826071428571</v>
      </c>
      <c r="EY274">
        <v>5.00097</v>
      </c>
      <c r="EZ274">
        <v>17567.02142857143</v>
      </c>
      <c r="FA274">
        <v>16707.58571428571</v>
      </c>
      <c r="FB274">
        <v>40.5</v>
      </c>
      <c r="FC274">
        <v>40.81199999999999</v>
      </c>
      <c r="FD274">
        <v>40.37942857142857</v>
      </c>
      <c r="FE274">
        <v>40.47075</v>
      </c>
      <c r="FF274">
        <v>41.25</v>
      </c>
      <c r="FG274">
        <v>1955.101428571428</v>
      </c>
      <c r="FH274">
        <v>39.9</v>
      </c>
      <c r="FI274">
        <v>0</v>
      </c>
      <c r="FJ274">
        <v>1758646855.8</v>
      </c>
      <c r="FK274">
        <v>0</v>
      </c>
      <c r="FL274">
        <v>875.9456400000001</v>
      </c>
      <c r="FM274">
        <v>-13.3099231037532</v>
      </c>
      <c r="FN274">
        <v>-217.4230772429007</v>
      </c>
      <c r="FO274">
        <v>17564.352</v>
      </c>
      <c r="FP274">
        <v>15</v>
      </c>
      <c r="FQ274">
        <v>0</v>
      </c>
      <c r="FR274" t="s">
        <v>441</v>
      </c>
      <c r="FS274">
        <v>1747247426.5</v>
      </c>
      <c r="FT274">
        <v>1747247420.5</v>
      </c>
      <c r="FU274">
        <v>0</v>
      </c>
      <c r="FV274">
        <v>1.027</v>
      </c>
      <c r="FW274">
        <v>0.031</v>
      </c>
      <c r="FX274">
        <v>0.02</v>
      </c>
      <c r="FY274">
        <v>0.05</v>
      </c>
      <c r="FZ274">
        <v>420</v>
      </c>
      <c r="GA274">
        <v>16</v>
      </c>
      <c r="GB274">
        <v>0.01</v>
      </c>
      <c r="GC274">
        <v>0.1</v>
      </c>
      <c r="GD274">
        <v>-69.6104775</v>
      </c>
      <c r="GE274">
        <v>-3.987988367729583</v>
      </c>
      <c r="GF274">
        <v>0.4177295886620314</v>
      </c>
      <c r="GG274">
        <v>0</v>
      </c>
      <c r="GH274">
        <v>876.5535294117647</v>
      </c>
      <c r="GI274">
        <v>-11.58447670531848</v>
      </c>
      <c r="GJ274">
        <v>1.159556564211307</v>
      </c>
      <c r="GK274">
        <v>-1</v>
      </c>
      <c r="GL274">
        <v>7.7329905</v>
      </c>
      <c r="GM274">
        <v>-1.505487129455917</v>
      </c>
      <c r="GN274">
        <v>0.14490766491028</v>
      </c>
      <c r="GO274">
        <v>0</v>
      </c>
      <c r="GP274">
        <v>0</v>
      </c>
      <c r="GQ274">
        <v>2</v>
      </c>
      <c r="GR274" t="s">
        <v>482</v>
      </c>
      <c r="GS274">
        <v>3.135</v>
      </c>
      <c r="GT274">
        <v>2.69028</v>
      </c>
      <c r="GU274">
        <v>0.173895</v>
      </c>
      <c r="GV274">
        <v>0.179611</v>
      </c>
      <c r="GW274">
        <v>0.109223</v>
      </c>
      <c r="GX274">
        <v>0.0840378</v>
      </c>
      <c r="GY274">
        <v>26281.6</v>
      </c>
      <c r="GZ274">
        <v>26145.9</v>
      </c>
      <c r="HA274">
        <v>29572.4</v>
      </c>
      <c r="HB274">
        <v>29451.2</v>
      </c>
      <c r="HC274">
        <v>34802.9</v>
      </c>
      <c r="HD274">
        <v>35739.8</v>
      </c>
      <c r="HE274">
        <v>41616.2</v>
      </c>
      <c r="HF274">
        <v>41842.4</v>
      </c>
      <c r="HG274">
        <v>1.93125</v>
      </c>
      <c r="HH274">
        <v>1.8735</v>
      </c>
      <c r="HI274">
        <v>0.0650622</v>
      </c>
      <c r="HJ274">
        <v>0</v>
      </c>
      <c r="HK274">
        <v>29.0498</v>
      </c>
      <c r="HL274">
        <v>999.9</v>
      </c>
      <c r="HM274">
        <v>42.6</v>
      </c>
      <c r="HN274">
        <v>31.2</v>
      </c>
      <c r="HO274">
        <v>21.49</v>
      </c>
      <c r="HP274">
        <v>61.928</v>
      </c>
      <c r="HQ274">
        <v>26.266</v>
      </c>
      <c r="HR274">
        <v>1</v>
      </c>
      <c r="HS274">
        <v>0.0520503</v>
      </c>
      <c r="HT274">
        <v>-0.508625</v>
      </c>
      <c r="HU274">
        <v>20.3388</v>
      </c>
      <c r="HV274">
        <v>5.21699</v>
      </c>
      <c r="HW274">
        <v>12.0128</v>
      </c>
      <c r="HX274">
        <v>4.9888</v>
      </c>
      <c r="HY274">
        <v>3.28783</v>
      </c>
      <c r="HZ274">
        <v>9999</v>
      </c>
      <c r="IA274">
        <v>9999</v>
      </c>
      <c r="IB274">
        <v>9999</v>
      </c>
      <c r="IC274">
        <v>999.9</v>
      </c>
      <c r="ID274">
        <v>1.86754</v>
      </c>
      <c r="IE274">
        <v>1.86673</v>
      </c>
      <c r="IF274">
        <v>1.866</v>
      </c>
      <c r="IG274">
        <v>1.866</v>
      </c>
      <c r="IH274">
        <v>1.86788</v>
      </c>
      <c r="II274">
        <v>1.87028</v>
      </c>
      <c r="IJ274">
        <v>1.86891</v>
      </c>
      <c r="IK274">
        <v>1.87042</v>
      </c>
      <c r="IL274">
        <v>0</v>
      </c>
      <c r="IM274">
        <v>0</v>
      </c>
      <c r="IN274">
        <v>0</v>
      </c>
      <c r="IO274">
        <v>0</v>
      </c>
      <c r="IP274" t="s">
        <v>443</v>
      </c>
      <c r="IQ274" t="s">
        <v>444</v>
      </c>
      <c r="IR274" t="s">
        <v>445</v>
      </c>
      <c r="IS274" t="s">
        <v>445</v>
      </c>
      <c r="IT274" t="s">
        <v>445</v>
      </c>
      <c r="IU274" t="s">
        <v>445</v>
      </c>
      <c r="IV274">
        <v>0</v>
      </c>
      <c r="IW274">
        <v>100</v>
      </c>
      <c r="IX274">
        <v>100</v>
      </c>
      <c r="IY274">
        <v>-0.07000000000000001</v>
      </c>
      <c r="IZ274">
        <v>0.1628</v>
      </c>
      <c r="JA274">
        <v>0.1520806729546384</v>
      </c>
      <c r="JB274">
        <v>0.0003178419753343253</v>
      </c>
      <c r="JC274">
        <v>-6.012475575984678E-07</v>
      </c>
      <c r="JD274">
        <v>7.594320938325871E-11</v>
      </c>
      <c r="JE274">
        <v>-0.06537213769188976</v>
      </c>
      <c r="JF274">
        <v>-0.002779077146552394</v>
      </c>
      <c r="JG274">
        <v>0.0007843295920201409</v>
      </c>
      <c r="JH274">
        <v>-1.211717912536145E-05</v>
      </c>
      <c r="JI274">
        <v>4</v>
      </c>
      <c r="JJ274">
        <v>2338</v>
      </c>
      <c r="JK274">
        <v>1</v>
      </c>
      <c r="JL274">
        <v>27</v>
      </c>
      <c r="JM274">
        <v>189990.5</v>
      </c>
      <c r="JN274">
        <v>189990.6</v>
      </c>
      <c r="JO274">
        <v>2.23267</v>
      </c>
      <c r="JP274">
        <v>2.24854</v>
      </c>
      <c r="JQ274">
        <v>1.39648</v>
      </c>
      <c r="JR274">
        <v>2.34497</v>
      </c>
      <c r="JS274">
        <v>1.49536</v>
      </c>
      <c r="JT274">
        <v>2.5354</v>
      </c>
      <c r="JU274">
        <v>36.1989</v>
      </c>
      <c r="JV274">
        <v>24.0612</v>
      </c>
      <c r="JW274">
        <v>18</v>
      </c>
      <c r="JX274">
        <v>490.921</v>
      </c>
      <c r="JY274">
        <v>444.72</v>
      </c>
      <c r="JZ274">
        <v>29.9256</v>
      </c>
      <c r="KA274">
        <v>28.2816</v>
      </c>
      <c r="KB274">
        <v>30.0001</v>
      </c>
      <c r="KC274">
        <v>28.1072</v>
      </c>
      <c r="KD274">
        <v>28.0346</v>
      </c>
      <c r="KE274">
        <v>44.7056</v>
      </c>
      <c r="KF274">
        <v>20.0233</v>
      </c>
      <c r="KG274">
        <v>32.1443</v>
      </c>
      <c r="KH274">
        <v>29.9074</v>
      </c>
      <c r="KI274">
        <v>1108.72</v>
      </c>
      <c r="KJ274">
        <v>17.6737</v>
      </c>
      <c r="KK274">
        <v>101.073</v>
      </c>
      <c r="KL274">
        <v>100.616</v>
      </c>
    </row>
    <row r="275" spans="1:298">
      <c r="A275">
        <v>259</v>
      </c>
      <c r="B275">
        <v>1758646859.6</v>
      </c>
      <c r="C275">
        <v>5233.599999904633</v>
      </c>
      <c r="D275" t="s">
        <v>964</v>
      </c>
      <c r="E275" t="s">
        <v>965</v>
      </c>
      <c r="F275">
        <v>5</v>
      </c>
      <c r="G275" t="s">
        <v>833</v>
      </c>
      <c r="H275" t="s">
        <v>437</v>
      </c>
      <c r="I275" t="s">
        <v>438</v>
      </c>
      <c r="J275">
        <v>1758646852.1</v>
      </c>
      <c r="K275">
        <f>(L275)/1000</f>
        <v>0</v>
      </c>
      <c r="L275">
        <f>IF(DQ275, AO275, AI275)</f>
        <v>0</v>
      </c>
      <c r="M275">
        <f>IF(DQ275, AJ275, AH275)</f>
        <v>0</v>
      </c>
      <c r="N275">
        <f>DS275 - IF(AV275&gt;1, M275*DM275*100.0/(AX275), 0)</f>
        <v>0</v>
      </c>
      <c r="O275">
        <f>((U275-K275/2)*N275-M275)/(U275+K275/2)</f>
        <v>0</v>
      </c>
      <c r="P275">
        <f>O275*(DZ275+EA275)/1000.0</f>
        <v>0</v>
      </c>
      <c r="Q275">
        <f>(DS275 - IF(AV275&gt;1, M275*DM275*100.0/(AX275), 0))*(DZ275+EA275)/1000.0</f>
        <v>0</v>
      </c>
      <c r="R275">
        <f>2.0/((1/T275-1/S275)+SIGN(T275)*SQRT((1/T275-1/S275)*(1/T275-1/S275) + 4*DN275/((DN275+1)*(DN275+1))*(2*1/T275*1/S275-1/S275*1/S275)))</f>
        <v>0</v>
      </c>
      <c r="S275">
        <f>IF(LEFT(DO275,1)&lt;&gt;"0",IF(LEFT(DO275,1)="1",3.0,DP275),$D$5+$E$5*(EG275*DZ275/($K$5*1000))+$F$5*(EG275*DZ275/($K$5*1000))*MAX(MIN(DM275,$J$5),$I$5)*MAX(MIN(DM275,$J$5),$I$5)+$G$5*MAX(MIN(DM275,$J$5),$I$5)*(EG275*DZ275/($K$5*1000))+$H$5*(EG275*DZ275/($K$5*1000))*(EG275*DZ275/($K$5*1000)))</f>
        <v>0</v>
      </c>
      <c r="T275">
        <f>K275*(1000-(1000*0.61365*exp(17.502*X275/(240.97+X275))/(DZ275+EA275)+DU275)/2)/(1000*0.61365*exp(17.502*X275/(240.97+X275))/(DZ275+EA275)-DU275)</f>
        <v>0</v>
      </c>
      <c r="U275">
        <f>1/((DN275+1)/(R275/1.6)+1/(S275/1.37)) + DN275/((DN275+1)/(R275/1.6) + DN275/(S275/1.37))</f>
        <v>0</v>
      </c>
      <c r="V275">
        <f>(DI275*DL275)</f>
        <v>0</v>
      </c>
      <c r="W275">
        <f>(EB275+(V275+2*0.95*5.67E-8*(((EB275+$B$7)+273)^4-(EB275+273)^4)-44100*K275)/(1.84*29.3*S275+8*0.95*5.67E-8*(EB275+273)^3))</f>
        <v>0</v>
      </c>
      <c r="X275">
        <f>($C$7*EC275+$D$7*ED275+$E$7*W275)</f>
        <v>0</v>
      </c>
      <c r="Y275">
        <f>0.61365*exp(17.502*X275/(240.97+X275))</f>
        <v>0</v>
      </c>
      <c r="Z275">
        <f>(AA275/AB275*100)</f>
        <v>0</v>
      </c>
      <c r="AA275">
        <f>DU275*(DZ275+EA275)/1000</f>
        <v>0</v>
      </c>
      <c r="AB275">
        <f>0.61365*exp(17.502*EB275/(240.97+EB275))</f>
        <v>0</v>
      </c>
      <c r="AC275">
        <f>(Y275-DU275*(DZ275+EA275)/1000)</f>
        <v>0</v>
      </c>
      <c r="AD275">
        <f>(-K275*44100)</f>
        <v>0</v>
      </c>
      <c r="AE275">
        <f>2*29.3*S275*0.92*(EB275-X275)</f>
        <v>0</v>
      </c>
      <c r="AF275">
        <f>2*0.95*5.67E-8*(((EB275+$B$7)+273)^4-(X275+273)^4)</f>
        <v>0</v>
      </c>
      <c r="AG275">
        <f>V275+AF275+AD275+AE275</f>
        <v>0</v>
      </c>
      <c r="AH275">
        <f>DY275*AV275*(DT275-DS275*(1000-AV275*DV275)/(1000-AV275*DU275))/(100*DM275)</f>
        <v>0</v>
      </c>
      <c r="AI275">
        <f>1000*DY275*AV275*(DU275-DV275)/(100*DM275*(1000-AV275*DU275))</f>
        <v>0</v>
      </c>
      <c r="AJ275">
        <f>(AK275 - AL275 - DZ275*1E3/(8.314*(EB275+273.15)) * AN275/DY275 * AM275) * DY275/(100*DM275) * (1000 - DV275)/1000</f>
        <v>0</v>
      </c>
      <c r="AK275">
        <v>1112.103425865253</v>
      </c>
      <c r="AL275">
        <v>1057.326121212122</v>
      </c>
      <c r="AM275">
        <v>3.412144515061595</v>
      </c>
      <c r="AN275">
        <v>64.9634164498939</v>
      </c>
      <c r="AO275">
        <f>(AQ275 - AP275 + DZ275*1E3/(8.314*(EB275+273.15)) * AS275/DY275 * AR275) * DY275/(100*DM275) * 1000/(1000 - AQ275)</f>
        <v>0</v>
      </c>
      <c r="AP275">
        <v>17.54795371718401</v>
      </c>
      <c r="AQ275">
        <v>24.90143212121212</v>
      </c>
      <c r="AR275">
        <v>-0.00527654287672571</v>
      </c>
      <c r="AS275">
        <v>107.6059285332688</v>
      </c>
      <c r="AT275">
        <v>0</v>
      </c>
      <c r="AU275">
        <v>0</v>
      </c>
      <c r="AV275">
        <f>IF(AT275*$H$13&gt;=AX275,1.0,(AX275/(AX275-AT275*$H$13)))</f>
        <v>0</v>
      </c>
      <c r="AW275">
        <f>(AV275-1)*100</f>
        <v>0</v>
      </c>
      <c r="AX275">
        <f>MAX(0,($B$13+$C$13*EG275)/(1+$D$13*EG275)*DZ275/(EB275+273)*$E$13)</f>
        <v>0</v>
      </c>
      <c r="AY275" t="s">
        <v>439</v>
      </c>
      <c r="AZ275" t="s">
        <v>439</v>
      </c>
      <c r="BA275">
        <v>0</v>
      </c>
      <c r="BB275">
        <v>0</v>
      </c>
      <c r="BC275">
        <f>1-BA275/BB275</f>
        <v>0</v>
      </c>
      <c r="BD275">
        <v>0</v>
      </c>
      <c r="BE275" t="s">
        <v>439</v>
      </c>
      <c r="BF275" t="s">
        <v>439</v>
      </c>
      <c r="BG275">
        <v>0</v>
      </c>
      <c r="BH275">
        <v>0</v>
      </c>
      <c r="BI275">
        <f>1-BG275/BH275</f>
        <v>0</v>
      </c>
      <c r="BJ275">
        <v>0.5</v>
      </c>
      <c r="BK275">
        <f>DJ275</f>
        <v>0</v>
      </c>
      <c r="BL275">
        <f>M275</f>
        <v>0</v>
      </c>
      <c r="BM275">
        <f>BI275*BJ275*BK275</f>
        <v>0</v>
      </c>
      <c r="BN275">
        <f>(BL275-BD275)/BK275</f>
        <v>0</v>
      </c>
      <c r="BO275">
        <f>(BB275-BH275)/BH275</f>
        <v>0</v>
      </c>
      <c r="BP275">
        <f>BA275/(BC275+BA275/BH275)</f>
        <v>0</v>
      </c>
      <c r="BQ275" t="s">
        <v>439</v>
      </c>
      <c r="BR275">
        <v>0</v>
      </c>
      <c r="BS275">
        <f>IF(BR275&lt;&gt;0, BR275, BP275)</f>
        <v>0</v>
      </c>
      <c r="BT275">
        <f>1-BS275/BH275</f>
        <v>0</v>
      </c>
      <c r="BU275">
        <f>(BH275-BG275)/(BH275-BS275)</f>
        <v>0</v>
      </c>
      <c r="BV275">
        <f>(BB275-BH275)/(BB275-BS275)</f>
        <v>0</v>
      </c>
      <c r="BW275">
        <f>(BH275-BG275)/(BH275-BA275)</f>
        <v>0</v>
      </c>
      <c r="BX275">
        <f>(BB275-BH275)/(BB275-BA275)</f>
        <v>0</v>
      </c>
      <c r="BY275">
        <f>(BU275*BS275/BG275)</f>
        <v>0</v>
      </c>
      <c r="BZ275">
        <f>(1-BY275)</f>
        <v>0</v>
      </c>
      <c r="DI275">
        <f>$B$11*EH275+$C$11*EI275+$F$11*ET275*(1-EW275)</f>
        <v>0</v>
      </c>
      <c r="DJ275">
        <f>DI275*DK275</f>
        <v>0</v>
      </c>
      <c r="DK275">
        <f>($B$11*$D$9+$C$11*$D$9+$F$11*((FG275+EY275)/MAX(FG275+EY275+FH275, 0.1)*$I$9+FH275/MAX(FG275+EY275+FH275, 0.1)*$J$9))/($B$11+$C$11+$F$11)</f>
        <v>0</v>
      </c>
      <c r="DL275">
        <f>($B$11*$K$9+$C$11*$K$9+$F$11*((FG275+EY275)/MAX(FG275+EY275+FH275, 0.1)*$P$9+FH275/MAX(FG275+EY275+FH275, 0.1)*$Q$9))/($B$11+$C$11+$F$11)</f>
        <v>0</v>
      </c>
      <c r="DM275">
        <v>5.36</v>
      </c>
      <c r="DN275">
        <v>0.5</v>
      </c>
      <c r="DO275" t="s">
        <v>440</v>
      </c>
      <c r="DP275">
        <v>2</v>
      </c>
      <c r="DQ275" t="b">
        <v>1</v>
      </c>
      <c r="DR275">
        <v>1758646852.1</v>
      </c>
      <c r="DS275">
        <v>1007.728407407407</v>
      </c>
      <c r="DT275">
        <v>1077.781851851852</v>
      </c>
      <c r="DU275">
        <v>24.94402222222222</v>
      </c>
      <c r="DV275">
        <v>17.41847037037037</v>
      </c>
      <c r="DW275">
        <v>1007.788888888889</v>
      </c>
      <c r="DX275">
        <v>24.78101851851852</v>
      </c>
      <c r="DY275">
        <v>500.0153703703704</v>
      </c>
      <c r="DZ275">
        <v>90.45477777777778</v>
      </c>
      <c r="EA275">
        <v>0.02995685555555556</v>
      </c>
      <c r="EB275">
        <v>31.22226296296296</v>
      </c>
      <c r="EC275">
        <v>30.1029</v>
      </c>
      <c r="ED275">
        <v>999.9000000000001</v>
      </c>
      <c r="EE275">
        <v>0</v>
      </c>
      <c r="EF275">
        <v>0</v>
      </c>
      <c r="EG275">
        <v>10000.25</v>
      </c>
      <c r="EH275">
        <v>0</v>
      </c>
      <c r="EI275">
        <v>12.37067777777778</v>
      </c>
      <c r="EJ275">
        <v>-70.05399259259259</v>
      </c>
      <c r="EK275">
        <v>1033.506666666667</v>
      </c>
      <c r="EL275">
        <v>1096.889259259259</v>
      </c>
      <c r="EM275">
        <v>7.525554074074075</v>
      </c>
      <c r="EN275">
        <v>1077.781851851852</v>
      </c>
      <c r="EO275">
        <v>17.41847037037037</v>
      </c>
      <c r="EP275">
        <v>2.256306296296296</v>
      </c>
      <c r="EQ275">
        <v>1.575583333333333</v>
      </c>
      <c r="ER275">
        <v>19.3678</v>
      </c>
      <c r="ES275">
        <v>13.72186296296296</v>
      </c>
      <c r="ET275">
        <v>1999.989629629629</v>
      </c>
      <c r="EU275">
        <v>0.9799997777777777</v>
      </c>
      <c r="EV275">
        <v>0.02000051851851852</v>
      </c>
      <c r="EW275">
        <v>0</v>
      </c>
      <c r="EX275">
        <v>875.0039259259257</v>
      </c>
      <c r="EY275">
        <v>5.00097</v>
      </c>
      <c r="EZ275">
        <v>17547.67037037037</v>
      </c>
      <c r="FA275">
        <v>16707.49259259259</v>
      </c>
      <c r="FB275">
        <v>40.5</v>
      </c>
      <c r="FC275">
        <v>40.81199999999999</v>
      </c>
      <c r="FD275">
        <v>40.37959259259259</v>
      </c>
      <c r="FE275">
        <v>40.479</v>
      </c>
      <c r="FF275">
        <v>41.25</v>
      </c>
      <c r="FG275">
        <v>1955.08962962963</v>
      </c>
      <c r="FH275">
        <v>39.9</v>
      </c>
      <c r="FI275">
        <v>0</v>
      </c>
      <c r="FJ275">
        <v>1758646860.6</v>
      </c>
      <c r="FK275">
        <v>0</v>
      </c>
      <c r="FL275">
        <v>874.96568</v>
      </c>
      <c r="FM275">
        <v>-12.48892310662468</v>
      </c>
      <c r="FN275">
        <v>-218.6923080600128</v>
      </c>
      <c r="FO275">
        <v>17546.884</v>
      </c>
      <c r="FP275">
        <v>15</v>
      </c>
      <c r="FQ275">
        <v>0</v>
      </c>
      <c r="FR275" t="s">
        <v>441</v>
      </c>
      <c r="FS275">
        <v>1747247426.5</v>
      </c>
      <c r="FT275">
        <v>1747247420.5</v>
      </c>
      <c r="FU275">
        <v>0</v>
      </c>
      <c r="FV275">
        <v>1.027</v>
      </c>
      <c r="FW275">
        <v>0.031</v>
      </c>
      <c r="FX275">
        <v>0.02</v>
      </c>
      <c r="FY275">
        <v>0.05</v>
      </c>
      <c r="FZ275">
        <v>420</v>
      </c>
      <c r="GA275">
        <v>16</v>
      </c>
      <c r="GB275">
        <v>0.01</v>
      </c>
      <c r="GC275">
        <v>0.1</v>
      </c>
      <c r="GD275">
        <v>-69.82546749999999</v>
      </c>
      <c r="GE275">
        <v>-3.484229268292536</v>
      </c>
      <c r="GF275">
        <v>0.3685232132359503</v>
      </c>
      <c r="GG275">
        <v>0</v>
      </c>
      <c r="GH275">
        <v>875.7575000000001</v>
      </c>
      <c r="GI275">
        <v>-12.14528647334507</v>
      </c>
      <c r="GJ275">
        <v>1.214194752524834</v>
      </c>
      <c r="GK275">
        <v>-1</v>
      </c>
      <c r="GL275">
        <v>7.6260025</v>
      </c>
      <c r="GM275">
        <v>-1.600745065666066</v>
      </c>
      <c r="GN275">
        <v>0.1543912648719156</v>
      </c>
      <c r="GO275">
        <v>0</v>
      </c>
      <c r="GP275">
        <v>0</v>
      </c>
      <c r="GQ275">
        <v>2</v>
      </c>
      <c r="GR275" t="s">
        <v>482</v>
      </c>
      <c r="GS275">
        <v>3.135</v>
      </c>
      <c r="GT275">
        <v>2.6903</v>
      </c>
      <c r="GU275">
        <v>0.175715</v>
      </c>
      <c r="GV275">
        <v>0.181362</v>
      </c>
      <c r="GW275">
        <v>0.109137</v>
      </c>
      <c r="GX275">
        <v>0.08449959999999999</v>
      </c>
      <c r="GY275">
        <v>26223.5</v>
      </c>
      <c r="GZ275">
        <v>26090</v>
      </c>
      <c r="HA275">
        <v>29572.1</v>
      </c>
      <c r="HB275">
        <v>29451.1</v>
      </c>
      <c r="HC275">
        <v>34806</v>
      </c>
      <c r="HD275">
        <v>35721.7</v>
      </c>
      <c r="HE275">
        <v>41615.8</v>
      </c>
      <c r="HF275">
        <v>41842.5</v>
      </c>
      <c r="HG275">
        <v>1.93105</v>
      </c>
      <c r="HH275">
        <v>1.8739</v>
      </c>
      <c r="HI275">
        <v>0.0654906</v>
      </c>
      <c r="HJ275">
        <v>0</v>
      </c>
      <c r="HK275">
        <v>29.0485</v>
      </c>
      <c r="HL275">
        <v>999.9</v>
      </c>
      <c r="HM275">
        <v>42.6</v>
      </c>
      <c r="HN275">
        <v>31.2</v>
      </c>
      <c r="HO275">
        <v>21.4912</v>
      </c>
      <c r="HP275">
        <v>61.908</v>
      </c>
      <c r="HQ275">
        <v>26.2941</v>
      </c>
      <c r="HR275">
        <v>1</v>
      </c>
      <c r="HS275">
        <v>0.0520427</v>
      </c>
      <c r="HT275">
        <v>-0.41588</v>
      </c>
      <c r="HU275">
        <v>20.339</v>
      </c>
      <c r="HV275">
        <v>5.21714</v>
      </c>
      <c r="HW275">
        <v>12.0125</v>
      </c>
      <c r="HX275">
        <v>4.9885</v>
      </c>
      <c r="HY275">
        <v>3.28798</v>
      </c>
      <c r="HZ275">
        <v>9999</v>
      </c>
      <c r="IA275">
        <v>9999</v>
      </c>
      <c r="IB275">
        <v>9999</v>
      </c>
      <c r="IC275">
        <v>999.9</v>
      </c>
      <c r="ID275">
        <v>1.86753</v>
      </c>
      <c r="IE275">
        <v>1.86674</v>
      </c>
      <c r="IF275">
        <v>1.86602</v>
      </c>
      <c r="IG275">
        <v>1.866</v>
      </c>
      <c r="IH275">
        <v>1.86786</v>
      </c>
      <c r="II275">
        <v>1.87027</v>
      </c>
      <c r="IJ275">
        <v>1.8689</v>
      </c>
      <c r="IK275">
        <v>1.87042</v>
      </c>
      <c r="IL275">
        <v>0</v>
      </c>
      <c r="IM275">
        <v>0</v>
      </c>
      <c r="IN275">
        <v>0</v>
      </c>
      <c r="IO275">
        <v>0</v>
      </c>
      <c r="IP275" t="s">
        <v>443</v>
      </c>
      <c r="IQ275" t="s">
        <v>444</v>
      </c>
      <c r="IR275" t="s">
        <v>445</v>
      </c>
      <c r="IS275" t="s">
        <v>445</v>
      </c>
      <c r="IT275" t="s">
        <v>445</v>
      </c>
      <c r="IU275" t="s">
        <v>445</v>
      </c>
      <c r="IV275">
        <v>0</v>
      </c>
      <c r="IW275">
        <v>100</v>
      </c>
      <c r="IX275">
        <v>100</v>
      </c>
      <c r="IY275">
        <v>-0.07000000000000001</v>
      </c>
      <c r="IZ275">
        <v>0.1624</v>
      </c>
      <c r="JA275">
        <v>0.1520806729546384</v>
      </c>
      <c r="JB275">
        <v>0.0003178419753343253</v>
      </c>
      <c r="JC275">
        <v>-6.012475575984678E-07</v>
      </c>
      <c r="JD275">
        <v>7.594320938325871E-11</v>
      </c>
      <c r="JE275">
        <v>-0.06537213769188976</v>
      </c>
      <c r="JF275">
        <v>-0.002779077146552394</v>
      </c>
      <c r="JG275">
        <v>0.0007843295920201409</v>
      </c>
      <c r="JH275">
        <v>-1.211717912536145E-05</v>
      </c>
      <c r="JI275">
        <v>4</v>
      </c>
      <c r="JJ275">
        <v>2338</v>
      </c>
      <c r="JK275">
        <v>1</v>
      </c>
      <c r="JL275">
        <v>27</v>
      </c>
      <c r="JM275">
        <v>189990.6</v>
      </c>
      <c r="JN275">
        <v>189990.7</v>
      </c>
      <c r="JO275">
        <v>2.26318</v>
      </c>
      <c r="JP275">
        <v>2.24365</v>
      </c>
      <c r="JQ275">
        <v>1.39648</v>
      </c>
      <c r="JR275">
        <v>2.34497</v>
      </c>
      <c r="JS275">
        <v>1.49536</v>
      </c>
      <c r="JT275">
        <v>2.5647</v>
      </c>
      <c r="JU275">
        <v>36.1989</v>
      </c>
      <c r="JV275">
        <v>24.07</v>
      </c>
      <c r="JW275">
        <v>18</v>
      </c>
      <c r="JX275">
        <v>490.778</v>
      </c>
      <c r="JY275">
        <v>444.966</v>
      </c>
      <c r="JZ275">
        <v>29.8214</v>
      </c>
      <c r="KA275">
        <v>28.2816</v>
      </c>
      <c r="KB275">
        <v>30.0001</v>
      </c>
      <c r="KC275">
        <v>28.1052</v>
      </c>
      <c r="KD275">
        <v>28.0346</v>
      </c>
      <c r="KE275">
        <v>45.3002</v>
      </c>
      <c r="KF275">
        <v>19.4238</v>
      </c>
      <c r="KG275">
        <v>32.1443</v>
      </c>
      <c r="KH275">
        <v>29.8028</v>
      </c>
      <c r="KI275">
        <v>1122.09</v>
      </c>
      <c r="KJ275">
        <v>17.8217</v>
      </c>
      <c r="KK275">
        <v>101.072</v>
      </c>
      <c r="KL275">
        <v>100.616</v>
      </c>
    </row>
    <row r="276" spans="1:298">
      <c r="A276">
        <v>260</v>
      </c>
      <c r="B276">
        <v>1758646864.6</v>
      </c>
      <c r="C276">
        <v>5238.599999904633</v>
      </c>
      <c r="D276" t="s">
        <v>966</v>
      </c>
      <c r="E276" t="s">
        <v>967</v>
      </c>
      <c r="F276">
        <v>5</v>
      </c>
      <c r="G276" t="s">
        <v>833</v>
      </c>
      <c r="H276" t="s">
        <v>437</v>
      </c>
      <c r="I276" t="s">
        <v>438</v>
      </c>
      <c r="J276">
        <v>1758646856.814285</v>
      </c>
      <c r="K276">
        <f>(L276)/1000</f>
        <v>0</v>
      </c>
      <c r="L276">
        <f>IF(DQ276, AO276, AI276)</f>
        <v>0</v>
      </c>
      <c r="M276">
        <f>IF(DQ276, AJ276, AH276)</f>
        <v>0</v>
      </c>
      <c r="N276">
        <f>DS276 - IF(AV276&gt;1, M276*DM276*100.0/(AX276), 0)</f>
        <v>0</v>
      </c>
      <c r="O276">
        <f>((U276-K276/2)*N276-M276)/(U276+K276/2)</f>
        <v>0</v>
      </c>
      <c r="P276">
        <f>O276*(DZ276+EA276)/1000.0</f>
        <v>0</v>
      </c>
      <c r="Q276">
        <f>(DS276 - IF(AV276&gt;1, M276*DM276*100.0/(AX276), 0))*(DZ276+EA276)/1000.0</f>
        <v>0</v>
      </c>
      <c r="R276">
        <f>2.0/((1/T276-1/S276)+SIGN(T276)*SQRT((1/T276-1/S276)*(1/T276-1/S276) + 4*DN276/((DN276+1)*(DN276+1))*(2*1/T276*1/S276-1/S276*1/S276)))</f>
        <v>0</v>
      </c>
      <c r="S276">
        <f>IF(LEFT(DO276,1)&lt;&gt;"0",IF(LEFT(DO276,1)="1",3.0,DP276),$D$5+$E$5*(EG276*DZ276/($K$5*1000))+$F$5*(EG276*DZ276/($K$5*1000))*MAX(MIN(DM276,$J$5),$I$5)*MAX(MIN(DM276,$J$5),$I$5)+$G$5*MAX(MIN(DM276,$J$5),$I$5)*(EG276*DZ276/($K$5*1000))+$H$5*(EG276*DZ276/($K$5*1000))*(EG276*DZ276/($K$5*1000)))</f>
        <v>0</v>
      </c>
      <c r="T276">
        <f>K276*(1000-(1000*0.61365*exp(17.502*X276/(240.97+X276))/(DZ276+EA276)+DU276)/2)/(1000*0.61365*exp(17.502*X276/(240.97+X276))/(DZ276+EA276)-DU276)</f>
        <v>0</v>
      </c>
      <c r="U276">
        <f>1/((DN276+1)/(R276/1.6)+1/(S276/1.37)) + DN276/((DN276+1)/(R276/1.6) + DN276/(S276/1.37))</f>
        <v>0</v>
      </c>
      <c r="V276">
        <f>(DI276*DL276)</f>
        <v>0</v>
      </c>
      <c r="W276">
        <f>(EB276+(V276+2*0.95*5.67E-8*(((EB276+$B$7)+273)^4-(EB276+273)^4)-44100*K276)/(1.84*29.3*S276+8*0.95*5.67E-8*(EB276+273)^3))</f>
        <v>0</v>
      </c>
      <c r="X276">
        <f>($C$7*EC276+$D$7*ED276+$E$7*W276)</f>
        <v>0</v>
      </c>
      <c r="Y276">
        <f>0.61365*exp(17.502*X276/(240.97+X276))</f>
        <v>0</v>
      </c>
      <c r="Z276">
        <f>(AA276/AB276*100)</f>
        <v>0</v>
      </c>
      <c r="AA276">
        <f>DU276*(DZ276+EA276)/1000</f>
        <v>0</v>
      </c>
      <c r="AB276">
        <f>0.61365*exp(17.502*EB276/(240.97+EB276))</f>
        <v>0</v>
      </c>
      <c r="AC276">
        <f>(Y276-DU276*(DZ276+EA276)/1000)</f>
        <v>0</v>
      </c>
      <c r="AD276">
        <f>(-K276*44100)</f>
        <v>0</v>
      </c>
      <c r="AE276">
        <f>2*29.3*S276*0.92*(EB276-X276)</f>
        <v>0</v>
      </c>
      <c r="AF276">
        <f>2*0.95*5.67E-8*(((EB276+$B$7)+273)^4-(X276+273)^4)</f>
        <v>0</v>
      </c>
      <c r="AG276">
        <f>V276+AF276+AD276+AE276</f>
        <v>0</v>
      </c>
      <c r="AH276">
        <f>DY276*AV276*(DT276-DS276*(1000-AV276*DV276)/(1000-AV276*DU276))/(100*DM276)</f>
        <v>0</v>
      </c>
      <c r="AI276">
        <f>1000*DY276*AV276*(DU276-DV276)/(100*DM276*(1000-AV276*DU276))</f>
        <v>0</v>
      </c>
      <c r="AJ276">
        <f>(AK276 - AL276 - DZ276*1E3/(8.314*(EB276+273.15)) * AN276/DY276 * AM276) * DY276/(100*DM276) * (1000 - DV276)/1000</f>
        <v>0</v>
      </c>
      <c r="AK276">
        <v>1129.321826386175</v>
      </c>
      <c r="AL276">
        <v>1074.471151515152</v>
      </c>
      <c r="AM276">
        <v>3.431911393579387</v>
      </c>
      <c r="AN276">
        <v>64.9634164498939</v>
      </c>
      <c r="AO276">
        <f>(AQ276 - AP276 + DZ276*1E3/(8.314*(EB276+273.15)) * AS276/DY276 * AR276) * DY276/(100*DM276) * 1000/(1000 - AQ276)</f>
        <v>0</v>
      </c>
      <c r="AP276">
        <v>17.65962502197055</v>
      </c>
      <c r="AQ276">
        <v>24.87492787878787</v>
      </c>
      <c r="AR276">
        <v>-0.005475095167477907</v>
      </c>
      <c r="AS276">
        <v>107.6059285332688</v>
      </c>
      <c r="AT276">
        <v>0</v>
      </c>
      <c r="AU276">
        <v>0</v>
      </c>
      <c r="AV276">
        <f>IF(AT276*$H$13&gt;=AX276,1.0,(AX276/(AX276-AT276*$H$13)))</f>
        <v>0</v>
      </c>
      <c r="AW276">
        <f>(AV276-1)*100</f>
        <v>0</v>
      </c>
      <c r="AX276">
        <f>MAX(0,($B$13+$C$13*EG276)/(1+$D$13*EG276)*DZ276/(EB276+273)*$E$13)</f>
        <v>0</v>
      </c>
      <c r="AY276" t="s">
        <v>439</v>
      </c>
      <c r="AZ276" t="s">
        <v>439</v>
      </c>
      <c r="BA276">
        <v>0</v>
      </c>
      <c r="BB276">
        <v>0</v>
      </c>
      <c r="BC276">
        <f>1-BA276/BB276</f>
        <v>0</v>
      </c>
      <c r="BD276">
        <v>0</v>
      </c>
      <c r="BE276" t="s">
        <v>439</v>
      </c>
      <c r="BF276" t="s">
        <v>439</v>
      </c>
      <c r="BG276">
        <v>0</v>
      </c>
      <c r="BH276">
        <v>0</v>
      </c>
      <c r="BI276">
        <f>1-BG276/BH276</f>
        <v>0</v>
      </c>
      <c r="BJ276">
        <v>0.5</v>
      </c>
      <c r="BK276">
        <f>DJ276</f>
        <v>0</v>
      </c>
      <c r="BL276">
        <f>M276</f>
        <v>0</v>
      </c>
      <c r="BM276">
        <f>BI276*BJ276*BK276</f>
        <v>0</v>
      </c>
      <c r="BN276">
        <f>(BL276-BD276)/BK276</f>
        <v>0</v>
      </c>
      <c r="BO276">
        <f>(BB276-BH276)/BH276</f>
        <v>0</v>
      </c>
      <c r="BP276">
        <f>BA276/(BC276+BA276/BH276)</f>
        <v>0</v>
      </c>
      <c r="BQ276" t="s">
        <v>439</v>
      </c>
      <c r="BR276">
        <v>0</v>
      </c>
      <c r="BS276">
        <f>IF(BR276&lt;&gt;0, BR276, BP276)</f>
        <v>0</v>
      </c>
      <c r="BT276">
        <f>1-BS276/BH276</f>
        <v>0</v>
      </c>
      <c r="BU276">
        <f>(BH276-BG276)/(BH276-BS276)</f>
        <v>0</v>
      </c>
      <c r="BV276">
        <f>(BB276-BH276)/(BB276-BS276)</f>
        <v>0</v>
      </c>
      <c r="BW276">
        <f>(BH276-BG276)/(BH276-BA276)</f>
        <v>0</v>
      </c>
      <c r="BX276">
        <f>(BB276-BH276)/(BB276-BA276)</f>
        <v>0</v>
      </c>
      <c r="BY276">
        <f>(BU276*BS276/BG276)</f>
        <v>0</v>
      </c>
      <c r="BZ276">
        <f>(1-BY276)</f>
        <v>0</v>
      </c>
      <c r="DI276">
        <f>$B$11*EH276+$C$11*EI276+$F$11*ET276*(1-EW276)</f>
        <v>0</v>
      </c>
      <c r="DJ276">
        <f>DI276*DK276</f>
        <v>0</v>
      </c>
      <c r="DK276">
        <f>($B$11*$D$9+$C$11*$D$9+$F$11*((FG276+EY276)/MAX(FG276+EY276+FH276, 0.1)*$I$9+FH276/MAX(FG276+EY276+FH276, 0.1)*$J$9))/($B$11+$C$11+$F$11)</f>
        <v>0</v>
      </c>
      <c r="DL276">
        <f>($B$11*$K$9+$C$11*$K$9+$F$11*((FG276+EY276)/MAX(FG276+EY276+FH276, 0.1)*$P$9+FH276/MAX(FG276+EY276+FH276, 0.1)*$Q$9))/($B$11+$C$11+$F$11)</f>
        <v>0</v>
      </c>
      <c r="DM276">
        <v>5.36</v>
      </c>
      <c r="DN276">
        <v>0.5</v>
      </c>
      <c r="DO276" t="s">
        <v>440</v>
      </c>
      <c r="DP276">
        <v>2</v>
      </c>
      <c r="DQ276" t="b">
        <v>1</v>
      </c>
      <c r="DR276">
        <v>1758646856.814285</v>
      </c>
      <c r="DS276">
        <v>1023.415214285714</v>
      </c>
      <c r="DT276">
        <v>1093.583928571429</v>
      </c>
      <c r="DU276">
        <v>24.91591428571429</v>
      </c>
      <c r="DV276">
        <v>17.52498214285714</v>
      </c>
      <c r="DW276">
        <v>1023.486071428571</v>
      </c>
      <c r="DX276">
        <v>24.75329285714286</v>
      </c>
      <c r="DY276">
        <v>500.0238928571429</v>
      </c>
      <c r="DZ276">
        <v>90.45462499999999</v>
      </c>
      <c r="EA276">
        <v>0.03009183928571429</v>
      </c>
      <c r="EB276">
        <v>31.21004642857142</v>
      </c>
      <c r="EC276">
        <v>30.10839642857144</v>
      </c>
      <c r="ED276">
        <v>999.9000000000002</v>
      </c>
      <c r="EE276">
        <v>0</v>
      </c>
      <c r="EF276">
        <v>0</v>
      </c>
      <c r="EG276">
        <v>10001.11142857143</v>
      </c>
      <c r="EH276">
        <v>0</v>
      </c>
      <c r="EI276">
        <v>12.36955</v>
      </c>
      <c r="EJ276">
        <v>-70.16990357142858</v>
      </c>
      <c r="EK276">
        <v>1049.564642857143</v>
      </c>
      <c r="EL276">
        <v>1113.0925</v>
      </c>
      <c r="EM276">
        <v>7.390936785714286</v>
      </c>
      <c r="EN276">
        <v>1093.583928571429</v>
      </c>
      <c r="EO276">
        <v>17.52498214285714</v>
      </c>
      <c r="EP276">
        <v>2.253759642857143</v>
      </c>
      <c r="EQ276">
        <v>1.585215714285714</v>
      </c>
      <c r="ER276">
        <v>19.34965714285714</v>
      </c>
      <c r="ES276">
        <v>13.81558571428571</v>
      </c>
      <c r="ET276">
        <v>2000.004285714286</v>
      </c>
      <c r="EU276">
        <v>0.9800000357142858</v>
      </c>
      <c r="EV276">
        <v>0.02000026785714287</v>
      </c>
      <c r="EW276">
        <v>0</v>
      </c>
      <c r="EX276">
        <v>873.9753571428572</v>
      </c>
      <c r="EY276">
        <v>5.00097</v>
      </c>
      <c r="EZ276">
        <v>17530.11785714286</v>
      </c>
      <c r="FA276">
        <v>16707.61071428571</v>
      </c>
      <c r="FB276">
        <v>40.5</v>
      </c>
      <c r="FC276">
        <v>40.81199999999999</v>
      </c>
      <c r="FD276">
        <v>40.37942857142857</v>
      </c>
      <c r="FE276">
        <v>40.48425</v>
      </c>
      <c r="FF276">
        <v>41.25</v>
      </c>
      <c r="FG276">
        <v>1955.104285714286</v>
      </c>
      <c r="FH276">
        <v>39.9</v>
      </c>
      <c r="FI276">
        <v>0</v>
      </c>
      <c r="FJ276">
        <v>1758646865.4</v>
      </c>
      <c r="FK276">
        <v>0</v>
      </c>
      <c r="FL276">
        <v>873.96776</v>
      </c>
      <c r="FM276">
        <v>-11.99638462505223</v>
      </c>
      <c r="FN276">
        <v>-227.2692305116063</v>
      </c>
      <c r="FO276">
        <v>17529</v>
      </c>
      <c r="FP276">
        <v>15</v>
      </c>
      <c r="FQ276">
        <v>0</v>
      </c>
      <c r="FR276" t="s">
        <v>441</v>
      </c>
      <c r="FS276">
        <v>1747247426.5</v>
      </c>
      <c r="FT276">
        <v>1747247420.5</v>
      </c>
      <c r="FU276">
        <v>0</v>
      </c>
      <c r="FV276">
        <v>1.027</v>
      </c>
      <c r="FW276">
        <v>0.031</v>
      </c>
      <c r="FX276">
        <v>0.02</v>
      </c>
      <c r="FY276">
        <v>0.05</v>
      </c>
      <c r="FZ276">
        <v>420</v>
      </c>
      <c r="GA276">
        <v>16</v>
      </c>
      <c r="GB276">
        <v>0.01</v>
      </c>
      <c r="GC276">
        <v>0.1</v>
      </c>
      <c r="GD276">
        <v>-70.10526999999999</v>
      </c>
      <c r="GE276">
        <v>-1.491874671669698</v>
      </c>
      <c r="GF276">
        <v>0.1720538697617692</v>
      </c>
      <c r="GG276">
        <v>0</v>
      </c>
      <c r="GH276">
        <v>874.5340294117647</v>
      </c>
      <c r="GI276">
        <v>-12.374102367</v>
      </c>
      <c r="GJ276">
        <v>1.242028759856801</v>
      </c>
      <c r="GK276">
        <v>-1</v>
      </c>
      <c r="GL276">
        <v>7.45973975</v>
      </c>
      <c r="GM276">
        <v>-1.72945317073171</v>
      </c>
      <c r="GN276">
        <v>0.1666544536831749</v>
      </c>
      <c r="GO276">
        <v>0</v>
      </c>
      <c r="GP276">
        <v>0</v>
      </c>
      <c r="GQ276">
        <v>2</v>
      </c>
      <c r="GR276" t="s">
        <v>482</v>
      </c>
      <c r="GS276">
        <v>3.13508</v>
      </c>
      <c r="GT276">
        <v>2.6907</v>
      </c>
      <c r="GU276">
        <v>0.177538</v>
      </c>
      <c r="GV276">
        <v>0.183121</v>
      </c>
      <c r="GW276">
        <v>0.10905</v>
      </c>
      <c r="GX276">
        <v>0.0848204</v>
      </c>
      <c r="GY276">
        <v>26165.7</v>
      </c>
      <c r="GZ276">
        <v>26034</v>
      </c>
      <c r="HA276">
        <v>29572.4</v>
      </c>
      <c r="HB276">
        <v>29451.2</v>
      </c>
      <c r="HC276">
        <v>34809.8</v>
      </c>
      <c r="HD276">
        <v>35709</v>
      </c>
      <c r="HE276">
        <v>41616.2</v>
      </c>
      <c r="HF276">
        <v>41842.4</v>
      </c>
      <c r="HG276">
        <v>1.93062</v>
      </c>
      <c r="HH276">
        <v>1.87418</v>
      </c>
      <c r="HI276">
        <v>0.0658073</v>
      </c>
      <c r="HJ276">
        <v>0</v>
      </c>
      <c r="HK276">
        <v>29.0468</v>
      </c>
      <c r="HL276">
        <v>999.9</v>
      </c>
      <c r="HM276">
        <v>42.6</v>
      </c>
      <c r="HN276">
        <v>31.2</v>
      </c>
      <c r="HO276">
        <v>21.4893</v>
      </c>
      <c r="HP276">
        <v>62.008</v>
      </c>
      <c r="HQ276">
        <v>26.1138</v>
      </c>
      <c r="HR276">
        <v>1</v>
      </c>
      <c r="HS276">
        <v>0.0519665</v>
      </c>
      <c r="HT276">
        <v>-0.328045</v>
      </c>
      <c r="HU276">
        <v>20.3391</v>
      </c>
      <c r="HV276">
        <v>5.21654</v>
      </c>
      <c r="HW276">
        <v>12.0125</v>
      </c>
      <c r="HX276">
        <v>4.98845</v>
      </c>
      <c r="HY276">
        <v>3.28763</v>
      </c>
      <c r="HZ276">
        <v>9999</v>
      </c>
      <c r="IA276">
        <v>9999</v>
      </c>
      <c r="IB276">
        <v>9999</v>
      </c>
      <c r="IC276">
        <v>999.9</v>
      </c>
      <c r="ID276">
        <v>1.86754</v>
      </c>
      <c r="IE276">
        <v>1.86674</v>
      </c>
      <c r="IF276">
        <v>1.86602</v>
      </c>
      <c r="IG276">
        <v>1.866</v>
      </c>
      <c r="IH276">
        <v>1.86787</v>
      </c>
      <c r="II276">
        <v>1.87028</v>
      </c>
      <c r="IJ276">
        <v>1.86893</v>
      </c>
      <c r="IK276">
        <v>1.87042</v>
      </c>
      <c r="IL276">
        <v>0</v>
      </c>
      <c r="IM276">
        <v>0</v>
      </c>
      <c r="IN276">
        <v>0</v>
      </c>
      <c r="IO276">
        <v>0</v>
      </c>
      <c r="IP276" t="s">
        <v>443</v>
      </c>
      <c r="IQ276" t="s">
        <v>444</v>
      </c>
      <c r="IR276" t="s">
        <v>445</v>
      </c>
      <c r="IS276" t="s">
        <v>445</v>
      </c>
      <c r="IT276" t="s">
        <v>445</v>
      </c>
      <c r="IU276" t="s">
        <v>445</v>
      </c>
      <c r="IV276">
        <v>0</v>
      </c>
      <c r="IW276">
        <v>100</v>
      </c>
      <c r="IX276">
        <v>100</v>
      </c>
      <c r="IY276">
        <v>-0.09</v>
      </c>
      <c r="IZ276">
        <v>0.162</v>
      </c>
      <c r="JA276">
        <v>0.1520806729546384</v>
      </c>
      <c r="JB276">
        <v>0.0003178419753343253</v>
      </c>
      <c r="JC276">
        <v>-6.012475575984678E-07</v>
      </c>
      <c r="JD276">
        <v>7.594320938325871E-11</v>
      </c>
      <c r="JE276">
        <v>-0.06537213769188976</v>
      </c>
      <c r="JF276">
        <v>-0.002779077146552394</v>
      </c>
      <c r="JG276">
        <v>0.0007843295920201409</v>
      </c>
      <c r="JH276">
        <v>-1.211717912536145E-05</v>
      </c>
      <c r="JI276">
        <v>4</v>
      </c>
      <c r="JJ276">
        <v>2338</v>
      </c>
      <c r="JK276">
        <v>1</v>
      </c>
      <c r="JL276">
        <v>27</v>
      </c>
      <c r="JM276">
        <v>189990.6</v>
      </c>
      <c r="JN276">
        <v>189990.7</v>
      </c>
      <c r="JO276">
        <v>2.28638</v>
      </c>
      <c r="JP276">
        <v>2.24121</v>
      </c>
      <c r="JQ276">
        <v>1.39771</v>
      </c>
      <c r="JR276">
        <v>2.34497</v>
      </c>
      <c r="JS276">
        <v>1.49536</v>
      </c>
      <c r="JT276">
        <v>2.5647</v>
      </c>
      <c r="JU276">
        <v>36.1989</v>
      </c>
      <c r="JV276">
        <v>24.0612</v>
      </c>
      <c r="JW276">
        <v>18</v>
      </c>
      <c r="JX276">
        <v>490.507</v>
      </c>
      <c r="JY276">
        <v>445.135</v>
      </c>
      <c r="JZ276">
        <v>29.711</v>
      </c>
      <c r="KA276">
        <v>28.2816</v>
      </c>
      <c r="KB276">
        <v>30</v>
      </c>
      <c r="KC276">
        <v>28.1049</v>
      </c>
      <c r="KD276">
        <v>28.0346</v>
      </c>
      <c r="KE276">
        <v>45.8106</v>
      </c>
      <c r="KF276">
        <v>18.4495</v>
      </c>
      <c r="KG276">
        <v>32.1443</v>
      </c>
      <c r="KH276">
        <v>29.6931</v>
      </c>
      <c r="KI276">
        <v>1142.13</v>
      </c>
      <c r="KJ276">
        <v>17.9742</v>
      </c>
      <c r="KK276">
        <v>101.073</v>
      </c>
      <c r="KL276">
        <v>100.616</v>
      </c>
    </row>
    <row r="277" spans="1:298">
      <c r="A277">
        <v>261</v>
      </c>
      <c r="B277">
        <v>1758646869.6</v>
      </c>
      <c r="C277">
        <v>5243.599999904633</v>
      </c>
      <c r="D277" t="s">
        <v>968</v>
      </c>
      <c r="E277" t="s">
        <v>969</v>
      </c>
      <c r="F277">
        <v>5</v>
      </c>
      <c r="G277" t="s">
        <v>833</v>
      </c>
      <c r="H277" t="s">
        <v>437</v>
      </c>
      <c r="I277" t="s">
        <v>438</v>
      </c>
      <c r="J277">
        <v>1758646862.1</v>
      </c>
      <c r="K277">
        <f>(L277)/1000</f>
        <v>0</v>
      </c>
      <c r="L277">
        <f>IF(DQ277, AO277, AI277)</f>
        <v>0</v>
      </c>
      <c r="M277">
        <f>IF(DQ277, AJ277, AH277)</f>
        <v>0</v>
      </c>
      <c r="N277">
        <f>DS277 - IF(AV277&gt;1, M277*DM277*100.0/(AX277), 0)</f>
        <v>0</v>
      </c>
      <c r="O277">
        <f>((U277-K277/2)*N277-M277)/(U277+K277/2)</f>
        <v>0</v>
      </c>
      <c r="P277">
        <f>O277*(DZ277+EA277)/1000.0</f>
        <v>0</v>
      </c>
      <c r="Q277">
        <f>(DS277 - IF(AV277&gt;1, M277*DM277*100.0/(AX277), 0))*(DZ277+EA277)/1000.0</f>
        <v>0</v>
      </c>
      <c r="R277">
        <f>2.0/((1/T277-1/S277)+SIGN(T277)*SQRT((1/T277-1/S277)*(1/T277-1/S277) + 4*DN277/((DN277+1)*(DN277+1))*(2*1/T277*1/S277-1/S277*1/S277)))</f>
        <v>0</v>
      </c>
      <c r="S277">
        <f>IF(LEFT(DO277,1)&lt;&gt;"0",IF(LEFT(DO277,1)="1",3.0,DP277),$D$5+$E$5*(EG277*DZ277/($K$5*1000))+$F$5*(EG277*DZ277/($K$5*1000))*MAX(MIN(DM277,$J$5),$I$5)*MAX(MIN(DM277,$J$5),$I$5)+$G$5*MAX(MIN(DM277,$J$5),$I$5)*(EG277*DZ277/($K$5*1000))+$H$5*(EG277*DZ277/($K$5*1000))*(EG277*DZ277/($K$5*1000)))</f>
        <v>0</v>
      </c>
      <c r="T277">
        <f>K277*(1000-(1000*0.61365*exp(17.502*X277/(240.97+X277))/(DZ277+EA277)+DU277)/2)/(1000*0.61365*exp(17.502*X277/(240.97+X277))/(DZ277+EA277)-DU277)</f>
        <v>0</v>
      </c>
      <c r="U277">
        <f>1/((DN277+1)/(R277/1.6)+1/(S277/1.37)) + DN277/((DN277+1)/(R277/1.6) + DN277/(S277/1.37))</f>
        <v>0</v>
      </c>
      <c r="V277">
        <f>(DI277*DL277)</f>
        <v>0</v>
      </c>
      <c r="W277">
        <f>(EB277+(V277+2*0.95*5.67E-8*(((EB277+$B$7)+273)^4-(EB277+273)^4)-44100*K277)/(1.84*29.3*S277+8*0.95*5.67E-8*(EB277+273)^3))</f>
        <v>0</v>
      </c>
      <c r="X277">
        <f>($C$7*EC277+$D$7*ED277+$E$7*W277)</f>
        <v>0</v>
      </c>
      <c r="Y277">
        <f>0.61365*exp(17.502*X277/(240.97+X277))</f>
        <v>0</v>
      </c>
      <c r="Z277">
        <f>(AA277/AB277*100)</f>
        <v>0</v>
      </c>
      <c r="AA277">
        <f>DU277*(DZ277+EA277)/1000</f>
        <v>0</v>
      </c>
      <c r="AB277">
        <f>0.61365*exp(17.502*EB277/(240.97+EB277))</f>
        <v>0</v>
      </c>
      <c r="AC277">
        <f>(Y277-DU277*(DZ277+EA277)/1000)</f>
        <v>0</v>
      </c>
      <c r="AD277">
        <f>(-K277*44100)</f>
        <v>0</v>
      </c>
      <c r="AE277">
        <f>2*29.3*S277*0.92*(EB277-X277)</f>
        <v>0</v>
      </c>
      <c r="AF277">
        <f>2*0.95*5.67E-8*(((EB277+$B$7)+273)^4-(X277+273)^4)</f>
        <v>0</v>
      </c>
      <c r="AG277">
        <f>V277+AF277+AD277+AE277</f>
        <v>0</v>
      </c>
      <c r="AH277">
        <f>DY277*AV277*(DT277-DS277*(1000-AV277*DV277)/(1000-AV277*DU277))/(100*DM277)</f>
        <v>0</v>
      </c>
      <c r="AI277">
        <f>1000*DY277*AV277*(DU277-DV277)/(100*DM277*(1000-AV277*DU277))</f>
        <v>0</v>
      </c>
      <c r="AJ277">
        <f>(AK277 - AL277 - DZ277*1E3/(8.314*(EB277+273.15)) * AN277/DY277 * AM277) * DY277/(100*DM277) * (1000 - DV277)/1000</f>
        <v>0</v>
      </c>
      <c r="AK277">
        <v>1146.493189445525</v>
      </c>
      <c r="AL277">
        <v>1091.524787878787</v>
      </c>
      <c r="AM277">
        <v>3.410357629304282</v>
      </c>
      <c r="AN277">
        <v>64.9634164498939</v>
      </c>
      <c r="AO277">
        <f>(AQ277 - AP277 + DZ277*1E3/(8.314*(EB277+273.15)) * AS277/DY277 * AR277) * DY277/(100*DM277) * 1000/(1000 - AQ277)</f>
        <v>0</v>
      </c>
      <c r="AP277">
        <v>17.77552735418449</v>
      </c>
      <c r="AQ277">
        <v>24.83709272727273</v>
      </c>
      <c r="AR277">
        <v>-0.007014214820150621</v>
      </c>
      <c r="AS277">
        <v>107.6059285332688</v>
      </c>
      <c r="AT277">
        <v>0</v>
      </c>
      <c r="AU277">
        <v>0</v>
      </c>
      <c r="AV277">
        <f>IF(AT277*$H$13&gt;=AX277,1.0,(AX277/(AX277-AT277*$H$13)))</f>
        <v>0</v>
      </c>
      <c r="AW277">
        <f>(AV277-1)*100</f>
        <v>0</v>
      </c>
      <c r="AX277">
        <f>MAX(0,($B$13+$C$13*EG277)/(1+$D$13*EG277)*DZ277/(EB277+273)*$E$13)</f>
        <v>0</v>
      </c>
      <c r="AY277" t="s">
        <v>439</v>
      </c>
      <c r="AZ277" t="s">
        <v>439</v>
      </c>
      <c r="BA277">
        <v>0</v>
      </c>
      <c r="BB277">
        <v>0</v>
      </c>
      <c r="BC277">
        <f>1-BA277/BB277</f>
        <v>0</v>
      </c>
      <c r="BD277">
        <v>0</v>
      </c>
      <c r="BE277" t="s">
        <v>439</v>
      </c>
      <c r="BF277" t="s">
        <v>439</v>
      </c>
      <c r="BG277">
        <v>0</v>
      </c>
      <c r="BH277">
        <v>0</v>
      </c>
      <c r="BI277">
        <f>1-BG277/BH277</f>
        <v>0</v>
      </c>
      <c r="BJ277">
        <v>0.5</v>
      </c>
      <c r="BK277">
        <f>DJ277</f>
        <v>0</v>
      </c>
      <c r="BL277">
        <f>M277</f>
        <v>0</v>
      </c>
      <c r="BM277">
        <f>BI277*BJ277*BK277</f>
        <v>0</v>
      </c>
      <c r="BN277">
        <f>(BL277-BD277)/BK277</f>
        <v>0</v>
      </c>
      <c r="BO277">
        <f>(BB277-BH277)/BH277</f>
        <v>0</v>
      </c>
      <c r="BP277">
        <f>BA277/(BC277+BA277/BH277)</f>
        <v>0</v>
      </c>
      <c r="BQ277" t="s">
        <v>439</v>
      </c>
      <c r="BR277">
        <v>0</v>
      </c>
      <c r="BS277">
        <f>IF(BR277&lt;&gt;0, BR277, BP277)</f>
        <v>0</v>
      </c>
      <c r="BT277">
        <f>1-BS277/BH277</f>
        <v>0</v>
      </c>
      <c r="BU277">
        <f>(BH277-BG277)/(BH277-BS277)</f>
        <v>0</v>
      </c>
      <c r="BV277">
        <f>(BB277-BH277)/(BB277-BS277)</f>
        <v>0</v>
      </c>
      <c r="BW277">
        <f>(BH277-BG277)/(BH277-BA277)</f>
        <v>0</v>
      </c>
      <c r="BX277">
        <f>(BB277-BH277)/(BB277-BA277)</f>
        <v>0</v>
      </c>
      <c r="BY277">
        <f>(BU277*BS277/BG277)</f>
        <v>0</v>
      </c>
      <c r="BZ277">
        <f>(1-BY277)</f>
        <v>0</v>
      </c>
      <c r="DI277">
        <f>$B$11*EH277+$C$11*EI277+$F$11*ET277*(1-EW277)</f>
        <v>0</v>
      </c>
      <c r="DJ277">
        <f>DI277*DK277</f>
        <v>0</v>
      </c>
      <c r="DK277">
        <f>($B$11*$D$9+$C$11*$D$9+$F$11*((FG277+EY277)/MAX(FG277+EY277+FH277, 0.1)*$I$9+FH277/MAX(FG277+EY277+FH277, 0.1)*$J$9))/($B$11+$C$11+$F$11)</f>
        <v>0</v>
      </c>
      <c r="DL277">
        <f>($B$11*$K$9+$C$11*$K$9+$F$11*((FG277+EY277)/MAX(FG277+EY277+FH277, 0.1)*$P$9+FH277/MAX(FG277+EY277+FH277, 0.1)*$Q$9))/($B$11+$C$11+$F$11)</f>
        <v>0</v>
      </c>
      <c r="DM277">
        <v>5.36</v>
      </c>
      <c r="DN277">
        <v>0.5</v>
      </c>
      <c r="DO277" t="s">
        <v>440</v>
      </c>
      <c r="DP277">
        <v>2</v>
      </c>
      <c r="DQ277" t="b">
        <v>1</v>
      </c>
      <c r="DR277">
        <v>1758646862.1</v>
      </c>
      <c r="DS277">
        <v>1041.030740740741</v>
      </c>
      <c r="DT277">
        <v>1111.297777777778</v>
      </c>
      <c r="DU277">
        <v>24.88274444444444</v>
      </c>
      <c r="DV277">
        <v>17.65107777777778</v>
      </c>
      <c r="DW277">
        <v>1041.114074074074</v>
      </c>
      <c r="DX277">
        <v>24.72056666666667</v>
      </c>
      <c r="DY277">
        <v>500.0055925925927</v>
      </c>
      <c r="DZ277">
        <v>90.45464444444445</v>
      </c>
      <c r="EA277">
        <v>0.03026513703703704</v>
      </c>
      <c r="EB277">
        <v>31.19454074074074</v>
      </c>
      <c r="EC277">
        <v>30.11519629629629</v>
      </c>
      <c r="ED277">
        <v>999.9000000000001</v>
      </c>
      <c r="EE277">
        <v>0</v>
      </c>
      <c r="EF277">
        <v>0</v>
      </c>
      <c r="EG277">
        <v>9996.566296296298</v>
      </c>
      <c r="EH277">
        <v>0</v>
      </c>
      <c r="EI277">
        <v>12.3657</v>
      </c>
      <c r="EJ277">
        <v>-70.2676037037037</v>
      </c>
      <c r="EK277">
        <v>1067.594814814815</v>
      </c>
      <c r="EL277">
        <v>1131.267407407407</v>
      </c>
      <c r="EM277">
        <v>7.23165925925926</v>
      </c>
      <c r="EN277">
        <v>1111.297777777778</v>
      </c>
      <c r="EO277">
        <v>17.65107777777778</v>
      </c>
      <c r="EP277">
        <v>2.250758888888889</v>
      </c>
      <c r="EQ277">
        <v>1.596622962962963</v>
      </c>
      <c r="ER277">
        <v>19.32824814814815</v>
      </c>
      <c r="ES277">
        <v>13.92603703703704</v>
      </c>
      <c r="ET277">
        <v>2000.020740740741</v>
      </c>
      <c r="EU277">
        <v>0.9800003333333336</v>
      </c>
      <c r="EV277">
        <v>0.01999996666666667</v>
      </c>
      <c r="EW277">
        <v>0</v>
      </c>
      <c r="EX277">
        <v>872.9655925925928</v>
      </c>
      <c r="EY277">
        <v>5.00097</v>
      </c>
      <c r="EZ277">
        <v>17509.92222222222</v>
      </c>
      <c r="FA277">
        <v>16707.75555555556</v>
      </c>
      <c r="FB277">
        <v>40.5</v>
      </c>
      <c r="FC277">
        <v>40.81199999999999</v>
      </c>
      <c r="FD277">
        <v>40.375</v>
      </c>
      <c r="FE277">
        <v>40.48133333333334</v>
      </c>
      <c r="FF277">
        <v>41.25</v>
      </c>
      <c r="FG277">
        <v>1955.120740740741</v>
      </c>
      <c r="FH277">
        <v>39.9</v>
      </c>
      <c r="FI277">
        <v>0</v>
      </c>
      <c r="FJ277">
        <v>1758646870.8</v>
      </c>
      <c r="FK277">
        <v>0</v>
      </c>
      <c r="FL277">
        <v>872.9986923076924</v>
      </c>
      <c r="FM277">
        <v>-11.45579490513361</v>
      </c>
      <c r="FN277">
        <v>-241.4735044285429</v>
      </c>
      <c r="FO277">
        <v>17509.25</v>
      </c>
      <c r="FP277">
        <v>15</v>
      </c>
      <c r="FQ277">
        <v>0</v>
      </c>
      <c r="FR277" t="s">
        <v>441</v>
      </c>
      <c r="FS277">
        <v>1747247426.5</v>
      </c>
      <c r="FT277">
        <v>1747247420.5</v>
      </c>
      <c r="FU277">
        <v>0</v>
      </c>
      <c r="FV277">
        <v>1.027</v>
      </c>
      <c r="FW277">
        <v>0.031</v>
      </c>
      <c r="FX277">
        <v>0.02</v>
      </c>
      <c r="FY277">
        <v>0.05</v>
      </c>
      <c r="FZ277">
        <v>420</v>
      </c>
      <c r="GA277">
        <v>16</v>
      </c>
      <c r="GB277">
        <v>0.01</v>
      </c>
      <c r="GC277">
        <v>0.1</v>
      </c>
      <c r="GD277">
        <v>-70.20596097560976</v>
      </c>
      <c r="GE277">
        <v>-0.9391986062719367</v>
      </c>
      <c r="GF277">
        <v>0.1119678370152676</v>
      </c>
      <c r="GG277">
        <v>0</v>
      </c>
      <c r="GH277">
        <v>873.6799411764705</v>
      </c>
      <c r="GI277">
        <v>-11.90964096736141</v>
      </c>
      <c r="GJ277">
        <v>1.196040033295577</v>
      </c>
      <c r="GK277">
        <v>-1</v>
      </c>
      <c r="GL277">
        <v>7.337999268292682</v>
      </c>
      <c r="GM277">
        <v>-1.772822090592336</v>
      </c>
      <c r="GN277">
        <v>0.1750803452967258</v>
      </c>
      <c r="GO277">
        <v>0</v>
      </c>
      <c r="GP277">
        <v>0</v>
      </c>
      <c r="GQ277">
        <v>2</v>
      </c>
      <c r="GR277" t="s">
        <v>482</v>
      </c>
      <c r="GS277">
        <v>3.13513</v>
      </c>
      <c r="GT277">
        <v>2.6904</v>
      </c>
      <c r="GU277">
        <v>0.179342</v>
      </c>
      <c r="GV277">
        <v>0.184868</v>
      </c>
      <c r="GW277">
        <v>0.108946</v>
      </c>
      <c r="GX277">
        <v>0.0853368</v>
      </c>
      <c r="GY277">
        <v>26108.2</v>
      </c>
      <c r="GZ277">
        <v>25978.1</v>
      </c>
      <c r="HA277">
        <v>29572.3</v>
      </c>
      <c r="HB277">
        <v>29451</v>
      </c>
      <c r="HC277">
        <v>34813.9</v>
      </c>
      <c r="HD277">
        <v>35688.6</v>
      </c>
      <c r="HE277">
        <v>41616.1</v>
      </c>
      <c r="HF277">
        <v>41842.3</v>
      </c>
      <c r="HG277">
        <v>1.93053</v>
      </c>
      <c r="HH277">
        <v>1.87447</v>
      </c>
      <c r="HI277">
        <v>0.066217</v>
      </c>
      <c r="HJ277">
        <v>0</v>
      </c>
      <c r="HK277">
        <v>29.0443</v>
      </c>
      <c r="HL277">
        <v>999.9</v>
      </c>
      <c r="HM277">
        <v>42.5</v>
      </c>
      <c r="HN277">
        <v>31.2</v>
      </c>
      <c r="HO277">
        <v>21.4366</v>
      </c>
      <c r="HP277">
        <v>62.198</v>
      </c>
      <c r="HQ277">
        <v>26.0777</v>
      </c>
      <c r="HR277">
        <v>1</v>
      </c>
      <c r="HS277">
        <v>0.051936</v>
      </c>
      <c r="HT277">
        <v>-0.230613</v>
      </c>
      <c r="HU277">
        <v>20.339</v>
      </c>
      <c r="HV277">
        <v>5.21549</v>
      </c>
      <c r="HW277">
        <v>12.0111</v>
      </c>
      <c r="HX277">
        <v>4.98845</v>
      </c>
      <c r="HY277">
        <v>3.28768</v>
      </c>
      <c r="HZ277">
        <v>9999</v>
      </c>
      <c r="IA277">
        <v>9999</v>
      </c>
      <c r="IB277">
        <v>9999</v>
      </c>
      <c r="IC277">
        <v>999.9</v>
      </c>
      <c r="ID277">
        <v>1.86753</v>
      </c>
      <c r="IE277">
        <v>1.86674</v>
      </c>
      <c r="IF277">
        <v>1.86601</v>
      </c>
      <c r="IG277">
        <v>1.866</v>
      </c>
      <c r="IH277">
        <v>1.86784</v>
      </c>
      <c r="II277">
        <v>1.87028</v>
      </c>
      <c r="IJ277">
        <v>1.86893</v>
      </c>
      <c r="IK277">
        <v>1.87042</v>
      </c>
      <c r="IL277">
        <v>0</v>
      </c>
      <c r="IM277">
        <v>0</v>
      </c>
      <c r="IN277">
        <v>0</v>
      </c>
      <c r="IO277">
        <v>0</v>
      </c>
      <c r="IP277" t="s">
        <v>443</v>
      </c>
      <c r="IQ277" t="s">
        <v>444</v>
      </c>
      <c r="IR277" t="s">
        <v>445</v>
      </c>
      <c r="IS277" t="s">
        <v>445</v>
      </c>
      <c r="IT277" t="s">
        <v>445</v>
      </c>
      <c r="IU277" t="s">
        <v>445</v>
      </c>
      <c r="IV277">
        <v>0</v>
      </c>
      <c r="IW277">
        <v>100</v>
      </c>
      <c r="IX277">
        <v>100</v>
      </c>
      <c r="IY277">
        <v>-0.1</v>
      </c>
      <c r="IZ277">
        <v>0.1615</v>
      </c>
      <c r="JA277">
        <v>0.1520806729546384</v>
      </c>
      <c r="JB277">
        <v>0.0003178419753343253</v>
      </c>
      <c r="JC277">
        <v>-6.012475575984678E-07</v>
      </c>
      <c r="JD277">
        <v>7.594320938325871E-11</v>
      </c>
      <c r="JE277">
        <v>-0.06537213769188976</v>
      </c>
      <c r="JF277">
        <v>-0.002779077146552394</v>
      </c>
      <c r="JG277">
        <v>0.0007843295920201409</v>
      </c>
      <c r="JH277">
        <v>-1.211717912536145E-05</v>
      </c>
      <c r="JI277">
        <v>4</v>
      </c>
      <c r="JJ277">
        <v>2338</v>
      </c>
      <c r="JK277">
        <v>1</v>
      </c>
      <c r="JL277">
        <v>27</v>
      </c>
      <c r="JM277">
        <v>189990.7</v>
      </c>
      <c r="JN277">
        <v>189990.8</v>
      </c>
      <c r="JO277">
        <v>2.31812</v>
      </c>
      <c r="JP277">
        <v>2.24243</v>
      </c>
      <c r="JQ277">
        <v>1.39648</v>
      </c>
      <c r="JR277">
        <v>2.34497</v>
      </c>
      <c r="JS277">
        <v>1.49536</v>
      </c>
      <c r="JT277">
        <v>2.7002</v>
      </c>
      <c r="JU277">
        <v>36.1989</v>
      </c>
      <c r="JV277">
        <v>24.07</v>
      </c>
      <c r="JW277">
        <v>18</v>
      </c>
      <c r="JX277">
        <v>490.445</v>
      </c>
      <c r="JY277">
        <v>445.32</v>
      </c>
      <c r="JZ277">
        <v>29.597</v>
      </c>
      <c r="KA277">
        <v>28.2811</v>
      </c>
      <c r="KB277">
        <v>30</v>
      </c>
      <c r="KC277">
        <v>28.1049</v>
      </c>
      <c r="KD277">
        <v>28.0346</v>
      </c>
      <c r="KE277">
        <v>46.3959</v>
      </c>
      <c r="KF277">
        <v>17.4924</v>
      </c>
      <c r="KG277">
        <v>32.1443</v>
      </c>
      <c r="KH277">
        <v>29.5776</v>
      </c>
      <c r="KI277">
        <v>1155.53</v>
      </c>
      <c r="KJ277">
        <v>18.0398</v>
      </c>
      <c r="KK277">
        <v>101.073</v>
      </c>
      <c r="KL277">
        <v>100.616</v>
      </c>
    </row>
    <row r="278" spans="1:298">
      <c r="A278">
        <v>262</v>
      </c>
      <c r="B278">
        <v>1758646874.6</v>
      </c>
      <c r="C278">
        <v>5248.599999904633</v>
      </c>
      <c r="D278" t="s">
        <v>970</v>
      </c>
      <c r="E278" t="s">
        <v>971</v>
      </c>
      <c r="F278">
        <v>5</v>
      </c>
      <c r="G278" t="s">
        <v>833</v>
      </c>
      <c r="H278" t="s">
        <v>437</v>
      </c>
      <c r="I278" t="s">
        <v>438</v>
      </c>
      <c r="J278">
        <v>1758646866.814285</v>
      </c>
      <c r="K278">
        <f>(L278)/1000</f>
        <v>0</v>
      </c>
      <c r="L278">
        <f>IF(DQ278, AO278, AI278)</f>
        <v>0</v>
      </c>
      <c r="M278">
        <f>IF(DQ278, AJ278, AH278)</f>
        <v>0</v>
      </c>
      <c r="N278">
        <f>DS278 - IF(AV278&gt;1, M278*DM278*100.0/(AX278), 0)</f>
        <v>0</v>
      </c>
      <c r="O278">
        <f>((U278-K278/2)*N278-M278)/(U278+K278/2)</f>
        <v>0</v>
      </c>
      <c r="P278">
        <f>O278*(DZ278+EA278)/1000.0</f>
        <v>0</v>
      </c>
      <c r="Q278">
        <f>(DS278 - IF(AV278&gt;1, M278*DM278*100.0/(AX278), 0))*(DZ278+EA278)/1000.0</f>
        <v>0</v>
      </c>
      <c r="R278">
        <f>2.0/((1/T278-1/S278)+SIGN(T278)*SQRT((1/T278-1/S278)*(1/T278-1/S278) + 4*DN278/((DN278+1)*(DN278+1))*(2*1/T278*1/S278-1/S278*1/S278)))</f>
        <v>0</v>
      </c>
      <c r="S278">
        <f>IF(LEFT(DO278,1)&lt;&gt;"0",IF(LEFT(DO278,1)="1",3.0,DP278),$D$5+$E$5*(EG278*DZ278/($K$5*1000))+$F$5*(EG278*DZ278/($K$5*1000))*MAX(MIN(DM278,$J$5),$I$5)*MAX(MIN(DM278,$J$5),$I$5)+$G$5*MAX(MIN(DM278,$J$5),$I$5)*(EG278*DZ278/($K$5*1000))+$H$5*(EG278*DZ278/($K$5*1000))*(EG278*DZ278/($K$5*1000)))</f>
        <v>0</v>
      </c>
      <c r="T278">
        <f>K278*(1000-(1000*0.61365*exp(17.502*X278/(240.97+X278))/(DZ278+EA278)+DU278)/2)/(1000*0.61365*exp(17.502*X278/(240.97+X278))/(DZ278+EA278)-DU278)</f>
        <v>0</v>
      </c>
      <c r="U278">
        <f>1/((DN278+1)/(R278/1.6)+1/(S278/1.37)) + DN278/((DN278+1)/(R278/1.6) + DN278/(S278/1.37))</f>
        <v>0</v>
      </c>
      <c r="V278">
        <f>(DI278*DL278)</f>
        <v>0</v>
      </c>
      <c r="W278">
        <f>(EB278+(V278+2*0.95*5.67E-8*(((EB278+$B$7)+273)^4-(EB278+273)^4)-44100*K278)/(1.84*29.3*S278+8*0.95*5.67E-8*(EB278+273)^3))</f>
        <v>0</v>
      </c>
      <c r="X278">
        <f>($C$7*EC278+$D$7*ED278+$E$7*W278)</f>
        <v>0</v>
      </c>
      <c r="Y278">
        <f>0.61365*exp(17.502*X278/(240.97+X278))</f>
        <v>0</v>
      </c>
      <c r="Z278">
        <f>(AA278/AB278*100)</f>
        <v>0</v>
      </c>
      <c r="AA278">
        <f>DU278*(DZ278+EA278)/1000</f>
        <v>0</v>
      </c>
      <c r="AB278">
        <f>0.61365*exp(17.502*EB278/(240.97+EB278))</f>
        <v>0</v>
      </c>
      <c r="AC278">
        <f>(Y278-DU278*(DZ278+EA278)/1000)</f>
        <v>0</v>
      </c>
      <c r="AD278">
        <f>(-K278*44100)</f>
        <v>0</v>
      </c>
      <c r="AE278">
        <f>2*29.3*S278*0.92*(EB278-X278)</f>
        <v>0</v>
      </c>
      <c r="AF278">
        <f>2*0.95*5.67E-8*(((EB278+$B$7)+273)^4-(X278+273)^4)</f>
        <v>0</v>
      </c>
      <c r="AG278">
        <f>V278+AF278+AD278+AE278</f>
        <v>0</v>
      </c>
      <c r="AH278">
        <f>DY278*AV278*(DT278-DS278*(1000-AV278*DV278)/(1000-AV278*DU278))/(100*DM278)</f>
        <v>0</v>
      </c>
      <c r="AI278">
        <f>1000*DY278*AV278*(DU278-DV278)/(100*DM278*(1000-AV278*DU278))</f>
        <v>0</v>
      </c>
      <c r="AJ278">
        <f>(AK278 - AL278 - DZ278*1E3/(8.314*(EB278+273.15)) * AN278/DY278 * AM278) * DY278/(100*DM278) * (1000 - DV278)/1000</f>
        <v>0</v>
      </c>
      <c r="AK278">
        <v>1163.74441868898</v>
      </c>
      <c r="AL278">
        <v>1108.622424242424</v>
      </c>
      <c r="AM278">
        <v>3.403469043567409</v>
      </c>
      <c r="AN278">
        <v>64.9634164498939</v>
      </c>
      <c r="AO278">
        <f>(AQ278 - AP278 + DZ278*1E3/(8.314*(EB278+273.15)) * AS278/DY278 * AR278) * DY278/(100*DM278) * 1000/(1000 - AQ278)</f>
        <v>0</v>
      </c>
      <c r="AP278">
        <v>17.93519031134787</v>
      </c>
      <c r="AQ278">
        <v>24.81931878787878</v>
      </c>
      <c r="AR278">
        <v>-0.001251292897589961</v>
      </c>
      <c r="AS278">
        <v>107.6059285332688</v>
      </c>
      <c r="AT278">
        <v>0</v>
      </c>
      <c r="AU278">
        <v>0</v>
      </c>
      <c r="AV278">
        <f>IF(AT278*$H$13&gt;=AX278,1.0,(AX278/(AX278-AT278*$H$13)))</f>
        <v>0</v>
      </c>
      <c r="AW278">
        <f>(AV278-1)*100</f>
        <v>0</v>
      </c>
      <c r="AX278">
        <f>MAX(0,($B$13+$C$13*EG278)/(1+$D$13*EG278)*DZ278/(EB278+273)*$E$13)</f>
        <v>0</v>
      </c>
      <c r="AY278" t="s">
        <v>439</v>
      </c>
      <c r="AZ278" t="s">
        <v>439</v>
      </c>
      <c r="BA278">
        <v>0</v>
      </c>
      <c r="BB278">
        <v>0</v>
      </c>
      <c r="BC278">
        <f>1-BA278/BB278</f>
        <v>0</v>
      </c>
      <c r="BD278">
        <v>0</v>
      </c>
      <c r="BE278" t="s">
        <v>439</v>
      </c>
      <c r="BF278" t="s">
        <v>439</v>
      </c>
      <c r="BG278">
        <v>0</v>
      </c>
      <c r="BH278">
        <v>0</v>
      </c>
      <c r="BI278">
        <f>1-BG278/BH278</f>
        <v>0</v>
      </c>
      <c r="BJ278">
        <v>0.5</v>
      </c>
      <c r="BK278">
        <f>DJ278</f>
        <v>0</v>
      </c>
      <c r="BL278">
        <f>M278</f>
        <v>0</v>
      </c>
      <c r="BM278">
        <f>BI278*BJ278*BK278</f>
        <v>0</v>
      </c>
      <c r="BN278">
        <f>(BL278-BD278)/BK278</f>
        <v>0</v>
      </c>
      <c r="BO278">
        <f>(BB278-BH278)/BH278</f>
        <v>0</v>
      </c>
      <c r="BP278">
        <f>BA278/(BC278+BA278/BH278)</f>
        <v>0</v>
      </c>
      <c r="BQ278" t="s">
        <v>439</v>
      </c>
      <c r="BR278">
        <v>0</v>
      </c>
      <c r="BS278">
        <f>IF(BR278&lt;&gt;0, BR278, BP278)</f>
        <v>0</v>
      </c>
      <c r="BT278">
        <f>1-BS278/BH278</f>
        <v>0</v>
      </c>
      <c r="BU278">
        <f>(BH278-BG278)/(BH278-BS278)</f>
        <v>0</v>
      </c>
      <c r="BV278">
        <f>(BB278-BH278)/(BB278-BS278)</f>
        <v>0</v>
      </c>
      <c r="BW278">
        <f>(BH278-BG278)/(BH278-BA278)</f>
        <v>0</v>
      </c>
      <c r="BX278">
        <f>(BB278-BH278)/(BB278-BA278)</f>
        <v>0</v>
      </c>
      <c r="BY278">
        <f>(BU278*BS278/BG278)</f>
        <v>0</v>
      </c>
      <c r="BZ278">
        <f>(1-BY278)</f>
        <v>0</v>
      </c>
      <c r="DI278">
        <f>$B$11*EH278+$C$11*EI278+$F$11*ET278*(1-EW278)</f>
        <v>0</v>
      </c>
      <c r="DJ278">
        <f>DI278*DK278</f>
        <v>0</v>
      </c>
      <c r="DK278">
        <f>($B$11*$D$9+$C$11*$D$9+$F$11*((FG278+EY278)/MAX(FG278+EY278+FH278, 0.1)*$I$9+FH278/MAX(FG278+EY278+FH278, 0.1)*$J$9))/($B$11+$C$11+$F$11)</f>
        <v>0</v>
      </c>
      <c r="DL278">
        <f>($B$11*$K$9+$C$11*$K$9+$F$11*((FG278+EY278)/MAX(FG278+EY278+FH278, 0.1)*$P$9+FH278/MAX(FG278+EY278+FH278, 0.1)*$Q$9))/($B$11+$C$11+$F$11)</f>
        <v>0</v>
      </c>
      <c r="DM278">
        <v>5.36</v>
      </c>
      <c r="DN278">
        <v>0.5</v>
      </c>
      <c r="DO278" t="s">
        <v>440</v>
      </c>
      <c r="DP278">
        <v>2</v>
      </c>
      <c r="DQ278" t="b">
        <v>1</v>
      </c>
      <c r="DR278">
        <v>1758646866.814285</v>
      </c>
      <c r="DS278">
        <v>1056.795714285714</v>
      </c>
      <c r="DT278">
        <v>1127.117142857143</v>
      </c>
      <c r="DU278">
        <v>24.85556071428571</v>
      </c>
      <c r="DV278">
        <v>17.77236428571429</v>
      </c>
      <c r="DW278">
        <v>1056.890357142857</v>
      </c>
      <c r="DX278">
        <v>24.69374642857144</v>
      </c>
      <c r="DY278">
        <v>499.9888928571428</v>
      </c>
      <c r="DZ278">
        <v>90.45536428571428</v>
      </c>
      <c r="EA278">
        <v>0.03017488928571429</v>
      </c>
      <c r="EB278">
        <v>31.177725</v>
      </c>
      <c r="EC278">
        <v>30.12146071428571</v>
      </c>
      <c r="ED278">
        <v>999.9000000000002</v>
      </c>
      <c r="EE278">
        <v>0</v>
      </c>
      <c r="EF278">
        <v>0</v>
      </c>
      <c r="EG278">
        <v>9997.540714285717</v>
      </c>
      <c r="EH278">
        <v>0</v>
      </c>
      <c r="EI278">
        <v>12.3657</v>
      </c>
      <c r="EJ278">
        <v>-70.32207142857143</v>
      </c>
      <c r="EK278">
        <v>1083.732857142857</v>
      </c>
      <c r="EL278">
        <v>1147.513571428571</v>
      </c>
      <c r="EM278">
        <v>7.083184642857143</v>
      </c>
      <c r="EN278">
        <v>1127.117142857143</v>
      </c>
      <c r="EO278">
        <v>17.77236428571429</v>
      </c>
      <c r="EP278">
        <v>2.2483175</v>
      </c>
      <c r="EQ278">
        <v>1.607606428571429</v>
      </c>
      <c r="ER278">
        <v>19.31081071428572</v>
      </c>
      <c r="ES278">
        <v>14.03160357142857</v>
      </c>
      <c r="ET278">
        <v>1999.99</v>
      </c>
      <c r="EU278">
        <v>0.9800001428571429</v>
      </c>
      <c r="EV278">
        <v>0.02000015714285715</v>
      </c>
      <c r="EW278">
        <v>0</v>
      </c>
      <c r="EX278">
        <v>872.0462857142859</v>
      </c>
      <c r="EY278">
        <v>5.00097</v>
      </c>
      <c r="EZ278">
        <v>17490.35</v>
      </c>
      <c r="FA278">
        <v>16707.5</v>
      </c>
      <c r="FB278">
        <v>40.5</v>
      </c>
      <c r="FC278">
        <v>40.81199999999999</v>
      </c>
      <c r="FD278">
        <v>40.375</v>
      </c>
      <c r="FE278">
        <v>40.4775</v>
      </c>
      <c r="FF278">
        <v>41.25</v>
      </c>
      <c r="FG278">
        <v>1955.09</v>
      </c>
      <c r="FH278">
        <v>39.9</v>
      </c>
      <c r="FI278">
        <v>0</v>
      </c>
      <c r="FJ278">
        <v>1758646875.6</v>
      </c>
      <c r="FK278">
        <v>0</v>
      </c>
      <c r="FL278">
        <v>872.0624230769231</v>
      </c>
      <c r="FM278">
        <v>-11.59880343541335</v>
      </c>
      <c r="FN278">
        <v>-253.6649573261666</v>
      </c>
      <c r="FO278">
        <v>17489.51923076923</v>
      </c>
      <c r="FP278">
        <v>15</v>
      </c>
      <c r="FQ278">
        <v>0</v>
      </c>
      <c r="FR278" t="s">
        <v>441</v>
      </c>
      <c r="FS278">
        <v>1747247426.5</v>
      </c>
      <c r="FT278">
        <v>1747247420.5</v>
      </c>
      <c r="FU278">
        <v>0</v>
      </c>
      <c r="FV278">
        <v>1.027</v>
      </c>
      <c r="FW278">
        <v>0.031</v>
      </c>
      <c r="FX278">
        <v>0.02</v>
      </c>
      <c r="FY278">
        <v>0.05</v>
      </c>
      <c r="FZ278">
        <v>420</v>
      </c>
      <c r="GA278">
        <v>16</v>
      </c>
      <c r="GB278">
        <v>0.01</v>
      </c>
      <c r="GC278">
        <v>0.1</v>
      </c>
      <c r="GD278">
        <v>-70.27084146341463</v>
      </c>
      <c r="GE278">
        <v>-0.8506808362370181</v>
      </c>
      <c r="GF278">
        <v>0.09970136377864544</v>
      </c>
      <c r="GG278">
        <v>0</v>
      </c>
      <c r="GH278">
        <v>872.7639705882353</v>
      </c>
      <c r="GI278">
        <v>-11.54904507348653</v>
      </c>
      <c r="GJ278">
        <v>1.159782344826064</v>
      </c>
      <c r="GK278">
        <v>-1</v>
      </c>
      <c r="GL278">
        <v>7.181563414634144</v>
      </c>
      <c r="GM278">
        <v>-1.871505574912894</v>
      </c>
      <c r="GN278">
        <v>0.1849894449277627</v>
      </c>
      <c r="GO278">
        <v>0</v>
      </c>
      <c r="GP278">
        <v>0</v>
      </c>
      <c r="GQ278">
        <v>2</v>
      </c>
      <c r="GR278" t="s">
        <v>482</v>
      </c>
      <c r="GS278">
        <v>3.13524</v>
      </c>
      <c r="GT278">
        <v>2.69048</v>
      </c>
      <c r="GU278">
        <v>0.181125</v>
      </c>
      <c r="GV278">
        <v>0.186595</v>
      </c>
      <c r="GW278">
        <v>0.108893</v>
      </c>
      <c r="GX278">
        <v>0.0857976</v>
      </c>
      <c r="GY278">
        <v>26051.1</v>
      </c>
      <c r="GZ278">
        <v>25923.1</v>
      </c>
      <c r="HA278">
        <v>29571.9</v>
      </c>
      <c r="HB278">
        <v>29451</v>
      </c>
      <c r="HC278">
        <v>34815.8</v>
      </c>
      <c r="HD278">
        <v>35670.3</v>
      </c>
      <c r="HE278">
        <v>41615.8</v>
      </c>
      <c r="HF278">
        <v>41842.3</v>
      </c>
      <c r="HG278">
        <v>1.9309</v>
      </c>
      <c r="HH278">
        <v>1.87415</v>
      </c>
      <c r="HI278">
        <v>0.06730849999999999</v>
      </c>
      <c r="HJ278">
        <v>0</v>
      </c>
      <c r="HK278">
        <v>29.0411</v>
      </c>
      <c r="HL278">
        <v>999.9</v>
      </c>
      <c r="HM278">
        <v>42.5</v>
      </c>
      <c r="HN278">
        <v>31.2</v>
      </c>
      <c r="HO278">
        <v>21.4401</v>
      </c>
      <c r="HP278">
        <v>61.998</v>
      </c>
      <c r="HQ278">
        <v>26.1378</v>
      </c>
      <c r="HR278">
        <v>1</v>
      </c>
      <c r="HS278">
        <v>0.0519004</v>
      </c>
      <c r="HT278">
        <v>-0.0974101</v>
      </c>
      <c r="HU278">
        <v>20.3395</v>
      </c>
      <c r="HV278">
        <v>5.21624</v>
      </c>
      <c r="HW278">
        <v>12.0131</v>
      </c>
      <c r="HX278">
        <v>4.98845</v>
      </c>
      <c r="HY278">
        <v>3.28785</v>
      </c>
      <c r="HZ278">
        <v>9999</v>
      </c>
      <c r="IA278">
        <v>9999</v>
      </c>
      <c r="IB278">
        <v>9999</v>
      </c>
      <c r="IC278">
        <v>999.9</v>
      </c>
      <c r="ID278">
        <v>1.86753</v>
      </c>
      <c r="IE278">
        <v>1.86674</v>
      </c>
      <c r="IF278">
        <v>1.86601</v>
      </c>
      <c r="IG278">
        <v>1.866</v>
      </c>
      <c r="IH278">
        <v>1.86786</v>
      </c>
      <c r="II278">
        <v>1.87028</v>
      </c>
      <c r="IJ278">
        <v>1.86892</v>
      </c>
      <c r="IK278">
        <v>1.87042</v>
      </c>
      <c r="IL278">
        <v>0</v>
      </c>
      <c r="IM278">
        <v>0</v>
      </c>
      <c r="IN278">
        <v>0</v>
      </c>
      <c r="IO278">
        <v>0</v>
      </c>
      <c r="IP278" t="s">
        <v>443</v>
      </c>
      <c r="IQ278" t="s">
        <v>444</v>
      </c>
      <c r="IR278" t="s">
        <v>445</v>
      </c>
      <c r="IS278" t="s">
        <v>445</v>
      </c>
      <c r="IT278" t="s">
        <v>445</v>
      </c>
      <c r="IU278" t="s">
        <v>445</v>
      </c>
      <c r="IV278">
        <v>0</v>
      </c>
      <c r="IW278">
        <v>100</v>
      </c>
      <c r="IX278">
        <v>100</v>
      </c>
      <c r="IY278">
        <v>-0.11</v>
      </c>
      <c r="IZ278">
        <v>0.1612</v>
      </c>
      <c r="JA278">
        <v>0.1520806729546384</v>
      </c>
      <c r="JB278">
        <v>0.0003178419753343253</v>
      </c>
      <c r="JC278">
        <v>-6.012475575984678E-07</v>
      </c>
      <c r="JD278">
        <v>7.594320938325871E-11</v>
      </c>
      <c r="JE278">
        <v>-0.06537213769188976</v>
      </c>
      <c r="JF278">
        <v>-0.002779077146552394</v>
      </c>
      <c r="JG278">
        <v>0.0007843295920201409</v>
      </c>
      <c r="JH278">
        <v>-1.211717912536145E-05</v>
      </c>
      <c r="JI278">
        <v>4</v>
      </c>
      <c r="JJ278">
        <v>2338</v>
      </c>
      <c r="JK278">
        <v>1</v>
      </c>
      <c r="JL278">
        <v>27</v>
      </c>
      <c r="JM278">
        <v>189990.8</v>
      </c>
      <c r="JN278">
        <v>189990.9</v>
      </c>
      <c r="JO278">
        <v>2.34375</v>
      </c>
      <c r="JP278">
        <v>2.24243</v>
      </c>
      <c r="JQ278">
        <v>1.39648</v>
      </c>
      <c r="JR278">
        <v>2.34741</v>
      </c>
      <c r="JS278">
        <v>1.49536</v>
      </c>
      <c r="JT278">
        <v>2.5647</v>
      </c>
      <c r="JU278">
        <v>36.1989</v>
      </c>
      <c r="JV278">
        <v>24.07</v>
      </c>
      <c r="JW278">
        <v>18</v>
      </c>
      <c r="JX278">
        <v>490.681</v>
      </c>
      <c r="JY278">
        <v>445.12</v>
      </c>
      <c r="JZ278">
        <v>29.4824</v>
      </c>
      <c r="KA278">
        <v>28.2793</v>
      </c>
      <c r="KB278">
        <v>30</v>
      </c>
      <c r="KC278">
        <v>28.1049</v>
      </c>
      <c r="KD278">
        <v>28.0346</v>
      </c>
      <c r="KE278">
        <v>46.9014</v>
      </c>
      <c r="KF278">
        <v>17.2084</v>
      </c>
      <c r="KG278">
        <v>32.1443</v>
      </c>
      <c r="KH278">
        <v>29.4547</v>
      </c>
      <c r="KI278">
        <v>1175.57</v>
      </c>
      <c r="KJ278">
        <v>18.1608</v>
      </c>
      <c r="KK278">
        <v>101.072</v>
      </c>
      <c r="KL278">
        <v>100.616</v>
      </c>
    </row>
    <row r="279" spans="1:298">
      <c r="A279">
        <v>263</v>
      </c>
      <c r="B279">
        <v>1758646879.6</v>
      </c>
      <c r="C279">
        <v>5253.599999904633</v>
      </c>
      <c r="D279" t="s">
        <v>972</v>
      </c>
      <c r="E279" t="s">
        <v>973</v>
      </c>
      <c r="F279">
        <v>5</v>
      </c>
      <c r="G279" t="s">
        <v>833</v>
      </c>
      <c r="H279" t="s">
        <v>437</v>
      </c>
      <c r="I279" t="s">
        <v>438</v>
      </c>
      <c r="J279">
        <v>1758646872.1</v>
      </c>
      <c r="K279">
        <f>(L279)/1000</f>
        <v>0</v>
      </c>
      <c r="L279">
        <f>IF(DQ279, AO279, AI279)</f>
        <v>0</v>
      </c>
      <c r="M279">
        <f>IF(DQ279, AJ279, AH279)</f>
        <v>0</v>
      </c>
      <c r="N279">
        <f>DS279 - IF(AV279&gt;1, M279*DM279*100.0/(AX279), 0)</f>
        <v>0</v>
      </c>
      <c r="O279">
        <f>((U279-K279/2)*N279-M279)/(U279+K279/2)</f>
        <v>0</v>
      </c>
      <c r="P279">
        <f>O279*(DZ279+EA279)/1000.0</f>
        <v>0</v>
      </c>
      <c r="Q279">
        <f>(DS279 - IF(AV279&gt;1, M279*DM279*100.0/(AX279), 0))*(DZ279+EA279)/1000.0</f>
        <v>0</v>
      </c>
      <c r="R279">
        <f>2.0/((1/T279-1/S279)+SIGN(T279)*SQRT((1/T279-1/S279)*(1/T279-1/S279) + 4*DN279/((DN279+1)*(DN279+1))*(2*1/T279*1/S279-1/S279*1/S279)))</f>
        <v>0</v>
      </c>
      <c r="S279">
        <f>IF(LEFT(DO279,1)&lt;&gt;"0",IF(LEFT(DO279,1)="1",3.0,DP279),$D$5+$E$5*(EG279*DZ279/($K$5*1000))+$F$5*(EG279*DZ279/($K$5*1000))*MAX(MIN(DM279,$J$5),$I$5)*MAX(MIN(DM279,$J$5),$I$5)+$G$5*MAX(MIN(DM279,$J$5),$I$5)*(EG279*DZ279/($K$5*1000))+$H$5*(EG279*DZ279/($K$5*1000))*(EG279*DZ279/($K$5*1000)))</f>
        <v>0</v>
      </c>
      <c r="T279">
        <f>K279*(1000-(1000*0.61365*exp(17.502*X279/(240.97+X279))/(DZ279+EA279)+DU279)/2)/(1000*0.61365*exp(17.502*X279/(240.97+X279))/(DZ279+EA279)-DU279)</f>
        <v>0</v>
      </c>
      <c r="U279">
        <f>1/((DN279+1)/(R279/1.6)+1/(S279/1.37)) + DN279/((DN279+1)/(R279/1.6) + DN279/(S279/1.37))</f>
        <v>0</v>
      </c>
      <c r="V279">
        <f>(DI279*DL279)</f>
        <v>0</v>
      </c>
      <c r="W279">
        <f>(EB279+(V279+2*0.95*5.67E-8*(((EB279+$B$7)+273)^4-(EB279+273)^4)-44100*K279)/(1.84*29.3*S279+8*0.95*5.67E-8*(EB279+273)^3))</f>
        <v>0</v>
      </c>
      <c r="X279">
        <f>($C$7*EC279+$D$7*ED279+$E$7*W279)</f>
        <v>0</v>
      </c>
      <c r="Y279">
        <f>0.61365*exp(17.502*X279/(240.97+X279))</f>
        <v>0</v>
      </c>
      <c r="Z279">
        <f>(AA279/AB279*100)</f>
        <v>0</v>
      </c>
      <c r="AA279">
        <f>DU279*(DZ279+EA279)/1000</f>
        <v>0</v>
      </c>
      <c r="AB279">
        <f>0.61365*exp(17.502*EB279/(240.97+EB279))</f>
        <v>0</v>
      </c>
      <c r="AC279">
        <f>(Y279-DU279*(DZ279+EA279)/1000)</f>
        <v>0</v>
      </c>
      <c r="AD279">
        <f>(-K279*44100)</f>
        <v>0</v>
      </c>
      <c r="AE279">
        <f>2*29.3*S279*0.92*(EB279-X279)</f>
        <v>0</v>
      </c>
      <c r="AF279">
        <f>2*0.95*5.67E-8*(((EB279+$B$7)+273)^4-(X279+273)^4)</f>
        <v>0</v>
      </c>
      <c r="AG279">
        <f>V279+AF279+AD279+AE279</f>
        <v>0</v>
      </c>
      <c r="AH279">
        <f>DY279*AV279*(DT279-DS279*(1000-AV279*DV279)/(1000-AV279*DU279))/(100*DM279)</f>
        <v>0</v>
      </c>
      <c r="AI279">
        <f>1000*DY279*AV279*(DU279-DV279)/(100*DM279*(1000-AV279*DU279))</f>
        <v>0</v>
      </c>
      <c r="AJ279">
        <f>(AK279 - AL279 - DZ279*1E3/(8.314*(EB279+273.15)) * AN279/DY279 * AM279) * DY279/(100*DM279) * (1000 - DV279)/1000</f>
        <v>0</v>
      </c>
      <c r="AK279">
        <v>1181.168295058511</v>
      </c>
      <c r="AL279">
        <v>1125.961090909091</v>
      </c>
      <c r="AM279">
        <v>3.46782473001502</v>
      </c>
      <c r="AN279">
        <v>64.9634164498939</v>
      </c>
      <c r="AO279">
        <f>(AQ279 - AP279 + DZ279*1E3/(8.314*(EB279+273.15)) * AS279/DY279 * AR279) * DY279/(100*DM279) * 1000/(1000 - AQ279)</f>
        <v>0</v>
      </c>
      <c r="AP279">
        <v>18.01131552599194</v>
      </c>
      <c r="AQ279">
        <v>24.78431757575758</v>
      </c>
      <c r="AR279">
        <v>-0.007864502713766545</v>
      </c>
      <c r="AS279">
        <v>107.6059285332688</v>
      </c>
      <c r="AT279">
        <v>0</v>
      </c>
      <c r="AU279">
        <v>0</v>
      </c>
      <c r="AV279">
        <f>IF(AT279*$H$13&gt;=AX279,1.0,(AX279/(AX279-AT279*$H$13)))</f>
        <v>0</v>
      </c>
      <c r="AW279">
        <f>(AV279-1)*100</f>
        <v>0</v>
      </c>
      <c r="AX279">
        <f>MAX(0,($B$13+$C$13*EG279)/(1+$D$13*EG279)*DZ279/(EB279+273)*$E$13)</f>
        <v>0</v>
      </c>
      <c r="AY279" t="s">
        <v>439</v>
      </c>
      <c r="AZ279" t="s">
        <v>439</v>
      </c>
      <c r="BA279">
        <v>0</v>
      </c>
      <c r="BB279">
        <v>0</v>
      </c>
      <c r="BC279">
        <f>1-BA279/BB279</f>
        <v>0</v>
      </c>
      <c r="BD279">
        <v>0</v>
      </c>
      <c r="BE279" t="s">
        <v>439</v>
      </c>
      <c r="BF279" t="s">
        <v>439</v>
      </c>
      <c r="BG279">
        <v>0</v>
      </c>
      <c r="BH279">
        <v>0</v>
      </c>
      <c r="BI279">
        <f>1-BG279/BH279</f>
        <v>0</v>
      </c>
      <c r="BJ279">
        <v>0.5</v>
      </c>
      <c r="BK279">
        <f>DJ279</f>
        <v>0</v>
      </c>
      <c r="BL279">
        <f>M279</f>
        <v>0</v>
      </c>
      <c r="BM279">
        <f>BI279*BJ279*BK279</f>
        <v>0</v>
      </c>
      <c r="BN279">
        <f>(BL279-BD279)/BK279</f>
        <v>0</v>
      </c>
      <c r="BO279">
        <f>(BB279-BH279)/BH279</f>
        <v>0</v>
      </c>
      <c r="BP279">
        <f>BA279/(BC279+BA279/BH279)</f>
        <v>0</v>
      </c>
      <c r="BQ279" t="s">
        <v>439</v>
      </c>
      <c r="BR279">
        <v>0</v>
      </c>
      <c r="BS279">
        <f>IF(BR279&lt;&gt;0, BR279, BP279)</f>
        <v>0</v>
      </c>
      <c r="BT279">
        <f>1-BS279/BH279</f>
        <v>0</v>
      </c>
      <c r="BU279">
        <f>(BH279-BG279)/(BH279-BS279)</f>
        <v>0</v>
      </c>
      <c r="BV279">
        <f>(BB279-BH279)/(BB279-BS279)</f>
        <v>0</v>
      </c>
      <c r="BW279">
        <f>(BH279-BG279)/(BH279-BA279)</f>
        <v>0</v>
      </c>
      <c r="BX279">
        <f>(BB279-BH279)/(BB279-BA279)</f>
        <v>0</v>
      </c>
      <c r="BY279">
        <f>(BU279*BS279/BG279)</f>
        <v>0</v>
      </c>
      <c r="BZ279">
        <f>(1-BY279)</f>
        <v>0</v>
      </c>
      <c r="DI279">
        <f>$B$11*EH279+$C$11*EI279+$F$11*ET279*(1-EW279)</f>
        <v>0</v>
      </c>
      <c r="DJ279">
        <f>DI279*DK279</f>
        <v>0</v>
      </c>
      <c r="DK279">
        <f>($B$11*$D$9+$C$11*$D$9+$F$11*((FG279+EY279)/MAX(FG279+EY279+FH279, 0.1)*$I$9+FH279/MAX(FG279+EY279+FH279, 0.1)*$J$9))/($B$11+$C$11+$F$11)</f>
        <v>0</v>
      </c>
      <c r="DL279">
        <f>($B$11*$K$9+$C$11*$K$9+$F$11*((FG279+EY279)/MAX(FG279+EY279+FH279, 0.1)*$P$9+FH279/MAX(FG279+EY279+FH279, 0.1)*$Q$9))/($B$11+$C$11+$F$11)</f>
        <v>0</v>
      </c>
      <c r="DM279">
        <v>5.36</v>
      </c>
      <c r="DN279">
        <v>0.5</v>
      </c>
      <c r="DO279" t="s">
        <v>440</v>
      </c>
      <c r="DP279">
        <v>2</v>
      </c>
      <c r="DQ279" t="b">
        <v>1</v>
      </c>
      <c r="DR279">
        <v>1758646872.1</v>
      </c>
      <c r="DS279">
        <v>1074.497407407407</v>
      </c>
      <c r="DT279">
        <v>1144.898518518519</v>
      </c>
      <c r="DU279">
        <v>24.82563333333333</v>
      </c>
      <c r="DV279">
        <v>17.89838148148148</v>
      </c>
      <c r="DW279">
        <v>1074.605185185185</v>
      </c>
      <c r="DX279">
        <v>24.66422592592592</v>
      </c>
      <c r="DY279">
        <v>499.9905925925926</v>
      </c>
      <c r="DZ279">
        <v>90.45614444444443</v>
      </c>
      <c r="EA279">
        <v>0.03019555555555555</v>
      </c>
      <c r="EB279">
        <v>31.15673703703703</v>
      </c>
      <c r="EC279">
        <v>30.12737037037037</v>
      </c>
      <c r="ED279">
        <v>999.9000000000001</v>
      </c>
      <c r="EE279">
        <v>0</v>
      </c>
      <c r="EF279">
        <v>0</v>
      </c>
      <c r="EG279">
        <v>9993.03074074074</v>
      </c>
      <c r="EH279">
        <v>0</v>
      </c>
      <c r="EI279">
        <v>12.3657</v>
      </c>
      <c r="EJ279">
        <v>-70.40039629629629</v>
      </c>
      <c r="EK279">
        <v>1101.852962962963</v>
      </c>
      <c r="EL279">
        <v>1165.765925925926</v>
      </c>
      <c r="EM279">
        <v>6.927232592592593</v>
      </c>
      <c r="EN279">
        <v>1144.898518518519</v>
      </c>
      <c r="EO279">
        <v>17.89838148148148</v>
      </c>
      <c r="EP279">
        <v>2.245630740740741</v>
      </c>
      <c r="EQ279">
        <v>1.619019259259259</v>
      </c>
      <c r="ER279">
        <v>19.2916037037037</v>
      </c>
      <c r="ES279">
        <v>14.14078888888889</v>
      </c>
      <c r="ET279">
        <v>2000.008888888889</v>
      </c>
      <c r="EU279">
        <v>0.9800005555555558</v>
      </c>
      <c r="EV279">
        <v>0.01999974444444445</v>
      </c>
      <c r="EW279">
        <v>0</v>
      </c>
      <c r="EX279">
        <v>871.0052222222223</v>
      </c>
      <c r="EY279">
        <v>5.00097</v>
      </c>
      <c r="EZ279">
        <v>17468.28148148148</v>
      </c>
      <c r="FA279">
        <v>16707.65925925926</v>
      </c>
      <c r="FB279">
        <v>40.5</v>
      </c>
      <c r="FC279">
        <v>40.81199999999999</v>
      </c>
      <c r="FD279">
        <v>40.375</v>
      </c>
      <c r="FE279">
        <v>40.486</v>
      </c>
      <c r="FF279">
        <v>41.24533333333333</v>
      </c>
      <c r="FG279">
        <v>1955.108888888889</v>
      </c>
      <c r="FH279">
        <v>39.9</v>
      </c>
      <c r="FI279">
        <v>0</v>
      </c>
      <c r="FJ279">
        <v>1758646880.4</v>
      </c>
      <c r="FK279">
        <v>0</v>
      </c>
      <c r="FL279">
        <v>871.0708461538463</v>
      </c>
      <c r="FM279">
        <v>-12.88567522639887</v>
      </c>
      <c r="FN279">
        <v>-255.0905983160076</v>
      </c>
      <c r="FO279">
        <v>17469.23846153846</v>
      </c>
      <c r="FP279">
        <v>15</v>
      </c>
      <c r="FQ279">
        <v>0</v>
      </c>
      <c r="FR279" t="s">
        <v>441</v>
      </c>
      <c r="FS279">
        <v>1747247426.5</v>
      </c>
      <c r="FT279">
        <v>1747247420.5</v>
      </c>
      <c r="FU279">
        <v>0</v>
      </c>
      <c r="FV279">
        <v>1.027</v>
      </c>
      <c r="FW279">
        <v>0.031</v>
      </c>
      <c r="FX279">
        <v>0.02</v>
      </c>
      <c r="FY279">
        <v>0.05</v>
      </c>
      <c r="FZ279">
        <v>420</v>
      </c>
      <c r="GA279">
        <v>16</v>
      </c>
      <c r="GB279">
        <v>0.01</v>
      </c>
      <c r="GC279">
        <v>0.1</v>
      </c>
      <c r="GD279">
        <v>-70.36331219512196</v>
      </c>
      <c r="GE279">
        <v>-0.9635728222997475</v>
      </c>
      <c r="GF279">
        <v>0.1209166558260574</v>
      </c>
      <c r="GG279">
        <v>0</v>
      </c>
      <c r="GH279">
        <v>871.6702647058823</v>
      </c>
      <c r="GI279">
        <v>-11.84236822961877</v>
      </c>
      <c r="GJ279">
        <v>1.185435594023509</v>
      </c>
      <c r="GK279">
        <v>-1</v>
      </c>
      <c r="GL279">
        <v>7.032828536585365</v>
      </c>
      <c r="GM279">
        <v>-1.815649756097555</v>
      </c>
      <c r="GN279">
        <v>0.1798251749319928</v>
      </c>
      <c r="GO279">
        <v>0</v>
      </c>
      <c r="GP279">
        <v>0</v>
      </c>
      <c r="GQ279">
        <v>2</v>
      </c>
      <c r="GR279" t="s">
        <v>482</v>
      </c>
      <c r="GS279">
        <v>3.13502</v>
      </c>
      <c r="GT279">
        <v>2.69046</v>
      </c>
      <c r="GU279">
        <v>0.182922</v>
      </c>
      <c r="GV279">
        <v>0.188288</v>
      </c>
      <c r="GW279">
        <v>0.108778</v>
      </c>
      <c r="GX279">
        <v>0.0860489</v>
      </c>
      <c r="GY279">
        <v>25993.9</v>
      </c>
      <c r="GZ279">
        <v>25869.2</v>
      </c>
      <c r="HA279">
        <v>29571.9</v>
      </c>
      <c r="HB279">
        <v>29451</v>
      </c>
      <c r="HC279">
        <v>34820</v>
      </c>
      <c r="HD279">
        <v>35660.4</v>
      </c>
      <c r="HE279">
        <v>41615.4</v>
      </c>
      <c r="HF279">
        <v>41842.2</v>
      </c>
      <c r="HG279">
        <v>1.9303</v>
      </c>
      <c r="HH279">
        <v>1.87477</v>
      </c>
      <c r="HI279">
        <v>0.06701799999999999</v>
      </c>
      <c r="HJ279">
        <v>0</v>
      </c>
      <c r="HK279">
        <v>29.0371</v>
      </c>
      <c r="HL279">
        <v>999.9</v>
      </c>
      <c r="HM279">
        <v>42.5</v>
      </c>
      <c r="HN279">
        <v>31.2</v>
      </c>
      <c r="HO279">
        <v>21.4392</v>
      </c>
      <c r="HP279">
        <v>62.068</v>
      </c>
      <c r="HQ279">
        <v>26.3061</v>
      </c>
      <c r="HR279">
        <v>1</v>
      </c>
      <c r="HS279">
        <v>0.0519868</v>
      </c>
      <c r="HT279">
        <v>-0.0074183</v>
      </c>
      <c r="HU279">
        <v>20.3393</v>
      </c>
      <c r="HV279">
        <v>5.21684</v>
      </c>
      <c r="HW279">
        <v>12.0134</v>
      </c>
      <c r="HX279">
        <v>4.9887</v>
      </c>
      <c r="HY279">
        <v>3.2879</v>
      </c>
      <c r="HZ279">
        <v>9999</v>
      </c>
      <c r="IA279">
        <v>9999</v>
      </c>
      <c r="IB279">
        <v>9999</v>
      </c>
      <c r="IC279">
        <v>999.9</v>
      </c>
      <c r="ID279">
        <v>1.86755</v>
      </c>
      <c r="IE279">
        <v>1.86675</v>
      </c>
      <c r="IF279">
        <v>1.86601</v>
      </c>
      <c r="IG279">
        <v>1.86602</v>
      </c>
      <c r="IH279">
        <v>1.86788</v>
      </c>
      <c r="II279">
        <v>1.87029</v>
      </c>
      <c r="IJ279">
        <v>1.86894</v>
      </c>
      <c r="IK279">
        <v>1.87043</v>
      </c>
      <c r="IL279">
        <v>0</v>
      </c>
      <c r="IM279">
        <v>0</v>
      </c>
      <c r="IN279">
        <v>0</v>
      </c>
      <c r="IO279">
        <v>0</v>
      </c>
      <c r="IP279" t="s">
        <v>443</v>
      </c>
      <c r="IQ279" t="s">
        <v>444</v>
      </c>
      <c r="IR279" t="s">
        <v>445</v>
      </c>
      <c r="IS279" t="s">
        <v>445</v>
      </c>
      <c r="IT279" t="s">
        <v>445</v>
      </c>
      <c r="IU279" t="s">
        <v>445</v>
      </c>
      <c r="IV279">
        <v>0</v>
      </c>
      <c r="IW279">
        <v>100</v>
      </c>
      <c r="IX279">
        <v>100</v>
      </c>
      <c r="IY279">
        <v>-0.12</v>
      </c>
      <c r="IZ279">
        <v>0.1608</v>
      </c>
      <c r="JA279">
        <v>0.1520806729546384</v>
      </c>
      <c r="JB279">
        <v>0.0003178419753343253</v>
      </c>
      <c r="JC279">
        <v>-6.012475575984678E-07</v>
      </c>
      <c r="JD279">
        <v>7.594320938325871E-11</v>
      </c>
      <c r="JE279">
        <v>-0.06537213769188976</v>
      </c>
      <c r="JF279">
        <v>-0.002779077146552394</v>
      </c>
      <c r="JG279">
        <v>0.0007843295920201409</v>
      </c>
      <c r="JH279">
        <v>-1.211717912536145E-05</v>
      </c>
      <c r="JI279">
        <v>4</v>
      </c>
      <c r="JJ279">
        <v>2338</v>
      </c>
      <c r="JK279">
        <v>1</v>
      </c>
      <c r="JL279">
        <v>27</v>
      </c>
      <c r="JM279">
        <v>189990.9</v>
      </c>
      <c r="JN279">
        <v>189991</v>
      </c>
      <c r="JO279">
        <v>2.37061</v>
      </c>
      <c r="JP279">
        <v>2.25342</v>
      </c>
      <c r="JQ279">
        <v>1.39648</v>
      </c>
      <c r="JR279">
        <v>2.34619</v>
      </c>
      <c r="JS279">
        <v>1.49536</v>
      </c>
      <c r="JT279">
        <v>2.58301</v>
      </c>
      <c r="JU279">
        <v>36.1989</v>
      </c>
      <c r="JV279">
        <v>24.0612</v>
      </c>
      <c r="JW279">
        <v>18</v>
      </c>
      <c r="JX279">
        <v>490.303</v>
      </c>
      <c r="JY279">
        <v>445.505</v>
      </c>
      <c r="JZ279">
        <v>29.3466</v>
      </c>
      <c r="KA279">
        <v>28.2799</v>
      </c>
      <c r="KB279">
        <v>30.0001</v>
      </c>
      <c r="KC279">
        <v>28.1049</v>
      </c>
      <c r="KD279">
        <v>28.0346</v>
      </c>
      <c r="KE279">
        <v>47.4812</v>
      </c>
      <c r="KF279">
        <v>16.2398</v>
      </c>
      <c r="KG279">
        <v>32.5286</v>
      </c>
      <c r="KH279">
        <v>29.3242</v>
      </c>
      <c r="KI279">
        <v>1188.97</v>
      </c>
      <c r="KJ279">
        <v>18.3124</v>
      </c>
      <c r="KK279">
        <v>101.071</v>
      </c>
      <c r="KL279">
        <v>100.616</v>
      </c>
    </row>
    <row r="280" spans="1:298">
      <c r="A280">
        <v>264</v>
      </c>
      <c r="B280">
        <v>1758646884.6</v>
      </c>
      <c r="C280">
        <v>5258.599999904633</v>
      </c>
      <c r="D280" t="s">
        <v>974</v>
      </c>
      <c r="E280" t="s">
        <v>975</v>
      </c>
      <c r="F280">
        <v>5</v>
      </c>
      <c r="G280" t="s">
        <v>833</v>
      </c>
      <c r="H280" t="s">
        <v>437</v>
      </c>
      <c r="I280" t="s">
        <v>438</v>
      </c>
      <c r="J280">
        <v>1758646876.814285</v>
      </c>
      <c r="K280">
        <f>(L280)/1000</f>
        <v>0</v>
      </c>
      <c r="L280">
        <f>IF(DQ280, AO280, AI280)</f>
        <v>0</v>
      </c>
      <c r="M280">
        <f>IF(DQ280, AJ280, AH280)</f>
        <v>0</v>
      </c>
      <c r="N280">
        <f>DS280 - IF(AV280&gt;1, M280*DM280*100.0/(AX280), 0)</f>
        <v>0</v>
      </c>
      <c r="O280">
        <f>((U280-K280/2)*N280-M280)/(U280+K280/2)</f>
        <v>0</v>
      </c>
      <c r="P280">
        <f>O280*(DZ280+EA280)/1000.0</f>
        <v>0</v>
      </c>
      <c r="Q280">
        <f>(DS280 - IF(AV280&gt;1, M280*DM280*100.0/(AX280), 0))*(DZ280+EA280)/1000.0</f>
        <v>0</v>
      </c>
      <c r="R280">
        <f>2.0/((1/T280-1/S280)+SIGN(T280)*SQRT((1/T280-1/S280)*(1/T280-1/S280) + 4*DN280/((DN280+1)*(DN280+1))*(2*1/T280*1/S280-1/S280*1/S280)))</f>
        <v>0</v>
      </c>
      <c r="S280">
        <f>IF(LEFT(DO280,1)&lt;&gt;"0",IF(LEFT(DO280,1)="1",3.0,DP280),$D$5+$E$5*(EG280*DZ280/($K$5*1000))+$F$5*(EG280*DZ280/($K$5*1000))*MAX(MIN(DM280,$J$5),$I$5)*MAX(MIN(DM280,$J$5),$I$5)+$G$5*MAX(MIN(DM280,$J$5),$I$5)*(EG280*DZ280/($K$5*1000))+$H$5*(EG280*DZ280/($K$5*1000))*(EG280*DZ280/($K$5*1000)))</f>
        <v>0</v>
      </c>
      <c r="T280">
        <f>K280*(1000-(1000*0.61365*exp(17.502*X280/(240.97+X280))/(DZ280+EA280)+DU280)/2)/(1000*0.61365*exp(17.502*X280/(240.97+X280))/(DZ280+EA280)-DU280)</f>
        <v>0</v>
      </c>
      <c r="U280">
        <f>1/((DN280+1)/(R280/1.6)+1/(S280/1.37)) + DN280/((DN280+1)/(R280/1.6) + DN280/(S280/1.37))</f>
        <v>0</v>
      </c>
      <c r="V280">
        <f>(DI280*DL280)</f>
        <v>0</v>
      </c>
      <c r="W280">
        <f>(EB280+(V280+2*0.95*5.67E-8*(((EB280+$B$7)+273)^4-(EB280+273)^4)-44100*K280)/(1.84*29.3*S280+8*0.95*5.67E-8*(EB280+273)^3))</f>
        <v>0</v>
      </c>
      <c r="X280">
        <f>($C$7*EC280+$D$7*ED280+$E$7*W280)</f>
        <v>0</v>
      </c>
      <c r="Y280">
        <f>0.61365*exp(17.502*X280/(240.97+X280))</f>
        <v>0</v>
      </c>
      <c r="Z280">
        <f>(AA280/AB280*100)</f>
        <v>0</v>
      </c>
      <c r="AA280">
        <f>DU280*(DZ280+EA280)/1000</f>
        <v>0</v>
      </c>
      <c r="AB280">
        <f>0.61365*exp(17.502*EB280/(240.97+EB280))</f>
        <v>0</v>
      </c>
      <c r="AC280">
        <f>(Y280-DU280*(DZ280+EA280)/1000)</f>
        <v>0</v>
      </c>
      <c r="AD280">
        <f>(-K280*44100)</f>
        <v>0</v>
      </c>
      <c r="AE280">
        <f>2*29.3*S280*0.92*(EB280-X280)</f>
        <v>0</v>
      </c>
      <c r="AF280">
        <f>2*0.95*5.67E-8*(((EB280+$B$7)+273)^4-(X280+273)^4)</f>
        <v>0</v>
      </c>
      <c r="AG280">
        <f>V280+AF280+AD280+AE280</f>
        <v>0</v>
      </c>
      <c r="AH280">
        <f>DY280*AV280*(DT280-DS280*(1000-AV280*DV280)/(1000-AV280*DU280))/(100*DM280)</f>
        <v>0</v>
      </c>
      <c r="AI280">
        <f>1000*DY280*AV280*(DU280-DV280)/(100*DM280*(1000-AV280*DU280))</f>
        <v>0</v>
      </c>
      <c r="AJ280">
        <f>(AK280 - AL280 - DZ280*1E3/(8.314*(EB280+273.15)) * AN280/DY280 * AM280) * DY280/(100*DM280) * (1000 - DV280)/1000</f>
        <v>0</v>
      </c>
      <c r="AK280">
        <v>1198.117005800356</v>
      </c>
      <c r="AL280">
        <v>1142.996</v>
      </c>
      <c r="AM280">
        <v>3.393971187933018</v>
      </c>
      <c r="AN280">
        <v>64.9634164498939</v>
      </c>
      <c r="AO280">
        <f>(AQ280 - AP280 + DZ280*1E3/(8.314*(EB280+273.15)) * AS280/DY280 * AR280) * DY280/(100*DM280) * 1000/(1000 - AQ280)</f>
        <v>0</v>
      </c>
      <c r="AP280">
        <v>18.14351955953285</v>
      </c>
      <c r="AQ280">
        <v>24.73998242424243</v>
      </c>
      <c r="AR280">
        <v>-0.007963744752164163</v>
      </c>
      <c r="AS280">
        <v>107.6059285332688</v>
      </c>
      <c r="AT280">
        <v>0</v>
      </c>
      <c r="AU280">
        <v>0</v>
      </c>
      <c r="AV280">
        <f>IF(AT280*$H$13&gt;=AX280,1.0,(AX280/(AX280-AT280*$H$13)))</f>
        <v>0</v>
      </c>
      <c r="AW280">
        <f>(AV280-1)*100</f>
        <v>0</v>
      </c>
      <c r="AX280">
        <f>MAX(0,($B$13+$C$13*EG280)/(1+$D$13*EG280)*DZ280/(EB280+273)*$E$13)</f>
        <v>0</v>
      </c>
      <c r="AY280" t="s">
        <v>439</v>
      </c>
      <c r="AZ280" t="s">
        <v>439</v>
      </c>
      <c r="BA280">
        <v>0</v>
      </c>
      <c r="BB280">
        <v>0</v>
      </c>
      <c r="BC280">
        <f>1-BA280/BB280</f>
        <v>0</v>
      </c>
      <c r="BD280">
        <v>0</v>
      </c>
      <c r="BE280" t="s">
        <v>439</v>
      </c>
      <c r="BF280" t="s">
        <v>439</v>
      </c>
      <c r="BG280">
        <v>0</v>
      </c>
      <c r="BH280">
        <v>0</v>
      </c>
      <c r="BI280">
        <f>1-BG280/BH280</f>
        <v>0</v>
      </c>
      <c r="BJ280">
        <v>0.5</v>
      </c>
      <c r="BK280">
        <f>DJ280</f>
        <v>0</v>
      </c>
      <c r="BL280">
        <f>M280</f>
        <v>0</v>
      </c>
      <c r="BM280">
        <f>BI280*BJ280*BK280</f>
        <v>0</v>
      </c>
      <c r="BN280">
        <f>(BL280-BD280)/BK280</f>
        <v>0</v>
      </c>
      <c r="BO280">
        <f>(BB280-BH280)/BH280</f>
        <v>0</v>
      </c>
      <c r="BP280">
        <f>BA280/(BC280+BA280/BH280)</f>
        <v>0</v>
      </c>
      <c r="BQ280" t="s">
        <v>439</v>
      </c>
      <c r="BR280">
        <v>0</v>
      </c>
      <c r="BS280">
        <f>IF(BR280&lt;&gt;0, BR280, BP280)</f>
        <v>0</v>
      </c>
      <c r="BT280">
        <f>1-BS280/BH280</f>
        <v>0</v>
      </c>
      <c r="BU280">
        <f>(BH280-BG280)/(BH280-BS280)</f>
        <v>0</v>
      </c>
      <c r="BV280">
        <f>(BB280-BH280)/(BB280-BS280)</f>
        <v>0</v>
      </c>
      <c r="BW280">
        <f>(BH280-BG280)/(BH280-BA280)</f>
        <v>0</v>
      </c>
      <c r="BX280">
        <f>(BB280-BH280)/(BB280-BA280)</f>
        <v>0</v>
      </c>
      <c r="BY280">
        <f>(BU280*BS280/BG280)</f>
        <v>0</v>
      </c>
      <c r="BZ280">
        <f>(1-BY280)</f>
        <v>0</v>
      </c>
      <c r="DI280">
        <f>$B$11*EH280+$C$11*EI280+$F$11*ET280*(1-EW280)</f>
        <v>0</v>
      </c>
      <c r="DJ280">
        <f>DI280*DK280</f>
        <v>0</v>
      </c>
      <c r="DK280">
        <f>($B$11*$D$9+$C$11*$D$9+$F$11*((FG280+EY280)/MAX(FG280+EY280+FH280, 0.1)*$I$9+FH280/MAX(FG280+EY280+FH280, 0.1)*$J$9))/($B$11+$C$11+$F$11)</f>
        <v>0</v>
      </c>
      <c r="DL280">
        <f>($B$11*$K$9+$C$11*$K$9+$F$11*((FG280+EY280)/MAX(FG280+EY280+FH280, 0.1)*$P$9+FH280/MAX(FG280+EY280+FH280, 0.1)*$Q$9))/($B$11+$C$11+$F$11)</f>
        <v>0</v>
      </c>
      <c r="DM280">
        <v>5.36</v>
      </c>
      <c r="DN280">
        <v>0.5</v>
      </c>
      <c r="DO280" t="s">
        <v>440</v>
      </c>
      <c r="DP280">
        <v>2</v>
      </c>
      <c r="DQ280" t="b">
        <v>1</v>
      </c>
      <c r="DR280">
        <v>1758646876.814285</v>
      </c>
      <c r="DS280">
        <v>1090.325</v>
      </c>
      <c r="DT280">
        <v>1160.692857142857</v>
      </c>
      <c r="DU280">
        <v>24.79548214285714</v>
      </c>
      <c r="DV280">
        <v>18.01390714285714</v>
      </c>
      <c r="DW280">
        <v>1090.444642857143</v>
      </c>
      <c r="DX280">
        <v>24.63448928571429</v>
      </c>
      <c r="DY280">
        <v>500.0137857142857</v>
      </c>
      <c r="DZ280">
        <v>90.45747857142854</v>
      </c>
      <c r="EA280">
        <v>0.03004835</v>
      </c>
      <c r="EB280">
        <v>31.13610357142857</v>
      </c>
      <c r="EC280">
        <v>30.12902142857143</v>
      </c>
      <c r="ED280">
        <v>999.9000000000002</v>
      </c>
      <c r="EE280">
        <v>0</v>
      </c>
      <c r="EF280">
        <v>0</v>
      </c>
      <c r="EG280">
        <v>10001.0075</v>
      </c>
      <c r="EH280">
        <v>0</v>
      </c>
      <c r="EI280">
        <v>12.3657</v>
      </c>
      <c r="EJ280">
        <v>-70.3662607142857</v>
      </c>
      <c r="EK280">
        <v>1118.048214285714</v>
      </c>
      <c r="EL280">
        <v>1181.986428571428</v>
      </c>
      <c r="EM280">
        <v>6.781563571428572</v>
      </c>
      <c r="EN280">
        <v>1160.692857142857</v>
      </c>
      <c r="EO280">
        <v>18.01390714285714</v>
      </c>
      <c r="EP280">
        <v>2.242936785714286</v>
      </c>
      <c r="EQ280">
        <v>1.629492857142857</v>
      </c>
      <c r="ER280">
        <v>19.27232142857143</v>
      </c>
      <c r="ES280">
        <v>14.24037857142857</v>
      </c>
      <c r="ET280">
        <v>1999.994285714285</v>
      </c>
      <c r="EU280">
        <v>0.9800006785714288</v>
      </c>
      <c r="EV280">
        <v>0.01999962142857143</v>
      </c>
      <c r="EW280">
        <v>0</v>
      </c>
      <c r="EX280">
        <v>869.9801071428573</v>
      </c>
      <c r="EY280">
        <v>5.00097</v>
      </c>
      <c r="EZ280">
        <v>17447.825</v>
      </c>
      <c r="FA280">
        <v>16707.53214285714</v>
      </c>
      <c r="FB280">
        <v>40.50221428571428</v>
      </c>
      <c r="FC280">
        <v>40.81199999999999</v>
      </c>
      <c r="FD280">
        <v>40.375</v>
      </c>
      <c r="FE280">
        <v>40.4955</v>
      </c>
      <c r="FF280">
        <v>41.2455</v>
      </c>
      <c r="FG280">
        <v>1955.094285714285</v>
      </c>
      <c r="FH280">
        <v>39.9</v>
      </c>
      <c r="FI280">
        <v>0</v>
      </c>
      <c r="FJ280">
        <v>1758646885.8</v>
      </c>
      <c r="FK280">
        <v>0</v>
      </c>
      <c r="FL280">
        <v>869.81068</v>
      </c>
      <c r="FM280">
        <v>-13.77961540927344</v>
      </c>
      <c r="FN280">
        <v>-258.8307696441461</v>
      </c>
      <c r="FO280">
        <v>17444.696</v>
      </c>
      <c r="FP280">
        <v>15</v>
      </c>
      <c r="FQ280">
        <v>0</v>
      </c>
      <c r="FR280" t="s">
        <v>441</v>
      </c>
      <c r="FS280">
        <v>1747247426.5</v>
      </c>
      <c r="FT280">
        <v>1747247420.5</v>
      </c>
      <c r="FU280">
        <v>0</v>
      </c>
      <c r="FV280">
        <v>1.027</v>
      </c>
      <c r="FW280">
        <v>0.031</v>
      </c>
      <c r="FX280">
        <v>0.02</v>
      </c>
      <c r="FY280">
        <v>0.05</v>
      </c>
      <c r="FZ280">
        <v>420</v>
      </c>
      <c r="GA280">
        <v>16</v>
      </c>
      <c r="GB280">
        <v>0.01</v>
      </c>
      <c r="GC280">
        <v>0.1</v>
      </c>
      <c r="GD280">
        <v>-70.36175</v>
      </c>
      <c r="GE280">
        <v>0.1758844277673064</v>
      </c>
      <c r="GF280">
        <v>0.1229208749562098</v>
      </c>
      <c r="GG280">
        <v>0</v>
      </c>
      <c r="GH280">
        <v>870.5348529411765</v>
      </c>
      <c r="GI280">
        <v>-13.18620321812076</v>
      </c>
      <c r="GJ280">
        <v>1.306231650754389</v>
      </c>
      <c r="GK280">
        <v>-1</v>
      </c>
      <c r="GL280">
        <v>6.85927025</v>
      </c>
      <c r="GM280">
        <v>-1.809331744840528</v>
      </c>
      <c r="GN280">
        <v>0.1750127826544035</v>
      </c>
      <c r="GO280">
        <v>0</v>
      </c>
      <c r="GP280">
        <v>0</v>
      </c>
      <c r="GQ280">
        <v>2</v>
      </c>
      <c r="GR280" t="s">
        <v>482</v>
      </c>
      <c r="GS280">
        <v>3.13521</v>
      </c>
      <c r="GT280">
        <v>2.69032</v>
      </c>
      <c r="GU280">
        <v>0.184678</v>
      </c>
      <c r="GV280">
        <v>0.189984</v>
      </c>
      <c r="GW280">
        <v>0.108653</v>
      </c>
      <c r="GX280">
        <v>0.0865942</v>
      </c>
      <c r="GY280">
        <v>25937.4</v>
      </c>
      <c r="GZ280">
        <v>25815.4</v>
      </c>
      <c r="HA280">
        <v>29571.2</v>
      </c>
      <c r="HB280">
        <v>29451.3</v>
      </c>
      <c r="HC280">
        <v>34824.2</v>
      </c>
      <c r="HD280">
        <v>35639.1</v>
      </c>
      <c r="HE280">
        <v>41614.5</v>
      </c>
      <c r="HF280">
        <v>41842.5</v>
      </c>
      <c r="HG280">
        <v>1.93043</v>
      </c>
      <c r="HH280">
        <v>1.87525</v>
      </c>
      <c r="HI280">
        <v>0.0670776</v>
      </c>
      <c r="HJ280">
        <v>0</v>
      </c>
      <c r="HK280">
        <v>29.0311</v>
      </c>
      <c r="HL280">
        <v>999.9</v>
      </c>
      <c r="HM280">
        <v>42.5</v>
      </c>
      <c r="HN280">
        <v>31.2</v>
      </c>
      <c r="HO280">
        <v>21.4398</v>
      </c>
      <c r="HP280">
        <v>62.078</v>
      </c>
      <c r="HQ280">
        <v>26.242</v>
      </c>
      <c r="HR280">
        <v>1</v>
      </c>
      <c r="HS280">
        <v>0.0522815</v>
      </c>
      <c r="HT280">
        <v>0.109752</v>
      </c>
      <c r="HU280">
        <v>20.3392</v>
      </c>
      <c r="HV280">
        <v>5.21744</v>
      </c>
      <c r="HW280">
        <v>12.0132</v>
      </c>
      <c r="HX280">
        <v>4.98905</v>
      </c>
      <c r="HY280">
        <v>3.288</v>
      </c>
      <c r="HZ280">
        <v>9999</v>
      </c>
      <c r="IA280">
        <v>9999</v>
      </c>
      <c r="IB280">
        <v>9999</v>
      </c>
      <c r="IC280">
        <v>999.9</v>
      </c>
      <c r="ID280">
        <v>1.86755</v>
      </c>
      <c r="IE280">
        <v>1.86676</v>
      </c>
      <c r="IF280">
        <v>1.86603</v>
      </c>
      <c r="IG280">
        <v>1.86602</v>
      </c>
      <c r="IH280">
        <v>1.86788</v>
      </c>
      <c r="II280">
        <v>1.87029</v>
      </c>
      <c r="IJ280">
        <v>1.86894</v>
      </c>
      <c r="IK280">
        <v>1.87043</v>
      </c>
      <c r="IL280">
        <v>0</v>
      </c>
      <c r="IM280">
        <v>0</v>
      </c>
      <c r="IN280">
        <v>0</v>
      </c>
      <c r="IO280">
        <v>0</v>
      </c>
      <c r="IP280" t="s">
        <v>443</v>
      </c>
      <c r="IQ280" t="s">
        <v>444</v>
      </c>
      <c r="IR280" t="s">
        <v>445</v>
      </c>
      <c r="IS280" t="s">
        <v>445</v>
      </c>
      <c r="IT280" t="s">
        <v>445</v>
      </c>
      <c r="IU280" t="s">
        <v>445</v>
      </c>
      <c r="IV280">
        <v>0</v>
      </c>
      <c r="IW280">
        <v>100</v>
      </c>
      <c r="IX280">
        <v>100</v>
      </c>
      <c r="IY280">
        <v>-0.13</v>
      </c>
      <c r="IZ280">
        <v>0.1602</v>
      </c>
      <c r="JA280">
        <v>0.1520806729546384</v>
      </c>
      <c r="JB280">
        <v>0.0003178419753343253</v>
      </c>
      <c r="JC280">
        <v>-6.012475575984678E-07</v>
      </c>
      <c r="JD280">
        <v>7.594320938325871E-11</v>
      </c>
      <c r="JE280">
        <v>-0.06537213769188976</v>
      </c>
      <c r="JF280">
        <v>-0.002779077146552394</v>
      </c>
      <c r="JG280">
        <v>0.0007843295920201409</v>
      </c>
      <c r="JH280">
        <v>-1.211717912536145E-05</v>
      </c>
      <c r="JI280">
        <v>4</v>
      </c>
      <c r="JJ280">
        <v>2338</v>
      </c>
      <c r="JK280">
        <v>1</v>
      </c>
      <c r="JL280">
        <v>27</v>
      </c>
      <c r="JM280">
        <v>189991</v>
      </c>
      <c r="JN280">
        <v>189991.1</v>
      </c>
      <c r="JO280">
        <v>2.39868</v>
      </c>
      <c r="JP280">
        <v>2.23755</v>
      </c>
      <c r="JQ280">
        <v>1.39648</v>
      </c>
      <c r="JR280">
        <v>2.34253</v>
      </c>
      <c r="JS280">
        <v>1.49536</v>
      </c>
      <c r="JT280">
        <v>2.69775</v>
      </c>
      <c r="JU280">
        <v>36.1989</v>
      </c>
      <c r="JV280">
        <v>24.07</v>
      </c>
      <c r="JW280">
        <v>18</v>
      </c>
      <c r="JX280">
        <v>490.381</v>
      </c>
      <c r="JY280">
        <v>445.797</v>
      </c>
      <c r="JZ280">
        <v>29.2207</v>
      </c>
      <c r="KA280">
        <v>28.2816</v>
      </c>
      <c r="KB280">
        <v>30.0003</v>
      </c>
      <c r="KC280">
        <v>28.1049</v>
      </c>
      <c r="KD280">
        <v>28.0346</v>
      </c>
      <c r="KE280">
        <v>47.9913</v>
      </c>
      <c r="KF280">
        <v>15.6503</v>
      </c>
      <c r="KG280">
        <v>32.5286</v>
      </c>
      <c r="KH280">
        <v>29.194</v>
      </c>
      <c r="KI280">
        <v>1209.03</v>
      </c>
      <c r="KJ280">
        <v>18.4689</v>
      </c>
      <c r="KK280">
        <v>101.069</v>
      </c>
      <c r="KL280">
        <v>100.616</v>
      </c>
    </row>
    <row r="281" spans="1:298">
      <c r="A281">
        <v>265</v>
      </c>
      <c r="B281">
        <v>1758646889.6</v>
      </c>
      <c r="C281">
        <v>5263.599999904633</v>
      </c>
      <c r="D281" t="s">
        <v>976</v>
      </c>
      <c r="E281" t="s">
        <v>977</v>
      </c>
      <c r="F281">
        <v>5</v>
      </c>
      <c r="G281" t="s">
        <v>833</v>
      </c>
      <c r="H281" t="s">
        <v>437</v>
      </c>
      <c r="I281" t="s">
        <v>438</v>
      </c>
      <c r="J281">
        <v>1758646882.1</v>
      </c>
      <c r="K281">
        <f>(L281)/1000</f>
        <v>0</v>
      </c>
      <c r="L281">
        <f>IF(DQ281, AO281, AI281)</f>
        <v>0</v>
      </c>
      <c r="M281">
        <f>IF(DQ281, AJ281, AH281)</f>
        <v>0</v>
      </c>
      <c r="N281">
        <f>DS281 - IF(AV281&gt;1, M281*DM281*100.0/(AX281), 0)</f>
        <v>0</v>
      </c>
      <c r="O281">
        <f>((U281-K281/2)*N281-M281)/(U281+K281/2)</f>
        <v>0</v>
      </c>
      <c r="P281">
        <f>O281*(DZ281+EA281)/1000.0</f>
        <v>0</v>
      </c>
      <c r="Q281">
        <f>(DS281 - IF(AV281&gt;1, M281*DM281*100.0/(AX281), 0))*(DZ281+EA281)/1000.0</f>
        <v>0</v>
      </c>
      <c r="R281">
        <f>2.0/((1/T281-1/S281)+SIGN(T281)*SQRT((1/T281-1/S281)*(1/T281-1/S281) + 4*DN281/((DN281+1)*(DN281+1))*(2*1/T281*1/S281-1/S281*1/S281)))</f>
        <v>0</v>
      </c>
      <c r="S281">
        <f>IF(LEFT(DO281,1)&lt;&gt;"0",IF(LEFT(DO281,1)="1",3.0,DP281),$D$5+$E$5*(EG281*DZ281/($K$5*1000))+$F$5*(EG281*DZ281/($K$5*1000))*MAX(MIN(DM281,$J$5),$I$5)*MAX(MIN(DM281,$J$5),$I$5)+$G$5*MAX(MIN(DM281,$J$5),$I$5)*(EG281*DZ281/($K$5*1000))+$H$5*(EG281*DZ281/($K$5*1000))*(EG281*DZ281/($K$5*1000)))</f>
        <v>0</v>
      </c>
      <c r="T281">
        <f>K281*(1000-(1000*0.61365*exp(17.502*X281/(240.97+X281))/(DZ281+EA281)+DU281)/2)/(1000*0.61365*exp(17.502*X281/(240.97+X281))/(DZ281+EA281)-DU281)</f>
        <v>0</v>
      </c>
      <c r="U281">
        <f>1/((DN281+1)/(R281/1.6)+1/(S281/1.37)) + DN281/((DN281+1)/(R281/1.6) + DN281/(S281/1.37))</f>
        <v>0</v>
      </c>
      <c r="V281">
        <f>(DI281*DL281)</f>
        <v>0</v>
      </c>
      <c r="W281">
        <f>(EB281+(V281+2*0.95*5.67E-8*(((EB281+$B$7)+273)^4-(EB281+273)^4)-44100*K281)/(1.84*29.3*S281+8*0.95*5.67E-8*(EB281+273)^3))</f>
        <v>0</v>
      </c>
      <c r="X281">
        <f>($C$7*EC281+$D$7*ED281+$E$7*W281)</f>
        <v>0</v>
      </c>
      <c r="Y281">
        <f>0.61365*exp(17.502*X281/(240.97+X281))</f>
        <v>0</v>
      </c>
      <c r="Z281">
        <f>(AA281/AB281*100)</f>
        <v>0</v>
      </c>
      <c r="AA281">
        <f>DU281*(DZ281+EA281)/1000</f>
        <v>0</v>
      </c>
      <c r="AB281">
        <f>0.61365*exp(17.502*EB281/(240.97+EB281))</f>
        <v>0</v>
      </c>
      <c r="AC281">
        <f>(Y281-DU281*(DZ281+EA281)/1000)</f>
        <v>0</v>
      </c>
      <c r="AD281">
        <f>(-K281*44100)</f>
        <v>0</v>
      </c>
      <c r="AE281">
        <f>2*29.3*S281*0.92*(EB281-X281)</f>
        <v>0</v>
      </c>
      <c r="AF281">
        <f>2*0.95*5.67E-8*(((EB281+$B$7)+273)^4-(X281+273)^4)</f>
        <v>0</v>
      </c>
      <c r="AG281">
        <f>V281+AF281+AD281+AE281</f>
        <v>0</v>
      </c>
      <c r="AH281">
        <f>DY281*AV281*(DT281-DS281*(1000-AV281*DV281)/(1000-AV281*DU281))/(100*DM281)</f>
        <v>0</v>
      </c>
      <c r="AI281">
        <f>1000*DY281*AV281*(DU281-DV281)/(100*DM281*(1000-AV281*DU281))</f>
        <v>0</v>
      </c>
      <c r="AJ281">
        <f>(AK281 - AL281 - DZ281*1E3/(8.314*(EB281+273.15)) * AN281/DY281 * AM281) * DY281/(100*DM281) * (1000 - DV281)/1000</f>
        <v>0</v>
      </c>
      <c r="AK281">
        <v>1215.281899886279</v>
      </c>
      <c r="AL281">
        <v>1160.109393939393</v>
      </c>
      <c r="AM281">
        <v>3.421391184830501</v>
      </c>
      <c r="AN281">
        <v>64.9634164498939</v>
      </c>
      <c r="AO281">
        <f>(AQ281 - AP281 + DZ281*1E3/(8.314*(EB281+273.15)) * AS281/DY281 * AR281) * DY281/(100*DM281) * 1000/(1000 - AQ281)</f>
        <v>0</v>
      </c>
      <c r="AP281">
        <v>18.29176973725335</v>
      </c>
      <c r="AQ281">
        <v>24.71877030303029</v>
      </c>
      <c r="AR281">
        <v>-0.002041089587431967</v>
      </c>
      <c r="AS281">
        <v>107.6059285332688</v>
      </c>
      <c r="AT281">
        <v>0</v>
      </c>
      <c r="AU281">
        <v>0</v>
      </c>
      <c r="AV281">
        <f>IF(AT281*$H$13&gt;=AX281,1.0,(AX281/(AX281-AT281*$H$13)))</f>
        <v>0</v>
      </c>
      <c r="AW281">
        <f>(AV281-1)*100</f>
        <v>0</v>
      </c>
      <c r="AX281">
        <f>MAX(0,($B$13+$C$13*EG281)/(1+$D$13*EG281)*DZ281/(EB281+273)*$E$13)</f>
        <v>0</v>
      </c>
      <c r="AY281" t="s">
        <v>439</v>
      </c>
      <c r="AZ281" t="s">
        <v>439</v>
      </c>
      <c r="BA281">
        <v>0</v>
      </c>
      <c r="BB281">
        <v>0</v>
      </c>
      <c r="BC281">
        <f>1-BA281/BB281</f>
        <v>0</v>
      </c>
      <c r="BD281">
        <v>0</v>
      </c>
      <c r="BE281" t="s">
        <v>439</v>
      </c>
      <c r="BF281" t="s">
        <v>439</v>
      </c>
      <c r="BG281">
        <v>0</v>
      </c>
      <c r="BH281">
        <v>0</v>
      </c>
      <c r="BI281">
        <f>1-BG281/BH281</f>
        <v>0</v>
      </c>
      <c r="BJ281">
        <v>0.5</v>
      </c>
      <c r="BK281">
        <f>DJ281</f>
        <v>0</v>
      </c>
      <c r="BL281">
        <f>M281</f>
        <v>0</v>
      </c>
      <c r="BM281">
        <f>BI281*BJ281*BK281</f>
        <v>0</v>
      </c>
      <c r="BN281">
        <f>(BL281-BD281)/BK281</f>
        <v>0</v>
      </c>
      <c r="BO281">
        <f>(BB281-BH281)/BH281</f>
        <v>0</v>
      </c>
      <c r="BP281">
        <f>BA281/(BC281+BA281/BH281)</f>
        <v>0</v>
      </c>
      <c r="BQ281" t="s">
        <v>439</v>
      </c>
      <c r="BR281">
        <v>0</v>
      </c>
      <c r="BS281">
        <f>IF(BR281&lt;&gt;0, BR281, BP281)</f>
        <v>0</v>
      </c>
      <c r="BT281">
        <f>1-BS281/BH281</f>
        <v>0</v>
      </c>
      <c r="BU281">
        <f>(BH281-BG281)/(BH281-BS281)</f>
        <v>0</v>
      </c>
      <c r="BV281">
        <f>(BB281-BH281)/(BB281-BS281)</f>
        <v>0</v>
      </c>
      <c r="BW281">
        <f>(BH281-BG281)/(BH281-BA281)</f>
        <v>0</v>
      </c>
      <c r="BX281">
        <f>(BB281-BH281)/(BB281-BA281)</f>
        <v>0</v>
      </c>
      <c r="BY281">
        <f>(BU281*BS281/BG281)</f>
        <v>0</v>
      </c>
      <c r="BZ281">
        <f>(1-BY281)</f>
        <v>0</v>
      </c>
      <c r="DI281">
        <f>$B$11*EH281+$C$11*EI281+$F$11*ET281*(1-EW281)</f>
        <v>0</v>
      </c>
      <c r="DJ281">
        <f>DI281*DK281</f>
        <v>0</v>
      </c>
      <c r="DK281">
        <f>($B$11*$D$9+$C$11*$D$9+$F$11*((FG281+EY281)/MAX(FG281+EY281+FH281, 0.1)*$I$9+FH281/MAX(FG281+EY281+FH281, 0.1)*$J$9))/($B$11+$C$11+$F$11)</f>
        <v>0</v>
      </c>
      <c r="DL281">
        <f>($B$11*$K$9+$C$11*$K$9+$F$11*((FG281+EY281)/MAX(FG281+EY281+FH281, 0.1)*$P$9+FH281/MAX(FG281+EY281+FH281, 0.1)*$Q$9))/($B$11+$C$11+$F$11)</f>
        <v>0</v>
      </c>
      <c r="DM281">
        <v>5.36</v>
      </c>
      <c r="DN281">
        <v>0.5</v>
      </c>
      <c r="DO281" t="s">
        <v>440</v>
      </c>
      <c r="DP281">
        <v>2</v>
      </c>
      <c r="DQ281" t="b">
        <v>1</v>
      </c>
      <c r="DR281">
        <v>1758646882.1</v>
      </c>
      <c r="DS281">
        <v>1108.04037037037</v>
      </c>
      <c r="DT281">
        <v>1178.373333333333</v>
      </c>
      <c r="DU281">
        <v>24.76103703703704</v>
      </c>
      <c r="DV281">
        <v>18.14058148148148</v>
      </c>
      <c r="DW281">
        <v>1108.171851851852</v>
      </c>
      <c r="DX281">
        <v>24.60052592592593</v>
      </c>
      <c r="DY281">
        <v>500.0242962962963</v>
      </c>
      <c r="DZ281">
        <v>90.4579111111111</v>
      </c>
      <c r="EA281">
        <v>0.03008007407407408</v>
      </c>
      <c r="EB281">
        <v>31.11062592592593</v>
      </c>
      <c r="EC281">
        <v>30.1238</v>
      </c>
      <c r="ED281">
        <v>999.9000000000001</v>
      </c>
      <c r="EE281">
        <v>0</v>
      </c>
      <c r="EF281">
        <v>0</v>
      </c>
      <c r="EG281">
        <v>10005.86259259259</v>
      </c>
      <c r="EH281">
        <v>0</v>
      </c>
      <c r="EI281">
        <v>12.3657</v>
      </c>
      <c r="EJ281">
        <v>-70.33278518518517</v>
      </c>
      <c r="EK281">
        <v>1136.172222222222</v>
      </c>
      <c r="EL281">
        <v>1200.146666666667</v>
      </c>
      <c r="EM281">
        <v>6.620456666666667</v>
      </c>
      <c r="EN281">
        <v>1178.373333333333</v>
      </c>
      <c r="EO281">
        <v>18.14058148148148</v>
      </c>
      <c r="EP281">
        <v>2.239832962962963</v>
      </c>
      <c r="EQ281">
        <v>1.640959259259259</v>
      </c>
      <c r="ER281">
        <v>19.25008148148148</v>
      </c>
      <c r="ES281">
        <v>14.34863703703704</v>
      </c>
      <c r="ET281">
        <v>1999.995185185185</v>
      </c>
      <c r="EU281">
        <v>0.9800010000000001</v>
      </c>
      <c r="EV281">
        <v>0.0199993</v>
      </c>
      <c r="EW281">
        <v>0</v>
      </c>
      <c r="EX281">
        <v>868.7608148148148</v>
      </c>
      <c r="EY281">
        <v>5.00097</v>
      </c>
      <c r="EZ281">
        <v>17424.77777777778</v>
      </c>
      <c r="FA281">
        <v>16707.54444444444</v>
      </c>
      <c r="FB281">
        <v>40.50229629629629</v>
      </c>
      <c r="FC281">
        <v>40.81199999999999</v>
      </c>
      <c r="FD281">
        <v>40.375</v>
      </c>
      <c r="FE281">
        <v>40.5</v>
      </c>
      <c r="FF281">
        <v>41.24066666666667</v>
      </c>
      <c r="FG281">
        <v>1955.095185185185</v>
      </c>
      <c r="FH281">
        <v>39.9</v>
      </c>
      <c r="FI281">
        <v>0</v>
      </c>
      <c r="FJ281">
        <v>1758646890.6</v>
      </c>
      <c r="FK281">
        <v>0</v>
      </c>
      <c r="FL281">
        <v>868.7144399999999</v>
      </c>
      <c r="FM281">
        <v>-13.39692310172227</v>
      </c>
      <c r="FN281">
        <v>-268.5384619374781</v>
      </c>
      <c r="FO281">
        <v>17423.66</v>
      </c>
      <c r="FP281">
        <v>15</v>
      </c>
      <c r="FQ281">
        <v>0</v>
      </c>
      <c r="FR281" t="s">
        <v>441</v>
      </c>
      <c r="FS281">
        <v>1747247426.5</v>
      </c>
      <c r="FT281">
        <v>1747247420.5</v>
      </c>
      <c r="FU281">
        <v>0</v>
      </c>
      <c r="FV281">
        <v>1.027</v>
      </c>
      <c r="FW281">
        <v>0.031</v>
      </c>
      <c r="FX281">
        <v>0.02</v>
      </c>
      <c r="FY281">
        <v>0.05</v>
      </c>
      <c r="FZ281">
        <v>420</v>
      </c>
      <c r="GA281">
        <v>16</v>
      </c>
      <c r="GB281">
        <v>0.01</v>
      </c>
      <c r="GC281">
        <v>0.1</v>
      </c>
      <c r="GD281">
        <v>-70.34355250000002</v>
      </c>
      <c r="GE281">
        <v>0.6584138836774082</v>
      </c>
      <c r="GF281">
        <v>0.1285097466877523</v>
      </c>
      <c r="GG281">
        <v>0</v>
      </c>
      <c r="GH281">
        <v>869.4818529411764</v>
      </c>
      <c r="GI281">
        <v>-13.84771581476727</v>
      </c>
      <c r="GJ281">
        <v>1.373896843724893</v>
      </c>
      <c r="GK281">
        <v>-1</v>
      </c>
      <c r="GL281">
        <v>6.699070000000001</v>
      </c>
      <c r="GM281">
        <v>-1.846861688555347</v>
      </c>
      <c r="GN281">
        <v>0.1787700294932012</v>
      </c>
      <c r="GO281">
        <v>0</v>
      </c>
      <c r="GP281">
        <v>0</v>
      </c>
      <c r="GQ281">
        <v>2</v>
      </c>
      <c r="GR281" t="s">
        <v>482</v>
      </c>
      <c r="GS281">
        <v>3.13528</v>
      </c>
      <c r="GT281">
        <v>2.69041</v>
      </c>
      <c r="GU281">
        <v>0.186419</v>
      </c>
      <c r="GV281">
        <v>0.191667</v>
      </c>
      <c r="GW281">
        <v>0.108584</v>
      </c>
      <c r="GX281">
        <v>0.087009</v>
      </c>
      <c r="GY281">
        <v>25882.4</v>
      </c>
      <c r="GZ281">
        <v>25762.2</v>
      </c>
      <c r="HA281">
        <v>29571.6</v>
      </c>
      <c r="HB281">
        <v>29451.9</v>
      </c>
      <c r="HC281">
        <v>34827.5</v>
      </c>
      <c r="HD281">
        <v>35623.4</v>
      </c>
      <c r="HE281">
        <v>41615.1</v>
      </c>
      <c r="HF281">
        <v>41843.2</v>
      </c>
      <c r="HG281">
        <v>1.9303</v>
      </c>
      <c r="HH281">
        <v>1.87563</v>
      </c>
      <c r="HI281">
        <v>0.0667386</v>
      </c>
      <c r="HJ281">
        <v>0</v>
      </c>
      <c r="HK281">
        <v>29.0226</v>
      </c>
      <c r="HL281">
        <v>999.9</v>
      </c>
      <c r="HM281">
        <v>42.5</v>
      </c>
      <c r="HN281">
        <v>31.2</v>
      </c>
      <c r="HO281">
        <v>21.4375</v>
      </c>
      <c r="HP281">
        <v>61.728</v>
      </c>
      <c r="HQ281">
        <v>26.0777</v>
      </c>
      <c r="HR281">
        <v>1</v>
      </c>
      <c r="HS281">
        <v>0.0524162</v>
      </c>
      <c r="HT281">
        <v>0.157293</v>
      </c>
      <c r="HU281">
        <v>20.3392</v>
      </c>
      <c r="HV281">
        <v>5.21744</v>
      </c>
      <c r="HW281">
        <v>12.0132</v>
      </c>
      <c r="HX281">
        <v>4.9888</v>
      </c>
      <c r="HY281">
        <v>3.288</v>
      </c>
      <c r="HZ281">
        <v>9999</v>
      </c>
      <c r="IA281">
        <v>9999</v>
      </c>
      <c r="IB281">
        <v>9999</v>
      </c>
      <c r="IC281">
        <v>999.9</v>
      </c>
      <c r="ID281">
        <v>1.86756</v>
      </c>
      <c r="IE281">
        <v>1.86675</v>
      </c>
      <c r="IF281">
        <v>1.86601</v>
      </c>
      <c r="IG281">
        <v>1.866</v>
      </c>
      <c r="IH281">
        <v>1.86787</v>
      </c>
      <c r="II281">
        <v>1.87028</v>
      </c>
      <c r="IJ281">
        <v>1.86894</v>
      </c>
      <c r="IK281">
        <v>1.87043</v>
      </c>
      <c r="IL281">
        <v>0</v>
      </c>
      <c r="IM281">
        <v>0</v>
      </c>
      <c r="IN281">
        <v>0</v>
      </c>
      <c r="IO281">
        <v>0</v>
      </c>
      <c r="IP281" t="s">
        <v>443</v>
      </c>
      <c r="IQ281" t="s">
        <v>444</v>
      </c>
      <c r="IR281" t="s">
        <v>445</v>
      </c>
      <c r="IS281" t="s">
        <v>445</v>
      </c>
      <c r="IT281" t="s">
        <v>445</v>
      </c>
      <c r="IU281" t="s">
        <v>445</v>
      </c>
      <c r="IV281">
        <v>0</v>
      </c>
      <c r="IW281">
        <v>100</v>
      </c>
      <c r="IX281">
        <v>100</v>
      </c>
      <c r="IY281">
        <v>-0.15</v>
      </c>
      <c r="IZ281">
        <v>0.1599</v>
      </c>
      <c r="JA281">
        <v>0.1520806729546384</v>
      </c>
      <c r="JB281">
        <v>0.0003178419753343253</v>
      </c>
      <c r="JC281">
        <v>-6.012475575984678E-07</v>
      </c>
      <c r="JD281">
        <v>7.594320938325871E-11</v>
      </c>
      <c r="JE281">
        <v>-0.06537213769188976</v>
      </c>
      <c r="JF281">
        <v>-0.002779077146552394</v>
      </c>
      <c r="JG281">
        <v>0.0007843295920201409</v>
      </c>
      <c r="JH281">
        <v>-1.211717912536145E-05</v>
      </c>
      <c r="JI281">
        <v>4</v>
      </c>
      <c r="JJ281">
        <v>2338</v>
      </c>
      <c r="JK281">
        <v>1</v>
      </c>
      <c r="JL281">
        <v>27</v>
      </c>
      <c r="JM281">
        <v>189991.1</v>
      </c>
      <c r="JN281">
        <v>189991.2</v>
      </c>
      <c r="JO281">
        <v>2.42798</v>
      </c>
      <c r="JP281">
        <v>2.23267</v>
      </c>
      <c r="JQ281">
        <v>1.39648</v>
      </c>
      <c r="JR281">
        <v>2.34619</v>
      </c>
      <c r="JS281">
        <v>1.49536</v>
      </c>
      <c r="JT281">
        <v>2.69897</v>
      </c>
      <c r="JU281">
        <v>36.1989</v>
      </c>
      <c r="JV281">
        <v>24.07</v>
      </c>
      <c r="JW281">
        <v>18</v>
      </c>
      <c r="JX281">
        <v>490.302</v>
      </c>
      <c r="JY281">
        <v>446.029</v>
      </c>
      <c r="JZ281">
        <v>29.0843</v>
      </c>
      <c r="KA281">
        <v>28.2816</v>
      </c>
      <c r="KB281">
        <v>30.0004</v>
      </c>
      <c r="KC281">
        <v>28.1049</v>
      </c>
      <c r="KD281">
        <v>28.0346</v>
      </c>
      <c r="KE281">
        <v>48.5729</v>
      </c>
      <c r="KF281">
        <v>14.7406</v>
      </c>
      <c r="KG281">
        <v>32.9191</v>
      </c>
      <c r="KH281">
        <v>29.0671</v>
      </c>
      <c r="KI281">
        <v>1222.39</v>
      </c>
      <c r="KJ281">
        <v>18.6197</v>
      </c>
      <c r="KK281">
        <v>101.07</v>
      </c>
      <c r="KL281">
        <v>100.618</v>
      </c>
    </row>
    <row r="282" spans="1:298">
      <c r="A282">
        <v>266</v>
      </c>
      <c r="B282">
        <v>1758646894.6</v>
      </c>
      <c r="C282">
        <v>5268.599999904633</v>
      </c>
      <c r="D282" t="s">
        <v>978</v>
      </c>
      <c r="E282" t="s">
        <v>979</v>
      </c>
      <c r="F282">
        <v>5</v>
      </c>
      <c r="G282" t="s">
        <v>833</v>
      </c>
      <c r="H282" t="s">
        <v>437</v>
      </c>
      <c r="I282" t="s">
        <v>438</v>
      </c>
      <c r="J282">
        <v>1758646886.814285</v>
      </c>
      <c r="K282">
        <f>(L282)/1000</f>
        <v>0</v>
      </c>
      <c r="L282">
        <f>IF(DQ282, AO282, AI282)</f>
        <v>0</v>
      </c>
      <c r="M282">
        <f>IF(DQ282, AJ282, AH282)</f>
        <v>0</v>
      </c>
      <c r="N282">
        <f>DS282 - IF(AV282&gt;1, M282*DM282*100.0/(AX282), 0)</f>
        <v>0</v>
      </c>
      <c r="O282">
        <f>((U282-K282/2)*N282-M282)/(U282+K282/2)</f>
        <v>0</v>
      </c>
      <c r="P282">
        <f>O282*(DZ282+EA282)/1000.0</f>
        <v>0</v>
      </c>
      <c r="Q282">
        <f>(DS282 - IF(AV282&gt;1, M282*DM282*100.0/(AX282), 0))*(DZ282+EA282)/1000.0</f>
        <v>0</v>
      </c>
      <c r="R282">
        <f>2.0/((1/T282-1/S282)+SIGN(T282)*SQRT((1/T282-1/S282)*(1/T282-1/S282) + 4*DN282/((DN282+1)*(DN282+1))*(2*1/T282*1/S282-1/S282*1/S282)))</f>
        <v>0</v>
      </c>
      <c r="S282">
        <f>IF(LEFT(DO282,1)&lt;&gt;"0",IF(LEFT(DO282,1)="1",3.0,DP282),$D$5+$E$5*(EG282*DZ282/($K$5*1000))+$F$5*(EG282*DZ282/($K$5*1000))*MAX(MIN(DM282,$J$5),$I$5)*MAX(MIN(DM282,$J$5),$I$5)+$G$5*MAX(MIN(DM282,$J$5),$I$5)*(EG282*DZ282/($K$5*1000))+$H$5*(EG282*DZ282/($K$5*1000))*(EG282*DZ282/($K$5*1000)))</f>
        <v>0</v>
      </c>
      <c r="T282">
        <f>K282*(1000-(1000*0.61365*exp(17.502*X282/(240.97+X282))/(DZ282+EA282)+DU282)/2)/(1000*0.61365*exp(17.502*X282/(240.97+X282))/(DZ282+EA282)-DU282)</f>
        <v>0</v>
      </c>
      <c r="U282">
        <f>1/((DN282+1)/(R282/1.6)+1/(S282/1.37)) + DN282/((DN282+1)/(R282/1.6) + DN282/(S282/1.37))</f>
        <v>0</v>
      </c>
      <c r="V282">
        <f>(DI282*DL282)</f>
        <v>0</v>
      </c>
      <c r="W282">
        <f>(EB282+(V282+2*0.95*5.67E-8*(((EB282+$B$7)+273)^4-(EB282+273)^4)-44100*K282)/(1.84*29.3*S282+8*0.95*5.67E-8*(EB282+273)^3))</f>
        <v>0</v>
      </c>
      <c r="X282">
        <f>($C$7*EC282+$D$7*ED282+$E$7*W282)</f>
        <v>0</v>
      </c>
      <c r="Y282">
        <f>0.61365*exp(17.502*X282/(240.97+X282))</f>
        <v>0</v>
      </c>
      <c r="Z282">
        <f>(AA282/AB282*100)</f>
        <v>0</v>
      </c>
      <c r="AA282">
        <f>DU282*(DZ282+EA282)/1000</f>
        <v>0</v>
      </c>
      <c r="AB282">
        <f>0.61365*exp(17.502*EB282/(240.97+EB282))</f>
        <v>0</v>
      </c>
      <c r="AC282">
        <f>(Y282-DU282*(DZ282+EA282)/1000)</f>
        <v>0</v>
      </c>
      <c r="AD282">
        <f>(-K282*44100)</f>
        <v>0</v>
      </c>
      <c r="AE282">
        <f>2*29.3*S282*0.92*(EB282-X282)</f>
        <v>0</v>
      </c>
      <c r="AF282">
        <f>2*0.95*5.67E-8*(((EB282+$B$7)+273)^4-(X282+273)^4)</f>
        <v>0</v>
      </c>
      <c r="AG282">
        <f>V282+AF282+AD282+AE282</f>
        <v>0</v>
      </c>
      <c r="AH282">
        <f>DY282*AV282*(DT282-DS282*(1000-AV282*DV282)/(1000-AV282*DU282))/(100*DM282)</f>
        <v>0</v>
      </c>
      <c r="AI282">
        <f>1000*DY282*AV282*(DU282-DV282)/(100*DM282*(1000-AV282*DU282))</f>
        <v>0</v>
      </c>
      <c r="AJ282">
        <f>(AK282 - AL282 - DZ282*1E3/(8.314*(EB282+273.15)) * AN282/DY282 * AM282) * DY282/(100*DM282) * (1000 - DV282)/1000</f>
        <v>0</v>
      </c>
      <c r="AK282">
        <v>1232.737334674033</v>
      </c>
      <c r="AL282">
        <v>1177.493454545454</v>
      </c>
      <c r="AM282">
        <v>3.489194192113641</v>
      </c>
      <c r="AN282">
        <v>64.9634164498939</v>
      </c>
      <c r="AO282">
        <f>(AQ282 - AP282 + DZ282*1E3/(8.314*(EB282+273.15)) * AS282/DY282 * AR282) * DY282/(100*DM282) * 1000/(1000 - AQ282)</f>
        <v>0</v>
      </c>
      <c r="AP282">
        <v>18.44281159077113</v>
      </c>
      <c r="AQ282">
        <v>24.69441515151514</v>
      </c>
      <c r="AR282">
        <v>-0.003390298174343129</v>
      </c>
      <c r="AS282">
        <v>107.6059285332688</v>
      </c>
      <c r="AT282">
        <v>0</v>
      </c>
      <c r="AU282">
        <v>0</v>
      </c>
      <c r="AV282">
        <f>IF(AT282*$H$13&gt;=AX282,1.0,(AX282/(AX282-AT282*$H$13)))</f>
        <v>0</v>
      </c>
      <c r="AW282">
        <f>(AV282-1)*100</f>
        <v>0</v>
      </c>
      <c r="AX282">
        <f>MAX(0,($B$13+$C$13*EG282)/(1+$D$13*EG282)*DZ282/(EB282+273)*$E$13)</f>
        <v>0</v>
      </c>
      <c r="AY282" t="s">
        <v>439</v>
      </c>
      <c r="AZ282" t="s">
        <v>439</v>
      </c>
      <c r="BA282">
        <v>0</v>
      </c>
      <c r="BB282">
        <v>0</v>
      </c>
      <c r="BC282">
        <f>1-BA282/BB282</f>
        <v>0</v>
      </c>
      <c r="BD282">
        <v>0</v>
      </c>
      <c r="BE282" t="s">
        <v>439</v>
      </c>
      <c r="BF282" t="s">
        <v>439</v>
      </c>
      <c r="BG282">
        <v>0</v>
      </c>
      <c r="BH282">
        <v>0</v>
      </c>
      <c r="BI282">
        <f>1-BG282/BH282</f>
        <v>0</v>
      </c>
      <c r="BJ282">
        <v>0.5</v>
      </c>
      <c r="BK282">
        <f>DJ282</f>
        <v>0</v>
      </c>
      <c r="BL282">
        <f>M282</f>
        <v>0</v>
      </c>
      <c r="BM282">
        <f>BI282*BJ282*BK282</f>
        <v>0</v>
      </c>
      <c r="BN282">
        <f>(BL282-BD282)/BK282</f>
        <v>0</v>
      </c>
      <c r="BO282">
        <f>(BB282-BH282)/BH282</f>
        <v>0</v>
      </c>
      <c r="BP282">
        <f>BA282/(BC282+BA282/BH282)</f>
        <v>0</v>
      </c>
      <c r="BQ282" t="s">
        <v>439</v>
      </c>
      <c r="BR282">
        <v>0</v>
      </c>
      <c r="BS282">
        <f>IF(BR282&lt;&gt;0, BR282, BP282)</f>
        <v>0</v>
      </c>
      <c r="BT282">
        <f>1-BS282/BH282</f>
        <v>0</v>
      </c>
      <c r="BU282">
        <f>(BH282-BG282)/(BH282-BS282)</f>
        <v>0</v>
      </c>
      <c r="BV282">
        <f>(BB282-BH282)/(BB282-BS282)</f>
        <v>0</v>
      </c>
      <c r="BW282">
        <f>(BH282-BG282)/(BH282-BA282)</f>
        <v>0</v>
      </c>
      <c r="BX282">
        <f>(BB282-BH282)/(BB282-BA282)</f>
        <v>0</v>
      </c>
      <c r="BY282">
        <f>(BU282*BS282/BG282)</f>
        <v>0</v>
      </c>
      <c r="BZ282">
        <f>(1-BY282)</f>
        <v>0</v>
      </c>
      <c r="DI282">
        <f>$B$11*EH282+$C$11*EI282+$F$11*ET282*(1-EW282)</f>
        <v>0</v>
      </c>
      <c r="DJ282">
        <f>DI282*DK282</f>
        <v>0</v>
      </c>
      <c r="DK282">
        <f>($B$11*$D$9+$C$11*$D$9+$F$11*((FG282+EY282)/MAX(FG282+EY282+FH282, 0.1)*$I$9+FH282/MAX(FG282+EY282+FH282, 0.1)*$J$9))/($B$11+$C$11+$F$11)</f>
        <v>0</v>
      </c>
      <c r="DL282">
        <f>($B$11*$K$9+$C$11*$K$9+$F$11*((FG282+EY282)/MAX(FG282+EY282+FH282, 0.1)*$P$9+FH282/MAX(FG282+EY282+FH282, 0.1)*$Q$9))/($B$11+$C$11+$F$11)</f>
        <v>0</v>
      </c>
      <c r="DM282">
        <v>5.36</v>
      </c>
      <c r="DN282">
        <v>0.5</v>
      </c>
      <c r="DO282" t="s">
        <v>440</v>
      </c>
      <c r="DP282">
        <v>2</v>
      </c>
      <c r="DQ282" t="b">
        <v>1</v>
      </c>
      <c r="DR282">
        <v>1758646886.814285</v>
      </c>
      <c r="DS282">
        <v>1123.860714285714</v>
      </c>
      <c r="DT282">
        <v>1194.148214285714</v>
      </c>
      <c r="DU282">
        <v>24.72978928571429</v>
      </c>
      <c r="DV282">
        <v>18.27161428571429</v>
      </c>
      <c r="DW282">
        <v>1124.002857142857</v>
      </c>
      <c r="DX282">
        <v>24.56970714285714</v>
      </c>
      <c r="DY282">
        <v>500.0529999999999</v>
      </c>
      <c r="DZ282">
        <v>90.45763214285715</v>
      </c>
      <c r="EA282">
        <v>0.02990066071428571</v>
      </c>
      <c r="EB282">
        <v>31.08567142857143</v>
      </c>
      <c r="EC282">
        <v>30.11658928571428</v>
      </c>
      <c r="ED282">
        <v>999.9000000000002</v>
      </c>
      <c r="EE282">
        <v>0</v>
      </c>
      <c r="EF282">
        <v>0</v>
      </c>
      <c r="EG282">
        <v>10008.84321428571</v>
      </c>
      <c r="EH282">
        <v>0</v>
      </c>
      <c r="EI282">
        <v>12.3657</v>
      </c>
      <c r="EJ282">
        <v>-70.287025</v>
      </c>
      <c r="EK282">
        <v>1152.356785714286</v>
      </c>
      <c r="EL282">
        <v>1216.375</v>
      </c>
      <c r="EM282">
        <v>6.458181785714286</v>
      </c>
      <c r="EN282">
        <v>1194.148214285714</v>
      </c>
      <c r="EO282">
        <v>18.27161428571429</v>
      </c>
      <c r="EP282">
        <v>2.236999642857143</v>
      </c>
      <c r="EQ282">
        <v>1.652806785714286</v>
      </c>
      <c r="ER282">
        <v>19.22976428571428</v>
      </c>
      <c r="ES282">
        <v>14.4598</v>
      </c>
      <c r="ET282">
        <v>1999.973214285714</v>
      </c>
      <c r="EU282">
        <v>0.9800010000000002</v>
      </c>
      <c r="EV282">
        <v>0.0199993</v>
      </c>
      <c r="EW282">
        <v>0</v>
      </c>
      <c r="EX282">
        <v>867.67125</v>
      </c>
      <c r="EY282">
        <v>5.00097</v>
      </c>
      <c r="EZ282">
        <v>17403.32142857143</v>
      </c>
      <c r="FA282">
        <v>16707.36071428571</v>
      </c>
      <c r="FB282">
        <v>40.50885714285714</v>
      </c>
      <c r="FC282">
        <v>40.81199999999999</v>
      </c>
      <c r="FD282">
        <v>40.375</v>
      </c>
      <c r="FE282">
        <v>40.5</v>
      </c>
      <c r="FF282">
        <v>41.2455</v>
      </c>
      <c r="FG282">
        <v>1955.073214285714</v>
      </c>
      <c r="FH282">
        <v>39.9</v>
      </c>
      <c r="FI282">
        <v>0</v>
      </c>
      <c r="FJ282">
        <v>1758646895.4</v>
      </c>
      <c r="FK282">
        <v>0</v>
      </c>
      <c r="FL282">
        <v>867.6272</v>
      </c>
      <c r="FM282">
        <v>-13.4992307412023</v>
      </c>
      <c r="FN282">
        <v>-276.7615380403903</v>
      </c>
      <c r="FO282">
        <v>17401.828</v>
      </c>
      <c r="FP282">
        <v>15</v>
      </c>
      <c r="FQ282">
        <v>0</v>
      </c>
      <c r="FR282" t="s">
        <v>441</v>
      </c>
      <c r="FS282">
        <v>1747247426.5</v>
      </c>
      <c r="FT282">
        <v>1747247420.5</v>
      </c>
      <c r="FU282">
        <v>0</v>
      </c>
      <c r="FV282">
        <v>1.027</v>
      </c>
      <c r="FW282">
        <v>0.031</v>
      </c>
      <c r="FX282">
        <v>0.02</v>
      </c>
      <c r="FY282">
        <v>0.05</v>
      </c>
      <c r="FZ282">
        <v>420</v>
      </c>
      <c r="GA282">
        <v>16</v>
      </c>
      <c r="GB282">
        <v>0.01</v>
      </c>
      <c r="GC282">
        <v>0.1</v>
      </c>
      <c r="GD282">
        <v>-70.35166097560975</v>
      </c>
      <c r="GE282">
        <v>0.5347797909407529</v>
      </c>
      <c r="GF282">
        <v>0.1271692263703518</v>
      </c>
      <c r="GG282">
        <v>0</v>
      </c>
      <c r="GH282">
        <v>868.3652647058824</v>
      </c>
      <c r="GI282">
        <v>-13.74760886485037</v>
      </c>
      <c r="GJ282">
        <v>1.36438090482834</v>
      </c>
      <c r="GK282">
        <v>-1</v>
      </c>
      <c r="GL282">
        <v>6.565602682926831</v>
      </c>
      <c r="GM282">
        <v>-2.008593031358872</v>
      </c>
      <c r="GN282">
        <v>0.1987589906053571</v>
      </c>
      <c r="GO282">
        <v>0</v>
      </c>
      <c r="GP282">
        <v>0</v>
      </c>
      <c r="GQ282">
        <v>2</v>
      </c>
      <c r="GR282" t="s">
        <v>482</v>
      </c>
      <c r="GS282">
        <v>3.13539</v>
      </c>
      <c r="GT282">
        <v>2.68962</v>
      </c>
      <c r="GU282">
        <v>0.188174</v>
      </c>
      <c r="GV282">
        <v>0.19334</v>
      </c>
      <c r="GW282">
        <v>0.108517</v>
      </c>
      <c r="GX282">
        <v>0.0876011</v>
      </c>
      <c r="GY282">
        <v>25827.2</v>
      </c>
      <c r="GZ282">
        <v>25708.2</v>
      </c>
      <c r="HA282">
        <v>29572.4</v>
      </c>
      <c r="HB282">
        <v>29451.2</v>
      </c>
      <c r="HC282">
        <v>34831</v>
      </c>
      <c r="HD282">
        <v>35599.1</v>
      </c>
      <c r="HE282">
        <v>41616.1</v>
      </c>
      <c r="HF282">
        <v>41842.2</v>
      </c>
      <c r="HG282">
        <v>1.93018</v>
      </c>
      <c r="HH282">
        <v>1.87553</v>
      </c>
      <c r="HI282">
        <v>0.0672191</v>
      </c>
      <c r="HJ282">
        <v>0</v>
      </c>
      <c r="HK282">
        <v>29.013</v>
      </c>
      <c r="HL282">
        <v>999.9</v>
      </c>
      <c r="HM282">
        <v>42.6</v>
      </c>
      <c r="HN282">
        <v>31.2</v>
      </c>
      <c r="HO282">
        <v>21.4908</v>
      </c>
      <c r="HP282">
        <v>61.948</v>
      </c>
      <c r="HQ282">
        <v>26.0817</v>
      </c>
      <c r="HR282">
        <v>1</v>
      </c>
      <c r="HS282">
        <v>0.0525</v>
      </c>
      <c r="HT282">
        <v>0.180349</v>
      </c>
      <c r="HU282">
        <v>20.3387</v>
      </c>
      <c r="HV282">
        <v>5.21385</v>
      </c>
      <c r="HW282">
        <v>12.0125</v>
      </c>
      <c r="HX282">
        <v>4.98815</v>
      </c>
      <c r="HY282">
        <v>3.2875</v>
      </c>
      <c r="HZ282">
        <v>9999</v>
      </c>
      <c r="IA282">
        <v>9999</v>
      </c>
      <c r="IB282">
        <v>9999</v>
      </c>
      <c r="IC282">
        <v>999.9</v>
      </c>
      <c r="ID282">
        <v>1.86758</v>
      </c>
      <c r="IE282">
        <v>1.86674</v>
      </c>
      <c r="IF282">
        <v>1.86603</v>
      </c>
      <c r="IG282">
        <v>1.866</v>
      </c>
      <c r="IH282">
        <v>1.86785</v>
      </c>
      <c r="II282">
        <v>1.87027</v>
      </c>
      <c r="IJ282">
        <v>1.86894</v>
      </c>
      <c r="IK282">
        <v>1.87042</v>
      </c>
      <c r="IL282">
        <v>0</v>
      </c>
      <c r="IM282">
        <v>0</v>
      </c>
      <c r="IN282">
        <v>0</v>
      </c>
      <c r="IO282">
        <v>0</v>
      </c>
      <c r="IP282" t="s">
        <v>443</v>
      </c>
      <c r="IQ282" t="s">
        <v>444</v>
      </c>
      <c r="IR282" t="s">
        <v>445</v>
      </c>
      <c r="IS282" t="s">
        <v>445</v>
      </c>
      <c r="IT282" t="s">
        <v>445</v>
      </c>
      <c r="IU282" t="s">
        <v>445</v>
      </c>
      <c r="IV282">
        <v>0</v>
      </c>
      <c r="IW282">
        <v>100</v>
      </c>
      <c r="IX282">
        <v>100</v>
      </c>
      <c r="IY282">
        <v>-0.17</v>
      </c>
      <c r="IZ282">
        <v>0.1596</v>
      </c>
      <c r="JA282">
        <v>0.1520806729546384</v>
      </c>
      <c r="JB282">
        <v>0.0003178419753343253</v>
      </c>
      <c r="JC282">
        <v>-6.012475575984678E-07</v>
      </c>
      <c r="JD282">
        <v>7.594320938325871E-11</v>
      </c>
      <c r="JE282">
        <v>-0.06537213769188976</v>
      </c>
      <c r="JF282">
        <v>-0.002779077146552394</v>
      </c>
      <c r="JG282">
        <v>0.0007843295920201409</v>
      </c>
      <c r="JH282">
        <v>-1.211717912536145E-05</v>
      </c>
      <c r="JI282">
        <v>4</v>
      </c>
      <c r="JJ282">
        <v>2338</v>
      </c>
      <c r="JK282">
        <v>1</v>
      </c>
      <c r="JL282">
        <v>27</v>
      </c>
      <c r="JM282">
        <v>189991.1</v>
      </c>
      <c r="JN282">
        <v>189991.2</v>
      </c>
      <c r="JO282">
        <v>2.45239</v>
      </c>
      <c r="JP282">
        <v>2.22778</v>
      </c>
      <c r="JQ282">
        <v>1.39648</v>
      </c>
      <c r="JR282">
        <v>2.34619</v>
      </c>
      <c r="JS282">
        <v>1.49536</v>
      </c>
      <c r="JT282">
        <v>2.65991</v>
      </c>
      <c r="JU282">
        <v>36.1989</v>
      </c>
      <c r="JV282">
        <v>24.07</v>
      </c>
      <c r="JW282">
        <v>18</v>
      </c>
      <c r="JX282">
        <v>490.223</v>
      </c>
      <c r="JY282">
        <v>445.967</v>
      </c>
      <c r="JZ282">
        <v>28.9684</v>
      </c>
      <c r="KA282">
        <v>28.2816</v>
      </c>
      <c r="KB282">
        <v>30.0002</v>
      </c>
      <c r="KC282">
        <v>28.1049</v>
      </c>
      <c r="KD282">
        <v>28.0346</v>
      </c>
      <c r="KE282">
        <v>49.0729</v>
      </c>
      <c r="KF282">
        <v>14.4433</v>
      </c>
      <c r="KG282">
        <v>32.9191</v>
      </c>
      <c r="KH282">
        <v>28.9569</v>
      </c>
      <c r="KI282">
        <v>1242.42</v>
      </c>
      <c r="KJ282">
        <v>18.6427</v>
      </c>
      <c r="KK282">
        <v>101.073</v>
      </c>
      <c r="KL282">
        <v>100.616</v>
      </c>
    </row>
    <row r="283" spans="1:298">
      <c r="A283">
        <v>267</v>
      </c>
      <c r="B283">
        <v>1758646899.6</v>
      </c>
      <c r="C283">
        <v>5273.599999904633</v>
      </c>
      <c r="D283" t="s">
        <v>980</v>
      </c>
      <c r="E283" t="s">
        <v>981</v>
      </c>
      <c r="F283">
        <v>5</v>
      </c>
      <c r="G283" t="s">
        <v>833</v>
      </c>
      <c r="H283" t="s">
        <v>437</v>
      </c>
      <c r="I283" t="s">
        <v>438</v>
      </c>
      <c r="J283">
        <v>1758646892.1</v>
      </c>
      <c r="K283">
        <f>(L283)/1000</f>
        <v>0</v>
      </c>
      <c r="L283">
        <f>IF(DQ283, AO283, AI283)</f>
        <v>0</v>
      </c>
      <c r="M283">
        <f>IF(DQ283, AJ283, AH283)</f>
        <v>0</v>
      </c>
      <c r="N283">
        <f>DS283 - IF(AV283&gt;1, M283*DM283*100.0/(AX283), 0)</f>
        <v>0</v>
      </c>
      <c r="O283">
        <f>((U283-K283/2)*N283-M283)/(U283+K283/2)</f>
        <v>0</v>
      </c>
      <c r="P283">
        <f>O283*(DZ283+EA283)/1000.0</f>
        <v>0</v>
      </c>
      <c r="Q283">
        <f>(DS283 - IF(AV283&gt;1, M283*DM283*100.0/(AX283), 0))*(DZ283+EA283)/1000.0</f>
        <v>0</v>
      </c>
      <c r="R283">
        <f>2.0/((1/T283-1/S283)+SIGN(T283)*SQRT((1/T283-1/S283)*(1/T283-1/S283) + 4*DN283/((DN283+1)*(DN283+1))*(2*1/T283*1/S283-1/S283*1/S283)))</f>
        <v>0</v>
      </c>
      <c r="S283">
        <f>IF(LEFT(DO283,1)&lt;&gt;"0",IF(LEFT(DO283,1)="1",3.0,DP283),$D$5+$E$5*(EG283*DZ283/($K$5*1000))+$F$5*(EG283*DZ283/($K$5*1000))*MAX(MIN(DM283,$J$5),$I$5)*MAX(MIN(DM283,$J$5),$I$5)+$G$5*MAX(MIN(DM283,$J$5),$I$5)*(EG283*DZ283/($K$5*1000))+$H$5*(EG283*DZ283/($K$5*1000))*(EG283*DZ283/($K$5*1000)))</f>
        <v>0</v>
      </c>
      <c r="T283">
        <f>K283*(1000-(1000*0.61365*exp(17.502*X283/(240.97+X283))/(DZ283+EA283)+DU283)/2)/(1000*0.61365*exp(17.502*X283/(240.97+X283))/(DZ283+EA283)-DU283)</f>
        <v>0</v>
      </c>
      <c r="U283">
        <f>1/((DN283+1)/(R283/1.6)+1/(S283/1.37)) + DN283/((DN283+1)/(R283/1.6) + DN283/(S283/1.37))</f>
        <v>0</v>
      </c>
      <c r="V283">
        <f>(DI283*DL283)</f>
        <v>0</v>
      </c>
      <c r="W283">
        <f>(EB283+(V283+2*0.95*5.67E-8*(((EB283+$B$7)+273)^4-(EB283+273)^4)-44100*K283)/(1.84*29.3*S283+8*0.95*5.67E-8*(EB283+273)^3))</f>
        <v>0</v>
      </c>
      <c r="X283">
        <f>($C$7*EC283+$D$7*ED283+$E$7*W283)</f>
        <v>0</v>
      </c>
      <c r="Y283">
        <f>0.61365*exp(17.502*X283/(240.97+X283))</f>
        <v>0</v>
      </c>
      <c r="Z283">
        <f>(AA283/AB283*100)</f>
        <v>0</v>
      </c>
      <c r="AA283">
        <f>DU283*(DZ283+EA283)/1000</f>
        <v>0</v>
      </c>
      <c r="AB283">
        <f>0.61365*exp(17.502*EB283/(240.97+EB283))</f>
        <v>0</v>
      </c>
      <c r="AC283">
        <f>(Y283-DU283*(DZ283+EA283)/1000)</f>
        <v>0</v>
      </c>
      <c r="AD283">
        <f>(-K283*44100)</f>
        <v>0</v>
      </c>
      <c r="AE283">
        <f>2*29.3*S283*0.92*(EB283-X283)</f>
        <v>0</v>
      </c>
      <c r="AF283">
        <f>2*0.95*5.67E-8*(((EB283+$B$7)+273)^4-(X283+273)^4)</f>
        <v>0</v>
      </c>
      <c r="AG283">
        <f>V283+AF283+AD283+AE283</f>
        <v>0</v>
      </c>
      <c r="AH283">
        <f>DY283*AV283*(DT283-DS283*(1000-AV283*DV283)/(1000-AV283*DU283))/(100*DM283)</f>
        <v>0</v>
      </c>
      <c r="AI283">
        <f>1000*DY283*AV283*(DU283-DV283)/(100*DM283*(1000-AV283*DU283))</f>
        <v>0</v>
      </c>
      <c r="AJ283">
        <f>(AK283 - AL283 - DZ283*1E3/(8.314*(EB283+273.15)) * AN283/DY283 * AM283) * DY283/(100*DM283) * (1000 - DV283)/1000</f>
        <v>0</v>
      </c>
      <c r="AK283">
        <v>1249.857474057582</v>
      </c>
      <c r="AL283">
        <v>1194.536242424243</v>
      </c>
      <c r="AM283">
        <v>3.398005373842145</v>
      </c>
      <c r="AN283">
        <v>64.9634164498939</v>
      </c>
      <c r="AO283">
        <f>(AQ283 - AP283 + DZ283*1E3/(8.314*(EB283+273.15)) * AS283/DY283 * AR283) * DY283/(100*DM283) * 1000/(1000 - AQ283)</f>
        <v>0</v>
      </c>
      <c r="AP283">
        <v>18.56713453340647</v>
      </c>
      <c r="AQ283">
        <v>24.67975878787878</v>
      </c>
      <c r="AR283">
        <v>-0.0009799151399159118</v>
      </c>
      <c r="AS283">
        <v>107.6059285332688</v>
      </c>
      <c r="AT283">
        <v>0</v>
      </c>
      <c r="AU283">
        <v>0</v>
      </c>
      <c r="AV283">
        <f>IF(AT283*$H$13&gt;=AX283,1.0,(AX283/(AX283-AT283*$H$13)))</f>
        <v>0</v>
      </c>
      <c r="AW283">
        <f>(AV283-1)*100</f>
        <v>0</v>
      </c>
      <c r="AX283">
        <f>MAX(0,($B$13+$C$13*EG283)/(1+$D$13*EG283)*DZ283/(EB283+273)*$E$13)</f>
        <v>0</v>
      </c>
      <c r="AY283" t="s">
        <v>439</v>
      </c>
      <c r="AZ283" t="s">
        <v>439</v>
      </c>
      <c r="BA283">
        <v>0</v>
      </c>
      <c r="BB283">
        <v>0</v>
      </c>
      <c r="BC283">
        <f>1-BA283/BB283</f>
        <v>0</v>
      </c>
      <c r="BD283">
        <v>0</v>
      </c>
      <c r="BE283" t="s">
        <v>439</v>
      </c>
      <c r="BF283" t="s">
        <v>439</v>
      </c>
      <c r="BG283">
        <v>0</v>
      </c>
      <c r="BH283">
        <v>0</v>
      </c>
      <c r="BI283">
        <f>1-BG283/BH283</f>
        <v>0</v>
      </c>
      <c r="BJ283">
        <v>0.5</v>
      </c>
      <c r="BK283">
        <f>DJ283</f>
        <v>0</v>
      </c>
      <c r="BL283">
        <f>M283</f>
        <v>0</v>
      </c>
      <c r="BM283">
        <f>BI283*BJ283*BK283</f>
        <v>0</v>
      </c>
      <c r="BN283">
        <f>(BL283-BD283)/BK283</f>
        <v>0</v>
      </c>
      <c r="BO283">
        <f>(BB283-BH283)/BH283</f>
        <v>0</v>
      </c>
      <c r="BP283">
        <f>BA283/(BC283+BA283/BH283)</f>
        <v>0</v>
      </c>
      <c r="BQ283" t="s">
        <v>439</v>
      </c>
      <c r="BR283">
        <v>0</v>
      </c>
      <c r="BS283">
        <f>IF(BR283&lt;&gt;0, BR283, BP283)</f>
        <v>0</v>
      </c>
      <c r="BT283">
        <f>1-BS283/BH283</f>
        <v>0</v>
      </c>
      <c r="BU283">
        <f>(BH283-BG283)/(BH283-BS283)</f>
        <v>0</v>
      </c>
      <c r="BV283">
        <f>(BB283-BH283)/(BB283-BS283)</f>
        <v>0</v>
      </c>
      <c r="BW283">
        <f>(BH283-BG283)/(BH283-BA283)</f>
        <v>0</v>
      </c>
      <c r="BX283">
        <f>(BB283-BH283)/(BB283-BA283)</f>
        <v>0</v>
      </c>
      <c r="BY283">
        <f>(BU283*BS283/BG283)</f>
        <v>0</v>
      </c>
      <c r="BZ283">
        <f>(1-BY283)</f>
        <v>0</v>
      </c>
      <c r="DI283">
        <f>$B$11*EH283+$C$11*EI283+$F$11*ET283*(1-EW283)</f>
        <v>0</v>
      </c>
      <c r="DJ283">
        <f>DI283*DK283</f>
        <v>0</v>
      </c>
      <c r="DK283">
        <f>($B$11*$D$9+$C$11*$D$9+$F$11*((FG283+EY283)/MAX(FG283+EY283+FH283, 0.1)*$I$9+FH283/MAX(FG283+EY283+FH283, 0.1)*$J$9))/($B$11+$C$11+$F$11)</f>
        <v>0</v>
      </c>
      <c r="DL283">
        <f>($B$11*$K$9+$C$11*$K$9+$F$11*((FG283+EY283)/MAX(FG283+EY283+FH283, 0.1)*$P$9+FH283/MAX(FG283+EY283+FH283, 0.1)*$Q$9))/($B$11+$C$11+$F$11)</f>
        <v>0</v>
      </c>
      <c r="DM283">
        <v>5.36</v>
      </c>
      <c r="DN283">
        <v>0.5</v>
      </c>
      <c r="DO283" t="s">
        <v>440</v>
      </c>
      <c r="DP283">
        <v>2</v>
      </c>
      <c r="DQ283" t="b">
        <v>1</v>
      </c>
      <c r="DR283">
        <v>1758646892.1</v>
      </c>
      <c r="DS283">
        <v>1141.588518518518</v>
      </c>
      <c r="DT283">
        <v>1211.857777777778</v>
      </c>
      <c r="DU283">
        <v>24.70554814814815</v>
      </c>
      <c r="DV283">
        <v>18.42272222222222</v>
      </c>
      <c r="DW283">
        <v>1141.742962962963</v>
      </c>
      <c r="DX283">
        <v>24.5457962962963</v>
      </c>
      <c r="DY283">
        <v>500.0273333333333</v>
      </c>
      <c r="DZ283">
        <v>90.45656666666666</v>
      </c>
      <c r="EA283">
        <v>0.02987548518518519</v>
      </c>
      <c r="EB283">
        <v>31.05686666666666</v>
      </c>
      <c r="EC283">
        <v>30.10839629629629</v>
      </c>
      <c r="ED283">
        <v>999.9000000000001</v>
      </c>
      <c r="EE283">
        <v>0</v>
      </c>
      <c r="EF283">
        <v>0</v>
      </c>
      <c r="EG283">
        <v>10002.73333333333</v>
      </c>
      <c r="EH283">
        <v>0</v>
      </c>
      <c r="EI283">
        <v>12.3657</v>
      </c>
      <c r="EJ283">
        <v>-70.26908888888889</v>
      </c>
      <c r="EK283">
        <v>1170.505555555556</v>
      </c>
      <c r="EL283">
        <v>1234.603703703704</v>
      </c>
      <c r="EM283">
        <v>6.282831851851852</v>
      </c>
      <c r="EN283">
        <v>1211.857777777778</v>
      </c>
      <c r="EO283">
        <v>18.42272222222222</v>
      </c>
      <c r="EP283">
        <v>2.234780740740741</v>
      </c>
      <c r="EQ283">
        <v>1.666457037037037</v>
      </c>
      <c r="ER283">
        <v>19.21384074074074</v>
      </c>
      <c r="ES283">
        <v>14.58716666666666</v>
      </c>
      <c r="ET283">
        <v>1999.972962962963</v>
      </c>
      <c r="EU283">
        <v>0.9800012222222223</v>
      </c>
      <c r="EV283">
        <v>0.01999907407407408</v>
      </c>
      <c r="EW283">
        <v>0</v>
      </c>
      <c r="EX283">
        <v>866.4742222222222</v>
      </c>
      <c r="EY283">
        <v>5.00097</v>
      </c>
      <c r="EZ283">
        <v>17378.82962962963</v>
      </c>
      <c r="FA283">
        <v>16707.36296296296</v>
      </c>
      <c r="FB283">
        <v>40.52066666666666</v>
      </c>
      <c r="FC283">
        <v>40.81199999999999</v>
      </c>
      <c r="FD283">
        <v>40.38648148148148</v>
      </c>
      <c r="FE283">
        <v>40.5</v>
      </c>
      <c r="FF283">
        <v>41.24533333333333</v>
      </c>
      <c r="FG283">
        <v>1955.072962962963</v>
      </c>
      <c r="FH283">
        <v>39.9</v>
      </c>
      <c r="FI283">
        <v>0</v>
      </c>
      <c r="FJ283">
        <v>1758646900.8</v>
      </c>
      <c r="FK283">
        <v>0</v>
      </c>
      <c r="FL283">
        <v>866.434576923077</v>
      </c>
      <c r="FM283">
        <v>-14.02348717893547</v>
      </c>
      <c r="FN283">
        <v>-282.6188036139522</v>
      </c>
      <c r="FO283">
        <v>17378.15384615385</v>
      </c>
      <c r="FP283">
        <v>15</v>
      </c>
      <c r="FQ283">
        <v>0</v>
      </c>
      <c r="FR283" t="s">
        <v>441</v>
      </c>
      <c r="FS283">
        <v>1747247426.5</v>
      </c>
      <c r="FT283">
        <v>1747247420.5</v>
      </c>
      <c r="FU283">
        <v>0</v>
      </c>
      <c r="FV283">
        <v>1.027</v>
      </c>
      <c r="FW283">
        <v>0.031</v>
      </c>
      <c r="FX283">
        <v>0.02</v>
      </c>
      <c r="FY283">
        <v>0.05</v>
      </c>
      <c r="FZ283">
        <v>420</v>
      </c>
      <c r="GA283">
        <v>16</v>
      </c>
      <c r="GB283">
        <v>0.01</v>
      </c>
      <c r="GC283">
        <v>0.1</v>
      </c>
      <c r="GD283">
        <v>-70.26696097560976</v>
      </c>
      <c r="GE283">
        <v>0.09478327526124561</v>
      </c>
      <c r="GF283">
        <v>0.08068089167811052</v>
      </c>
      <c r="GG283">
        <v>1</v>
      </c>
      <c r="GH283">
        <v>867.2655882352941</v>
      </c>
      <c r="GI283">
        <v>-13.82792972067237</v>
      </c>
      <c r="GJ283">
        <v>1.376137713646572</v>
      </c>
      <c r="GK283">
        <v>-1</v>
      </c>
      <c r="GL283">
        <v>6.401440975609756</v>
      </c>
      <c r="GM283">
        <v>-2.035628780487808</v>
      </c>
      <c r="GN283">
        <v>0.2012915490187436</v>
      </c>
      <c r="GO283">
        <v>0</v>
      </c>
      <c r="GP283">
        <v>1</v>
      </c>
      <c r="GQ283">
        <v>2</v>
      </c>
      <c r="GR283" t="s">
        <v>442</v>
      </c>
      <c r="GS283">
        <v>3.13514</v>
      </c>
      <c r="GT283">
        <v>2.69043</v>
      </c>
      <c r="GU283">
        <v>0.18989</v>
      </c>
      <c r="GV283">
        <v>0.194993</v>
      </c>
      <c r="GW283">
        <v>0.108463</v>
      </c>
      <c r="GX283">
        <v>0.08788559999999999</v>
      </c>
      <c r="GY283">
        <v>25772.6</v>
      </c>
      <c r="GZ283">
        <v>25655.6</v>
      </c>
      <c r="HA283">
        <v>29572.4</v>
      </c>
      <c r="HB283">
        <v>29451.3</v>
      </c>
      <c r="HC283">
        <v>34833.4</v>
      </c>
      <c r="HD283">
        <v>35588.1</v>
      </c>
      <c r="HE283">
        <v>41616.4</v>
      </c>
      <c r="HF283">
        <v>41842.4</v>
      </c>
      <c r="HG283">
        <v>1.92965</v>
      </c>
      <c r="HH283">
        <v>1.87612</v>
      </c>
      <c r="HI283">
        <v>0.06729739999999999</v>
      </c>
      <c r="HJ283">
        <v>0</v>
      </c>
      <c r="HK283">
        <v>29.0025</v>
      </c>
      <c r="HL283">
        <v>999.9</v>
      </c>
      <c r="HM283">
        <v>42.6</v>
      </c>
      <c r="HN283">
        <v>31.2</v>
      </c>
      <c r="HO283">
        <v>21.4895</v>
      </c>
      <c r="HP283">
        <v>61.928</v>
      </c>
      <c r="HQ283">
        <v>26.1899</v>
      </c>
      <c r="HR283">
        <v>1</v>
      </c>
      <c r="HS283">
        <v>0.0523552</v>
      </c>
      <c r="HT283">
        <v>0.19722</v>
      </c>
      <c r="HU283">
        <v>20.3391</v>
      </c>
      <c r="HV283">
        <v>5.21639</v>
      </c>
      <c r="HW283">
        <v>12.0126</v>
      </c>
      <c r="HX283">
        <v>4.98835</v>
      </c>
      <c r="HY283">
        <v>3.28793</v>
      </c>
      <c r="HZ283">
        <v>9999</v>
      </c>
      <c r="IA283">
        <v>9999</v>
      </c>
      <c r="IB283">
        <v>9999</v>
      </c>
      <c r="IC283">
        <v>999.9</v>
      </c>
      <c r="ID283">
        <v>1.86755</v>
      </c>
      <c r="IE283">
        <v>1.86673</v>
      </c>
      <c r="IF283">
        <v>1.86602</v>
      </c>
      <c r="IG283">
        <v>1.866</v>
      </c>
      <c r="IH283">
        <v>1.86784</v>
      </c>
      <c r="II283">
        <v>1.87027</v>
      </c>
      <c r="IJ283">
        <v>1.86894</v>
      </c>
      <c r="IK283">
        <v>1.87042</v>
      </c>
      <c r="IL283">
        <v>0</v>
      </c>
      <c r="IM283">
        <v>0</v>
      </c>
      <c r="IN283">
        <v>0</v>
      </c>
      <c r="IO283">
        <v>0</v>
      </c>
      <c r="IP283" t="s">
        <v>443</v>
      </c>
      <c r="IQ283" t="s">
        <v>444</v>
      </c>
      <c r="IR283" t="s">
        <v>445</v>
      </c>
      <c r="IS283" t="s">
        <v>445</v>
      </c>
      <c r="IT283" t="s">
        <v>445</v>
      </c>
      <c r="IU283" t="s">
        <v>445</v>
      </c>
      <c r="IV283">
        <v>0</v>
      </c>
      <c r="IW283">
        <v>100</v>
      </c>
      <c r="IX283">
        <v>100</v>
      </c>
      <c r="IY283">
        <v>-0.18</v>
      </c>
      <c r="IZ283">
        <v>0.1593</v>
      </c>
      <c r="JA283">
        <v>0.1520806729546384</v>
      </c>
      <c r="JB283">
        <v>0.0003178419753343253</v>
      </c>
      <c r="JC283">
        <v>-6.012475575984678E-07</v>
      </c>
      <c r="JD283">
        <v>7.594320938325871E-11</v>
      </c>
      <c r="JE283">
        <v>-0.06537213769188976</v>
      </c>
      <c r="JF283">
        <v>-0.002779077146552394</v>
      </c>
      <c r="JG283">
        <v>0.0007843295920201409</v>
      </c>
      <c r="JH283">
        <v>-1.211717912536145E-05</v>
      </c>
      <c r="JI283">
        <v>4</v>
      </c>
      <c r="JJ283">
        <v>2338</v>
      </c>
      <c r="JK283">
        <v>1</v>
      </c>
      <c r="JL283">
        <v>27</v>
      </c>
      <c r="JM283">
        <v>189991.2</v>
      </c>
      <c r="JN283">
        <v>189991.3</v>
      </c>
      <c r="JO283">
        <v>2.48047</v>
      </c>
      <c r="JP283">
        <v>2.23999</v>
      </c>
      <c r="JQ283">
        <v>1.39648</v>
      </c>
      <c r="JR283">
        <v>2.34497</v>
      </c>
      <c r="JS283">
        <v>1.49536</v>
      </c>
      <c r="JT283">
        <v>2.55249</v>
      </c>
      <c r="JU283">
        <v>36.1989</v>
      </c>
      <c r="JV283">
        <v>24.0612</v>
      </c>
      <c r="JW283">
        <v>18</v>
      </c>
      <c r="JX283">
        <v>489.893</v>
      </c>
      <c r="JY283">
        <v>446.337</v>
      </c>
      <c r="JZ283">
        <v>28.856</v>
      </c>
      <c r="KA283">
        <v>28.2816</v>
      </c>
      <c r="KB283">
        <v>30.0002</v>
      </c>
      <c r="KC283">
        <v>28.1049</v>
      </c>
      <c r="KD283">
        <v>28.0346</v>
      </c>
      <c r="KE283">
        <v>49.6494</v>
      </c>
      <c r="KF283">
        <v>14.1381</v>
      </c>
      <c r="KG283">
        <v>33.3154</v>
      </c>
      <c r="KH283">
        <v>28.8486</v>
      </c>
      <c r="KI283">
        <v>1255.78</v>
      </c>
      <c r="KJ283">
        <v>18.7652</v>
      </c>
      <c r="KK283">
        <v>101.073</v>
      </c>
      <c r="KL283">
        <v>100.616</v>
      </c>
    </row>
    <row r="284" spans="1:298">
      <c r="A284">
        <v>268</v>
      </c>
      <c r="B284">
        <v>1758646904.6</v>
      </c>
      <c r="C284">
        <v>5278.599999904633</v>
      </c>
      <c r="D284" t="s">
        <v>982</v>
      </c>
      <c r="E284" t="s">
        <v>983</v>
      </c>
      <c r="F284">
        <v>5</v>
      </c>
      <c r="G284" t="s">
        <v>833</v>
      </c>
      <c r="H284" t="s">
        <v>437</v>
      </c>
      <c r="I284" t="s">
        <v>438</v>
      </c>
      <c r="J284">
        <v>1758646896.814285</v>
      </c>
      <c r="K284">
        <f>(L284)/1000</f>
        <v>0</v>
      </c>
      <c r="L284">
        <f>IF(DQ284, AO284, AI284)</f>
        <v>0</v>
      </c>
      <c r="M284">
        <f>IF(DQ284, AJ284, AH284)</f>
        <v>0</v>
      </c>
      <c r="N284">
        <f>DS284 - IF(AV284&gt;1, M284*DM284*100.0/(AX284), 0)</f>
        <v>0</v>
      </c>
      <c r="O284">
        <f>((U284-K284/2)*N284-M284)/(U284+K284/2)</f>
        <v>0</v>
      </c>
      <c r="P284">
        <f>O284*(DZ284+EA284)/1000.0</f>
        <v>0</v>
      </c>
      <c r="Q284">
        <f>(DS284 - IF(AV284&gt;1, M284*DM284*100.0/(AX284), 0))*(DZ284+EA284)/1000.0</f>
        <v>0</v>
      </c>
      <c r="R284">
        <f>2.0/((1/T284-1/S284)+SIGN(T284)*SQRT((1/T284-1/S284)*(1/T284-1/S284) + 4*DN284/((DN284+1)*(DN284+1))*(2*1/T284*1/S284-1/S284*1/S284)))</f>
        <v>0</v>
      </c>
      <c r="S284">
        <f>IF(LEFT(DO284,1)&lt;&gt;"0",IF(LEFT(DO284,1)="1",3.0,DP284),$D$5+$E$5*(EG284*DZ284/($K$5*1000))+$F$5*(EG284*DZ284/($K$5*1000))*MAX(MIN(DM284,$J$5),$I$5)*MAX(MIN(DM284,$J$5),$I$5)+$G$5*MAX(MIN(DM284,$J$5),$I$5)*(EG284*DZ284/($K$5*1000))+$H$5*(EG284*DZ284/($K$5*1000))*(EG284*DZ284/($K$5*1000)))</f>
        <v>0</v>
      </c>
      <c r="T284">
        <f>K284*(1000-(1000*0.61365*exp(17.502*X284/(240.97+X284))/(DZ284+EA284)+DU284)/2)/(1000*0.61365*exp(17.502*X284/(240.97+X284))/(DZ284+EA284)-DU284)</f>
        <v>0</v>
      </c>
      <c r="U284">
        <f>1/((DN284+1)/(R284/1.6)+1/(S284/1.37)) + DN284/((DN284+1)/(R284/1.6) + DN284/(S284/1.37))</f>
        <v>0</v>
      </c>
      <c r="V284">
        <f>(DI284*DL284)</f>
        <v>0</v>
      </c>
      <c r="W284">
        <f>(EB284+(V284+2*0.95*5.67E-8*(((EB284+$B$7)+273)^4-(EB284+273)^4)-44100*K284)/(1.84*29.3*S284+8*0.95*5.67E-8*(EB284+273)^3))</f>
        <v>0</v>
      </c>
      <c r="X284">
        <f>($C$7*EC284+$D$7*ED284+$E$7*W284)</f>
        <v>0</v>
      </c>
      <c r="Y284">
        <f>0.61365*exp(17.502*X284/(240.97+X284))</f>
        <v>0</v>
      </c>
      <c r="Z284">
        <f>(AA284/AB284*100)</f>
        <v>0</v>
      </c>
      <c r="AA284">
        <f>DU284*(DZ284+EA284)/1000</f>
        <v>0</v>
      </c>
      <c r="AB284">
        <f>0.61365*exp(17.502*EB284/(240.97+EB284))</f>
        <v>0</v>
      </c>
      <c r="AC284">
        <f>(Y284-DU284*(DZ284+EA284)/1000)</f>
        <v>0</v>
      </c>
      <c r="AD284">
        <f>(-K284*44100)</f>
        <v>0</v>
      </c>
      <c r="AE284">
        <f>2*29.3*S284*0.92*(EB284-X284)</f>
        <v>0</v>
      </c>
      <c r="AF284">
        <f>2*0.95*5.67E-8*(((EB284+$B$7)+273)^4-(X284+273)^4)</f>
        <v>0</v>
      </c>
      <c r="AG284">
        <f>V284+AF284+AD284+AE284</f>
        <v>0</v>
      </c>
      <c r="AH284">
        <f>DY284*AV284*(DT284-DS284*(1000-AV284*DV284)/(1000-AV284*DU284))/(100*DM284)</f>
        <v>0</v>
      </c>
      <c r="AI284">
        <f>1000*DY284*AV284*(DU284-DV284)/(100*DM284*(1000-AV284*DU284))</f>
        <v>0</v>
      </c>
      <c r="AJ284">
        <f>(AK284 - AL284 - DZ284*1E3/(8.314*(EB284+273.15)) * AN284/DY284 * AM284) * DY284/(100*DM284) * (1000 - DV284)/1000</f>
        <v>0</v>
      </c>
      <c r="AK284">
        <v>1266.896456492718</v>
      </c>
      <c r="AL284">
        <v>1211.652606060606</v>
      </c>
      <c r="AM284">
        <v>3.4104806489978</v>
      </c>
      <c r="AN284">
        <v>64.9634164498939</v>
      </c>
      <c r="AO284">
        <f>(AQ284 - AP284 + DZ284*1E3/(8.314*(EB284+273.15)) * AS284/DY284 * AR284) * DY284/(100*DM284) * 1000/(1000 - AQ284)</f>
        <v>0</v>
      </c>
      <c r="AP284">
        <v>18.69238079579386</v>
      </c>
      <c r="AQ284">
        <v>24.64832909090908</v>
      </c>
      <c r="AR284">
        <v>-0.005815445963193784</v>
      </c>
      <c r="AS284">
        <v>107.6059285332688</v>
      </c>
      <c r="AT284">
        <v>0</v>
      </c>
      <c r="AU284">
        <v>0</v>
      </c>
      <c r="AV284">
        <f>IF(AT284*$H$13&gt;=AX284,1.0,(AX284/(AX284-AT284*$H$13)))</f>
        <v>0</v>
      </c>
      <c r="AW284">
        <f>(AV284-1)*100</f>
        <v>0</v>
      </c>
      <c r="AX284">
        <f>MAX(0,($B$13+$C$13*EG284)/(1+$D$13*EG284)*DZ284/(EB284+273)*$E$13)</f>
        <v>0</v>
      </c>
      <c r="AY284" t="s">
        <v>439</v>
      </c>
      <c r="AZ284" t="s">
        <v>439</v>
      </c>
      <c r="BA284">
        <v>0</v>
      </c>
      <c r="BB284">
        <v>0</v>
      </c>
      <c r="BC284">
        <f>1-BA284/BB284</f>
        <v>0</v>
      </c>
      <c r="BD284">
        <v>0</v>
      </c>
      <c r="BE284" t="s">
        <v>439</v>
      </c>
      <c r="BF284" t="s">
        <v>439</v>
      </c>
      <c r="BG284">
        <v>0</v>
      </c>
      <c r="BH284">
        <v>0</v>
      </c>
      <c r="BI284">
        <f>1-BG284/BH284</f>
        <v>0</v>
      </c>
      <c r="BJ284">
        <v>0.5</v>
      </c>
      <c r="BK284">
        <f>DJ284</f>
        <v>0</v>
      </c>
      <c r="BL284">
        <f>M284</f>
        <v>0</v>
      </c>
      <c r="BM284">
        <f>BI284*BJ284*BK284</f>
        <v>0</v>
      </c>
      <c r="BN284">
        <f>(BL284-BD284)/BK284</f>
        <v>0</v>
      </c>
      <c r="BO284">
        <f>(BB284-BH284)/BH284</f>
        <v>0</v>
      </c>
      <c r="BP284">
        <f>BA284/(BC284+BA284/BH284)</f>
        <v>0</v>
      </c>
      <c r="BQ284" t="s">
        <v>439</v>
      </c>
      <c r="BR284">
        <v>0</v>
      </c>
      <c r="BS284">
        <f>IF(BR284&lt;&gt;0, BR284, BP284)</f>
        <v>0</v>
      </c>
      <c r="BT284">
        <f>1-BS284/BH284</f>
        <v>0</v>
      </c>
      <c r="BU284">
        <f>(BH284-BG284)/(BH284-BS284)</f>
        <v>0</v>
      </c>
      <c r="BV284">
        <f>(BB284-BH284)/(BB284-BS284)</f>
        <v>0</v>
      </c>
      <c r="BW284">
        <f>(BH284-BG284)/(BH284-BA284)</f>
        <v>0</v>
      </c>
      <c r="BX284">
        <f>(BB284-BH284)/(BB284-BA284)</f>
        <v>0</v>
      </c>
      <c r="BY284">
        <f>(BU284*BS284/BG284)</f>
        <v>0</v>
      </c>
      <c r="BZ284">
        <f>(1-BY284)</f>
        <v>0</v>
      </c>
      <c r="DI284">
        <f>$B$11*EH284+$C$11*EI284+$F$11*ET284*(1-EW284)</f>
        <v>0</v>
      </c>
      <c r="DJ284">
        <f>DI284*DK284</f>
        <v>0</v>
      </c>
      <c r="DK284">
        <f>($B$11*$D$9+$C$11*$D$9+$F$11*((FG284+EY284)/MAX(FG284+EY284+FH284, 0.1)*$I$9+FH284/MAX(FG284+EY284+FH284, 0.1)*$J$9))/($B$11+$C$11+$F$11)</f>
        <v>0</v>
      </c>
      <c r="DL284">
        <f>($B$11*$K$9+$C$11*$K$9+$F$11*((FG284+EY284)/MAX(FG284+EY284+FH284, 0.1)*$P$9+FH284/MAX(FG284+EY284+FH284, 0.1)*$Q$9))/($B$11+$C$11+$F$11)</f>
        <v>0</v>
      </c>
      <c r="DM284">
        <v>5.36</v>
      </c>
      <c r="DN284">
        <v>0.5</v>
      </c>
      <c r="DO284" t="s">
        <v>440</v>
      </c>
      <c r="DP284">
        <v>2</v>
      </c>
      <c r="DQ284" t="b">
        <v>1</v>
      </c>
      <c r="DR284">
        <v>1758646896.814285</v>
      </c>
      <c r="DS284">
        <v>1157.417857142857</v>
      </c>
      <c r="DT284">
        <v>1227.6225</v>
      </c>
      <c r="DU284">
        <v>24.68426428571428</v>
      </c>
      <c r="DV284">
        <v>18.54645714285714</v>
      </c>
      <c r="DW284">
        <v>1157.584642857143</v>
      </c>
      <c r="DX284">
        <v>24.52478928571428</v>
      </c>
      <c r="DY284">
        <v>500.0340357142858</v>
      </c>
      <c r="DZ284">
        <v>90.45634285714284</v>
      </c>
      <c r="EA284">
        <v>0.0299065</v>
      </c>
      <c r="EB284">
        <v>31.03105</v>
      </c>
      <c r="EC284">
        <v>30.10181785714285</v>
      </c>
      <c r="ED284">
        <v>999.9000000000002</v>
      </c>
      <c r="EE284">
        <v>0</v>
      </c>
      <c r="EF284">
        <v>0</v>
      </c>
      <c r="EG284">
        <v>10000.82142857143</v>
      </c>
      <c r="EH284">
        <v>0</v>
      </c>
      <c r="EI284">
        <v>12.362225</v>
      </c>
      <c r="EJ284">
        <v>-70.20407142857142</v>
      </c>
      <c r="EK284">
        <v>1186.71</v>
      </c>
      <c r="EL284">
        <v>1250.821428571429</v>
      </c>
      <c r="EM284">
        <v>6.137803214285714</v>
      </c>
      <c r="EN284">
        <v>1227.6225</v>
      </c>
      <c r="EO284">
        <v>18.54645714285714</v>
      </c>
      <c r="EP284">
        <v>2.232849285714286</v>
      </c>
      <c r="EQ284">
        <v>1.677646071428571</v>
      </c>
      <c r="ER284">
        <v>19.19996428571429</v>
      </c>
      <c r="ES284">
        <v>14.69085714285714</v>
      </c>
      <c r="ET284">
        <v>2000.003571428572</v>
      </c>
      <c r="EU284">
        <v>0.9800017500000001</v>
      </c>
      <c r="EV284">
        <v>0.01999855714285714</v>
      </c>
      <c r="EW284">
        <v>0</v>
      </c>
      <c r="EX284">
        <v>865.3251428571429</v>
      </c>
      <c r="EY284">
        <v>5.00097</v>
      </c>
      <c r="EZ284">
        <v>17356.68214285714</v>
      </c>
      <c r="FA284">
        <v>16707.62142857143</v>
      </c>
      <c r="FB284">
        <v>40.53985714285714</v>
      </c>
      <c r="FC284">
        <v>40.81199999999999</v>
      </c>
      <c r="FD284">
        <v>40.39935714285713</v>
      </c>
      <c r="FE284">
        <v>40.5</v>
      </c>
      <c r="FF284">
        <v>41.25</v>
      </c>
      <c r="FG284">
        <v>1955.103571428572</v>
      </c>
      <c r="FH284">
        <v>39.9</v>
      </c>
      <c r="FI284">
        <v>0</v>
      </c>
      <c r="FJ284">
        <v>1758646905.6</v>
      </c>
      <c r="FK284">
        <v>0</v>
      </c>
      <c r="FL284">
        <v>865.2679615384616</v>
      </c>
      <c r="FM284">
        <v>-15.25644444301851</v>
      </c>
      <c r="FN284">
        <v>-284.9470085368116</v>
      </c>
      <c r="FO284">
        <v>17355.49615384615</v>
      </c>
      <c r="FP284">
        <v>15</v>
      </c>
      <c r="FQ284">
        <v>0</v>
      </c>
      <c r="FR284" t="s">
        <v>441</v>
      </c>
      <c r="FS284">
        <v>1747247426.5</v>
      </c>
      <c r="FT284">
        <v>1747247420.5</v>
      </c>
      <c r="FU284">
        <v>0</v>
      </c>
      <c r="FV284">
        <v>1.027</v>
      </c>
      <c r="FW284">
        <v>0.031</v>
      </c>
      <c r="FX284">
        <v>0.02</v>
      </c>
      <c r="FY284">
        <v>0.05</v>
      </c>
      <c r="FZ284">
        <v>420</v>
      </c>
      <c r="GA284">
        <v>16</v>
      </c>
      <c r="GB284">
        <v>0.01</v>
      </c>
      <c r="GC284">
        <v>0.1</v>
      </c>
      <c r="GD284">
        <v>-70.2214525</v>
      </c>
      <c r="GE284">
        <v>0.9062690431519534</v>
      </c>
      <c r="GF284">
        <v>0.1231480896877814</v>
      </c>
      <c r="GG284">
        <v>0</v>
      </c>
      <c r="GH284">
        <v>865.9910588235294</v>
      </c>
      <c r="GI284">
        <v>-14.53992360489347</v>
      </c>
      <c r="GJ284">
        <v>1.446107858258253</v>
      </c>
      <c r="GK284">
        <v>-1</v>
      </c>
      <c r="GL284">
        <v>6.2158605</v>
      </c>
      <c r="GM284">
        <v>-1.84408930581615</v>
      </c>
      <c r="GN284">
        <v>0.1780338575657731</v>
      </c>
      <c r="GO284">
        <v>0</v>
      </c>
      <c r="GP284">
        <v>0</v>
      </c>
      <c r="GQ284">
        <v>2</v>
      </c>
      <c r="GR284" t="s">
        <v>482</v>
      </c>
      <c r="GS284">
        <v>3.13545</v>
      </c>
      <c r="GT284">
        <v>2.69014</v>
      </c>
      <c r="GU284">
        <v>0.191596</v>
      </c>
      <c r="GV284">
        <v>0.196628</v>
      </c>
      <c r="GW284">
        <v>0.108375</v>
      </c>
      <c r="GX284">
        <v>0.0883398</v>
      </c>
      <c r="GY284">
        <v>25717.8</v>
      </c>
      <c r="GZ284">
        <v>25603.3</v>
      </c>
      <c r="HA284">
        <v>29571.9</v>
      </c>
      <c r="HB284">
        <v>29451.1</v>
      </c>
      <c r="HC284">
        <v>34836.1</v>
      </c>
      <c r="HD284">
        <v>35569.9</v>
      </c>
      <c r="HE284">
        <v>41615.3</v>
      </c>
      <c r="HF284">
        <v>41842.1</v>
      </c>
      <c r="HG284">
        <v>1.93025</v>
      </c>
      <c r="HH284">
        <v>1.87623</v>
      </c>
      <c r="HI284">
        <v>0.0671744</v>
      </c>
      <c r="HJ284">
        <v>0</v>
      </c>
      <c r="HK284">
        <v>28.9902</v>
      </c>
      <c r="HL284">
        <v>999.9</v>
      </c>
      <c r="HM284">
        <v>42.6</v>
      </c>
      <c r="HN284">
        <v>31.2</v>
      </c>
      <c r="HO284">
        <v>21.4904</v>
      </c>
      <c r="HP284">
        <v>61.998</v>
      </c>
      <c r="HQ284">
        <v>25.9776</v>
      </c>
      <c r="HR284">
        <v>1</v>
      </c>
      <c r="HS284">
        <v>0.0524873</v>
      </c>
      <c r="HT284">
        <v>0.251334</v>
      </c>
      <c r="HU284">
        <v>20.3389</v>
      </c>
      <c r="HV284">
        <v>5.21654</v>
      </c>
      <c r="HW284">
        <v>12.0131</v>
      </c>
      <c r="HX284">
        <v>4.98865</v>
      </c>
      <c r="HY284">
        <v>3.2877</v>
      </c>
      <c r="HZ284">
        <v>9999</v>
      </c>
      <c r="IA284">
        <v>9999</v>
      </c>
      <c r="IB284">
        <v>9999</v>
      </c>
      <c r="IC284">
        <v>999.9</v>
      </c>
      <c r="ID284">
        <v>1.86753</v>
      </c>
      <c r="IE284">
        <v>1.86674</v>
      </c>
      <c r="IF284">
        <v>1.86601</v>
      </c>
      <c r="IG284">
        <v>1.866</v>
      </c>
      <c r="IH284">
        <v>1.86786</v>
      </c>
      <c r="II284">
        <v>1.87027</v>
      </c>
      <c r="IJ284">
        <v>1.86898</v>
      </c>
      <c r="IK284">
        <v>1.87042</v>
      </c>
      <c r="IL284">
        <v>0</v>
      </c>
      <c r="IM284">
        <v>0</v>
      </c>
      <c r="IN284">
        <v>0</v>
      </c>
      <c r="IO284">
        <v>0</v>
      </c>
      <c r="IP284" t="s">
        <v>443</v>
      </c>
      <c r="IQ284" t="s">
        <v>444</v>
      </c>
      <c r="IR284" t="s">
        <v>445</v>
      </c>
      <c r="IS284" t="s">
        <v>445</v>
      </c>
      <c r="IT284" t="s">
        <v>445</v>
      </c>
      <c r="IU284" t="s">
        <v>445</v>
      </c>
      <c r="IV284">
        <v>0</v>
      </c>
      <c r="IW284">
        <v>100</v>
      </c>
      <c r="IX284">
        <v>100</v>
      </c>
      <c r="IY284">
        <v>-0.18</v>
      </c>
      <c r="IZ284">
        <v>0.159</v>
      </c>
      <c r="JA284">
        <v>0.1520806729546384</v>
      </c>
      <c r="JB284">
        <v>0.0003178419753343253</v>
      </c>
      <c r="JC284">
        <v>-6.012475575984678E-07</v>
      </c>
      <c r="JD284">
        <v>7.594320938325871E-11</v>
      </c>
      <c r="JE284">
        <v>-0.06537213769188976</v>
      </c>
      <c r="JF284">
        <v>-0.002779077146552394</v>
      </c>
      <c r="JG284">
        <v>0.0007843295920201409</v>
      </c>
      <c r="JH284">
        <v>-1.211717912536145E-05</v>
      </c>
      <c r="JI284">
        <v>4</v>
      </c>
      <c r="JJ284">
        <v>2338</v>
      </c>
      <c r="JK284">
        <v>1</v>
      </c>
      <c r="JL284">
        <v>27</v>
      </c>
      <c r="JM284">
        <v>189991.3</v>
      </c>
      <c r="JN284">
        <v>189991.4</v>
      </c>
      <c r="JO284">
        <v>2.5061</v>
      </c>
      <c r="JP284">
        <v>2.24976</v>
      </c>
      <c r="JQ284">
        <v>1.39771</v>
      </c>
      <c r="JR284">
        <v>2.34619</v>
      </c>
      <c r="JS284">
        <v>1.49536</v>
      </c>
      <c r="JT284">
        <v>2.5354</v>
      </c>
      <c r="JU284">
        <v>36.1989</v>
      </c>
      <c r="JV284">
        <v>24.0612</v>
      </c>
      <c r="JW284">
        <v>18</v>
      </c>
      <c r="JX284">
        <v>490.271</v>
      </c>
      <c r="JY284">
        <v>446.399</v>
      </c>
      <c r="JZ284">
        <v>28.7568</v>
      </c>
      <c r="KA284">
        <v>28.2816</v>
      </c>
      <c r="KB284">
        <v>30.0001</v>
      </c>
      <c r="KC284">
        <v>28.1049</v>
      </c>
      <c r="KD284">
        <v>28.0346</v>
      </c>
      <c r="KE284">
        <v>50.1567</v>
      </c>
      <c r="KF284">
        <v>13.8486</v>
      </c>
      <c r="KG284">
        <v>33.6966</v>
      </c>
      <c r="KH284">
        <v>28.7451</v>
      </c>
      <c r="KI284">
        <v>1275.82</v>
      </c>
      <c r="KJ284">
        <v>18.8943</v>
      </c>
      <c r="KK284">
        <v>101.071</v>
      </c>
      <c r="KL284">
        <v>100.616</v>
      </c>
    </row>
    <row r="285" spans="1:298">
      <c r="A285">
        <v>269</v>
      </c>
      <c r="B285">
        <v>1758646909.6</v>
      </c>
      <c r="C285">
        <v>5283.599999904633</v>
      </c>
      <c r="D285" t="s">
        <v>984</v>
      </c>
      <c r="E285" t="s">
        <v>985</v>
      </c>
      <c r="F285">
        <v>5</v>
      </c>
      <c r="G285" t="s">
        <v>833</v>
      </c>
      <c r="H285" t="s">
        <v>437</v>
      </c>
      <c r="I285" t="s">
        <v>438</v>
      </c>
      <c r="J285">
        <v>1758646902.1</v>
      </c>
      <c r="K285">
        <f>(L285)/1000</f>
        <v>0</v>
      </c>
      <c r="L285">
        <f>IF(DQ285, AO285, AI285)</f>
        <v>0</v>
      </c>
      <c r="M285">
        <f>IF(DQ285, AJ285, AH285)</f>
        <v>0</v>
      </c>
      <c r="N285">
        <f>DS285 - IF(AV285&gt;1, M285*DM285*100.0/(AX285), 0)</f>
        <v>0</v>
      </c>
      <c r="O285">
        <f>((U285-K285/2)*N285-M285)/(U285+K285/2)</f>
        <v>0</v>
      </c>
      <c r="P285">
        <f>O285*(DZ285+EA285)/1000.0</f>
        <v>0</v>
      </c>
      <c r="Q285">
        <f>(DS285 - IF(AV285&gt;1, M285*DM285*100.0/(AX285), 0))*(DZ285+EA285)/1000.0</f>
        <v>0</v>
      </c>
      <c r="R285">
        <f>2.0/((1/T285-1/S285)+SIGN(T285)*SQRT((1/T285-1/S285)*(1/T285-1/S285) + 4*DN285/((DN285+1)*(DN285+1))*(2*1/T285*1/S285-1/S285*1/S285)))</f>
        <v>0</v>
      </c>
      <c r="S285">
        <f>IF(LEFT(DO285,1)&lt;&gt;"0",IF(LEFT(DO285,1)="1",3.0,DP285),$D$5+$E$5*(EG285*DZ285/($K$5*1000))+$F$5*(EG285*DZ285/($K$5*1000))*MAX(MIN(DM285,$J$5),$I$5)*MAX(MIN(DM285,$J$5),$I$5)+$G$5*MAX(MIN(DM285,$J$5),$I$5)*(EG285*DZ285/($K$5*1000))+$H$5*(EG285*DZ285/($K$5*1000))*(EG285*DZ285/($K$5*1000)))</f>
        <v>0</v>
      </c>
      <c r="T285">
        <f>K285*(1000-(1000*0.61365*exp(17.502*X285/(240.97+X285))/(DZ285+EA285)+DU285)/2)/(1000*0.61365*exp(17.502*X285/(240.97+X285))/(DZ285+EA285)-DU285)</f>
        <v>0</v>
      </c>
      <c r="U285">
        <f>1/((DN285+1)/(R285/1.6)+1/(S285/1.37)) + DN285/((DN285+1)/(R285/1.6) + DN285/(S285/1.37))</f>
        <v>0</v>
      </c>
      <c r="V285">
        <f>(DI285*DL285)</f>
        <v>0</v>
      </c>
      <c r="W285">
        <f>(EB285+(V285+2*0.95*5.67E-8*(((EB285+$B$7)+273)^4-(EB285+273)^4)-44100*K285)/(1.84*29.3*S285+8*0.95*5.67E-8*(EB285+273)^3))</f>
        <v>0</v>
      </c>
      <c r="X285">
        <f>($C$7*EC285+$D$7*ED285+$E$7*W285)</f>
        <v>0</v>
      </c>
      <c r="Y285">
        <f>0.61365*exp(17.502*X285/(240.97+X285))</f>
        <v>0</v>
      </c>
      <c r="Z285">
        <f>(AA285/AB285*100)</f>
        <v>0</v>
      </c>
      <c r="AA285">
        <f>DU285*(DZ285+EA285)/1000</f>
        <v>0</v>
      </c>
      <c r="AB285">
        <f>0.61365*exp(17.502*EB285/(240.97+EB285))</f>
        <v>0</v>
      </c>
      <c r="AC285">
        <f>(Y285-DU285*(DZ285+EA285)/1000)</f>
        <v>0</v>
      </c>
      <c r="AD285">
        <f>(-K285*44100)</f>
        <v>0</v>
      </c>
      <c r="AE285">
        <f>2*29.3*S285*0.92*(EB285-X285)</f>
        <v>0</v>
      </c>
      <c r="AF285">
        <f>2*0.95*5.67E-8*(((EB285+$B$7)+273)^4-(X285+273)^4)</f>
        <v>0</v>
      </c>
      <c r="AG285">
        <f>V285+AF285+AD285+AE285</f>
        <v>0</v>
      </c>
      <c r="AH285">
        <f>DY285*AV285*(DT285-DS285*(1000-AV285*DV285)/(1000-AV285*DU285))/(100*DM285)</f>
        <v>0</v>
      </c>
      <c r="AI285">
        <f>1000*DY285*AV285*(DU285-DV285)/(100*DM285*(1000-AV285*DU285))</f>
        <v>0</v>
      </c>
      <c r="AJ285">
        <f>(AK285 - AL285 - DZ285*1E3/(8.314*(EB285+273.15)) * AN285/DY285 * AM285) * DY285/(100*DM285) * (1000 - DV285)/1000</f>
        <v>0</v>
      </c>
      <c r="AK285">
        <v>1284.297618727149</v>
      </c>
      <c r="AL285">
        <v>1228.864424242424</v>
      </c>
      <c r="AM285">
        <v>3.463994626157918</v>
      </c>
      <c r="AN285">
        <v>64.9634164498939</v>
      </c>
      <c r="AO285">
        <f>(AQ285 - AP285 + DZ285*1E3/(8.314*(EB285+273.15)) * AS285/DY285 * AR285) * DY285/(100*DM285) * 1000/(1000 - AQ285)</f>
        <v>0</v>
      </c>
      <c r="AP285">
        <v>18.79043559611091</v>
      </c>
      <c r="AQ285">
        <v>24.61660666666666</v>
      </c>
      <c r="AR285">
        <v>-0.006769907223731049</v>
      </c>
      <c r="AS285">
        <v>107.6059285332688</v>
      </c>
      <c r="AT285">
        <v>0</v>
      </c>
      <c r="AU285">
        <v>0</v>
      </c>
      <c r="AV285">
        <f>IF(AT285*$H$13&gt;=AX285,1.0,(AX285/(AX285-AT285*$H$13)))</f>
        <v>0</v>
      </c>
      <c r="AW285">
        <f>(AV285-1)*100</f>
        <v>0</v>
      </c>
      <c r="AX285">
        <f>MAX(0,($B$13+$C$13*EG285)/(1+$D$13*EG285)*DZ285/(EB285+273)*$E$13)</f>
        <v>0</v>
      </c>
      <c r="AY285" t="s">
        <v>439</v>
      </c>
      <c r="AZ285" t="s">
        <v>439</v>
      </c>
      <c r="BA285">
        <v>0</v>
      </c>
      <c r="BB285">
        <v>0</v>
      </c>
      <c r="BC285">
        <f>1-BA285/BB285</f>
        <v>0</v>
      </c>
      <c r="BD285">
        <v>0</v>
      </c>
      <c r="BE285" t="s">
        <v>439</v>
      </c>
      <c r="BF285" t="s">
        <v>439</v>
      </c>
      <c r="BG285">
        <v>0</v>
      </c>
      <c r="BH285">
        <v>0</v>
      </c>
      <c r="BI285">
        <f>1-BG285/BH285</f>
        <v>0</v>
      </c>
      <c r="BJ285">
        <v>0.5</v>
      </c>
      <c r="BK285">
        <f>DJ285</f>
        <v>0</v>
      </c>
      <c r="BL285">
        <f>M285</f>
        <v>0</v>
      </c>
      <c r="BM285">
        <f>BI285*BJ285*BK285</f>
        <v>0</v>
      </c>
      <c r="BN285">
        <f>(BL285-BD285)/BK285</f>
        <v>0</v>
      </c>
      <c r="BO285">
        <f>(BB285-BH285)/BH285</f>
        <v>0</v>
      </c>
      <c r="BP285">
        <f>BA285/(BC285+BA285/BH285)</f>
        <v>0</v>
      </c>
      <c r="BQ285" t="s">
        <v>439</v>
      </c>
      <c r="BR285">
        <v>0</v>
      </c>
      <c r="BS285">
        <f>IF(BR285&lt;&gt;0, BR285, BP285)</f>
        <v>0</v>
      </c>
      <c r="BT285">
        <f>1-BS285/BH285</f>
        <v>0</v>
      </c>
      <c r="BU285">
        <f>(BH285-BG285)/(BH285-BS285)</f>
        <v>0</v>
      </c>
      <c r="BV285">
        <f>(BB285-BH285)/(BB285-BS285)</f>
        <v>0</v>
      </c>
      <c r="BW285">
        <f>(BH285-BG285)/(BH285-BA285)</f>
        <v>0</v>
      </c>
      <c r="BX285">
        <f>(BB285-BH285)/(BB285-BA285)</f>
        <v>0</v>
      </c>
      <c r="BY285">
        <f>(BU285*BS285/BG285)</f>
        <v>0</v>
      </c>
      <c r="BZ285">
        <f>(1-BY285)</f>
        <v>0</v>
      </c>
      <c r="DI285">
        <f>$B$11*EH285+$C$11*EI285+$F$11*ET285*(1-EW285)</f>
        <v>0</v>
      </c>
      <c r="DJ285">
        <f>DI285*DK285</f>
        <v>0</v>
      </c>
      <c r="DK285">
        <f>($B$11*$D$9+$C$11*$D$9+$F$11*((FG285+EY285)/MAX(FG285+EY285+FH285, 0.1)*$I$9+FH285/MAX(FG285+EY285+FH285, 0.1)*$J$9))/($B$11+$C$11+$F$11)</f>
        <v>0</v>
      </c>
      <c r="DL285">
        <f>($B$11*$K$9+$C$11*$K$9+$F$11*((FG285+EY285)/MAX(FG285+EY285+FH285, 0.1)*$P$9+FH285/MAX(FG285+EY285+FH285, 0.1)*$Q$9))/($B$11+$C$11+$F$11)</f>
        <v>0</v>
      </c>
      <c r="DM285">
        <v>5.36</v>
      </c>
      <c r="DN285">
        <v>0.5</v>
      </c>
      <c r="DO285" t="s">
        <v>440</v>
      </c>
      <c r="DP285">
        <v>2</v>
      </c>
      <c r="DQ285" t="b">
        <v>1</v>
      </c>
      <c r="DR285">
        <v>1758646902.1</v>
      </c>
      <c r="DS285">
        <v>1175.12962962963</v>
      </c>
      <c r="DT285">
        <v>1245.298148148148</v>
      </c>
      <c r="DU285">
        <v>24.65937777777778</v>
      </c>
      <c r="DV285">
        <v>18.67312962962963</v>
      </c>
      <c r="DW285">
        <v>1175.311851851852</v>
      </c>
      <c r="DX285">
        <v>24.50023703703704</v>
      </c>
      <c r="DY285">
        <v>500.01</v>
      </c>
      <c r="DZ285">
        <v>90.45619259259259</v>
      </c>
      <c r="EA285">
        <v>0.02989803333333333</v>
      </c>
      <c r="EB285">
        <v>31.00111111111111</v>
      </c>
      <c r="EC285">
        <v>30.0915037037037</v>
      </c>
      <c r="ED285">
        <v>999.9000000000001</v>
      </c>
      <c r="EE285">
        <v>0</v>
      </c>
      <c r="EF285">
        <v>0</v>
      </c>
      <c r="EG285">
        <v>9997.636296296296</v>
      </c>
      <c r="EH285">
        <v>0</v>
      </c>
      <c r="EI285">
        <v>12.37582962962963</v>
      </c>
      <c r="EJ285">
        <v>-70.16758888888889</v>
      </c>
      <c r="EK285">
        <v>1204.83962962963</v>
      </c>
      <c r="EL285">
        <v>1268.993703703703</v>
      </c>
      <c r="EM285">
        <v>5.986245925925926</v>
      </c>
      <c r="EN285">
        <v>1245.298148148148</v>
      </c>
      <c r="EO285">
        <v>18.67312962962963</v>
      </c>
      <c r="EP285">
        <v>2.230594444444444</v>
      </c>
      <c r="EQ285">
        <v>1.689101111111111</v>
      </c>
      <c r="ER285">
        <v>19.18374814814815</v>
      </c>
      <c r="ES285">
        <v>14.79644074074074</v>
      </c>
      <c r="ET285">
        <v>2000.016666666667</v>
      </c>
      <c r="EU285">
        <v>0.9800021111111114</v>
      </c>
      <c r="EV285">
        <v>0.0199982</v>
      </c>
      <c r="EW285">
        <v>0</v>
      </c>
      <c r="EX285">
        <v>863.9870740740741</v>
      </c>
      <c r="EY285">
        <v>5.00097</v>
      </c>
      <c r="EZ285">
        <v>17331.36666666667</v>
      </c>
      <c r="FA285">
        <v>16707.72592592592</v>
      </c>
      <c r="FB285">
        <v>40.5551111111111</v>
      </c>
      <c r="FC285">
        <v>40.81199999999999</v>
      </c>
      <c r="FD285">
        <v>40.41174074074074</v>
      </c>
      <c r="FE285">
        <v>40.5</v>
      </c>
      <c r="FF285">
        <v>41.25</v>
      </c>
      <c r="FG285">
        <v>1955.116666666667</v>
      </c>
      <c r="FH285">
        <v>39.9</v>
      </c>
      <c r="FI285">
        <v>0</v>
      </c>
      <c r="FJ285">
        <v>1758646910.4</v>
      </c>
      <c r="FK285">
        <v>0</v>
      </c>
      <c r="FL285">
        <v>864.0733461538463</v>
      </c>
      <c r="FM285">
        <v>-15.77487179124454</v>
      </c>
      <c r="FN285">
        <v>-287.2410256755441</v>
      </c>
      <c r="FO285">
        <v>17332.67692307692</v>
      </c>
      <c r="FP285">
        <v>15</v>
      </c>
      <c r="FQ285">
        <v>0</v>
      </c>
      <c r="FR285" t="s">
        <v>441</v>
      </c>
      <c r="FS285">
        <v>1747247426.5</v>
      </c>
      <c r="FT285">
        <v>1747247420.5</v>
      </c>
      <c r="FU285">
        <v>0</v>
      </c>
      <c r="FV285">
        <v>1.027</v>
      </c>
      <c r="FW285">
        <v>0.031</v>
      </c>
      <c r="FX285">
        <v>0.02</v>
      </c>
      <c r="FY285">
        <v>0.05</v>
      </c>
      <c r="FZ285">
        <v>420</v>
      </c>
      <c r="GA285">
        <v>16</v>
      </c>
      <c r="GB285">
        <v>0.01</v>
      </c>
      <c r="GC285">
        <v>0.1</v>
      </c>
      <c r="GD285">
        <v>-70.22155000000001</v>
      </c>
      <c r="GE285">
        <v>0.6999512195122447</v>
      </c>
      <c r="GF285">
        <v>0.1242408266231348</v>
      </c>
      <c r="GG285">
        <v>0</v>
      </c>
      <c r="GH285">
        <v>864.9869117647058</v>
      </c>
      <c r="GI285">
        <v>-15.25572192973403</v>
      </c>
      <c r="GJ285">
        <v>1.511876830643974</v>
      </c>
      <c r="GK285">
        <v>-1</v>
      </c>
      <c r="GL285">
        <v>6.096232000000001</v>
      </c>
      <c r="GM285">
        <v>-1.759794146341478</v>
      </c>
      <c r="GN285">
        <v>0.1699949997676403</v>
      </c>
      <c r="GO285">
        <v>0</v>
      </c>
      <c r="GP285">
        <v>0</v>
      </c>
      <c r="GQ285">
        <v>2</v>
      </c>
      <c r="GR285" t="s">
        <v>482</v>
      </c>
      <c r="GS285">
        <v>3.13542</v>
      </c>
      <c r="GT285">
        <v>2.68996</v>
      </c>
      <c r="GU285">
        <v>0.193303</v>
      </c>
      <c r="GV285">
        <v>0.198286</v>
      </c>
      <c r="GW285">
        <v>0.108273</v>
      </c>
      <c r="GX285">
        <v>0.08867949999999999</v>
      </c>
      <c r="GY285">
        <v>25663.3</v>
      </c>
      <c r="GZ285">
        <v>25550.5</v>
      </c>
      <c r="HA285">
        <v>29571.7</v>
      </c>
      <c r="HB285">
        <v>29451.2</v>
      </c>
      <c r="HC285">
        <v>34840</v>
      </c>
      <c r="HD285">
        <v>35556.6</v>
      </c>
      <c r="HE285">
        <v>41615.2</v>
      </c>
      <c r="HF285">
        <v>41842.1</v>
      </c>
      <c r="HG285">
        <v>1.92992</v>
      </c>
      <c r="HH285">
        <v>1.87645</v>
      </c>
      <c r="HI285">
        <v>0.0671856</v>
      </c>
      <c r="HJ285">
        <v>0</v>
      </c>
      <c r="HK285">
        <v>28.9776</v>
      </c>
      <c r="HL285">
        <v>999.9</v>
      </c>
      <c r="HM285">
        <v>42.6</v>
      </c>
      <c r="HN285">
        <v>31.2</v>
      </c>
      <c r="HO285">
        <v>21.4877</v>
      </c>
      <c r="HP285">
        <v>62.098</v>
      </c>
      <c r="HQ285">
        <v>26.0617</v>
      </c>
      <c r="HR285">
        <v>1</v>
      </c>
      <c r="HS285">
        <v>0.0525178</v>
      </c>
      <c r="HT285">
        <v>0.233271</v>
      </c>
      <c r="HU285">
        <v>20.339</v>
      </c>
      <c r="HV285">
        <v>5.21654</v>
      </c>
      <c r="HW285">
        <v>12.012</v>
      </c>
      <c r="HX285">
        <v>4.98885</v>
      </c>
      <c r="HY285">
        <v>3.2879</v>
      </c>
      <c r="HZ285">
        <v>9999</v>
      </c>
      <c r="IA285">
        <v>9999</v>
      </c>
      <c r="IB285">
        <v>9999</v>
      </c>
      <c r="IC285">
        <v>999.9</v>
      </c>
      <c r="ID285">
        <v>1.86754</v>
      </c>
      <c r="IE285">
        <v>1.86674</v>
      </c>
      <c r="IF285">
        <v>1.866</v>
      </c>
      <c r="IG285">
        <v>1.86601</v>
      </c>
      <c r="IH285">
        <v>1.86786</v>
      </c>
      <c r="II285">
        <v>1.87027</v>
      </c>
      <c r="IJ285">
        <v>1.86892</v>
      </c>
      <c r="IK285">
        <v>1.87042</v>
      </c>
      <c r="IL285">
        <v>0</v>
      </c>
      <c r="IM285">
        <v>0</v>
      </c>
      <c r="IN285">
        <v>0</v>
      </c>
      <c r="IO285">
        <v>0</v>
      </c>
      <c r="IP285" t="s">
        <v>443</v>
      </c>
      <c r="IQ285" t="s">
        <v>444</v>
      </c>
      <c r="IR285" t="s">
        <v>445</v>
      </c>
      <c r="IS285" t="s">
        <v>445</v>
      </c>
      <c r="IT285" t="s">
        <v>445</v>
      </c>
      <c r="IU285" t="s">
        <v>445</v>
      </c>
      <c r="IV285">
        <v>0</v>
      </c>
      <c r="IW285">
        <v>100</v>
      </c>
      <c r="IX285">
        <v>100</v>
      </c>
      <c r="IY285">
        <v>-0.2</v>
      </c>
      <c r="IZ285">
        <v>0.1585</v>
      </c>
      <c r="JA285">
        <v>0.1520806729546384</v>
      </c>
      <c r="JB285">
        <v>0.0003178419753343253</v>
      </c>
      <c r="JC285">
        <v>-6.012475575984678E-07</v>
      </c>
      <c r="JD285">
        <v>7.594320938325871E-11</v>
      </c>
      <c r="JE285">
        <v>-0.06537213769188976</v>
      </c>
      <c r="JF285">
        <v>-0.002779077146552394</v>
      </c>
      <c r="JG285">
        <v>0.0007843295920201409</v>
      </c>
      <c r="JH285">
        <v>-1.211717912536145E-05</v>
      </c>
      <c r="JI285">
        <v>4</v>
      </c>
      <c r="JJ285">
        <v>2338</v>
      </c>
      <c r="JK285">
        <v>1</v>
      </c>
      <c r="JL285">
        <v>27</v>
      </c>
      <c r="JM285">
        <v>189991.4</v>
      </c>
      <c r="JN285">
        <v>189991.5</v>
      </c>
      <c r="JO285">
        <v>2.53296</v>
      </c>
      <c r="JP285">
        <v>2.23389</v>
      </c>
      <c r="JQ285">
        <v>1.39771</v>
      </c>
      <c r="JR285">
        <v>2.34985</v>
      </c>
      <c r="JS285">
        <v>1.49536</v>
      </c>
      <c r="JT285">
        <v>2.59888</v>
      </c>
      <c r="JU285">
        <v>36.1989</v>
      </c>
      <c r="JV285">
        <v>24.07</v>
      </c>
      <c r="JW285">
        <v>18</v>
      </c>
      <c r="JX285">
        <v>490.066</v>
      </c>
      <c r="JY285">
        <v>446.538</v>
      </c>
      <c r="JZ285">
        <v>28.6593</v>
      </c>
      <c r="KA285">
        <v>28.2838</v>
      </c>
      <c r="KB285">
        <v>30.0002</v>
      </c>
      <c r="KC285">
        <v>28.1049</v>
      </c>
      <c r="KD285">
        <v>28.0346</v>
      </c>
      <c r="KE285">
        <v>50.7234</v>
      </c>
      <c r="KF285">
        <v>13.235</v>
      </c>
      <c r="KG285">
        <v>34.0939</v>
      </c>
      <c r="KH285">
        <v>28.6564</v>
      </c>
      <c r="KI285">
        <v>1289.18</v>
      </c>
      <c r="KJ285">
        <v>19.0387</v>
      </c>
      <c r="KK285">
        <v>101.07</v>
      </c>
      <c r="KL285">
        <v>100.616</v>
      </c>
    </row>
    <row r="286" spans="1:298">
      <c r="A286">
        <v>270</v>
      </c>
      <c r="B286">
        <v>1758646914.6</v>
      </c>
      <c r="C286">
        <v>5288.599999904633</v>
      </c>
      <c r="D286" t="s">
        <v>986</v>
      </c>
      <c r="E286" t="s">
        <v>987</v>
      </c>
      <c r="F286">
        <v>5</v>
      </c>
      <c r="G286" t="s">
        <v>833</v>
      </c>
      <c r="H286" t="s">
        <v>437</v>
      </c>
      <c r="I286" t="s">
        <v>438</v>
      </c>
      <c r="J286">
        <v>1758646906.814285</v>
      </c>
      <c r="K286">
        <f>(L286)/1000</f>
        <v>0</v>
      </c>
      <c r="L286">
        <f>IF(DQ286, AO286, AI286)</f>
        <v>0</v>
      </c>
      <c r="M286">
        <f>IF(DQ286, AJ286, AH286)</f>
        <v>0</v>
      </c>
      <c r="N286">
        <f>DS286 - IF(AV286&gt;1, M286*DM286*100.0/(AX286), 0)</f>
        <v>0</v>
      </c>
      <c r="O286">
        <f>((U286-K286/2)*N286-M286)/(U286+K286/2)</f>
        <v>0</v>
      </c>
      <c r="P286">
        <f>O286*(DZ286+EA286)/1000.0</f>
        <v>0</v>
      </c>
      <c r="Q286">
        <f>(DS286 - IF(AV286&gt;1, M286*DM286*100.0/(AX286), 0))*(DZ286+EA286)/1000.0</f>
        <v>0</v>
      </c>
      <c r="R286">
        <f>2.0/((1/T286-1/S286)+SIGN(T286)*SQRT((1/T286-1/S286)*(1/T286-1/S286) + 4*DN286/((DN286+1)*(DN286+1))*(2*1/T286*1/S286-1/S286*1/S286)))</f>
        <v>0</v>
      </c>
      <c r="S286">
        <f>IF(LEFT(DO286,1)&lt;&gt;"0",IF(LEFT(DO286,1)="1",3.0,DP286),$D$5+$E$5*(EG286*DZ286/($K$5*1000))+$F$5*(EG286*DZ286/($K$5*1000))*MAX(MIN(DM286,$J$5),$I$5)*MAX(MIN(DM286,$J$5),$I$5)+$G$5*MAX(MIN(DM286,$J$5),$I$5)*(EG286*DZ286/($K$5*1000))+$H$5*(EG286*DZ286/($K$5*1000))*(EG286*DZ286/($K$5*1000)))</f>
        <v>0</v>
      </c>
      <c r="T286">
        <f>K286*(1000-(1000*0.61365*exp(17.502*X286/(240.97+X286))/(DZ286+EA286)+DU286)/2)/(1000*0.61365*exp(17.502*X286/(240.97+X286))/(DZ286+EA286)-DU286)</f>
        <v>0</v>
      </c>
      <c r="U286">
        <f>1/((DN286+1)/(R286/1.6)+1/(S286/1.37)) + DN286/((DN286+1)/(R286/1.6) + DN286/(S286/1.37))</f>
        <v>0</v>
      </c>
      <c r="V286">
        <f>(DI286*DL286)</f>
        <v>0</v>
      </c>
      <c r="W286">
        <f>(EB286+(V286+2*0.95*5.67E-8*(((EB286+$B$7)+273)^4-(EB286+273)^4)-44100*K286)/(1.84*29.3*S286+8*0.95*5.67E-8*(EB286+273)^3))</f>
        <v>0</v>
      </c>
      <c r="X286">
        <f>($C$7*EC286+$D$7*ED286+$E$7*W286)</f>
        <v>0</v>
      </c>
      <c r="Y286">
        <f>0.61365*exp(17.502*X286/(240.97+X286))</f>
        <v>0</v>
      </c>
      <c r="Z286">
        <f>(AA286/AB286*100)</f>
        <v>0</v>
      </c>
      <c r="AA286">
        <f>DU286*(DZ286+EA286)/1000</f>
        <v>0</v>
      </c>
      <c r="AB286">
        <f>0.61365*exp(17.502*EB286/(240.97+EB286))</f>
        <v>0</v>
      </c>
      <c r="AC286">
        <f>(Y286-DU286*(DZ286+EA286)/1000)</f>
        <v>0</v>
      </c>
      <c r="AD286">
        <f>(-K286*44100)</f>
        <v>0</v>
      </c>
      <c r="AE286">
        <f>2*29.3*S286*0.92*(EB286-X286)</f>
        <v>0</v>
      </c>
      <c r="AF286">
        <f>2*0.95*5.67E-8*(((EB286+$B$7)+273)^4-(X286+273)^4)</f>
        <v>0</v>
      </c>
      <c r="AG286">
        <f>V286+AF286+AD286+AE286</f>
        <v>0</v>
      </c>
      <c r="AH286">
        <f>DY286*AV286*(DT286-DS286*(1000-AV286*DV286)/(1000-AV286*DU286))/(100*DM286)</f>
        <v>0</v>
      </c>
      <c r="AI286">
        <f>1000*DY286*AV286*(DU286-DV286)/(100*DM286*(1000-AV286*DU286))</f>
        <v>0</v>
      </c>
      <c r="AJ286">
        <f>(AK286 - AL286 - DZ286*1E3/(8.314*(EB286+273.15)) * AN286/DY286 * AM286) * DY286/(100*DM286) * (1000 - DV286)/1000</f>
        <v>0</v>
      </c>
      <c r="AK286">
        <v>1301.521570835234</v>
      </c>
      <c r="AL286">
        <v>1246.102121212121</v>
      </c>
      <c r="AM286">
        <v>3.434300005170817</v>
      </c>
      <c r="AN286">
        <v>64.9634164498939</v>
      </c>
      <c r="AO286">
        <f>(AQ286 - AP286 + DZ286*1E3/(8.314*(EB286+273.15)) * AS286/DY286 * AR286) * DY286/(100*DM286) * 1000/(1000 - AQ286)</f>
        <v>0</v>
      </c>
      <c r="AP286">
        <v>18.91360354301501</v>
      </c>
      <c r="AQ286">
        <v>24.58757212121212</v>
      </c>
      <c r="AR286">
        <v>-0.005624845613632732</v>
      </c>
      <c r="AS286">
        <v>107.6059285332688</v>
      </c>
      <c r="AT286">
        <v>0</v>
      </c>
      <c r="AU286">
        <v>0</v>
      </c>
      <c r="AV286">
        <f>IF(AT286*$H$13&gt;=AX286,1.0,(AX286/(AX286-AT286*$H$13)))</f>
        <v>0</v>
      </c>
      <c r="AW286">
        <f>(AV286-1)*100</f>
        <v>0</v>
      </c>
      <c r="AX286">
        <f>MAX(0,($B$13+$C$13*EG286)/(1+$D$13*EG286)*DZ286/(EB286+273)*$E$13)</f>
        <v>0</v>
      </c>
      <c r="AY286" t="s">
        <v>439</v>
      </c>
      <c r="AZ286" t="s">
        <v>439</v>
      </c>
      <c r="BA286">
        <v>0</v>
      </c>
      <c r="BB286">
        <v>0</v>
      </c>
      <c r="BC286">
        <f>1-BA286/BB286</f>
        <v>0</v>
      </c>
      <c r="BD286">
        <v>0</v>
      </c>
      <c r="BE286" t="s">
        <v>439</v>
      </c>
      <c r="BF286" t="s">
        <v>439</v>
      </c>
      <c r="BG286">
        <v>0</v>
      </c>
      <c r="BH286">
        <v>0</v>
      </c>
      <c r="BI286">
        <f>1-BG286/BH286</f>
        <v>0</v>
      </c>
      <c r="BJ286">
        <v>0.5</v>
      </c>
      <c r="BK286">
        <f>DJ286</f>
        <v>0</v>
      </c>
      <c r="BL286">
        <f>M286</f>
        <v>0</v>
      </c>
      <c r="BM286">
        <f>BI286*BJ286*BK286</f>
        <v>0</v>
      </c>
      <c r="BN286">
        <f>(BL286-BD286)/BK286</f>
        <v>0</v>
      </c>
      <c r="BO286">
        <f>(BB286-BH286)/BH286</f>
        <v>0</v>
      </c>
      <c r="BP286">
        <f>BA286/(BC286+BA286/BH286)</f>
        <v>0</v>
      </c>
      <c r="BQ286" t="s">
        <v>439</v>
      </c>
      <c r="BR286">
        <v>0</v>
      </c>
      <c r="BS286">
        <f>IF(BR286&lt;&gt;0, BR286, BP286)</f>
        <v>0</v>
      </c>
      <c r="BT286">
        <f>1-BS286/BH286</f>
        <v>0</v>
      </c>
      <c r="BU286">
        <f>(BH286-BG286)/(BH286-BS286)</f>
        <v>0</v>
      </c>
      <c r="BV286">
        <f>(BB286-BH286)/(BB286-BS286)</f>
        <v>0</v>
      </c>
      <c r="BW286">
        <f>(BH286-BG286)/(BH286-BA286)</f>
        <v>0</v>
      </c>
      <c r="BX286">
        <f>(BB286-BH286)/(BB286-BA286)</f>
        <v>0</v>
      </c>
      <c r="BY286">
        <f>(BU286*BS286/BG286)</f>
        <v>0</v>
      </c>
      <c r="BZ286">
        <f>(1-BY286)</f>
        <v>0</v>
      </c>
      <c r="DI286">
        <f>$B$11*EH286+$C$11*EI286+$F$11*ET286*(1-EW286)</f>
        <v>0</v>
      </c>
      <c r="DJ286">
        <f>DI286*DK286</f>
        <v>0</v>
      </c>
      <c r="DK286">
        <f>($B$11*$D$9+$C$11*$D$9+$F$11*((FG286+EY286)/MAX(FG286+EY286+FH286, 0.1)*$I$9+FH286/MAX(FG286+EY286+FH286, 0.1)*$J$9))/($B$11+$C$11+$F$11)</f>
        <v>0</v>
      </c>
      <c r="DL286">
        <f>($B$11*$K$9+$C$11*$K$9+$F$11*((FG286+EY286)/MAX(FG286+EY286+FH286, 0.1)*$P$9+FH286/MAX(FG286+EY286+FH286, 0.1)*$Q$9))/($B$11+$C$11+$F$11)</f>
        <v>0</v>
      </c>
      <c r="DM286">
        <v>5.36</v>
      </c>
      <c r="DN286">
        <v>0.5</v>
      </c>
      <c r="DO286" t="s">
        <v>440</v>
      </c>
      <c r="DP286">
        <v>2</v>
      </c>
      <c r="DQ286" t="b">
        <v>1</v>
      </c>
      <c r="DR286">
        <v>1758646906.814285</v>
      </c>
      <c r="DS286">
        <v>1190.955714285714</v>
      </c>
      <c r="DT286">
        <v>1261.088214285714</v>
      </c>
      <c r="DU286">
        <v>24.63130714285714</v>
      </c>
      <c r="DV286">
        <v>18.78008928571429</v>
      </c>
      <c r="DW286">
        <v>1191.149642857143</v>
      </c>
      <c r="DX286">
        <v>24.47255</v>
      </c>
      <c r="DY286">
        <v>500.0076071428571</v>
      </c>
      <c r="DZ286">
        <v>90.45613571428574</v>
      </c>
      <c r="EA286">
        <v>0.02972940000000001</v>
      </c>
      <c r="EB286">
        <v>30.97283571428571</v>
      </c>
      <c r="EC286">
        <v>30.08160357142857</v>
      </c>
      <c r="ED286">
        <v>999.9000000000002</v>
      </c>
      <c r="EE286">
        <v>0</v>
      </c>
      <c r="EF286">
        <v>0</v>
      </c>
      <c r="EG286">
        <v>9998.007857142857</v>
      </c>
      <c r="EH286">
        <v>0</v>
      </c>
      <c r="EI286">
        <v>12.50934642857143</v>
      </c>
      <c r="EJ286">
        <v>-70.13232142857143</v>
      </c>
      <c r="EK286">
        <v>1221.029642857143</v>
      </c>
      <c r="EL286">
        <v>1285.225</v>
      </c>
      <c r="EM286">
        <v>5.851219642857143</v>
      </c>
      <c r="EN286">
        <v>1261.088214285714</v>
      </c>
      <c r="EO286">
        <v>18.78008928571429</v>
      </c>
      <c r="EP286">
        <v>2.228053214285714</v>
      </c>
      <c r="EQ286">
        <v>1.698774285714286</v>
      </c>
      <c r="ER286">
        <v>19.16545357142857</v>
      </c>
      <c r="ES286">
        <v>14.885025</v>
      </c>
      <c r="ET286">
        <v>2000.006785714286</v>
      </c>
      <c r="EU286">
        <v>0.9800021785714288</v>
      </c>
      <c r="EV286">
        <v>0.01999813214285714</v>
      </c>
      <c r="EW286">
        <v>0</v>
      </c>
      <c r="EX286">
        <v>862.7864642857143</v>
      </c>
      <c r="EY286">
        <v>5.00097</v>
      </c>
      <c r="EZ286">
        <v>17308.75714285714</v>
      </c>
      <c r="FA286">
        <v>16707.63928571428</v>
      </c>
      <c r="FB286">
        <v>40.5597857142857</v>
      </c>
      <c r="FC286">
        <v>40.81199999999999</v>
      </c>
      <c r="FD286">
        <v>40.41707142857143</v>
      </c>
      <c r="FE286">
        <v>40.5</v>
      </c>
      <c r="FF286">
        <v>41.25</v>
      </c>
      <c r="FG286">
        <v>1955.106785714286</v>
      </c>
      <c r="FH286">
        <v>39.9</v>
      </c>
      <c r="FI286">
        <v>0</v>
      </c>
      <c r="FJ286">
        <v>1758646915.8</v>
      </c>
      <c r="FK286">
        <v>0</v>
      </c>
      <c r="FL286">
        <v>862.6090399999999</v>
      </c>
      <c r="FM286">
        <v>-15.26292311010219</v>
      </c>
      <c r="FN286">
        <v>-287.6769235344285</v>
      </c>
      <c r="FO286">
        <v>17305.492</v>
      </c>
      <c r="FP286">
        <v>15</v>
      </c>
      <c r="FQ286">
        <v>0</v>
      </c>
      <c r="FR286" t="s">
        <v>441</v>
      </c>
      <c r="FS286">
        <v>1747247426.5</v>
      </c>
      <c r="FT286">
        <v>1747247420.5</v>
      </c>
      <c r="FU286">
        <v>0</v>
      </c>
      <c r="FV286">
        <v>1.027</v>
      </c>
      <c r="FW286">
        <v>0.031</v>
      </c>
      <c r="FX286">
        <v>0.02</v>
      </c>
      <c r="FY286">
        <v>0.05</v>
      </c>
      <c r="FZ286">
        <v>420</v>
      </c>
      <c r="GA286">
        <v>16</v>
      </c>
      <c r="GB286">
        <v>0.01</v>
      </c>
      <c r="GC286">
        <v>0.1</v>
      </c>
      <c r="GD286">
        <v>-70.16513999999999</v>
      </c>
      <c r="GE286">
        <v>0.1350506566607302</v>
      </c>
      <c r="GF286">
        <v>0.1031297212252613</v>
      </c>
      <c r="GG286">
        <v>0</v>
      </c>
      <c r="GH286">
        <v>863.7657352941177</v>
      </c>
      <c r="GI286">
        <v>-15.16909090838482</v>
      </c>
      <c r="GJ286">
        <v>1.502213666732868</v>
      </c>
      <c r="GK286">
        <v>-1</v>
      </c>
      <c r="GL286">
        <v>5.94916525</v>
      </c>
      <c r="GM286">
        <v>-1.686372720450288</v>
      </c>
      <c r="GN286">
        <v>0.1625835464920651</v>
      </c>
      <c r="GO286">
        <v>0</v>
      </c>
      <c r="GP286">
        <v>0</v>
      </c>
      <c r="GQ286">
        <v>2</v>
      </c>
      <c r="GR286" t="s">
        <v>482</v>
      </c>
      <c r="GS286">
        <v>3.13538</v>
      </c>
      <c r="GT286">
        <v>2.68993</v>
      </c>
      <c r="GU286">
        <v>0.194994</v>
      </c>
      <c r="GV286">
        <v>0.199893</v>
      </c>
      <c r="GW286">
        <v>0.108184</v>
      </c>
      <c r="GX286">
        <v>0.0890825</v>
      </c>
      <c r="GY286">
        <v>25609.5</v>
      </c>
      <c r="GZ286">
        <v>25499.2</v>
      </c>
      <c r="HA286">
        <v>29571.7</v>
      </c>
      <c r="HB286">
        <v>29451.1</v>
      </c>
      <c r="HC286">
        <v>34843.5</v>
      </c>
      <c r="HD286">
        <v>35540.8</v>
      </c>
      <c r="HE286">
        <v>41615</v>
      </c>
      <c r="HF286">
        <v>41842.2</v>
      </c>
      <c r="HG286">
        <v>1.9298</v>
      </c>
      <c r="HH286">
        <v>1.8767</v>
      </c>
      <c r="HI286">
        <v>0.0684261</v>
      </c>
      <c r="HJ286">
        <v>0</v>
      </c>
      <c r="HK286">
        <v>28.9654</v>
      </c>
      <c r="HL286">
        <v>999.9</v>
      </c>
      <c r="HM286">
        <v>42.6</v>
      </c>
      <c r="HN286">
        <v>31.2</v>
      </c>
      <c r="HO286">
        <v>21.4906</v>
      </c>
      <c r="HP286">
        <v>62.078</v>
      </c>
      <c r="HQ286">
        <v>26.1739</v>
      </c>
      <c r="HR286">
        <v>1</v>
      </c>
      <c r="HS286">
        <v>0.0525305</v>
      </c>
      <c r="HT286">
        <v>0.226694</v>
      </c>
      <c r="HU286">
        <v>20.3393</v>
      </c>
      <c r="HV286">
        <v>5.21639</v>
      </c>
      <c r="HW286">
        <v>12.0138</v>
      </c>
      <c r="HX286">
        <v>4.98875</v>
      </c>
      <c r="HY286">
        <v>3.28772</v>
      </c>
      <c r="HZ286">
        <v>9999</v>
      </c>
      <c r="IA286">
        <v>9999</v>
      </c>
      <c r="IB286">
        <v>9999</v>
      </c>
      <c r="IC286">
        <v>999.9</v>
      </c>
      <c r="ID286">
        <v>1.86754</v>
      </c>
      <c r="IE286">
        <v>1.86675</v>
      </c>
      <c r="IF286">
        <v>1.86602</v>
      </c>
      <c r="IG286">
        <v>1.866</v>
      </c>
      <c r="IH286">
        <v>1.86783</v>
      </c>
      <c r="II286">
        <v>1.87027</v>
      </c>
      <c r="IJ286">
        <v>1.86892</v>
      </c>
      <c r="IK286">
        <v>1.87042</v>
      </c>
      <c r="IL286">
        <v>0</v>
      </c>
      <c r="IM286">
        <v>0</v>
      </c>
      <c r="IN286">
        <v>0</v>
      </c>
      <c r="IO286">
        <v>0</v>
      </c>
      <c r="IP286" t="s">
        <v>443</v>
      </c>
      <c r="IQ286" t="s">
        <v>444</v>
      </c>
      <c r="IR286" t="s">
        <v>445</v>
      </c>
      <c r="IS286" t="s">
        <v>445</v>
      </c>
      <c r="IT286" t="s">
        <v>445</v>
      </c>
      <c r="IU286" t="s">
        <v>445</v>
      </c>
      <c r="IV286">
        <v>0</v>
      </c>
      <c r="IW286">
        <v>100</v>
      </c>
      <c r="IX286">
        <v>100</v>
      </c>
      <c r="IY286">
        <v>-0.21</v>
      </c>
      <c r="IZ286">
        <v>0.1581</v>
      </c>
      <c r="JA286">
        <v>0.1520806729546384</v>
      </c>
      <c r="JB286">
        <v>0.0003178419753343253</v>
      </c>
      <c r="JC286">
        <v>-6.012475575984678E-07</v>
      </c>
      <c r="JD286">
        <v>7.594320938325871E-11</v>
      </c>
      <c r="JE286">
        <v>-0.06537213769188976</v>
      </c>
      <c r="JF286">
        <v>-0.002779077146552394</v>
      </c>
      <c r="JG286">
        <v>0.0007843295920201409</v>
      </c>
      <c r="JH286">
        <v>-1.211717912536145E-05</v>
      </c>
      <c r="JI286">
        <v>4</v>
      </c>
      <c r="JJ286">
        <v>2338</v>
      </c>
      <c r="JK286">
        <v>1</v>
      </c>
      <c r="JL286">
        <v>27</v>
      </c>
      <c r="JM286">
        <v>189991.5</v>
      </c>
      <c r="JN286">
        <v>189991.6</v>
      </c>
      <c r="JO286">
        <v>2.55981</v>
      </c>
      <c r="JP286">
        <v>2.23389</v>
      </c>
      <c r="JQ286">
        <v>1.39648</v>
      </c>
      <c r="JR286">
        <v>2.34497</v>
      </c>
      <c r="JS286">
        <v>1.49536</v>
      </c>
      <c r="JT286">
        <v>2.67334</v>
      </c>
      <c r="JU286">
        <v>36.1989</v>
      </c>
      <c r="JV286">
        <v>24.07</v>
      </c>
      <c r="JW286">
        <v>18</v>
      </c>
      <c r="JX286">
        <v>489.987</v>
      </c>
      <c r="JY286">
        <v>446.692</v>
      </c>
      <c r="JZ286">
        <v>28.5818</v>
      </c>
      <c r="KA286">
        <v>28.2841</v>
      </c>
      <c r="KB286">
        <v>30</v>
      </c>
      <c r="KC286">
        <v>28.1049</v>
      </c>
      <c r="KD286">
        <v>28.0346</v>
      </c>
      <c r="KE286">
        <v>51.2174</v>
      </c>
      <c r="KF286">
        <v>13.235</v>
      </c>
      <c r="KG286">
        <v>34.4879</v>
      </c>
      <c r="KH286">
        <v>28.5796</v>
      </c>
      <c r="KI286">
        <v>1309.21</v>
      </c>
      <c r="KJ286">
        <v>19.0445</v>
      </c>
      <c r="KK286">
        <v>101.07</v>
      </c>
      <c r="KL286">
        <v>100.616</v>
      </c>
    </row>
    <row r="287" spans="1:298">
      <c r="A287">
        <v>271</v>
      </c>
      <c r="B287">
        <v>1758646919.6</v>
      </c>
      <c r="C287">
        <v>5293.599999904633</v>
      </c>
      <c r="D287" t="s">
        <v>988</v>
      </c>
      <c r="E287" t="s">
        <v>989</v>
      </c>
      <c r="F287">
        <v>5</v>
      </c>
      <c r="G287" t="s">
        <v>833</v>
      </c>
      <c r="H287" t="s">
        <v>437</v>
      </c>
      <c r="I287" t="s">
        <v>438</v>
      </c>
      <c r="J287">
        <v>1758646912.1</v>
      </c>
      <c r="K287">
        <f>(L287)/1000</f>
        <v>0</v>
      </c>
      <c r="L287">
        <f>IF(DQ287, AO287, AI287)</f>
        <v>0</v>
      </c>
      <c r="M287">
        <f>IF(DQ287, AJ287, AH287)</f>
        <v>0</v>
      </c>
      <c r="N287">
        <f>DS287 - IF(AV287&gt;1, M287*DM287*100.0/(AX287), 0)</f>
        <v>0</v>
      </c>
      <c r="O287">
        <f>((U287-K287/2)*N287-M287)/(U287+K287/2)</f>
        <v>0</v>
      </c>
      <c r="P287">
        <f>O287*(DZ287+EA287)/1000.0</f>
        <v>0</v>
      </c>
      <c r="Q287">
        <f>(DS287 - IF(AV287&gt;1, M287*DM287*100.0/(AX287), 0))*(DZ287+EA287)/1000.0</f>
        <v>0</v>
      </c>
      <c r="R287">
        <f>2.0/((1/T287-1/S287)+SIGN(T287)*SQRT((1/T287-1/S287)*(1/T287-1/S287) + 4*DN287/((DN287+1)*(DN287+1))*(2*1/T287*1/S287-1/S287*1/S287)))</f>
        <v>0</v>
      </c>
      <c r="S287">
        <f>IF(LEFT(DO287,1)&lt;&gt;"0",IF(LEFT(DO287,1)="1",3.0,DP287),$D$5+$E$5*(EG287*DZ287/($K$5*1000))+$F$5*(EG287*DZ287/($K$5*1000))*MAX(MIN(DM287,$J$5),$I$5)*MAX(MIN(DM287,$J$5),$I$5)+$G$5*MAX(MIN(DM287,$J$5),$I$5)*(EG287*DZ287/($K$5*1000))+$H$5*(EG287*DZ287/($K$5*1000))*(EG287*DZ287/($K$5*1000)))</f>
        <v>0</v>
      </c>
      <c r="T287">
        <f>K287*(1000-(1000*0.61365*exp(17.502*X287/(240.97+X287))/(DZ287+EA287)+DU287)/2)/(1000*0.61365*exp(17.502*X287/(240.97+X287))/(DZ287+EA287)-DU287)</f>
        <v>0</v>
      </c>
      <c r="U287">
        <f>1/((DN287+1)/(R287/1.6)+1/(S287/1.37)) + DN287/((DN287+1)/(R287/1.6) + DN287/(S287/1.37))</f>
        <v>0</v>
      </c>
      <c r="V287">
        <f>(DI287*DL287)</f>
        <v>0</v>
      </c>
      <c r="W287">
        <f>(EB287+(V287+2*0.95*5.67E-8*(((EB287+$B$7)+273)^4-(EB287+273)^4)-44100*K287)/(1.84*29.3*S287+8*0.95*5.67E-8*(EB287+273)^3))</f>
        <v>0</v>
      </c>
      <c r="X287">
        <f>($C$7*EC287+$D$7*ED287+$E$7*W287)</f>
        <v>0</v>
      </c>
      <c r="Y287">
        <f>0.61365*exp(17.502*X287/(240.97+X287))</f>
        <v>0</v>
      </c>
      <c r="Z287">
        <f>(AA287/AB287*100)</f>
        <v>0</v>
      </c>
      <c r="AA287">
        <f>DU287*(DZ287+EA287)/1000</f>
        <v>0</v>
      </c>
      <c r="AB287">
        <f>0.61365*exp(17.502*EB287/(240.97+EB287))</f>
        <v>0</v>
      </c>
      <c r="AC287">
        <f>(Y287-DU287*(DZ287+EA287)/1000)</f>
        <v>0</v>
      </c>
      <c r="AD287">
        <f>(-K287*44100)</f>
        <v>0</v>
      </c>
      <c r="AE287">
        <f>2*29.3*S287*0.92*(EB287-X287)</f>
        <v>0</v>
      </c>
      <c r="AF287">
        <f>2*0.95*5.67E-8*(((EB287+$B$7)+273)^4-(X287+273)^4)</f>
        <v>0</v>
      </c>
      <c r="AG287">
        <f>V287+AF287+AD287+AE287</f>
        <v>0</v>
      </c>
      <c r="AH287">
        <f>DY287*AV287*(DT287-DS287*(1000-AV287*DV287)/(1000-AV287*DU287))/(100*DM287)</f>
        <v>0</v>
      </c>
      <c r="AI287">
        <f>1000*DY287*AV287*(DU287-DV287)/(100*DM287*(1000-AV287*DU287))</f>
        <v>0</v>
      </c>
      <c r="AJ287">
        <f>(AK287 - AL287 - DZ287*1E3/(8.314*(EB287+273.15)) * AN287/DY287 * AM287) * DY287/(100*DM287) * (1000 - DV287)/1000</f>
        <v>0</v>
      </c>
      <c r="AK287">
        <v>1318.719067721563</v>
      </c>
      <c r="AL287">
        <v>1263.273090909091</v>
      </c>
      <c r="AM287">
        <v>3.440292688472209</v>
      </c>
      <c r="AN287">
        <v>64.9634164498939</v>
      </c>
      <c r="AO287">
        <f>(AQ287 - AP287 + DZ287*1E3/(8.314*(EB287+273.15)) * AS287/DY287 * AR287) * DY287/(100*DM287) * 1000/(1000 - AQ287)</f>
        <v>0</v>
      </c>
      <c r="AP287">
        <v>18.98572061626987</v>
      </c>
      <c r="AQ287">
        <v>24.54747696969696</v>
      </c>
      <c r="AR287">
        <v>-0.008563696807306426</v>
      </c>
      <c r="AS287">
        <v>107.6059285332688</v>
      </c>
      <c r="AT287">
        <v>0</v>
      </c>
      <c r="AU287">
        <v>0</v>
      </c>
      <c r="AV287">
        <f>IF(AT287*$H$13&gt;=AX287,1.0,(AX287/(AX287-AT287*$H$13)))</f>
        <v>0</v>
      </c>
      <c r="AW287">
        <f>(AV287-1)*100</f>
        <v>0</v>
      </c>
      <c r="AX287">
        <f>MAX(0,($B$13+$C$13*EG287)/(1+$D$13*EG287)*DZ287/(EB287+273)*$E$13)</f>
        <v>0</v>
      </c>
      <c r="AY287" t="s">
        <v>439</v>
      </c>
      <c r="AZ287" t="s">
        <v>439</v>
      </c>
      <c r="BA287">
        <v>0</v>
      </c>
      <c r="BB287">
        <v>0</v>
      </c>
      <c r="BC287">
        <f>1-BA287/BB287</f>
        <v>0</v>
      </c>
      <c r="BD287">
        <v>0</v>
      </c>
      <c r="BE287" t="s">
        <v>439</v>
      </c>
      <c r="BF287" t="s">
        <v>439</v>
      </c>
      <c r="BG287">
        <v>0</v>
      </c>
      <c r="BH287">
        <v>0</v>
      </c>
      <c r="BI287">
        <f>1-BG287/BH287</f>
        <v>0</v>
      </c>
      <c r="BJ287">
        <v>0.5</v>
      </c>
      <c r="BK287">
        <f>DJ287</f>
        <v>0</v>
      </c>
      <c r="BL287">
        <f>M287</f>
        <v>0</v>
      </c>
      <c r="BM287">
        <f>BI287*BJ287*BK287</f>
        <v>0</v>
      </c>
      <c r="BN287">
        <f>(BL287-BD287)/BK287</f>
        <v>0</v>
      </c>
      <c r="BO287">
        <f>(BB287-BH287)/BH287</f>
        <v>0</v>
      </c>
      <c r="BP287">
        <f>BA287/(BC287+BA287/BH287)</f>
        <v>0</v>
      </c>
      <c r="BQ287" t="s">
        <v>439</v>
      </c>
      <c r="BR287">
        <v>0</v>
      </c>
      <c r="BS287">
        <f>IF(BR287&lt;&gt;0, BR287, BP287)</f>
        <v>0</v>
      </c>
      <c r="BT287">
        <f>1-BS287/BH287</f>
        <v>0</v>
      </c>
      <c r="BU287">
        <f>(BH287-BG287)/(BH287-BS287)</f>
        <v>0</v>
      </c>
      <c r="BV287">
        <f>(BB287-BH287)/(BB287-BS287)</f>
        <v>0</v>
      </c>
      <c r="BW287">
        <f>(BH287-BG287)/(BH287-BA287)</f>
        <v>0</v>
      </c>
      <c r="BX287">
        <f>(BB287-BH287)/(BB287-BA287)</f>
        <v>0</v>
      </c>
      <c r="BY287">
        <f>(BU287*BS287/BG287)</f>
        <v>0</v>
      </c>
      <c r="BZ287">
        <f>(1-BY287)</f>
        <v>0</v>
      </c>
      <c r="DI287">
        <f>$B$11*EH287+$C$11*EI287+$F$11*ET287*(1-EW287)</f>
        <v>0</v>
      </c>
      <c r="DJ287">
        <f>DI287*DK287</f>
        <v>0</v>
      </c>
      <c r="DK287">
        <f>($B$11*$D$9+$C$11*$D$9+$F$11*((FG287+EY287)/MAX(FG287+EY287+FH287, 0.1)*$I$9+FH287/MAX(FG287+EY287+FH287, 0.1)*$J$9))/($B$11+$C$11+$F$11)</f>
        <v>0</v>
      </c>
      <c r="DL287">
        <f>($B$11*$K$9+$C$11*$K$9+$F$11*((FG287+EY287)/MAX(FG287+EY287+FH287, 0.1)*$P$9+FH287/MAX(FG287+EY287+FH287, 0.1)*$Q$9))/($B$11+$C$11+$F$11)</f>
        <v>0</v>
      </c>
      <c r="DM287">
        <v>5.36</v>
      </c>
      <c r="DN287">
        <v>0.5</v>
      </c>
      <c r="DO287" t="s">
        <v>440</v>
      </c>
      <c r="DP287">
        <v>2</v>
      </c>
      <c r="DQ287" t="b">
        <v>1</v>
      </c>
      <c r="DR287">
        <v>1758646912.1</v>
      </c>
      <c r="DS287">
        <v>1208.714444444445</v>
      </c>
      <c r="DT287">
        <v>1278.845555555555</v>
      </c>
      <c r="DU287">
        <v>24.59834814814815</v>
      </c>
      <c r="DV287">
        <v>18.89011851851852</v>
      </c>
      <c r="DW287">
        <v>1208.922222222222</v>
      </c>
      <c r="DX287">
        <v>24.44004814814815</v>
      </c>
      <c r="DY287">
        <v>499.9971111111111</v>
      </c>
      <c r="DZ287">
        <v>90.4559</v>
      </c>
      <c r="EA287">
        <v>0.02964154814814814</v>
      </c>
      <c r="EB287">
        <v>30.93984814814814</v>
      </c>
      <c r="EC287">
        <v>30.07235555555555</v>
      </c>
      <c r="ED287">
        <v>999.9000000000001</v>
      </c>
      <c r="EE287">
        <v>0</v>
      </c>
      <c r="EF287">
        <v>0</v>
      </c>
      <c r="EG287">
        <v>10000.55074074074</v>
      </c>
      <c r="EH287">
        <v>0</v>
      </c>
      <c r="EI287">
        <v>12.71238518518518</v>
      </c>
      <c r="EJ287">
        <v>-70.13093703703704</v>
      </c>
      <c r="EK287">
        <v>1239.194814814815</v>
      </c>
      <c r="EL287">
        <v>1303.467407407407</v>
      </c>
      <c r="EM287">
        <v>5.708232592592593</v>
      </c>
      <c r="EN287">
        <v>1278.845555555555</v>
      </c>
      <c r="EO287">
        <v>18.89011851851852</v>
      </c>
      <c r="EP287">
        <v>2.225065925925926</v>
      </c>
      <c r="EQ287">
        <v>1.708722592592593</v>
      </c>
      <c r="ER287">
        <v>19.14392962962963</v>
      </c>
      <c r="ES287">
        <v>14.97575925925926</v>
      </c>
      <c r="ET287">
        <v>1999.987037037037</v>
      </c>
      <c r="EU287">
        <v>0.9800021111111114</v>
      </c>
      <c r="EV287">
        <v>0.0199981962962963</v>
      </c>
      <c r="EW287">
        <v>0</v>
      </c>
      <c r="EX287">
        <v>861.4459259259258</v>
      </c>
      <c r="EY287">
        <v>5.00097</v>
      </c>
      <c r="EZ287">
        <v>17283.16666666667</v>
      </c>
      <c r="FA287">
        <v>16707.47407407407</v>
      </c>
      <c r="FB287">
        <v>40.56199999999999</v>
      </c>
      <c r="FC287">
        <v>40.81199999999999</v>
      </c>
      <c r="FD287">
        <v>40.42322222222222</v>
      </c>
      <c r="FE287">
        <v>40.5</v>
      </c>
      <c r="FF287">
        <v>41.25</v>
      </c>
      <c r="FG287">
        <v>1955.087037037037</v>
      </c>
      <c r="FH287">
        <v>39.9</v>
      </c>
      <c r="FI287">
        <v>0</v>
      </c>
      <c r="FJ287">
        <v>1758646920.6</v>
      </c>
      <c r="FK287">
        <v>0</v>
      </c>
      <c r="FL287">
        <v>861.3982400000001</v>
      </c>
      <c r="FM287">
        <v>-15.18830772022</v>
      </c>
      <c r="FN287">
        <v>-290.176923529846</v>
      </c>
      <c r="FO287">
        <v>17282.448</v>
      </c>
      <c r="FP287">
        <v>15</v>
      </c>
      <c r="FQ287">
        <v>0</v>
      </c>
      <c r="FR287" t="s">
        <v>441</v>
      </c>
      <c r="FS287">
        <v>1747247426.5</v>
      </c>
      <c r="FT287">
        <v>1747247420.5</v>
      </c>
      <c r="FU287">
        <v>0</v>
      </c>
      <c r="FV287">
        <v>1.027</v>
      </c>
      <c r="FW287">
        <v>0.031</v>
      </c>
      <c r="FX287">
        <v>0.02</v>
      </c>
      <c r="FY287">
        <v>0.05</v>
      </c>
      <c r="FZ287">
        <v>420</v>
      </c>
      <c r="GA287">
        <v>16</v>
      </c>
      <c r="GB287">
        <v>0.01</v>
      </c>
      <c r="GC287">
        <v>0.1</v>
      </c>
      <c r="GD287">
        <v>-70.12610731707316</v>
      </c>
      <c r="GE287">
        <v>0.3473644599302775</v>
      </c>
      <c r="GF287">
        <v>0.112510178163414</v>
      </c>
      <c r="GG287">
        <v>0</v>
      </c>
      <c r="GH287">
        <v>862.2260588235295</v>
      </c>
      <c r="GI287">
        <v>-15.36476700017355</v>
      </c>
      <c r="GJ287">
        <v>1.518942355355433</v>
      </c>
      <c r="GK287">
        <v>-1</v>
      </c>
      <c r="GL287">
        <v>5.805638048780488</v>
      </c>
      <c r="GM287">
        <v>-1.676339372822288</v>
      </c>
      <c r="GN287">
        <v>0.1657205490330107</v>
      </c>
      <c r="GO287">
        <v>0</v>
      </c>
      <c r="GP287">
        <v>0</v>
      </c>
      <c r="GQ287">
        <v>2</v>
      </c>
      <c r="GR287" t="s">
        <v>482</v>
      </c>
      <c r="GS287">
        <v>3.1355</v>
      </c>
      <c r="GT287">
        <v>2.69042</v>
      </c>
      <c r="GU287">
        <v>0.196664</v>
      </c>
      <c r="GV287">
        <v>0.201504</v>
      </c>
      <c r="GW287">
        <v>0.108056</v>
      </c>
      <c r="GX287">
        <v>0.0893568</v>
      </c>
      <c r="GY287">
        <v>25556.2</v>
      </c>
      <c r="GZ287">
        <v>25447.7</v>
      </c>
      <c r="HA287">
        <v>29571.5</v>
      </c>
      <c r="HB287">
        <v>29450.9</v>
      </c>
      <c r="HC287">
        <v>34848.4</v>
      </c>
      <c r="HD287">
        <v>35529.6</v>
      </c>
      <c r="HE287">
        <v>41614.8</v>
      </c>
      <c r="HF287">
        <v>41841.8</v>
      </c>
      <c r="HG287">
        <v>1.92977</v>
      </c>
      <c r="HH287">
        <v>1.8771</v>
      </c>
      <c r="HI287">
        <v>0.0674091</v>
      </c>
      <c r="HJ287">
        <v>0</v>
      </c>
      <c r="HK287">
        <v>28.9527</v>
      </c>
      <c r="HL287">
        <v>999.9</v>
      </c>
      <c r="HM287">
        <v>42.7</v>
      </c>
      <c r="HN287">
        <v>31.2</v>
      </c>
      <c r="HO287">
        <v>21.5411</v>
      </c>
      <c r="HP287">
        <v>61.938</v>
      </c>
      <c r="HQ287">
        <v>26.0938</v>
      </c>
      <c r="HR287">
        <v>1</v>
      </c>
      <c r="HS287">
        <v>0.0526372</v>
      </c>
      <c r="HT287">
        <v>0.232603</v>
      </c>
      <c r="HU287">
        <v>20.3391</v>
      </c>
      <c r="HV287">
        <v>5.21654</v>
      </c>
      <c r="HW287">
        <v>12.0128</v>
      </c>
      <c r="HX287">
        <v>4.98865</v>
      </c>
      <c r="HY287">
        <v>3.28763</v>
      </c>
      <c r="HZ287">
        <v>9999</v>
      </c>
      <c r="IA287">
        <v>9999</v>
      </c>
      <c r="IB287">
        <v>9999</v>
      </c>
      <c r="IC287">
        <v>999.9</v>
      </c>
      <c r="ID287">
        <v>1.86756</v>
      </c>
      <c r="IE287">
        <v>1.86672</v>
      </c>
      <c r="IF287">
        <v>1.86602</v>
      </c>
      <c r="IG287">
        <v>1.86601</v>
      </c>
      <c r="IH287">
        <v>1.86786</v>
      </c>
      <c r="II287">
        <v>1.87028</v>
      </c>
      <c r="IJ287">
        <v>1.86894</v>
      </c>
      <c r="IK287">
        <v>1.87042</v>
      </c>
      <c r="IL287">
        <v>0</v>
      </c>
      <c r="IM287">
        <v>0</v>
      </c>
      <c r="IN287">
        <v>0</v>
      </c>
      <c r="IO287">
        <v>0</v>
      </c>
      <c r="IP287" t="s">
        <v>443</v>
      </c>
      <c r="IQ287" t="s">
        <v>444</v>
      </c>
      <c r="IR287" t="s">
        <v>445</v>
      </c>
      <c r="IS287" t="s">
        <v>445</v>
      </c>
      <c r="IT287" t="s">
        <v>445</v>
      </c>
      <c r="IU287" t="s">
        <v>445</v>
      </c>
      <c r="IV287">
        <v>0</v>
      </c>
      <c r="IW287">
        <v>100</v>
      </c>
      <c r="IX287">
        <v>100</v>
      </c>
      <c r="IY287">
        <v>-0.22</v>
      </c>
      <c r="IZ287">
        <v>0.1575</v>
      </c>
      <c r="JA287">
        <v>0.1520806729546384</v>
      </c>
      <c r="JB287">
        <v>0.0003178419753343253</v>
      </c>
      <c r="JC287">
        <v>-6.012475575984678E-07</v>
      </c>
      <c r="JD287">
        <v>7.594320938325871E-11</v>
      </c>
      <c r="JE287">
        <v>-0.06537213769188976</v>
      </c>
      <c r="JF287">
        <v>-0.002779077146552394</v>
      </c>
      <c r="JG287">
        <v>0.0007843295920201409</v>
      </c>
      <c r="JH287">
        <v>-1.211717912536145E-05</v>
      </c>
      <c r="JI287">
        <v>4</v>
      </c>
      <c r="JJ287">
        <v>2338</v>
      </c>
      <c r="JK287">
        <v>1</v>
      </c>
      <c r="JL287">
        <v>27</v>
      </c>
      <c r="JM287">
        <v>189991.6</v>
      </c>
      <c r="JN287">
        <v>189991.7</v>
      </c>
      <c r="JO287">
        <v>2.58789</v>
      </c>
      <c r="JP287">
        <v>2.24365</v>
      </c>
      <c r="JQ287">
        <v>1.39771</v>
      </c>
      <c r="JR287">
        <v>2.34985</v>
      </c>
      <c r="JS287">
        <v>1.49536</v>
      </c>
      <c r="JT287">
        <v>2.54639</v>
      </c>
      <c r="JU287">
        <v>36.1989</v>
      </c>
      <c r="JV287">
        <v>24.0612</v>
      </c>
      <c r="JW287">
        <v>18</v>
      </c>
      <c r="JX287">
        <v>489.971</v>
      </c>
      <c r="JY287">
        <v>446.939</v>
      </c>
      <c r="JZ287">
        <v>28.5066</v>
      </c>
      <c r="KA287">
        <v>28.2841</v>
      </c>
      <c r="KB287">
        <v>30.0003</v>
      </c>
      <c r="KC287">
        <v>28.1049</v>
      </c>
      <c r="KD287">
        <v>28.0346</v>
      </c>
      <c r="KE287">
        <v>51.7923</v>
      </c>
      <c r="KF287">
        <v>12.9557</v>
      </c>
      <c r="KG287">
        <v>34.4879</v>
      </c>
      <c r="KH287">
        <v>28.5046</v>
      </c>
      <c r="KI287">
        <v>1322.57</v>
      </c>
      <c r="KJ287">
        <v>19.1674</v>
      </c>
      <c r="KK287">
        <v>101.07</v>
      </c>
      <c r="KL287">
        <v>100.615</v>
      </c>
    </row>
    <row r="288" spans="1:298">
      <c r="A288">
        <v>272</v>
      </c>
      <c r="B288">
        <v>1758646924.6</v>
      </c>
      <c r="C288">
        <v>5298.599999904633</v>
      </c>
      <c r="D288" t="s">
        <v>990</v>
      </c>
      <c r="E288" t="s">
        <v>991</v>
      </c>
      <c r="F288">
        <v>5</v>
      </c>
      <c r="G288" t="s">
        <v>833</v>
      </c>
      <c r="H288" t="s">
        <v>437</v>
      </c>
      <c r="I288" t="s">
        <v>438</v>
      </c>
      <c r="J288">
        <v>1758646916.814285</v>
      </c>
      <c r="K288">
        <f>(L288)/1000</f>
        <v>0</v>
      </c>
      <c r="L288">
        <f>IF(DQ288, AO288, AI288)</f>
        <v>0</v>
      </c>
      <c r="M288">
        <f>IF(DQ288, AJ288, AH288)</f>
        <v>0</v>
      </c>
      <c r="N288">
        <f>DS288 - IF(AV288&gt;1, M288*DM288*100.0/(AX288), 0)</f>
        <v>0</v>
      </c>
      <c r="O288">
        <f>((U288-K288/2)*N288-M288)/(U288+K288/2)</f>
        <v>0</v>
      </c>
      <c r="P288">
        <f>O288*(DZ288+EA288)/1000.0</f>
        <v>0</v>
      </c>
      <c r="Q288">
        <f>(DS288 - IF(AV288&gt;1, M288*DM288*100.0/(AX288), 0))*(DZ288+EA288)/1000.0</f>
        <v>0</v>
      </c>
      <c r="R288">
        <f>2.0/((1/T288-1/S288)+SIGN(T288)*SQRT((1/T288-1/S288)*(1/T288-1/S288) + 4*DN288/((DN288+1)*(DN288+1))*(2*1/T288*1/S288-1/S288*1/S288)))</f>
        <v>0</v>
      </c>
      <c r="S288">
        <f>IF(LEFT(DO288,1)&lt;&gt;"0",IF(LEFT(DO288,1)="1",3.0,DP288),$D$5+$E$5*(EG288*DZ288/($K$5*1000))+$F$5*(EG288*DZ288/($K$5*1000))*MAX(MIN(DM288,$J$5),$I$5)*MAX(MIN(DM288,$J$5),$I$5)+$G$5*MAX(MIN(DM288,$J$5),$I$5)*(EG288*DZ288/($K$5*1000))+$H$5*(EG288*DZ288/($K$5*1000))*(EG288*DZ288/($K$5*1000)))</f>
        <v>0</v>
      </c>
      <c r="T288">
        <f>K288*(1000-(1000*0.61365*exp(17.502*X288/(240.97+X288))/(DZ288+EA288)+DU288)/2)/(1000*0.61365*exp(17.502*X288/(240.97+X288))/(DZ288+EA288)-DU288)</f>
        <v>0</v>
      </c>
      <c r="U288">
        <f>1/((DN288+1)/(R288/1.6)+1/(S288/1.37)) + DN288/((DN288+1)/(R288/1.6) + DN288/(S288/1.37))</f>
        <v>0</v>
      </c>
      <c r="V288">
        <f>(DI288*DL288)</f>
        <v>0</v>
      </c>
      <c r="W288">
        <f>(EB288+(V288+2*0.95*5.67E-8*(((EB288+$B$7)+273)^4-(EB288+273)^4)-44100*K288)/(1.84*29.3*S288+8*0.95*5.67E-8*(EB288+273)^3))</f>
        <v>0</v>
      </c>
      <c r="X288">
        <f>($C$7*EC288+$D$7*ED288+$E$7*W288)</f>
        <v>0</v>
      </c>
      <c r="Y288">
        <f>0.61365*exp(17.502*X288/(240.97+X288))</f>
        <v>0</v>
      </c>
      <c r="Z288">
        <f>(AA288/AB288*100)</f>
        <v>0</v>
      </c>
      <c r="AA288">
        <f>DU288*(DZ288+EA288)/1000</f>
        <v>0</v>
      </c>
      <c r="AB288">
        <f>0.61365*exp(17.502*EB288/(240.97+EB288))</f>
        <v>0</v>
      </c>
      <c r="AC288">
        <f>(Y288-DU288*(DZ288+EA288)/1000)</f>
        <v>0</v>
      </c>
      <c r="AD288">
        <f>(-K288*44100)</f>
        <v>0</v>
      </c>
      <c r="AE288">
        <f>2*29.3*S288*0.92*(EB288-X288)</f>
        <v>0</v>
      </c>
      <c r="AF288">
        <f>2*0.95*5.67E-8*(((EB288+$B$7)+273)^4-(X288+273)^4)</f>
        <v>0</v>
      </c>
      <c r="AG288">
        <f>V288+AF288+AD288+AE288</f>
        <v>0</v>
      </c>
      <c r="AH288">
        <f>DY288*AV288*(DT288-DS288*(1000-AV288*DV288)/(1000-AV288*DU288))/(100*DM288)</f>
        <v>0</v>
      </c>
      <c r="AI288">
        <f>1000*DY288*AV288*(DU288-DV288)/(100*DM288*(1000-AV288*DU288))</f>
        <v>0</v>
      </c>
      <c r="AJ288">
        <f>(AK288 - AL288 - DZ288*1E3/(8.314*(EB288+273.15)) * AN288/DY288 * AM288) * DY288/(100*DM288) * (1000 - DV288)/1000</f>
        <v>0</v>
      </c>
      <c r="AK288">
        <v>1335.851490676721</v>
      </c>
      <c r="AL288">
        <v>1280.408545454545</v>
      </c>
      <c r="AM288">
        <v>3.437898703038602</v>
      </c>
      <c r="AN288">
        <v>64.9634164498939</v>
      </c>
      <c r="AO288">
        <f>(AQ288 - AP288 + DZ288*1E3/(8.314*(EB288+273.15)) * AS288/DY288 * AR288) * DY288/(100*DM288) * 1000/(1000 - AQ288)</f>
        <v>0</v>
      </c>
      <c r="AP288">
        <v>19.14027507334273</v>
      </c>
      <c r="AQ288">
        <v>24.52193696969697</v>
      </c>
      <c r="AR288">
        <v>-0.002702673778307818</v>
      </c>
      <c r="AS288">
        <v>107.6059285332688</v>
      </c>
      <c r="AT288">
        <v>0</v>
      </c>
      <c r="AU288">
        <v>0</v>
      </c>
      <c r="AV288">
        <f>IF(AT288*$H$13&gt;=AX288,1.0,(AX288/(AX288-AT288*$H$13)))</f>
        <v>0</v>
      </c>
      <c r="AW288">
        <f>(AV288-1)*100</f>
        <v>0</v>
      </c>
      <c r="AX288">
        <f>MAX(0,($B$13+$C$13*EG288)/(1+$D$13*EG288)*DZ288/(EB288+273)*$E$13)</f>
        <v>0</v>
      </c>
      <c r="AY288" t="s">
        <v>439</v>
      </c>
      <c r="AZ288" t="s">
        <v>439</v>
      </c>
      <c r="BA288">
        <v>0</v>
      </c>
      <c r="BB288">
        <v>0</v>
      </c>
      <c r="BC288">
        <f>1-BA288/BB288</f>
        <v>0</v>
      </c>
      <c r="BD288">
        <v>0</v>
      </c>
      <c r="BE288" t="s">
        <v>439</v>
      </c>
      <c r="BF288" t="s">
        <v>439</v>
      </c>
      <c r="BG288">
        <v>0</v>
      </c>
      <c r="BH288">
        <v>0</v>
      </c>
      <c r="BI288">
        <f>1-BG288/BH288</f>
        <v>0</v>
      </c>
      <c r="BJ288">
        <v>0.5</v>
      </c>
      <c r="BK288">
        <f>DJ288</f>
        <v>0</v>
      </c>
      <c r="BL288">
        <f>M288</f>
        <v>0</v>
      </c>
      <c r="BM288">
        <f>BI288*BJ288*BK288</f>
        <v>0</v>
      </c>
      <c r="BN288">
        <f>(BL288-BD288)/BK288</f>
        <v>0</v>
      </c>
      <c r="BO288">
        <f>(BB288-BH288)/BH288</f>
        <v>0</v>
      </c>
      <c r="BP288">
        <f>BA288/(BC288+BA288/BH288)</f>
        <v>0</v>
      </c>
      <c r="BQ288" t="s">
        <v>439</v>
      </c>
      <c r="BR288">
        <v>0</v>
      </c>
      <c r="BS288">
        <f>IF(BR288&lt;&gt;0, BR288, BP288)</f>
        <v>0</v>
      </c>
      <c r="BT288">
        <f>1-BS288/BH288</f>
        <v>0</v>
      </c>
      <c r="BU288">
        <f>(BH288-BG288)/(BH288-BS288)</f>
        <v>0</v>
      </c>
      <c r="BV288">
        <f>(BB288-BH288)/(BB288-BS288)</f>
        <v>0</v>
      </c>
      <c r="BW288">
        <f>(BH288-BG288)/(BH288-BA288)</f>
        <v>0</v>
      </c>
      <c r="BX288">
        <f>(BB288-BH288)/(BB288-BA288)</f>
        <v>0</v>
      </c>
      <c r="BY288">
        <f>(BU288*BS288/BG288)</f>
        <v>0</v>
      </c>
      <c r="BZ288">
        <f>(1-BY288)</f>
        <v>0</v>
      </c>
      <c r="DI288">
        <f>$B$11*EH288+$C$11*EI288+$F$11*ET288*(1-EW288)</f>
        <v>0</v>
      </c>
      <c r="DJ288">
        <f>DI288*DK288</f>
        <v>0</v>
      </c>
      <c r="DK288">
        <f>($B$11*$D$9+$C$11*$D$9+$F$11*((FG288+EY288)/MAX(FG288+EY288+FH288, 0.1)*$I$9+FH288/MAX(FG288+EY288+FH288, 0.1)*$J$9))/($B$11+$C$11+$F$11)</f>
        <v>0</v>
      </c>
      <c r="DL288">
        <f>($B$11*$K$9+$C$11*$K$9+$F$11*((FG288+EY288)/MAX(FG288+EY288+FH288, 0.1)*$P$9+FH288/MAX(FG288+EY288+FH288, 0.1)*$Q$9))/($B$11+$C$11+$F$11)</f>
        <v>0</v>
      </c>
      <c r="DM288">
        <v>5.36</v>
      </c>
      <c r="DN288">
        <v>0.5</v>
      </c>
      <c r="DO288" t="s">
        <v>440</v>
      </c>
      <c r="DP288">
        <v>2</v>
      </c>
      <c r="DQ288" t="b">
        <v>1</v>
      </c>
      <c r="DR288">
        <v>1758646916.814285</v>
      </c>
      <c r="DS288">
        <v>1224.563928571428</v>
      </c>
      <c r="DT288">
        <v>1294.611428571428</v>
      </c>
      <c r="DU288">
        <v>24.56605</v>
      </c>
      <c r="DV288">
        <v>18.99845714285714</v>
      </c>
      <c r="DW288">
        <v>1224.783214285714</v>
      </c>
      <c r="DX288">
        <v>24.40818571428571</v>
      </c>
      <c r="DY288">
        <v>499.9881785714286</v>
      </c>
      <c r="DZ288">
        <v>90.45538571428573</v>
      </c>
      <c r="EA288">
        <v>0.0297222</v>
      </c>
      <c r="EB288">
        <v>30.91063928571429</v>
      </c>
      <c r="EC288">
        <v>30.06339642857143</v>
      </c>
      <c r="ED288">
        <v>999.9000000000002</v>
      </c>
      <c r="EE288">
        <v>0</v>
      </c>
      <c r="EF288">
        <v>0</v>
      </c>
      <c r="EG288">
        <v>10002.5875</v>
      </c>
      <c r="EH288">
        <v>0</v>
      </c>
      <c r="EI288">
        <v>12.90801428571429</v>
      </c>
      <c r="EJ288">
        <v>-70.04877142857141</v>
      </c>
      <c r="EK288">
        <v>1255.402142857143</v>
      </c>
      <c r="EL288">
        <v>1319.683571428571</v>
      </c>
      <c r="EM288">
        <v>5.567593928571429</v>
      </c>
      <c r="EN288">
        <v>1294.611428571428</v>
      </c>
      <c r="EO288">
        <v>18.99845714285714</v>
      </c>
      <c r="EP288">
        <v>2.222131071428571</v>
      </c>
      <c r="EQ288">
        <v>1.718512142857143</v>
      </c>
      <c r="ER288">
        <v>19.12275357142857</v>
      </c>
      <c r="ES288">
        <v>15.06447142857143</v>
      </c>
      <c r="ET288">
        <v>1999.993214285714</v>
      </c>
      <c r="EU288">
        <v>0.9800022857142859</v>
      </c>
      <c r="EV288">
        <v>0.01999802142857143</v>
      </c>
      <c r="EW288">
        <v>0</v>
      </c>
      <c r="EX288">
        <v>860.3183214285715</v>
      </c>
      <c r="EY288">
        <v>5.00097</v>
      </c>
      <c r="EZ288">
        <v>17260.125</v>
      </c>
      <c r="FA288">
        <v>16707.525</v>
      </c>
      <c r="FB288">
        <v>40.56199999999999</v>
      </c>
      <c r="FC288">
        <v>40.81199999999999</v>
      </c>
      <c r="FD288">
        <v>40.43257142857142</v>
      </c>
      <c r="FE288">
        <v>40.5</v>
      </c>
      <c r="FF288">
        <v>41.25</v>
      </c>
      <c r="FG288">
        <v>1955.093214285714</v>
      </c>
      <c r="FH288">
        <v>39.9</v>
      </c>
      <c r="FI288">
        <v>0</v>
      </c>
      <c r="FJ288">
        <v>1758646926</v>
      </c>
      <c r="FK288">
        <v>0</v>
      </c>
      <c r="FL288">
        <v>860.151346153846</v>
      </c>
      <c r="FM288">
        <v>-14.56899144055882</v>
      </c>
      <c r="FN288">
        <v>-306.1435892584373</v>
      </c>
      <c r="FO288">
        <v>17257.11153846154</v>
      </c>
      <c r="FP288">
        <v>15</v>
      </c>
      <c r="FQ288">
        <v>0</v>
      </c>
      <c r="FR288" t="s">
        <v>441</v>
      </c>
      <c r="FS288">
        <v>1747247426.5</v>
      </c>
      <c r="FT288">
        <v>1747247420.5</v>
      </c>
      <c r="FU288">
        <v>0</v>
      </c>
      <c r="FV288">
        <v>1.027</v>
      </c>
      <c r="FW288">
        <v>0.031</v>
      </c>
      <c r="FX288">
        <v>0.02</v>
      </c>
      <c r="FY288">
        <v>0.05</v>
      </c>
      <c r="FZ288">
        <v>420</v>
      </c>
      <c r="GA288">
        <v>16</v>
      </c>
      <c r="GB288">
        <v>0.01</v>
      </c>
      <c r="GC288">
        <v>0.1</v>
      </c>
      <c r="GD288">
        <v>-70.10138048780487</v>
      </c>
      <c r="GE288">
        <v>0.8383756097560925</v>
      </c>
      <c r="GF288">
        <v>0.1152886625685086</v>
      </c>
      <c r="GG288">
        <v>0</v>
      </c>
      <c r="GH288">
        <v>861.0476470588235</v>
      </c>
      <c r="GI288">
        <v>-14.54398777987088</v>
      </c>
      <c r="GJ288">
        <v>1.438848781703279</v>
      </c>
      <c r="GK288">
        <v>-1</v>
      </c>
      <c r="GL288">
        <v>5.660456341463415</v>
      </c>
      <c r="GM288">
        <v>-1.716903554006972</v>
      </c>
      <c r="GN288">
        <v>0.1698725289632529</v>
      </c>
      <c r="GO288">
        <v>0</v>
      </c>
      <c r="GP288">
        <v>0</v>
      </c>
      <c r="GQ288">
        <v>2</v>
      </c>
      <c r="GR288" t="s">
        <v>482</v>
      </c>
      <c r="GS288">
        <v>3.13541</v>
      </c>
      <c r="GT288">
        <v>2.69026</v>
      </c>
      <c r="GU288">
        <v>0.198328</v>
      </c>
      <c r="GV288">
        <v>0.203105</v>
      </c>
      <c r="GW288">
        <v>0.107988</v>
      </c>
      <c r="GX288">
        <v>0.0899141</v>
      </c>
      <c r="GY288">
        <v>25503.7</v>
      </c>
      <c r="GZ288">
        <v>25396.4</v>
      </c>
      <c r="HA288">
        <v>29572.1</v>
      </c>
      <c r="HB288">
        <v>29450.7</v>
      </c>
      <c r="HC288">
        <v>34851.8</v>
      </c>
      <c r="HD288">
        <v>35507.6</v>
      </c>
      <c r="HE288">
        <v>41615.6</v>
      </c>
      <c r="HF288">
        <v>41841.8</v>
      </c>
      <c r="HG288">
        <v>1.92948</v>
      </c>
      <c r="HH288">
        <v>1.87687</v>
      </c>
      <c r="HI288">
        <v>0.0681952</v>
      </c>
      <c r="HJ288">
        <v>0</v>
      </c>
      <c r="HK288">
        <v>28.9381</v>
      </c>
      <c r="HL288">
        <v>999.9</v>
      </c>
      <c r="HM288">
        <v>42.7</v>
      </c>
      <c r="HN288">
        <v>31.2</v>
      </c>
      <c r="HO288">
        <v>21.5395</v>
      </c>
      <c r="HP288">
        <v>61.9181</v>
      </c>
      <c r="HQ288">
        <v>26.1098</v>
      </c>
      <c r="HR288">
        <v>1</v>
      </c>
      <c r="HS288">
        <v>0.0526575</v>
      </c>
      <c r="HT288">
        <v>0.219965</v>
      </c>
      <c r="HU288">
        <v>20.3393</v>
      </c>
      <c r="HV288">
        <v>5.21714</v>
      </c>
      <c r="HW288">
        <v>12.0132</v>
      </c>
      <c r="HX288">
        <v>4.98885</v>
      </c>
      <c r="HY288">
        <v>3.28785</v>
      </c>
      <c r="HZ288">
        <v>9999</v>
      </c>
      <c r="IA288">
        <v>9999</v>
      </c>
      <c r="IB288">
        <v>9999</v>
      </c>
      <c r="IC288">
        <v>999.9</v>
      </c>
      <c r="ID288">
        <v>1.8676</v>
      </c>
      <c r="IE288">
        <v>1.86674</v>
      </c>
      <c r="IF288">
        <v>1.86602</v>
      </c>
      <c r="IG288">
        <v>1.866</v>
      </c>
      <c r="IH288">
        <v>1.86785</v>
      </c>
      <c r="II288">
        <v>1.87027</v>
      </c>
      <c r="IJ288">
        <v>1.86897</v>
      </c>
      <c r="IK288">
        <v>1.87042</v>
      </c>
      <c r="IL288">
        <v>0</v>
      </c>
      <c r="IM288">
        <v>0</v>
      </c>
      <c r="IN288">
        <v>0</v>
      </c>
      <c r="IO288">
        <v>0</v>
      </c>
      <c r="IP288" t="s">
        <v>443</v>
      </c>
      <c r="IQ288" t="s">
        <v>444</v>
      </c>
      <c r="IR288" t="s">
        <v>445</v>
      </c>
      <c r="IS288" t="s">
        <v>445</v>
      </c>
      <c r="IT288" t="s">
        <v>445</v>
      </c>
      <c r="IU288" t="s">
        <v>445</v>
      </c>
      <c r="IV288">
        <v>0</v>
      </c>
      <c r="IW288">
        <v>100</v>
      </c>
      <c r="IX288">
        <v>100</v>
      </c>
      <c r="IY288">
        <v>-0.24</v>
      </c>
      <c r="IZ288">
        <v>0.1573</v>
      </c>
      <c r="JA288">
        <v>0.1520806729546384</v>
      </c>
      <c r="JB288">
        <v>0.0003178419753343253</v>
      </c>
      <c r="JC288">
        <v>-6.012475575984678E-07</v>
      </c>
      <c r="JD288">
        <v>7.594320938325871E-11</v>
      </c>
      <c r="JE288">
        <v>-0.06537213769188976</v>
      </c>
      <c r="JF288">
        <v>-0.002779077146552394</v>
      </c>
      <c r="JG288">
        <v>0.0007843295920201409</v>
      </c>
      <c r="JH288">
        <v>-1.211717912536145E-05</v>
      </c>
      <c r="JI288">
        <v>4</v>
      </c>
      <c r="JJ288">
        <v>2338</v>
      </c>
      <c r="JK288">
        <v>1</v>
      </c>
      <c r="JL288">
        <v>27</v>
      </c>
      <c r="JM288">
        <v>189991.6</v>
      </c>
      <c r="JN288">
        <v>189991.7</v>
      </c>
      <c r="JO288">
        <v>2.6123</v>
      </c>
      <c r="JP288">
        <v>2.23389</v>
      </c>
      <c r="JQ288">
        <v>1.39648</v>
      </c>
      <c r="JR288">
        <v>2.34863</v>
      </c>
      <c r="JS288">
        <v>1.49536</v>
      </c>
      <c r="JT288">
        <v>2.7124</v>
      </c>
      <c r="JU288">
        <v>36.1989</v>
      </c>
      <c r="JV288">
        <v>24.07</v>
      </c>
      <c r="JW288">
        <v>18</v>
      </c>
      <c r="JX288">
        <v>489.782</v>
      </c>
      <c r="JY288">
        <v>446.818</v>
      </c>
      <c r="JZ288">
        <v>28.4438</v>
      </c>
      <c r="KA288">
        <v>28.2865</v>
      </c>
      <c r="KB288">
        <v>30.0002</v>
      </c>
      <c r="KC288">
        <v>28.1049</v>
      </c>
      <c r="KD288">
        <v>28.037</v>
      </c>
      <c r="KE288">
        <v>52.2799</v>
      </c>
      <c r="KF288">
        <v>12.9557</v>
      </c>
      <c r="KG288">
        <v>34.8684</v>
      </c>
      <c r="KH288">
        <v>28.4439</v>
      </c>
      <c r="KI288">
        <v>1342.61</v>
      </c>
      <c r="KJ288">
        <v>19.2832</v>
      </c>
      <c r="KK288">
        <v>101.072</v>
      </c>
      <c r="KL288">
        <v>100.615</v>
      </c>
    </row>
    <row r="289" spans="1:298">
      <c r="A289">
        <v>273</v>
      </c>
      <c r="B289">
        <v>1758646929.6</v>
      </c>
      <c r="C289">
        <v>5303.599999904633</v>
      </c>
      <c r="D289" t="s">
        <v>992</v>
      </c>
      <c r="E289" t="s">
        <v>993</v>
      </c>
      <c r="F289">
        <v>5</v>
      </c>
      <c r="G289" t="s">
        <v>833</v>
      </c>
      <c r="H289" t="s">
        <v>437</v>
      </c>
      <c r="I289" t="s">
        <v>438</v>
      </c>
      <c r="J289">
        <v>1758646922.1</v>
      </c>
      <c r="K289">
        <f>(L289)/1000</f>
        <v>0</v>
      </c>
      <c r="L289">
        <f>IF(DQ289, AO289, AI289)</f>
        <v>0</v>
      </c>
      <c r="M289">
        <f>IF(DQ289, AJ289, AH289)</f>
        <v>0</v>
      </c>
      <c r="N289">
        <f>DS289 - IF(AV289&gt;1, M289*DM289*100.0/(AX289), 0)</f>
        <v>0</v>
      </c>
      <c r="O289">
        <f>((U289-K289/2)*N289-M289)/(U289+K289/2)</f>
        <v>0</v>
      </c>
      <c r="P289">
        <f>O289*(DZ289+EA289)/1000.0</f>
        <v>0</v>
      </c>
      <c r="Q289">
        <f>(DS289 - IF(AV289&gt;1, M289*DM289*100.0/(AX289), 0))*(DZ289+EA289)/1000.0</f>
        <v>0</v>
      </c>
      <c r="R289">
        <f>2.0/((1/T289-1/S289)+SIGN(T289)*SQRT((1/T289-1/S289)*(1/T289-1/S289) + 4*DN289/((DN289+1)*(DN289+1))*(2*1/T289*1/S289-1/S289*1/S289)))</f>
        <v>0</v>
      </c>
      <c r="S289">
        <f>IF(LEFT(DO289,1)&lt;&gt;"0",IF(LEFT(DO289,1)="1",3.0,DP289),$D$5+$E$5*(EG289*DZ289/($K$5*1000))+$F$5*(EG289*DZ289/($K$5*1000))*MAX(MIN(DM289,$J$5),$I$5)*MAX(MIN(DM289,$J$5),$I$5)+$G$5*MAX(MIN(DM289,$J$5),$I$5)*(EG289*DZ289/($K$5*1000))+$H$5*(EG289*DZ289/($K$5*1000))*(EG289*DZ289/($K$5*1000)))</f>
        <v>0</v>
      </c>
      <c r="T289">
        <f>K289*(1000-(1000*0.61365*exp(17.502*X289/(240.97+X289))/(DZ289+EA289)+DU289)/2)/(1000*0.61365*exp(17.502*X289/(240.97+X289))/(DZ289+EA289)-DU289)</f>
        <v>0</v>
      </c>
      <c r="U289">
        <f>1/((DN289+1)/(R289/1.6)+1/(S289/1.37)) + DN289/((DN289+1)/(R289/1.6) + DN289/(S289/1.37))</f>
        <v>0</v>
      </c>
      <c r="V289">
        <f>(DI289*DL289)</f>
        <v>0</v>
      </c>
      <c r="W289">
        <f>(EB289+(V289+2*0.95*5.67E-8*(((EB289+$B$7)+273)^4-(EB289+273)^4)-44100*K289)/(1.84*29.3*S289+8*0.95*5.67E-8*(EB289+273)^3))</f>
        <v>0</v>
      </c>
      <c r="X289">
        <f>($C$7*EC289+$D$7*ED289+$E$7*W289)</f>
        <v>0</v>
      </c>
      <c r="Y289">
        <f>0.61365*exp(17.502*X289/(240.97+X289))</f>
        <v>0</v>
      </c>
      <c r="Z289">
        <f>(AA289/AB289*100)</f>
        <v>0</v>
      </c>
      <c r="AA289">
        <f>DU289*(DZ289+EA289)/1000</f>
        <v>0</v>
      </c>
      <c r="AB289">
        <f>0.61365*exp(17.502*EB289/(240.97+EB289))</f>
        <v>0</v>
      </c>
      <c r="AC289">
        <f>(Y289-DU289*(DZ289+EA289)/1000)</f>
        <v>0</v>
      </c>
      <c r="AD289">
        <f>(-K289*44100)</f>
        <v>0</v>
      </c>
      <c r="AE289">
        <f>2*29.3*S289*0.92*(EB289-X289)</f>
        <v>0</v>
      </c>
      <c r="AF289">
        <f>2*0.95*5.67E-8*(((EB289+$B$7)+273)^4-(X289+273)^4)</f>
        <v>0</v>
      </c>
      <c r="AG289">
        <f>V289+AF289+AD289+AE289</f>
        <v>0</v>
      </c>
      <c r="AH289">
        <f>DY289*AV289*(DT289-DS289*(1000-AV289*DV289)/(1000-AV289*DU289))/(100*DM289)</f>
        <v>0</v>
      </c>
      <c r="AI289">
        <f>1000*DY289*AV289*(DU289-DV289)/(100*DM289*(1000-AV289*DU289))</f>
        <v>0</v>
      </c>
      <c r="AJ289">
        <f>(AK289 - AL289 - DZ289*1E3/(8.314*(EB289+273.15)) * AN289/DY289 * AM289) * DY289/(100*DM289) * (1000 - DV289)/1000</f>
        <v>0</v>
      </c>
      <c r="AK289">
        <v>1353.249247439363</v>
      </c>
      <c r="AL289">
        <v>1297.637999999999</v>
      </c>
      <c r="AM289">
        <v>3.43914903115714</v>
      </c>
      <c r="AN289">
        <v>64.9634164498939</v>
      </c>
      <c r="AO289">
        <f>(AQ289 - AP289 + DZ289*1E3/(8.314*(EB289+273.15)) * AS289/DY289 * AR289) * DY289/(100*DM289) * 1000/(1000 - AQ289)</f>
        <v>0</v>
      </c>
      <c r="AP289">
        <v>19.27091413638421</v>
      </c>
      <c r="AQ289">
        <v>24.51314484848485</v>
      </c>
      <c r="AR289">
        <v>-0.0005280372489191095</v>
      </c>
      <c r="AS289">
        <v>107.6059285332688</v>
      </c>
      <c r="AT289">
        <v>0</v>
      </c>
      <c r="AU289">
        <v>0</v>
      </c>
      <c r="AV289">
        <f>IF(AT289*$H$13&gt;=AX289,1.0,(AX289/(AX289-AT289*$H$13)))</f>
        <v>0</v>
      </c>
      <c r="AW289">
        <f>(AV289-1)*100</f>
        <v>0</v>
      </c>
      <c r="AX289">
        <f>MAX(0,($B$13+$C$13*EG289)/(1+$D$13*EG289)*DZ289/(EB289+273)*$E$13)</f>
        <v>0</v>
      </c>
      <c r="AY289" t="s">
        <v>439</v>
      </c>
      <c r="AZ289" t="s">
        <v>439</v>
      </c>
      <c r="BA289">
        <v>0</v>
      </c>
      <c r="BB289">
        <v>0</v>
      </c>
      <c r="BC289">
        <f>1-BA289/BB289</f>
        <v>0</v>
      </c>
      <c r="BD289">
        <v>0</v>
      </c>
      <c r="BE289" t="s">
        <v>439</v>
      </c>
      <c r="BF289" t="s">
        <v>439</v>
      </c>
      <c r="BG289">
        <v>0</v>
      </c>
      <c r="BH289">
        <v>0</v>
      </c>
      <c r="BI289">
        <f>1-BG289/BH289</f>
        <v>0</v>
      </c>
      <c r="BJ289">
        <v>0.5</v>
      </c>
      <c r="BK289">
        <f>DJ289</f>
        <v>0</v>
      </c>
      <c r="BL289">
        <f>M289</f>
        <v>0</v>
      </c>
      <c r="BM289">
        <f>BI289*BJ289*BK289</f>
        <v>0</v>
      </c>
      <c r="BN289">
        <f>(BL289-BD289)/BK289</f>
        <v>0</v>
      </c>
      <c r="BO289">
        <f>(BB289-BH289)/BH289</f>
        <v>0</v>
      </c>
      <c r="BP289">
        <f>BA289/(BC289+BA289/BH289)</f>
        <v>0</v>
      </c>
      <c r="BQ289" t="s">
        <v>439</v>
      </c>
      <c r="BR289">
        <v>0</v>
      </c>
      <c r="BS289">
        <f>IF(BR289&lt;&gt;0, BR289, BP289)</f>
        <v>0</v>
      </c>
      <c r="BT289">
        <f>1-BS289/BH289</f>
        <v>0</v>
      </c>
      <c r="BU289">
        <f>(BH289-BG289)/(BH289-BS289)</f>
        <v>0</v>
      </c>
      <c r="BV289">
        <f>(BB289-BH289)/(BB289-BS289)</f>
        <v>0</v>
      </c>
      <c r="BW289">
        <f>(BH289-BG289)/(BH289-BA289)</f>
        <v>0</v>
      </c>
      <c r="BX289">
        <f>(BB289-BH289)/(BB289-BA289)</f>
        <v>0</v>
      </c>
      <c r="BY289">
        <f>(BU289*BS289/BG289)</f>
        <v>0</v>
      </c>
      <c r="BZ289">
        <f>(1-BY289)</f>
        <v>0</v>
      </c>
      <c r="DI289">
        <f>$B$11*EH289+$C$11*EI289+$F$11*ET289*(1-EW289)</f>
        <v>0</v>
      </c>
      <c r="DJ289">
        <f>DI289*DK289</f>
        <v>0</v>
      </c>
      <c r="DK289">
        <f>($B$11*$D$9+$C$11*$D$9+$F$11*((FG289+EY289)/MAX(FG289+EY289+FH289, 0.1)*$I$9+FH289/MAX(FG289+EY289+FH289, 0.1)*$J$9))/($B$11+$C$11+$F$11)</f>
        <v>0</v>
      </c>
      <c r="DL289">
        <f>($B$11*$K$9+$C$11*$K$9+$F$11*((FG289+EY289)/MAX(FG289+EY289+FH289, 0.1)*$P$9+FH289/MAX(FG289+EY289+FH289, 0.1)*$Q$9))/($B$11+$C$11+$F$11)</f>
        <v>0</v>
      </c>
      <c r="DM289">
        <v>5.36</v>
      </c>
      <c r="DN289">
        <v>0.5</v>
      </c>
      <c r="DO289" t="s">
        <v>440</v>
      </c>
      <c r="DP289">
        <v>2</v>
      </c>
      <c r="DQ289" t="b">
        <v>1</v>
      </c>
      <c r="DR289">
        <v>1758646922.1</v>
      </c>
      <c r="DS289">
        <v>1242.305925925926</v>
      </c>
      <c r="DT289">
        <v>1312.317777777778</v>
      </c>
      <c r="DU289">
        <v>24.53731851851851</v>
      </c>
      <c r="DV289">
        <v>19.12482962962963</v>
      </c>
      <c r="DW289">
        <v>1242.541111111111</v>
      </c>
      <c r="DX289">
        <v>24.37984814814815</v>
      </c>
      <c r="DY289">
        <v>499.995925925926</v>
      </c>
      <c r="DZ289">
        <v>90.45523333333337</v>
      </c>
      <c r="EA289">
        <v>0.02985447777777778</v>
      </c>
      <c r="EB289">
        <v>30.87785925925926</v>
      </c>
      <c r="EC289">
        <v>30.05324074074074</v>
      </c>
      <c r="ED289">
        <v>999.9000000000001</v>
      </c>
      <c r="EE289">
        <v>0</v>
      </c>
      <c r="EF289">
        <v>0</v>
      </c>
      <c r="EG289">
        <v>10002.80185185185</v>
      </c>
      <c r="EH289">
        <v>0</v>
      </c>
      <c r="EI289">
        <v>12.80574444444445</v>
      </c>
      <c r="EJ289">
        <v>-70.01240740740741</v>
      </c>
      <c r="EK289">
        <v>1273.554814814815</v>
      </c>
      <c r="EL289">
        <v>1337.904814814814</v>
      </c>
      <c r="EM289">
        <v>5.412486666666666</v>
      </c>
      <c r="EN289">
        <v>1312.317777777778</v>
      </c>
      <c r="EO289">
        <v>19.12482962962963</v>
      </c>
      <c r="EP289">
        <v>2.219529259259259</v>
      </c>
      <c r="EQ289">
        <v>1.729941851851852</v>
      </c>
      <c r="ER289">
        <v>19.10395925925926</v>
      </c>
      <c r="ES289">
        <v>15.16748148148148</v>
      </c>
      <c r="ET289">
        <v>2000.008148148148</v>
      </c>
      <c r="EU289">
        <v>0.9800025555555557</v>
      </c>
      <c r="EV289">
        <v>0.01999776296296297</v>
      </c>
      <c r="EW289">
        <v>0</v>
      </c>
      <c r="EX289">
        <v>858.9588148148149</v>
      </c>
      <c r="EY289">
        <v>5.00097</v>
      </c>
      <c r="EZ289">
        <v>17233.24074074074</v>
      </c>
      <c r="FA289">
        <v>16707.64814814815</v>
      </c>
      <c r="FB289">
        <v>40.56199999999999</v>
      </c>
      <c r="FC289">
        <v>40.81199999999999</v>
      </c>
      <c r="FD289">
        <v>40.43699999999999</v>
      </c>
      <c r="FE289">
        <v>40.5</v>
      </c>
      <c r="FF289">
        <v>41.25</v>
      </c>
      <c r="FG289">
        <v>1955.108148148148</v>
      </c>
      <c r="FH289">
        <v>39.9</v>
      </c>
      <c r="FI289">
        <v>0</v>
      </c>
      <c r="FJ289">
        <v>1758646930.8</v>
      </c>
      <c r="FK289">
        <v>0</v>
      </c>
      <c r="FL289">
        <v>858.9294615384614</v>
      </c>
      <c r="FM289">
        <v>-14.98878633501684</v>
      </c>
      <c r="FN289">
        <v>-316.0615385382363</v>
      </c>
      <c r="FO289">
        <v>17232.41538461538</v>
      </c>
      <c r="FP289">
        <v>15</v>
      </c>
      <c r="FQ289">
        <v>0</v>
      </c>
      <c r="FR289" t="s">
        <v>441</v>
      </c>
      <c r="FS289">
        <v>1747247426.5</v>
      </c>
      <c r="FT289">
        <v>1747247420.5</v>
      </c>
      <c r="FU289">
        <v>0</v>
      </c>
      <c r="FV289">
        <v>1.027</v>
      </c>
      <c r="FW289">
        <v>0.031</v>
      </c>
      <c r="FX289">
        <v>0.02</v>
      </c>
      <c r="FY289">
        <v>0.05</v>
      </c>
      <c r="FZ289">
        <v>420</v>
      </c>
      <c r="GA289">
        <v>16</v>
      </c>
      <c r="GB289">
        <v>0.01</v>
      </c>
      <c r="GC289">
        <v>0.1</v>
      </c>
      <c r="GD289">
        <v>-70.04714878048782</v>
      </c>
      <c r="GE289">
        <v>0.6278299651567</v>
      </c>
      <c r="GF289">
        <v>0.09368483262709346</v>
      </c>
      <c r="GG289">
        <v>0</v>
      </c>
      <c r="GH289">
        <v>859.8176176470588</v>
      </c>
      <c r="GI289">
        <v>-14.89431627873636</v>
      </c>
      <c r="GJ289">
        <v>1.47750204567801</v>
      </c>
      <c r="GK289">
        <v>-1</v>
      </c>
      <c r="GL289">
        <v>5.512302195121952</v>
      </c>
      <c r="GM289">
        <v>-1.798850383275249</v>
      </c>
      <c r="GN289">
        <v>0.1780860818367397</v>
      </c>
      <c r="GO289">
        <v>0</v>
      </c>
      <c r="GP289">
        <v>0</v>
      </c>
      <c r="GQ289">
        <v>2</v>
      </c>
      <c r="GR289" t="s">
        <v>482</v>
      </c>
      <c r="GS289">
        <v>3.13533</v>
      </c>
      <c r="GT289">
        <v>2.68978</v>
      </c>
      <c r="GU289">
        <v>0.199991</v>
      </c>
      <c r="GV289">
        <v>0.204697</v>
      </c>
      <c r="GW289">
        <v>0.10796</v>
      </c>
      <c r="GX289">
        <v>0.0902206</v>
      </c>
      <c r="GY289">
        <v>25450.2</v>
      </c>
      <c r="GZ289">
        <v>25345.7</v>
      </c>
      <c r="HA289">
        <v>29571.5</v>
      </c>
      <c r="HB289">
        <v>29450.8</v>
      </c>
      <c r="HC289">
        <v>34851.9</v>
      </c>
      <c r="HD289">
        <v>35495.4</v>
      </c>
      <c r="HE289">
        <v>41614.4</v>
      </c>
      <c r="HF289">
        <v>41841.7</v>
      </c>
      <c r="HG289">
        <v>1.92903</v>
      </c>
      <c r="HH289">
        <v>1.87748</v>
      </c>
      <c r="HI289">
        <v>0.0684522</v>
      </c>
      <c r="HJ289">
        <v>0</v>
      </c>
      <c r="HK289">
        <v>28.9246</v>
      </c>
      <c r="HL289">
        <v>999.9</v>
      </c>
      <c r="HM289">
        <v>42.8</v>
      </c>
      <c r="HN289">
        <v>31.2</v>
      </c>
      <c r="HO289">
        <v>21.5908</v>
      </c>
      <c r="HP289">
        <v>62.0181</v>
      </c>
      <c r="HQ289">
        <v>26.0577</v>
      </c>
      <c r="HR289">
        <v>1</v>
      </c>
      <c r="HS289">
        <v>0.0525813</v>
      </c>
      <c r="HT289">
        <v>0.182146</v>
      </c>
      <c r="HU289">
        <v>20.3389</v>
      </c>
      <c r="HV289">
        <v>5.21415</v>
      </c>
      <c r="HW289">
        <v>12.0113</v>
      </c>
      <c r="HX289">
        <v>4.9879</v>
      </c>
      <c r="HY289">
        <v>3.28733</v>
      </c>
      <c r="HZ289">
        <v>9999</v>
      </c>
      <c r="IA289">
        <v>9999</v>
      </c>
      <c r="IB289">
        <v>9999</v>
      </c>
      <c r="IC289">
        <v>999.9</v>
      </c>
      <c r="ID289">
        <v>1.86758</v>
      </c>
      <c r="IE289">
        <v>1.86673</v>
      </c>
      <c r="IF289">
        <v>1.86601</v>
      </c>
      <c r="IG289">
        <v>1.866</v>
      </c>
      <c r="IH289">
        <v>1.86783</v>
      </c>
      <c r="II289">
        <v>1.87027</v>
      </c>
      <c r="IJ289">
        <v>1.86891</v>
      </c>
      <c r="IK289">
        <v>1.87042</v>
      </c>
      <c r="IL289">
        <v>0</v>
      </c>
      <c r="IM289">
        <v>0</v>
      </c>
      <c r="IN289">
        <v>0</v>
      </c>
      <c r="IO289">
        <v>0</v>
      </c>
      <c r="IP289" t="s">
        <v>443</v>
      </c>
      <c r="IQ289" t="s">
        <v>444</v>
      </c>
      <c r="IR289" t="s">
        <v>445</v>
      </c>
      <c r="IS289" t="s">
        <v>445</v>
      </c>
      <c r="IT289" t="s">
        <v>445</v>
      </c>
      <c r="IU289" t="s">
        <v>445</v>
      </c>
      <c r="IV289">
        <v>0</v>
      </c>
      <c r="IW289">
        <v>100</v>
      </c>
      <c r="IX289">
        <v>100</v>
      </c>
      <c r="IY289">
        <v>-0.25</v>
      </c>
      <c r="IZ289">
        <v>0.1571</v>
      </c>
      <c r="JA289">
        <v>0.1520806729546384</v>
      </c>
      <c r="JB289">
        <v>0.0003178419753343253</v>
      </c>
      <c r="JC289">
        <v>-6.012475575984678E-07</v>
      </c>
      <c r="JD289">
        <v>7.594320938325871E-11</v>
      </c>
      <c r="JE289">
        <v>-0.06537213769188976</v>
      </c>
      <c r="JF289">
        <v>-0.002779077146552394</v>
      </c>
      <c r="JG289">
        <v>0.0007843295920201409</v>
      </c>
      <c r="JH289">
        <v>-1.211717912536145E-05</v>
      </c>
      <c r="JI289">
        <v>4</v>
      </c>
      <c r="JJ289">
        <v>2338</v>
      </c>
      <c r="JK289">
        <v>1</v>
      </c>
      <c r="JL289">
        <v>27</v>
      </c>
      <c r="JM289">
        <v>189991.7</v>
      </c>
      <c r="JN289">
        <v>189991.8</v>
      </c>
      <c r="JO289">
        <v>2.6416</v>
      </c>
      <c r="JP289">
        <v>2.24487</v>
      </c>
      <c r="JQ289">
        <v>1.39648</v>
      </c>
      <c r="JR289">
        <v>2.34741</v>
      </c>
      <c r="JS289">
        <v>1.49536</v>
      </c>
      <c r="JT289">
        <v>2.63184</v>
      </c>
      <c r="JU289">
        <v>36.1989</v>
      </c>
      <c r="JV289">
        <v>24.07</v>
      </c>
      <c r="JW289">
        <v>18</v>
      </c>
      <c r="JX289">
        <v>489.498</v>
      </c>
      <c r="JY289">
        <v>447.189</v>
      </c>
      <c r="JZ289">
        <v>28.3895</v>
      </c>
      <c r="KA289">
        <v>28.2865</v>
      </c>
      <c r="KB289">
        <v>30.0001</v>
      </c>
      <c r="KC289">
        <v>28.1049</v>
      </c>
      <c r="KD289">
        <v>28.037</v>
      </c>
      <c r="KE289">
        <v>52.8538</v>
      </c>
      <c r="KF289">
        <v>12.9557</v>
      </c>
      <c r="KG289">
        <v>35.2708</v>
      </c>
      <c r="KH289">
        <v>28.3939</v>
      </c>
      <c r="KI289">
        <v>1356</v>
      </c>
      <c r="KJ289">
        <v>19.2755</v>
      </c>
      <c r="KK289">
        <v>101.069</v>
      </c>
      <c r="KL289">
        <v>100.615</v>
      </c>
    </row>
    <row r="290" spans="1:298">
      <c r="A290">
        <v>274</v>
      </c>
      <c r="B290">
        <v>1758646934.6</v>
      </c>
      <c r="C290">
        <v>5308.599999904633</v>
      </c>
      <c r="D290" t="s">
        <v>994</v>
      </c>
      <c r="E290" t="s">
        <v>995</v>
      </c>
      <c r="F290">
        <v>5</v>
      </c>
      <c r="G290" t="s">
        <v>833</v>
      </c>
      <c r="H290" t="s">
        <v>437</v>
      </c>
      <c r="I290" t="s">
        <v>438</v>
      </c>
      <c r="J290">
        <v>1758646926.814285</v>
      </c>
      <c r="K290">
        <f>(L290)/1000</f>
        <v>0</v>
      </c>
      <c r="L290">
        <f>IF(DQ290, AO290, AI290)</f>
        <v>0</v>
      </c>
      <c r="M290">
        <f>IF(DQ290, AJ290, AH290)</f>
        <v>0</v>
      </c>
      <c r="N290">
        <f>DS290 - IF(AV290&gt;1, M290*DM290*100.0/(AX290), 0)</f>
        <v>0</v>
      </c>
      <c r="O290">
        <f>((U290-K290/2)*N290-M290)/(U290+K290/2)</f>
        <v>0</v>
      </c>
      <c r="P290">
        <f>O290*(DZ290+EA290)/1000.0</f>
        <v>0</v>
      </c>
      <c r="Q290">
        <f>(DS290 - IF(AV290&gt;1, M290*DM290*100.0/(AX290), 0))*(DZ290+EA290)/1000.0</f>
        <v>0</v>
      </c>
      <c r="R290">
        <f>2.0/((1/T290-1/S290)+SIGN(T290)*SQRT((1/T290-1/S290)*(1/T290-1/S290) + 4*DN290/((DN290+1)*(DN290+1))*(2*1/T290*1/S290-1/S290*1/S290)))</f>
        <v>0</v>
      </c>
      <c r="S290">
        <f>IF(LEFT(DO290,1)&lt;&gt;"0",IF(LEFT(DO290,1)="1",3.0,DP290),$D$5+$E$5*(EG290*DZ290/($K$5*1000))+$F$5*(EG290*DZ290/($K$5*1000))*MAX(MIN(DM290,$J$5),$I$5)*MAX(MIN(DM290,$J$5),$I$5)+$G$5*MAX(MIN(DM290,$J$5),$I$5)*(EG290*DZ290/($K$5*1000))+$H$5*(EG290*DZ290/($K$5*1000))*(EG290*DZ290/($K$5*1000)))</f>
        <v>0</v>
      </c>
      <c r="T290">
        <f>K290*(1000-(1000*0.61365*exp(17.502*X290/(240.97+X290))/(DZ290+EA290)+DU290)/2)/(1000*0.61365*exp(17.502*X290/(240.97+X290))/(DZ290+EA290)-DU290)</f>
        <v>0</v>
      </c>
      <c r="U290">
        <f>1/((DN290+1)/(R290/1.6)+1/(S290/1.37)) + DN290/((DN290+1)/(R290/1.6) + DN290/(S290/1.37))</f>
        <v>0</v>
      </c>
      <c r="V290">
        <f>(DI290*DL290)</f>
        <v>0</v>
      </c>
      <c r="W290">
        <f>(EB290+(V290+2*0.95*5.67E-8*(((EB290+$B$7)+273)^4-(EB290+273)^4)-44100*K290)/(1.84*29.3*S290+8*0.95*5.67E-8*(EB290+273)^3))</f>
        <v>0</v>
      </c>
      <c r="X290">
        <f>($C$7*EC290+$D$7*ED290+$E$7*W290)</f>
        <v>0</v>
      </c>
      <c r="Y290">
        <f>0.61365*exp(17.502*X290/(240.97+X290))</f>
        <v>0</v>
      </c>
      <c r="Z290">
        <f>(AA290/AB290*100)</f>
        <v>0</v>
      </c>
      <c r="AA290">
        <f>DU290*(DZ290+EA290)/1000</f>
        <v>0</v>
      </c>
      <c r="AB290">
        <f>0.61365*exp(17.502*EB290/(240.97+EB290))</f>
        <v>0</v>
      </c>
      <c r="AC290">
        <f>(Y290-DU290*(DZ290+EA290)/1000)</f>
        <v>0</v>
      </c>
      <c r="AD290">
        <f>(-K290*44100)</f>
        <v>0</v>
      </c>
      <c r="AE290">
        <f>2*29.3*S290*0.92*(EB290-X290)</f>
        <v>0</v>
      </c>
      <c r="AF290">
        <f>2*0.95*5.67E-8*(((EB290+$B$7)+273)^4-(X290+273)^4)</f>
        <v>0</v>
      </c>
      <c r="AG290">
        <f>V290+AF290+AD290+AE290</f>
        <v>0</v>
      </c>
      <c r="AH290">
        <f>DY290*AV290*(DT290-DS290*(1000-AV290*DV290)/(1000-AV290*DU290))/(100*DM290)</f>
        <v>0</v>
      </c>
      <c r="AI290">
        <f>1000*DY290*AV290*(DU290-DV290)/(100*DM290*(1000-AV290*DU290))</f>
        <v>0</v>
      </c>
      <c r="AJ290">
        <f>(AK290 - AL290 - DZ290*1E3/(8.314*(EB290+273.15)) * AN290/DY290 * AM290) * DY290/(100*DM290) * (1000 - DV290)/1000</f>
        <v>0</v>
      </c>
      <c r="AK290">
        <v>1370.142653041894</v>
      </c>
      <c r="AL290">
        <v>1314.884242424243</v>
      </c>
      <c r="AM290">
        <v>3.445962155742067</v>
      </c>
      <c r="AN290">
        <v>64.9634164498939</v>
      </c>
      <c r="AO290">
        <f>(AQ290 - AP290 + DZ290*1E3/(8.314*(EB290+273.15)) * AS290/DY290 * AR290) * DY290/(100*DM290) * 1000/(1000 - AQ290)</f>
        <v>0</v>
      </c>
      <c r="AP290">
        <v>19.33180501821731</v>
      </c>
      <c r="AQ290">
        <v>24.48053272727272</v>
      </c>
      <c r="AR290">
        <v>-0.007298965113800101</v>
      </c>
      <c r="AS290">
        <v>107.6059285332688</v>
      </c>
      <c r="AT290">
        <v>0</v>
      </c>
      <c r="AU290">
        <v>0</v>
      </c>
      <c r="AV290">
        <f>IF(AT290*$H$13&gt;=AX290,1.0,(AX290/(AX290-AT290*$H$13)))</f>
        <v>0</v>
      </c>
      <c r="AW290">
        <f>(AV290-1)*100</f>
        <v>0</v>
      </c>
      <c r="AX290">
        <f>MAX(0,($B$13+$C$13*EG290)/(1+$D$13*EG290)*DZ290/(EB290+273)*$E$13)</f>
        <v>0</v>
      </c>
      <c r="AY290" t="s">
        <v>439</v>
      </c>
      <c r="AZ290" t="s">
        <v>439</v>
      </c>
      <c r="BA290">
        <v>0</v>
      </c>
      <c r="BB290">
        <v>0</v>
      </c>
      <c r="BC290">
        <f>1-BA290/BB290</f>
        <v>0</v>
      </c>
      <c r="BD290">
        <v>0</v>
      </c>
      <c r="BE290" t="s">
        <v>439</v>
      </c>
      <c r="BF290" t="s">
        <v>439</v>
      </c>
      <c r="BG290">
        <v>0</v>
      </c>
      <c r="BH290">
        <v>0</v>
      </c>
      <c r="BI290">
        <f>1-BG290/BH290</f>
        <v>0</v>
      </c>
      <c r="BJ290">
        <v>0.5</v>
      </c>
      <c r="BK290">
        <f>DJ290</f>
        <v>0</v>
      </c>
      <c r="BL290">
        <f>M290</f>
        <v>0</v>
      </c>
      <c r="BM290">
        <f>BI290*BJ290*BK290</f>
        <v>0</v>
      </c>
      <c r="BN290">
        <f>(BL290-BD290)/BK290</f>
        <v>0</v>
      </c>
      <c r="BO290">
        <f>(BB290-BH290)/BH290</f>
        <v>0</v>
      </c>
      <c r="BP290">
        <f>BA290/(BC290+BA290/BH290)</f>
        <v>0</v>
      </c>
      <c r="BQ290" t="s">
        <v>439</v>
      </c>
      <c r="BR290">
        <v>0</v>
      </c>
      <c r="BS290">
        <f>IF(BR290&lt;&gt;0, BR290, BP290)</f>
        <v>0</v>
      </c>
      <c r="BT290">
        <f>1-BS290/BH290</f>
        <v>0</v>
      </c>
      <c r="BU290">
        <f>(BH290-BG290)/(BH290-BS290)</f>
        <v>0</v>
      </c>
      <c r="BV290">
        <f>(BB290-BH290)/(BB290-BS290)</f>
        <v>0</v>
      </c>
      <c r="BW290">
        <f>(BH290-BG290)/(BH290-BA290)</f>
        <v>0</v>
      </c>
      <c r="BX290">
        <f>(BB290-BH290)/(BB290-BA290)</f>
        <v>0</v>
      </c>
      <c r="BY290">
        <f>(BU290*BS290/BG290)</f>
        <v>0</v>
      </c>
      <c r="BZ290">
        <f>(1-BY290)</f>
        <v>0</v>
      </c>
      <c r="DI290">
        <f>$B$11*EH290+$C$11*EI290+$F$11*ET290*(1-EW290)</f>
        <v>0</v>
      </c>
      <c r="DJ290">
        <f>DI290*DK290</f>
        <v>0</v>
      </c>
      <c r="DK290">
        <f>($B$11*$D$9+$C$11*$D$9+$F$11*((FG290+EY290)/MAX(FG290+EY290+FH290, 0.1)*$I$9+FH290/MAX(FG290+EY290+FH290, 0.1)*$J$9))/($B$11+$C$11+$F$11)</f>
        <v>0</v>
      </c>
      <c r="DL290">
        <f>($B$11*$K$9+$C$11*$K$9+$F$11*((FG290+EY290)/MAX(FG290+EY290+FH290, 0.1)*$P$9+FH290/MAX(FG290+EY290+FH290, 0.1)*$Q$9))/($B$11+$C$11+$F$11)</f>
        <v>0</v>
      </c>
      <c r="DM290">
        <v>5.36</v>
      </c>
      <c r="DN290">
        <v>0.5</v>
      </c>
      <c r="DO290" t="s">
        <v>440</v>
      </c>
      <c r="DP290">
        <v>2</v>
      </c>
      <c r="DQ290" t="b">
        <v>1</v>
      </c>
      <c r="DR290">
        <v>1758646926.814285</v>
      </c>
      <c r="DS290">
        <v>1258.1575</v>
      </c>
      <c r="DT290">
        <v>1328.056428571428</v>
      </c>
      <c r="DU290">
        <v>24.51543571428572</v>
      </c>
      <c r="DV290">
        <v>19.23094642857143</v>
      </c>
      <c r="DW290">
        <v>1258.406428571428</v>
      </c>
      <c r="DX290">
        <v>24.35826071428571</v>
      </c>
      <c r="DY290">
        <v>499.9951785714287</v>
      </c>
      <c r="DZ290">
        <v>90.45507499999999</v>
      </c>
      <c r="EA290">
        <v>0.02985248928571429</v>
      </c>
      <c r="EB290">
        <v>30.848825</v>
      </c>
      <c r="EC290">
        <v>30.04359642857142</v>
      </c>
      <c r="ED290">
        <v>999.9000000000002</v>
      </c>
      <c r="EE290">
        <v>0</v>
      </c>
      <c r="EF290">
        <v>0</v>
      </c>
      <c r="EG290">
        <v>10000.33678571429</v>
      </c>
      <c r="EH290">
        <v>0</v>
      </c>
      <c r="EI290">
        <v>12.61728214285714</v>
      </c>
      <c r="EJ290">
        <v>-69.89888571428573</v>
      </c>
      <c r="EK290">
        <v>1289.776785714286</v>
      </c>
      <c r="EL290">
        <v>1354.097142857143</v>
      </c>
      <c r="EM290">
        <v>5.2844925</v>
      </c>
      <c r="EN290">
        <v>1328.056428571428</v>
      </c>
      <c r="EO290">
        <v>19.23094642857143</v>
      </c>
      <c r="EP290">
        <v>2.217546428571429</v>
      </c>
      <c r="EQ290">
        <v>1.7395375</v>
      </c>
      <c r="ER290">
        <v>19.08962857142857</v>
      </c>
      <c r="ES290">
        <v>15.25363928571429</v>
      </c>
      <c r="ET290">
        <v>2000.000714285715</v>
      </c>
      <c r="EU290">
        <v>0.9800026071428574</v>
      </c>
      <c r="EV290">
        <v>0.01999770357142857</v>
      </c>
      <c r="EW290">
        <v>0</v>
      </c>
      <c r="EX290">
        <v>857.8375714285713</v>
      </c>
      <c r="EY290">
        <v>5.00097</v>
      </c>
      <c r="EZ290">
        <v>17208.81071428572</v>
      </c>
      <c r="FA290">
        <v>16707.57857142857</v>
      </c>
      <c r="FB290">
        <v>40.56199999999999</v>
      </c>
      <c r="FC290">
        <v>40.81199999999999</v>
      </c>
      <c r="FD290">
        <v>40.43699999999999</v>
      </c>
      <c r="FE290">
        <v>40.5</v>
      </c>
      <c r="FF290">
        <v>41.25</v>
      </c>
      <c r="FG290">
        <v>1955.100714285714</v>
      </c>
      <c r="FH290">
        <v>39.89785714285715</v>
      </c>
      <c r="FI290">
        <v>0</v>
      </c>
      <c r="FJ290">
        <v>1758646935.6</v>
      </c>
      <c r="FK290">
        <v>0</v>
      </c>
      <c r="FL290">
        <v>857.7716153846154</v>
      </c>
      <c r="FM290">
        <v>-15.15261538104232</v>
      </c>
      <c r="FN290">
        <v>-313.7709401237885</v>
      </c>
      <c r="FO290">
        <v>17207.59230769231</v>
      </c>
      <c r="FP290">
        <v>15</v>
      </c>
      <c r="FQ290">
        <v>0</v>
      </c>
      <c r="FR290" t="s">
        <v>441</v>
      </c>
      <c r="FS290">
        <v>1747247426.5</v>
      </c>
      <c r="FT290">
        <v>1747247420.5</v>
      </c>
      <c r="FU290">
        <v>0</v>
      </c>
      <c r="FV290">
        <v>1.027</v>
      </c>
      <c r="FW290">
        <v>0.031</v>
      </c>
      <c r="FX290">
        <v>0.02</v>
      </c>
      <c r="FY290">
        <v>0.05</v>
      </c>
      <c r="FZ290">
        <v>420</v>
      </c>
      <c r="GA290">
        <v>16</v>
      </c>
      <c r="GB290">
        <v>0.01</v>
      </c>
      <c r="GC290">
        <v>0.1</v>
      </c>
      <c r="GD290">
        <v>-69.941175</v>
      </c>
      <c r="GE290">
        <v>1.179293808630555</v>
      </c>
      <c r="GF290">
        <v>0.1430733758426068</v>
      </c>
      <c r="GG290">
        <v>0</v>
      </c>
      <c r="GH290">
        <v>858.4915</v>
      </c>
      <c r="GI290">
        <v>-14.62152788283646</v>
      </c>
      <c r="GJ290">
        <v>1.455493917581819</v>
      </c>
      <c r="GK290">
        <v>-1</v>
      </c>
      <c r="GL290">
        <v>5.3579335</v>
      </c>
      <c r="GM290">
        <v>-1.64590378986869</v>
      </c>
      <c r="GN290">
        <v>0.1604450370929247</v>
      </c>
      <c r="GO290">
        <v>0</v>
      </c>
      <c r="GP290">
        <v>0</v>
      </c>
      <c r="GQ290">
        <v>2</v>
      </c>
      <c r="GR290" t="s">
        <v>482</v>
      </c>
      <c r="GS290">
        <v>3.1356</v>
      </c>
      <c r="GT290">
        <v>2.69029</v>
      </c>
      <c r="GU290">
        <v>0.201636</v>
      </c>
      <c r="GV290">
        <v>0.206286</v>
      </c>
      <c r="GW290">
        <v>0.107849</v>
      </c>
      <c r="GX290">
        <v>0.0903593</v>
      </c>
      <c r="GY290">
        <v>25398.2</v>
      </c>
      <c r="GZ290">
        <v>25295.3</v>
      </c>
      <c r="HA290">
        <v>29571.9</v>
      </c>
      <c r="HB290">
        <v>29451.1</v>
      </c>
      <c r="HC290">
        <v>34856.8</v>
      </c>
      <c r="HD290">
        <v>35490.3</v>
      </c>
      <c r="HE290">
        <v>41615</v>
      </c>
      <c r="HF290">
        <v>41842.1</v>
      </c>
      <c r="HG290">
        <v>1.92953</v>
      </c>
      <c r="HH290">
        <v>1.87738</v>
      </c>
      <c r="HI290">
        <v>0.0688285</v>
      </c>
      <c r="HJ290">
        <v>0</v>
      </c>
      <c r="HK290">
        <v>28.91</v>
      </c>
      <c r="HL290">
        <v>999.9</v>
      </c>
      <c r="HM290">
        <v>42.9</v>
      </c>
      <c r="HN290">
        <v>31.2</v>
      </c>
      <c r="HO290">
        <v>21.641</v>
      </c>
      <c r="HP290">
        <v>61.8481</v>
      </c>
      <c r="HQ290">
        <v>26.1178</v>
      </c>
      <c r="HR290">
        <v>1</v>
      </c>
      <c r="HS290">
        <v>0.0525635</v>
      </c>
      <c r="HT290">
        <v>0.163777</v>
      </c>
      <c r="HU290">
        <v>20.3395</v>
      </c>
      <c r="HV290">
        <v>5.21759</v>
      </c>
      <c r="HW290">
        <v>12.0132</v>
      </c>
      <c r="HX290">
        <v>4.9889</v>
      </c>
      <c r="HY290">
        <v>3.28798</v>
      </c>
      <c r="HZ290">
        <v>9999</v>
      </c>
      <c r="IA290">
        <v>9999</v>
      </c>
      <c r="IB290">
        <v>9999</v>
      </c>
      <c r="IC290">
        <v>999.9</v>
      </c>
      <c r="ID290">
        <v>1.86757</v>
      </c>
      <c r="IE290">
        <v>1.86674</v>
      </c>
      <c r="IF290">
        <v>1.86604</v>
      </c>
      <c r="IG290">
        <v>1.866</v>
      </c>
      <c r="IH290">
        <v>1.86784</v>
      </c>
      <c r="II290">
        <v>1.87028</v>
      </c>
      <c r="IJ290">
        <v>1.86895</v>
      </c>
      <c r="IK290">
        <v>1.87042</v>
      </c>
      <c r="IL290">
        <v>0</v>
      </c>
      <c r="IM290">
        <v>0</v>
      </c>
      <c r="IN290">
        <v>0</v>
      </c>
      <c r="IO290">
        <v>0</v>
      </c>
      <c r="IP290" t="s">
        <v>443</v>
      </c>
      <c r="IQ290" t="s">
        <v>444</v>
      </c>
      <c r="IR290" t="s">
        <v>445</v>
      </c>
      <c r="IS290" t="s">
        <v>445</v>
      </c>
      <c r="IT290" t="s">
        <v>445</v>
      </c>
      <c r="IU290" t="s">
        <v>445</v>
      </c>
      <c r="IV290">
        <v>0</v>
      </c>
      <c r="IW290">
        <v>100</v>
      </c>
      <c r="IX290">
        <v>100</v>
      </c>
      <c r="IY290">
        <v>-0.27</v>
      </c>
      <c r="IZ290">
        <v>0.1566</v>
      </c>
      <c r="JA290">
        <v>0.1520806729546384</v>
      </c>
      <c r="JB290">
        <v>0.0003178419753343253</v>
      </c>
      <c r="JC290">
        <v>-6.012475575984678E-07</v>
      </c>
      <c r="JD290">
        <v>7.594320938325871E-11</v>
      </c>
      <c r="JE290">
        <v>-0.06537213769188976</v>
      </c>
      <c r="JF290">
        <v>-0.002779077146552394</v>
      </c>
      <c r="JG290">
        <v>0.0007843295920201409</v>
      </c>
      <c r="JH290">
        <v>-1.211717912536145E-05</v>
      </c>
      <c r="JI290">
        <v>4</v>
      </c>
      <c r="JJ290">
        <v>2338</v>
      </c>
      <c r="JK290">
        <v>1</v>
      </c>
      <c r="JL290">
        <v>27</v>
      </c>
      <c r="JM290">
        <v>189991.8</v>
      </c>
      <c r="JN290">
        <v>189991.9</v>
      </c>
      <c r="JO290">
        <v>2.66602</v>
      </c>
      <c r="JP290">
        <v>2.24365</v>
      </c>
      <c r="JQ290">
        <v>1.39771</v>
      </c>
      <c r="JR290">
        <v>2.34619</v>
      </c>
      <c r="JS290">
        <v>1.49536</v>
      </c>
      <c r="JT290">
        <v>2.59033</v>
      </c>
      <c r="JU290">
        <v>36.1989</v>
      </c>
      <c r="JV290">
        <v>24.0612</v>
      </c>
      <c r="JW290">
        <v>18</v>
      </c>
      <c r="JX290">
        <v>489.813</v>
      </c>
      <c r="JY290">
        <v>447.127</v>
      </c>
      <c r="JZ290">
        <v>28.3476</v>
      </c>
      <c r="KA290">
        <v>28.2879</v>
      </c>
      <c r="KB290">
        <v>30.0001</v>
      </c>
      <c r="KC290">
        <v>28.1049</v>
      </c>
      <c r="KD290">
        <v>28.037</v>
      </c>
      <c r="KE290">
        <v>53.3354</v>
      </c>
      <c r="KF290">
        <v>12.9557</v>
      </c>
      <c r="KG290">
        <v>35.6772</v>
      </c>
      <c r="KH290">
        <v>28.3512</v>
      </c>
      <c r="KI290">
        <v>1376.04</v>
      </c>
      <c r="KJ290">
        <v>19.3675</v>
      </c>
      <c r="KK290">
        <v>101.07</v>
      </c>
      <c r="KL290">
        <v>100.616</v>
      </c>
    </row>
    <row r="291" spans="1:298">
      <c r="A291">
        <v>275</v>
      </c>
      <c r="B291">
        <v>1758646939.6</v>
      </c>
      <c r="C291">
        <v>5313.599999904633</v>
      </c>
      <c r="D291" t="s">
        <v>996</v>
      </c>
      <c r="E291" t="s">
        <v>997</v>
      </c>
      <c r="F291">
        <v>5</v>
      </c>
      <c r="G291" t="s">
        <v>833</v>
      </c>
      <c r="H291" t="s">
        <v>437</v>
      </c>
      <c r="I291" t="s">
        <v>438</v>
      </c>
      <c r="J291">
        <v>1758646932.1</v>
      </c>
      <c r="K291">
        <f>(L291)/1000</f>
        <v>0</v>
      </c>
      <c r="L291">
        <f>IF(DQ291, AO291, AI291)</f>
        <v>0</v>
      </c>
      <c r="M291">
        <f>IF(DQ291, AJ291, AH291)</f>
        <v>0</v>
      </c>
      <c r="N291">
        <f>DS291 - IF(AV291&gt;1, M291*DM291*100.0/(AX291), 0)</f>
        <v>0</v>
      </c>
      <c r="O291">
        <f>((U291-K291/2)*N291-M291)/(U291+K291/2)</f>
        <v>0</v>
      </c>
      <c r="P291">
        <f>O291*(DZ291+EA291)/1000.0</f>
        <v>0</v>
      </c>
      <c r="Q291">
        <f>(DS291 - IF(AV291&gt;1, M291*DM291*100.0/(AX291), 0))*(DZ291+EA291)/1000.0</f>
        <v>0</v>
      </c>
      <c r="R291">
        <f>2.0/((1/T291-1/S291)+SIGN(T291)*SQRT((1/T291-1/S291)*(1/T291-1/S291) + 4*DN291/((DN291+1)*(DN291+1))*(2*1/T291*1/S291-1/S291*1/S291)))</f>
        <v>0</v>
      </c>
      <c r="S291">
        <f>IF(LEFT(DO291,1)&lt;&gt;"0",IF(LEFT(DO291,1)="1",3.0,DP291),$D$5+$E$5*(EG291*DZ291/($K$5*1000))+$F$5*(EG291*DZ291/($K$5*1000))*MAX(MIN(DM291,$J$5),$I$5)*MAX(MIN(DM291,$J$5),$I$5)+$G$5*MAX(MIN(DM291,$J$5),$I$5)*(EG291*DZ291/($K$5*1000))+$H$5*(EG291*DZ291/($K$5*1000))*(EG291*DZ291/($K$5*1000)))</f>
        <v>0</v>
      </c>
      <c r="T291">
        <f>K291*(1000-(1000*0.61365*exp(17.502*X291/(240.97+X291))/(DZ291+EA291)+DU291)/2)/(1000*0.61365*exp(17.502*X291/(240.97+X291))/(DZ291+EA291)-DU291)</f>
        <v>0</v>
      </c>
      <c r="U291">
        <f>1/((DN291+1)/(R291/1.6)+1/(S291/1.37)) + DN291/((DN291+1)/(R291/1.6) + DN291/(S291/1.37))</f>
        <v>0</v>
      </c>
      <c r="V291">
        <f>(DI291*DL291)</f>
        <v>0</v>
      </c>
      <c r="W291">
        <f>(EB291+(V291+2*0.95*5.67E-8*(((EB291+$B$7)+273)^4-(EB291+273)^4)-44100*K291)/(1.84*29.3*S291+8*0.95*5.67E-8*(EB291+273)^3))</f>
        <v>0</v>
      </c>
      <c r="X291">
        <f>($C$7*EC291+$D$7*ED291+$E$7*W291)</f>
        <v>0</v>
      </c>
      <c r="Y291">
        <f>0.61365*exp(17.502*X291/(240.97+X291))</f>
        <v>0</v>
      </c>
      <c r="Z291">
        <f>(AA291/AB291*100)</f>
        <v>0</v>
      </c>
      <c r="AA291">
        <f>DU291*(DZ291+EA291)/1000</f>
        <v>0</v>
      </c>
      <c r="AB291">
        <f>0.61365*exp(17.502*EB291/(240.97+EB291))</f>
        <v>0</v>
      </c>
      <c r="AC291">
        <f>(Y291-DU291*(DZ291+EA291)/1000)</f>
        <v>0</v>
      </c>
      <c r="AD291">
        <f>(-K291*44100)</f>
        <v>0</v>
      </c>
      <c r="AE291">
        <f>2*29.3*S291*0.92*(EB291-X291)</f>
        <v>0</v>
      </c>
      <c r="AF291">
        <f>2*0.95*5.67E-8*(((EB291+$B$7)+273)^4-(X291+273)^4)</f>
        <v>0</v>
      </c>
      <c r="AG291">
        <f>V291+AF291+AD291+AE291</f>
        <v>0</v>
      </c>
      <c r="AH291">
        <f>DY291*AV291*(DT291-DS291*(1000-AV291*DV291)/(1000-AV291*DU291))/(100*DM291)</f>
        <v>0</v>
      </c>
      <c r="AI291">
        <f>1000*DY291*AV291*(DU291-DV291)/(100*DM291*(1000-AV291*DU291))</f>
        <v>0</v>
      </c>
      <c r="AJ291">
        <f>(AK291 - AL291 - DZ291*1E3/(8.314*(EB291+273.15)) * AN291/DY291 * AM291) * DY291/(100*DM291) * (1000 - DV291)/1000</f>
        <v>0</v>
      </c>
      <c r="AK291">
        <v>1387.656960484905</v>
      </c>
      <c r="AL291">
        <v>1332.161757575758</v>
      </c>
      <c r="AM291">
        <v>3.455696563843503</v>
      </c>
      <c r="AN291">
        <v>64.9634164498939</v>
      </c>
      <c r="AO291">
        <f>(AQ291 - AP291 + DZ291*1E3/(8.314*(EB291+273.15)) * AS291/DY291 * AR291) * DY291/(100*DM291) * 1000/(1000 - AQ291)</f>
        <v>0</v>
      </c>
      <c r="AP291">
        <v>19.37565119901193</v>
      </c>
      <c r="AQ291">
        <v>24.42988484848484</v>
      </c>
      <c r="AR291">
        <v>-0.009943952852786139</v>
      </c>
      <c r="AS291">
        <v>107.6059285332688</v>
      </c>
      <c r="AT291">
        <v>0</v>
      </c>
      <c r="AU291">
        <v>0</v>
      </c>
      <c r="AV291">
        <f>IF(AT291*$H$13&gt;=AX291,1.0,(AX291/(AX291-AT291*$H$13)))</f>
        <v>0</v>
      </c>
      <c r="AW291">
        <f>(AV291-1)*100</f>
        <v>0</v>
      </c>
      <c r="AX291">
        <f>MAX(0,($B$13+$C$13*EG291)/(1+$D$13*EG291)*DZ291/(EB291+273)*$E$13)</f>
        <v>0</v>
      </c>
      <c r="AY291" t="s">
        <v>439</v>
      </c>
      <c r="AZ291" t="s">
        <v>439</v>
      </c>
      <c r="BA291">
        <v>0</v>
      </c>
      <c r="BB291">
        <v>0</v>
      </c>
      <c r="BC291">
        <f>1-BA291/BB291</f>
        <v>0</v>
      </c>
      <c r="BD291">
        <v>0</v>
      </c>
      <c r="BE291" t="s">
        <v>439</v>
      </c>
      <c r="BF291" t="s">
        <v>439</v>
      </c>
      <c r="BG291">
        <v>0</v>
      </c>
      <c r="BH291">
        <v>0</v>
      </c>
      <c r="BI291">
        <f>1-BG291/BH291</f>
        <v>0</v>
      </c>
      <c r="BJ291">
        <v>0.5</v>
      </c>
      <c r="BK291">
        <f>DJ291</f>
        <v>0</v>
      </c>
      <c r="BL291">
        <f>M291</f>
        <v>0</v>
      </c>
      <c r="BM291">
        <f>BI291*BJ291*BK291</f>
        <v>0</v>
      </c>
      <c r="BN291">
        <f>(BL291-BD291)/BK291</f>
        <v>0</v>
      </c>
      <c r="BO291">
        <f>(BB291-BH291)/BH291</f>
        <v>0</v>
      </c>
      <c r="BP291">
        <f>BA291/(BC291+BA291/BH291)</f>
        <v>0</v>
      </c>
      <c r="BQ291" t="s">
        <v>439</v>
      </c>
      <c r="BR291">
        <v>0</v>
      </c>
      <c r="BS291">
        <f>IF(BR291&lt;&gt;0, BR291, BP291)</f>
        <v>0</v>
      </c>
      <c r="BT291">
        <f>1-BS291/BH291</f>
        <v>0</v>
      </c>
      <c r="BU291">
        <f>(BH291-BG291)/(BH291-BS291)</f>
        <v>0</v>
      </c>
      <c r="BV291">
        <f>(BB291-BH291)/(BB291-BS291)</f>
        <v>0</v>
      </c>
      <c r="BW291">
        <f>(BH291-BG291)/(BH291-BA291)</f>
        <v>0</v>
      </c>
      <c r="BX291">
        <f>(BB291-BH291)/(BB291-BA291)</f>
        <v>0</v>
      </c>
      <c r="BY291">
        <f>(BU291*BS291/BG291)</f>
        <v>0</v>
      </c>
      <c r="BZ291">
        <f>(1-BY291)</f>
        <v>0</v>
      </c>
      <c r="DI291">
        <f>$B$11*EH291+$C$11*EI291+$F$11*ET291*(1-EW291)</f>
        <v>0</v>
      </c>
      <c r="DJ291">
        <f>DI291*DK291</f>
        <v>0</v>
      </c>
      <c r="DK291">
        <f>($B$11*$D$9+$C$11*$D$9+$F$11*((FG291+EY291)/MAX(FG291+EY291+FH291, 0.1)*$I$9+FH291/MAX(FG291+EY291+FH291, 0.1)*$J$9))/($B$11+$C$11+$F$11)</f>
        <v>0</v>
      </c>
      <c r="DL291">
        <f>($B$11*$K$9+$C$11*$K$9+$F$11*((FG291+EY291)/MAX(FG291+EY291+FH291, 0.1)*$P$9+FH291/MAX(FG291+EY291+FH291, 0.1)*$Q$9))/($B$11+$C$11+$F$11)</f>
        <v>0</v>
      </c>
      <c r="DM291">
        <v>5.36</v>
      </c>
      <c r="DN291">
        <v>0.5</v>
      </c>
      <c r="DO291" t="s">
        <v>440</v>
      </c>
      <c r="DP291">
        <v>2</v>
      </c>
      <c r="DQ291" t="b">
        <v>1</v>
      </c>
      <c r="DR291">
        <v>1758646932.1</v>
      </c>
      <c r="DS291">
        <v>1275.979259259259</v>
      </c>
      <c r="DT291">
        <v>1345.8</v>
      </c>
      <c r="DU291">
        <v>24.48804444444445</v>
      </c>
      <c r="DV291">
        <v>19.3198037037037</v>
      </c>
      <c r="DW291">
        <v>1276.243333333334</v>
      </c>
      <c r="DX291">
        <v>24.33123703703703</v>
      </c>
      <c r="DY291">
        <v>500.0175185185185</v>
      </c>
      <c r="DZ291">
        <v>90.45557407407406</v>
      </c>
      <c r="EA291">
        <v>0.02994669259259259</v>
      </c>
      <c r="EB291">
        <v>30.81726666666667</v>
      </c>
      <c r="EC291">
        <v>30.03657037037037</v>
      </c>
      <c r="ED291">
        <v>999.9000000000001</v>
      </c>
      <c r="EE291">
        <v>0</v>
      </c>
      <c r="EF291">
        <v>0</v>
      </c>
      <c r="EG291">
        <v>9993.957037037038</v>
      </c>
      <c r="EH291">
        <v>0</v>
      </c>
      <c r="EI291">
        <v>12.36274814814815</v>
      </c>
      <c r="EJ291">
        <v>-69.82117037037038</v>
      </c>
      <c r="EK291">
        <v>1308.008888888889</v>
      </c>
      <c r="EL291">
        <v>1372.312962962963</v>
      </c>
      <c r="EM291">
        <v>5.168233703703704</v>
      </c>
      <c r="EN291">
        <v>1345.8</v>
      </c>
      <c r="EO291">
        <v>19.3198037037037</v>
      </c>
      <c r="EP291">
        <v>2.21508037037037</v>
      </c>
      <c r="EQ291">
        <v>1.747585185185185</v>
      </c>
      <c r="ER291">
        <v>19.07178518518519</v>
      </c>
      <c r="ES291">
        <v>15.32564074074074</v>
      </c>
      <c r="ET291">
        <v>2000.007777777777</v>
      </c>
      <c r="EU291">
        <v>0.980002888888889</v>
      </c>
      <c r="EV291">
        <v>0.01999742962962963</v>
      </c>
      <c r="EW291">
        <v>0</v>
      </c>
      <c r="EX291">
        <v>856.4370740740741</v>
      </c>
      <c r="EY291">
        <v>5.00097</v>
      </c>
      <c r="EZ291">
        <v>17181.54074074074</v>
      </c>
      <c r="FA291">
        <v>16707.65925925926</v>
      </c>
      <c r="FB291">
        <v>40.56199999999999</v>
      </c>
      <c r="FC291">
        <v>40.81199999999999</v>
      </c>
      <c r="FD291">
        <v>40.43699999999999</v>
      </c>
      <c r="FE291">
        <v>40.5</v>
      </c>
      <c r="FF291">
        <v>41.25</v>
      </c>
      <c r="FG291">
        <v>1955.11074074074</v>
      </c>
      <c r="FH291">
        <v>39.89444444444445</v>
      </c>
      <c r="FI291">
        <v>0</v>
      </c>
      <c r="FJ291">
        <v>1758646940.4</v>
      </c>
      <c r="FK291">
        <v>0</v>
      </c>
      <c r="FL291">
        <v>856.5058076923077</v>
      </c>
      <c r="FM291">
        <v>-14.83128204386099</v>
      </c>
      <c r="FN291">
        <v>-300.2598290158272</v>
      </c>
      <c r="FO291">
        <v>17182.9</v>
      </c>
      <c r="FP291">
        <v>15</v>
      </c>
      <c r="FQ291">
        <v>0</v>
      </c>
      <c r="FR291" t="s">
        <v>441</v>
      </c>
      <c r="FS291">
        <v>1747247426.5</v>
      </c>
      <c r="FT291">
        <v>1747247420.5</v>
      </c>
      <c r="FU291">
        <v>0</v>
      </c>
      <c r="FV291">
        <v>1.027</v>
      </c>
      <c r="FW291">
        <v>0.031</v>
      </c>
      <c r="FX291">
        <v>0.02</v>
      </c>
      <c r="FY291">
        <v>0.05</v>
      </c>
      <c r="FZ291">
        <v>420</v>
      </c>
      <c r="GA291">
        <v>16</v>
      </c>
      <c r="GB291">
        <v>0.01</v>
      </c>
      <c r="GC291">
        <v>0.1</v>
      </c>
      <c r="GD291">
        <v>-69.87352250000001</v>
      </c>
      <c r="GE291">
        <v>1.11903602251414</v>
      </c>
      <c r="GF291">
        <v>0.1494776914584584</v>
      </c>
      <c r="GG291">
        <v>0</v>
      </c>
      <c r="GH291">
        <v>857.1460294117647</v>
      </c>
      <c r="GI291">
        <v>-15.44521007023656</v>
      </c>
      <c r="GJ291">
        <v>1.53830383071925</v>
      </c>
      <c r="GK291">
        <v>-1</v>
      </c>
      <c r="GL291">
        <v>5.23278125</v>
      </c>
      <c r="GM291">
        <v>-1.292613996247667</v>
      </c>
      <c r="GN291">
        <v>0.1261541690390671</v>
      </c>
      <c r="GO291">
        <v>0</v>
      </c>
      <c r="GP291">
        <v>0</v>
      </c>
      <c r="GQ291">
        <v>2</v>
      </c>
      <c r="GR291" t="s">
        <v>482</v>
      </c>
      <c r="GS291">
        <v>3.13547</v>
      </c>
      <c r="GT291">
        <v>2.69059</v>
      </c>
      <c r="GU291">
        <v>0.20328</v>
      </c>
      <c r="GV291">
        <v>0.207836</v>
      </c>
      <c r="GW291">
        <v>0.107695</v>
      </c>
      <c r="GX291">
        <v>0.0905401</v>
      </c>
      <c r="GY291">
        <v>25345.9</v>
      </c>
      <c r="GZ291">
        <v>25245.7</v>
      </c>
      <c r="HA291">
        <v>29571.8</v>
      </c>
      <c r="HB291">
        <v>29450.8</v>
      </c>
      <c r="HC291">
        <v>34863</v>
      </c>
      <c r="HD291">
        <v>35482.9</v>
      </c>
      <c r="HE291">
        <v>41615.1</v>
      </c>
      <c r="HF291">
        <v>41841.8</v>
      </c>
      <c r="HG291">
        <v>1.92905</v>
      </c>
      <c r="HH291">
        <v>1.8776</v>
      </c>
      <c r="HI291">
        <v>0.06964430000000001</v>
      </c>
      <c r="HJ291">
        <v>0</v>
      </c>
      <c r="HK291">
        <v>28.8956</v>
      </c>
      <c r="HL291">
        <v>999.9</v>
      </c>
      <c r="HM291">
        <v>42.9</v>
      </c>
      <c r="HN291">
        <v>31.2</v>
      </c>
      <c r="HO291">
        <v>21.6406</v>
      </c>
      <c r="HP291">
        <v>61.9781</v>
      </c>
      <c r="HQ291">
        <v>26.0337</v>
      </c>
      <c r="HR291">
        <v>1</v>
      </c>
      <c r="HS291">
        <v>0.0524873</v>
      </c>
      <c r="HT291">
        <v>0.133821</v>
      </c>
      <c r="HU291">
        <v>20.3396</v>
      </c>
      <c r="HV291">
        <v>5.21699</v>
      </c>
      <c r="HW291">
        <v>12.012</v>
      </c>
      <c r="HX291">
        <v>4.98855</v>
      </c>
      <c r="HY291">
        <v>3.2878</v>
      </c>
      <c r="HZ291">
        <v>9999</v>
      </c>
      <c r="IA291">
        <v>9999</v>
      </c>
      <c r="IB291">
        <v>9999</v>
      </c>
      <c r="IC291">
        <v>999.9</v>
      </c>
      <c r="ID291">
        <v>1.86758</v>
      </c>
      <c r="IE291">
        <v>1.86674</v>
      </c>
      <c r="IF291">
        <v>1.86604</v>
      </c>
      <c r="IG291">
        <v>1.866</v>
      </c>
      <c r="IH291">
        <v>1.86787</v>
      </c>
      <c r="II291">
        <v>1.87028</v>
      </c>
      <c r="IJ291">
        <v>1.86895</v>
      </c>
      <c r="IK291">
        <v>1.87042</v>
      </c>
      <c r="IL291">
        <v>0</v>
      </c>
      <c r="IM291">
        <v>0</v>
      </c>
      <c r="IN291">
        <v>0</v>
      </c>
      <c r="IO291">
        <v>0</v>
      </c>
      <c r="IP291" t="s">
        <v>443</v>
      </c>
      <c r="IQ291" t="s">
        <v>444</v>
      </c>
      <c r="IR291" t="s">
        <v>445</v>
      </c>
      <c r="IS291" t="s">
        <v>445</v>
      </c>
      <c r="IT291" t="s">
        <v>445</v>
      </c>
      <c r="IU291" t="s">
        <v>445</v>
      </c>
      <c r="IV291">
        <v>0</v>
      </c>
      <c r="IW291">
        <v>100</v>
      </c>
      <c r="IX291">
        <v>100</v>
      </c>
      <c r="IY291">
        <v>-0.29</v>
      </c>
      <c r="IZ291">
        <v>0.1559</v>
      </c>
      <c r="JA291">
        <v>0.1520806729546384</v>
      </c>
      <c r="JB291">
        <v>0.0003178419753343253</v>
      </c>
      <c r="JC291">
        <v>-6.012475575984678E-07</v>
      </c>
      <c r="JD291">
        <v>7.594320938325871E-11</v>
      </c>
      <c r="JE291">
        <v>-0.06537213769188976</v>
      </c>
      <c r="JF291">
        <v>-0.002779077146552394</v>
      </c>
      <c r="JG291">
        <v>0.0007843295920201409</v>
      </c>
      <c r="JH291">
        <v>-1.211717912536145E-05</v>
      </c>
      <c r="JI291">
        <v>4</v>
      </c>
      <c r="JJ291">
        <v>2338</v>
      </c>
      <c r="JK291">
        <v>1</v>
      </c>
      <c r="JL291">
        <v>27</v>
      </c>
      <c r="JM291">
        <v>189991.9</v>
      </c>
      <c r="JN291">
        <v>189992</v>
      </c>
      <c r="JO291">
        <v>2.69165</v>
      </c>
      <c r="JP291">
        <v>2.23145</v>
      </c>
      <c r="JQ291">
        <v>1.39648</v>
      </c>
      <c r="JR291">
        <v>2.34741</v>
      </c>
      <c r="JS291">
        <v>1.49536</v>
      </c>
      <c r="JT291">
        <v>2.70996</v>
      </c>
      <c r="JU291">
        <v>36.2224</v>
      </c>
      <c r="JV291">
        <v>24.07</v>
      </c>
      <c r="JW291">
        <v>18</v>
      </c>
      <c r="JX291">
        <v>489.514</v>
      </c>
      <c r="JY291">
        <v>447.266</v>
      </c>
      <c r="JZ291">
        <v>28.3122</v>
      </c>
      <c r="KA291">
        <v>28.2889</v>
      </c>
      <c r="KB291">
        <v>30</v>
      </c>
      <c r="KC291">
        <v>28.1049</v>
      </c>
      <c r="KD291">
        <v>28.037</v>
      </c>
      <c r="KE291">
        <v>53.9068</v>
      </c>
      <c r="KF291">
        <v>12.9557</v>
      </c>
      <c r="KG291">
        <v>36.0874</v>
      </c>
      <c r="KH291">
        <v>28.3169</v>
      </c>
      <c r="KI291">
        <v>1389.41</v>
      </c>
      <c r="KJ291">
        <v>19.49</v>
      </c>
      <c r="KK291">
        <v>101.07</v>
      </c>
      <c r="KL291">
        <v>100.615</v>
      </c>
    </row>
    <row r="292" spans="1:298">
      <c r="A292">
        <v>276</v>
      </c>
      <c r="B292">
        <v>1758646944.6</v>
      </c>
      <c r="C292">
        <v>5318.599999904633</v>
      </c>
      <c r="D292" t="s">
        <v>998</v>
      </c>
      <c r="E292" t="s">
        <v>999</v>
      </c>
      <c r="F292">
        <v>5</v>
      </c>
      <c r="G292" t="s">
        <v>833</v>
      </c>
      <c r="H292" t="s">
        <v>437</v>
      </c>
      <c r="I292" t="s">
        <v>438</v>
      </c>
      <c r="J292">
        <v>1758646936.814285</v>
      </c>
      <c r="K292">
        <f>(L292)/1000</f>
        <v>0</v>
      </c>
      <c r="L292">
        <f>IF(DQ292, AO292, AI292)</f>
        <v>0</v>
      </c>
      <c r="M292">
        <f>IF(DQ292, AJ292, AH292)</f>
        <v>0</v>
      </c>
      <c r="N292">
        <f>DS292 - IF(AV292&gt;1, M292*DM292*100.0/(AX292), 0)</f>
        <v>0</v>
      </c>
      <c r="O292">
        <f>((U292-K292/2)*N292-M292)/(U292+K292/2)</f>
        <v>0</v>
      </c>
      <c r="P292">
        <f>O292*(DZ292+EA292)/1000.0</f>
        <v>0</v>
      </c>
      <c r="Q292">
        <f>(DS292 - IF(AV292&gt;1, M292*DM292*100.0/(AX292), 0))*(DZ292+EA292)/1000.0</f>
        <v>0</v>
      </c>
      <c r="R292">
        <f>2.0/((1/T292-1/S292)+SIGN(T292)*SQRT((1/T292-1/S292)*(1/T292-1/S292) + 4*DN292/((DN292+1)*(DN292+1))*(2*1/T292*1/S292-1/S292*1/S292)))</f>
        <v>0</v>
      </c>
      <c r="S292">
        <f>IF(LEFT(DO292,1)&lt;&gt;"0",IF(LEFT(DO292,1)="1",3.0,DP292),$D$5+$E$5*(EG292*DZ292/($K$5*1000))+$F$5*(EG292*DZ292/($K$5*1000))*MAX(MIN(DM292,$J$5),$I$5)*MAX(MIN(DM292,$J$5),$I$5)+$G$5*MAX(MIN(DM292,$J$5),$I$5)*(EG292*DZ292/($K$5*1000))+$H$5*(EG292*DZ292/($K$5*1000))*(EG292*DZ292/($K$5*1000)))</f>
        <v>0</v>
      </c>
      <c r="T292">
        <f>K292*(1000-(1000*0.61365*exp(17.502*X292/(240.97+X292))/(DZ292+EA292)+DU292)/2)/(1000*0.61365*exp(17.502*X292/(240.97+X292))/(DZ292+EA292)-DU292)</f>
        <v>0</v>
      </c>
      <c r="U292">
        <f>1/((DN292+1)/(R292/1.6)+1/(S292/1.37)) + DN292/((DN292+1)/(R292/1.6) + DN292/(S292/1.37))</f>
        <v>0</v>
      </c>
      <c r="V292">
        <f>(DI292*DL292)</f>
        <v>0</v>
      </c>
      <c r="W292">
        <f>(EB292+(V292+2*0.95*5.67E-8*(((EB292+$B$7)+273)^4-(EB292+273)^4)-44100*K292)/(1.84*29.3*S292+8*0.95*5.67E-8*(EB292+273)^3))</f>
        <v>0</v>
      </c>
      <c r="X292">
        <f>($C$7*EC292+$D$7*ED292+$E$7*W292)</f>
        <v>0</v>
      </c>
      <c r="Y292">
        <f>0.61365*exp(17.502*X292/(240.97+X292))</f>
        <v>0</v>
      </c>
      <c r="Z292">
        <f>(AA292/AB292*100)</f>
        <v>0</v>
      </c>
      <c r="AA292">
        <f>DU292*(DZ292+EA292)/1000</f>
        <v>0</v>
      </c>
      <c r="AB292">
        <f>0.61365*exp(17.502*EB292/(240.97+EB292))</f>
        <v>0</v>
      </c>
      <c r="AC292">
        <f>(Y292-DU292*(DZ292+EA292)/1000)</f>
        <v>0</v>
      </c>
      <c r="AD292">
        <f>(-K292*44100)</f>
        <v>0</v>
      </c>
      <c r="AE292">
        <f>2*29.3*S292*0.92*(EB292-X292)</f>
        <v>0</v>
      </c>
      <c r="AF292">
        <f>2*0.95*5.67E-8*(((EB292+$B$7)+273)^4-(X292+273)^4)</f>
        <v>0</v>
      </c>
      <c r="AG292">
        <f>V292+AF292+AD292+AE292</f>
        <v>0</v>
      </c>
      <c r="AH292">
        <f>DY292*AV292*(DT292-DS292*(1000-AV292*DV292)/(1000-AV292*DU292))/(100*DM292)</f>
        <v>0</v>
      </c>
      <c r="AI292">
        <f>1000*DY292*AV292*(DU292-DV292)/(100*DM292*(1000-AV292*DU292))</f>
        <v>0</v>
      </c>
      <c r="AJ292">
        <f>(AK292 - AL292 - DZ292*1E3/(8.314*(EB292+273.15)) * AN292/DY292 * AM292) * DY292/(100*DM292) * (1000 - DV292)/1000</f>
        <v>0</v>
      </c>
      <c r="AK292">
        <v>1404.594712429247</v>
      </c>
      <c r="AL292">
        <v>1349.347272727272</v>
      </c>
      <c r="AM292">
        <v>3.444453325059652</v>
      </c>
      <c r="AN292">
        <v>64.9634164498939</v>
      </c>
      <c r="AO292">
        <f>(AQ292 - AP292 + DZ292*1E3/(8.314*(EB292+273.15)) * AS292/DY292 * AR292) * DY292/(100*DM292) * 1000/(1000 - AQ292)</f>
        <v>0</v>
      </c>
      <c r="AP292">
        <v>19.42907560824176</v>
      </c>
      <c r="AQ292">
        <v>24.37339575757575</v>
      </c>
      <c r="AR292">
        <v>-0.01153533542124736</v>
      </c>
      <c r="AS292">
        <v>107.6059285332688</v>
      </c>
      <c r="AT292">
        <v>0</v>
      </c>
      <c r="AU292">
        <v>0</v>
      </c>
      <c r="AV292">
        <f>IF(AT292*$H$13&gt;=AX292,1.0,(AX292/(AX292-AT292*$H$13)))</f>
        <v>0</v>
      </c>
      <c r="AW292">
        <f>(AV292-1)*100</f>
        <v>0</v>
      </c>
      <c r="AX292">
        <f>MAX(0,($B$13+$C$13*EG292)/(1+$D$13*EG292)*DZ292/(EB292+273)*$E$13)</f>
        <v>0</v>
      </c>
      <c r="AY292" t="s">
        <v>439</v>
      </c>
      <c r="AZ292" t="s">
        <v>439</v>
      </c>
      <c r="BA292">
        <v>0</v>
      </c>
      <c r="BB292">
        <v>0</v>
      </c>
      <c r="BC292">
        <f>1-BA292/BB292</f>
        <v>0</v>
      </c>
      <c r="BD292">
        <v>0</v>
      </c>
      <c r="BE292" t="s">
        <v>439</v>
      </c>
      <c r="BF292" t="s">
        <v>439</v>
      </c>
      <c r="BG292">
        <v>0</v>
      </c>
      <c r="BH292">
        <v>0</v>
      </c>
      <c r="BI292">
        <f>1-BG292/BH292</f>
        <v>0</v>
      </c>
      <c r="BJ292">
        <v>0.5</v>
      </c>
      <c r="BK292">
        <f>DJ292</f>
        <v>0</v>
      </c>
      <c r="BL292">
        <f>M292</f>
        <v>0</v>
      </c>
      <c r="BM292">
        <f>BI292*BJ292*BK292</f>
        <v>0</v>
      </c>
      <c r="BN292">
        <f>(BL292-BD292)/BK292</f>
        <v>0</v>
      </c>
      <c r="BO292">
        <f>(BB292-BH292)/BH292</f>
        <v>0</v>
      </c>
      <c r="BP292">
        <f>BA292/(BC292+BA292/BH292)</f>
        <v>0</v>
      </c>
      <c r="BQ292" t="s">
        <v>439</v>
      </c>
      <c r="BR292">
        <v>0</v>
      </c>
      <c r="BS292">
        <f>IF(BR292&lt;&gt;0, BR292, BP292)</f>
        <v>0</v>
      </c>
      <c r="BT292">
        <f>1-BS292/BH292</f>
        <v>0</v>
      </c>
      <c r="BU292">
        <f>(BH292-BG292)/(BH292-BS292)</f>
        <v>0</v>
      </c>
      <c r="BV292">
        <f>(BB292-BH292)/(BB292-BS292)</f>
        <v>0</v>
      </c>
      <c r="BW292">
        <f>(BH292-BG292)/(BH292-BA292)</f>
        <v>0</v>
      </c>
      <c r="BX292">
        <f>(BB292-BH292)/(BB292-BA292)</f>
        <v>0</v>
      </c>
      <c r="BY292">
        <f>(BU292*BS292/BG292)</f>
        <v>0</v>
      </c>
      <c r="BZ292">
        <f>(1-BY292)</f>
        <v>0</v>
      </c>
      <c r="DI292">
        <f>$B$11*EH292+$C$11*EI292+$F$11*ET292*(1-EW292)</f>
        <v>0</v>
      </c>
      <c r="DJ292">
        <f>DI292*DK292</f>
        <v>0</v>
      </c>
      <c r="DK292">
        <f>($B$11*$D$9+$C$11*$D$9+$F$11*((FG292+EY292)/MAX(FG292+EY292+FH292, 0.1)*$I$9+FH292/MAX(FG292+EY292+FH292, 0.1)*$J$9))/($B$11+$C$11+$F$11)</f>
        <v>0</v>
      </c>
      <c r="DL292">
        <f>($B$11*$K$9+$C$11*$K$9+$F$11*((FG292+EY292)/MAX(FG292+EY292+FH292, 0.1)*$P$9+FH292/MAX(FG292+EY292+FH292, 0.1)*$Q$9))/($B$11+$C$11+$F$11)</f>
        <v>0</v>
      </c>
      <c r="DM292">
        <v>5.36</v>
      </c>
      <c r="DN292">
        <v>0.5</v>
      </c>
      <c r="DO292" t="s">
        <v>440</v>
      </c>
      <c r="DP292">
        <v>2</v>
      </c>
      <c r="DQ292" t="b">
        <v>1</v>
      </c>
      <c r="DR292">
        <v>1758646936.814285</v>
      </c>
      <c r="DS292">
        <v>1291.872857142857</v>
      </c>
      <c r="DT292">
        <v>1361.569285714286</v>
      </c>
      <c r="DU292">
        <v>24.44968571428571</v>
      </c>
      <c r="DV292">
        <v>19.37124642857143</v>
      </c>
      <c r="DW292">
        <v>1292.15</v>
      </c>
      <c r="DX292">
        <v>24.2934</v>
      </c>
      <c r="DY292">
        <v>499.9954642857143</v>
      </c>
      <c r="DZ292">
        <v>90.45618214285714</v>
      </c>
      <c r="EA292">
        <v>0.03017744999999999</v>
      </c>
      <c r="EB292">
        <v>30.79228928571428</v>
      </c>
      <c r="EC292">
        <v>30.03280714285714</v>
      </c>
      <c r="ED292">
        <v>999.9000000000002</v>
      </c>
      <c r="EE292">
        <v>0</v>
      </c>
      <c r="EF292">
        <v>0</v>
      </c>
      <c r="EG292">
        <v>9993.36892857143</v>
      </c>
      <c r="EH292">
        <v>0</v>
      </c>
      <c r="EI292">
        <v>12.32116785714286</v>
      </c>
      <c r="EJ292">
        <v>-69.69712142857142</v>
      </c>
      <c r="EK292">
        <v>1324.249642857143</v>
      </c>
      <c r="EL292">
        <v>1388.466428571428</v>
      </c>
      <c r="EM292">
        <v>5.078437142857143</v>
      </c>
      <c r="EN292">
        <v>1361.569285714286</v>
      </c>
      <c r="EO292">
        <v>19.37124642857143</v>
      </c>
      <c r="EP292">
        <v>2.211625</v>
      </c>
      <c r="EQ292">
        <v>1.752248928571429</v>
      </c>
      <c r="ER292">
        <v>19.04675357142857</v>
      </c>
      <c r="ES292">
        <v>15.36717142857143</v>
      </c>
      <c r="ET292">
        <v>2000.0025</v>
      </c>
      <c r="EU292">
        <v>0.9800030357142858</v>
      </c>
      <c r="EV292">
        <v>0.019997275</v>
      </c>
      <c r="EW292">
        <v>0</v>
      </c>
      <c r="EX292">
        <v>855.2764285714284</v>
      </c>
      <c r="EY292">
        <v>5.00097</v>
      </c>
      <c r="EZ292">
        <v>17157.61785714286</v>
      </c>
      <c r="FA292">
        <v>16707.63571428572</v>
      </c>
      <c r="FB292">
        <v>40.56199999999999</v>
      </c>
      <c r="FC292">
        <v>40.81424999999999</v>
      </c>
      <c r="FD292">
        <v>40.43699999999999</v>
      </c>
      <c r="FE292">
        <v>40.5</v>
      </c>
      <c r="FF292">
        <v>41.25</v>
      </c>
      <c r="FG292">
        <v>1955.108571428572</v>
      </c>
      <c r="FH292">
        <v>39.89142857142858</v>
      </c>
      <c r="FI292">
        <v>0</v>
      </c>
      <c r="FJ292">
        <v>1758646945.8</v>
      </c>
      <c r="FK292">
        <v>0</v>
      </c>
      <c r="FL292">
        <v>855.0857600000001</v>
      </c>
      <c r="FM292">
        <v>-15.7680769434774</v>
      </c>
      <c r="FN292">
        <v>-307.1692313334033</v>
      </c>
      <c r="FO292">
        <v>17154.012</v>
      </c>
      <c r="FP292">
        <v>15</v>
      </c>
      <c r="FQ292">
        <v>0</v>
      </c>
      <c r="FR292" t="s">
        <v>441</v>
      </c>
      <c r="FS292">
        <v>1747247426.5</v>
      </c>
      <c r="FT292">
        <v>1747247420.5</v>
      </c>
      <c r="FU292">
        <v>0</v>
      </c>
      <c r="FV292">
        <v>1.027</v>
      </c>
      <c r="FW292">
        <v>0.031</v>
      </c>
      <c r="FX292">
        <v>0.02</v>
      </c>
      <c r="FY292">
        <v>0.05</v>
      </c>
      <c r="FZ292">
        <v>420</v>
      </c>
      <c r="GA292">
        <v>16</v>
      </c>
      <c r="GB292">
        <v>0.01</v>
      </c>
      <c r="GC292">
        <v>0.1</v>
      </c>
      <c r="GD292">
        <v>-69.78869</v>
      </c>
      <c r="GE292">
        <v>1.43411257035655</v>
      </c>
      <c r="GF292">
        <v>0.1736202505469927</v>
      </c>
      <c r="GG292">
        <v>0</v>
      </c>
      <c r="GH292">
        <v>856.2029411764706</v>
      </c>
      <c r="GI292">
        <v>-15.1718563746461</v>
      </c>
      <c r="GJ292">
        <v>1.513097931226186</v>
      </c>
      <c r="GK292">
        <v>-1</v>
      </c>
      <c r="GL292">
        <v>5.14466075</v>
      </c>
      <c r="GM292">
        <v>-1.133764840525342</v>
      </c>
      <c r="GN292">
        <v>0.109290718050242</v>
      </c>
      <c r="GO292">
        <v>0</v>
      </c>
      <c r="GP292">
        <v>0</v>
      </c>
      <c r="GQ292">
        <v>2</v>
      </c>
      <c r="GR292" t="s">
        <v>482</v>
      </c>
      <c r="GS292">
        <v>3.13547</v>
      </c>
      <c r="GT292">
        <v>2.69083</v>
      </c>
      <c r="GU292">
        <v>0.204902</v>
      </c>
      <c r="GV292">
        <v>0.209402</v>
      </c>
      <c r="GW292">
        <v>0.10752</v>
      </c>
      <c r="GX292">
        <v>0.09075610000000001</v>
      </c>
      <c r="GY292">
        <v>25294</v>
      </c>
      <c r="GZ292">
        <v>25195.5</v>
      </c>
      <c r="HA292">
        <v>29571.6</v>
      </c>
      <c r="HB292">
        <v>29450.6</v>
      </c>
      <c r="HC292">
        <v>34869.7</v>
      </c>
      <c r="HD292">
        <v>35474.1</v>
      </c>
      <c r="HE292">
        <v>41614.8</v>
      </c>
      <c r="HF292">
        <v>41841.5</v>
      </c>
      <c r="HG292">
        <v>1.92922</v>
      </c>
      <c r="HH292">
        <v>1.878</v>
      </c>
      <c r="HI292">
        <v>0.0705644</v>
      </c>
      <c r="HJ292">
        <v>0</v>
      </c>
      <c r="HK292">
        <v>28.8835</v>
      </c>
      <c r="HL292">
        <v>999.9</v>
      </c>
      <c r="HM292">
        <v>43</v>
      </c>
      <c r="HN292">
        <v>31.2</v>
      </c>
      <c r="HO292">
        <v>21.692</v>
      </c>
      <c r="HP292">
        <v>62.1381</v>
      </c>
      <c r="HQ292">
        <v>26.1378</v>
      </c>
      <c r="HR292">
        <v>1</v>
      </c>
      <c r="HS292">
        <v>0.0524975</v>
      </c>
      <c r="HT292">
        <v>0.12033</v>
      </c>
      <c r="HU292">
        <v>20.3395</v>
      </c>
      <c r="HV292">
        <v>5.21744</v>
      </c>
      <c r="HW292">
        <v>12.0111</v>
      </c>
      <c r="HX292">
        <v>4.98875</v>
      </c>
      <c r="HY292">
        <v>3.2879</v>
      </c>
      <c r="HZ292">
        <v>9999</v>
      </c>
      <c r="IA292">
        <v>9999</v>
      </c>
      <c r="IB292">
        <v>9999</v>
      </c>
      <c r="IC292">
        <v>999.9</v>
      </c>
      <c r="ID292">
        <v>1.86756</v>
      </c>
      <c r="IE292">
        <v>1.86672</v>
      </c>
      <c r="IF292">
        <v>1.86602</v>
      </c>
      <c r="IG292">
        <v>1.866</v>
      </c>
      <c r="IH292">
        <v>1.86785</v>
      </c>
      <c r="II292">
        <v>1.87027</v>
      </c>
      <c r="IJ292">
        <v>1.86896</v>
      </c>
      <c r="IK292">
        <v>1.87042</v>
      </c>
      <c r="IL292">
        <v>0</v>
      </c>
      <c r="IM292">
        <v>0</v>
      </c>
      <c r="IN292">
        <v>0</v>
      </c>
      <c r="IO292">
        <v>0</v>
      </c>
      <c r="IP292" t="s">
        <v>443</v>
      </c>
      <c r="IQ292" t="s">
        <v>444</v>
      </c>
      <c r="IR292" t="s">
        <v>445</v>
      </c>
      <c r="IS292" t="s">
        <v>445</v>
      </c>
      <c r="IT292" t="s">
        <v>445</v>
      </c>
      <c r="IU292" t="s">
        <v>445</v>
      </c>
      <c r="IV292">
        <v>0</v>
      </c>
      <c r="IW292">
        <v>100</v>
      </c>
      <c r="IX292">
        <v>100</v>
      </c>
      <c r="IY292">
        <v>-0.3</v>
      </c>
      <c r="IZ292">
        <v>0.1552</v>
      </c>
      <c r="JA292">
        <v>0.1520806729546384</v>
      </c>
      <c r="JB292">
        <v>0.0003178419753343253</v>
      </c>
      <c r="JC292">
        <v>-6.012475575984678E-07</v>
      </c>
      <c r="JD292">
        <v>7.594320938325871E-11</v>
      </c>
      <c r="JE292">
        <v>-0.06537213769188976</v>
      </c>
      <c r="JF292">
        <v>-0.002779077146552394</v>
      </c>
      <c r="JG292">
        <v>0.0007843295920201409</v>
      </c>
      <c r="JH292">
        <v>-1.211717912536145E-05</v>
      </c>
      <c r="JI292">
        <v>4</v>
      </c>
      <c r="JJ292">
        <v>2338</v>
      </c>
      <c r="JK292">
        <v>1</v>
      </c>
      <c r="JL292">
        <v>27</v>
      </c>
      <c r="JM292">
        <v>189992</v>
      </c>
      <c r="JN292">
        <v>189992.1</v>
      </c>
      <c r="JO292">
        <v>2.71729</v>
      </c>
      <c r="JP292">
        <v>2.22656</v>
      </c>
      <c r="JQ292">
        <v>1.39648</v>
      </c>
      <c r="JR292">
        <v>2.34863</v>
      </c>
      <c r="JS292">
        <v>1.49536</v>
      </c>
      <c r="JT292">
        <v>2.62085</v>
      </c>
      <c r="JU292">
        <v>36.2224</v>
      </c>
      <c r="JV292">
        <v>24.0612</v>
      </c>
      <c r="JW292">
        <v>18</v>
      </c>
      <c r="JX292">
        <v>489.631</v>
      </c>
      <c r="JY292">
        <v>447.514</v>
      </c>
      <c r="JZ292">
        <v>28.2838</v>
      </c>
      <c r="KA292">
        <v>28.2904</v>
      </c>
      <c r="KB292">
        <v>30.0002</v>
      </c>
      <c r="KC292">
        <v>28.1057</v>
      </c>
      <c r="KD292">
        <v>28.037</v>
      </c>
      <c r="KE292">
        <v>54.388</v>
      </c>
      <c r="KF292">
        <v>12.6628</v>
      </c>
      <c r="KG292">
        <v>36.4634</v>
      </c>
      <c r="KH292">
        <v>28.2868</v>
      </c>
      <c r="KI292">
        <v>1409.45</v>
      </c>
      <c r="KJ292">
        <v>19.6247</v>
      </c>
      <c r="KK292">
        <v>101.07</v>
      </c>
      <c r="KL292">
        <v>100.614</v>
      </c>
    </row>
    <row r="293" spans="1:298">
      <c r="A293">
        <v>277</v>
      </c>
      <c r="B293">
        <v>1758646949.6</v>
      </c>
      <c r="C293">
        <v>5323.599999904633</v>
      </c>
      <c r="D293" t="s">
        <v>1000</v>
      </c>
      <c r="E293" t="s">
        <v>1001</v>
      </c>
      <c r="F293">
        <v>5</v>
      </c>
      <c r="G293" t="s">
        <v>833</v>
      </c>
      <c r="H293" t="s">
        <v>437</v>
      </c>
      <c r="I293" t="s">
        <v>438</v>
      </c>
      <c r="J293">
        <v>1758646942.1</v>
      </c>
      <c r="K293">
        <f>(L293)/1000</f>
        <v>0</v>
      </c>
      <c r="L293">
        <f>IF(DQ293, AO293, AI293)</f>
        <v>0</v>
      </c>
      <c r="M293">
        <f>IF(DQ293, AJ293, AH293)</f>
        <v>0</v>
      </c>
      <c r="N293">
        <f>DS293 - IF(AV293&gt;1, M293*DM293*100.0/(AX293), 0)</f>
        <v>0</v>
      </c>
      <c r="O293">
        <f>((U293-K293/2)*N293-M293)/(U293+K293/2)</f>
        <v>0</v>
      </c>
      <c r="P293">
        <f>O293*(DZ293+EA293)/1000.0</f>
        <v>0</v>
      </c>
      <c r="Q293">
        <f>(DS293 - IF(AV293&gt;1, M293*DM293*100.0/(AX293), 0))*(DZ293+EA293)/1000.0</f>
        <v>0</v>
      </c>
      <c r="R293">
        <f>2.0/((1/T293-1/S293)+SIGN(T293)*SQRT((1/T293-1/S293)*(1/T293-1/S293) + 4*DN293/((DN293+1)*(DN293+1))*(2*1/T293*1/S293-1/S293*1/S293)))</f>
        <v>0</v>
      </c>
      <c r="S293">
        <f>IF(LEFT(DO293,1)&lt;&gt;"0",IF(LEFT(DO293,1)="1",3.0,DP293),$D$5+$E$5*(EG293*DZ293/($K$5*1000))+$F$5*(EG293*DZ293/($K$5*1000))*MAX(MIN(DM293,$J$5),$I$5)*MAX(MIN(DM293,$J$5),$I$5)+$G$5*MAX(MIN(DM293,$J$5),$I$5)*(EG293*DZ293/($K$5*1000))+$H$5*(EG293*DZ293/($K$5*1000))*(EG293*DZ293/($K$5*1000)))</f>
        <v>0</v>
      </c>
      <c r="T293">
        <f>K293*(1000-(1000*0.61365*exp(17.502*X293/(240.97+X293))/(DZ293+EA293)+DU293)/2)/(1000*0.61365*exp(17.502*X293/(240.97+X293))/(DZ293+EA293)-DU293)</f>
        <v>0</v>
      </c>
      <c r="U293">
        <f>1/((DN293+1)/(R293/1.6)+1/(S293/1.37)) + DN293/((DN293+1)/(R293/1.6) + DN293/(S293/1.37))</f>
        <v>0</v>
      </c>
      <c r="V293">
        <f>(DI293*DL293)</f>
        <v>0</v>
      </c>
      <c r="W293">
        <f>(EB293+(V293+2*0.95*5.67E-8*(((EB293+$B$7)+273)^4-(EB293+273)^4)-44100*K293)/(1.84*29.3*S293+8*0.95*5.67E-8*(EB293+273)^3))</f>
        <v>0</v>
      </c>
      <c r="X293">
        <f>($C$7*EC293+$D$7*ED293+$E$7*W293)</f>
        <v>0</v>
      </c>
      <c r="Y293">
        <f>0.61365*exp(17.502*X293/(240.97+X293))</f>
        <v>0</v>
      </c>
      <c r="Z293">
        <f>(AA293/AB293*100)</f>
        <v>0</v>
      </c>
      <c r="AA293">
        <f>DU293*(DZ293+EA293)/1000</f>
        <v>0</v>
      </c>
      <c r="AB293">
        <f>0.61365*exp(17.502*EB293/(240.97+EB293))</f>
        <v>0</v>
      </c>
      <c r="AC293">
        <f>(Y293-DU293*(DZ293+EA293)/1000)</f>
        <v>0</v>
      </c>
      <c r="AD293">
        <f>(-K293*44100)</f>
        <v>0</v>
      </c>
      <c r="AE293">
        <f>2*29.3*S293*0.92*(EB293-X293)</f>
        <v>0</v>
      </c>
      <c r="AF293">
        <f>2*0.95*5.67E-8*(((EB293+$B$7)+273)^4-(X293+273)^4)</f>
        <v>0</v>
      </c>
      <c r="AG293">
        <f>V293+AF293+AD293+AE293</f>
        <v>0</v>
      </c>
      <c r="AH293">
        <f>DY293*AV293*(DT293-DS293*(1000-AV293*DV293)/(1000-AV293*DU293))/(100*DM293)</f>
        <v>0</v>
      </c>
      <c r="AI293">
        <f>1000*DY293*AV293*(DU293-DV293)/(100*DM293*(1000-AV293*DU293))</f>
        <v>0</v>
      </c>
      <c r="AJ293">
        <f>(AK293 - AL293 - DZ293*1E3/(8.314*(EB293+273.15)) * AN293/DY293 * AM293) * DY293/(100*DM293) * (1000 - DV293)/1000</f>
        <v>0</v>
      </c>
      <c r="AK293">
        <v>1421.804243435373</v>
      </c>
      <c r="AL293">
        <v>1366.513696969697</v>
      </c>
      <c r="AM293">
        <v>3.431837420555796</v>
      </c>
      <c r="AN293">
        <v>64.9634164498939</v>
      </c>
      <c r="AO293">
        <f>(AQ293 - AP293 + DZ293*1E3/(8.314*(EB293+273.15)) * AS293/DY293 * AR293) * DY293/(100*DM293) * 1000/(1000 - AQ293)</f>
        <v>0</v>
      </c>
      <c r="AP293">
        <v>19.53588270920541</v>
      </c>
      <c r="AQ293">
        <v>24.32987212121213</v>
      </c>
      <c r="AR293">
        <v>-0.007760032153155121</v>
      </c>
      <c r="AS293">
        <v>107.6059285332688</v>
      </c>
      <c r="AT293">
        <v>0</v>
      </c>
      <c r="AU293">
        <v>0</v>
      </c>
      <c r="AV293">
        <f>IF(AT293*$H$13&gt;=AX293,1.0,(AX293/(AX293-AT293*$H$13)))</f>
        <v>0</v>
      </c>
      <c r="AW293">
        <f>(AV293-1)*100</f>
        <v>0</v>
      </c>
      <c r="AX293">
        <f>MAX(0,($B$13+$C$13*EG293)/(1+$D$13*EG293)*DZ293/(EB293+273)*$E$13)</f>
        <v>0</v>
      </c>
      <c r="AY293" t="s">
        <v>439</v>
      </c>
      <c r="AZ293" t="s">
        <v>439</v>
      </c>
      <c r="BA293">
        <v>0</v>
      </c>
      <c r="BB293">
        <v>0</v>
      </c>
      <c r="BC293">
        <f>1-BA293/BB293</f>
        <v>0</v>
      </c>
      <c r="BD293">
        <v>0</v>
      </c>
      <c r="BE293" t="s">
        <v>439</v>
      </c>
      <c r="BF293" t="s">
        <v>439</v>
      </c>
      <c r="BG293">
        <v>0</v>
      </c>
      <c r="BH293">
        <v>0</v>
      </c>
      <c r="BI293">
        <f>1-BG293/BH293</f>
        <v>0</v>
      </c>
      <c r="BJ293">
        <v>0.5</v>
      </c>
      <c r="BK293">
        <f>DJ293</f>
        <v>0</v>
      </c>
      <c r="BL293">
        <f>M293</f>
        <v>0</v>
      </c>
      <c r="BM293">
        <f>BI293*BJ293*BK293</f>
        <v>0</v>
      </c>
      <c r="BN293">
        <f>(BL293-BD293)/BK293</f>
        <v>0</v>
      </c>
      <c r="BO293">
        <f>(BB293-BH293)/BH293</f>
        <v>0</v>
      </c>
      <c r="BP293">
        <f>BA293/(BC293+BA293/BH293)</f>
        <v>0</v>
      </c>
      <c r="BQ293" t="s">
        <v>439</v>
      </c>
      <c r="BR293">
        <v>0</v>
      </c>
      <c r="BS293">
        <f>IF(BR293&lt;&gt;0, BR293, BP293)</f>
        <v>0</v>
      </c>
      <c r="BT293">
        <f>1-BS293/BH293</f>
        <v>0</v>
      </c>
      <c r="BU293">
        <f>(BH293-BG293)/(BH293-BS293)</f>
        <v>0</v>
      </c>
      <c r="BV293">
        <f>(BB293-BH293)/(BB293-BS293)</f>
        <v>0</v>
      </c>
      <c r="BW293">
        <f>(BH293-BG293)/(BH293-BA293)</f>
        <v>0</v>
      </c>
      <c r="BX293">
        <f>(BB293-BH293)/(BB293-BA293)</f>
        <v>0</v>
      </c>
      <c r="BY293">
        <f>(BU293*BS293/BG293)</f>
        <v>0</v>
      </c>
      <c r="BZ293">
        <f>(1-BY293)</f>
        <v>0</v>
      </c>
      <c r="DI293">
        <f>$B$11*EH293+$C$11*EI293+$F$11*ET293*(1-EW293)</f>
        <v>0</v>
      </c>
      <c r="DJ293">
        <f>DI293*DK293</f>
        <v>0</v>
      </c>
      <c r="DK293">
        <f>($B$11*$D$9+$C$11*$D$9+$F$11*((FG293+EY293)/MAX(FG293+EY293+FH293, 0.1)*$I$9+FH293/MAX(FG293+EY293+FH293, 0.1)*$J$9))/($B$11+$C$11+$F$11)</f>
        <v>0</v>
      </c>
      <c r="DL293">
        <f>($B$11*$K$9+$C$11*$K$9+$F$11*((FG293+EY293)/MAX(FG293+EY293+FH293, 0.1)*$P$9+FH293/MAX(FG293+EY293+FH293, 0.1)*$Q$9))/($B$11+$C$11+$F$11)</f>
        <v>0</v>
      </c>
      <c r="DM293">
        <v>5.36</v>
      </c>
      <c r="DN293">
        <v>0.5</v>
      </c>
      <c r="DO293" t="s">
        <v>440</v>
      </c>
      <c r="DP293">
        <v>2</v>
      </c>
      <c r="DQ293" t="b">
        <v>1</v>
      </c>
      <c r="DR293">
        <v>1758646942.1</v>
      </c>
      <c r="DS293">
        <v>1309.70037037037</v>
      </c>
      <c r="DT293">
        <v>1379.284444444444</v>
      </c>
      <c r="DU293">
        <v>24.39660740740741</v>
      </c>
      <c r="DV293">
        <v>19.4410962962963</v>
      </c>
      <c r="DW293">
        <v>1309.992962962963</v>
      </c>
      <c r="DX293">
        <v>24.24104814814815</v>
      </c>
      <c r="DY293">
        <v>500.0243333333333</v>
      </c>
      <c r="DZ293">
        <v>90.45624444444444</v>
      </c>
      <c r="EA293">
        <v>0.03025685555555555</v>
      </c>
      <c r="EB293">
        <v>30.76648148148149</v>
      </c>
      <c r="EC293">
        <v>30.02701851851852</v>
      </c>
      <c r="ED293">
        <v>999.9000000000001</v>
      </c>
      <c r="EE293">
        <v>0</v>
      </c>
      <c r="EF293">
        <v>0</v>
      </c>
      <c r="EG293">
        <v>9994.485555555555</v>
      </c>
      <c r="EH293">
        <v>0</v>
      </c>
      <c r="EI293">
        <v>12.31687777777778</v>
      </c>
      <c r="EJ293">
        <v>-69.58509629629629</v>
      </c>
      <c r="EK293">
        <v>1342.450740740741</v>
      </c>
      <c r="EL293">
        <v>1406.632222222222</v>
      </c>
      <c r="EM293">
        <v>4.955503703703704</v>
      </c>
      <c r="EN293">
        <v>1379.284444444444</v>
      </c>
      <c r="EO293">
        <v>19.4410962962963</v>
      </c>
      <c r="EP293">
        <v>2.206824814814815</v>
      </c>
      <c r="EQ293">
        <v>1.758568518518519</v>
      </c>
      <c r="ER293">
        <v>19.01192222222222</v>
      </c>
      <c r="ES293">
        <v>15.42322222222222</v>
      </c>
      <c r="ET293">
        <v>1999.995555555556</v>
      </c>
      <c r="EU293">
        <v>0.9800032222222222</v>
      </c>
      <c r="EV293">
        <v>0.01999708888888889</v>
      </c>
      <c r="EW293">
        <v>0</v>
      </c>
      <c r="EX293">
        <v>853.9225555555555</v>
      </c>
      <c r="EY293">
        <v>5.00097</v>
      </c>
      <c r="EZ293">
        <v>17130.83703703704</v>
      </c>
      <c r="FA293">
        <v>16707.57777777778</v>
      </c>
      <c r="FB293">
        <v>40.56199999999999</v>
      </c>
      <c r="FC293">
        <v>40.82366666666666</v>
      </c>
      <c r="FD293">
        <v>40.43699999999999</v>
      </c>
      <c r="FE293">
        <v>40.5</v>
      </c>
      <c r="FF293">
        <v>41.25</v>
      </c>
      <c r="FG293">
        <v>1955.105185185185</v>
      </c>
      <c r="FH293">
        <v>39.89000000000001</v>
      </c>
      <c r="FI293">
        <v>0</v>
      </c>
      <c r="FJ293">
        <v>1758646950.6</v>
      </c>
      <c r="FK293">
        <v>0</v>
      </c>
      <c r="FL293">
        <v>853.8502399999999</v>
      </c>
      <c r="FM293">
        <v>-14.63500001803895</v>
      </c>
      <c r="FN293">
        <v>-307.1846158613815</v>
      </c>
      <c r="FO293">
        <v>17129.876</v>
      </c>
      <c r="FP293">
        <v>15</v>
      </c>
      <c r="FQ293">
        <v>0</v>
      </c>
      <c r="FR293" t="s">
        <v>441</v>
      </c>
      <c r="FS293">
        <v>1747247426.5</v>
      </c>
      <c r="FT293">
        <v>1747247420.5</v>
      </c>
      <c r="FU293">
        <v>0</v>
      </c>
      <c r="FV293">
        <v>1.027</v>
      </c>
      <c r="FW293">
        <v>0.031</v>
      </c>
      <c r="FX293">
        <v>0.02</v>
      </c>
      <c r="FY293">
        <v>0.05</v>
      </c>
      <c r="FZ293">
        <v>420</v>
      </c>
      <c r="GA293">
        <v>16</v>
      </c>
      <c r="GB293">
        <v>0.01</v>
      </c>
      <c r="GC293">
        <v>0.1</v>
      </c>
      <c r="GD293">
        <v>-69.64734146341463</v>
      </c>
      <c r="GE293">
        <v>1.437852961672521</v>
      </c>
      <c r="GF293">
        <v>0.176822225696595</v>
      </c>
      <c r="GG293">
        <v>0</v>
      </c>
      <c r="GH293">
        <v>854.7212941176469</v>
      </c>
      <c r="GI293">
        <v>-15.19031321518411</v>
      </c>
      <c r="GJ293">
        <v>1.510208293569256</v>
      </c>
      <c r="GK293">
        <v>-1</v>
      </c>
      <c r="GL293">
        <v>5.031938536585366</v>
      </c>
      <c r="GM293">
        <v>-1.340194494773524</v>
      </c>
      <c r="GN293">
        <v>0.1334759175969442</v>
      </c>
      <c r="GO293">
        <v>0</v>
      </c>
      <c r="GP293">
        <v>0</v>
      </c>
      <c r="GQ293">
        <v>2</v>
      </c>
      <c r="GR293" t="s">
        <v>482</v>
      </c>
      <c r="GS293">
        <v>3.13556</v>
      </c>
      <c r="GT293">
        <v>2.68996</v>
      </c>
      <c r="GU293">
        <v>0.206505</v>
      </c>
      <c r="GV293">
        <v>0.210935</v>
      </c>
      <c r="GW293">
        <v>0.1074</v>
      </c>
      <c r="GX293">
        <v>0.09122860000000001</v>
      </c>
      <c r="GY293">
        <v>25243.1</v>
      </c>
      <c r="GZ293">
        <v>25146.5</v>
      </c>
      <c r="HA293">
        <v>29571.7</v>
      </c>
      <c r="HB293">
        <v>29450.4</v>
      </c>
      <c r="HC293">
        <v>34874.6</v>
      </c>
      <c r="HD293">
        <v>35455</v>
      </c>
      <c r="HE293">
        <v>41614.9</v>
      </c>
      <c r="HF293">
        <v>41840.9</v>
      </c>
      <c r="HG293">
        <v>1.92908</v>
      </c>
      <c r="HH293">
        <v>1.8781</v>
      </c>
      <c r="HI293">
        <v>0.0694953</v>
      </c>
      <c r="HJ293">
        <v>0</v>
      </c>
      <c r="HK293">
        <v>28.8688</v>
      </c>
      <c r="HL293">
        <v>999.9</v>
      </c>
      <c r="HM293">
        <v>43.1</v>
      </c>
      <c r="HN293">
        <v>31.2</v>
      </c>
      <c r="HO293">
        <v>21.7403</v>
      </c>
      <c r="HP293">
        <v>62.2381</v>
      </c>
      <c r="HQ293">
        <v>25.9936</v>
      </c>
      <c r="HR293">
        <v>1</v>
      </c>
      <c r="HS293">
        <v>0.0524289</v>
      </c>
      <c r="HT293">
        <v>0.128603</v>
      </c>
      <c r="HU293">
        <v>20.339</v>
      </c>
      <c r="HV293">
        <v>5.21265</v>
      </c>
      <c r="HW293">
        <v>12.0111</v>
      </c>
      <c r="HX293">
        <v>4.98775</v>
      </c>
      <c r="HY293">
        <v>3.2872</v>
      </c>
      <c r="HZ293">
        <v>9999</v>
      </c>
      <c r="IA293">
        <v>9999</v>
      </c>
      <c r="IB293">
        <v>9999</v>
      </c>
      <c r="IC293">
        <v>999.9</v>
      </c>
      <c r="ID293">
        <v>1.86756</v>
      </c>
      <c r="IE293">
        <v>1.86672</v>
      </c>
      <c r="IF293">
        <v>1.86602</v>
      </c>
      <c r="IG293">
        <v>1.86601</v>
      </c>
      <c r="IH293">
        <v>1.86786</v>
      </c>
      <c r="II293">
        <v>1.87028</v>
      </c>
      <c r="IJ293">
        <v>1.86895</v>
      </c>
      <c r="IK293">
        <v>1.87042</v>
      </c>
      <c r="IL293">
        <v>0</v>
      </c>
      <c r="IM293">
        <v>0</v>
      </c>
      <c r="IN293">
        <v>0</v>
      </c>
      <c r="IO293">
        <v>0</v>
      </c>
      <c r="IP293" t="s">
        <v>443</v>
      </c>
      <c r="IQ293" t="s">
        <v>444</v>
      </c>
      <c r="IR293" t="s">
        <v>445</v>
      </c>
      <c r="IS293" t="s">
        <v>445</v>
      </c>
      <c r="IT293" t="s">
        <v>445</v>
      </c>
      <c r="IU293" t="s">
        <v>445</v>
      </c>
      <c r="IV293">
        <v>0</v>
      </c>
      <c r="IW293">
        <v>100</v>
      </c>
      <c r="IX293">
        <v>100</v>
      </c>
      <c r="IY293">
        <v>-0.32</v>
      </c>
      <c r="IZ293">
        <v>0.1546</v>
      </c>
      <c r="JA293">
        <v>0.1520806729546384</v>
      </c>
      <c r="JB293">
        <v>0.0003178419753343253</v>
      </c>
      <c r="JC293">
        <v>-6.012475575984678E-07</v>
      </c>
      <c r="JD293">
        <v>7.594320938325871E-11</v>
      </c>
      <c r="JE293">
        <v>-0.06537213769188976</v>
      </c>
      <c r="JF293">
        <v>-0.002779077146552394</v>
      </c>
      <c r="JG293">
        <v>0.0007843295920201409</v>
      </c>
      <c r="JH293">
        <v>-1.211717912536145E-05</v>
      </c>
      <c r="JI293">
        <v>4</v>
      </c>
      <c r="JJ293">
        <v>2338</v>
      </c>
      <c r="JK293">
        <v>1</v>
      </c>
      <c r="JL293">
        <v>27</v>
      </c>
      <c r="JM293">
        <v>189992.1</v>
      </c>
      <c r="JN293">
        <v>189992.2</v>
      </c>
      <c r="JO293">
        <v>2.74658</v>
      </c>
      <c r="JP293">
        <v>2.23389</v>
      </c>
      <c r="JQ293">
        <v>1.39771</v>
      </c>
      <c r="JR293">
        <v>2.34985</v>
      </c>
      <c r="JS293">
        <v>1.49536</v>
      </c>
      <c r="JT293">
        <v>2.68799</v>
      </c>
      <c r="JU293">
        <v>36.2224</v>
      </c>
      <c r="JV293">
        <v>24.07</v>
      </c>
      <c r="JW293">
        <v>18</v>
      </c>
      <c r="JX293">
        <v>489.549</v>
      </c>
      <c r="JY293">
        <v>447.576</v>
      </c>
      <c r="JZ293">
        <v>28.2548</v>
      </c>
      <c r="KA293">
        <v>28.2914</v>
      </c>
      <c r="KB293">
        <v>30.0001</v>
      </c>
      <c r="KC293">
        <v>28.1072</v>
      </c>
      <c r="KD293">
        <v>28.037</v>
      </c>
      <c r="KE293">
        <v>54.9607</v>
      </c>
      <c r="KF293">
        <v>12.3706</v>
      </c>
      <c r="KG293">
        <v>36.8374</v>
      </c>
      <c r="KH293">
        <v>28.2548</v>
      </c>
      <c r="KI293">
        <v>1422.8</v>
      </c>
      <c r="KJ293">
        <v>19.6421</v>
      </c>
      <c r="KK293">
        <v>101.07</v>
      </c>
      <c r="KL293">
        <v>100.613</v>
      </c>
    </row>
    <row r="294" spans="1:298">
      <c r="A294">
        <v>278</v>
      </c>
      <c r="B294">
        <v>1758646954.6</v>
      </c>
      <c r="C294">
        <v>5328.599999904633</v>
      </c>
      <c r="D294" t="s">
        <v>1002</v>
      </c>
      <c r="E294" t="s">
        <v>1003</v>
      </c>
      <c r="F294">
        <v>5</v>
      </c>
      <c r="G294" t="s">
        <v>833</v>
      </c>
      <c r="H294" t="s">
        <v>437</v>
      </c>
      <c r="I294" t="s">
        <v>438</v>
      </c>
      <c r="J294">
        <v>1758646946.814285</v>
      </c>
      <c r="K294">
        <f>(L294)/1000</f>
        <v>0</v>
      </c>
      <c r="L294">
        <f>IF(DQ294, AO294, AI294)</f>
        <v>0</v>
      </c>
      <c r="M294">
        <f>IF(DQ294, AJ294, AH294)</f>
        <v>0</v>
      </c>
      <c r="N294">
        <f>DS294 - IF(AV294&gt;1, M294*DM294*100.0/(AX294), 0)</f>
        <v>0</v>
      </c>
      <c r="O294">
        <f>((U294-K294/2)*N294-M294)/(U294+K294/2)</f>
        <v>0</v>
      </c>
      <c r="P294">
        <f>O294*(DZ294+EA294)/1000.0</f>
        <v>0</v>
      </c>
      <c r="Q294">
        <f>(DS294 - IF(AV294&gt;1, M294*DM294*100.0/(AX294), 0))*(DZ294+EA294)/1000.0</f>
        <v>0</v>
      </c>
      <c r="R294">
        <f>2.0/((1/T294-1/S294)+SIGN(T294)*SQRT((1/T294-1/S294)*(1/T294-1/S294) + 4*DN294/((DN294+1)*(DN294+1))*(2*1/T294*1/S294-1/S294*1/S294)))</f>
        <v>0</v>
      </c>
      <c r="S294">
        <f>IF(LEFT(DO294,1)&lt;&gt;"0",IF(LEFT(DO294,1)="1",3.0,DP294),$D$5+$E$5*(EG294*DZ294/($K$5*1000))+$F$5*(EG294*DZ294/($K$5*1000))*MAX(MIN(DM294,$J$5),$I$5)*MAX(MIN(DM294,$J$5),$I$5)+$G$5*MAX(MIN(DM294,$J$5),$I$5)*(EG294*DZ294/($K$5*1000))+$H$5*(EG294*DZ294/($K$5*1000))*(EG294*DZ294/($K$5*1000)))</f>
        <v>0</v>
      </c>
      <c r="T294">
        <f>K294*(1000-(1000*0.61365*exp(17.502*X294/(240.97+X294))/(DZ294+EA294)+DU294)/2)/(1000*0.61365*exp(17.502*X294/(240.97+X294))/(DZ294+EA294)-DU294)</f>
        <v>0</v>
      </c>
      <c r="U294">
        <f>1/((DN294+1)/(R294/1.6)+1/(S294/1.37)) + DN294/((DN294+1)/(R294/1.6) + DN294/(S294/1.37))</f>
        <v>0</v>
      </c>
      <c r="V294">
        <f>(DI294*DL294)</f>
        <v>0</v>
      </c>
      <c r="W294">
        <f>(EB294+(V294+2*0.95*5.67E-8*(((EB294+$B$7)+273)^4-(EB294+273)^4)-44100*K294)/(1.84*29.3*S294+8*0.95*5.67E-8*(EB294+273)^3))</f>
        <v>0</v>
      </c>
      <c r="X294">
        <f>($C$7*EC294+$D$7*ED294+$E$7*W294)</f>
        <v>0</v>
      </c>
      <c r="Y294">
        <f>0.61365*exp(17.502*X294/(240.97+X294))</f>
        <v>0</v>
      </c>
      <c r="Z294">
        <f>(AA294/AB294*100)</f>
        <v>0</v>
      </c>
      <c r="AA294">
        <f>DU294*(DZ294+EA294)/1000</f>
        <v>0</v>
      </c>
      <c r="AB294">
        <f>0.61365*exp(17.502*EB294/(240.97+EB294))</f>
        <v>0</v>
      </c>
      <c r="AC294">
        <f>(Y294-DU294*(DZ294+EA294)/1000)</f>
        <v>0</v>
      </c>
      <c r="AD294">
        <f>(-K294*44100)</f>
        <v>0</v>
      </c>
      <c r="AE294">
        <f>2*29.3*S294*0.92*(EB294-X294)</f>
        <v>0</v>
      </c>
      <c r="AF294">
        <f>2*0.95*5.67E-8*(((EB294+$B$7)+273)^4-(X294+273)^4)</f>
        <v>0</v>
      </c>
      <c r="AG294">
        <f>V294+AF294+AD294+AE294</f>
        <v>0</v>
      </c>
      <c r="AH294">
        <f>DY294*AV294*(DT294-DS294*(1000-AV294*DV294)/(1000-AV294*DU294))/(100*DM294)</f>
        <v>0</v>
      </c>
      <c r="AI294">
        <f>1000*DY294*AV294*(DU294-DV294)/(100*DM294*(1000-AV294*DU294))</f>
        <v>0</v>
      </c>
      <c r="AJ294">
        <f>(AK294 - AL294 - DZ294*1E3/(8.314*(EB294+273.15)) * AN294/DY294 * AM294) * DY294/(100*DM294) * (1000 - DV294)/1000</f>
        <v>0</v>
      </c>
      <c r="AK294">
        <v>1439.001883922631</v>
      </c>
      <c r="AL294">
        <v>1383.934666666667</v>
      </c>
      <c r="AM294">
        <v>3.496213114242832</v>
      </c>
      <c r="AN294">
        <v>64.9634164498939</v>
      </c>
      <c r="AO294">
        <f>(AQ294 - AP294 + DZ294*1E3/(8.314*(EB294+273.15)) * AS294/DY294 * AR294) * DY294/(100*DM294) * 1000/(1000 - AQ294)</f>
        <v>0</v>
      </c>
      <c r="AP294">
        <v>19.70891739510682</v>
      </c>
      <c r="AQ294">
        <v>24.3267006060606</v>
      </c>
      <c r="AR294">
        <v>7.520532958510797E-05</v>
      </c>
      <c r="AS294">
        <v>107.6059285332688</v>
      </c>
      <c r="AT294">
        <v>0</v>
      </c>
      <c r="AU294">
        <v>0</v>
      </c>
      <c r="AV294">
        <f>IF(AT294*$H$13&gt;=AX294,1.0,(AX294/(AX294-AT294*$H$13)))</f>
        <v>0</v>
      </c>
      <c r="AW294">
        <f>(AV294-1)*100</f>
        <v>0</v>
      </c>
      <c r="AX294">
        <f>MAX(0,($B$13+$C$13*EG294)/(1+$D$13*EG294)*DZ294/(EB294+273)*$E$13)</f>
        <v>0</v>
      </c>
      <c r="AY294" t="s">
        <v>439</v>
      </c>
      <c r="AZ294" t="s">
        <v>439</v>
      </c>
      <c r="BA294">
        <v>0</v>
      </c>
      <c r="BB294">
        <v>0</v>
      </c>
      <c r="BC294">
        <f>1-BA294/BB294</f>
        <v>0</v>
      </c>
      <c r="BD294">
        <v>0</v>
      </c>
      <c r="BE294" t="s">
        <v>439</v>
      </c>
      <c r="BF294" t="s">
        <v>439</v>
      </c>
      <c r="BG294">
        <v>0</v>
      </c>
      <c r="BH294">
        <v>0</v>
      </c>
      <c r="BI294">
        <f>1-BG294/BH294</f>
        <v>0</v>
      </c>
      <c r="BJ294">
        <v>0.5</v>
      </c>
      <c r="BK294">
        <f>DJ294</f>
        <v>0</v>
      </c>
      <c r="BL294">
        <f>M294</f>
        <v>0</v>
      </c>
      <c r="BM294">
        <f>BI294*BJ294*BK294</f>
        <v>0</v>
      </c>
      <c r="BN294">
        <f>(BL294-BD294)/BK294</f>
        <v>0</v>
      </c>
      <c r="BO294">
        <f>(BB294-BH294)/BH294</f>
        <v>0</v>
      </c>
      <c r="BP294">
        <f>BA294/(BC294+BA294/BH294)</f>
        <v>0</v>
      </c>
      <c r="BQ294" t="s">
        <v>439</v>
      </c>
      <c r="BR294">
        <v>0</v>
      </c>
      <c r="BS294">
        <f>IF(BR294&lt;&gt;0, BR294, BP294)</f>
        <v>0</v>
      </c>
      <c r="BT294">
        <f>1-BS294/BH294</f>
        <v>0</v>
      </c>
      <c r="BU294">
        <f>(BH294-BG294)/(BH294-BS294)</f>
        <v>0</v>
      </c>
      <c r="BV294">
        <f>(BB294-BH294)/(BB294-BS294)</f>
        <v>0</v>
      </c>
      <c r="BW294">
        <f>(BH294-BG294)/(BH294-BA294)</f>
        <v>0</v>
      </c>
      <c r="BX294">
        <f>(BB294-BH294)/(BB294-BA294)</f>
        <v>0</v>
      </c>
      <c r="BY294">
        <f>(BU294*BS294/BG294)</f>
        <v>0</v>
      </c>
      <c r="BZ294">
        <f>(1-BY294)</f>
        <v>0</v>
      </c>
      <c r="DI294">
        <f>$B$11*EH294+$C$11*EI294+$F$11*ET294*(1-EW294)</f>
        <v>0</v>
      </c>
      <c r="DJ294">
        <f>DI294*DK294</f>
        <v>0</v>
      </c>
      <c r="DK294">
        <f>($B$11*$D$9+$C$11*$D$9+$F$11*((FG294+EY294)/MAX(FG294+EY294+FH294, 0.1)*$I$9+FH294/MAX(FG294+EY294+FH294, 0.1)*$J$9))/($B$11+$C$11+$F$11)</f>
        <v>0</v>
      </c>
      <c r="DL294">
        <f>($B$11*$K$9+$C$11*$K$9+$F$11*((FG294+EY294)/MAX(FG294+EY294+FH294, 0.1)*$P$9+FH294/MAX(FG294+EY294+FH294, 0.1)*$Q$9))/($B$11+$C$11+$F$11)</f>
        <v>0</v>
      </c>
      <c r="DM294">
        <v>5.36</v>
      </c>
      <c r="DN294">
        <v>0.5</v>
      </c>
      <c r="DO294" t="s">
        <v>440</v>
      </c>
      <c r="DP294">
        <v>2</v>
      </c>
      <c r="DQ294" t="b">
        <v>1</v>
      </c>
      <c r="DR294">
        <v>1758646946.814285</v>
      </c>
      <c r="DS294">
        <v>1325.595357142857</v>
      </c>
      <c r="DT294">
        <v>1395.009285714286</v>
      </c>
      <c r="DU294">
        <v>24.35775714285715</v>
      </c>
      <c r="DV294">
        <v>19.542925</v>
      </c>
      <c r="DW294">
        <v>1325.9025</v>
      </c>
      <c r="DX294">
        <v>24.20273928571428</v>
      </c>
      <c r="DY294">
        <v>499.9824642857143</v>
      </c>
      <c r="DZ294">
        <v>90.45639642857141</v>
      </c>
      <c r="EA294">
        <v>0.03030987857142857</v>
      </c>
      <c r="EB294">
        <v>30.74308928571429</v>
      </c>
      <c r="EC294">
        <v>30.01699285714286</v>
      </c>
      <c r="ED294">
        <v>999.9000000000002</v>
      </c>
      <c r="EE294">
        <v>0</v>
      </c>
      <c r="EF294">
        <v>0</v>
      </c>
      <c r="EG294">
        <v>10001.74107142857</v>
      </c>
      <c r="EH294">
        <v>0</v>
      </c>
      <c r="EI294">
        <v>12.32492857142857</v>
      </c>
      <c r="EJ294">
        <v>-69.41393928571428</v>
      </c>
      <c r="EK294">
        <v>1358.690714285714</v>
      </c>
      <c r="EL294">
        <v>1422.817142857143</v>
      </c>
      <c r="EM294">
        <v>4.814832857142858</v>
      </c>
      <c r="EN294">
        <v>1395.009285714286</v>
      </c>
      <c r="EO294">
        <v>19.542925</v>
      </c>
      <c r="EP294">
        <v>2.203313928571429</v>
      </c>
      <c r="EQ294">
        <v>1.767782142857143</v>
      </c>
      <c r="ER294">
        <v>18.986425</v>
      </c>
      <c r="ES294">
        <v>15.50453571428571</v>
      </c>
      <c r="ET294">
        <v>2000.001428571429</v>
      </c>
      <c r="EU294">
        <v>0.9800034642857144</v>
      </c>
      <c r="EV294">
        <v>0.01999683928571428</v>
      </c>
      <c r="EW294">
        <v>0</v>
      </c>
      <c r="EX294">
        <v>852.6871071428571</v>
      </c>
      <c r="EY294">
        <v>5.00097</v>
      </c>
      <c r="EZ294">
        <v>17107.33214285714</v>
      </c>
      <c r="FA294">
        <v>16707.60714285714</v>
      </c>
      <c r="FB294">
        <v>40.56199999999999</v>
      </c>
      <c r="FC294">
        <v>40.82774999999999</v>
      </c>
      <c r="FD294">
        <v>40.43699999999999</v>
      </c>
      <c r="FE294">
        <v>40.5</v>
      </c>
      <c r="FF294">
        <v>41.25</v>
      </c>
      <c r="FG294">
        <v>1955.111428571429</v>
      </c>
      <c r="FH294">
        <v>39.89000000000001</v>
      </c>
      <c r="FI294">
        <v>0</v>
      </c>
      <c r="FJ294">
        <v>1758646956</v>
      </c>
      <c r="FK294">
        <v>0</v>
      </c>
      <c r="FL294">
        <v>852.5119230769232</v>
      </c>
      <c r="FM294">
        <v>-15.66379484275902</v>
      </c>
      <c r="FN294">
        <v>-296.1367517342005</v>
      </c>
      <c r="FO294">
        <v>17104.42307692308</v>
      </c>
      <c r="FP294">
        <v>15</v>
      </c>
      <c r="FQ294">
        <v>0</v>
      </c>
      <c r="FR294" t="s">
        <v>441</v>
      </c>
      <c r="FS294">
        <v>1747247426.5</v>
      </c>
      <c r="FT294">
        <v>1747247420.5</v>
      </c>
      <c r="FU294">
        <v>0</v>
      </c>
      <c r="FV294">
        <v>1.027</v>
      </c>
      <c r="FW294">
        <v>0.031</v>
      </c>
      <c r="FX294">
        <v>0.02</v>
      </c>
      <c r="FY294">
        <v>0.05</v>
      </c>
      <c r="FZ294">
        <v>420</v>
      </c>
      <c r="GA294">
        <v>16</v>
      </c>
      <c r="GB294">
        <v>0.01</v>
      </c>
      <c r="GC294">
        <v>0.1</v>
      </c>
      <c r="GD294">
        <v>-69.50488250000001</v>
      </c>
      <c r="GE294">
        <v>2.142712570356669</v>
      </c>
      <c r="GF294">
        <v>0.2179203155828977</v>
      </c>
      <c r="GG294">
        <v>0</v>
      </c>
      <c r="GH294">
        <v>853.2805882352941</v>
      </c>
      <c r="GI294">
        <v>-15.49546216940551</v>
      </c>
      <c r="GJ294">
        <v>1.537604862376146</v>
      </c>
      <c r="GK294">
        <v>-1</v>
      </c>
      <c r="GL294">
        <v>4.8819125</v>
      </c>
      <c r="GM294">
        <v>-1.774596022514084</v>
      </c>
      <c r="GN294">
        <v>0.1720423252974395</v>
      </c>
      <c r="GO294">
        <v>0</v>
      </c>
      <c r="GP294">
        <v>0</v>
      </c>
      <c r="GQ294">
        <v>2</v>
      </c>
      <c r="GR294" t="s">
        <v>482</v>
      </c>
      <c r="GS294">
        <v>3.13562</v>
      </c>
      <c r="GT294">
        <v>2.69062</v>
      </c>
      <c r="GU294">
        <v>0.208121</v>
      </c>
      <c r="GV294">
        <v>0.212503</v>
      </c>
      <c r="GW294">
        <v>0.107393</v>
      </c>
      <c r="GX294">
        <v>0.0917186</v>
      </c>
      <c r="GY294">
        <v>25191.5</v>
      </c>
      <c r="GZ294">
        <v>25096.6</v>
      </c>
      <c r="HA294">
        <v>29571.5</v>
      </c>
      <c r="HB294">
        <v>29450.5</v>
      </c>
      <c r="HC294">
        <v>34874.7</v>
      </c>
      <c r="HD294">
        <v>35435.9</v>
      </c>
      <c r="HE294">
        <v>41614.6</v>
      </c>
      <c r="HF294">
        <v>41841.2</v>
      </c>
      <c r="HG294">
        <v>1.92895</v>
      </c>
      <c r="HH294">
        <v>1.87815</v>
      </c>
      <c r="HI294">
        <v>0.07024030000000001</v>
      </c>
      <c r="HJ294">
        <v>0</v>
      </c>
      <c r="HK294">
        <v>28.8546</v>
      </c>
      <c r="HL294">
        <v>999.9</v>
      </c>
      <c r="HM294">
        <v>43.2</v>
      </c>
      <c r="HN294">
        <v>31.2</v>
      </c>
      <c r="HO294">
        <v>21.7941</v>
      </c>
      <c r="HP294">
        <v>62.1281</v>
      </c>
      <c r="HQ294">
        <v>26.0577</v>
      </c>
      <c r="HR294">
        <v>1</v>
      </c>
      <c r="HS294">
        <v>0.0525076</v>
      </c>
      <c r="HT294">
        <v>0.0716204</v>
      </c>
      <c r="HU294">
        <v>20.3398</v>
      </c>
      <c r="HV294">
        <v>5.21609</v>
      </c>
      <c r="HW294">
        <v>12.0117</v>
      </c>
      <c r="HX294">
        <v>4.98855</v>
      </c>
      <c r="HY294">
        <v>3.28785</v>
      </c>
      <c r="HZ294">
        <v>9999</v>
      </c>
      <c r="IA294">
        <v>9999</v>
      </c>
      <c r="IB294">
        <v>9999</v>
      </c>
      <c r="IC294">
        <v>999.9</v>
      </c>
      <c r="ID294">
        <v>1.86756</v>
      </c>
      <c r="IE294">
        <v>1.86672</v>
      </c>
      <c r="IF294">
        <v>1.86603</v>
      </c>
      <c r="IG294">
        <v>1.866</v>
      </c>
      <c r="IH294">
        <v>1.86785</v>
      </c>
      <c r="II294">
        <v>1.87029</v>
      </c>
      <c r="IJ294">
        <v>1.86896</v>
      </c>
      <c r="IK294">
        <v>1.87042</v>
      </c>
      <c r="IL294">
        <v>0</v>
      </c>
      <c r="IM294">
        <v>0</v>
      </c>
      <c r="IN294">
        <v>0</v>
      </c>
      <c r="IO294">
        <v>0</v>
      </c>
      <c r="IP294" t="s">
        <v>443</v>
      </c>
      <c r="IQ294" t="s">
        <v>444</v>
      </c>
      <c r="IR294" t="s">
        <v>445</v>
      </c>
      <c r="IS294" t="s">
        <v>445</v>
      </c>
      <c r="IT294" t="s">
        <v>445</v>
      </c>
      <c r="IU294" t="s">
        <v>445</v>
      </c>
      <c r="IV294">
        <v>0</v>
      </c>
      <c r="IW294">
        <v>100</v>
      </c>
      <c r="IX294">
        <v>100</v>
      </c>
      <c r="IY294">
        <v>-0.33</v>
      </c>
      <c r="IZ294">
        <v>0.1546</v>
      </c>
      <c r="JA294">
        <v>0.1520806729546384</v>
      </c>
      <c r="JB294">
        <v>0.0003178419753343253</v>
      </c>
      <c r="JC294">
        <v>-6.012475575984678E-07</v>
      </c>
      <c r="JD294">
        <v>7.594320938325871E-11</v>
      </c>
      <c r="JE294">
        <v>-0.06537213769188976</v>
      </c>
      <c r="JF294">
        <v>-0.002779077146552394</v>
      </c>
      <c r="JG294">
        <v>0.0007843295920201409</v>
      </c>
      <c r="JH294">
        <v>-1.211717912536145E-05</v>
      </c>
      <c r="JI294">
        <v>4</v>
      </c>
      <c r="JJ294">
        <v>2338</v>
      </c>
      <c r="JK294">
        <v>1</v>
      </c>
      <c r="JL294">
        <v>27</v>
      </c>
      <c r="JM294">
        <v>189992.1</v>
      </c>
      <c r="JN294">
        <v>189992.2</v>
      </c>
      <c r="JO294">
        <v>2.771</v>
      </c>
      <c r="JP294">
        <v>2.23633</v>
      </c>
      <c r="JQ294">
        <v>1.39771</v>
      </c>
      <c r="JR294">
        <v>2.34497</v>
      </c>
      <c r="JS294">
        <v>1.49536</v>
      </c>
      <c r="JT294">
        <v>2.67822</v>
      </c>
      <c r="JU294">
        <v>36.2224</v>
      </c>
      <c r="JV294">
        <v>24.07</v>
      </c>
      <c r="JW294">
        <v>18</v>
      </c>
      <c r="JX294">
        <v>489.471</v>
      </c>
      <c r="JY294">
        <v>447.621</v>
      </c>
      <c r="JZ294">
        <v>28.2337</v>
      </c>
      <c r="KA294">
        <v>28.2923</v>
      </c>
      <c r="KB294">
        <v>30</v>
      </c>
      <c r="KC294">
        <v>28.1072</v>
      </c>
      <c r="KD294">
        <v>28.039</v>
      </c>
      <c r="KE294">
        <v>55.4302</v>
      </c>
      <c r="KF294">
        <v>12.3706</v>
      </c>
      <c r="KG294">
        <v>37.2104</v>
      </c>
      <c r="KH294">
        <v>28.2408</v>
      </c>
      <c r="KI294">
        <v>1442.84</v>
      </c>
      <c r="KJ294">
        <v>19.713</v>
      </c>
      <c r="KK294">
        <v>101.069</v>
      </c>
      <c r="KL294">
        <v>100.614</v>
      </c>
    </row>
    <row r="295" spans="1:298">
      <c r="A295">
        <v>279</v>
      </c>
      <c r="B295">
        <v>1758646959.6</v>
      </c>
      <c r="C295">
        <v>5333.599999904633</v>
      </c>
      <c r="D295" t="s">
        <v>1004</v>
      </c>
      <c r="E295" t="s">
        <v>1005</v>
      </c>
      <c r="F295">
        <v>5</v>
      </c>
      <c r="G295" t="s">
        <v>833</v>
      </c>
      <c r="H295" t="s">
        <v>437</v>
      </c>
      <c r="I295" t="s">
        <v>438</v>
      </c>
      <c r="J295">
        <v>1758646952.1</v>
      </c>
      <c r="K295">
        <f>(L295)/1000</f>
        <v>0</v>
      </c>
      <c r="L295">
        <f>IF(DQ295, AO295, AI295)</f>
        <v>0</v>
      </c>
      <c r="M295">
        <f>IF(DQ295, AJ295, AH295)</f>
        <v>0</v>
      </c>
      <c r="N295">
        <f>DS295 - IF(AV295&gt;1, M295*DM295*100.0/(AX295), 0)</f>
        <v>0</v>
      </c>
      <c r="O295">
        <f>((U295-K295/2)*N295-M295)/(U295+K295/2)</f>
        <v>0</v>
      </c>
      <c r="P295">
        <f>O295*(DZ295+EA295)/1000.0</f>
        <v>0</v>
      </c>
      <c r="Q295">
        <f>(DS295 - IF(AV295&gt;1, M295*DM295*100.0/(AX295), 0))*(DZ295+EA295)/1000.0</f>
        <v>0</v>
      </c>
      <c r="R295">
        <f>2.0/((1/T295-1/S295)+SIGN(T295)*SQRT((1/T295-1/S295)*(1/T295-1/S295) + 4*DN295/((DN295+1)*(DN295+1))*(2*1/T295*1/S295-1/S295*1/S295)))</f>
        <v>0</v>
      </c>
      <c r="S295">
        <f>IF(LEFT(DO295,1)&lt;&gt;"0",IF(LEFT(DO295,1)="1",3.0,DP295),$D$5+$E$5*(EG295*DZ295/($K$5*1000))+$F$5*(EG295*DZ295/($K$5*1000))*MAX(MIN(DM295,$J$5),$I$5)*MAX(MIN(DM295,$J$5),$I$5)+$G$5*MAX(MIN(DM295,$J$5),$I$5)*(EG295*DZ295/($K$5*1000))+$H$5*(EG295*DZ295/($K$5*1000))*(EG295*DZ295/($K$5*1000)))</f>
        <v>0</v>
      </c>
      <c r="T295">
        <f>K295*(1000-(1000*0.61365*exp(17.502*X295/(240.97+X295))/(DZ295+EA295)+DU295)/2)/(1000*0.61365*exp(17.502*X295/(240.97+X295))/(DZ295+EA295)-DU295)</f>
        <v>0</v>
      </c>
      <c r="U295">
        <f>1/((DN295+1)/(R295/1.6)+1/(S295/1.37)) + DN295/((DN295+1)/(R295/1.6) + DN295/(S295/1.37))</f>
        <v>0</v>
      </c>
      <c r="V295">
        <f>(DI295*DL295)</f>
        <v>0</v>
      </c>
      <c r="W295">
        <f>(EB295+(V295+2*0.95*5.67E-8*(((EB295+$B$7)+273)^4-(EB295+273)^4)-44100*K295)/(1.84*29.3*S295+8*0.95*5.67E-8*(EB295+273)^3))</f>
        <v>0</v>
      </c>
      <c r="X295">
        <f>($C$7*EC295+$D$7*ED295+$E$7*W295)</f>
        <v>0</v>
      </c>
      <c r="Y295">
        <f>0.61365*exp(17.502*X295/(240.97+X295))</f>
        <v>0</v>
      </c>
      <c r="Z295">
        <f>(AA295/AB295*100)</f>
        <v>0</v>
      </c>
      <c r="AA295">
        <f>DU295*(DZ295+EA295)/1000</f>
        <v>0</v>
      </c>
      <c r="AB295">
        <f>0.61365*exp(17.502*EB295/(240.97+EB295))</f>
        <v>0</v>
      </c>
      <c r="AC295">
        <f>(Y295-DU295*(DZ295+EA295)/1000)</f>
        <v>0</v>
      </c>
      <c r="AD295">
        <f>(-K295*44100)</f>
        <v>0</v>
      </c>
      <c r="AE295">
        <f>2*29.3*S295*0.92*(EB295-X295)</f>
        <v>0</v>
      </c>
      <c r="AF295">
        <f>2*0.95*5.67E-8*(((EB295+$B$7)+273)^4-(X295+273)^4)</f>
        <v>0</v>
      </c>
      <c r="AG295">
        <f>V295+AF295+AD295+AE295</f>
        <v>0</v>
      </c>
      <c r="AH295">
        <f>DY295*AV295*(DT295-DS295*(1000-AV295*DV295)/(1000-AV295*DU295))/(100*DM295)</f>
        <v>0</v>
      </c>
      <c r="AI295">
        <f>1000*DY295*AV295*(DU295-DV295)/(100*DM295*(1000-AV295*DU295))</f>
        <v>0</v>
      </c>
      <c r="AJ295">
        <f>(AK295 - AL295 - DZ295*1E3/(8.314*(EB295+273.15)) * AN295/DY295 * AM295) * DY295/(100*DM295) * (1000 - DV295)/1000</f>
        <v>0</v>
      </c>
      <c r="AK295">
        <v>1456.720973940834</v>
      </c>
      <c r="AL295">
        <v>1401.156242424242</v>
      </c>
      <c r="AM295">
        <v>3.441212029132413</v>
      </c>
      <c r="AN295">
        <v>64.9634164498939</v>
      </c>
      <c r="AO295">
        <f>(AQ295 - AP295 + DZ295*1E3/(8.314*(EB295+273.15)) * AS295/DY295 * AR295) * DY295/(100*DM295) * 1000/(1000 - AQ295)</f>
        <v>0</v>
      </c>
      <c r="AP295">
        <v>19.81925302975558</v>
      </c>
      <c r="AQ295">
        <v>24.32735515151516</v>
      </c>
      <c r="AR295">
        <v>7.039521276466417E-05</v>
      </c>
      <c r="AS295">
        <v>107.6059285332688</v>
      </c>
      <c r="AT295">
        <v>0</v>
      </c>
      <c r="AU295">
        <v>0</v>
      </c>
      <c r="AV295">
        <f>IF(AT295*$H$13&gt;=AX295,1.0,(AX295/(AX295-AT295*$H$13)))</f>
        <v>0</v>
      </c>
      <c r="AW295">
        <f>(AV295-1)*100</f>
        <v>0</v>
      </c>
      <c r="AX295">
        <f>MAX(0,($B$13+$C$13*EG295)/(1+$D$13*EG295)*DZ295/(EB295+273)*$E$13)</f>
        <v>0</v>
      </c>
      <c r="AY295" t="s">
        <v>439</v>
      </c>
      <c r="AZ295" t="s">
        <v>439</v>
      </c>
      <c r="BA295">
        <v>0</v>
      </c>
      <c r="BB295">
        <v>0</v>
      </c>
      <c r="BC295">
        <f>1-BA295/BB295</f>
        <v>0</v>
      </c>
      <c r="BD295">
        <v>0</v>
      </c>
      <c r="BE295" t="s">
        <v>439</v>
      </c>
      <c r="BF295" t="s">
        <v>439</v>
      </c>
      <c r="BG295">
        <v>0</v>
      </c>
      <c r="BH295">
        <v>0</v>
      </c>
      <c r="BI295">
        <f>1-BG295/BH295</f>
        <v>0</v>
      </c>
      <c r="BJ295">
        <v>0.5</v>
      </c>
      <c r="BK295">
        <f>DJ295</f>
        <v>0</v>
      </c>
      <c r="BL295">
        <f>M295</f>
        <v>0</v>
      </c>
      <c r="BM295">
        <f>BI295*BJ295*BK295</f>
        <v>0</v>
      </c>
      <c r="BN295">
        <f>(BL295-BD295)/BK295</f>
        <v>0</v>
      </c>
      <c r="BO295">
        <f>(BB295-BH295)/BH295</f>
        <v>0</v>
      </c>
      <c r="BP295">
        <f>BA295/(BC295+BA295/BH295)</f>
        <v>0</v>
      </c>
      <c r="BQ295" t="s">
        <v>439</v>
      </c>
      <c r="BR295">
        <v>0</v>
      </c>
      <c r="BS295">
        <f>IF(BR295&lt;&gt;0, BR295, BP295)</f>
        <v>0</v>
      </c>
      <c r="BT295">
        <f>1-BS295/BH295</f>
        <v>0</v>
      </c>
      <c r="BU295">
        <f>(BH295-BG295)/(BH295-BS295)</f>
        <v>0</v>
      </c>
      <c r="BV295">
        <f>(BB295-BH295)/(BB295-BS295)</f>
        <v>0</v>
      </c>
      <c r="BW295">
        <f>(BH295-BG295)/(BH295-BA295)</f>
        <v>0</v>
      </c>
      <c r="BX295">
        <f>(BB295-BH295)/(BB295-BA295)</f>
        <v>0</v>
      </c>
      <c r="BY295">
        <f>(BU295*BS295/BG295)</f>
        <v>0</v>
      </c>
      <c r="BZ295">
        <f>(1-BY295)</f>
        <v>0</v>
      </c>
      <c r="DI295">
        <f>$B$11*EH295+$C$11*EI295+$F$11*ET295*(1-EW295)</f>
        <v>0</v>
      </c>
      <c r="DJ295">
        <f>DI295*DK295</f>
        <v>0</v>
      </c>
      <c r="DK295">
        <f>($B$11*$D$9+$C$11*$D$9+$F$11*((FG295+EY295)/MAX(FG295+EY295+FH295, 0.1)*$I$9+FH295/MAX(FG295+EY295+FH295, 0.1)*$J$9))/($B$11+$C$11+$F$11)</f>
        <v>0</v>
      </c>
      <c r="DL295">
        <f>($B$11*$K$9+$C$11*$K$9+$F$11*((FG295+EY295)/MAX(FG295+EY295+FH295, 0.1)*$P$9+FH295/MAX(FG295+EY295+FH295, 0.1)*$Q$9))/($B$11+$C$11+$F$11)</f>
        <v>0</v>
      </c>
      <c r="DM295">
        <v>5.36</v>
      </c>
      <c r="DN295">
        <v>0.5</v>
      </c>
      <c r="DO295" t="s">
        <v>440</v>
      </c>
      <c r="DP295">
        <v>2</v>
      </c>
      <c r="DQ295" t="b">
        <v>1</v>
      </c>
      <c r="DR295">
        <v>1758646952.1</v>
      </c>
      <c r="DS295">
        <v>1343.436666666666</v>
      </c>
      <c r="DT295">
        <v>1412.786666666667</v>
      </c>
      <c r="DU295">
        <v>24.33162592592593</v>
      </c>
      <c r="DV295">
        <v>19.67686666666667</v>
      </c>
      <c r="DW295">
        <v>1343.76</v>
      </c>
      <c r="DX295">
        <v>24.17696666666667</v>
      </c>
      <c r="DY295">
        <v>500.009037037037</v>
      </c>
      <c r="DZ295">
        <v>90.45548148148148</v>
      </c>
      <c r="EA295">
        <v>0.03018737407407408</v>
      </c>
      <c r="EB295">
        <v>30.7147</v>
      </c>
      <c r="EC295">
        <v>30.00322962962963</v>
      </c>
      <c r="ED295">
        <v>999.9000000000001</v>
      </c>
      <c r="EE295">
        <v>0</v>
      </c>
      <c r="EF295">
        <v>0</v>
      </c>
      <c r="EG295">
        <v>10008.84370370371</v>
      </c>
      <c r="EH295">
        <v>0</v>
      </c>
      <c r="EI295">
        <v>12.34423333333333</v>
      </c>
      <c r="EJ295">
        <v>-69.34998518518518</v>
      </c>
      <c r="EK295">
        <v>1376.94</v>
      </c>
      <c r="EL295">
        <v>1441.145185185185</v>
      </c>
      <c r="EM295">
        <v>4.654756296296297</v>
      </c>
      <c r="EN295">
        <v>1412.786666666667</v>
      </c>
      <c r="EO295">
        <v>19.67686666666667</v>
      </c>
      <c r="EP295">
        <v>2.200927777777778</v>
      </c>
      <c r="EQ295">
        <v>1.779880370370371</v>
      </c>
      <c r="ER295">
        <v>18.96908148148148</v>
      </c>
      <c r="ES295">
        <v>15.61093333333333</v>
      </c>
      <c r="ET295">
        <v>1999.988148148148</v>
      </c>
      <c r="EU295">
        <v>0.9800035555555555</v>
      </c>
      <c r="EV295">
        <v>0.01999674444444444</v>
      </c>
      <c r="EW295">
        <v>0</v>
      </c>
      <c r="EX295">
        <v>851.3434074074074</v>
      </c>
      <c r="EY295">
        <v>5.00097</v>
      </c>
      <c r="EZ295">
        <v>17081.14814814815</v>
      </c>
      <c r="FA295">
        <v>16707.49259259259</v>
      </c>
      <c r="FB295">
        <v>40.56199999999999</v>
      </c>
      <c r="FC295">
        <v>40.82599999999999</v>
      </c>
      <c r="FD295">
        <v>40.43699999999999</v>
      </c>
      <c r="FE295">
        <v>40.5</v>
      </c>
      <c r="FF295">
        <v>41.25</v>
      </c>
      <c r="FG295">
        <v>1955.098148148149</v>
      </c>
      <c r="FH295">
        <v>39.89000000000001</v>
      </c>
      <c r="FI295">
        <v>0</v>
      </c>
      <c r="FJ295">
        <v>1758646960.8</v>
      </c>
      <c r="FK295">
        <v>0</v>
      </c>
      <c r="FL295">
        <v>851.2942692307691</v>
      </c>
      <c r="FM295">
        <v>-15.74588035544531</v>
      </c>
      <c r="FN295">
        <v>-299.418803572531</v>
      </c>
      <c r="FO295">
        <v>17080.47692307692</v>
      </c>
      <c r="FP295">
        <v>15</v>
      </c>
      <c r="FQ295">
        <v>0</v>
      </c>
      <c r="FR295" t="s">
        <v>441</v>
      </c>
      <c r="FS295">
        <v>1747247426.5</v>
      </c>
      <c r="FT295">
        <v>1747247420.5</v>
      </c>
      <c r="FU295">
        <v>0</v>
      </c>
      <c r="FV295">
        <v>1.027</v>
      </c>
      <c r="FW295">
        <v>0.031</v>
      </c>
      <c r="FX295">
        <v>0.02</v>
      </c>
      <c r="FY295">
        <v>0.05</v>
      </c>
      <c r="FZ295">
        <v>420</v>
      </c>
      <c r="GA295">
        <v>16</v>
      </c>
      <c r="GB295">
        <v>0.01</v>
      </c>
      <c r="GC295">
        <v>0.1</v>
      </c>
      <c r="GD295">
        <v>-69.42537249999999</v>
      </c>
      <c r="GE295">
        <v>0.8488806754219681</v>
      </c>
      <c r="GF295">
        <v>0.1370972829553882</v>
      </c>
      <c r="GG295">
        <v>0</v>
      </c>
      <c r="GH295">
        <v>852.3525882352941</v>
      </c>
      <c r="GI295">
        <v>-15.41210083802433</v>
      </c>
      <c r="GJ295">
        <v>1.530746456080425</v>
      </c>
      <c r="GK295">
        <v>-1</v>
      </c>
      <c r="GL295">
        <v>4.769288</v>
      </c>
      <c r="GM295">
        <v>-1.86161943714823</v>
      </c>
      <c r="GN295">
        <v>0.179768618092814</v>
      </c>
      <c r="GO295">
        <v>0</v>
      </c>
      <c r="GP295">
        <v>0</v>
      </c>
      <c r="GQ295">
        <v>2</v>
      </c>
      <c r="GR295" t="s">
        <v>482</v>
      </c>
      <c r="GS295">
        <v>3.13567</v>
      </c>
      <c r="GT295">
        <v>2.69055</v>
      </c>
      <c r="GU295">
        <v>0.209709</v>
      </c>
      <c r="GV295">
        <v>0.214026</v>
      </c>
      <c r="GW295">
        <v>0.107404</v>
      </c>
      <c r="GX295">
        <v>0.09206010000000001</v>
      </c>
      <c r="GY295">
        <v>25140.9</v>
      </c>
      <c r="GZ295">
        <v>25048.1</v>
      </c>
      <c r="HA295">
        <v>29571.4</v>
      </c>
      <c r="HB295">
        <v>29450.6</v>
      </c>
      <c r="HC295">
        <v>34874.2</v>
      </c>
      <c r="HD295">
        <v>35422.4</v>
      </c>
      <c r="HE295">
        <v>41614.5</v>
      </c>
      <c r="HF295">
        <v>41841.2</v>
      </c>
      <c r="HG295">
        <v>1.92973</v>
      </c>
      <c r="HH295">
        <v>1.87783</v>
      </c>
      <c r="HI295">
        <v>0.0704825</v>
      </c>
      <c r="HJ295">
        <v>0</v>
      </c>
      <c r="HK295">
        <v>28.839</v>
      </c>
      <c r="HL295">
        <v>999.9</v>
      </c>
      <c r="HM295">
        <v>43.3</v>
      </c>
      <c r="HN295">
        <v>31.2</v>
      </c>
      <c r="HO295">
        <v>21.8434</v>
      </c>
      <c r="HP295">
        <v>61.9881</v>
      </c>
      <c r="HQ295">
        <v>26.0857</v>
      </c>
      <c r="HR295">
        <v>1</v>
      </c>
      <c r="HS295">
        <v>0.0593674</v>
      </c>
      <c r="HT295">
        <v>-4.40621</v>
      </c>
      <c r="HU295">
        <v>20.2714</v>
      </c>
      <c r="HV295">
        <v>5.21834</v>
      </c>
      <c r="HW295">
        <v>12.0147</v>
      </c>
      <c r="HX295">
        <v>4.98925</v>
      </c>
      <c r="HY295">
        <v>3.28783</v>
      </c>
      <c r="HZ295">
        <v>9999</v>
      </c>
      <c r="IA295">
        <v>9999</v>
      </c>
      <c r="IB295">
        <v>9999</v>
      </c>
      <c r="IC295">
        <v>999.9</v>
      </c>
      <c r="ID295">
        <v>1.86753</v>
      </c>
      <c r="IE295">
        <v>1.86671</v>
      </c>
      <c r="IF295">
        <v>1.86602</v>
      </c>
      <c r="IG295">
        <v>1.866</v>
      </c>
      <c r="IH295">
        <v>1.86783</v>
      </c>
      <c r="II295">
        <v>1.87027</v>
      </c>
      <c r="IJ295">
        <v>1.86893</v>
      </c>
      <c r="IK295">
        <v>1.87042</v>
      </c>
      <c r="IL295">
        <v>0</v>
      </c>
      <c r="IM295">
        <v>0</v>
      </c>
      <c r="IN295">
        <v>0</v>
      </c>
      <c r="IO295">
        <v>0</v>
      </c>
      <c r="IP295" t="s">
        <v>443</v>
      </c>
      <c r="IQ295" t="s">
        <v>444</v>
      </c>
      <c r="IR295" t="s">
        <v>445</v>
      </c>
      <c r="IS295" t="s">
        <v>445</v>
      </c>
      <c r="IT295" t="s">
        <v>445</v>
      </c>
      <c r="IU295" t="s">
        <v>445</v>
      </c>
      <c r="IV295">
        <v>0</v>
      </c>
      <c r="IW295">
        <v>100</v>
      </c>
      <c r="IX295">
        <v>100</v>
      </c>
      <c r="IY295">
        <v>-0.34</v>
      </c>
      <c r="IZ295">
        <v>0.1547</v>
      </c>
      <c r="JA295">
        <v>0.1520806729546384</v>
      </c>
      <c r="JB295">
        <v>0.0003178419753343253</v>
      </c>
      <c r="JC295">
        <v>-6.012475575984678E-07</v>
      </c>
      <c r="JD295">
        <v>7.594320938325871E-11</v>
      </c>
      <c r="JE295">
        <v>-0.06537213769188976</v>
      </c>
      <c r="JF295">
        <v>-0.002779077146552394</v>
      </c>
      <c r="JG295">
        <v>0.0007843295920201409</v>
      </c>
      <c r="JH295">
        <v>-1.211717912536145E-05</v>
      </c>
      <c r="JI295">
        <v>4</v>
      </c>
      <c r="JJ295">
        <v>2338</v>
      </c>
      <c r="JK295">
        <v>1</v>
      </c>
      <c r="JL295">
        <v>27</v>
      </c>
      <c r="JM295">
        <v>189992.2</v>
      </c>
      <c r="JN295">
        <v>189992.3</v>
      </c>
      <c r="JO295">
        <v>2.79785</v>
      </c>
      <c r="JP295">
        <v>2.2229</v>
      </c>
      <c r="JQ295">
        <v>1.39648</v>
      </c>
      <c r="JR295">
        <v>2.34985</v>
      </c>
      <c r="JS295">
        <v>1.49536</v>
      </c>
      <c r="JT295">
        <v>2.71118</v>
      </c>
      <c r="JU295">
        <v>36.2224</v>
      </c>
      <c r="JV295">
        <v>24.0612</v>
      </c>
      <c r="JW295">
        <v>18</v>
      </c>
      <c r="JX295">
        <v>489.958</v>
      </c>
      <c r="JY295">
        <v>447.424</v>
      </c>
      <c r="JZ295">
        <v>28.9174</v>
      </c>
      <c r="KA295">
        <v>28.2938</v>
      </c>
      <c r="KB295">
        <v>30.0049</v>
      </c>
      <c r="KC295">
        <v>28.1072</v>
      </c>
      <c r="KD295">
        <v>28.0394</v>
      </c>
      <c r="KE295">
        <v>55.9892</v>
      </c>
      <c r="KF295">
        <v>12.6771</v>
      </c>
      <c r="KG295">
        <v>37.5889</v>
      </c>
      <c r="KH295">
        <v>29.472</v>
      </c>
      <c r="KI295">
        <v>1456.21</v>
      </c>
      <c r="KJ295">
        <v>19.7816</v>
      </c>
      <c r="KK295">
        <v>101.069</v>
      </c>
      <c r="KL295">
        <v>100.614</v>
      </c>
    </row>
    <row r="296" spans="1:298">
      <c r="A296">
        <v>280</v>
      </c>
      <c r="B296">
        <v>1758646964.6</v>
      </c>
      <c r="C296">
        <v>5338.599999904633</v>
      </c>
      <c r="D296" t="s">
        <v>1006</v>
      </c>
      <c r="E296" t="s">
        <v>1007</v>
      </c>
      <c r="F296">
        <v>5</v>
      </c>
      <c r="G296" t="s">
        <v>833</v>
      </c>
      <c r="H296" t="s">
        <v>437</v>
      </c>
      <c r="I296" t="s">
        <v>438</v>
      </c>
      <c r="J296">
        <v>1758646956.814285</v>
      </c>
      <c r="K296">
        <f>(L296)/1000</f>
        <v>0</v>
      </c>
      <c r="L296">
        <f>IF(DQ296, AO296, AI296)</f>
        <v>0</v>
      </c>
      <c r="M296">
        <f>IF(DQ296, AJ296, AH296)</f>
        <v>0</v>
      </c>
      <c r="N296">
        <f>DS296 - IF(AV296&gt;1, M296*DM296*100.0/(AX296), 0)</f>
        <v>0</v>
      </c>
      <c r="O296">
        <f>((U296-K296/2)*N296-M296)/(U296+K296/2)</f>
        <v>0</v>
      </c>
      <c r="P296">
        <f>O296*(DZ296+EA296)/1000.0</f>
        <v>0</v>
      </c>
      <c r="Q296">
        <f>(DS296 - IF(AV296&gt;1, M296*DM296*100.0/(AX296), 0))*(DZ296+EA296)/1000.0</f>
        <v>0</v>
      </c>
      <c r="R296">
        <f>2.0/((1/T296-1/S296)+SIGN(T296)*SQRT((1/T296-1/S296)*(1/T296-1/S296) + 4*DN296/((DN296+1)*(DN296+1))*(2*1/T296*1/S296-1/S296*1/S296)))</f>
        <v>0</v>
      </c>
      <c r="S296">
        <f>IF(LEFT(DO296,1)&lt;&gt;"0",IF(LEFT(DO296,1)="1",3.0,DP296),$D$5+$E$5*(EG296*DZ296/($K$5*1000))+$F$5*(EG296*DZ296/($K$5*1000))*MAX(MIN(DM296,$J$5),$I$5)*MAX(MIN(DM296,$J$5),$I$5)+$G$5*MAX(MIN(DM296,$J$5),$I$5)*(EG296*DZ296/($K$5*1000))+$H$5*(EG296*DZ296/($K$5*1000))*(EG296*DZ296/($K$5*1000)))</f>
        <v>0</v>
      </c>
      <c r="T296">
        <f>K296*(1000-(1000*0.61365*exp(17.502*X296/(240.97+X296))/(DZ296+EA296)+DU296)/2)/(1000*0.61365*exp(17.502*X296/(240.97+X296))/(DZ296+EA296)-DU296)</f>
        <v>0</v>
      </c>
      <c r="U296">
        <f>1/((DN296+1)/(R296/1.6)+1/(S296/1.37)) + DN296/((DN296+1)/(R296/1.6) + DN296/(S296/1.37))</f>
        <v>0</v>
      </c>
      <c r="V296">
        <f>(DI296*DL296)</f>
        <v>0</v>
      </c>
      <c r="W296">
        <f>(EB296+(V296+2*0.95*5.67E-8*(((EB296+$B$7)+273)^4-(EB296+273)^4)-44100*K296)/(1.84*29.3*S296+8*0.95*5.67E-8*(EB296+273)^3))</f>
        <v>0</v>
      </c>
      <c r="X296">
        <f>($C$7*EC296+$D$7*ED296+$E$7*W296)</f>
        <v>0</v>
      </c>
      <c r="Y296">
        <f>0.61365*exp(17.502*X296/(240.97+X296))</f>
        <v>0</v>
      </c>
      <c r="Z296">
        <f>(AA296/AB296*100)</f>
        <v>0</v>
      </c>
      <c r="AA296">
        <f>DU296*(DZ296+EA296)/1000</f>
        <v>0</v>
      </c>
      <c r="AB296">
        <f>0.61365*exp(17.502*EB296/(240.97+EB296))</f>
        <v>0</v>
      </c>
      <c r="AC296">
        <f>(Y296-DU296*(DZ296+EA296)/1000)</f>
        <v>0</v>
      </c>
      <c r="AD296">
        <f>(-K296*44100)</f>
        <v>0</v>
      </c>
      <c r="AE296">
        <f>2*29.3*S296*0.92*(EB296-X296)</f>
        <v>0</v>
      </c>
      <c r="AF296">
        <f>2*0.95*5.67E-8*(((EB296+$B$7)+273)^4-(X296+273)^4)</f>
        <v>0</v>
      </c>
      <c r="AG296">
        <f>V296+AF296+AD296+AE296</f>
        <v>0</v>
      </c>
      <c r="AH296">
        <f>DY296*AV296*(DT296-DS296*(1000-AV296*DV296)/(1000-AV296*DU296))/(100*DM296)</f>
        <v>0</v>
      </c>
      <c r="AI296">
        <f>1000*DY296*AV296*(DU296-DV296)/(100*DM296*(1000-AV296*DU296))</f>
        <v>0</v>
      </c>
      <c r="AJ296">
        <f>(AK296 - AL296 - DZ296*1E3/(8.314*(EB296+273.15)) * AN296/DY296 * AM296) * DY296/(100*DM296) * (1000 - DV296)/1000</f>
        <v>0</v>
      </c>
      <c r="AK296">
        <v>1473.687292645514</v>
      </c>
      <c r="AL296">
        <v>1418.529636363636</v>
      </c>
      <c r="AM296">
        <v>3.474630537901251</v>
      </c>
      <c r="AN296">
        <v>64.9634164498939</v>
      </c>
      <c r="AO296">
        <f>(AQ296 - AP296 + DZ296*1E3/(8.314*(EB296+273.15)) * AS296/DY296 * AR296) * DY296/(100*DM296) * 1000/(1000 - AQ296)</f>
        <v>0</v>
      </c>
      <c r="AP296">
        <v>19.89126524839309</v>
      </c>
      <c r="AQ296">
        <v>24.34562545454546</v>
      </c>
      <c r="AR296">
        <v>0.0003877424363538121</v>
      </c>
      <c r="AS296">
        <v>107.6059285332688</v>
      </c>
      <c r="AT296">
        <v>0</v>
      </c>
      <c r="AU296">
        <v>0</v>
      </c>
      <c r="AV296">
        <f>IF(AT296*$H$13&gt;=AX296,1.0,(AX296/(AX296-AT296*$H$13)))</f>
        <v>0</v>
      </c>
      <c r="AW296">
        <f>(AV296-1)*100</f>
        <v>0</v>
      </c>
      <c r="AX296">
        <f>MAX(0,($B$13+$C$13*EG296)/(1+$D$13*EG296)*DZ296/(EB296+273)*$E$13)</f>
        <v>0</v>
      </c>
      <c r="AY296" t="s">
        <v>439</v>
      </c>
      <c r="AZ296" t="s">
        <v>439</v>
      </c>
      <c r="BA296">
        <v>0</v>
      </c>
      <c r="BB296">
        <v>0</v>
      </c>
      <c r="BC296">
        <f>1-BA296/BB296</f>
        <v>0</v>
      </c>
      <c r="BD296">
        <v>0</v>
      </c>
      <c r="BE296" t="s">
        <v>439</v>
      </c>
      <c r="BF296" t="s">
        <v>439</v>
      </c>
      <c r="BG296">
        <v>0</v>
      </c>
      <c r="BH296">
        <v>0</v>
      </c>
      <c r="BI296">
        <f>1-BG296/BH296</f>
        <v>0</v>
      </c>
      <c r="BJ296">
        <v>0.5</v>
      </c>
      <c r="BK296">
        <f>DJ296</f>
        <v>0</v>
      </c>
      <c r="BL296">
        <f>M296</f>
        <v>0</v>
      </c>
      <c r="BM296">
        <f>BI296*BJ296*BK296</f>
        <v>0</v>
      </c>
      <c r="BN296">
        <f>(BL296-BD296)/BK296</f>
        <v>0</v>
      </c>
      <c r="BO296">
        <f>(BB296-BH296)/BH296</f>
        <v>0</v>
      </c>
      <c r="BP296">
        <f>BA296/(BC296+BA296/BH296)</f>
        <v>0</v>
      </c>
      <c r="BQ296" t="s">
        <v>439</v>
      </c>
      <c r="BR296">
        <v>0</v>
      </c>
      <c r="BS296">
        <f>IF(BR296&lt;&gt;0, BR296, BP296)</f>
        <v>0</v>
      </c>
      <c r="BT296">
        <f>1-BS296/BH296</f>
        <v>0</v>
      </c>
      <c r="BU296">
        <f>(BH296-BG296)/(BH296-BS296)</f>
        <v>0</v>
      </c>
      <c r="BV296">
        <f>(BB296-BH296)/(BB296-BS296)</f>
        <v>0</v>
      </c>
      <c r="BW296">
        <f>(BH296-BG296)/(BH296-BA296)</f>
        <v>0</v>
      </c>
      <c r="BX296">
        <f>(BB296-BH296)/(BB296-BA296)</f>
        <v>0</v>
      </c>
      <c r="BY296">
        <f>(BU296*BS296/BG296)</f>
        <v>0</v>
      </c>
      <c r="BZ296">
        <f>(1-BY296)</f>
        <v>0</v>
      </c>
      <c r="DI296">
        <f>$B$11*EH296+$C$11*EI296+$F$11*ET296*(1-EW296)</f>
        <v>0</v>
      </c>
      <c r="DJ296">
        <f>DI296*DK296</f>
        <v>0</v>
      </c>
      <c r="DK296">
        <f>($B$11*$D$9+$C$11*$D$9+$F$11*((FG296+EY296)/MAX(FG296+EY296+FH296, 0.1)*$I$9+FH296/MAX(FG296+EY296+FH296, 0.1)*$J$9))/($B$11+$C$11+$F$11)</f>
        <v>0</v>
      </c>
      <c r="DL296">
        <f>($B$11*$K$9+$C$11*$K$9+$F$11*((FG296+EY296)/MAX(FG296+EY296+FH296, 0.1)*$P$9+FH296/MAX(FG296+EY296+FH296, 0.1)*$Q$9))/($B$11+$C$11+$F$11)</f>
        <v>0</v>
      </c>
      <c r="DM296">
        <v>5.36</v>
      </c>
      <c r="DN296">
        <v>0.5</v>
      </c>
      <c r="DO296" t="s">
        <v>440</v>
      </c>
      <c r="DP296">
        <v>2</v>
      </c>
      <c r="DQ296" t="b">
        <v>1</v>
      </c>
      <c r="DR296">
        <v>1758646956.814285</v>
      </c>
      <c r="DS296">
        <v>1359.359285714286</v>
      </c>
      <c r="DT296">
        <v>1428.601785714285</v>
      </c>
      <c r="DU296">
        <v>24.330425</v>
      </c>
      <c r="DV296">
        <v>19.78935714285715</v>
      </c>
      <c r="DW296">
        <v>1359.696785714286</v>
      </c>
      <c r="DX296">
        <v>24.17578571428572</v>
      </c>
      <c r="DY296">
        <v>499.9981428571429</v>
      </c>
      <c r="DZ296">
        <v>90.45500357142858</v>
      </c>
      <c r="EA296">
        <v>0.03023952500000001</v>
      </c>
      <c r="EB296">
        <v>30.69903214285714</v>
      </c>
      <c r="EC296">
        <v>29.997775</v>
      </c>
      <c r="ED296">
        <v>999.9000000000002</v>
      </c>
      <c r="EE296">
        <v>0</v>
      </c>
      <c r="EF296">
        <v>0</v>
      </c>
      <c r="EG296">
        <v>10005.6975</v>
      </c>
      <c r="EH296">
        <v>0</v>
      </c>
      <c r="EI296">
        <v>12.35599642857143</v>
      </c>
      <c r="EJ296">
        <v>-69.24237857142857</v>
      </c>
      <c r="EK296">
        <v>1393.258571428571</v>
      </c>
      <c r="EL296">
        <v>1457.444285714286</v>
      </c>
      <c r="EM296">
        <v>4.541065357142857</v>
      </c>
      <c r="EN296">
        <v>1428.601785714285</v>
      </c>
      <c r="EO296">
        <v>19.78935714285715</v>
      </c>
      <c r="EP296">
        <v>2.2008075</v>
      </c>
      <c r="EQ296">
        <v>1.790046071428572</v>
      </c>
      <c r="ER296">
        <v>18.96820714285715</v>
      </c>
      <c r="ES296">
        <v>15.69998571428571</v>
      </c>
      <c r="ET296">
        <v>1999.979285714286</v>
      </c>
      <c r="EU296">
        <v>0.9800036785714286</v>
      </c>
      <c r="EV296">
        <v>0.01999662142857143</v>
      </c>
      <c r="EW296">
        <v>0</v>
      </c>
      <c r="EX296">
        <v>850.0725000000001</v>
      </c>
      <c r="EY296">
        <v>5.00097</v>
      </c>
      <c r="EZ296">
        <v>17056.71428571429</v>
      </c>
      <c r="FA296">
        <v>16707.42142857143</v>
      </c>
      <c r="FB296">
        <v>40.56199999999999</v>
      </c>
      <c r="FC296">
        <v>40.82549999999999</v>
      </c>
      <c r="FD296">
        <v>40.43699999999999</v>
      </c>
      <c r="FE296">
        <v>40.5</v>
      </c>
      <c r="FF296">
        <v>41.25</v>
      </c>
      <c r="FG296">
        <v>1955.089285714286</v>
      </c>
      <c r="FH296">
        <v>39.89000000000001</v>
      </c>
      <c r="FI296">
        <v>0</v>
      </c>
      <c r="FJ296">
        <v>1758646965.6</v>
      </c>
      <c r="FK296">
        <v>0</v>
      </c>
      <c r="FL296">
        <v>849.9751538461538</v>
      </c>
      <c r="FM296">
        <v>-15.25668376560028</v>
      </c>
      <c r="FN296">
        <v>-317.1726495332236</v>
      </c>
      <c r="FO296">
        <v>17055.58076923077</v>
      </c>
      <c r="FP296">
        <v>15</v>
      </c>
      <c r="FQ296">
        <v>0</v>
      </c>
      <c r="FR296" t="s">
        <v>441</v>
      </c>
      <c r="FS296">
        <v>1747247426.5</v>
      </c>
      <c r="FT296">
        <v>1747247420.5</v>
      </c>
      <c r="FU296">
        <v>0</v>
      </c>
      <c r="FV296">
        <v>1.027</v>
      </c>
      <c r="FW296">
        <v>0.031</v>
      </c>
      <c r="FX296">
        <v>0.02</v>
      </c>
      <c r="FY296">
        <v>0.05</v>
      </c>
      <c r="FZ296">
        <v>420</v>
      </c>
      <c r="GA296">
        <v>16</v>
      </c>
      <c r="GB296">
        <v>0.01</v>
      </c>
      <c r="GC296">
        <v>0.1</v>
      </c>
      <c r="GD296">
        <v>-69.3098975609756</v>
      </c>
      <c r="GE296">
        <v>1.078231358884927</v>
      </c>
      <c r="GF296">
        <v>0.158800122086032</v>
      </c>
      <c r="GG296">
        <v>0</v>
      </c>
      <c r="GH296">
        <v>850.967205882353</v>
      </c>
      <c r="GI296">
        <v>-15.73016041672149</v>
      </c>
      <c r="GJ296">
        <v>1.563589456035136</v>
      </c>
      <c r="GK296">
        <v>-1</v>
      </c>
      <c r="GL296">
        <v>4.630226829268293</v>
      </c>
      <c r="GM296">
        <v>-1.554919442508709</v>
      </c>
      <c r="GN296">
        <v>0.156930121880285</v>
      </c>
      <c r="GO296">
        <v>0</v>
      </c>
      <c r="GP296">
        <v>0</v>
      </c>
      <c r="GQ296">
        <v>2</v>
      </c>
      <c r="GR296" t="s">
        <v>482</v>
      </c>
      <c r="GS296">
        <v>3.13562</v>
      </c>
      <c r="GT296">
        <v>2.69055</v>
      </c>
      <c r="GU296">
        <v>0.211298</v>
      </c>
      <c r="GV296">
        <v>0.215533</v>
      </c>
      <c r="GW296">
        <v>0.10745</v>
      </c>
      <c r="GX296">
        <v>0.0922219</v>
      </c>
      <c r="GY296">
        <v>25089.4</v>
      </c>
      <c r="GZ296">
        <v>24999.6</v>
      </c>
      <c r="HA296">
        <v>29570.4</v>
      </c>
      <c r="HB296">
        <v>29450.1</v>
      </c>
      <c r="HC296">
        <v>34871</v>
      </c>
      <c r="HD296">
        <v>35415.5</v>
      </c>
      <c r="HE296">
        <v>41612.8</v>
      </c>
      <c r="HF296">
        <v>41840.5</v>
      </c>
      <c r="HG296">
        <v>1.92918</v>
      </c>
      <c r="HH296">
        <v>1.87812</v>
      </c>
      <c r="HI296">
        <v>0.0736304</v>
      </c>
      <c r="HJ296">
        <v>0</v>
      </c>
      <c r="HK296">
        <v>28.8231</v>
      </c>
      <c r="HL296">
        <v>999.9</v>
      </c>
      <c r="HM296">
        <v>43.4</v>
      </c>
      <c r="HN296">
        <v>31.2</v>
      </c>
      <c r="HO296">
        <v>21.8927</v>
      </c>
      <c r="HP296">
        <v>61.9981</v>
      </c>
      <c r="HQ296">
        <v>26.0537</v>
      </c>
      <c r="HR296">
        <v>1</v>
      </c>
      <c r="HS296">
        <v>0.0563288</v>
      </c>
      <c r="HT296">
        <v>-1.95324</v>
      </c>
      <c r="HU296">
        <v>20.3264</v>
      </c>
      <c r="HV296">
        <v>5.21669</v>
      </c>
      <c r="HW296">
        <v>12.0141</v>
      </c>
      <c r="HX296">
        <v>4.98865</v>
      </c>
      <c r="HY296">
        <v>3.28795</v>
      </c>
      <c r="HZ296">
        <v>9999</v>
      </c>
      <c r="IA296">
        <v>9999</v>
      </c>
      <c r="IB296">
        <v>9999</v>
      </c>
      <c r="IC296">
        <v>999.9</v>
      </c>
      <c r="ID296">
        <v>1.86753</v>
      </c>
      <c r="IE296">
        <v>1.86672</v>
      </c>
      <c r="IF296">
        <v>1.86601</v>
      </c>
      <c r="IG296">
        <v>1.866</v>
      </c>
      <c r="IH296">
        <v>1.86784</v>
      </c>
      <c r="II296">
        <v>1.87027</v>
      </c>
      <c r="IJ296">
        <v>1.86893</v>
      </c>
      <c r="IK296">
        <v>1.87042</v>
      </c>
      <c r="IL296">
        <v>0</v>
      </c>
      <c r="IM296">
        <v>0</v>
      </c>
      <c r="IN296">
        <v>0</v>
      </c>
      <c r="IO296">
        <v>0</v>
      </c>
      <c r="IP296" t="s">
        <v>443</v>
      </c>
      <c r="IQ296" t="s">
        <v>444</v>
      </c>
      <c r="IR296" t="s">
        <v>445</v>
      </c>
      <c r="IS296" t="s">
        <v>445</v>
      </c>
      <c r="IT296" t="s">
        <v>445</v>
      </c>
      <c r="IU296" t="s">
        <v>445</v>
      </c>
      <c r="IV296">
        <v>0</v>
      </c>
      <c r="IW296">
        <v>100</v>
      </c>
      <c r="IX296">
        <v>100</v>
      </c>
      <c r="IY296">
        <v>-0.36</v>
      </c>
      <c r="IZ296">
        <v>0.1548</v>
      </c>
      <c r="JA296">
        <v>0.1520806729546384</v>
      </c>
      <c r="JB296">
        <v>0.0003178419753343253</v>
      </c>
      <c r="JC296">
        <v>-6.012475575984678E-07</v>
      </c>
      <c r="JD296">
        <v>7.594320938325871E-11</v>
      </c>
      <c r="JE296">
        <v>-0.06537213769188976</v>
      </c>
      <c r="JF296">
        <v>-0.002779077146552394</v>
      </c>
      <c r="JG296">
        <v>0.0007843295920201409</v>
      </c>
      <c r="JH296">
        <v>-1.211717912536145E-05</v>
      </c>
      <c r="JI296">
        <v>4</v>
      </c>
      <c r="JJ296">
        <v>2338</v>
      </c>
      <c r="JK296">
        <v>1</v>
      </c>
      <c r="JL296">
        <v>27</v>
      </c>
      <c r="JM296">
        <v>189992.3</v>
      </c>
      <c r="JN296">
        <v>189992.4</v>
      </c>
      <c r="JO296">
        <v>2.82227</v>
      </c>
      <c r="JP296">
        <v>2.23633</v>
      </c>
      <c r="JQ296">
        <v>1.39648</v>
      </c>
      <c r="JR296">
        <v>2.34985</v>
      </c>
      <c r="JS296">
        <v>1.49536</v>
      </c>
      <c r="JT296">
        <v>2.56592</v>
      </c>
      <c r="JU296">
        <v>36.2224</v>
      </c>
      <c r="JV296">
        <v>24.0612</v>
      </c>
      <c r="JW296">
        <v>18</v>
      </c>
      <c r="JX296">
        <v>489.632</v>
      </c>
      <c r="JY296">
        <v>447.609</v>
      </c>
      <c r="JZ296">
        <v>29.564</v>
      </c>
      <c r="KA296">
        <v>28.2953</v>
      </c>
      <c r="KB296">
        <v>29.9997</v>
      </c>
      <c r="KC296">
        <v>28.1097</v>
      </c>
      <c r="KD296">
        <v>28.0394</v>
      </c>
      <c r="KE296">
        <v>56.4653</v>
      </c>
      <c r="KF296">
        <v>12.6771</v>
      </c>
      <c r="KG296">
        <v>37.9907</v>
      </c>
      <c r="KH296">
        <v>29.4787</v>
      </c>
      <c r="KI296">
        <v>1476.24</v>
      </c>
      <c r="KJ296">
        <v>19.8401</v>
      </c>
      <c r="KK296">
        <v>101.065</v>
      </c>
      <c r="KL296">
        <v>100.612</v>
      </c>
    </row>
    <row r="297" spans="1:298">
      <c r="A297">
        <v>281</v>
      </c>
      <c r="B297">
        <v>1758646969.6</v>
      </c>
      <c r="C297">
        <v>5343.599999904633</v>
      </c>
      <c r="D297" t="s">
        <v>1008</v>
      </c>
      <c r="E297" t="s">
        <v>1009</v>
      </c>
      <c r="F297">
        <v>5</v>
      </c>
      <c r="G297" t="s">
        <v>833</v>
      </c>
      <c r="H297" t="s">
        <v>437</v>
      </c>
      <c r="I297" t="s">
        <v>438</v>
      </c>
      <c r="J297">
        <v>1758646962.1</v>
      </c>
      <c r="K297">
        <f>(L297)/1000</f>
        <v>0</v>
      </c>
      <c r="L297">
        <f>IF(DQ297, AO297, AI297)</f>
        <v>0</v>
      </c>
      <c r="M297">
        <f>IF(DQ297, AJ297, AH297)</f>
        <v>0</v>
      </c>
      <c r="N297">
        <f>DS297 - IF(AV297&gt;1, M297*DM297*100.0/(AX297), 0)</f>
        <v>0</v>
      </c>
      <c r="O297">
        <f>((U297-K297/2)*N297-M297)/(U297+K297/2)</f>
        <v>0</v>
      </c>
      <c r="P297">
        <f>O297*(DZ297+EA297)/1000.0</f>
        <v>0</v>
      </c>
      <c r="Q297">
        <f>(DS297 - IF(AV297&gt;1, M297*DM297*100.0/(AX297), 0))*(DZ297+EA297)/1000.0</f>
        <v>0</v>
      </c>
      <c r="R297">
        <f>2.0/((1/T297-1/S297)+SIGN(T297)*SQRT((1/T297-1/S297)*(1/T297-1/S297) + 4*DN297/((DN297+1)*(DN297+1))*(2*1/T297*1/S297-1/S297*1/S297)))</f>
        <v>0</v>
      </c>
      <c r="S297">
        <f>IF(LEFT(DO297,1)&lt;&gt;"0",IF(LEFT(DO297,1)="1",3.0,DP297),$D$5+$E$5*(EG297*DZ297/($K$5*1000))+$F$5*(EG297*DZ297/($K$5*1000))*MAX(MIN(DM297,$J$5),$I$5)*MAX(MIN(DM297,$J$5),$I$5)+$G$5*MAX(MIN(DM297,$J$5),$I$5)*(EG297*DZ297/($K$5*1000))+$H$5*(EG297*DZ297/($K$5*1000))*(EG297*DZ297/($K$5*1000)))</f>
        <v>0</v>
      </c>
      <c r="T297">
        <f>K297*(1000-(1000*0.61365*exp(17.502*X297/(240.97+X297))/(DZ297+EA297)+DU297)/2)/(1000*0.61365*exp(17.502*X297/(240.97+X297))/(DZ297+EA297)-DU297)</f>
        <v>0</v>
      </c>
      <c r="U297">
        <f>1/((DN297+1)/(R297/1.6)+1/(S297/1.37)) + DN297/((DN297+1)/(R297/1.6) + DN297/(S297/1.37))</f>
        <v>0</v>
      </c>
      <c r="V297">
        <f>(DI297*DL297)</f>
        <v>0</v>
      </c>
      <c r="W297">
        <f>(EB297+(V297+2*0.95*5.67E-8*(((EB297+$B$7)+273)^4-(EB297+273)^4)-44100*K297)/(1.84*29.3*S297+8*0.95*5.67E-8*(EB297+273)^3))</f>
        <v>0</v>
      </c>
      <c r="X297">
        <f>($C$7*EC297+$D$7*ED297+$E$7*W297)</f>
        <v>0</v>
      </c>
      <c r="Y297">
        <f>0.61365*exp(17.502*X297/(240.97+X297))</f>
        <v>0</v>
      </c>
      <c r="Z297">
        <f>(AA297/AB297*100)</f>
        <v>0</v>
      </c>
      <c r="AA297">
        <f>DU297*(DZ297+EA297)/1000</f>
        <v>0</v>
      </c>
      <c r="AB297">
        <f>0.61365*exp(17.502*EB297/(240.97+EB297))</f>
        <v>0</v>
      </c>
      <c r="AC297">
        <f>(Y297-DU297*(DZ297+EA297)/1000)</f>
        <v>0</v>
      </c>
      <c r="AD297">
        <f>(-K297*44100)</f>
        <v>0</v>
      </c>
      <c r="AE297">
        <f>2*29.3*S297*0.92*(EB297-X297)</f>
        <v>0</v>
      </c>
      <c r="AF297">
        <f>2*0.95*5.67E-8*(((EB297+$B$7)+273)^4-(X297+273)^4)</f>
        <v>0</v>
      </c>
      <c r="AG297">
        <f>V297+AF297+AD297+AE297</f>
        <v>0</v>
      </c>
      <c r="AH297">
        <f>DY297*AV297*(DT297-DS297*(1000-AV297*DV297)/(1000-AV297*DU297))/(100*DM297)</f>
        <v>0</v>
      </c>
      <c r="AI297">
        <f>1000*DY297*AV297*(DU297-DV297)/(100*DM297*(1000-AV297*DU297))</f>
        <v>0</v>
      </c>
      <c r="AJ297">
        <f>(AK297 - AL297 - DZ297*1E3/(8.314*(EB297+273.15)) * AN297/DY297 * AM297) * DY297/(100*DM297) * (1000 - DV297)/1000</f>
        <v>0</v>
      </c>
      <c r="AK297">
        <v>1490.900750037516</v>
      </c>
      <c r="AL297">
        <v>1435.57006060606</v>
      </c>
      <c r="AM297">
        <v>3.391448808964283</v>
      </c>
      <c r="AN297">
        <v>64.9634164498939</v>
      </c>
      <c r="AO297">
        <f>(AQ297 - AP297 + DZ297*1E3/(8.314*(EB297+273.15)) * AS297/DY297 * AR297) * DY297/(100*DM297) * 1000/(1000 - AQ297)</f>
        <v>0</v>
      </c>
      <c r="AP297">
        <v>19.94813451423986</v>
      </c>
      <c r="AQ297">
        <v>24.3317</v>
      </c>
      <c r="AR297">
        <v>-0.0003245998846646707</v>
      </c>
      <c r="AS297">
        <v>107.6059285332688</v>
      </c>
      <c r="AT297">
        <v>0</v>
      </c>
      <c r="AU297">
        <v>0</v>
      </c>
      <c r="AV297">
        <f>IF(AT297*$H$13&gt;=AX297,1.0,(AX297/(AX297-AT297*$H$13)))</f>
        <v>0</v>
      </c>
      <c r="AW297">
        <f>(AV297-1)*100</f>
        <v>0</v>
      </c>
      <c r="AX297">
        <f>MAX(0,($B$13+$C$13*EG297)/(1+$D$13*EG297)*DZ297/(EB297+273)*$E$13)</f>
        <v>0</v>
      </c>
      <c r="AY297" t="s">
        <v>439</v>
      </c>
      <c r="AZ297" t="s">
        <v>439</v>
      </c>
      <c r="BA297">
        <v>0</v>
      </c>
      <c r="BB297">
        <v>0</v>
      </c>
      <c r="BC297">
        <f>1-BA297/BB297</f>
        <v>0</v>
      </c>
      <c r="BD297">
        <v>0</v>
      </c>
      <c r="BE297" t="s">
        <v>439</v>
      </c>
      <c r="BF297" t="s">
        <v>439</v>
      </c>
      <c r="BG297">
        <v>0</v>
      </c>
      <c r="BH297">
        <v>0</v>
      </c>
      <c r="BI297">
        <f>1-BG297/BH297</f>
        <v>0</v>
      </c>
      <c r="BJ297">
        <v>0.5</v>
      </c>
      <c r="BK297">
        <f>DJ297</f>
        <v>0</v>
      </c>
      <c r="BL297">
        <f>M297</f>
        <v>0</v>
      </c>
      <c r="BM297">
        <f>BI297*BJ297*BK297</f>
        <v>0</v>
      </c>
      <c r="BN297">
        <f>(BL297-BD297)/BK297</f>
        <v>0</v>
      </c>
      <c r="BO297">
        <f>(BB297-BH297)/BH297</f>
        <v>0</v>
      </c>
      <c r="BP297">
        <f>BA297/(BC297+BA297/BH297)</f>
        <v>0</v>
      </c>
      <c r="BQ297" t="s">
        <v>439</v>
      </c>
      <c r="BR297">
        <v>0</v>
      </c>
      <c r="BS297">
        <f>IF(BR297&lt;&gt;0, BR297, BP297)</f>
        <v>0</v>
      </c>
      <c r="BT297">
        <f>1-BS297/BH297</f>
        <v>0</v>
      </c>
      <c r="BU297">
        <f>(BH297-BG297)/(BH297-BS297)</f>
        <v>0</v>
      </c>
      <c r="BV297">
        <f>(BB297-BH297)/(BB297-BS297)</f>
        <v>0</v>
      </c>
      <c r="BW297">
        <f>(BH297-BG297)/(BH297-BA297)</f>
        <v>0</v>
      </c>
      <c r="BX297">
        <f>(BB297-BH297)/(BB297-BA297)</f>
        <v>0</v>
      </c>
      <c r="BY297">
        <f>(BU297*BS297/BG297)</f>
        <v>0</v>
      </c>
      <c r="BZ297">
        <f>(1-BY297)</f>
        <v>0</v>
      </c>
      <c r="DI297">
        <f>$B$11*EH297+$C$11*EI297+$F$11*ET297*(1-EW297)</f>
        <v>0</v>
      </c>
      <c r="DJ297">
        <f>DI297*DK297</f>
        <v>0</v>
      </c>
      <c r="DK297">
        <f>($B$11*$D$9+$C$11*$D$9+$F$11*((FG297+EY297)/MAX(FG297+EY297+FH297, 0.1)*$I$9+FH297/MAX(FG297+EY297+FH297, 0.1)*$J$9))/($B$11+$C$11+$F$11)</f>
        <v>0</v>
      </c>
      <c r="DL297">
        <f>($B$11*$K$9+$C$11*$K$9+$F$11*((FG297+EY297)/MAX(FG297+EY297+FH297, 0.1)*$P$9+FH297/MAX(FG297+EY297+FH297, 0.1)*$Q$9))/($B$11+$C$11+$F$11)</f>
        <v>0</v>
      </c>
      <c r="DM297">
        <v>5.36</v>
      </c>
      <c r="DN297">
        <v>0.5</v>
      </c>
      <c r="DO297" t="s">
        <v>440</v>
      </c>
      <c r="DP297">
        <v>2</v>
      </c>
      <c r="DQ297" t="b">
        <v>1</v>
      </c>
      <c r="DR297">
        <v>1758646962.1</v>
      </c>
      <c r="DS297">
        <v>1377.176666666667</v>
      </c>
      <c r="DT297">
        <v>1446.373333333333</v>
      </c>
      <c r="DU297">
        <v>24.33498888888889</v>
      </c>
      <c r="DV297">
        <v>19.88001111111111</v>
      </c>
      <c r="DW297">
        <v>1377.53037037037</v>
      </c>
      <c r="DX297">
        <v>24.18027777777778</v>
      </c>
      <c r="DY297">
        <v>500.0357037037037</v>
      </c>
      <c r="DZ297">
        <v>90.45485555555557</v>
      </c>
      <c r="EA297">
        <v>0.03016477407407407</v>
      </c>
      <c r="EB297">
        <v>30.70418148148148</v>
      </c>
      <c r="EC297">
        <v>30.01308888888888</v>
      </c>
      <c r="ED297">
        <v>999.9000000000001</v>
      </c>
      <c r="EE297">
        <v>0</v>
      </c>
      <c r="EF297">
        <v>0</v>
      </c>
      <c r="EG297">
        <v>10001.8962962963</v>
      </c>
      <c r="EH297">
        <v>0</v>
      </c>
      <c r="EI297">
        <v>12.3657</v>
      </c>
      <c r="EJ297">
        <v>-69.19575925925926</v>
      </c>
      <c r="EK297">
        <v>1411.527037037037</v>
      </c>
      <c r="EL297">
        <v>1475.710370370371</v>
      </c>
      <c r="EM297">
        <v>4.454982222222223</v>
      </c>
      <c r="EN297">
        <v>1446.373333333333</v>
      </c>
      <c r="EO297">
        <v>19.88001111111111</v>
      </c>
      <c r="EP297">
        <v>2.201218148148148</v>
      </c>
      <c r="EQ297">
        <v>1.798243333333333</v>
      </c>
      <c r="ER297">
        <v>18.97118148148148</v>
      </c>
      <c r="ES297">
        <v>15.77146296296296</v>
      </c>
      <c r="ET297">
        <v>1999.971481481482</v>
      </c>
      <c r="EU297">
        <v>0.9800038888888888</v>
      </c>
      <c r="EV297">
        <v>0.01999641481481482</v>
      </c>
      <c r="EW297">
        <v>0</v>
      </c>
      <c r="EX297">
        <v>848.646</v>
      </c>
      <c r="EY297">
        <v>5.00097</v>
      </c>
      <c r="EZ297">
        <v>17027.3037037037</v>
      </c>
      <c r="FA297">
        <v>16707.36666666666</v>
      </c>
      <c r="FB297">
        <v>40.56433333333333</v>
      </c>
      <c r="FC297">
        <v>40.82366666666667</v>
      </c>
      <c r="FD297">
        <v>40.43699999999999</v>
      </c>
      <c r="FE297">
        <v>40.50918518518519</v>
      </c>
      <c r="FF297">
        <v>41.25</v>
      </c>
      <c r="FG297">
        <v>1955.081481481481</v>
      </c>
      <c r="FH297">
        <v>39.89000000000001</v>
      </c>
      <c r="FI297">
        <v>0</v>
      </c>
      <c r="FJ297">
        <v>1758646970.4</v>
      </c>
      <c r="FK297">
        <v>0</v>
      </c>
      <c r="FL297">
        <v>848.7042692307691</v>
      </c>
      <c r="FM297">
        <v>-17.04338462439054</v>
      </c>
      <c r="FN297">
        <v>-345.4358974325054</v>
      </c>
      <c r="FO297">
        <v>17028.99230769231</v>
      </c>
      <c r="FP297">
        <v>15</v>
      </c>
      <c r="FQ297">
        <v>0</v>
      </c>
      <c r="FR297" t="s">
        <v>441</v>
      </c>
      <c r="FS297">
        <v>1747247426.5</v>
      </c>
      <c r="FT297">
        <v>1747247420.5</v>
      </c>
      <c r="FU297">
        <v>0</v>
      </c>
      <c r="FV297">
        <v>1.027</v>
      </c>
      <c r="FW297">
        <v>0.031</v>
      </c>
      <c r="FX297">
        <v>0.02</v>
      </c>
      <c r="FY297">
        <v>0.05</v>
      </c>
      <c r="FZ297">
        <v>420</v>
      </c>
      <c r="GA297">
        <v>16</v>
      </c>
      <c r="GB297">
        <v>0.01</v>
      </c>
      <c r="GC297">
        <v>0.1</v>
      </c>
      <c r="GD297">
        <v>-69.21202195121951</v>
      </c>
      <c r="GE297">
        <v>0.9308968641114164</v>
      </c>
      <c r="GF297">
        <v>0.1574120265529596</v>
      </c>
      <c r="GG297">
        <v>0</v>
      </c>
      <c r="GH297">
        <v>849.4938529411766</v>
      </c>
      <c r="GI297">
        <v>-16.16939648680174</v>
      </c>
      <c r="GJ297">
        <v>1.612940357242244</v>
      </c>
      <c r="GK297">
        <v>-1</v>
      </c>
      <c r="GL297">
        <v>4.519740487804878</v>
      </c>
      <c r="GM297">
        <v>-1.030657421602785</v>
      </c>
      <c r="GN297">
        <v>0.1051106472746399</v>
      </c>
      <c r="GO297">
        <v>0</v>
      </c>
      <c r="GP297">
        <v>0</v>
      </c>
      <c r="GQ297">
        <v>2</v>
      </c>
      <c r="GR297" t="s">
        <v>482</v>
      </c>
      <c r="GS297">
        <v>3.13567</v>
      </c>
      <c r="GT297">
        <v>2.69038</v>
      </c>
      <c r="GU297">
        <v>0.212851</v>
      </c>
      <c r="GV297">
        <v>0.217054</v>
      </c>
      <c r="GW297">
        <v>0.107403</v>
      </c>
      <c r="GX297">
        <v>0.0924286</v>
      </c>
      <c r="GY297">
        <v>25039.4</v>
      </c>
      <c r="GZ297">
        <v>24951.1</v>
      </c>
      <c r="HA297">
        <v>29569.7</v>
      </c>
      <c r="HB297">
        <v>29450.1</v>
      </c>
      <c r="HC297">
        <v>34872.4</v>
      </c>
      <c r="HD297">
        <v>35407.3</v>
      </c>
      <c r="HE297">
        <v>41612.3</v>
      </c>
      <c r="HF297">
        <v>41840.5</v>
      </c>
      <c r="HG297">
        <v>1.92913</v>
      </c>
      <c r="HH297">
        <v>1.87822</v>
      </c>
      <c r="HI297">
        <v>0.0778027</v>
      </c>
      <c r="HJ297">
        <v>0</v>
      </c>
      <c r="HK297">
        <v>28.809</v>
      </c>
      <c r="HL297">
        <v>999.9</v>
      </c>
      <c r="HM297">
        <v>43.5</v>
      </c>
      <c r="HN297">
        <v>31.2</v>
      </c>
      <c r="HO297">
        <v>21.9447</v>
      </c>
      <c r="HP297">
        <v>61.9481</v>
      </c>
      <c r="HQ297">
        <v>25.9816</v>
      </c>
      <c r="HR297">
        <v>1</v>
      </c>
      <c r="HS297">
        <v>0.0547764</v>
      </c>
      <c r="HT297">
        <v>-1.35899</v>
      </c>
      <c r="HU297">
        <v>20.3331</v>
      </c>
      <c r="HV297">
        <v>5.21639</v>
      </c>
      <c r="HW297">
        <v>12.0125</v>
      </c>
      <c r="HX297">
        <v>4.9887</v>
      </c>
      <c r="HY297">
        <v>3.28783</v>
      </c>
      <c r="HZ297">
        <v>9999</v>
      </c>
      <c r="IA297">
        <v>9999</v>
      </c>
      <c r="IB297">
        <v>9999</v>
      </c>
      <c r="IC297">
        <v>999.9</v>
      </c>
      <c r="ID297">
        <v>1.86754</v>
      </c>
      <c r="IE297">
        <v>1.86671</v>
      </c>
      <c r="IF297">
        <v>1.86601</v>
      </c>
      <c r="IG297">
        <v>1.866</v>
      </c>
      <c r="IH297">
        <v>1.86784</v>
      </c>
      <c r="II297">
        <v>1.87027</v>
      </c>
      <c r="IJ297">
        <v>1.86892</v>
      </c>
      <c r="IK297">
        <v>1.87042</v>
      </c>
      <c r="IL297">
        <v>0</v>
      </c>
      <c r="IM297">
        <v>0</v>
      </c>
      <c r="IN297">
        <v>0</v>
      </c>
      <c r="IO297">
        <v>0</v>
      </c>
      <c r="IP297" t="s">
        <v>443</v>
      </c>
      <c r="IQ297" t="s">
        <v>444</v>
      </c>
      <c r="IR297" t="s">
        <v>445</v>
      </c>
      <c r="IS297" t="s">
        <v>445</v>
      </c>
      <c r="IT297" t="s">
        <v>445</v>
      </c>
      <c r="IU297" t="s">
        <v>445</v>
      </c>
      <c r="IV297">
        <v>0</v>
      </c>
      <c r="IW297">
        <v>100</v>
      </c>
      <c r="IX297">
        <v>100</v>
      </c>
      <c r="IY297">
        <v>-0.38</v>
      </c>
      <c r="IZ297">
        <v>0.1547</v>
      </c>
      <c r="JA297">
        <v>0.1520806729546384</v>
      </c>
      <c r="JB297">
        <v>0.0003178419753343253</v>
      </c>
      <c r="JC297">
        <v>-6.012475575984678E-07</v>
      </c>
      <c r="JD297">
        <v>7.594320938325871E-11</v>
      </c>
      <c r="JE297">
        <v>-0.06537213769188976</v>
      </c>
      <c r="JF297">
        <v>-0.002779077146552394</v>
      </c>
      <c r="JG297">
        <v>0.0007843295920201409</v>
      </c>
      <c r="JH297">
        <v>-1.211717912536145E-05</v>
      </c>
      <c r="JI297">
        <v>4</v>
      </c>
      <c r="JJ297">
        <v>2338</v>
      </c>
      <c r="JK297">
        <v>1</v>
      </c>
      <c r="JL297">
        <v>27</v>
      </c>
      <c r="JM297">
        <v>189992.4</v>
      </c>
      <c r="JN297">
        <v>189992.5</v>
      </c>
      <c r="JO297">
        <v>2.8479</v>
      </c>
      <c r="JP297">
        <v>2.2229</v>
      </c>
      <c r="JQ297">
        <v>1.39771</v>
      </c>
      <c r="JR297">
        <v>2.34863</v>
      </c>
      <c r="JS297">
        <v>1.49536</v>
      </c>
      <c r="JT297">
        <v>2.68188</v>
      </c>
      <c r="JU297">
        <v>36.2224</v>
      </c>
      <c r="JV297">
        <v>24.07</v>
      </c>
      <c r="JW297">
        <v>18</v>
      </c>
      <c r="JX297">
        <v>489.6</v>
      </c>
      <c r="JY297">
        <v>447.671</v>
      </c>
      <c r="JZ297">
        <v>29.6366</v>
      </c>
      <c r="KA297">
        <v>28.2961</v>
      </c>
      <c r="KB297">
        <v>29.9991</v>
      </c>
      <c r="KC297">
        <v>28.1097</v>
      </c>
      <c r="KD297">
        <v>28.0394</v>
      </c>
      <c r="KE297">
        <v>57.0126</v>
      </c>
      <c r="KF297">
        <v>12.9781</v>
      </c>
      <c r="KG297">
        <v>38.3946</v>
      </c>
      <c r="KH297">
        <v>29.5215</v>
      </c>
      <c r="KI297">
        <v>1489.61</v>
      </c>
      <c r="KJ297">
        <v>19.9246</v>
      </c>
      <c r="KK297">
        <v>101.063</v>
      </c>
      <c r="KL297">
        <v>100.612</v>
      </c>
    </row>
    <row r="298" spans="1:298">
      <c r="A298">
        <v>282</v>
      </c>
      <c r="B298">
        <v>1758646974.6</v>
      </c>
      <c r="C298">
        <v>5348.599999904633</v>
      </c>
      <c r="D298" t="s">
        <v>1010</v>
      </c>
      <c r="E298" t="s">
        <v>1011</v>
      </c>
      <c r="F298">
        <v>5</v>
      </c>
      <c r="G298" t="s">
        <v>833</v>
      </c>
      <c r="H298" t="s">
        <v>437</v>
      </c>
      <c r="I298" t="s">
        <v>438</v>
      </c>
      <c r="J298">
        <v>1758646966.814285</v>
      </c>
      <c r="K298">
        <f>(L298)/1000</f>
        <v>0</v>
      </c>
      <c r="L298">
        <f>IF(DQ298, AO298, AI298)</f>
        <v>0</v>
      </c>
      <c r="M298">
        <f>IF(DQ298, AJ298, AH298)</f>
        <v>0</v>
      </c>
      <c r="N298">
        <f>DS298 - IF(AV298&gt;1, M298*DM298*100.0/(AX298), 0)</f>
        <v>0</v>
      </c>
      <c r="O298">
        <f>((U298-K298/2)*N298-M298)/(U298+K298/2)</f>
        <v>0</v>
      </c>
      <c r="P298">
        <f>O298*(DZ298+EA298)/1000.0</f>
        <v>0</v>
      </c>
      <c r="Q298">
        <f>(DS298 - IF(AV298&gt;1, M298*DM298*100.0/(AX298), 0))*(DZ298+EA298)/1000.0</f>
        <v>0</v>
      </c>
      <c r="R298">
        <f>2.0/((1/T298-1/S298)+SIGN(T298)*SQRT((1/T298-1/S298)*(1/T298-1/S298) + 4*DN298/((DN298+1)*(DN298+1))*(2*1/T298*1/S298-1/S298*1/S298)))</f>
        <v>0</v>
      </c>
      <c r="S298">
        <f>IF(LEFT(DO298,1)&lt;&gt;"0",IF(LEFT(DO298,1)="1",3.0,DP298),$D$5+$E$5*(EG298*DZ298/($K$5*1000))+$F$5*(EG298*DZ298/($K$5*1000))*MAX(MIN(DM298,$J$5),$I$5)*MAX(MIN(DM298,$J$5),$I$5)+$G$5*MAX(MIN(DM298,$J$5),$I$5)*(EG298*DZ298/($K$5*1000))+$H$5*(EG298*DZ298/($K$5*1000))*(EG298*DZ298/($K$5*1000)))</f>
        <v>0</v>
      </c>
      <c r="T298">
        <f>K298*(1000-(1000*0.61365*exp(17.502*X298/(240.97+X298))/(DZ298+EA298)+DU298)/2)/(1000*0.61365*exp(17.502*X298/(240.97+X298))/(DZ298+EA298)-DU298)</f>
        <v>0</v>
      </c>
      <c r="U298">
        <f>1/((DN298+1)/(R298/1.6)+1/(S298/1.37)) + DN298/((DN298+1)/(R298/1.6) + DN298/(S298/1.37))</f>
        <v>0</v>
      </c>
      <c r="V298">
        <f>(DI298*DL298)</f>
        <v>0</v>
      </c>
      <c r="W298">
        <f>(EB298+(V298+2*0.95*5.67E-8*(((EB298+$B$7)+273)^4-(EB298+273)^4)-44100*K298)/(1.84*29.3*S298+8*0.95*5.67E-8*(EB298+273)^3))</f>
        <v>0</v>
      </c>
      <c r="X298">
        <f>($C$7*EC298+$D$7*ED298+$E$7*W298)</f>
        <v>0</v>
      </c>
      <c r="Y298">
        <f>0.61365*exp(17.502*X298/(240.97+X298))</f>
        <v>0</v>
      </c>
      <c r="Z298">
        <f>(AA298/AB298*100)</f>
        <v>0</v>
      </c>
      <c r="AA298">
        <f>DU298*(DZ298+EA298)/1000</f>
        <v>0</v>
      </c>
      <c r="AB298">
        <f>0.61365*exp(17.502*EB298/(240.97+EB298))</f>
        <v>0</v>
      </c>
      <c r="AC298">
        <f>(Y298-DU298*(DZ298+EA298)/1000)</f>
        <v>0</v>
      </c>
      <c r="AD298">
        <f>(-K298*44100)</f>
        <v>0</v>
      </c>
      <c r="AE298">
        <f>2*29.3*S298*0.92*(EB298-X298)</f>
        <v>0</v>
      </c>
      <c r="AF298">
        <f>2*0.95*5.67E-8*(((EB298+$B$7)+273)^4-(X298+273)^4)</f>
        <v>0</v>
      </c>
      <c r="AG298">
        <f>V298+AF298+AD298+AE298</f>
        <v>0</v>
      </c>
      <c r="AH298">
        <f>DY298*AV298*(DT298-DS298*(1000-AV298*DV298)/(1000-AV298*DU298))/(100*DM298)</f>
        <v>0</v>
      </c>
      <c r="AI298">
        <f>1000*DY298*AV298*(DU298-DV298)/(100*DM298*(1000-AV298*DU298))</f>
        <v>0</v>
      </c>
      <c r="AJ298">
        <f>(AK298 - AL298 - DZ298*1E3/(8.314*(EB298+273.15)) * AN298/DY298 * AM298) * DY298/(100*DM298) * (1000 - DV298)/1000</f>
        <v>0</v>
      </c>
      <c r="AK298">
        <v>1507.979095610812</v>
      </c>
      <c r="AL298">
        <v>1452.726727272727</v>
      </c>
      <c r="AM298">
        <v>3.402921738244801</v>
      </c>
      <c r="AN298">
        <v>64.9634164498939</v>
      </c>
      <c r="AO298">
        <f>(AQ298 - AP298 + DZ298*1E3/(8.314*(EB298+273.15)) * AS298/DY298 * AR298) * DY298/(100*DM298) * 1000/(1000 - AQ298)</f>
        <v>0</v>
      </c>
      <c r="AP298">
        <v>19.96780789060115</v>
      </c>
      <c r="AQ298">
        <v>24.29340242424242</v>
      </c>
      <c r="AR298">
        <v>-0.009260081766969764</v>
      </c>
      <c r="AS298">
        <v>107.6059285332688</v>
      </c>
      <c r="AT298">
        <v>0</v>
      </c>
      <c r="AU298">
        <v>0</v>
      </c>
      <c r="AV298">
        <f>IF(AT298*$H$13&gt;=AX298,1.0,(AX298/(AX298-AT298*$H$13)))</f>
        <v>0</v>
      </c>
      <c r="AW298">
        <f>(AV298-1)*100</f>
        <v>0</v>
      </c>
      <c r="AX298">
        <f>MAX(0,($B$13+$C$13*EG298)/(1+$D$13*EG298)*DZ298/(EB298+273)*$E$13)</f>
        <v>0</v>
      </c>
      <c r="AY298" t="s">
        <v>439</v>
      </c>
      <c r="AZ298" t="s">
        <v>439</v>
      </c>
      <c r="BA298">
        <v>0</v>
      </c>
      <c r="BB298">
        <v>0</v>
      </c>
      <c r="BC298">
        <f>1-BA298/BB298</f>
        <v>0</v>
      </c>
      <c r="BD298">
        <v>0</v>
      </c>
      <c r="BE298" t="s">
        <v>439</v>
      </c>
      <c r="BF298" t="s">
        <v>439</v>
      </c>
      <c r="BG298">
        <v>0</v>
      </c>
      <c r="BH298">
        <v>0</v>
      </c>
      <c r="BI298">
        <f>1-BG298/BH298</f>
        <v>0</v>
      </c>
      <c r="BJ298">
        <v>0.5</v>
      </c>
      <c r="BK298">
        <f>DJ298</f>
        <v>0</v>
      </c>
      <c r="BL298">
        <f>M298</f>
        <v>0</v>
      </c>
      <c r="BM298">
        <f>BI298*BJ298*BK298</f>
        <v>0</v>
      </c>
      <c r="BN298">
        <f>(BL298-BD298)/BK298</f>
        <v>0</v>
      </c>
      <c r="BO298">
        <f>(BB298-BH298)/BH298</f>
        <v>0</v>
      </c>
      <c r="BP298">
        <f>BA298/(BC298+BA298/BH298)</f>
        <v>0</v>
      </c>
      <c r="BQ298" t="s">
        <v>439</v>
      </c>
      <c r="BR298">
        <v>0</v>
      </c>
      <c r="BS298">
        <f>IF(BR298&lt;&gt;0, BR298, BP298)</f>
        <v>0</v>
      </c>
      <c r="BT298">
        <f>1-BS298/BH298</f>
        <v>0</v>
      </c>
      <c r="BU298">
        <f>(BH298-BG298)/(BH298-BS298)</f>
        <v>0</v>
      </c>
      <c r="BV298">
        <f>(BB298-BH298)/(BB298-BS298)</f>
        <v>0</v>
      </c>
      <c r="BW298">
        <f>(BH298-BG298)/(BH298-BA298)</f>
        <v>0</v>
      </c>
      <c r="BX298">
        <f>(BB298-BH298)/(BB298-BA298)</f>
        <v>0</v>
      </c>
      <c r="BY298">
        <f>(BU298*BS298/BG298)</f>
        <v>0</v>
      </c>
      <c r="BZ298">
        <f>(1-BY298)</f>
        <v>0</v>
      </c>
      <c r="DI298">
        <f>$B$11*EH298+$C$11*EI298+$F$11*ET298*(1-EW298)</f>
        <v>0</v>
      </c>
      <c r="DJ298">
        <f>DI298*DK298</f>
        <v>0</v>
      </c>
      <c r="DK298">
        <f>($B$11*$D$9+$C$11*$D$9+$F$11*((FG298+EY298)/MAX(FG298+EY298+FH298, 0.1)*$I$9+FH298/MAX(FG298+EY298+FH298, 0.1)*$J$9))/($B$11+$C$11+$F$11)</f>
        <v>0</v>
      </c>
      <c r="DL298">
        <f>($B$11*$K$9+$C$11*$K$9+$F$11*((FG298+EY298)/MAX(FG298+EY298+FH298, 0.1)*$P$9+FH298/MAX(FG298+EY298+FH298, 0.1)*$Q$9))/($B$11+$C$11+$F$11)</f>
        <v>0</v>
      </c>
      <c r="DM298">
        <v>5.36</v>
      </c>
      <c r="DN298">
        <v>0.5</v>
      </c>
      <c r="DO298" t="s">
        <v>440</v>
      </c>
      <c r="DP298">
        <v>2</v>
      </c>
      <c r="DQ298" t="b">
        <v>1</v>
      </c>
      <c r="DR298">
        <v>1758646966.814285</v>
      </c>
      <c r="DS298">
        <v>1393.045714285714</v>
      </c>
      <c r="DT298">
        <v>1462.083214285715</v>
      </c>
      <c r="DU298">
        <v>24.33083928571428</v>
      </c>
      <c r="DV298">
        <v>19.93072857142857</v>
      </c>
      <c r="DW298">
        <v>1393.413214285714</v>
      </c>
      <c r="DX298">
        <v>24.17619285714285</v>
      </c>
      <c r="DY298">
        <v>500.0125714285714</v>
      </c>
      <c r="DZ298">
        <v>90.4546892857143</v>
      </c>
      <c r="EA298">
        <v>0.03017560357142857</v>
      </c>
      <c r="EB298">
        <v>30.72450357142857</v>
      </c>
      <c r="EC298">
        <v>30.04546428571429</v>
      </c>
      <c r="ED298">
        <v>999.9000000000002</v>
      </c>
      <c r="EE298">
        <v>0</v>
      </c>
      <c r="EF298">
        <v>0</v>
      </c>
      <c r="EG298">
        <v>9994.483928571428</v>
      </c>
      <c r="EH298">
        <v>0</v>
      </c>
      <c r="EI298">
        <v>12.36413571428571</v>
      </c>
      <c r="EJ298">
        <v>-69.03593571428571</v>
      </c>
      <c r="EK298">
        <v>1427.785357142857</v>
      </c>
      <c r="EL298">
        <v>1491.815357142857</v>
      </c>
      <c r="EM298">
        <v>4.400120714285714</v>
      </c>
      <c r="EN298">
        <v>1462.083214285715</v>
      </c>
      <c r="EO298">
        <v>19.93072857142857</v>
      </c>
      <c r="EP298">
        <v>2.200838928571429</v>
      </c>
      <c r="EQ298">
        <v>1.802827857142857</v>
      </c>
      <c r="ER298">
        <v>18.96841428571429</v>
      </c>
      <c r="ES298">
        <v>15.81129285714286</v>
      </c>
      <c r="ET298">
        <v>1999.977142857143</v>
      </c>
      <c r="EU298">
        <v>0.9800042142857145</v>
      </c>
      <c r="EV298">
        <v>0.01999609285714286</v>
      </c>
      <c r="EW298">
        <v>0</v>
      </c>
      <c r="EX298">
        <v>847.1964285714286</v>
      </c>
      <c r="EY298">
        <v>5.00097</v>
      </c>
      <c r="EZ298">
        <v>16999.275</v>
      </c>
      <c r="FA298">
        <v>16707.40357142857</v>
      </c>
      <c r="FB298">
        <v>40.56424999999999</v>
      </c>
      <c r="FC298">
        <v>40.82774999999999</v>
      </c>
      <c r="FD298">
        <v>40.4415</v>
      </c>
      <c r="FE298">
        <v>40.51328571428571</v>
      </c>
      <c r="FF298">
        <v>41.25</v>
      </c>
      <c r="FG298">
        <v>1955.087142857143</v>
      </c>
      <c r="FH298">
        <v>39.89000000000001</v>
      </c>
      <c r="FI298">
        <v>0</v>
      </c>
      <c r="FJ298">
        <v>1758646975.8</v>
      </c>
      <c r="FK298">
        <v>0</v>
      </c>
      <c r="FL298">
        <v>846.9845199999999</v>
      </c>
      <c r="FM298">
        <v>-18.90023079717048</v>
      </c>
      <c r="FN298">
        <v>-365.8461543396292</v>
      </c>
      <c r="FO298">
        <v>16995.296</v>
      </c>
      <c r="FP298">
        <v>15</v>
      </c>
      <c r="FQ298">
        <v>0</v>
      </c>
      <c r="FR298" t="s">
        <v>441</v>
      </c>
      <c r="FS298">
        <v>1747247426.5</v>
      </c>
      <c r="FT298">
        <v>1747247420.5</v>
      </c>
      <c r="FU298">
        <v>0</v>
      </c>
      <c r="FV298">
        <v>1.027</v>
      </c>
      <c r="FW298">
        <v>0.031</v>
      </c>
      <c r="FX298">
        <v>0.02</v>
      </c>
      <c r="FY298">
        <v>0.05</v>
      </c>
      <c r="FZ298">
        <v>420</v>
      </c>
      <c r="GA298">
        <v>16</v>
      </c>
      <c r="GB298">
        <v>0.01</v>
      </c>
      <c r="GC298">
        <v>0.1</v>
      </c>
      <c r="GD298">
        <v>-69.1282525</v>
      </c>
      <c r="GE298">
        <v>1.696078424015148</v>
      </c>
      <c r="GF298">
        <v>0.202431232752631</v>
      </c>
      <c r="GG298">
        <v>0</v>
      </c>
      <c r="GH298">
        <v>847.9638529411764</v>
      </c>
      <c r="GI298">
        <v>-17.85841101152643</v>
      </c>
      <c r="GJ298">
        <v>1.774155261001245</v>
      </c>
      <c r="GK298">
        <v>-1</v>
      </c>
      <c r="GL298">
        <v>4.43000575</v>
      </c>
      <c r="GM298">
        <v>-0.7117345215759977</v>
      </c>
      <c r="GN298">
        <v>0.06932013891674989</v>
      </c>
      <c r="GO298">
        <v>0</v>
      </c>
      <c r="GP298">
        <v>0</v>
      </c>
      <c r="GQ298">
        <v>2</v>
      </c>
      <c r="GR298" t="s">
        <v>482</v>
      </c>
      <c r="GS298">
        <v>3.1356</v>
      </c>
      <c r="GT298">
        <v>2.69034</v>
      </c>
      <c r="GU298">
        <v>0.214396</v>
      </c>
      <c r="GV298">
        <v>0.218525</v>
      </c>
      <c r="GW298">
        <v>0.107276</v>
      </c>
      <c r="GX298">
        <v>0.0924642</v>
      </c>
      <c r="GY298">
        <v>24990.6</v>
      </c>
      <c r="GZ298">
        <v>24904.2</v>
      </c>
      <c r="HA298">
        <v>29570.1</v>
      </c>
      <c r="HB298">
        <v>29450.1</v>
      </c>
      <c r="HC298">
        <v>34878.1</v>
      </c>
      <c r="HD298">
        <v>35405.7</v>
      </c>
      <c r="HE298">
        <v>41613</v>
      </c>
      <c r="HF298">
        <v>41840.3</v>
      </c>
      <c r="HG298">
        <v>1.92895</v>
      </c>
      <c r="HH298">
        <v>1.87855</v>
      </c>
      <c r="HI298">
        <v>0.0807643</v>
      </c>
      <c r="HJ298">
        <v>0</v>
      </c>
      <c r="HK298">
        <v>28.7967</v>
      </c>
      <c r="HL298">
        <v>999.9</v>
      </c>
      <c r="HM298">
        <v>43.6</v>
      </c>
      <c r="HN298">
        <v>31.2</v>
      </c>
      <c r="HO298">
        <v>21.9963</v>
      </c>
      <c r="HP298">
        <v>62.0781</v>
      </c>
      <c r="HQ298">
        <v>26.1418</v>
      </c>
      <c r="HR298">
        <v>1</v>
      </c>
      <c r="HS298">
        <v>0.0537322</v>
      </c>
      <c r="HT298">
        <v>-0.697584</v>
      </c>
      <c r="HU298">
        <v>20.3378</v>
      </c>
      <c r="HV298">
        <v>5.21684</v>
      </c>
      <c r="HW298">
        <v>12.0134</v>
      </c>
      <c r="HX298">
        <v>4.98875</v>
      </c>
      <c r="HY298">
        <v>3.2878</v>
      </c>
      <c r="HZ298">
        <v>9999</v>
      </c>
      <c r="IA298">
        <v>9999</v>
      </c>
      <c r="IB298">
        <v>9999</v>
      </c>
      <c r="IC298">
        <v>999.9</v>
      </c>
      <c r="ID298">
        <v>1.86754</v>
      </c>
      <c r="IE298">
        <v>1.86673</v>
      </c>
      <c r="IF298">
        <v>1.86602</v>
      </c>
      <c r="IG298">
        <v>1.866</v>
      </c>
      <c r="IH298">
        <v>1.86786</v>
      </c>
      <c r="II298">
        <v>1.87028</v>
      </c>
      <c r="IJ298">
        <v>1.86895</v>
      </c>
      <c r="IK298">
        <v>1.87042</v>
      </c>
      <c r="IL298">
        <v>0</v>
      </c>
      <c r="IM298">
        <v>0</v>
      </c>
      <c r="IN298">
        <v>0</v>
      </c>
      <c r="IO298">
        <v>0</v>
      </c>
      <c r="IP298" t="s">
        <v>443</v>
      </c>
      <c r="IQ298" t="s">
        <v>444</v>
      </c>
      <c r="IR298" t="s">
        <v>445</v>
      </c>
      <c r="IS298" t="s">
        <v>445</v>
      </c>
      <c r="IT298" t="s">
        <v>445</v>
      </c>
      <c r="IU298" t="s">
        <v>445</v>
      </c>
      <c r="IV298">
        <v>0</v>
      </c>
      <c r="IW298">
        <v>100</v>
      </c>
      <c r="IX298">
        <v>100</v>
      </c>
      <c r="IY298">
        <v>-0.39</v>
      </c>
      <c r="IZ298">
        <v>0.1541</v>
      </c>
      <c r="JA298">
        <v>0.1520806729546384</v>
      </c>
      <c r="JB298">
        <v>0.0003178419753343253</v>
      </c>
      <c r="JC298">
        <v>-6.012475575984678E-07</v>
      </c>
      <c r="JD298">
        <v>7.594320938325871E-11</v>
      </c>
      <c r="JE298">
        <v>-0.06537213769188976</v>
      </c>
      <c r="JF298">
        <v>-0.002779077146552394</v>
      </c>
      <c r="JG298">
        <v>0.0007843295920201409</v>
      </c>
      <c r="JH298">
        <v>-1.211717912536145E-05</v>
      </c>
      <c r="JI298">
        <v>4</v>
      </c>
      <c r="JJ298">
        <v>2338</v>
      </c>
      <c r="JK298">
        <v>1</v>
      </c>
      <c r="JL298">
        <v>27</v>
      </c>
      <c r="JM298">
        <v>189992.5</v>
      </c>
      <c r="JN298">
        <v>189992.6</v>
      </c>
      <c r="JO298">
        <v>2.87354</v>
      </c>
      <c r="JP298">
        <v>2.23022</v>
      </c>
      <c r="JQ298">
        <v>1.39771</v>
      </c>
      <c r="JR298">
        <v>2.34497</v>
      </c>
      <c r="JS298">
        <v>1.49536</v>
      </c>
      <c r="JT298">
        <v>2.69653</v>
      </c>
      <c r="JU298">
        <v>36.2224</v>
      </c>
      <c r="JV298">
        <v>24.07</v>
      </c>
      <c r="JW298">
        <v>18</v>
      </c>
      <c r="JX298">
        <v>489.491</v>
      </c>
      <c r="JY298">
        <v>447.887</v>
      </c>
      <c r="JZ298">
        <v>29.5942</v>
      </c>
      <c r="KA298">
        <v>28.2986</v>
      </c>
      <c r="KB298">
        <v>29.9991</v>
      </c>
      <c r="KC298">
        <v>28.1097</v>
      </c>
      <c r="KD298">
        <v>28.0414</v>
      </c>
      <c r="KE298">
        <v>57.4884</v>
      </c>
      <c r="KF298">
        <v>12.9781</v>
      </c>
      <c r="KG298">
        <v>38.7782</v>
      </c>
      <c r="KH298">
        <v>29.4676</v>
      </c>
      <c r="KI298">
        <v>1509.67</v>
      </c>
      <c r="KJ298">
        <v>20.0458</v>
      </c>
      <c r="KK298">
        <v>101.065</v>
      </c>
      <c r="KL298">
        <v>100.612</v>
      </c>
    </row>
    <row r="299" spans="1:298">
      <c r="A299">
        <v>283</v>
      </c>
      <c r="B299">
        <v>1758646979.6</v>
      </c>
      <c r="C299">
        <v>5353.599999904633</v>
      </c>
      <c r="D299" t="s">
        <v>1012</v>
      </c>
      <c r="E299" t="s">
        <v>1013</v>
      </c>
      <c r="F299">
        <v>5</v>
      </c>
      <c r="G299" t="s">
        <v>833</v>
      </c>
      <c r="H299" t="s">
        <v>437</v>
      </c>
      <c r="I299" t="s">
        <v>438</v>
      </c>
      <c r="J299">
        <v>1758646972.1</v>
      </c>
      <c r="K299">
        <f>(L299)/1000</f>
        <v>0</v>
      </c>
      <c r="L299">
        <f>IF(DQ299, AO299, AI299)</f>
        <v>0</v>
      </c>
      <c r="M299">
        <f>IF(DQ299, AJ299, AH299)</f>
        <v>0</v>
      </c>
      <c r="N299">
        <f>DS299 - IF(AV299&gt;1, M299*DM299*100.0/(AX299), 0)</f>
        <v>0</v>
      </c>
      <c r="O299">
        <f>((U299-K299/2)*N299-M299)/(U299+K299/2)</f>
        <v>0</v>
      </c>
      <c r="P299">
        <f>O299*(DZ299+EA299)/1000.0</f>
        <v>0</v>
      </c>
      <c r="Q299">
        <f>(DS299 - IF(AV299&gt;1, M299*DM299*100.0/(AX299), 0))*(DZ299+EA299)/1000.0</f>
        <v>0</v>
      </c>
      <c r="R299">
        <f>2.0/((1/T299-1/S299)+SIGN(T299)*SQRT((1/T299-1/S299)*(1/T299-1/S299) + 4*DN299/((DN299+1)*(DN299+1))*(2*1/T299*1/S299-1/S299*1/S299)))</f>
        <v>0</v>
      </c>
      <c r="S299">
        <f>IF(LEFT(DO299,1)&lt;&gt;"0",IF(LEFT(DO299,1)="1",3.0,DP299),$D$5+$E$5*(EG299*DZ299/($K$5*1000))+$F$5*(EG299*DZ299/($K$5*1000))*MAX(MIN(DM299,$J$5),$I$5)*MAX(MIN(DM299,$J$5),$I$5)+$G$5*MAX(MIN(DM299,$J$5),$I$5)*(EG299*DZ299/($K$5*1000))+$H$5*(EG299*DZ299/($K$5*1000))*(EG299*DZ299/($K$5*1000)))</f>
        <v>0</v>
      </c>
      <c r="T299">
        <f>K299*(1000-(1000*0.61365*exp(17.502*X299/(240.97+X299))/(DZ299+EA299)+DU299)/2)/(1000*0.61365*exp(17.502*X299/(240.97+X299))/(DZ299+EA299)-DU299)</f>
        <v>0</v>
      </c>
      <c r="U299">
        <f>1/((DN299+1)/(R299/1.6)+1/(S299/1.37)) + DN299/((DN299+1)/(R299/1.6) + DN299/(S299/1.37))</f>
        <v>0</v>
      </c>
      <c r="V299">
        <f>(DI299*DL299)</f>
        <v>0</v>
      </c>
      <c r="W299">
        <f>(EB299+(V299+2*0.95*5.67E-8*(((EB299+$B$7)+273)^4-(EB299+273)^4)-44100*K299)/(1.84*29.3*S299+8*0.95*5.67E-8*(EB299+273)^3))</f>
        <v>0</v>
      </c>
      <c r="X299">
        <f>($C$7*EC299+$D$7*ED299+$E$7*W299)</f>
        <v>0</v>
      </c>
      <c r="Y299">
        <f>0.61365*exp(17.502*X299/(240.97+X299))</f>
        <v>0</v>
      </c>
      <c r="Z299">
        <f>(AA299/AB299*100)</f>
        <v>0</v>
      </c>
      <c r="AA299">
        <f>DU299*(DZ299+EA299)/1000</f>
        <v>0</v>
      </c>
      <c r="AB299">
        <f>0.61365*exp(17.502*EB299/(240.97+EB299))</f>
        <v>0</v>
      </c>
      <c r="AC299">
        <f>(Y299-DU299*(DZ299+EA299)/1000)</f>
        <v>0</v>
      </c>
      <c r="AD299">
        <f>(-K299*44100)</f>
        <v>0</v>
      </c>
      <c r="AE299">
        <f>2*29.3*S299*0.92*(EB299-X299)</f>
        <v>0</v>
      </c>
      <c r="AF299">
        <f>2*0.95*5.67E-8*(((EB299+$B$7)+273)^4-(X299+273)^4)</f>
        <v>0</v>
      </c>
      <c r="AG299">
        <f>V299+AF299+AD299+AE299</f>
        <v>0</v>
      </c>
      <c r="AH299">
        <f>DY299*AV299*(DT299-DS299*(1000-AV299*DV299)/(1000-AV299*DU299))/(100*DM299)</f>
        <v>0</v>
      </c>
      <c r="AI299">
        <f>1000*DY299*AV299*(DU299-DV299)/(100*DM299*(1000-AV299*DU299))</f>
        <v>0</v>
      </c>
      <c r="AJ299">
        <f>(AK299 - AL299 - DZ299*1E3/(8.314*(EB299+273.15)) * AN299/DY299 * AM299) * DY299/(100*DM299) * (1000 - DV299)/1000</f>
        <v>0</v>
      </c>
      <c r="AK299">
        <v>1525.222855450495</v>
      </c>
      <c r="AL299">
        <v>1469.959575757576</v>
      </c>
      <c r="AM299">
        <v>3.453127081061139</v>
      </c>
      <c r="AN299">
        <v>64.9634164498939</v>
      </c>
      <c r="AO299">
        <f>(AQ299 - AP299 + DZ299*1E3/(8.314*(EB299+273.15)) * AS299/DY299 * AR299) * DY299/(100*DM299) * 1000/(1000 - AQ299)</f>
        <v>0</v>
      </c>
      <c r="AP299">
        <v>20.02681934744328</v>
      </c>
      <c r="AQ299">
        <v>24.24541757575757</v>
      </c>
      <c r="AR299">
        <v>-0.009499689253303559</v>
      </c>
      <c r="AS299">
        <v>107.6059285332688</v>
      </c>
      <c r="AT299">
        <v>0</v>
      </c>
      <c r="AU299">
        <v>0</v>
      </c>
      <c r="AV299">
        <f>IF(AT299*$H$13&gt;=AX299,1.0,(AX299/(AX299-AT299*$H$13)))</f>
        <v>0</v>
      </c>
      <c r="AW299">
        <f>(AV299-1)*100</f>
        <v>0</v>
      </c>
      <c r="AX299">
        <f>MAX(0,($B$13+$C$13*EG299)/(1+$D$13*EG299)*DZ299/(EB299+273)*$E$13)</f>
        <v>0</v>
      </c>
      <c r="AY299" t="s">
        <v>439</v>
      </c>
      <c r="AZ299" t="s">
        <v>439</v>
      </c>
      <c r="BA299">
        <v>0</v>
      </c>
      <c r="BB299">
        <v>0</v>
      </c>
      <c r="BC299">
        <f>1-BA299/BB299</f>
        <v>0</v>
      </c>
      <c r="BD299">
        <v>0</v>
      </c>
      <c r="BE299" t="s">
        <v>439</v>
      </c>
      <c r="BF299" t="s">
        <v>439</v>
      </c>
      <c r="BG299">
        <v>0</v>
      </c>
      <c r="BH299">
        <v>0</v>
      </c>
      <c r="BI299">
        <f>1-BG299/BH299</f>
        <v>0</v>
      </c>
      <c r="BJ299">
        <v>0.5</v>
      </c>
      <c r="BK299">
        <f>DJ299</f>
        <v>0</v>
      </c>
      <c r="BL299">
        <f>M299</f>
        <v>0</v>
      </c>
      <c r="BM299">
        <f>BI299*BJ299*BK299</f>
        <v>0</v>
      </c>
      <c r="BN299">
        <f>(BL299-BD299)/BK299</f>
        <v>0</v>
      </c>
      <c r="BO299">
        <f>(BB299-BH299)/BH299</f>
        <v>0</v>
      </c>
      <c r="BP299">
        <f>BA299/(BC299+BA299/BH299)</f>
        <v>0</v>
      </c>
      <c r="BQ299" t="s">
        <v>439</v>
      </c>
      <c r="BR299">
        <v>0</v>
      </c>
      <c r="BS299">
        <f>IF(BR299&lt;&gt;0, BR299, BP299)</f>
        <v>0</v>
      </c>
      <c r="BT299">
        <f>1-BS299/BH299</f>
        <v>0</v>
      </c>
      <c r="BU299">
        <f>(BH299-BG299)/(BH299-BS299)</f>
        <v>0</v>
      </c>
      <c r="BV299">
        <f>(BB299-BH299)/(BB299-BS299)</f>
        <v>0</v>
      </c>
      <c r="BW299">
        <f>(BH299-BG299)/(BH299-BA299)</f>
        <v>0</v>
      </c>
      <c r="BX299">
        <f>(BB299-BH299)/(BB299-BA299)</f>
        <v>0</v>
      </c>
      <c r="BY299">
        <f>(BU299*BS299/BG299)</f>
        <v>0</v>
      </c>
      <c r="BZ299">
        <f>(1-BY299)</f>
        <v>0</v>
      </c>
      <c r="DI299">
        <f>$B$11*EH299+$C$11*EI299+$F$11*ET299*(1-EW299)</f>
        <v>0</v>
      </c>
      <c r="DJ299">
        <f>DI299*DK299</f>
        <v>0</v>
      </c>
      <c r="DK299">
        <f>($B$11*$D$9+$C$11*$D$9+$F$11*((FG299+EY299)/MAX(FG299+EY299+FH299, 0.1)*$I$9+FH299/MAX(FG299+EY299+FH299, 0.1)*$J$9))/($B$11+$C$11+$F$11)</f>
        <v>0</v>
      </c>
      <c r="DL299">
        <f>($B$11*$K$9+$C$11*$K$9+$F$11*((FG299+EY299)/MAX(FG299+EY299+FH299, 0.1)*$P$9+FH299/MAX(FG299+EY299+FH299, 0.1)*$Q$9))/($B$11+$C$11+$F$11)</f>
        <v>0</v>
      </c>
      <c r="DM299">
        <v>5.36</v>
      </c>
      <c r="DN299">
        <v>0.5</v>
      </c>
      <c r="DO299" t="s">
        <v>440</v>
      </c>
      <c r="DP299">
        <v>2</v>
      </c>
      <c r="DQ299" t="b">
        <v>1</v>
      </c>
      <c r="DR299">
        <v>1758646972.1</v>
      </c>
      <c r="DS299">
        <v>1410.771111111111</v>
      </c>
      <c r="DT299">
        <v>1479.796666666666</v>
      </c>
      <c r="DU299">
        <v>24.30564444444444</v>
      </c>
      <c r="DV299">
        <v>19.97842222222222</v>
      </c>
      <c r="DW299">
        <v>1411.154444444444</v>
      </c>
      <c r="DX299">
        <v>24.15134444444444</v>
      </c>
      <c r="DY299">
        <v>500.0141111111111</v>
      </c>
      <c r="DZ299">
        <v>90.45372222222223</v>
      </c>
      <c r="EA299">
        <v>0.03007073703703704</v>
      </c>
      <c r="EB299">
        <v>30.74913703703704</v>
      </c>
      <c r="EC299">
        <v>30.08578148148148</v>
      </c>
      <c r="ED299">
        <v>999.9000000000001</v>
      </c>
      <c r="EE299">
        <v>0</v>
      </c>
      <c r="EF299">
        <v>0</v>
      </c>
      <c r="EG299">
        <v>9996.247037037036</v>
      </c>
      <c r="EH299">
        <v>0</v>
      </c>
      <c r="EI299">
        <v>12.35802962962963</v>
      </c>
      <c r="EJ299">
        <v>-69.02435925925926</v>
      </c>
      <c r="EK299">
        <v>1445.914814814815</v>
      </c>
      <c r="EL299">
        <v>1509.962592592593</v>
      </c>
      <c r="EM299">
        <v>4.327236296296296</v>
      </c>
      <c r="EN299">
        <v>1479.796666666666</v>
      </c>
      <c r="EO299">
        <v>19.97842222222222</v>
      </c>
      <c r="EP299">
        <v>2.198536666666667</v>
      </c>
      <c r="EQ299">
        <v>1.807122222222222</v>
      </c>
      <c r="ER299">
        <v>18.95163703703704</v>
      </c>
      <c r="ES299">
        <v>15.8484962962963</v>
      </c>
      <c r="ET299">
        <v>2000.006666666667</v>
      </c>
      <c r="EU299">
        <v>0.9800047777777778</v>
      </c>
      <c r="EV299">
        <v>0.01999554814814815</v>
      </c>
      <c r="EW299">
        <v>0</v>
      </c>
      <c r="EX299">
        <v>845.5340740740741</v>
      </c>
      <c r="EY299">
        <v>5.00097</v>
      </c>
      <c r="EZ299">
        <v>16967.91481481481</v>
      </c>
      <c r="FA299">
        <v>16707.64444444444</v>
      </c>
      <c r="FB299">
        <v>40.56433333333333</v>
      </c>
      <c r="FC299">
        <v>40.83533333333334</v>
      </c>
      <c r="FD299">
        <v>40.44866666666667</v>
      </c>
      <c r="FE299">
        <v>40.52066666666666</v>
      </c>
      <c r="FF299">
        <v>41.25</v>
      </c>
      <c r="FG299">
        <v>1955.116666666667</v>
      </c>
      <c r="FH299">
        <v>39.89000000000001</v>
      </c>
      <c r="FI299">
        <v>0</v>
      </c>
      <c r="FJ299">
        <v>1758646980.6</v>
      </c>
      <c r="FK299">
        <v>0</v>
      </c>
      <c r="FL299">
        <v>845.4703999999999</v>
      </c>
      <c r="FM299">
        <v>-19.8226923386021</v>
      </c>
      <c r="FN299">
        <v>-351.7923081251216</v>
      </c>
      <c r="FO299">
        <v>16966.82</v>
      </c>
      <c r="FP299">
        <v>15</v>
      </c>
      <c r="FQ299">
        <v>0</v>
      </c>
      <c r="FR299" t="s">
        <v>441</v>
      </c>
      <c r="FS299">
        <v>1747247426.5</v>
      </c>
      <c r="FT299">
        <v>1747247420.5</v>
      </c>
      <c r="FU299">
        <v>0</v>
      </c>
      <c r="FV299">
        <v>1.027</v>
      </c>
      <c r="FW299">
        <v>0.031</v>
      </c>
      <c r="FX299">
        <v>0.02</v>
      </c>
      <c r="FY299">
        <v>0.05</v>
      </c>
      <c r="FZ299">
        <v>420</v>
      </c>
      <c r="GA299">
        <v>16</v>
      </c>
      <c r="GB299">
        <v>0.01</v>
      </c>
      <c r="GC299">
        <v>0.1</v>
      </c>
      <c r="GD299">
        <v>-69.0377775</v>
      </c>
      <c r="GE299">
        <v>0.4077242026267889</v>
      </c>
      <c r="GF299">
        <v>0.1273921337593104</v>
      </c>
      <c r="GG299">
        <v>0</v>
      </c>
      <c r="GH299">
        <v>846.4778823529412</v>
      </c>
      <c r="GI299">
        <v>-18.8177845706983</v>
      </c>
      <c r="GJ299">
        <v>1.862979125340179</v>
      </c>
      <c r="GK299">
        <v>-1</v>
      </c>
      <c r="GL299">
        <v>4.362000249999999</v>
      </c>
      <c r="GM299">
        <v>-0.8138139962476605</v>
      </c>
      <c r="GN299">
        <v>0.07985490769162217</v>
      </c>
      <c r="GO299">
        <v>0</v>
      </c>
      <c r="GP299">
        <v>0</v>
      </c>
      <c r="GQ299">
        <v>2</v>
      </c>
      <c r="GR299" t="s">
        <v>482</v>
      </c>
      <c r="GS299">
        <v>3.13568</v>
      </c>
      <c r="GT299">
        <v>2.69024</v>
      </c>
      <c r="GU299">
        <v>0.215938</v>
      </c>
      <c r="GV299">
        <v>0.220018</v>
      </c>
      <c r="GW299">
        <v>0.107128</v>
      </c>
      <c r="GX299">
        <v>0.0927214</v>
      </c>
      <c r="GY299">
        <v>24941.4</v>
      </c>
      <c r="GZ299">
        <v>24857</v>
      </c>
      <c r="HA299">
        <v>29570.1</v>
      </c>
      <c r="HB299">
        <v>29450.6</v>
      </c>
      <c r="HC299">
        <v>34883.8</v>
      </c>
      <c r="HD299">
        <v>35396.4</v>
      </c>
      <c r="HE299">
        <v>41612.8</v>
      </c>
      <c r="HF299">
        <v>41841.2</v>
      </c>
      <c r="HG299">
        <v>1.92868</v>
      </c>
      <c r="HH299">
        <v>1.87845</v>
      </c>
      <c r="HI299">
        <v>0.08197500000000001</v>
      </c>
      <c r="HJ299">
        <v>0</v>
      </c>
      <c r="HK299">
        <v>28.7844</v>
      </c>
      <c r="HL299">
        <v>999.9</v>
      </c>
      <c r="HM299">
        <v>43.7</v>
      </c>
      <c r="HN299">
        <v>31.2</v>
      </c>
      <c r="HO299">
        <v>22.0442</v>
      </c>
      <c r="HP299">
        <v>61.8481</v>
      </c>
      <c r="HQ299">
        <v>25.8934</v>
      </c>
      <c r="HR299">
        <v>1</v>
      </c>
      <c r="HS299">
        <v>0.0535518</v>
      </c>
      <c r="HT299">
        <v>-0.281348</v>
      </c>
      <c r="HU299">
        <v>20.3389</v>
      </c>
      <c r="HV299">
        <v>5.21624</v>
      </c>
      <c r="HW299">
        <v>12.014</v>
      </c>
      <c r="HX299">
        <v>4.98865</v>
      </c>
      <c r="HY299">
        <v>3.28795</v>
      </c>
      <c r="HZ299">
        <v>9999</v>
      </c>
      <c r="IA299">
        <v>9999</v>
      </c>
      <c r="IB299">
        <v>9999</v>
      </c>
      <c r="IC299">
        <v>999.9</v>
      </c>
      <c r="ID299">
        <v>1.86753</v>
      </c>
      <c r="IE299">
        <v>1.86673</v>
      </c>
      <c r="IF299">
        <v>1.86602</v>
      </c>
      <c r="IG299">
        <v>1.866</v>
      </c>
      <c r="IH299">
        <v>1.86786</v>
      </c>
      <c r="II299">
        <v>1.87027</v>
      </c>
      <c r="IJ299">
        <v>1.86892</v>
      </c>
      <c r="IK299">
        <v>1.87042</v>
      </c>
      <c r="IL299">
        <v>0</v>
      </c>
      <c r="IM299">
        <v>0</v>
      </c>
      <c r="IN299">
        <v>0</v>
      </c>
      <c r="IO299">
        <v>0</v>
      </c>
      <c r="IP299" t="s">
        <v>443</v>
      </c>
      <c r="IQ299" t="s">
        <v>444</v>
      </c>
      <c r="IR299" t="s">
        <v>445</v>
      </c>
      <c r="IS299" t="s">
        <v>445</v>
      </c>
      <c r="IT299" t="s">
        <v>445</v>
      </c>
      <c r="IU299" t="s">
        <v>445</v>
      </c>
      <c r="IV299">
        <v>0</v>
      </c>
      <c r="IW299">
        <v>100</v>
      </c>
      <c r="IX299">
        <v>100</v>
      </c>
      <c r="IY299">
        <v>-0.4</v>
      </c>
      <c r="IZ299">
        <v>0.1534</v>
      </c>
      <c r="JA299">
        <v>0.1520806729546384</v>
      </c>
      <c r="JB299">
        <v>0.0003178419753343253</v>
      </c>
      <c r="JC299">
        <v>-6.012475575984678E-07</v>
      </c>
      <c r="JD299">
        <v>7.594320938325871E-11</v>
      </c>
      <c r="JE299">
        <v>-0.06537213769188976</v>
      </c>
      <c r="JF299">
        <v>-0.002779077146552394</v>
      </c>
      <c r="JG299">
        <v>0.0007843295920201409</v>
      </c>
      <c r="JH299">
        <v>-1.211717912536145E-05</v>
      </c>
      <c r="JI299">
        <v>4</v>
      </c>
      <c r="JJ299">
        <v>2338</v>
      </c>
      <c r="JK299">
        <v>1</v>
      </c>
      <c r="JL299">
        <v>27</v>
      </c>
      <c r="JM299">
        <v>189992.6</v>
      </c>
      <c r="JN299">
        <v>189992.7</v>
      </c>
      <c r="JO299">
        <v>2.90161</v>
      </c>
      <c r="JP299">
        <v>2.23511</v>
      </c>
      <c r="JQ299">
        <v>1.39648</v>
      </c>
      <c r="JR299">
        <v>2.34741</v>
      </c>
      <c r="JS299">
        <v>1.49536</v>
      </c>
      <c r="JT299">
        <v>2.7002</v>
      </c>
      <c r="JU299">
        <v>36.2224</v>
      </c>
      <c r="JV299">
        <v>24.07</v>
      </c>
      <c r="JW299">
        <v>18</v>
      </c>
      <c r="JX299">
        <v>489.324</v>
      </c>
      <c r="JY299">
        <v>447.829</v>
      </c>
      <c r="JZ299">
        <v>29.4665</v>
      </c>
      <c r="KA299">
        <v>28.3001</v>
      </c>
      <c r="KB299">
        <v>29.9997</v>
      </c>
      <c r="KC299">
        <v>28.1105</v>
      </c>
      <c r="KD299">
        <v>28.0418</v>
      </c>
      <c r="KE299">
        <v>58.0396</v>
      </c>
      <c r="KF299">
        <v>12.9781</v>
      </c>
      <c r="KG299">
        <v>39.1494</v>
      </c>
      <c r="KH299">
        <v>29.3671</v>
      </c>
      <c r="KI299">
        <v>1523.04</v>
      </c>
      <c r="KJ299">
        <v>20.1763</v>
      </c>
      <c r="KK299">
        <v>101.065</v>
      </c>
      <c r="KL299">
        <v>100.614</v>
      </c>
    </row>
    <row r="300" spans="1:298">
      <c r="A300">
        <v>284</v>
      </c>
      <c r="B300">
        <v>1758646984.6</v>
      </c>
      <c r="C300">
        <v>5358.599999904633</v>
      </c>
      <c r="D300" t="s">
        <v>1014</v>
      </c>
      <c r="E300" t="s">
        <v>1015</v>
      </c>
      <c r="F300">
        <v>5</v>
      </c>
      <c r="G300" t="s">
        <v>833</v>
      </c>
      <c r="H300" t="s">
        <v>437</v>
      </c>
      <c r="I300" t="s">
        <v>438</v>
      </c>
      <c r="J300">
        <v>1758646976.814285</v>
      </c>
      <c r="K300">
        <f>(L300)/1000</f>
        <v>0</v>
      </c>
      <c r="L300">
        <f>IF(DQ300, AO300, AI300)</f>
        <v>0</v>
      </c>
      <c r="M300">
        <f>IF(DQ300, AJ300, AH300)</f>
        <v>0</v>
      </c>
      <c r="N300">
        <f>DS300 - IF(AV300&gt;1, M300*DM300*100.0/(AX300), 0)</f>
        <v>0</v>
      </c>
      <c r="O300">
        <f>((U300-K300/2)*N300-M300)/(U300+K300/2)</f>
        <v>0</v>
      </c>
      <c r="P300">
        <f>O300*(DZ300+EA300)/1000.0</f>
        <v>0</v>
      </c>
      <c r="Q300">
        <f>(DS300 - IF(AV300&gt;1, M300*DM300*100.0/(AX300), 0))*(DZ300+EA300)/1000.0</f>
        <v>0</v>
      </c>
      <c r="R300">
        <f>2.0/((1/T300-1/S300)+SIGN(T300)*SQRT((1/T300-1/S300)*(1/T300-1/S300) + 4*DN300/((DN300+1)*(DN300+1))*(2*1/T300*1/S300-1/S300*1/S300)))</f>
        <v>0</v>
      </c>
      <c r="S300">
        <f>IF(LEFT(DO300,1)&lt;&gt;"0",IF(LEFT(DO300,1)="1",3.0,DP300),$D$5+$E$5*(EG300*DZ300/($K$5*1000))+$F$5*(EG300*DZ300/($K$5*1000))*MAX(MIN(DM300,$J$5),$I$5)*MAX(MIN(DM300,$J$5),$I$5)+$G$5*MAX(MIN(DM300,$J$5),$I$5)*(EG300*DZ300/($K$5*1000))+$H$5*(EG300*DZ300/($K$5*1000))*(EG300*DZ300/($K$5*1000)))</f>
        <v>0</v>
      </c>
      <c r="T300">
        <f>K300*(1000-(1000*0.61365*exp(17.502*X300/(240.97+X300))/(DZ300+EA300)+DU300)/2)/(1000*0.61365*exp(17.502*X300/(240.97+X300))/(DZ300+EA300)-DU300)</f>
        <v>0</v>
      </c>
      <c r="U300">
        <f>1/((DN300+1)/(R300/1.6)+1/(S300/1.37)) + DN300/((DN300+1)/(R300/1.6) + DN300/(S300/1.37))</f>
        <v>0</v>
      </c>
      <c r="V300">
        <f>(DI300*DL300)</f>
        <v>0</v>
      </c>
      <c r="W300">
        <f>(EB300+(V300+2*0.95*5.67E-8*(((EB300+$B$7)+273)^4-(EB300+273)^4)-44100*K300)/(1.84*29.3*S300+8*0.95*5.67E-8*(EB300+273)^3))</f>
        <v>0</v>
      </c>
      <c r="X300">
        <f>($C$7*EC300+$D$7*ED300+$E$7*W300)</f>
        <v>0</v>
      </c>
      <c r="Y300">
        <f>0.61365*exp(17.502*X300/(240.97+X300))</f>
        <v>0</v>
      </c>
      <c r="Z300">
        <f>(AA300/AB300*100)</f>
        <v>0</v>
      </c>
      <c r="AA300">
        <f>DU300*(DZ300+EA300)/1000</f>
        <v>0</v>
      </c>
      <c r="AB300">
        <f>0.61365*exp(17.502*EB300/(240.97+EB300))</f>
        <v>0</v>
      </c>
      <c r="AC300">
        <f>(Y300-DU300*(DZ300+EA300)/1000)</f>
        <v>0</v>
      </c>
      <c r="AD300">
        <f>(-K300*44100)</f>
        <v>0</v>
      </c>
      <c r="AE300">
        <f>2*29.3*S300*0.92*(EB300-X300)</f>
        <v>0</v>
      </c>
      <c r="AF300">
        <f>2*0.95*5.67E-8*(((EB300+$B$7)+273)^4-(X300+273)^4)</f>
        <v>0</v>
      </c>
      <c r="AG300">
        <f>V300+AF300+AD300+AE300</f>
        <v>0</v>
      </c>
      <c r="AH300">
        <f>DY300*AV300*(DT300-DS300*(1000-AV300*DV300)/(1000-AV300*DU300))/(100*DM300)</f>
        <v>0</v>
      </c>
      <c r="AI300">
        <f>1000*DY300*AV300*(DU300-DV300)/(100*DM300*(1000-AV300*DU300))</f>
        <v>0</v>
      </c>
      <c r="AJ300">
        <f>(AK300 - AL300 - DZ300*1E3/(8.314*(EB300+273.15)) * AN300/DY300 * AM300) * DY300/(100*DM300) * (1000 - DV300)/1000</f>
        <v>0</v>
      </c>
      <c r="AK300">
        <v>1542.249423526868</v>
      </c>
      <c r="AL300">
        <v>1486.855333333333</v>
      </c>
      <c r="AM300">
        <v>3.375602583580683</v>
      </c>
      <c r="AN300">
        <v>64.9634164498939</v>
      </c>
      <c r="AO300">
        <f>(AQ300 - AP300 + DZ300*1E3/(8.314*(EB300+273.15)) * AS300/DY300 * AR300) * DY300/(100*DM300) * 1000/(1000 - AQ300)</f>
        <v>0</v>
      </c>
      <c r="AP300">
        <v>20.11611053295659</v>
      </c>
      <c r="AQ300">
        <v>24.21475696969697</v>
      </c>
      <c r="AR300">
        <v>-0.005627166344099967</v>
      </c>
      <c r="AS300">
        <v>107.6059285332688</v>
      </c>
      <c r="AT300">
        <v>0</v>
      </c>
      <c r="AU300">
        <v>0</v>
      </c>
      <c r="AV300">
        <f>IF(AT300*$H$13&gt;=AX300,1.0,(AX300/(AX300-AT300*$H$13)))</f>
        <v>0</v>
      </c>
      <c r="AW300">
        <f>(AV300-1)*100</f>
        <v>0</v>
      </c>
      <c r="AX300">
        <f>MAX(0,($B$13+$C$13*EG300)/(1+$D$13*EG300)*DZ300/(EB300+273)*$E$13)</f>
        <v>0</v>
      </c>
      <c r="AY300" t="s">
        <v>439</v>
      </c>
      <c r="AZ300" t="s">
        <v>439</v>
      </c>
      <c r="BA300">
        <v>0</v>
      </c>
      <c r="BB300">
        <v>0</v>
      </c>
      <c r="BC300">
        <f>1-BA300/BB300</f>
        <v>0</v>
      </c>
      <c r="BD300">
        <v>0</v>
      </c>
      <c r="BE300" t="s">
        <v>439</v>
      </c>
      <c r="BF300" t="s">
        <v>439</v>
      </c>
      <c r="BG300">
        <v>0</v>
      </c>
      <c r="BH300">
        <v>0</v>
      </c>
      <c r="BI300">
        <f>1-BG300/BH300</f>
        <v>0</v>
      </c>
      <c r="BJ300">
        <v>0.5</v>
      </c>
      <c r="BK300">
        <f>DJ300</f>
        <v>0</v>
      </c>
      <c r="BL300">
        <f>M300</f>
        <v>0</v>
      </c>
      <c r="BM300">
        <f>BI300*BJ300*BK300</f>
        <v>0</v>
      </c>
      <c r="BN300">
        <f>(BL300-BD300)/BK300</f>
        <v>0</v>
      </c>
      <c r="BO300">
        <f>(BB300-BH300)/BH300</f>
        <v>0</v>
      </c>
      <c r="BP300">
        <f>BA300/(BC300+BA300/BH300)</f>
        <v>0</v>
      </c>
      <c r="BQ300" t="s">
        <v>439</v>
      </c>
      <c r="BR300">
        <v>0</v>
      </c>
      <c r="BS300">
        <f>IF(BR300&lt;&gt;0, BR300, BP300)</f>
        <v>0</v>
      </c>
      <c r="BT300">
        <f>1-BS300/BH300</f>
        <v>0</v>
      </c>
      <c r="BU300">
        <f>(BH300-BG300)/(BH300-BS300)</f>
        <v>0</v>
      </c>
      <c r="BV300">
        <f>(BB300-BH300)/(BB300-BS300)</f>
        <v>0</v>
      </c>
      <c r="BW300">
        <f>(BH300-BG300)/(BH300-BA300)</f>
        <v>0</v>
      </c>
      <c r="BX300">
        <f>(BB300-BH300)/(BB300-BA300)</f>
        <v>0</v>
      </c>
      <c r="BY300">
        <f>(BU300*BS300/BG300)</f>
        <v>0</v>
      </c>
      <c r="BZ300">
        <f>(1-BY300)</f>
        <v>0</v>
      </c>
      <c r="DI300">
        <f>$B$11*EH300+$C$11*EI300+$F$11*ET300*(1-EW300)</f>
        <v>0</v>
      </c>
      <c r="DJ300">
        <f>DI300*DK300</f>
        <v>0</v>
      </c>
      <c r="DK300">
        <f>($B$11*$D$9+$C$11*$D$9+$F$11*((FG300+EY300)/MAX(FG300+EY300+FH300, 0.1)*$I$9+FH300/MAX(FG300+EY300+FH300, 0.1)*$J$9))/($B$11+$C$11+$F$11)</f>
        <v>0</v>
      </c>
      <c r="DL300">
        <f>($B$11*$K$9+$C$11*$K$9+$F$11*((FG300+EY300)/MAX(FG300+EY300+FH300, 0.1)*$P$9+FH300/MAX(FG300+EY300+FH300, 0.1)*$Q$9))/($B$11+$C$11+$F$11)</f>
        <v>0</v>
      </c>
      <c r="DM300">
        <v>5.36</v>
      </c>
      <c r="DN300">
        <v>0.5</v>
      </c>
      <c r="DO300" t="s">
        <v>440</v>
      </c>
      <c r="DP300">
        <v>2</v>
      </c>
      <c r="DQ300" t="b">
        <v>1</v>
      </c>
      <c r="DR300">
        <v>1758646976.814285</v>
      </c>
      <c r="DS300">
        <v>1426.567142857143</v>
      </c>
      <c r="DT300">
        <v>1495.523928571428</v>
      </c>
      <c r="DU300">
        <v>24.27023571428571</v>
      </c>
      <c r="DV300">
        <v>20.03171428571429</v>
      </c>
      <c r="DW300">
        <v>1426.964642857143</v>
      </c>
      <c r="DX300">
        <v>24.11642857142857</v>
      </c>
      <c r="DY300">
        <v>500.0035</v>
      </c>
      <c r="DZ300">
        <v>90.45296785714285</v>
      </c>
      <c r="EA300">
        <v>0.030053875</v>
      </c>
      <c r="EB300">
        <v>30.75684642857142</v>
      </c>
      <c r="EC300">
        <v>30.11023571428571</v>
      </c>
      <c r="ED300">
        <v>999.9000000000002</v>
      </c>
      <c r="EE300">
        <v>0</v>
      </c>
      <c r="EF300">
        <v>0</v>
      </c>
      <c r="EG300">
        <v>9992.076785714287</v>
      </c>
      <c r="EH300">
        <v>0</v>
      </c>
      <c r="EI300">
        <v>12.354725</v>
      </c>
      <c r="EJ300">
        <v>-68.956625</v>
      </c>
      <c r="EK300">
        <v>1462.050357142858</v>
      </c>
      <c r="EL300">
        <v>1526.093928571428</v>
      </c>
      <c r="EM300">
        <v>4.238531071428572</v>
      </c>
      <c r="EN300">
        <v>1495.523928571428</v>
      </c>
      <c r="EO300">
        <v>20.03171428571429</v>
      </c>
      <c r="EP300">
        <v>2.195315357142857</v>
      </c>
      <c r="EQ300">
        <v>1.8119275</v>
      </c>
      <c r="ER300">
        <v>18.92815357142857</v>
      </c>
      <c r="ES300">
        <v>15.89000357142857</v>
      </c>
      <c r="ET300">
        <v>2000.0275</v>
      </c>
      <c r="EU300">
        <v>0.9800051785714287</v>
      </c>
      <c r="EV300">
        <v>0.01999516071428572</v>
      </c>
      <c r="EW300">
        <v>0</v>
      </c>
      <c r="EX300">
        <v>844.1342142857144</v>
      </c>
      <c r="EY300">
        <v>5.00097</v>
      </c>
      <c r="EZ300">
        <v>16942.16785714286</v>
      </c>
      <c r="FA300">
        <v>16707.825</v>
      </c>
      <c r="FB300">
        <v>40.5665</v>
      </c>
      <c r="FC300">
        <v>40.8525</v>
      </c>
      <c r="FD300">
        <v>40.44824999999999</v>
      </c>
      <c r="FE300">
        <v>40.52657142857142</v>
      </c>
      <c r="FF300">
        <v>41.25</v>
      </c>
      <c r="FG300">
        <v>1955.1375</v>
      </c>
      <c r="FH300">
        <v>39.89000000000001</v>
      </c>
      <c r="FI300">
        <v>0</v>
      </c>
      <c r="FJ300">
        <v>1758646985.4</v>
      </c>
      <c r="FK300">
        <v>0</v>
      </c>
      <c r="FL300">
        <v>844.05264</v>
      </c>
      <c r="FM300">
        <v>-16.61161535515463</v>
      </c>
      <c r="FN300">
        <v>-312.2076917781765</v>
      </c>
      <c r="FO300">
        <v>16940.484</v>
      </c>
      <c r="FP300">
        <v>15</v>
      </c>
      <c r="FQ300">
        <v>0</v>
      </c>
      <c r="FR300" t="s">
        <v>441</v>
      </c>
      <c r="FS300">
        <v>1747247426.5</v>
      </c>
      <c r="FT300">
        <v>1747247420.5</v>
      </c>
      <c r="FU300">
        <v>0</v>
      </c>
      <c r="FV300">
        <v>1.027</v>
      </c>
      <c r="FW300">
        <v>0.031</v>
      </c>
      <c r="FX300">
        <v>0.02</v>
      </c>
      <c r="FY300">
        <v>0.05</v>
      </c>
      <c r="FZ300">
        <v>420</v>
      </c>
      <c r="GA300">
        <v>16</v>
      </c>
      <c r="GB300">
        <v>0.01</v>
      </c>
      <c r="GC300">
        <v>0.1</v>
      </c>
      <c r="GD300">
        <v>-68.98693414634145</v>
      </c>
      <c r="GE300">
        <v>0.5142940766549062</v>
      </c>
      <c r="GF300">
        <v>0.128488034196139</v>
      </c>
      <c r="GG300">
        <v>0</v>
      </c>
      <c r="GH300">
        <v>845.0672647058824</v>
      </c>
      <c r="GI300">
        <v>-18.09715813550249</v>
      </c>
      <c r="GJ300">
        <v>1.79483216172274</v>
      </c>
      <c r="GK300">
        <v>-1</v>
      </c>
      <c r="GL300">
        <v>4.291869512195122</v>
      </c>
      <c r="GM300">
        <v>-1.074938885017419</v>
      </c>
      <c r="GN300">
        <v>0.1079473040581403</v>
      </c>
      <c r="GO300">
        <v>0</v>
      </c>
      <c r="GP300">
        <v>0</v>
      </c>
      <c r="GQ300">
        <v>2</v>
      </c>
      <c r="GR300" t="s">
        <v>482</v>
      </c>
      <c r="GS300">
        <v>3.13566</v>
      </c>
      <c r="GT300">
        <v>2.69007</v>
      </c>
      <c r="GU300">
        <v>0.217456</v>
      </c>
      <c r="GV300">
        <v>0.221485</v>
      </c>
      <c r="GW300">
        <v>0.107036</v>
      </c>
      <c r="GX300">
        <v>0.0930179</v>
      </c>
      <c r="GY300">
        <v>24893</v>
      </c>
      <c r="GZ300">
        <v>24810</v>
      </c>
      <c r="HA300">
        <v>29569.9</v>
      </c>
      <c r="HB300">
        <v>29450.4</v>
      </c>
      <c r="HC300">
        <v>34887.4</v>
      </c>
      <c r="HD300">
        <v>35384.6</v>
      </c>
      <c r="HE300">
        <v>41612.7</v>
      </c>
      <c r="HF300">
        <v>41841.1</v>
      </c>
      <c r="HG300">
        <v>1.92857</v>
      </c>
      <c r="HH300">
        <v>1.87853</v>
      </c>
      <c r="HI300">
        <v>0.08285049999999999</v>
      </c>
      <c r="HJ300">
        <v>0</v>
      </c>
      <c r="HK300">
        <v>28.7741</v>
      </c>
      <c r="HL300">
        <v>999.9</v>
      </c>
      <c r="HM300">
        <v>43.7</v>
      </c>
      <c r="HN300">
        <v>31.2</v>
      </c>
      <c r="HO300">
        <v>22.0453</v>
      </c>
      <c r="HP300">
        <v>61.9781</v>
      </c>
      <c r="HQ300">
        <v>25.9816</v>
      </c>
      <c r="HR300">
        <v>1</v>
      </c>
      <c r="HS300">
        <v>0.0535188</v>
      </c>
      <c r="HT300">
        <v>-0.0691803</v>
      </c>
      <c r="HU300">
        <v>20.3392</v>
      </c>
      <c r="HV300">
        <v>5.21564</v>
      </c>
      <c r="HW300">
        <v>12.0132</v>
      </c>
      <c r="HX300">
        <v>4.9881</v>
      </c>
      <c r="HY300">
        <v>3.28803</v>
      </c>
      <c r="HZ300">
        <v>9999</v>
      </c>
      <c r="IA300">
        <v>9999</v>
      </c>
      <c r="IB300">
        <v>9999</v>
      </c>
      <c r="IC300">
        <v>999.9</v>
      </c>
      <c r="ID300">
        <v>1.86752</v>
      </c>
      <c r="IE300">
        <v>1.86669</v>
      </c>
      <c r="IF300">
        <v>1.86601</v>
      </c>
      <c r="IG300">
        <v>1.866</v>
      </c>
      <c r="IH300">
        <v>1.86784</v>
      </c>
      <c r="II300">
        <v>1.87027</v>
      </c>
      <c r="IJ300">
        <v>1.86892</v>
      </c>
      <c r="IK300">
        <v>1.87042</v>
      </c>
      <c r="IL300">
        <v>0</v>
      </c>
      <c r="IM300">
        <v>0</v>
      </c>
      <c r="IN300">
        <v>0</v>
      </c>
      <c r="IO300">
        <v>0</v>
      </c>
      <c r="IP300" t="s">
        <v>443</v>
      </c>
      <c r="IQ300" t="s">
        <v>444</v>
      </c>
      <c r="IR300" t="s">
        <v>445</v>
      </c>
      <c r="IS300" t="s">
        <v>445</v>
      </c>
      <c r="IT300" t="s">
        <v>445</v>
      </c>
      <c r="IU300" t="s">
        <v>445</v>
      </c>
      <c r="IV300">
        <v>0</v>
      </c>
      <c r="IW300">
        <v>100</v>
      </c>
      <c r="IX300">
        <v>100</v>
      </c>
      <c r="IY300">
        <v>-0.42</v>
      </c>
      <c r="IZ300">
        <v>0.153</v>
      </c>
      <c r="JA300">
        <v>0.1520806729546384</v>
      </c>
      <c r="JB300">
        <v>0.0003178419753343253</v>
      </c>
      <c r="JC300">
        <v>-6.012475575984678E-07</v>
      </c>
      <c r="JD300">
        <v>7.594320938325871E-11</v>
      </c>
      <c r="JE300">
        <v>-0.06537213769188976</v>
      </c>
      <c r="JF300">
        <v>-0.002779077146552394</v>
      </c>
      <c r="JG300">
        <v>0.0007843295920201409</v>
      </c>
      <c r="JH300">
        <v>-1.211717912536145E-05</v>
      </c>
      <c r="JI300">
        <v>4</v>
      </c>
      <c r="JJ300">
        <v>2338</v>
      </c>
      <c r="JK300">
        <v>1</v>
      </c>
      <c r="JL300">
        <v>27</v>
      </c>
      <c r="JM300">
        <v>189992.6</v>
      </c>
      <c r="JN300">
        <v>189992.7</v>
      </c>
      <c r="JO300">
        <v>2.92358</v>
      </c>
      <c r="JP300">
        <v>2.22046</v>
      </c>
      <c r="JQ300">
        <v>1.39771</v>
      </c>
      <c r="JR300">
        <v>2.34985</v>
      </c>
      <c r="JS300">
        <v>1.49536</v>
      </c>
      <c r="JT300">
        <v>2.69897</v>
      </c>
      <c r="JU300">
        <v>36.2224</v>
      </c>
      <c r="JV300">
        <v>24.0787</v>
      </c>
      <c r="JW300">
        <v>18</v>
      </c>
      <c r="JX300">
        <v>489.273</v>
      </c>
      <c r="JY300">
        <v>447.876</v>
      </c>
      <c r="JZ300">
        <v>29.3122</v>
      </c>
      <c r="KA300">
        <v>28.301</v>
      </c>
      <c r="KB300">
        <v>29.9998</v>
      </c>
      <c r="KC300">
        <v>28.112</v>
      </c>
      <c r="KD300">
        <v>28.042</v>
      </c>
      <c r="KE300">
        <v>58.5184</v>
      </c>
      <c r="KF300">
        <v>12.6702</v>
      </c>
      <c r="KG300">
        <v>39.9383</v>
      </c>
      <c r="KH300">
        <v>29.2494</v>
      </c>
      <c r="KI300">
        <v>1536.4</v>
      </c>
      <c r="KJ300">
        <v>20.3067</v>
      </c>
      <c r="KK300">
        <v>101.064</v>
      </c>
      <c r="KL300">
        <v>100.613</v>
      </c>
    </row>
    <row r="301" spans="1:298">
      <c r="A301">
        <v>285</v>
      </c>
      <c r="B301">
        <v>1758646989.6</v>
      </c>
      <c r="C301">
        <v>5363.599999904633</v>
      </c>
      <c r="D301" t="s">
        <v>1016</v>
      </c>
      <c r="E301" t="s">
        <v>1017</v>
      </c>
      <c r="F301">
        <v>5</v>
      </c>
      <c r="G301" t="s">
        <v>833</v>
      </c>
      <c r="H301" t="s">
        <v>437</v>
      </c>
      <c r="I301" t="s">
        <v>438</v>
      </c>
      <c r="J301">
        <v>1758646982.1</v>
      </c>
      <c r="K301">
        <f>(L301)/1000</f>
        <v>0</v>
      </c>
      <c r="L301">
        <f>IF(DQ301, AO301, AI301)</f>
        <v>0</v>
      </c>
      <c r="M301">
        <f>IF(DQ301, AJ301, AH301)</f>
        <v>0</v>
      </c>
      <c r="N301">
        <f>DS301 - IF(AV301&gt;1, M301*DM301*100.0/(AX301), 0)</f>
        <v>0</v>
      </c>
      <c r="O301">
        <f>((U301-K301/2)*N301-M301)/(U301+K301/2)</f>
        <v>0</v>
      </c>
      <c r="P301">
        <f>O301*(DZ301+EA301)/1000.0</f>
        <v>0</v>
      </c>
      <c r="Q301">
        <f>(DS301 - IF(AV301&gt;1, M301*DM301*100.0/(AX301), 0))*(DZ301+EA301)/1000.0</f>
        <v>0</v>
      </c>
      <c r="R301">
        <f>2.0/((1/T301-1/S301)+SIGN(T301)*SQRT((1/T301-1/S301)*(1/T301-1/S301) + 4*DN301/((DN301+1)*(DN301+1))*(2*1/T301*1/S301-1/S301*1/S301)))</f>
        <v>0</v>
      </c>
      <c r="S301">
        <f>IF(LEFT(DO301,1)&lt;&gt;"0",IF(LEFT(DO301,1)="1",3.0,DP301),$D$5+$E$5*(EG301*DZ301/($K$5*1000))+$F$5*(EG301*DZ301/($K$5*1000))*MAX(MIN(DM301,$J$5),$I$5)*MAX(MIN(DM301,$J$5),$I$5)+$G$5*MAX(MIN(DM301,$J$5),$I$5)*(EG301*DZ301/($K$5*1000))+$H$5*(EG301*DZ301/($K$5*1000))*(EG301*DZ301/($K$5*1000)))</f>
        <v>0</v>
      </c>
      <c r="T301">
        <f>K301*(1000-(1000*0.61365*exp(17.502*X301/(240.97+X301))/(DZ301+EA301)+DU301)/2)/(1000*0.61365*exp(17.502*X301/(240.97+X301))/(DZ301+EA301)-DU301)</f>
        <v>0</v>
      </c>
      <c r="U301">
        <f>1/((DN301+1)/(R301/1.6)+1/(S301/1.37)) + DN301/((DN301+1)/(R301/1.6) + DN301/(S301/1.37))</f>
        <v>0</v>
      </c>
      <c r="V301">
        <f>(DI301*DL301)</f>
        <v>0</v>
      </c>
      <c r="W301">
        <f>(EB301+(V301+2*0.95*5.67E-8*(((EB301+$B$7)+273)^4-(EB301+273)^4)-44100*K301)/(1.84*29.3*S301+8*0.95*5.67E-8*(EB301+273)^3))</f>
        <v>0</v>
      </c>
      <c r="X301">
        <f>($C$7*EC301+$D$7*ED301+$E$7*W301)</f>
        <v>0</v>
      </c>
      <c r="Y301">
        <f>0.61365*exp(17.502*X301/(240.97+X301))</f>
        <v>0</v>
      </c>
      <c r="Z301">
        <f>(AA301/AB301*100)</f>
        <v>0</v>
      </c>
      <c r="AA301">
        <f>DU301*(DZ301+EA301)/1000</f>
        <v>0</v>
      </c>
      <c r="AB301">
        <f>0.61365*exp(17.502*EB301/(240.97+EB301))</f>
        <v>0</v>
      </c>
      <c r="AC301">
        <f>(Y301-DU301*(DZ301+EA301)/1000)</f>
        <v>0</v>
      </c>
      <c r="AD301">
        <f>(-K301*44100)</f>
        <v>0</v>
      </c>
      <c r="AE301">
        <f>2*29.3*S301*0.92*(EB301-X301)</f>
        <v>0</v>
      </c>
      <c r="AF301">
        <f>2*0.95*5.67E-8*(((EB301+$B$7)+273)^4-(X301+273)^4)</f>
        <v>0</v>
      </c>
      <c r="AG301">
        <f>V301+AF301+AD301+AE301</f>
        <v>0</v>
      </c>
      <c r="AH301">
        <f>DY301*AV301*(DT301-DS301*(1000-AV301*DV301)/(1000-AV301*DU301))/(100*DM301)</f>
        <v>0</v>
      </c>
      <c r="AI301">
        <f>1000*DY301*AV301*(DU301-DV301)/(100*DM301*(1000-AV301*DU301))</f>
        <v>0</v>
      </c>
      <c r="AJ301">
        <f>(AK301 - AL301 - DZ301*1E3/(8.314*(EB301+273.15)) * AN301/DY301 * AM301) * DY301/(100*DM301) * (1000 - DV301)/1000</f>
        <v>0</v>
      </c>
      <c r="AK301">
        <v>1559.599639033275</v>
      </c>
      <c r="AL301">
        <v>1504.108909090909</v>
      </c>
      <c r="AM301">
        <v>3.458814612713608</v>
      </c>
      <c r="AN301">
        <v>64.9634164498939</v>
      </c>
      <c r="AO301">
        <f>(AQ301 - AP301 + DZ301*1E3/(8.314*(EB301+273.15)) * AS301/DY301 * AR301) * DY301/(100*DM301) * 1000/(1000 - AQ301)</f>
        <v>0</v>
      </c>
      <c r="AP301">
        <v>20.22867847777825</v>
      </c>
      <c r="AQ301">
        <v>24.19388303030302</v>
      </c>
      <c r="AR301">
        <v>-0.001779817276033019</v>
      </c>
      <c r="AS301">
        <v>107.6059285332688</v>
      </c>
      <c r="AT301">
        <v>0</v>
      </c>
      <c r="AU301">
        <v>0</v>
      </c>
      <c r="AV301">
        <f>IF(AT301*$H$13&gt;=AX301,1.0,(AX301/(AX301-AT301*$H$13)))</f>
        <v>0</v>
      </c>
      <c r="AW301">
        <f>(AV301-1)*100</f>
        <v>0</v>
      </c>
      <c r="AX301">
        <f>MAX(0,($B$13+$C$13*EG301)/(1+$D$13*EG301)*DZ301/(EB301+273)*$E$13)</f>
        <v>0</v>
      </c>
      <c r="AY301" t="s">
        <v>439</v>
      </c>
      <c r="AZ301" t="s">
        <v>439</v>
      </c>
      <c r="BA301">
        <v>0</v>
      </c>
      <c r="BB301">
        <v>0</v>
      </c>
      <c r="BC301">
        <f>1-BA301/BB301</f>
        <v>0</v>
      </c>
      <c r="BD301">
        <v>0</v>
      </c>
      <c r="BE301" t="s">
        <v>439</v>
      </c>
      <c r="BF301" t="s">
        <v>439</v>
      </c>
      <c r="BG301">
        <v>0</v>
      </c>
      <c r="BH301">
        <v>0</v>
      </c>
      <c r="BI301">
        <f>1-BG301/BH301</f>
        <v>0</v>
      </c>
      <c r="BJ301">
        <v>0.5</v>
      </c>
      <c r="BK301">
        <f>DJ301</f>
        <v>0</v>
      </c>
      <c r="BL301">
        <f>M301</f>
        <v>0</v>
      </c>
      <c r="BM301">
        <f>BI301*BJ301*BK301</f>
        <v>0</v>
      </c>
      <c r="BN301">
        <f>(BL301-BD301)/BK301</f>
        <v>0</v>
      </c>
      <c r="BO301">
        <f>(BB301-BH301)/BH301</f>
        <v>0</v>
      </c>
      <c r="BP301">
        <f>BA301/(BC301+BA301/BH301)</f>
        <v>0</v>
      </c>
      <c r="BQ301" t="s">
        <v>439</v>
      </c>
      <c r="BR301">
        <v>0</v>
      </c>
      <c r="BS301">
        <f>IF(BR301&lt;&gt;0, BR301, BP301)</f>
        <v>0</v>
      </c>
      <c r="BT301">
        <f>1-BS301/BH301</f>
        <v>0</v>
      </c>
      <c r="BU301">
        <f>(BH301-BG301)/(BH301-BS301)</f>
        <v>0</v>
      </c>
      <c r="BV301">
        <f>(BB301-BH301)/(BB301-BS301)</f>
        <v>0</v>
      </c>
      <c r="BW301">
        <f>(BH301-BG301)/(BH301-BA301)</f>
        <v>0</v>
      </c>
      <c r="BX301">
        <f>(BB301-BH301)/(BB301-BA301)</f>
        <v>0</v>
      </c>
      <c r="BY301">
        <f>(BU301*BS301/BG301)</f>
        <v>0</v>
      </c>
      <c r="BZ301">
        <f>(1-BY301)</f>
        <v>0</v>
      </c>
      <c r="DI301">
        <f>$B$11*EH301+$C$11*EI301+$F$11*ET301*(1-EW301)</f>
        <v>0</v>
      </c>
      <c r="DJ301">
        <f>DI301*DK301</f>
        <v>0</v>
      </c>
      <c r="DK301">
        <f>($B$11*$D$9+$C$11*$D$9+$F$11*((FG301+EY301)/MAX(FG301+EY301+FH301, 0.1)*$I$9+FH301/MAX(FG301+EY301+FH301, 0.1)*$J$9))/($B$11+$C$11+$F$11)</f>
        <v>0</v>
      </c>
      <c r="DL301">
        <f>($B$11*$K$9+$C$11*$K$9+$F$11*((FG301+EY301)/MAX(FG301+EY301+FH301, 0.1)*$P$9+FH301/MAX(FG301+EY301+FH301, 0.1)*$Q$9))/($B$11+$C$11+$F$11)</f>
        <v>0</v>
      </c>
      <c r="DM301">
        <v>5.36</v>
      </c>
      <c r="DN301">
        <v>0.5</v>
      </c>
      <c r="DO301" t="s">
        <v>440</v>
      </c>
      <c r="DP301">
        <v>2</v>
      </c>
      <c r="DQ301" t="b">
        <v>1</v>
      </c>
      <c r="DR301">
        <v>1758646982.1</v>
      </c>
      <c r="DS301">
        <v>1444.232592592592</v>
      </c>
      <c r="DT301">
        <v>1513.201481481482</v>
      </c>
      <c r="DU301">
        <v>24.23014444444444</v>
      </c>
      <c r="DV301">
        <v>20.11632592592592</v>
      </c>
      <c r="DW301">
        <v>1444.645925925926</v>
      </c>
      <c r="DX301">
        <v>24.07688518518519</v>
      </c>
      <c r="DY301">
        <v>500.028</v>
      </c>
      <c r="DZ301">
        <v>90.45287037037039</v>
      </c>
      <c r="EA301">
        <v>0.0299741962962963</v>
      </c>
      <c r="EB301">
        <v>30.75545185185186</v>
      </c>
      <c r="EC301">
        <v>30.1231962962963</v>
      </c>
      <c r="ED301">
        <v>999.9000000000001</v>
      </c>
      <c r="EE301">
        <v>0</v>
      </c>
      <c r="EF301">
        <v>0</v>
      </c>
      <c r="EG301">
        <v>9995.344444444445</v>
      </c>
      <c r="EH301">
        <v>0</v>
      </c>
      <c r="EI301">
        <v>12.35259629629629</v>
      </c>
      <c r="EJ301">
        <v>-68.97001111111112</v>
      </c>
      <c r="EK301">
        <v>1480.094444444444</v>
      </c>
      <c r="EL301">
        <v>1544.267777777778</v>
      </c>
      <c r="EM301">
        <v>4.113821111111111</v>
      </c>
      <c r="EN301">
        <v>1513.201481481482</v>
      </c>
      <c r="EO301">
        <v>20.11632592592592</v>
      </c>
      <c r="EP301">
        <v>2.191686296296296</v>
      </c>
      <c r="EQ301">
        <v>1.81957962962963</v>
      </c>
      <c r="ER301">
        <v>18.90167037037037</v>
      </c>
      <c r="ES301">
        <v>15.95589259259259</v>
      </c>
      <c r="ET301">
        <v>2000.033333333334</v>
      </c>
      <c r="EU301">
        <v>0.9800054444444444</v>
      </c>
      <c r="EV301">
        <v>0.01999490370370371</v>
      </c>
      <c r="EW301">
        <v>0</v>
      </c>
      <c r="EX301">
        <v>842.7911111111111</v>
      </c>
      <c r="EY301">
        <v>5.00097</v>
      </c>
      <c r="EZ301">
        <v>16916.62962962963</v>
      </c>
      <c r="FA301">
        <v>16707.88518518519</v>
      </c>
      <c r="FB301">
        <v>40.57600000000001</v>
      </c>
      <c r="FC301">
        <v>40.86333333333333</v>
      </c>
      <c r="FD301">
        <v>40.44633333333333</v>
      </c>
      <c r="FE301">
        <v>40.54362962962963</v>
      </c>
      <c r="FF301">
        <v>41.25</v>
      </c>
      <c r="FG301">
        <v>1955.143333333333</v>
      </c>
      <c r="FH301">
        <v>39.89000000000001</v>
      </c>
      <c r="FI301">
        <v>0</v>
      </c>
      <c r="FJ301">
        <v>1758646990.8</v>
      </c>
      <c r="FK301">
        <v>0</v>
      </c>
      <c r="FL301">
        <v>842.7888461538462</v>
      </c>
      <c r="FM301">
        <v>-12.67623931784719</v>
      </c>
      <c r="FN301">
        <v>-265.5008549058743</v>
      </c>
      <c r="FO301">
        <v>16916.15</v>
      </c>
      <c r="FP301">
        <v>15</v>
      </c>
      <c r="FQ301">
        <v>0</v>
      </c>
      <c r="FR301" t="s">
        <v>441</v>
      </c>
      <c r="FS301">
        <v>1747247426.5</v>
      </c>
      <c r="FT301">
        <v>1747247420.5</v>
      </c>
      <c r="FU301">
        <v>0</v>
      </c>
      <c r="FV301">
        <v>1.027</v>
      </c>
      <c r="FW301">
        <v>0.031</v>
      </c>
      <c r="FX301">
        <v>0.02</v>
      </c>
      <c r="FY301">
        <v>0.05</v>
      </c>
      <c r="FZ301">
        <v>420</v>
      </c>
      <c r="GA301">
        <v>16</v>
      </c>
      <c r="GB301">
        <v>0.01</v>
      </c>
      <c r="GC301">
        <v>0.1</v>
      </c>
      <c r="GD301">
        <v>-68.95587499999999</v>
      </c>
      <c r="GE301">
        <v>0.1962213883679637</v>
      </c>
      <c r="GF301">
        <v>0.1234531019253864</v>
      </c>
      <c r="GG301">
        <v>0</v>
      </c>
      <c r="GH301">
        <v>843.5856764705882</v>
      </c>
      <c r="GI301">
        <v>-15.23546218550455</v>
      </c>
      <c r="GJ301">
        <v>1.517506618273924</v>
      </c>
      <c r="GK301">
        <v>-1</v>
      </c>
      <c r="GL301">
        <v>4.176273500000001</v>
      </c>
      <c r="GM301">
        <v>-1.421084352720467</v>
      </c>
      <c r="GN301">
        <v>0.1375634423557</v>
      </c>
      <c r="GO301">
        <v>0</v>
      </c>
      <c r="GP301">
        <v>0</v>
      </c>
      <c r="GQ301">
        <v>2</v>
      </c>
      <c r="GR301" t="s">
        <v>482</v>
      </c>
      <c r="GS301">
        <v>3.13566</v>
      </c>
      <c r="GT301">
        <v>2.69062</v>
      </c>
      <c r="GU301">
        <v>0.218986</v>
      </c>
      <c r="GV301">
        <v>0.222953</v>
      </c>
      <c r="GW301">
        <v>0.106982</v>
      </c>
      <c r="GX301">
        <v>0.09342780000000001</v>
      </c>
      <c r="GY301">
        <v>24844.1</v>
      </c>
      <c r="GZ301">
        <v>24763</v>
      </c>
      <c r="HA301">
        <v>29569.7</v>
      </c>
      <c r="HB301">
        <v>29450.2</v>
      </c>
      <c r="HC301">
        <v>34889.1</v>
      </c>
      <c r="HD301">
        <v>35368.1</v>
      </c>
      <c r="HE301">
        <v>41612.1</v>
      </c>
      <c r="HF301">
        <v>41840.7</v>
      </c>
      <c r="HG301">
        <v>1.92845</v>
      </c>
      <c r="HH301">
        <v>1.87917</v>
      </c>
      <c r="HI301">
        <v>0.0836886</v>
      </c>
      <c r="HJ301">
        <v>0</v>
      </c>
      <c r="HK301">
        <v>28.7642</v>
      </c>
      <c r="HL301">
        <v>999.9</v>
      </c>
      <c r="HM301">
        <v>43.9</v>
      </c>
      <c r="HN301">
        <v>31.2</v>
      </c>
      <c r="HO301">
        <v>22.1441</v>
      </c>
      <c r="HP301">
        <v>61.8681</v>
      </c>
      <c r="HQ301">
        <v>26.1098</v>
      </c>
      <c r="HR301">
        <v>1</v>
      </c>
      <c r="HS301">
        <v>0.0534223</v>
      </c>
      <c r="HT301">
        <v>0.0428431</v>
      </c>
      <c r="HU301">
        <v>20.3394</v>
      </c>
      <c r="HV301">
        <v>5.21474</v>
      </c>
      <c r="HW301">
        <v>12.0128</v>
      </c>
      <c r="HX301">
        <v>4.9885</v>
      </c>
      <c r="HY301">
        <v>3.28783</v>
      </c>
      <c r="HZ301">
        <v>9999</v>
      </c>
      <c r="IA301">
        <v>9999</v>
      </c>
      <c r="IB301">
        <v>9999</v>
      </c>
      <c r="IC301">
        <v>999.9</v>
      </c>
      <c r="ID301">
        <v>1.86753</v>
      </c>
      <c r="IE301">
        <v>1.86671</v>
      </c>
      <c r="IF301">
        <v>1.86601</v>
      </c>
      <c r="IG301">
        <v>1.866</v>
      </c>
      <c r="IH301">
        <v>1.86784</v>
      </c>
      <c r="II301">
        <v>1.87029</v>
      </c>
      <c r="IJ301">
        <v>1.86894</v>
      </c>
      <c r="IK301">
        <v>1.87042</v>
      </c>
      <c r="IL301">
        <v>0</v>
      </c>
      <c r="IM301">
        <v>0</v>
      </c>
      <c r="IN301">
        <v>0</v>
      </c>
      <c r="IO301">
        <v>0</v>
      </c>
      <c r="IP301" t="s">
        <v>443</v>
      </c>
      <c r="IQ301" t="s">
        <v>444</v>
      </c>
      <c r="IR301" t="s">
        <v>445</v>
      </c>
      <c r="IS301" t="s">
        <v>445</v>
      </c>
      <c r="IT301" t="s">
        <v>445</v>
      </c>
      <c r="IU301" t="s">
        <v>445</v>
      </c>
      <c r="IV301">
        <v>0</v>
      </c>
      <c r="IW301">
        <v>100</v>
      </c>
      <c r="IX301">
        <v>100</v>
      </c>
      <c r="IY301">
        <v>-0.44</v>
      </c>
      <c r="IZ301">
        <v>0.1528</v>
      </c>
      <c r="JA301">
        <v>0.1520806729546384</v>
      </c>
      <c r="JB301">
        <v>0.0003178419753343253</v>
      </c>
      <c r="JC301">
        <v>-6.012475575984678E-07</v>
      </c>
      <c r="JD301">
        <v>7.594320938325871E-11</v>
      </c>
      <c r="JE301">
        <v>-0.06537213769188976</v>
      </c>
      <c r="JF301">
        <v>-0.002779077146552394</v>
      </c>
      <c r="JG301">
        <v>0.0007843295920201409</v>
      </c>
      <c r="JH301">
        <v>-1.211717912536145E-05</v>
      </c>
      <c r="JI301">
        <v>4</v>
      </c>
      <c r="JJ301">
        <v>2338</v>
      </c>
      <c r="JK301">
        <v>1</v>
      </c>
      <c r="JL301">
        <v>27</v>
      </c>
      <c r="JM301">
        <v>189992.7</v>
      </c>
      <c r="JN301">
        <v>189992.8</v>
      </c>
      <c r="JO301">
        <v>2.95288</v>
      </c>
      <c r="JP301">
        <v>2.23633</v>
      </c>
      <c r="JQ301">
        <v>1.39771</v>
      </c>
      <c r="JR301">
        <v>2.34985</v>
      </c>
      <c r="JS301">
        <v>1.49536</v>
      </c>
      <c r="JT301">
        <v>2.56226</v>
      </c>
      <c r="JU301">
        <v>36.2224</v>
      </c>
      <c r="JV301">
        <v>24.07</v>
      </c>
      <c r="JW301">
        <v>18</v>
      </c>
      <c r="JX301">
        <v>489.194</v>
      </c>
      <c r="JY301">
        <v>448.295</v>
      </c>
      <c r="JZ301">
        <v>29.1633</v>
      </c>
      <c r="KA301">
        <v>28.3031</v>
      </c>
      <c r="KB301">
        <v>30</v>
      </c>
      <c r="KC301">
        <v>28.112</v>
      </c>
      <c r="KD301">
        <v>28.0441</v>
      </c>
      <c r="KE301">
        <v>59.078</v>
      </c>
      <c r="KF301">
        <v>12.3852</v>
      </c>
      <c r="KG301">
        <v>40.3553</v>
      </c>
      <c r="KH301">
        <v>29.1261</v>
      </c>
      <c r="KI301">
        <v>1556.43</v>
      </c>
      <c r="KJ301">
        <v>20.4319</v>
      </c>
      <c r="KK301">
        <v>101.063</v>
      </c>
      <c r="KL301">
        <v>100.612</v>
      </c>
    </row>
    <row r="302" spans="1:298">
      <c r="A302">
        <v>286</v>
      </c>
      <c r="B302">
        <v>1758646994.6</v>
      </c>
      <c r="C302">
        <v>5368.599999904633</v>
      </c>
      <c r="D302" t="s">
        <v>1018</v>
      </c>
      <c r="E302" t="s">
        <v>1019</v>
      </c>
      <c r="F302">
        <v>5</v>
      </c>
      <c r="G302" t="s">
        <v>833</v>
      </c>
      <c r="H302" t="s">
        <v>437</v>
      </c>
      <c r="I302" t="s">
        <v>438</v>
      </c>
      <c r="J302">
        <v>1758646986.814285</v>
      </c>
      <c r="K302">
        <f>(L302)/1000</f>
        <v>0</v>
      </c>
      <c r="L302">
        <f>IF(DQ302, AO302, AI302)</f>
        <v>0</v>
      </c>
      <c r="M302">
        <f>IF(DQ302, AJ302, AH302)</f>
        <v>0</v>
      </c>
      <c r="N302">
        <f>DS302 - IF(AV302&gt;1, M302*DM302*100.0/(AX302), 0)</f>
        <v>0</v>
      </c>
      <c r="O302">
        <f>((U302-K302/2)*N302-M302)/(U302+K302/2)</f>
        <v>0</v>
      </c>
      <c r="P302">
        <f>O302*(DZ302+EA302)/1000.0</f>
        <v>0</v>
      </c>
      <c r="Q302">
        <f>(DS302 - IF(AV302&gt;1, M302*DM302*100.0/(AX302), 0))*(DZ302+EA302)/1000.0</f>
        <v>0</v>
      </c>
      <c r="R302">
        <f>2.0/((1/T302-1/S302)+SIGN(T302)*SQRT((1/T302-1/S302)*(1/T302-1/S302) + 4*DN302/((DN302+1)*(DN302+1))*(2*1/T302*1/S302-1/S302*1/S302)))</f>
        <v>0</v>
      </c>
      <c r="S302">
        <f>IF(LEFT(DO302,1)&lt;&gt;"0",IF(LEFT(DO302,1)="1",3.0,DP302),$D$5+$E$5*(EG302*DZ302/($K$5*1000))+$F$5*(EG302*DZ302/($K$5*1000))*MAX(MIN(DM302,$J$5),$I$5)*MAX(MIN(DM302,$J$5),$I$5)+$G$5*MAX(MIN(DM302,$J$5),$I$5)*(EG302*DZ302/($K$5*1000))+$H$5*(EG302*DZ302/($K$5*1000))*(EG302*DZ302/($K$5*1000)))</f>
        <v>0</v>
      </c>
      <c r="T302">
        <f>K302*(1000-(1000*0.61365*exp(17.502*X302/(240.97+X302))/(DZ302+EA302)+DU302)/2)/(1000*0.61365*exp(17.502*X302/(240.97+X302))/(DZ302+EA302)-DU302)</f>
        <v>0</v>
      </c>
      <c r="U302">
        <f>1/((DN302+1)/(R302/1.6)+1/(S302/1.37)) + DN302/((DN302+1)/(R302/1.6) + DN302/(S302/1.37))</f>
        <v>0</v>
      </c>
      <c r="V302">
        <f>(DI302*DL302)</f>
        <v>0</v>
      </c>
      <c r="W302">
        <f>(EB302+(V302+2*0.95*5.67E-8*(((EB302+$B$7)+273)^4-(EB302+273)^4)-44100*K302)/(1.84*29.3*S302+8*0.95*5.67E-8*(EB302+273)^3))</f>
        <v>0</v>
      </c>
      <c r="X302">
        <f>($C$7*EC302+$D$7*ED302+$E$7*W302)</f>
        <v>0</v>
      </c>
      <c r="Y302">
        <f>0.61365*exp(17.502*X302/(240.97+X302))</f>
        <v>0</v>
      </c>
      <c r="Z302">
        <f>(AA302/AB302*100)</f>
        <v>0</v>
      </c>
      <c r="AA302">
        <f>DU302*(DZ302+EA302)/1000</f>
        <v>0</v>
      </c>
      <c r="AB302">
        <f>0.61365*exp(17.502*EB302/(240.97+EB302))</f>
        <v>0</v>
      </c>
      <c r="AC302">
        <f>(Y302-DU302*(DZ302+EA302)/1000)</f>
        <v>0</v>
      </c>
      <c r="AD302">
        <f>(-K302*44100)</f>
        <v>0</v>
      </c>
      <c r="AE302">
        <f>2*29.3*S302*0.92*(EB302-X302)</f>
        <v>0</v>
      </c>
      <c r="AF302">
        <f>2*0.95*5.67E-8*(((EB302+$B$7)+273)^4-(X302+273)^4)</f>
        <v>0</v>
      </c>
      <c r="AG302">
        <f>V302+AF302+AD302+AE302</f>
        <v>0</v>
      </c>
      <c r="AH302">
        <f>DY302*AV302*(DT302-DS302*(1000-AV302*DV302)/(1000-AV302*DU302))/(100*DM302)</f>
        <v>0</v>
      </c>
      <c r="AI302">
        <f>1000*DY302*AV302*(DU302-DV302)/(100*DM302*(1000-AV302*DU302))</f>
        <v>0</v>
      </c>
      <c r="AJ302">
        <f>(AK302 - AL302 - DZ302*1E3/(8.314*(EB302+273.15)) * AN302/DY302 * AM302) * DY302/(100*DM302) * (1000 - DV302)/1000</f>
        <v>0</v>
      </c>
      <c r="AK302">
        <v>1576.766667572148</v>
      </c>
      <c r="AL302">
        <v>1521.316</v>
      </c>
      <c r="AM302">
        <v>3.458298062314089</v>
      </c>
      <c r="AN302">
        <v>64.9634164498939</v>
      </c>
      <c r="AO302">
        <f>(AQ302 - AP302 + DZ302*1E3/(8.314*(EB302+273.15)) * AS302/DY302 * AR302) * DY302/(100*DM302) * 1000/(1000 - AQ302)</f>
        <v>0</v>
      </c>
      <c r="AP302">
        <v>20.3698898661862</v>
      </c>
      <c r="AQ302">
        <v>24.19907757575757</v>
      </c>
      <c r="AR302">
        <v>0.0004185608151733045</v>
      </c>
      <c r="AS302">
        <v>107.6059285332688</v>
      </c>
      <c r="AT302">
        <v>0</v>
      </c>
      <c r="AU302">
        <v>0</v>
      </c>
      <c r="AV302">
        <f>IF(AT302*$H$13&gt;=AX302,1.0,(AX302/(AX302-AT302*$H$13)))</f>
        <v>0</v>
      </c>
      <c r="AW302">
        <f>(AV302-1)*100</f>
        <v>0</v>
      </c>
      <c r="AX302">
        <f>MAX(0,($B$13+$C$13*EG302)/(1+$D$13*EG302)*DZ302/(EB302+273)*$E$13)</f>
        <v>0</v>
      </c>
      <c r="AY302" t="s">
        <v>439</v>
      </c>
      <c r="AZ302" t="s">
        <v>439</v>
      </c>
      <c r="BA302">
        <v>0</v>
      </c>
      <c r="BB302">
        <v>0</v>
      </c>
      <c r="BC302">
        <f>1-BA302/BB302</f>
        <v>0</v>
      </c>
      <c r="BD302">
        <v>0</v>
      </c>
      <c r="BE302" t="s">
        <v>439</v>
      </c>
      <c r="BF302" t="s">
        <v>439</v>
      </c>
      <c r="BG302">
        <v>0</v>
      </c>
      <c r="BH302">
        <v>0</v>
      </c>
      <c r="BI302">
        <f>1-BG302/BH302</f>
        <v>0</v>
      </c>
      <c r="BJ302">
        <v>0.5</v>
      </c>
      <c r="BK302">
        <f>DJ302</f>
        <v>0</v>
      </c>
      <c r="BL302">
        <f>M302</f>
        <v>0</v>
      </c>
      <c r="BM302">
        <f>BI302*BJ302*BK302</f>
        <v>0</v>
      </c>
      <c r="BN302">
        <f>(BL302-BD302)/BK302</f>
        <v>0</v>
      </c>
      <c r="BO302">
        <f>(BB302-BH302)/BH302</f>
        <v>0</v>
      </c>
      <c r="BP302">
        <f>BA302/(BC302+BA302/BH302)</f>
        <v>0</v>
      </c>
      <c r="BQ302" t="s">
        <v>439</v>
      </c>
      <c r="BR302">
        <v>0</v>
      </c>
      <c r="BS302">
        <f>IF(BR302&lt;&gt;0, BR302, BP302)</f>
        <v>0</v>
      </c>
      <c r="BT302">
        <f>1-BS302/BH302</f>
        <v>0</v>
      </c>
      <c r="BU302">
        <f>(BH302-BG302)/(BH302-BS302)</f>
        <v>0</v>
      </c>
      <c r="BV302">
        <f>(BB302-BH302)/(BB302-BS302)</f>
        <v>0</v>
      </c>
      <c r="BW302">
        <f>(BH302-BG302)/(BH302-BA302)</f>
        <v>0</v>
      </c>
      <c r="BX302">
        <f>(BB302-BH302)/(BB302-BA302)</f>
        <v>0</v>
      </c>
      <c r="BY302">
        <f>(BU302*BS302/BG302)</f>
        <v>0</v>
      </c>
      <c r="BZ302">
        <f>(1-BY302)</f>
        <v>0</v>
      </c>
      <c r="DI302">
        <f>$B$11*EH302+$C$11*EI302+$F$11*ET302*(1-EW302)</f>
        <v>0</v>
      </c>
      <c r="DJ302">
        <f>DI302*DK302</f>
        <v>0</v>
      </c>
      <c r="DK302">
        <f>($B$11*$D$9+$C$11*$D$9+$F$11*((FG302+EY302)/MAX(FG302+EY302+FH302, 0.1)*$I$9+FH302/MAX(FG302+EY302+FH302, 0.1)*$J$9))/($B$11+$C$11+$F$11)</f>
        <v>0</v>
      </c>
      <c r="DL302">
        <f>($B$11*$K$9+$C$11*$K$9+$F$11*((FG302+EY302)/MAX(FG302+EY302+FH302, 0.1)*$P$9+FH302/MAX(FG302+EY302+FH302, 0.1)*$Q$9))/($B$11+$C$11+$F$11)</f>
        <v>0</v>
      </c>
      <c r="DM302">
        <v>5.36</v>
      </c>
      <c r="DN302">
        <v>0.5</v>
      </c>
      <c r="DO302" t="s">
        <v>440</v>
      </c>
      <c r="DP302">
        <v>2</v>
      </c>
      <c r="DQ302" t="b">
        <v>1</v>
      </c>
      <c r="DR302">
        <v>1758646986.814285</v>
      </c>
      <c r="DS302">
        <v>1460.027142857143</v>
      </c>
      <c r="DT302">
        <v>1528.941428571428</v>
      </c>
      <c r="DU302">
        <v>24.20817857142858</v>
      </c>
      <c r="DV302">
        <v>20.22171785714285</v>
      </c>
      <c r="DW302">
        <v>1460.455714285714</v>
      </c>
      <c r="DX302">
        <v>24.05522142857142</v>
      </c>
      <c r="DY302">
        <v>500.0167857142857</v>
      </c>
      <c r="DZ302">
        <v>90.45374285714287</v>
      </c>
      <c r="EA302">
        <v>0.03012069642857143</v>
      </c>
      <c r="EB302">
        <v>30.74671071428571</v>
      </c>
      <c r="EC302">
        <v>30.12721785714286</v>
      </c>
      <c r="ED302">
        <v>999.9000000000002</v>
      </c>
      <c r="EE302">
        <v>0</v>
      </c>
      <c r="EF302">
        <v>0</v>
      </c>
      <c r="EG302">
        <v>9993.367142857142</v>
      </c>
      <c r="EH302">
        <v>0</v>
      </c>
      <c r="EI302">
        <v>12.35486785714286</v>
      </c>
      <c r="EJ302">
        <v>-68.91472142857143</v>
      </c>
      <c r="EK302">
        <v>1496.247857142857</v>
      </c>
      <c r="EL302">
        <v>1560.498571428572</v>
      </c>
      <c r="EM302">
        <v>3.986459642857143</v>
      </c>
      <c r="EN302">
        <v>1528.941428571428</v>
      </c>
      <c r="EO302">
        <v>20.22171785714285</v>
      </c>
      <c r="EP302">
        <v>2.189721071428571</v>
      </c>
      <c r="EQ302">
        <v>1.829131071428571</v>
      </c>
      <c r="ER302">
        <v>18.88730714285714</v>
      </c>
      <c r="ES302">
        <v>16.03778214285714</v>
      </c>
      <c r="ET302">
        <v>2000.006071428572</v>
      </c>
      <c r="EU302">
        <v>0.9800053928571428</v>
      </c>
      <c r="EV302">
        <v>0.01999495357142857</v>
      </c>
      <c r="EW302">
        <v>0</v>
      </c>
      <c r="EX302">
        <v>841.8713928571427</v>
      </c>
      <c r="EY302">
        <v>5.00097</v>
      </c>
      <c r="EZ302">
        <v>16897.07142857143</v>
      </c>
      <c r="FA302">
        <v>16707.66785714286</v>
      </c>
      <c r="FB302">
        <v>40.59575</v>
      </c>
      <c r="FC302">
        <v>40.86825</v>
      </c>
      <c r="FD302">
        <v>40.45724999999999</v>
      </c>
      <c r="FE302">
        <v>40.55757142857142</v>
      </c>
      <c r="FF302">
        <v>41.25</v>
      </c>
      <c r="FG302">
        <v>1955.116071428572</v>
      </c>
      <c r="FH302">
        <v>39.89000000000001</v>
      </c>
      <c r="FI302">
        <v>0</v>
      </c>
      <c r="FJ302">
        <v>1758646995.6</v>
      </c>
      <c r="FK302">
        <v>0</v>
      </c>
      <c r="FL302">
        <v>841.815653846154</v>
      </c>
      <c r="FM302">
        <v>-11.61138459362362</v>
      </c>
      <c r="FN302">
        <v>-234.4068376598675</v>
      </c>
      <c r="FO302">
        <v>16896.12307692308</v>
      </c>
      <c r="FP302">
        <v>15</v>
      </c>
      <c r="FQ302">
        <v>0</v>
      </c>
      <c r="FR302" t="s">
        <v>441</v>
      </c>
      <c r="FS302">
        <v>1747247426.5</v>
      </c>
      <c r="FT302">
        <v>1747247420.5</v>
      </c>
      <c r="FU302">
        <v>0</v>
      </c>
      <c r="FV302">
        <v>1.027</v>
      </c>
      <c r="FW302">
        <v>0.031</v>
      </c>
      <c r="FX302">
        <v>0.02</v>
      </c>
      <c r="FY302">
        <v>0.05</v>
      </c>
      <c r="FZ302">
        <v>420</v>
      </c>
      <c r="GA302">
        <v>16</v>
      </c>
      <c r="GB302">
        <v>0.01</v>
      </c>
      <c r="GC302">
        <v>0.1</v>
      </c>
      <c r="GD302">
        <v>-68.93129999999999</v>
      </c>
      <c r="GE302">
        <v>0.3847654784241649</v>
      </c>
      <c r="GF302">
        <v>0.1255962678585626</v>
      </c>
      <c r="GG302">
        <v>0</v>
      </c>
      <c r="GH302">
        <v>842.5963823529412</v>
      </c>
      <c r="GI302">
        <v>-12.66458363445305</v>
      </c>
      <c r="GJ302">
        <v>1.269039957065877</v>
      </c>
      <c r="GK302">
        <v>-1</v>
      </c>
      <c r="GL302">
        <v>4.077915249999999</v>
      </c>
      <c r="GM302">
        <v>-1.596160412757985</v>
      </c>
      <c r="GN302">
        <v>0.153676266254544</v>
      </c>
      <c r="GO302">
        <v>0</v>
      </c>
      <c r="GP302">
        <v>0</v>
      </c>
      <c r="GQ302">
        <v>2</v>
      </c>
      <c r="GR302" t="s">
        <v>482</v>
      </c>
      <c r="GS302">
        <v>3.13573</v>
      </c>
      <c r="GT302">
        <v>2.69052</v>
      </c>
      <c r="GU302">
        <v>0.220508</v>
      </c>
      <c r="GV302">
        <v>0.22444</v>
      </c>
      <c r="GW302">
        <v>0.107002</v>
      </c>
      <c r="GX302">
        <v>0.0938832</v>
      </c>
      <c r="GY302">
        <v>24795.8</v>
      </c>
      <c r="GZ302">
        <v>24715.6</v>
      </c>
      <c r="HA302">
        <v>29569.9</v>
      </c>
      <c r="HB302">
        <v>29450.1</v>
      </c>
      <c r="HC302">
        <v>34888.8</v>
      </c>
      <c r="HD302">
        <v>35349.9</v>
      </c>
      <c r="HE302">
        <v>41612.7</v>
      </c>
      <c r="HF302">
        <v>41840.5</v>
      </c>
      <c r="HG302">
        <v>1.92798</v>
      </c>
      <c r="HH302">
        <v>1.87978</v>
      </c>
      <c r="HI302">
        <v>0.0843406</v>
      </c>
      <c r="HJ302">
        <v>0</v>
      </c>
      <c r="HK302">
        <v>28.755</v>
      </c>
      <c r="HL302">
        <v>999.9</v>
      </c>
      <c r="HM302">
        <v>43.9</v>
      </c>
      <c r="HN302">
        <v>31.2</v>
      </c>
      <c r="HO302">
        <v>22.1443</v>
      </c>
      <c r="HP302">
        <v>61.9381</v>
      </c>
      <c r="HQ302">
        <v>25.9455</v>
      </c>
      <c r="HR302">
        <v>1</v>
      </c>
      <c r="HS302">
        <v>0.0541514</v>
      </c>
      <c r="HT302">
        <v>0.134774</v>
      </c>
      <c r="HU302">
        <v>20.3392</v>
      </c>
      <c r="HV302">
        <v>5.21459</v>
      </c>
      <c r="HW302">
        <v>12.0141</v>
      </c>
      <c r="HX302">
        <v>4.9883</v>
      </c>
      <c r="HY302">
        <v>3.28783</v>
      </c>
      <c r="HZ302">
        <v>9999</v>
      </c>
      <c r="IA302">
        <v>9999</v>
      </c>
      <c r="IB302">
        <v>9999</v>
      </c>
      <c r="IC302">
        <v>999.9</v>
      </c>
      <c r="ID302">
        <v>1.86752</v>
      </c>
      <c r="IE302">
        <v>1.86673</v>
      </c>
      <c r="IF302">
        <v>1.866</v>
      </c>
      <c r="IG302">
        <v>1.866</v>
      </c>
      <c r="IH302">
        <v>1.86783</v>
      </c>
      <c r="II302">
        <v>1.87027</v>
      </c>
      <c r="IJ302">
        <v>1.86893</v>
      </c>
      <c r="IK302">
        <v>1.87042</v>
      </c>
      <c r="IL302">
        <v>0</v>
      </c>
      <c r="IM302">
        <v>0</v>
      </c>
      <c r="IN302">
        <v>0</v>
      </c>
      <c r="IO302">
        <v>0</v>
      </c>
      <c r="IP302" t="s">
        <v>443</v>
      </c>
      <c r="IQ302" t="s">
        <v>444</v>
      </c>
      <c r="IR302" t="s">
        <v>445</v>
      </c>
      <c r="IS302" t="s">
        <v>445</v>
      </c>
      <c r="IT302" t="s">
        <v>445</v>
      </c>
      <c r="IU302" t="s">
        <v>445</v>
      </c>
      <c r="IV302">
        <v>0</v>
      </c>
      <c r="IW302">
        <v>100</v>
      </c>
      <c r="IX302">
        <v>100</v>
      </c>
      <c r="IY302">
        <v>-0.46</v>
      </c>
      <c r="IZ302">
        <v>0.1529</v>
      </c>
      <c r="JA302">
        <v>0.1520806729546384</v>
      </c>
      <c r="JB302">
        <v>0.0003178419753343253</v>
      </c>
      <c r="JC302">
        <v>-6.012475575984678E-07</v>
      </c>
      <c r="JD302">
        <v>7.594320938325871E-11</v>
      </c>
      <c r="JE302">
        <v>-0.06537213769188976</v>
      </c>
      <c r="JF302">
        <v>-0.002779077146552394</v>
      </c>
      <c r="JG302">
        <v>0.0007843295920201409</v>
      </c>
      <c r="JH302">
        <v>-1.211717912536145E-05</v>
      </c>
      <c r="JI302">
        <v>4</v>
      </c>
      <c r="JJ302">
        <v>2338</v>
      </c>
      <c r="JK302">
        <v>1</v>
      </c>
      <c r="JL302">
        <v>27</v>
      </c>
      <c r="JM302">
        <v>189992.8</v>
      </c>
      <c r="JN302">
        <v>189992.9</v>
      </c>
      <c r="JO302">
        <v>2.97607</v>
      </c>
      <c r="JP302">
        <v>2.22778</v>
      </c>
      <c r="JQ302">
        <v>1.39648</v>
      </c>
      <c r="JR302">
        <v>2.34863</v>
      </c>
      <c r="JS302">
        <v>1.49536</v>
      </c>
      <c r="JT302">
        <v>2.68311</v>
      </c>
      <c r="JU302">
        <v>36.2459</v>
      </c>
      <c r="JV302">
        <v>24.07</v>
      </c>
      <c r="JW302">
        <v>18</v>
      </c>
      <c r="JX302">
        <v>488.915</v>
      </c>
      <c r="JY302">
        <v>448.667</v>
      </c>
      <c r="JZ302">
        <v>29.0215</v>
      </c>
      <c r="KA302">
        <v>28.3034</v>
      </c>
      <c r="KB302">
        <v>30.0005</v>
      </c>
      <c r="KC302">
        <v>28.1144</v>
      </c>
      <c r="KD302">
        <v>28.0441</v>
      </c>
      <c r="KE302">
        <v>59.5388</v>
      </c>
      <c r="KF302">
        <v>12.1107</v>
      </c>
      <c r="KG302">
        <v>40.7682</v>
      </c>
      <c r="KH302">
        <v>28.9964</v>
      </c>
      <c r="KI302">
        <v>1569.79</v>
      </c>
      <c r="KJ302">
        <v>20.5426</v>
      </c>
      <c r="KK302">
        <v>101.064</v>
      </c>
      <c r="KL302">
        <v>100.612</v>
      </c>
    </row>
    <row r="303" spans="1:298">
      <c r="A303">
        <v>287</v>
      </c>
      <c r="B303">
        <v>1758646999.6</v>
      </c>
      <c r="C303">
        <v>5373.599999904633</v>
      </c>
      <c r="D303" t="s">
        <v>1020</v>
      </c>
      <c r="E303" t="s">
        <v>1021</v>
      </c>
      <c r="F303">
        <v>5</v>
      </c>
      <c r="G303" t="s">
        <v>833</v>
      </c>
      <c r="H303" t="s">
        <v>437</v>
      </c>
      <c r="I303" t="s">
        <v>438</v>
      </c>
      <c r="J303">
        <v>1758646992.1</v>
      </c>
      <c r="K303">
        <f>(L303)/1000</f>
        <v>0</v>
      </c>
      <c r="L303">
        <f>IF(DQ303, AO303, AI303)</f>
        <v>0</v>
      </c>
      <c r="M303">
        <f>IF(DQ303, AJ303, AH303)</f>
        <v>0</v>
      </c>
      <c r="N303">
        <f>DS303 - IF(AV303&gt;1, M303*DM303*100.0/(AX303), 0)</f>
        <v>0</v>
      </c>
      <c r="O303">
        <f>((U303-K303/2)*N303-M303)/(U303+K303/2)</f>
        <v>0</v>
      </c>
      <c r="P303">
        <f>O303*(DZ303+EA303)/1000.0</f>
        <v>0</v>
      </c>
      <c r="Q303">
        <f>(DS303 - IF(AV303&gt;1, M303*DM303*100.0/(AX303), 0))*(DZ303+EA303)/1000.0</f>
        <v>0</v>
      </c>
      <c r="R303">
        <f>2.0/((1/T303-1/S303)+SIGN(T303)*SQRT((1/T303-1/S303)*(1/T303-1/S303) + 4*DN303/((DN303+1)*(DN303+1))*(2*1/T303*1/S303-1/S303*1/S303)))</f>
        <v>0</v>
      </c>
      <c r="S303">
        <f>IF(LEFT(DO303,1)&lt;&gt;"0",IF(LEFT(DO303,1)="1",3.0,DP303),$D$5+$E$5*(EG303*DZ303/($K$5*1000))+$F$5*(EG303*DZ303/($K$5*1000))*MAX(MIN(DM303,$J$5),$I$5)*MAX(MIN(DM303,$J$5),$I$5)+$G$5*MAX(MIN(DM303,$J$5),$I$5)*(EG303*DZ303/($K$5*1000))+$H$5*(EG303*DZ303/($K$5*1000))*(EG303*DZ303/($K$5*1000)))</f>
        <v>0</v>
      </c>
      <c r="T303">
        <f>K303*(1000-(1000*0.61365*exp(17.502*X303/(240.97+X303))/(DZ303+EA303)+DU303)/2)/(1000*0.61365*exp(17.502*X303/(240.97+X303))/(DZ303+EA303)-DU303)</f>
        <v>0</v>
      </c>
      <c r="U303">
        <f>1/((DN303+1)/(R303/1.6)+1/(S303/1.37)) + DN303/((DN303+1)/(R303/1.6) + DN303/(S303/1.37))</f>
        <v>0</v>
      </c>
      <c r="V303">
        <f>(DI303*DL303)</f>
        <v>0</v>
      </c>
      <c r="W303">
        <f>(EB303+(V303+2*0.95*5.67E-8*(((EB303+$B$7)+273)^4-(EB303+273)^4)-44100*K303)/(1.84*29.3*S303+8*0.95*5.67E-8*(EB303+273)^3))</f>
        <v>0</v>
      </c>
      <c r="X303">
        <f>($C$7*EC303+$D$7*ED303+$E$7*W303)</f>
        <v>0</v>
      </c>
      <c r="Y303">
        <f>0.61365*exp(17.502*X303/(240.97+X303))</f>
        <v>0</v>
      </c>
      <c r="Z303">
        <f>(AA303/AB303*100)</f>
        <v>0</v>
      </c>
      <c r="AA303">
        <f>DU303*(DZ303+EA303)/1000</f>
        <v>0</v>
      </c>
      <c r="AB303">
        <f>0.61365*exp(17.502*EB303/(240.97+EB303))</f>
        <v>0</v>
      </c>
      <c r="AC303">
        <f>(Y303-DU303*(DZ303+EA303)/1000)</f>
        <v>0</v>
      </c>
      <c r="AD303">
        <f>(-K303*44100)</f>
        <v>0</v>
      </c>
      <c r="AE303">
        <f>2*29.3*S303*0.92*(EB303-X303)</f>
        <v>0</v>
      </c>
      <c r="AF303">
        <f>2*0.95*5.67E-8*(((EB303+$B$7)+273)^4-(X303+273)^4)</f>
        <v>0</v>
      </c>
      <c r="AG303">
        <f>V303+AF303+AD303+AE303</f>
        <v>0</v>
      </c>
      <c r="AH303">
        <f>DY303*AV303*(DT303-DS303*(1000-AV303*DV303)/(1000-AV303*DU303))/(100*DM303)</f>
        <v>0</v>
      </c>
      <c r="AI303">
        <f>1000*DY303*AV303*(DU303-DV303)/(100*DM303*(1000-AV303*DU303))</f>
        <v>0</v>
      </c>
      <c r="AJ303">
        <f>(AK303 - AL303 - DZ303*1E3/(8.314*(EB303+273.15)) * AN303/DY303 * AM303) * DY303/(100*DM303) * (1000 - DV303)/1000</f>
        <v>0</v>
      </c>
      <c r="AK303">
        <v>1593.98284468902</v>
      </c>
      <c r="AL303">
        <v>1538.577272727272</v>
      </c>
      <c r="AM303">
        <v>3.433559138116708</v>
      </c>
      <c r="AN303">
        <v>64.9634164498939</v>
      </c>
      <c r="AO303">
        <f>(AQ303 - AP303 + DZ303*1E3/(8.314*(EB303+273.15)) * AS303/DY303 * AR303) * DY303/(100*DM303) * 1000/(1000 - AQ303)</f>
        <v>0</v>
      </c>
      <c r="AP303">
        <v>20.49913334934707</v>
      </c>
      <c r="AQ303">
        <v>24.21336848484848</v>
      </c>
      <c r="AR303">
        <v>0.0004269931236853389</v>
      </c>
      <c r="AS303">
        <v>107.6059285332688</v>
      </c>
      <c r="AT303">
        <v>0</v>
      </c>
      <c r="AU303">
        <v>0</v>
      </c>
      <c r="AV303">
        <f>IF(AT303*$H$13&gt;=AX303,1.0,(AX303/(AX303-AT303*$H$13)))</f>
        <v>0</v>
      </c>
      <c r="AW303">
        <f>(AV303-1)*100</f>
        <v>0</v>
      </c>
      <c r="AX303">
        <f>MAX(0,($B$13+$C$13*EG303)/(1+$D$13*EG303)*DZ303/(EB303+273)*$E$13)</f>
        <v>0</v>
      </c>
      <c r="AY303" t="s">
        <v>439</v>
      </c>
      <c r="AZ303" t="s">
        <v>439</v>
      </c>
      <c r="BA303">
        <v>0</v>
      </c>
      <c r="BB303">
        <v>0</v>
      </c>
      <c r="BC303">
        <f>1-BA303/BB303</f>
        <v>0</v>
      </c>
      <c r="BD303">
        <v>0</v>
      </c>
      <c r="BE303" t="s">
        <v>439</v>
      </c>
      <c r="BF303" t="s">
        <v>439</v>
      </c>
      <c r="BG303">
        <v>0</v>
      </c>
      <c r="BH303">
        <v>0</v>
      </c>
      <c r="BI303">
        <f>1-BG303/BH303</f>
        <v>0</v>
      </c>
      <c r="BJ303">
        <v>0.5</v>
      </c>
      <c r="BK303">
        <f>DJ303</f>
        <v>0</v>
      </c>
      <c r="BL303">
        <f>M303</f>
        <v>0</v>
      </c>
      <c r="BM303">
        <f>BI303*BJ303*BK303</f>
        <v>0</v>
      </c>
      <c r="BN303">
        <f>(BL303-BD303)/BK303</f>
        <v>0</v>
      </c>
      <c r="BO303">
        <f>(BB303-BH303)/BH303</f>
        <v>0</v>
      </c>
      <c r="BP303">
        <f>BA303/(BC303+BA303/BH303)</f>
        <v>0</v>
      </c>
      <c r="BQ303" t="s">
        <v>439</v>
      </c>
      <c r="BR303">
        <v>0</v>
      </c>
      <c r="BS303">
        <f>IF(BR303&lt;&gt;0, BR303, BP303)</f>
        <v>0</v>
      </c>
      <c r="BT303">
        <f>1-BS303/BH303</f>
        <v>0</v>
      </c>
      <c r="BU303">
        <f>(BH303-BG303)/(BH303-BS303)</f>
        <v>0</v>
      </c>
      <c r="BV303">
        <f>(BB303-BH303)/(BB303-BS303)</f>
        <v>0</v>
      </c>
      <c r="BW303">
        <f>(BH303-BG303)/(BH303-BA303)</f>
        <v>0</v>
      </c>
      <c r="BX303">
        <f>(BB303-BH303)/(BB303-BA303)</f>
        <v>0</v>
      </c>
      <c r="BY303">
        <f>(BU303*BS303/BG303)</f>
        <v>0</v>
      </c>
      <c r="BZ303">
        <f>(1-BY303)</f>
        <v>0</v>
      </c>
      <c r="DI303">
        <f>$B$11*EH303+$C$11*EI303+$F$11*ET303*(1-EW303)</f>
        <v>0</v>
      </c>
      <c r="DJ303">
        <f>DI303*DK303</f>
        <v>0</v>
      </c>
      <c r="DK303">
        <f>($B$11*$D$9+$C$11*$D$9+$F$11*((FG303+EY303)/MAX(FG303+EY303+FH303, 0.1)*$I$9+FH303/MAX(FG303+EY303+FH303, 0.1)*$J$9))/($B$11+$C$11+$F$11)</f>
        <v>0</v>
      </c>
      <c r="DL303">
        <f>($B$11*$K$9+$C$11*$K$9+$F$11*((FG303+EY303)/MAX(FG303+EY303+FH303, 0.1)*$P$9+FH303/MAX(FG303+EY303+FH303, 0.1)*$Q$9))/($B$11+$C$11+$F$11)</f>
        <v>0</v>
      </c>
      <c r="DM303">
        <v>5.36</v>
      </c>
      <c r="DN303">
        <v>0.5</v>
      </c>
      <c r="DO303" t="s">
        <v>440</v>
      </c>
      <c r="DP303">
        <v>2</v>
      </c>
      <c r="DQ303" t="b">
        <v>1</v>
      </c>
      <c r="DR303">
        <v>1758646992.1</v>
      </c>
      <c r="DS303">
        <v>1477.77</v>
      </c>
      <c r="DT303">
        <v>1546.598888888888</v>
      </c>
      <c r="DU303">
        <v>24.20073703703704</v>
      </c>
      <c r="DV303">
        <v>20.35457037037037</v>
      </c>
      <c r="DW303">
        <v>1478.215185185185</v>
      </c>
      <c r="DX303">
        <v>24.04788148148148</v>
      </c>
      <c r="DY303">
        <v>500.0267777777778</v>
      </c>
      <c r="DZ303">
        <v>90.45445555555555</v>
      </c>
      <c r="EA303">
        <v>0.03021138888888889</v>
      </c>
      <c r="EB303">
        <v>30.73211111111111</v>
      </c>
      <c r="EC303">
        <v>30.12935925925926</v>
      </c>
      <c r="ED303">
        <v>999.9000000000001</v>
      </c>
      <c r="EE303">
        <v>0</v>
      </c>
      <c r="EF303">
        <v>0</v>
      </c>
      <c r="EG303">
        <v>10000.89555555555</v>
      </c>
      <c r="EH303">
        <v>0</v>
      </c>
      <c r="EI303">
        <v>12.35828518518518</v>
      </c>
      <c r="EJ303">
        <v>-68.82929259259259</v>
      </c>
      <c r="EK303">
        <v>1514.42</v>
      </c>
      <c r="EL303">
        <v>1578.734074074074</v>
      </c>
      <c r="EM303">
        <v>3.846168888888889</v>
      </c>
      <c r="EN303">
        <v>1546.598888888888</v>
      </c>
      <c r="EO303">
        <v>20.35457037037037</v>
      </c>
      <c r="EP303">
        <v>2.189064814814815</v>
      </c>
      <c r="EQ303">
        <v>1.841162222222222</v>
      </c>
      <c r="ER303">
        <v>18.88250740740741</v>
      </c>
      <c r="ES303">
        <v>16.14046666666667</v>
      </c>
      <c r="ET303">
        <v>1999.990370370371</v>
      </c>
      <c r="EU303">
        <v>0.9800054444444444</v>
      </c>
      <c r="EV303">
        <v>0.01999490370370371</v>
      </c>
      <c r="EW303">
        <v>0</v>
      </c>
      <c r="EX303">
        <v>840.8383333333333</v>
      </c>
      <c r="EY303">
        <v>5.00097</v>
      </c>
      <c r="EZ303">
        <v>16876.6</v>
      </c>
      <c r="FA303">
        <v>16707.53703703704</v>
      </c>
      <c r="FB303">
        <v>40.61566666666667</v>
      </c>
      <c r="FC303">
        <v>40.87033333333333</v>
      </c>
      <c r="FD303">
        <v>40.47666666666666</v>
      </c>
      <c r="FE303">
        <v>40.56199999999999</v>
      </c>
      <c r="FF303">
        <v>41.25</v>
      </c>
      <c r="FG303">
        <v>1955.100370370371</v>
      </c>
      <c r="FH303">
        <v>39.89000000000001</v>
      </c>
      <c r="FI303">
        <v>0</v>
      </c>
      <c r="FJ303">
        <v>1758647000.4</v>
      </c>
      <c r="FK303">
        <v>0</v>
      </c>
      <c r="FL303">
        <v>840.8870384615384</v>
      </c>
      <c r="FM303">
        <v>-11.25186322898367</v>
      </c>
      <c r="FN303">
        <v>-224.1230769768783</v>
      </c>
      <c r="FO303">
        <v>16877.6</v>
      </c>
      <c r="FP303">
        <v>15</v>
      </c>
      <c r="FQ303">
        <v>0</v>
      </c>
      <c r="FR303" t="s">
        <v>441</v>
      </c>
      <c r="FS303">
        <v>1747247426.5</v>
      </c>
      <c r="FT303">
        <v>1747247420.5</v>
      </c>
      <c r="FU303">
        <v>0</v>
      </c>
      <c r="FV303">
        <v>1.027</v>
      </c>
      <c r="FW303">
        <v>0.031</v>
      </c>
      <c r="FX303">
        <v>0.02</v>
      </c>
      <c r="FY303">
        <v>0.05</v>
      </c>
      <c r="FZ303">
        <v>420</v>
      </c>
      <c r="GA303">
        <v>16</v>
      </c>
      <c r="GB303">
        <v>0.01</v>
      </c>
      <c r="GC303">
        <v>0.1</v>
      </c>
      <c r="GD303">
        <v>-68.84181</v>
      </c>
      <c r="GE303">
        <v>0.9372562851786683</v>
      </c>
      <c r="GF303">
        <v>0.1569775569946208</v>
      </c>
      <c r="GG303">
        <v>0</v>
      </c>
      <c r="GH303">
        <v>841.3538235294118</v>
      </c>
      <c r="GI303">
        <v>-11.55559967384666</v>
      </c>
      <c r="GJ303">
        <v>1.155435351376742</v>
      </c>
      <c r="GK303">
        <v>-1</v>
      </c>
      <c r="GL303">
        <v>3.92043575</v>
      </c>
      <c r="GM303">
        <v>-1.605978123827394</v>
      </c>
      <c r="GN303">
        <v>0.1546093559731671</v>
      </c>
      <c r="GO303">
        <v>0</v>
      </c>
      <c r="GP303">
        <v>0</v>
      </c>
      <c r="GQ303">
        <v>2</v>
      </c>
      <c r="GR303" t="s">
        <v>482</v>
      </c>
      <c r="GS303">
        <v>3.13585</v>
      </c>
      <c r="GT303">
        <v>2.69054</v>
      </c>
      <c r="GU303">
        <v>0.222006</v>
      </c>
      <c r="GV303">
        <v>0.225872</v>
      </c>
      <c r="GW303">
        <v>0.107048</v>
      </c>
      <c r="GX303">
        <v>0.0943261</v>
      </c>
      <c r="GY303">
        <v>24748.1</v>
      </c>
      <c r="GZ303">
        <v>24669.8</v>
      </c>
      <c r="HA303">
        <v>29569.9</v>
      </c>
      <c r="HB303">
        <v>29449.9</v>
      </c>
      <c r="HC303">
        <v>34887.1</v>
      </c>
      <c r="HD303">
        <v>35332.1</v>
      </c>
      <c r="HE303">
        <v>41612.8</v>
      </c>
      <c r="HF303">
        <v>41840.2</v>
      </c>
      <c r="HG303">
        <v>1.92813</v>
      </c>
      <c r="HH303">
        <v>1.88013</v>
      </c>
      <c r="HI303">
        <v>0.0849739</v>
      </c>
      <c r="HJ303">
        <v>0</v>
      </c>
      <c r="HK303">
        <v>28.7464</v>
      </c>
      <c r="HL303">
        <v>999.9</v>
      </c>
      <c r="HM303">
        <v>44.1</v>
      </c>
      <c r="HN303">
        <v>31.2</v>
      </c>
      <c r="HO303">
        <v>22.2469</v>
      </c>
      <c r="HP303">
        <v>61.7081</v>
      </c>
      <c r="HQ303">
        <v>26.0777</v>
      </c>
      <c r="HR303">
        <v>1</v>
      </c>
      <c r="HS303">
        <v>0.0543166</v>
      </c>
      <c r="HT303">
        <v>0.201454</v>
      </c>
      <c r="HU303">
        <v>20.3391</v>
      </c>
      <c r="HV303">
        <v>5.21459</v>
      </c>
      <c r="HW303">
        <v>12.0147</v>
      </c>
      <c r="HX303">
        <v>4.9885</v>
      </c>
      <c r="HY303">
        <v>3.28793</v>
      </c>
      <c r="HZ303">
        <v>9999</v>
      </c>
      <c r="IA303">
        <v>9999</v>
      </c>
      <c r="IB303">
        <v>9999</v>
      </c>
      <c r="IC303">
        <v>999.9</v>
      </c>
      <c r="ID303">
        <v>1.86754</v>
      </c>
      <c r="IE303">
        <v>1.86673</v>
      </c>
      <c r="IF303">
        <v>1.86603</v>
      </c>
      <c r="IG303">
        <v>1.866</v>
      </c>
      <c r="IH303">
        <v>1.86788</v>
      </c>
      <c r="II303">
        <v>1.8703</v>
      </c>
      <c r="IJ303">
        <v>1.86894</v>
      </c>
      <c r="IK303">
        <v>1.87041</v>
      </c>
      <c r="IL303">
        <v>0</v>
      </c>
      <c r="IM303">
        <v>0</v>
      </c>
      <c r="IN303">
        <v>0</v>
      </c>
      <c r="IO303">
        <v>0</v>
      </c>
      <c r="IP303" t="s">
        <v>443</v>
      </c>
      <c r="IQ303" t="s">
        <v>444</v>
      </c>
      <c r="IR303" t="s">
        <v>445</v>
      </c>
      <c r="IS303" t="s">
        <v>445</v>
      </c>
      <c r="IT303" t="s">
        <v>445</v>
      </c>
      <c r="IU303" t="s">
        <v>445</v>
      </c>
      <c r="IV303">
        <v>0</v>
      </c>
      <c r="IW303">
        <v>100</v>
      </c>
      <c r="IX303">
        <v>100</v>
      </c>
      <c r="IY303">
        <v>-0.47</v>
      </c>
      <c r="IZ303">
        <v>0.153</v>
      </c>
      <c r="JA303">
        <v>0.1520806729546384</v>
      </c>
      <c r="JB303">
        <v>0.0003178419753343253</v>
      </c>
      <c r="JC303">
        <v>-6.012475575984678E-07</v>
      </c>
      <c r="JD303">
        <v>7.594320938325871E-11</v>
      </c>
      <c r="JE303">
        <v>-0.06537213769188976</v>
      </c>
      <c r="JF303">
        <v>-0.002779077146552394</v>
      </c>
      <c r="JG303">
        <v>0.0007843295920201409</v>
      </c>
      <c r="JH303">
        <v>-1.211717912536145E-05</v>
      </c>
      <c r="JI303">
        <v>4</v>
      </c>
      <c r="JJ303">
        <v>2338</v>
      </c>
      <c r="JK303">
        <v>1</v>
      </c>
      <c r="JL303">
        <v>27</v>
      </c>
      <c r="JM303">
        <v>189992.9</v>
      </c>
      <c r="JN303">
        <v>189993</v>
      </c>
      <c r="JO303">
        <v>3.00171</v>
      </c>
      <c r="JP303">
        <v>2.23267</v>
      </c>
      <c r="JQ303">
        <v>1.39771</v>
      </c>
      <c r="JR303">
        <v>2.34741</v>
      </c>
      <c r="JS303">
        <v>1.49536</v>
      </c>
      <c r="JT303">
        <v>2.63184</v>
      </c>
      <c r="JU303">
        <v>36.2459</v>
      </c>
      <c r="JV303">
        <v>24.07</v>
      </c>
      <c r="JW303">
        <v>18</v>
      </c>
      <c r="JX303">
        <v>489.009</v>
      </c>
      <c r="JY303">
        <v>448.902</v>
      </c>
      <c r="JZ303">
        <v>28.8845</v>
      </c>
      <c r="KA303">
        <v>28.3058</v>
      </c>
      <c r="KB303">
        <v>30.0005</v>
      </c>
      <c r="KC303">
        <v>28.1144</v>
      </c>
      <c r="KD303">
        <v>28.0465</v>
      </c>
      <c r="KE303">
        <v>60.0993</v>
      </c>
      <c r="KF303">
        <v>12.1107</v>
      </c>
      <c r="KG303">
        <v>41.5432</v>
      </c>
      <c r="KH303">
        <v>28.8665</v>
      </c>
      <c r="KI303">
        <v>1589.83</v>
      </c>
      <c r="KJ303">
        <v>20.6421</v>
      </c>
      <c r="KK303">
        <v>101.064</v>
      </c>
      <c r="KL303">
        <v>100.611</v>
      </c>
    </row>
    <row r="304" spans="1:298">
      <c r="A304">
        <v>288</v>
      </c>
      <c r="B304">
        <v>1758647004.6</v>
      </c>
      <c r="C304">
        <v>5378.599999904633</v>
      </c>
      <c r="D304" t="s">
        <v>1022</v>
      </c>
      <c r="E304" t="s">
        <v>1023</v>
      </c>
      <c r="F304">
        <v>5</v>
      </c>
      <c r="G304" t="s">
        <v>833</v>
      </c>
      <c r="H304" t="s">
        <v>437</v>
      </c>
      <c r="I304" t="s">
        <v>438</v>
      </c>
      <c r="J304">
        <v>1758646996.814285</v>
      </c>
      <c r="K304">
        <f>(L304)/1000</f>
        <v>0</v>
      </c>
      <c r="L304">
        <f>IF(DQ304, AO304, AI304)</f>
        <v>0</v>
      </c>
      <c r="M304">
        <f>IF(DQ304, AJ304, AH304)</f>
        <v>0</v>
      </c>
      <c r="N304">
        <f>DS304 - IF(AV304&gt;1, M304*DM304*100.0/(AX304), 0)</f>
        <v>0</v>
      </c>
      <c r="O304">
        <f>((U304-K304/2)*N304-M304)/(U304+K304/2)</f>
        <v>0</v>
      </c>
      <c r="P304">
        <f>O304*(DZ304+EA304)/1000.0</f>
        <v>0</v>
      </c>
      <c r="Q304">
        <f>(DS304 - IF(AV304&gt;1, M304*DM304*100.0/(AX304), 0))*(DZ304+EA304)/1000.0</f>
        <v>0</v>
      </c>
      <c r="R304">
        <f>2.0/((1/T304-1/S304)+SIGN(T304)*SQRT((1/T304-1/S304)*(1/T304-1/S304) + 4*DN304/((DN304+1)*(DN304+1))*(2*1/T304*1/S304-1/S304*1/S304)))</f>
        <v>0</v>
      </c>
      <c r="S304">
        <f>IF(LEFT(DO304,1)&lt;&gt;"0",IF(LEFT(DO304,1)="1",3.0,DP304),$D$5+$E$5*(EG304*DZ304/($K$5*1000))+$F$5*(EG304*DZ304/($K$5*1000))*MAX(MIN(DM304,$J$5),$I$5)*MAX(MIN(DM304,$J$5),$I$5)+$G$5*MAX(MIN(DM304,$J$5),$I$5)*(EG304*DZ304/($K$5*1000))+$H$5*(EG304*DZ304/($K$5*1000))*(EG304*DZ304/($K$5*1000)))</f>
        <v>0</v>
      </c>
      <c r="T304">
        <f>K304*(1000-(1000*0.61365*exp(17.502*X304/(240.97+X304))/(DZ304+EA304)+DU304)/2)/(1000*0.61365*exp(17.502*X304/(240.97+X304))/(DZ304+EA304)-DU304)</f>
        <v>0</v>
      </c>
      <c r="U304">
        <f>1/((DN304+1)/(R304/1.6)+1/(S304/1.37)) + DN304/((DN304+1)/(R304/1.6) + DN304/(S304/1.37))</f>
        <v>0</v>
      </c>
      <c r="V304">
        <f>(DI304*DL304)</f>
        <v>0</v>
      </c>
      <c r="W304">
        <f>(EB304+(V304+2*0.95*5.67E-8*(((EB304+$B$7)+273)^4-(EB304+273)^4)-44100*K304)/(1.84*29.3*S304+8*0.95*5.67E-8*(EB304+273)^3))</f>
        <v>0</v>
      </c>
      <c r="X304">
        <f>($C$7*EC304+$D$7*ED304+$E$7*W304)</f>
        <v>0</v>
      </c>
      <c r="Y304">
        <f>0.61365*exp(17.502*X304/(240.97+X304))</f>
        <v>0</v>
      </c>
      <c r="Z304">
        <f>(AA304/AB304*100)</f>
        <v>0</v>
      </c>
      <c r="AA304">
        <f>DU304*(DZ304+EA304)/1000</f>
        <v>0</v>
      </c>
      <c r="AB304">
        <f>0.61365*exp(17.502*EB304/(240.97+EB304))</f>
        <v>0</v>
      </c>
      <c r="AC304">
        <f>(Y304-DU304*(DZ304+EA304)/1000)</f>
        <v>0</v>
      </c>
      <c r="AD304">
        <f>(-K304*44100)</f>
        <v>0</v>
      </c>
      <c r="AE304">
        <f>2*29.3*S304*0.92*(EB304-X304)</f>
        <v>0</v>
      </c>
      <c r="AF304">
        <f>2*0.95*5.67E-8*(((EB304+$B$7)+273)^4-(X304+273)^4)</f>
        <v>0</v>
      </c>
      <c r="AG304">
        <f>V304+AF304+AD304+AE304</f>
        <v>0</v>
      </c>
      <c r="AH304">
        <f>DY304*AV304*(DT304-DS304*(1000-AV304*DV304)/(1000-AV304*DU304))/(100*DM304)</f>
        <v>0</v>
      </c>
      <c r="AI304">
        <f>1000*DY304*AV304*(DU304-DV304)/(100*DM304*(1000-AV304*DU304))</f>
        <v>0</v>
      </c>
      <c r="AJ304">
        <f>(AK304 - AL304 - DZ304*1E3/(8.314*(EB304+273.15)) * AN304/DY304 * AM304) * DY304/(100*DM304) * (1000 - DV304)/1000</f>
        <v>0</v>
      </c>
      <c r="AK304">
        <v>1611.290864953213</v>
      </c>
      <c r="AL304">
        <v>1556.025393939393</v>
      </c>
      <c r="AM304">
        <v>3.50968924714491</v>
      </c>
      <c r="AN304">
        <v>64.9634164498939</v>
      </c>
      <c r="AO304">
        <f>(AQ304 - AP304 + DZ304*1E3/(8.314*(EB304+273.15)) * AS304/DY304 * AR304) * DY304/(100*DM304) * 1000/(1000 - AQ304)</f>
        <v>0</v>
      </c>
      <c r="AP304">
        <v>20.61726118782249</v>
      </c>
      <c r="AQ304">
        <v>24.22947030303029</v>
      </c>
      <c r="AR304">
        <v>0.0003285527244915935</v>
      </c>
      <c r="AS304">
        <v>107.6059285332688</v>
      </c>
      <c r="AT304">
        <v>0</v>
      </c>
      <c r="AU304">
        <v>0</v>
      </c>
      <c r="AV304">
        <f>IF(AT304*$H$13&gt;=AX304,1.0,(AX304/(AX304-AT304*$H$13)))</f>
        <v>0</v>
      </c>
      <c r="AW304">
        <f>(AV304-1)*100</f>
        <v>0</v>
      </c>
      <c r="AX304">
        <f>MAX(0,($B$13+$C$13*EG304)/(1+$D$13*EG304)*DZ304/(EB304+273)*$E$13)</f>
        <v>0</v>
      </c>
      <c r="AY304" t="s">
        <v>439</v>
      </c>
      <c r="AZ304" t="s">
        <v>439</v>
      </c>
      <c r="BA304">
        <v>0</v>
      </c>
      <c r="BB304">
        <v>0</v>
      </c>
      <c r="BC304">
        <f>1-BA304/BB304</f>
        <v>0</v>
      </c>
      <c r="BD304">
        <v>0</v>
      </c>
      <c r="BE304" t="s">
        <v>439</v>
      </c>
      <c r="BF304" t="s">
        <v>439</v>
      </c>
      <c r="BG304">
        <v>0</v>
      </c>
      <c r="BH304">
        <v>0</v>
      </c>
      <c r="BI304">
        <f>1-BG304/BH304</f>
        <v>0</v>
      </c>
      <c r="BJ304">
        <v>0.5</v>
      </c>
      <c r="BK304">
        <f>DJ304</f>
        <v>0</v>
      </c>
      <c r="BL304">
        <f>M304</f>
        <v>0</v>
      </c>
      <c r="BM304">
        <f>BI304*BJ304*BK304</f>
        <v>0</v>
      </c>
      <c r="BN304">
        <f>(BL304-BD304)/BK304</f>
        <v>0</v>
      </c>
      <c r="BO304">
        <f>(BB304-BH304)/BH304</f>
        <v>0</v>
      </c>
      <c r="BP304">
        <f>BA304/(BC304+BA304/BH304)</f>
        <v>0</v>
      </c>
      <c r="BQ304" t="s">
        <v>439</v>
      </c>
      <c r="BR304">
        <v>0</v>
      </c>
      <c r="BS304">
        <f>IF(BR304&lt;&gt;0, BR304, BP304)</f>
        <v>0</v>
      </c>
      <c r="BT304">
        <f>1-BS304/BH304</f>
        <v>0</v>
      </c>
      <c r="BU304">
        <f>(BH304-BG304)/(BH304-BS304)</f>
        <v>0</v>
      </c>
      <c r="BV304">
        <f>(BB304-BH304)/(BB304-BS304)</f>
        <v>0</v>
      </c>
      <c r="BW304">
        <f>(BH304-BG304)/(BH304-BA304)</f>
        <v>0</v>
      </c>
      <c r="BX304">
        <f>(BB304-BH304)/(BB304-BA304)</f>
        <v>0</v>
      </c>
      <c r="BY304">
        <f>(BU304*BS304/BG304)</f>
        <v>0</v>
      </c>
      <c r="BZ304">
        <f>(1-BY304)</f>
        <v>0</v>
      </c>
      <c r="DI304">
        <f>$B$11*EH304+$C$11*EI304+$F$11*ET304*(1-EW304)</f>
        <v>0</v>
      </c>
      <c r="DJ304">
        <f>DI304*DK304</f>
        <v>0</v>
      </c>
      <c r="DK304">
        <f>($B$11*$D$9+$C$11*$D$9+$F$11*((FG304+EY304)/MAX(FG304+EY304+FH304, 0.1)*$I$9+FH304/MAX(FG304+EY304+FH304, 0.1)*$J$9))/($B$11+$C$11+$F$11)</f>
        <v>0</v>
      </c>
      <c r="DL304">
        <f>($B$11*$K$9+$C$11*$K$9+$F$11*((FG304+EY304)/MAX(FG304+EY304+FH304, 0.1)*$P$9+FH304/MAX(FG304+EY304+FH304, 0.1)*$Q$9))/($B$11+$C$11+$F$11)</f>
        <v>0</v>
      </c>
      <c r="DM304">
        <v>5.36</v>
      </c>
      <c r="DN304">
        <v>0.5</v>
      </c>
      <c r="DO304" t="s">
        <v>440</v>
      </c>
      <c r="DP304">
        <v>2</v>
      </c>
      <c r="DQ304" t="b">
        <v>1</v>
      </c>
      <c r="DR304">
        <v>1758646996.814285</v>
      </c>
      <c r="DS304">
        <v>1493.659642857143</v>
      </c>
      <c r="DT304">
        <v>1562.349642857143</v>
      </c>
      <c r="DU304">
        <v>24.20796428571429</v>
      </c>
      <c r="DV304">
        <v>20.47710357142858</v>
      </c>
      <c r="DW304">
        <v>1494.120714285714</v>
      </c>
      <c r="DX304">
        <v>24.05499642857143</v>
      </c>
      <c r="DY304">
        <v>500.0320714285716</v>
      </c>
      <c r="DZ304">
        <v>90.45423214285714</v>
      </c>
      <c r="EA304">
        <v>0.03020455357142857</v>
      </c>
      <c r="EB304">
        <v>30.71676428571429</v>
      </c>
      <c r="EC304">
        <v>30.12686785714285</v>
      </c>
      <c r="ED304">
        <v>999.9000000000002</v>
      </c>
      <c r="EE304">
        <v>0</v>
      </c>
      <c r="EF304">
        <v>0</v>
      </c>
      <c r="EG304">
        <v>10004.08142857143</v>
      </c>
      <c r="EH304">
        <v>0</v>
      </c>
      <c r="EI304">
        <v>12.36087142857143</v>
      </c>
      <c r="EJ304">
        <v>-68.68947499999999</v>
      </c>
      <c r="EK304">
        <v>1530.715357142857</v>
      </c>
      <c r="EL304">
        <v>1595.011428571429</v>
      </c>
      <c r="EM304">
        <v>3.730857142857143</v>
      </c>
      <c r="EN304">
        <v>1562.349642857143</v>
      </c>
      <c r="EO304">
        <v>20.47710357142858</v>
      </c>
      <c r="EP304">
        <v>2.189713214285714</v>
      </c>
      <c r="EQ304">
        <v>1.852240714285714</v>
      </c>
      <c r="ER304">
        <v>18.88724285714286</v>
      </c>
      <c r="ES304">
        <v>16.23454642857143</v>
      </c>
      <c r="ET304">
        <v>1999.999285714286</v>
      </c>
      <c r="EU304">
        <v>0.9800057142857143</v>
      </c>
      <c r="EV304">
        <v>0.01999464285714286</v>
      </c>
      <c r="EW304">
        <v>0</v>
      </c>
      <c r="EX304">
        <v>839.8970000000002</v>
      </c>
      <c r="EY304">
        <v>5.00097</v>
      </c>
      <c r="EZ304">
        <v>16858.45</v>
      </c>
      <c r="FA304">
        <v>16707.60357142857</v>
      </c>
      <c r="FB304">
        <v>40.625</v>
      </c>
      <c r="FC304">
        <v>40.8705</v>
      </c>
      <c r="FD304">
        <v>40.491</v>
      </c>
      <c r="FE304">
        <v>40.56199999999999</v>
      </c>
      <c r="FF304">
        <v>41.25</v>
      </c>
      <c r="FG304">
        <v>1955.109285714286</v>
      </c>
      <c r="FH304">
        <v>39.89000000000001</v>
      </c>
      <c r="FI304">
        <v>0</v>
      </c>
      <c r="FJ304">
        <v>1758647005.8</v>
      </c>
      <c r="FK304">
        <v>0</v>
      </c>
      <c r="FL304">
        <v>839.7348000000001</v>
      </c>
      <c r="FM304">
        <v>-12.91092308787521</v>
      </c>
      <c r="FN304">
        <v>-240.8769234372381</v>
      </c>
      <c r="FO304">
        <v>16855.516</v>
      </c>
      <c r="FP304">
        <v>15</v>
      </c>
      <c r="FQ304">
        <v>0</v>
      </c>
      <c r="FR304" t="s">
        <v>441</v>
      </c>
      <c r="FS304">
        <v>1747247426.5</v>
      </c>
      <c r="FT304">
        <v>1747247420.5</v>
      </c>
      <c r="FU304">
        <v>0</v>
      </c>
      <c r="FV304">
        <v>1.027</v>
      </c>
      <c r="FW304">
        <v>0.031</v>
      </c>
      <c r="FX304">
        <v>0.02</v>
      </c>
      <c r="FY304">
        <v>0.05</v>
      </c>
      <c r="FZ304">
        <v>420</v>
      </c>
      <c r="GA304">
        <v>16</v>
      </c>
      <c r="GB304">
        <v>0.01</v>
      </c>
      <c r="GC304">
        <v>0.1</v>
      </c>
      <c r="GD304">
        <v>-68.77410731707317</v>
      </c>
      <c r="GE304">
        <v>1.57436445993032</v>
      </c>
      <c r="GF304">
        <v>0.191391702027534</v>
      </c>
      <c r="GG304">
        <v>0</v>
      </c>
      <c r="GH304">
        <v>840.5085882352942</v>
      </c>
      <c r="GI304">
        <v>-11.77640946986951</v>
      </c>
      <c r="GJ304">
        <v>1.174500672817957</v>
      </c>
      <c r="GK304">
        <v>-1</v>
      </c>
      <c r="GL304">
        <v>3.81325243902439</v>
      </c>
      <c r="GM304">
        <v>-1.512678188153308</v>
      </c>
      <c r="GN304">
        <v>0.1496450850900628</v>
      </c>
      <c r="GO304">
        <v>0</v>
      </c>
      <c r="GP304">
        <v>0</v>
      </c>
      <c r="GQ304">
        <v>2</v>
      </c>
      <c r="GR304" t="s">
        <v>482</v>
      </c>
      <c r="GS304">
        <v>3.13579</v>
      </c>
      <c r="GT304">
        <v>2.69019</v>
      </c>
      <c r="GU304">
        <v>0.223516</v>
      </c>
      <c r="GV304">
        <v>0.227332</v>
      </c>
      <c r="GW304">
        <v>0.107092</v>
      </c>
      <c r="GX304">
        <v>0.0946163</v>
      </c>
      <c r="GY304">
        <v>24700.1</v>
      </c>
      <c r="GZ304">
        <v>24622.9</v>
      </c>
      <c r="HA304">
        <v>29570</v>
      </c>
      <c r="HB304">
        <v>29449.6</v>
      </c>
      <c r="HC304">
        <v>34885.3</v>
      </c>
      <c r="HD304">
        <v>35320.3</v>
      </c>
      <c r="HE304">
        <v>41612.6</v>
      </c>
      <c r="HF304">
        <v>41839.7</v>
      </c>
      <c r="HG304">
        <v>1.92803</v>
      </c>
      <c r="HH304">
        <v>1.88025</v>
      </c>
      <c r="HI304">
        <v>0.0846758</v>
      </c>
      <c r="HJ304">
        <v>0</v>
      </c>
      <c r="HK304">
        <v>28.7373</v>
      </c>
      <c r="HL304">
        <v>999.9</v>
      </c>
      <c r="HM304">
        <v>44.2</v>
      </c>
      <c r="HN304">
        <v>31.2</v>
      </c>
      <c r="HO304">
        <v>22.2971</v>
      </c>
      <c r="HP304">
        <v>61.9581</v>
      </c>
      <c r="HQ304">
        <v>26.0056</v>
      </c>
      <c r="HR304">
        <v>1</v>
      </c>
      <c r="HS304">
        <v>0.0545884</v>
      </c>
      <c r="HT304">
        <v>0.273873</v>
      </c>
      <c r="HU304">
        <v>20.3388</v>
      </c>
      <c r="HV304">
        <v>5.21489</v>
      </c>
      <c r="HW304">
        <v>12.0123</v>
      </c>
      <c r="HX304">
        <v>4.98875</v>
      </c>
      <c r="HY304">
        <v>3.28795</v>
      </c>
      <c r="HZ304">
        <v>9999</v>
      </c>
      <c r="IA304">
        <v>9999</v>
      </c>
      <c r="IB304">
        <v>9999</v>
      </c>
      <c r="IC304">
        <v>999.9</v>
      </c>
      <c r="ID304">
        <v>1.86753</v>
      </c>
      <c r="IE304">
        <v>1.86672</v>
      </c>
      <c r="IF304">
        <v>1.86603</v>
      </c>
      <c r="IG304">
        <v>1.866</v>
      </c>
      <c r="IH304">
        <v>1.86786</v>
      </c>
      <c r="II304">
        <v>1.87029</v>
      </c>
      <c r="IJ304">
        <v>1.86892</v>
      </c>
      <c r="IK304">
        <v>1.87042</v>
      </c>
      <c r="IL304">
        <v>0</v>
      </c>
      <c r="IM304">
        <v>0</v>
      </c>
      <c r="IN304">
        <v>0</v>
      </c>
      <c r="IO304">
        <v>0</v>
      </c>
      <c r="IP304" t="s">
        <v>443</v>
      </c>
      <c r="IQ304" t="s">
        <v>444</v>
      </c>
      <c r="IR304" t="s">
        <v>445</v>
      </c>
      <c r="IS304" t="s">
        <v>445</v>
      </c>
      <c r="IT304" t="s">
        <v>445</v>
      </c>
      <c r="IU304" t="s">
        <v>445</v>
      </c>
      <c r="IV304">
        <v>0</v>
      </c>
      <c r="IW304">
        <v>100</v>
      </c>
      <c r="IX304">
        <v>100</v>
      </c>
      <c r="IY304">
        <v>-0.49</v>
      </c>
      <c r="IZ304">
        <v>0.1533</v>
      </c>
      <c r="JA304">
        <v>0.1520806729546384</v>
      </c>
      <c r="JB304">
        <v>0.0003178419753343253</v>
      </c>
      <c r="JC304">
        <v>-6.012475575984678E-07</v>
      </c>
      <c r="JD304">
        <v>7.594320938325871E-11</v>
      </c>
      <c r="JE304">
        <v>-0.06537213769188976</v>
      </c>
      <c r="JF304">
        <v>-0.002779077146552394</v>
      </c>
      <c r="JG304">
        <v>0.0007843295920201409</v>
      </c>
      <c r="JH304">
        <v>-1.211717912536145E-05</v>
      </c>
      <c r="JI304">
        <v>4</v>
      </c>
      <c r="JJ304">
        <v>2338</v>
      </c>
      <c r="JK304">
        <v>1</v>
      </c>
      <c r="JL304">
        <v>27</v>
      </c>
      <c r="JM304">
        <v>189993</v>
      </c>
      <c r="JN304">
        <v>189993.1</v>
      </c>
      <c r="JO304">
        <v>3.0249</v>
      </c>
      <c r="JP304">
        <v>2.22168</v>
      </c>
      <c r="JQ304">
        <v>1.39648</v>
      </c>
      <c r="JR304">
        <v>2.34985</v>
      </c>
      <c r="JS304">
        <v>1.49536</v>
      </c>
      <c r="JT304">
        <v>2.66968</v>
      </c>
      <c r="JU304">
        <v>36.2459</v>
      </c>
      <c r="JV304">
        <v>24.07</v>
      </c>
      <c r="JW304">
        <v>18</v>
      </c>
      <c r="JX304">
        <v>488.963</v>
      </c>
      <c r="JY304">
        <v>448.98</v>
      </c>
      <c r="JZ304">
        <v>28.7536</v>
      </c>
      <c r="KA304">
        <v>28.3067</v>
      </c>
      <c r="KB304">
        <v>30.0005</v>
      </c>
      <c r="KC304">
        <v>28.1165</v>
      </c>
      <c r="KD304">
        <v>28.0465</v>
      </c>
      <c r="KE304">
        <v>60.5356</v>
      </c>
      <c r="KF304">
        <v>12.1107</v>
      </c>
      <c r="KG304">
        <v>41.9584</v>
      </c>
      <c r="KH304">
        <v>28.7376</v>
      </c>
      <c r="KI304">
        <v>1603.21</v>
      </c>
      <c r="KJ304">
        <v>20.74</v>
      </c>
      <c r="KK304">
        <v>101.064</v>
      </c>
      <c r="KL304">
        <v>100.61</v>
      </c>
    </row>
    <row r="305" spans="1:298">
      <c r="A305">
        <v>289</v>
      </c>
      <c r="B305">
        <v>1758650047.1</v>
      </c>
      <c r="C305">
        <v>8421.099999904633</v>
      </c>
      <c r="D305" t="s">
        <v>1024</v>
      </c>
      <c r="E305" t="s">
        <v>1025</v>
      </c>
      <c r="F305">
        <v>5</v>
      </c>
      <c r="G305" t="s">
        <v>1026</v>
      </c>
      <c r="H305" t="s">
        <v>437</v>
      </c>
      <c r="I305" t="s">
        <v>438</v>
      </c>
      <c r="J305">
        <v>1758650039.099999</v>
      </c>
      <c r="K305">
        <f>(L305)/1000</f>
        <v>0</v>
      </c>
      <c r="L305">
        <f>IF(DQ305, AO305, AI305)</f>
        <v>0</v>
      </c>
      <c r="M305">
        <f>IF(DQ305, AJ305, AH305)</f>
        <v>0</v>
      </c>
      <c r="N305">
        <f>DS305 - IF(AV305&gt;1, M305*DM305*100.0/(AX305), 0)</f>
        <v>0</v>
      </c>
      <c r="O305">
        <f>((U305-K305/2)*N305-M305)/(U305+K305/2)</f>
        <v>0</v>
      </c>
      <c r="P305">
        <f>O305*(DZ305+EA305)/1000.0</f>
        <v>0</v>
      </c>
      <c r="Q305">
        <f>(DS305 - IF(AV305&gt;1, M305*DM305*100.0/(AX305), 0))*(DZ305+EA305)/1000.0</f>
        <v>0</v>
      </c>
      <c r="R305">
        <f>2.0/((1/T305-1/S305)+SIGN(T305)*SQRT((1/T305-1/S305)*(1/T305-1/S305) + 4*DN305/((DN305+1)*(DN305+1))*(2*1/T305*1/S305-1/S305*1/S305)))</f>
        <v>0</v>
      </c>
      <c r="S305">
        <f>IF(LEFT(DO305,1)&lt;&gt;"0",IF(LEFT(DO305,1)="1",3.0,DP305),$D$5+$E$5*(EG305*DZ305/($K$5*1000))+$F$5*(EG305*DZ305/($K$5*1000))*MAX(MIN(DM305,$J$5),$I$5)*MAX(MIN(DM305,$J$5),$I$5)+$G$5*MAX(MIN(DM305,$J$5),$I$5)*(EG305*DZ305/($K$5*1000))+$H$5*(EG305*DZ305/($K$5*1000))*(EG305*DZ305/($K$5*1000)))</f>
        <v>0</v>
      </c>
      <c r="T305">
        <f>K305*(1000-(1000*0.61365*exp(17.502*X305/(240.97+X305))/(DZ305+EA305)+DU305)/2)/(1000*0.61365*exp(17.502*X305/(240.97+X305))/(DZ305+EA305)-DU305)</f>
        <v>0</v>
      </c>
      <c r="U305">
        <f>1/((DN305+1)/(R305/1.6)+1/(S305/1.37)) + DN305/((DN305+1)/(R305/1.6) + DN305/(S305/1.37))</f>
        <v>0</v>
      </c>
      <c r="V305">
        <f>(DI305*DL305)</f>
        <v>0</v>
      </c>
      <c r="W305">
        <f>(EB305+(V305+2*0.95*5.67E-8*(((EB305+$B$7)+273)^4-(EB305+273)^4)-44100*K305)/(1.84*29.3*S305+8*0.95*5.67E-8*(EB305+273)^3))</f>
        <v>0</v>
      </c>
      <c r="X305">
        <f>($C$7*EC305+$D$7*ED305+$E$7*W305)</f>
        <v>0</v>
      </c>
      <c r="Y305">
        <f>0.61365*exp(17.502*X305/(240.97+X305))</f>
        <v>0</v>
      </c>
      <c r="Z305">
        <f>(AA305/AB305*100)</f>
        <v>0</v>
      </c>
      <c r="AA305">
        <f>DU305*(DZ305+EA305)/1000</f>
        <v>0</v>
      </c>
      <c r="AB305">
        <f>0.61365*exp(17.502*EB305/(240.97+EB305))</f>
        <v>0</v>
      </c>
      <c r="AC305">
        <f>(Y305-DU305*(DZ305+EA305)/1000)</f>
        <v>0</v>
      </c>
      <c r="AD305">
        <f>(-K305*44100)</f>
        <v>0</v>
      </c>
      <c r="AE305">
        <f>2*29.3*S305*0.92*(EB305-X305)</f>
        <v>0</v>
      </c>
      <c r="AF305">
        <f>2*0.95*5.67E-8*(((EB305+$B$7)+273)^4-(X305+273)^4)</f>
        <v>0</v>
      </c>
      <c r="AG305">
        <f>V305+AF305+AD305+AE305</f>
        <v>0</v>
      </c>
      <c r="AH305">
        <f>DY305*AV305*(DT305-DS305*(1000-AV305*DV305)/(1000-AV305*DU305))/(100*DM305)</f>
        <v>0</v>
      </c>
      <c r="AI305">
        <f>1000*DY305*AV305*(DU305-DV305)/(100*DM305*(1000-AV305*DU305))</f>
        <v>0</v>
      </c>
      <c r="AJ305">
        <f>(AK305 - AL305 - DZ305*1E3/(8.314*(EB305+273.15)) * AN305/DY305 * AM305) * DY305/(100*DM305) * (1000 - DV305)/1000</f>
        <v>0</v>
      </c>
      <c r="AK305">
        <v>427.9918751307027</v>
      </c>
      <c r="AL305">
        <v>404.3076787878788</v>
      </c>
      <c r="AM305">
        <v>-0.0001590434970681393</v>
      </c>
      <c r="AN305">
        <v>64.96223837057754</v>
      </c>
      <c r="AO305">
        <f>(AQ305 - AP305 + DZ305*1E3/(8.314*(EB305+273.15)) * AS305/DY305 * AR305) * DY305/(100*DM305) * 1000/(1000 - AQ305)</f>
        <v>0</v>
      </c>
      <c r="AP305">
        <v>18.54049574288879</v>
      </c>
      <c r="AQ305">
        <v>24.20815272727269</v>
      </c>
      <c r="AR305">
        <v>-1.435622745209935E-05</v>
      </c>
      <c r="AS305">
        <v>107.1830395523258</v>
      </c>
      <c r="AT305">
        <v>0</v>
      </c>
      <c r="AU305">
        <v>0</v>
      </c>
      <c r="AV305">
        <f>IF(AT305*$H$13&gt;=AX305,1.0,(AX305/(AX305-AT305*$H$13)))</f>
        <v>0</v>
      </c>
      <c r="AW305">
        <f>(AV305-1)*100</f>
        <v>0</v>
      </c>
      <c r="AX305">
        <f>MAX(0,($B$13+$C$13*EG305)/(1+$D$13*EG305)*DZ305/(EB305+273)*$E$13)</f>
        <v>0</v>
      </c>
      <c r="AY305" t="s">
        <v>439</v>
      </c>
      <c r="AZ305" t="s">
        <v>439</v>
      </c>
      <c r="BA305">
        <v>0</v>
      </c>
      <c r="BB305">
        <v>0</v>
      </c>
      <c r="BC305">
        <f>1-BA305/BB305</f>
        <v>0</v>
      </c>
      <c r="BD305">
        <v>0</v>
      </c>
      <c r="BE305" t="s">
        <v>439</v>
      </c>
      <c r="BF305" t="s">
        <v>439</v>
      </c>
      <c r="BG305">
        <v>0</v>
      </c>
      <c r="BH305">
        <v>0</v>
      </c>
      <c r="BI305">
        <f>1-BG305/BH305</f>
        <v>0</v>
      </c>
      <c r="BJ305">
        <v>0.5</v>
      </c>
      <c r="BK305">
        <f>DJ305</f>
        <v>0</v>
      </c>
      <c r="BL305">
        <f>M305</f>
        <v>0</v>
      </c>
      <c r="BM305">
        <f>BI305*BJ305*BK305</f>
        <v>0</v>
      </c>
      <c r="BN305">
        <f>(BL305-BD305)/BK305</f>
        <v>0</v>
      </c>
      <c r="BO305">
        <f>(BB305-BH305)/BH305</f>
        <v>0</v>
      </c>
      <c r="BP305">
        <f>BA305/(BC305+BA305/BH305)</f>
        <v>0</v>
      </c>
      <c r="BQ305" t="s">
        <v>439</v>
      </c>
      <c r="BR305">
        <v>0</v>
      </c>
      <c r="BS305">
        <f>IF(BR305&lt;&gt;0, BR305, BP305)</f>
        <v>0</v>
      </c>
      <c r="BT305">
        <f>1-BS305/BH305</f>
        <v>0</v>
      </c>
      <c r="BU305">
        <f>(BH305-BG305)/(BH305-BS305)</f>
        <v>0</v>
      </c>
      <c r="BV305">
        <f>(BB305-BH305)/(BB305-BS305)</f>
        <v>0</v>
      </c>
      <c r="BW305">
        <f>(BH305-BG305)/(BH305-BA305)</f>
        <v>0</v>
      </c>
      <c r="BX305">
        <f>(BB305-BH305)/(BB305-BA305)</f>
        <v>0</v>
      </c>
      <c r="BY305">
        <f>(BU305*BS305/BG305)</f>
        <v>0</v>
      </c>
      <c r="BZ305">
        <f>(1-BY305)</f>
        <v>0</v>
      </c>
      <c r="DI305">
        <f>$B$11*EH305+$C$11*EI305+$F$11*ET305*(1-EW305)</f>
        <v>0</v>
      </c>
      <c r="DJ305">
        <f>DI305*DK305</f>
        <v>0</v>
      </c>
      <c r="DK305">
        <f>($B$11*$D$9+$C$11*$D$9+$F$11*((FG305+EY305)/MAX(FG305+EY305+FH305, 0.1)*$I$9+FH305/MAX(FG305+EY305+FH305, 0.1)*$J$9))/($B$11+$C$11+$F$11)</f>
        <v>0</v>
      </c>
      <c r="DL305">
        <f>($B$11*$K$9+$C$11*$K$9+$F$11*((FG305+EY305)/MAX(FG305+EY305+FH305, 0.1)*$P$9+FH305/MAX(FG305+EY305+FH305, 0.1)*$Q$9))/($B$11+$C$11+$F$11)</f>
        <v>0</v>
      </c>
      <c r="DM305">
        <v>3.7</v>
      </c>
      <c r="DN305">
        <v>0.5</v>
      </c>
      <c r="DO305" t="s">
        <v>440</v>
      </c>
      <c r="DP305">
        <v>2</v>
      </c>
      <c r="DQ305" t="b">
        <v>1</v>
      </c>
      <c r="DR305">
        <v>1758650039.099999</v>
      </c>
      <c r="DS305">
        <v>394.5426129032259</v>
      </c>
      <c r="DT305">
        <v>420.0985483870967</v>
      </c>
      <c r="DU305">
        <v>24.21854516129033</v>
      </c>
      <c r="DV305">
        <v>18.56272580645161</v>
      </c>
      <c r="DW305">
        <v>394.3541935483871</v>
      </c>
      <c r="DX305">
        <v>24.06544193548387</v>
      </c>
      <c r="DY305">
        <v>500.0143870967742</v>
      </c>
      <c r="DZ305">
        <v>90.42329677419356</v>
      </c>
      <c r="EA305">
        <v>0.03137739032258065</v>
      </c>
      <c r="EB305">
        <v>30.50682258064516</v>
      </c>
      <c r="EC305">
        <v>30.0071129032258</v>
      </c>
      <c r="ED305">
        <v>999.9000000000003</v>
      </c>
      <c r="EE305">
        <v>0</v>
      </c>
      <c r="EF305">
        <v>0</v>
      </c>
      <c r="EG305">
        <v>9999.359354838711</v>
      </c>
      <c r="EH305">
        <v>0</v>
      </c>
      <c r="EI305">
        <v>12.79818064516129</v>
      </c>
      <c r="EJ305">
        <v>-25.55587096774194</v>
      </c>
      <c r="EK305">
        <v>404.335</v>
      </c>
      <c r="EL305">
        <v>428.0440645161291</v>
      </c>
      <c r="EM305">
        <v>5.65583741935484</v>
      </c>
      <c r="EN305">
        <v>420.0985483870967</v>
      </c>
      <c r="EO305">
        <v>18.56272580645161</v>
      </c>
      <c r="EP305">
        <v>2.189920967741936</v>
      </c>
      <c r="EQ305">
        <v>1.678500967741935</v>
      </c>
      <c r="ER305">
        <v>18.88876451612904</v>
      </c>
      <c r="ES305">
        <v>14.69901612903226</v>
      </c>
      <c r="ET305">
        <v>1999.995806451613</v>
      </c>
      <c r="EU305">
        <v>0.9800051612903222</v>
      </c>
      <c r="EV305">
        <v>0.01999521290322581</v>
      </c>
      <c r="EW305">
        <v>0</v>
      </c>
      <c r="EX305">
        <v>546.0189354838709</v>
      </c>
      <c r="EY305">
        <v>5.000969999999999</v>
      </c>
      <c r="EZ305">
        <v>10934.47096774193</v>
      </c>
      <c r="FA305">
        <v>16707.58064516129</v>
      </c>
      <c r="FB305">
        <v>41.25</v>
      </c>
      <c r="FC305">
        <v>41.56199999999998</v>
      </c>
      <c r="FD305">
        <v>41.18699999999998</v>
      </c>
      <c r="FE305">
        <v>41.16499999999999</v>
      </c>
      <c r="FF305">
        <v>41.81199999999998</v>
      </c>
      <c r="FG305">
        <v>1955.105806451613</v>
      </c>
      <c r="FH305">
        <v>39.89000000000002</v>
      </c>
      <c r="FI305">
        <v>0</v>
      </c>
      <c r="FJ305">
        <v>1758650048.4</v>
      </c>
      <c r="FK305">
        <v>0</v>
      </c>
      <c r="FL305">
        <v>546.0428076923076</v>
      </c>
      <c r="FM305">
        <v>-1.196888884382422</v>
      </c>
      <c r="FN305">
        <v>9.883760634292395</v>
      </c>
      <c r="FO305">
        <v>10934.45</v>
      </c>
      <c r="FP305">
        <v>15</v>
      </c>
      <c r="FQ305">
        <v>0</v>
      </c>
      <c r="FR305" t="s">
        <v>441</v>
      </c>
      <c r="FS305">
        <v>1747247426.5</v>
      </c>
      <c r="FT305">
        <v>1747247420.5</v>
      </c>
      <c r="FU305">
        <v>0</v>
      </c>
      <c r="FV305">
        <v>1.027</v>
      </c>
      <c r="FW305">
        <v>0.031</v>
      </c>
      <c r="FX305">
        <v>0.02</v>
      </c>
      <c r="FY305">
        <v>0.05</v>
      </c>
      <c r="FZ305">
        <v>420</v>
      </c>
      <c r="GA305">
        <v>16</v>
      </c>
      <c r="GB305">
        <v>0.01</v>
      </c>
      <c r="GC305">
        <v>0.1</v>
      </c>
      <c r="GD305">
        <v>-25.54783658536586</v>
      </c>
      <c r="GE305">
        <v>-0.02363623693384043</v>
      </c>
      <c r="GF305">
        <v>0.03048700447729831</v>
      </c>
      <c r="GG305">
        <v>1</v>
      </c>
      <c r="GH305">
        <v>546.0561764705882</v>
      </c>
      <c r="GI305">
        <v>-0.792513363878143</v>
      </c>
      <c r="GJ305">
        <v>0.2460343675883554</v>
      </c>
      <c r="GK305">
        <v>-1</v>
      </c>
      <c r="GL305">
        <v>5.654003902439024</v>
      </c>
      <c r="GM305">
        <v>0.08440076655052486</v>
      </c>
      <c r="GN305">
        <v>0.0107474820370551</v>
      </c>
      <c r="GO305">
        <v>1</v>
      </c>
      <c r="GP305">
        <v>2</v>
      </c>
      <c r="GQ305">
        <v>2</v>
      </c>
      <c r="GR305" t="s">
        <v>575</v>
      </c>
      <c r="GS305">
        <v>3.13498</v>
      </c>
      <c r="GT305">
        <v>2.69117</v>
      </c>
      <c r="GU305">
        <v>0.0894176</v>
      </c>
      <c r="GV305">
        <v>0.09292259999999999</v>
      </c>
      <c r="GW305">
        <v>0.106774</v>
      </c>
      <c r="GX305">
        <v>0.08747539999999999</v>
      </c>
      <c r="GY305">
        <v>28918.9</v>
      </c>
      <c r="GZ305">
        <v>28862.8</v>
      </c>
      <c r="HA305">
        <v>29526</v>
      </c>
      <c r="HB305">
        <v>29407.5</v>
      </c>
      <c r="HC305">
        <v>34844.2</v>
      </c>
      <c r="HD305">
        <v>35549.9</v>
      </c>
      <c r="HE305">
        <v>41548.6</v>
      </c>
      <c r="HF305">
        <v>41780.7</v>
      </c>
      <c r="HG305">
        <v>1.92078</v>
      </c>
      <c r="HH305">
        <v>1.85672</v>
      </c>
      <c r="HI305">
        <v>0.06660820000000001</v>
      </c>
      <c r="HJ305">
        <v>0</v>
      </c>
      <c r="HK305">
        <v>28.9224</v>
      </c>
      <c r="HL305">
        <v>999.9</v>
      </c>
      <c r="HM305">
        <v>43.6</v>
      </c>
      <c r="HN305">
        <v>31.9</v>
      </c>
      <c r="HO305">
        <v>22.8947</v>
      </c>
      <c r="HP305">
        <v>61.9325</v>
      </c>
      <c r="HQ305">
        <v>25.9936</v>
      </c>
      <c r="HR305">
        <v>1</v>
      </c>
      <c r="HS305">
        <v>0.121253</v>
      </c>
      <c r="HT305">
        <v>-0.639714</v>
      </c>
      <c r="HU305">
        <v>20.3377</v>
      </c>
      <c r="HV305">
        <v>5.21879</v>
      </c>
      <c r="HW305">
        <v>12.0147</v>
      </c>
      <c r="HX305">
        <v>4.99</v>
      </c>
      <c r="HY305">
        <v>3.28845</v>
      </c>
      <c r="HZ305">
        <v>9999</v>
      </c>
      <c r="IA305">
        <v>9999</v>
      </c>
      <c r="IB305">
        <v>9999</v>
      </c>
      <c r="IC305">
        <v>999.9</v>
      </c>
      <c r="ID305">
        <v>1.86761</v>
      </c>
      <c r="IE305">
        <v>1.86676</v>
      </c>
      <c r="IF305">
        <v>1.86604</v>
      </c>
      <c r="IG305">
        <v>1.866</v>
      </c>
      <c r="IH305">
        <v>1.86785</v>
      </c>
      <c r="II305">
        <v>1.87028</v>
      </c>
      <c r="IJ305">
        <v>1.86892</v>
      </c>
      <c r="IK305">
        <v>1.87042</v>
      </c>
      <c r="IL305">
        <v>0</v>
      </c>
      <c r="IM305">
        <v>0</v>
      </c>
      <c r="IN305">
        <v>0</v>
      </c>
      <c r="IO305">
        <v>0</v>
      </c>
      <c r="IP305" t="s">
        <v>443</v>
      </c>
      <c r="IQ305" t="s">
        <v>444</v>
      </c>
      <c r="IR305" t="s">
        <v>445</v>
      </c>
      <c r="IS305" t="s">
        <v>445</v>
      </c>
      <c r="IT305" t="s">
        <v>445</v>
      </c>
      <c r="IU305" t="s">
        <v>445</v>
      </c>
      <c r="IV305">
        <v>0</v>
      </c>
      <c r="IW305">
        <v>100</v>
      </c>
      <c r="IX305">
        <v>100</v>
      </c>
      <c r="IY305">
        <v>0.188</v>
      </c>
      <c r="IZ305">
        <v>0.153</v>
      </c>
      <c r="JA305">
        <v>0.1520806729546384</v>
      </c>
      <c r="JB305">
        <v>0.0003178419753343253</v>
      </c>
      <c r="JC305">
        <v>-6.012475575984678E-07</v>
      </c>
      <c r="JD305">
        <v>7.594320938325871E-11</v>
      </c>
      <c r="JE305">
        <v>-0.06537213769188976</v>
      </c>
      <c r="JF305">
        <v>-0.002779077146552394</v>
      </c>
      <c r="JG305">
        <v>0.0007843295920201409</v>
      </c>
      <c r="JH305">
        <v>-1.211717912536145E-05</v>
      </c>
      <c r="JI305">
        <v>4</v>
      </c>
      <c r="JJ305">
        <v>2338</v>
      </c>
      <c r="JK305">
        <v>1</v>
      </c>
      <c r="JL305">
        <v>27</v>
      </c>
      <c r="JM305">
        <v>190043.7</v>
      </c>
      <c r="JN305">
        <v>190043.8</v>
      </c>
      <c r="JO305">
        <v>1.03149</v>
      </c>
      <c r="JP305">
        <v>2.27661</v>
      </c>
      <c r="JQ305">
        <v>1.39648</v>
      </c>
      <c r="JR305">
        <v>2.34863</v>
      </c>
      <c r="JS305">
        <v>1.49536</v>
      </c>
      <c r="JT305">
        <v>2.66602</v>
      </c>
      <c r="JU305">
        <v>36.8366</v>
      </c>
      <c r="JV305">
        <v>24.0612</v>
      </c>
      <c r="JW305">
        <v>18</v>
      </c>
      <c r="JX305">
        <v>491.468</v>
      </c>
      <c r="JY305">
        <v>441.112</v>
      </c>
      <c r="JZ305">
        <v>29.2083</v>
      </c>
      <c r="KA305">
        <v>29.161</v>
      </c>
      <c r="KB305">
        <v>30.0001</v>
      </c>
      <c r="KC305">
        <v>28.9934</v>
      </c>
      <c r="KD305">
        <v>28.9234</v>
      </c>
      <c r="KE305">
        <v>20.5685</v>
      </c>
      <c r="KF305">
        <v>23.128</v>
      </c>
      <c r="KG305">
        <v>35.804</v>
      </c>
      <c r="KH305">
        <v>29.2054</v>
      </c>
      <c r="KI305">
        <v>413.404</v>
      </c>
      <c r="KJ305">
        <v>18.5083</v>
      </c>
      <c r="KK305">
        <v>100.911</v>
      </c>
      <c r="KL305">
        <v>100.467</v>
      </c>
    </row>
    <row r="306" spans="1:298">
      <c r="A306">
        <v>290</v>
      </c>
      <c r="B306">
        <v>1758650052.1</v>
      </c>
      <c r="C306">
        <v>8426.099999904633</v>
      </c>
      <c r="D306" t="s">
        <v>1027</v>
      </c>
      <c r="E306" t="s">
        <v>1028</v>
      </c>
      <c r="F306">
        <v>5</v>
      </c>
      <c r="G306" t="s">
        <v>1026</v>
      </c>
      <c r="H306" t="s">
        <v>437</v>
      </c>
      <c r="I306" t="s">
        <v>438</v>
      </c>
      <c r="J306">
        <v>1758650044.255172</v>
      </c>
      <c r="K306">
        <f>(L306)/1000</f>
        <v>0</v>
      </c>
      <c r="L306">
        <f>IF(DQ306, AO306, AI306)</f>
        <v>0</v>
      </c>
      <c r="M306">
        <f>IF(DQ306, AJ306, AH306)</f>
        <v>0</v>
      </c>
      <c r="N306">
        <f>DS306 - IF(AV306&gt;1, M306*DM306*100.0/(AX306), 0)</f>
        <v>0</v>
      </c>
      <c r="O306">
        <f>((U306-K306/2)*N306-M306)/(U306+K306/2)</f>
        <v>0</v>
      </c>
      <c r="P306">
        <f>O306*(DZ306+EA306)/1000.0</f>
        <v>0</v>
      </c>
      <c r="Q306">
        <f>(DS306 - IF(AV306&gt;1, M306*DM306*100.0/(AX306), 0))*(DZ306+EA306)/1000.0</f>
        <v>0</v>
      </c>
      <c r="R306">
        <f>2.0/((1/T306-1/S306)+SIGN(T306)*SQRT((1/T306-1/S306)*(1/T306-1/S306) + 4*DN306/((DN306+1)*(DN306+1))*(2*1/T306*1/S306-1/S306*1/S306)))</f>
        <v>0</v>
      </c>
      <c r="S306">
        <f>IF(LEFT(DO306,1)&lt;&gt;"0",IF(LEFT(DO306,1)="1",3.0,DP306),$D$5+$E$5*(EG306*DZ306/($K$5*1000))+$F$5*(EG306*DZ306/($K$5*1000))*MAX(MIN(DM306,$J$5),$I$5)*MAX(MIN(DM306,$J$5),$I$5)+$G$5*MAX(MIN(DM306,$J$5),$I$5)*(EG306*DZ306/($K$5*1000))+$H$5*(EG306*DZ306/($K$5*1000))*(EG306*DZ306/($K$5*1000)))</f>
        <v>0</v>
      </c>
      <c r="T306">
        <f>K306*(1000-(1000*0.61365*exp(17.502*X306/(240.97+X306))/(DZ306+EA306)+DU306)/2)/(1000*0.61365*exp(17.502*X306/(240.97+X306))/(DZ306+EA306)-DU306)</f>
        <v>0</v>
      </c>
      <c r="U306">
        <f>1/((DN306+1)/(R306/1.6)+1/(S306/1.37)) + DN306/((DN306+1)/(R306/1.6) + DN306/(S306/1.37))</f>
        <v>0</v>
      </c>
      <c r="V306">
        <f>(DI306*DL306)</f>
        <v>0</v>
      </c>
      <c r="W306">
        <f>(EB306+(V306+2*0.95*5.67E-8*(((EB306+$B$7)+273)^4-(EB306+273)^4)-44100*K306)/(1.84*29.3*S306+8*0.95*5.67E-8*(EB306+273)^3))</f>
        <v>0</v>
      </c>
      <c r="X306">
        <f>($C$7*EC306+$D$7*ED306+$E$7*W306)</f>
        <v>0</v>
      </c>
      <c r="Y306">
        <f>0.61365*exp(17.502*X306/(240.97+X306))</f>
        <v>0</v>
      </c>
      <c r="Z306">
        <f>(AA306/AB306*100)</f>
        <v>0</v>
      </c>
      <c r="AA306">
        <f>DU306*(DZ306+EA306)/1000</f>
        <v>0</v>
      </c>
      <c r="AB306">
        <f>0.61365*exp(17.502*EB306/(240.97+EB306))</f>
        <v>0</v>
      </c>
      <c r="AC306">
        <f>(Y306-DU306*(DZ306+EA306)/1000)</f>
        <v>0</v>
      </c>
      <c r="AD306">
        <f>(-K306*44100)</f>
        <v>0</v>
      </c>
      <c r="AE306">
        <f>2*29.3*S306*0.92*(EB306-X306)</f>
        <v>0</v>
      </c>
      <c r="AF306">
        <f>2*0.95*5.67E-8*(((EB306+$B$7)+273)^4-(X306+273)^4)</f>
        <v>0</v>
      </c>
      <c r="AG306">
        <f>V306+AF306+AD306+AE306</f>
        <v>0</v>
      </c>
      <c r="AH306">
        <f>DY306*AV306*(DT306-DS306*(1000-AV306*DV306)/(1000-AV306*DU306))/(100*DM306)</f>
        <v>0</v>
      </c>
      <c r="AI306">
        <f>1000*DY306*AV306*(DU306-DV306)/(100*DM306*(1000-AV306*DU306))</f>
        <v>0</v>
      </c>
      <c r="AJ306">
        <f>(AK306 - AL306 - DZ306*1E3/(8.314*(EB306+273.15)) * AN306/DY306 * AM306) * DY306/(100*DM306) * (1000 - DV306)/1000</f>
        <v>0</v>
      </c>
      <c r="AK306">
        <v>428.0590734689504</v>
      </c>
      <c r="AL306">
        <v>404.2144848484848</v>
      </c>
      <c r="AM306">
        <v>-0.0003199049058546568</v>
      </c>
      <c r="AN306">
        <v>64.96223837057754</v>
      </c>
      <c r="AO306">
        <f>(AQ306 - AP306 + DZ306*1E3/(8.314*(EB306+273.15)) * AS306/DY306 * AR306) * DY306/(100*DM306) * 1000/(1000 - AQ306)</f>
        <v>0</v>
      </c>
      <c r="AP306">
        <v>18.54009750931506</v>
      </c>
      <c r="AQ306">
        <v>24.20868363636365</v>
      </c>
      <c r="AR306">
        <v>4.194013647110247E-06</v>
      </c>
      <c r="AS306">
        <v>107.1830395523258</v>
      </c>
      <c r="AT306">
        <v>0</v>
      </c>
      <c r="AU306">
        <v>0</v>
      </c>
      <c r="AV306">
        <f>IF(AT306*$H$13&gt;=AX306,1.0,(AX306/(AX306-AT306*$H$13)))</f>
        <v>0</v>
      </c>
      <c r="AW306">
        <f>(AV306-1)*100</f>
        <v>0</v>
      </c>
      <c r="AX306">
        <f>MAX(0,($B$13+$C$13*EG306)/(1+$D$13*EG306)*DZ306/(EB306+273)*$E$13)</f>
        <v>0</v>
      </c>
      <c r="AY306" t="s">
        <v>439</v>
      </c>
      <c r="AZ306" t="s">
        <v>439</v>
      </c>
      <c r="BA306">
        <v>0</v>
      </c>
      <c r="BB306">
        <v>0</v>
      </c>
      <c r="BC306">
        <f>1-BA306/BB306</f>
        <v>0</v>
      </c>
      <c r="BD306">
        <v>0</v>
      </c>
      <c r="BE306" t="s">
        <v>439</v>
      </c>
      <c r="BF306" t="s">
        <v>439</v>
      </c>
      <c r="BG306">
        <v>0</v>
      </c>
      <c r="BH306">
        <v>0</v>
      </c>
      <c r="BI306">
        <f>1-BG306/BH306</f>
        <v>0</v>
      </c>
      <c r="BJ306">
        <v>0.5</v>
      </c>
      <c r="BK306">
        <f>DJ306</f>
        <v>0</v>
      </c>
      <c r="BL306">
        <f>M306</f>
        <v>0</v>
      </c>
      <c r="BM306">
        <f>BI306*BJ306*BK306</f>
        <v>0</v>
      </c>
      <c r="BN306">
        <f>(BL306-BD306)/BK306</f>
        <v>0</v>
      </c>
      <c r="BO306">
        <f>(BB306-BH306)/BH306</f>
        <v>0</v>
      </c>
      <c r="BP306">
        <f>BA306/(BC306+BA306/BH306)</f>
        <v>0</v>
      </c>
      <c r="BQ306" t="s">
        <v>439</v>
      </c>
      <c r="BR306">
        <v>0</v>
      </c>
      <c r="BS306">
        <f>IF(BR306&lt;&gt;0, BR306, BP306)</f>
        <v>0</v>
      </c>
      <c r="BT306">
        <f>1-BS306/BH306</f>
        <v>0</v>
      </c>
      <c r="BU306">
        <f>(BH306-BG306)/(BH306-BS306)</f>
        <v>0</v>
      </c>
      <c r="BV306">
        <f>(BB306-BH306)/(BB306-BS306)</f>
        <v>0</v>
      </c>
      <c r="BW306">
        <f>(BH306-BG306)/(BH306-BA306)</f>
        <v>0</v>
      </c>
      <c r="BX306">
        <f>(BB306-BH306)/(BB306-BA306)</f>
        <v>0</v>
      </c>
      <c r="BY306">
        <f>(BU306*BS306/BG306)</f>
        <v>0</v>
      </c>
      <c r="BZ306">
        <f>(1-BY306)</f>
        <v>0</v>
      </c>
      <c r="DI306">
        <f>$B$11*EH306+$C$11*EI306+$F$11*ET306*(1-EW306)</f>
        <v>0</v>
      </c>
      <c r="DJ306">
        <f>DI306*DK306</f>
        <v>0</v>
      </c>
      <c r="DK306">
        <f>($B$11*$D$9+$C$11*$D$9+$F$11*((FG306+EY306)/MAX(FG306+EY306+FH306, 0.1)*$I$9+FH306/MAX(FG306+EY306+FH306, 0.1)*$J$9))/($B$11+$C$11+$F$11)</f>
        <v>0</v>
      </c>
      <c r="DL306">
        <f>($B$11*$K$9+$C$11*$K$9+$F$11*((FG306+EY306)/MAX(FG306+EY306+FH306, 0.1)*$P$9+FH306/MAX(FG306+EY306+FH306, 0.1)*$Q$9))/($B$11+$C$11+$F$11)</f>
        <v>0</v>
      </c>
      <c r="DM306">
        <v>3.7</v>
      </c>
      <c r="DN306">
        <v>0.5</v>
      </c>
      <c r="DO306" t="s">
        <v>440</v>
      </c>
      <c r="DP306">
        <v>2</v>
      </c>
      <c r="DQ306" t="b">
        <v>1</v>
      </c>
      <c r="DR306">
        <v>1758650044.255172</v>
      </c>
      <c r="DS306">
        <v>394.5229310344827</v>
      </c>
      <c r="DT306">
        <v>419.9481379310345</v>
      </c>
      <c r="DU306">
        <v>24.21285172413793</v>
      </c>
      <c r="DV306">
        <v>18.54842068965517</v>
      </c>
      <c r="DW306">
        <v>394.3343793103448</v>
      </c>
      <c r="DX306">
        <v>24.0598275862069</v>
      </c>
      <c r="DY306">
        <v>499.993551724138</v>
      </c>
      <c r="DZ306">
        <v>90.42373103448274</v>
      </c>
      <c r="EA306">
        <v>0.03108418275862069</v>
      </c>
      <c r="EB306">
        <v>30.50843793103448</v>
      </c>
      <c r="EC306">
        <v>30.00887931034482</v>
      </c>
      <c r="ED306">
        <v>999.9000000000002</v>
      </c>
      <c r="EE306">
        <v>0</v>
      </c>
      <c r="EF306">
        <v>0</v>
      </c>
      <c r="EG306">
        <v>9998.556551724138</v>
      </c>
      <c r="EH306">
        <v>0</v>
      </c>
      <c r="EI306">
        <v>12.64756551724138</v>
      </c>
      <c r="EJ306">
        <v>-25.42525862068965</v>
      </c>
      <c r="EK306">
        <v>404.3124137931034</v>
      </c>
      <c r="EL306">
        <v>427.8846551724139</v>
      </c>
      <c r="EM306">
        <v>5.664448620689655</v>
      </c>
      <c r="EN306">
        <v>419.9481379310345</v>
      </c>
      <c r="EO306">
        <v>18.54842068965517</v>
      </c>
      <c r="EP306">
        <v>2.189416896551724</v>
      </c>
      <c r="EQ306">
        <v>1.677215172413793</v>
      </c>
      <c r="ER306">
        <v>18.88507586206896</v>
      </c>
      <c r="ES306">
        <v>14.68715172413793</v>
      </c>
      <c r="ET306">
        <v>2000.000689655172</v>
      </c>
      <c r="EU306">
        <v>0.9800052758620686</v>
      </c>
      <c r="EV306">
        <v>0.0199951</v>
      </c>
      <c r="EW306">
        <v>0</v>
      </c>
      <c r="EX306">
        <v>546.0117241379311</v>
      </c>
      <c r="EY306">
        <v>5.000969999999999</v>
      </c>
      <c r="EZ306">
        <v>10934.25517241379</v>
      </c>
      <c r="FA306">
        <v>16707.64137931035</v>
      </c>
      <c r="FB306">
        <v>41.25</v>
      </c>
      <c r="FC306">
        <v>41.56199999999998</v>
      </c>
      <c r="FD306">
        <v>41.18699999999998</v>
      </c>
      <c r="FE306">
        <v>41.16562068965515</v>
      </c>
      <c r="FF306">
        <v>41.81199999999998</v>
      </c>
      <c r="FG306">
        <v>1955.110689655172</v>
      </c>
      <c r="FH306">
        <v>39.89000000000001</v>
      </c>
      <c r="FI306">
        <v>0</v>
      </c>
      <c r="FJ306">
        <v>1758650053.2</v>
      </c>
      <c r="FK306">
        <v>0</v>
      </c>
      <c r="FL306">
        <v>546.0166538461539</v>
      </c>
      <c r="FM306">
        <v>0.4837948725624067</v>
      </c>
      <c r="FN306">
        <v>-20.54358977991376</v>
      </c>
      <c r="FO306">
        <v>10934.14230769231</v>
      </c>
      <c r="FP306">
        <v>15</v>
      </c>
      <c r="FQ306">
        <v>0</v>
      </c>
      <c r="FR306" t="s">
        <v>441</v>
      </c>
      <c r="FS306">
        <v>1747247426.5</v>
      </c>
      <c r="FT306">
        <v>1747247420.5</v>
      </c>
      <c r="FU306">
        <v>0</v>
      </c>
      <c r="FV306">
        <v>1.027</v>
      </c>
      <c r="FW306">
        <v>0.031</v>
      </c>
      <c r="FX306">
        <v>0.02</v>
      </c>
      <c r="FY306">
        <v>0.05</v>
      </c>
      <c r="FZ306">
        <v>420</v>
      </c>
      <c r="GA306">
        <v>16</v>
      </c>
      <c r="GB306">
        <v>0.01</v>
      </c>
      <c r="GC306">
        <v>0.1</v>
      </c>
      <c r="GD306">
        <v>-25.5309243902439</v>
      </c>
      <c r="GE306">
        <v>0.4756536585366348</v>
      </c>
      <c r="GF306">
        <v>0.1159005898267527</v>
      </c>
      <c r="GG306">
        <v>0</v>
      </c>
      <c r="GH306">
        <v>546.0499411764706</v>
      </c>
      <c r="GI306">
        <v>-0.4489228372458562</v>
      </c>
      <c r="GJ306">
        <v>0.2560948745584055</v>
      </c>
      <c r="GK306">
        <v>-1</v>
      </c>
      <c r="GL306">
        <v>5.657630487804878</v>
      </c>
      <c r="GM306">
        <v>0.1018948432055842</v>
      </c>
      <c r="GN306">
        <v>0.01155654390720331</v>
      </c>
      <c r="GO306">
        <v>0</v>
      </c>
      <c r="GP306">
        <v>0</v>
      </c>
      <c r="GQ306">
        <v>2</v>
      </c>
      <c r="GR306" t="s">
        <v>482</v>
      </c>
      <c r="GS306">
        <v>3.13504</v>
      </c>
      <c r="GT306">
        <v>2.69034</v>
      </c>
      <c r="GU306">
        <v>0.08938409999999999</v>
      </c>
      <c r="GV306">
        <v>0.0924794</v>
      </c>
      <c r="GW306">
        <v>0.106775</v>
      </c>
      <c r="GX306">
        <v>0.0874764</v>
      </c>
      <c r="GY306">
        <v>28920.3</v>
      </c>
      <c r="GZ306">
        <v>28876.9</v>
      </c>
      <c r="HA306">
        <v>29526.3</v>
      </c>
      <c r="HB306">
        <v>29407.5</v>
      </c>
      <c r="HC306">
        <v>34844.9</v>
      </c>
      <c r="HD306">
        <v>35550</v>
      </c>
      <c r="HE306">
        <v>41549.6</v>
      </c>
      <c r="HF306">
        <v>41780.9</v>
      </c>
      <c r="HG306">
        <v>1.92068</v>
      </c>
      <c r="HH306">
        <v>1.85675</v>
      </c>
      <c r="HI306">
        <v>0.0669062</v>
      </c>
      <c r="HJ306">
        <v>0</v>
      </c>
      <c r="HK306">
        <v>28.9239</v>
      </c>
      <c r="HL306">
        <v>999.9</v>
      </c>
      <c r="HM306">
        <v>43.6</v>
      </c>
      <c r="HN306">
        <v>31.9</v>
      </c>
      <c r="HO306">
        <v>22.8953</v>
      </c>
      <c r="HP306">
        <v>62.0325</v>
      </c>
      <c r="HQ306">
        <v>25.9976</v>
      </c>
      <c r="HR306">
        <v>1</v>
      </c>
      <c r="HS306">
        <v>0.121052</v>
      </c>
      <c r="HT306">
        <v>-0.59787</v>
      </c>
      <c r="HU306">
        <v>20.3372</v>
      </c>
      <c r="HV306">
        <v>5.21459</v>
      </c>
      <c r="HW306">
        <v>12.0141</v>
      </c>
      <c r="HX306">
        <v>4.9889</v>
      </c>
      <c r="HY306">
        <v>3.28798</v>
      </c>
      <c r="HZ306">
        <v>9999</v>
      </c>
      <c r="IA306">
        <v>9999</v>
      </c>
      <c r="IB306">
        <v>9999</v>
      </c>
      <c r="IC306">
        <v>999.9</v>
      </c>
      <c r="ID306">
        <v>1.86761</v>
      </c>
      <c r="IE306">
        <v>1.86676</v>
      </c>
      <c r="IF306">
        <v>1.86605</v>
      </c>
      <c r="IG306">
        <v>1.86601</v>
      </c>
      <c r="IH306">
        <v>1.86788</v>
      </c>
      <c r="II306">
        <v>1.87027</v>
      </c>
      <c r="IJ306">
        <v>1.86893</v>
      </c>
      <c r="IK306">
        <v>1.87042</v>
      </c>
      <c r="IL306">
        <v>0</v>
      </c>
      <c r="IM306">
        <v>0</v>
      </c>
      <c r="IN306">
        <v>0</v>
      </c>
      <c r="IO306">
        <v>0</v>
      </c>
      <c r="IP306" t="s">
        <v>443</v>
      </c>
      <c r="IQ306" t="s">
        <v>444</v>
      </c>
      <c r="IR306" t="s">
        <v>445</v>
      </c>
      <c r="IS306" t="s">
        <v>445</v>
      </c>
      <c r="IT306" t="s">
        <v>445</v>
      </c>
      <c r="IU306" t="s">
        <v>445</v>
      </c>
      <c r="IV306">
        <v>0</v>
      </c>
      <c r="IW306">
        <v>100</v>
      </c>
      <c r="IX306">
        <v>100</v>
      </c>
      <c r="IY306">
        <v>0.189</v>
      </c>
      <c r="IZ306">
        <v>0.153</v>
      </c>
      <c r="JA306">
        <v>0.1520806729546384</v>
      </c>
      <c r="JB306">
        <v>0.0003178419753343253</v>
      </c>
      <c r="JC306">
        <v>-6.012475575984678E-07</v>
      </c>
      <c r="JD306">
        <v>7.594320938325871E-11</v>
      </c>
      <c r="JE306">
        <v>-0.06537213769188976</v>
      </c>
      <c r="JF306">
        <v>-0.002779077146552394</v>
      </c>
      <c r="JG306">
        <v>0.0007843295920201409</v>
      </c>
      <c r="JH306">
        <v>-1.211717912536145E-05</v>
      </c>
      <c r="JI306">
        <v>4</v>
      </c>
      <c r="JJ306">
        <v>2338</v>
      </c>
      <c r="JK306">
        <v>1</v>
      </c>
      <c r="JL306">
        <v>27</v>
      </c>
      <c r="JM306">
        <v>190043.8</v>
      </c>
      <c r="JN306">
        <v>190043.9</v>
      </c>
      <c r="JO306">
        <v>1.00464</v>
      </c>
      <c r="JP306">
        <v>2.26562</v>
      </c>
      <c r="JQ306">
        <v>1.39648</v>
      </c>
      <c r="JR306">
        <v>2.34863</v>
      </c>
      <c r="JS306">
        <v>1.49536</v>
      </c>
      <c r="JT306">
        <v>2.69775</v>
      </c>
      <c r="JU306">
        <v>36.8366</v>
      </c>
      <c r="JV306">
        <v>24.07</v>
      </c>
      <c r="JW306">
        <v>18</v>
      </c>
      <c r="JX306">
        <v>491.405</v>
      </c>
      <c r="JY306">
        <v>441.127</v>
      </c>
      <c r="JZ306">
        <v>29.2062</v>
      </c>
      <c r="KA306">
        <v>29.161</v>
      </c>
      <c r="KB306">
        <v>30.0001</v>
      </c>
      <c r="KC306">
        <v>28.9934</v>
      </c>
      <c r="KD306">
        <v>28.9234</v>
      </c>
      <c r="KE306">
        <v>20.0646</v>
      </c>
      <c r="KF306">
        <v>23.128</v>
      </c>
      <c r="KG306">
        <v>35.804</v>
      </c>
      <c r="KH306">
        <v>29.1975</v>
      </c>
      <c r="KI306">
        <v>400.029</v>
      </c>
      <c r="KJ306">
        <v>18.5042</v>
      </c>
      <c r="KK306">
        <v>100.913</v>
      </c>
      <c r="KL306">
        <v>100.468</v>
      </c>
    </row>
    <row r="307" spans="1:298">
      <c r="A307">
        <v>291</v>
      </c>
      <c r="B307">
        <v>1758650057.1</v>
      </c>
      <c r="C307">
        <v>8431.099999904633</v>
      </c>
      <c r="D307" t="s">
        <v>1029</v>
      </c>
      <c r="E307" t="s">
        <v>1030</v>
      </c>
      <c r="F307">
        <v>5</v>
      </c>
      <c r="G307" t="s">
        <v>1026</v>
      </c>
      <c r="H307" t="s">
        <v>437</v>
      </c>
      <c r="I307" t="s">
        <v>438</v>
      </c>
      <c r="J307">
        <v>1758650049.332142</v>
      </c>
      <c r="K307">
        <f>(L307)/1000</f>
        <v>0</v>
      </c>
      <c r="L307">
        <f>IF(DQ307, AO307, AI307)</f>
        <v>0</v>
      </c>
      <c r="M307">
        <f>IF(DQ307, AJ307, AH307)</f>
        <v>0</v>
      </c>
      <c r="N307">
        <f>DS307 - IF(AV307&gt;1, M307*DM307*100.0/(AX307), 0)</f>
        <v>0</v>
      </c>
      <c r="O307">
        <f>((U307-K307/2)*N307-M307)/(U307+K307/2)</f>
        <v>0</v>
      </c>
      <c r="P307">
        <f>O307*(DZ307+EA307)/1000.0</f>
        <v>0</v>
      </c>
      <c r="Q307">
        <f>(DS307 - IF(AV307&gt;1, M307*DM307*100.0/(AX307), 0))*(DZ307+EA307)/1000.0</f>
        <v>0</v>
      </c>
      <c r="R307">
        <f>2.0/((1/T307-1/S307)+SIGN(T307)*SQRT((1/T307-1/S307)*(1/T307-1/S307) + 4*DN307/((DN307+1)*(DN307+1))*(2*1/T307*1/S307-1/S307*1/S307)))</f>
        <v>0</v>
      </c>
      <c r="S307">
        <f>IF(LEFT(DO307,1)&lt;&gt;"0",IF(LEFT(DO307,1)="1",3.0,DP307),$D$5+$E$5*(EG307*DZ307/($K$5*1000))+$F$5*(EG307*DZ307/($K$5*1000))*MAX(MIN(DM307,$J$5),$I$5)*MAX(MIN(DM307,$J$5),$I$5)+$G$5*MAX(MIN(DM307,$J$5),$I$5)*(EG307*DZ307/($K$5*1000))+$H$5*(EG307*DZ307/($K$5*1000))*(EG307*DZ307/($K$5*1000)))</f>
        <v>0</v>
      </c>
      <c r="T307">
        <f>K307*(1000-(1000*0.61365*exp(17.502*X307/(240.97+X307))/(DZ307+EA307)+DU307)/2)/(1000*0.61365*exp(17.502*X307/(240.97+X307))/(DZ307+EA307)-DU307)</f>
        <v>0</v>
      </c>
      <c r="U307">
        <f>1/((DN307+1)/(R307/1.6)+1/(S307/1.37)) + DN307/((DN307+1)/(R307/1.6) + DN307/(S307/1.37))</f>
        <v>0</v>
      </c>
      <c r="V307">
        <f>(DI307*DL307)</f>
        <v>0</v>
      </c>
      <c r="W307">
        <f>(EB307+(V307+2*0.95*5.67E-8*(((EB307+$B$7)+273)^4-(EB307+273)^4)-44100*K307)/(1.84*29.3*S307+8*0.95*5.67E-8*(EB307+273)^3))</f>
        <v>0</v>
      </c>
      <c r="X307">
        <f>($C$7*EC307+$D$7*ED307+$E$7*W307)</f>
        <v>0</v>
      </c>
      <c r="Y307">
        <f>0.61365*exp(17.502*X307/(240.97+X307))</f>
        <v>0</v>
      </c>
      <c r="Z307">
        <f>(AA307/AB307*100)</f>
        <v>0</v>
      </c>
      <c r="AA307">
        <f>DU307*(DZ307+EA307)/1000</f>
        <v>0</v>
      </c>
      <c r="AB307">
        <f>0.61365*exp(17.502*EB307/(240.97+EB307))</f>
        <v>0</v>
      </c>
      <c r="AC307">
        <f>(Y307-DU307*(DZ307+EA307)/1000)</f>
        <v>0</v>
      </c>
      <c r="AD307">
        <f>(-K307*44100)</f>
        <v>0</v>
      </c>
      <c r="AE307">
        <f>2*29.3*S307*0.92*(EB307-X307)</f>
        <v>0</v>
      </c>
      <c r="AF307">
        <f>2*0.95*5.67E-8*(((EB307+$B$7)+273)^4-(X307+273)^4)</f>
        <v>0</v>
      </c>
      <c r="AG307">
        <f>V307+AF307+AD307+AE307</f>
        <v>0</v>
      </c>
      <c r="AH307">
        <f>DY307*AV307*(DT307-DS307*(1000-AV307*DV307)/(1000-AV307*DU307))/(100*DM307)</f>
        <v>0</v>
      </c>
      <c r="AI307">
        <f>1000*DY307*AV307*(DU307-DV307)/(100*DM307*(1000-AV307*DU307))</f>
        <v>0</v>
      </c>
      <c r="AJ307">
        <f>(AK307 - AL307 - DZ307*1E3/(8.314*(EB307+273.15)) * AN307/DY307 * AM307) * DY307/(100*DM307) * (1000 - DV307)/1000</f>
        <v>0</v>
      </c>
      <c r="AK307">
        <v>420.7614367705652</v>
      </c>
      <c r="AL307">
        <v>400.7808484848483</v>
      </c>
      <c r="AM307">
        <v>-0.8229395731895708</v>
      </c>
      <c r="AN307">
        <v>64.96223837057754</v>
      </c>
      <c r="AO307">
        <f>(AQ307 - AP307 + DZ307*1E3/(8.314*(EB307+273.15)) * AS307/DY307 * AR307) * DY307/(100*DM307) * 1000/(1000 - AQ307)</f>
        <v>0</v>
      </c>
      <c r="AP307">
        <v>18.54221367790342</v>
      </c>
      <c r="AQ307">
        <v>24.20497333333334</v>
      </c>
      <c r="AR307">
        <v>-1.223197108758931E-05</v>
      </c>
      <c r="AS307">
        <v>107.1830395523258</v>
      </c>
      <c r="AT307">
        <v>0</v>
      </c>
      <c r="AU307">
        <v>0</v>
      </c>
      <c r="AV307">
        <f>IF(AT307*$H$13&gt;=AX307,1.0,(AX307/(AX307-AT307*$H$13)))</f>
        <v>0</v>
      </c>
      <c r="AW307">
        <f>(AV307-1)*100</f>
        <v>0</v>
      </c>
      <c r="AX307">
        <f>MAX(0,($B$13+$C$13*EG307)/(1+$D$13*EG307)*DZ307/(EB307+273)*$E$13)</f>
        <v>0</v>
      </c>
      <c r="AY307" t="s">
        <v>439</v>
      </c>
      <c r="AZ307" t="s">
        <v>439</v>
      </c>
      <c r="BA307">
        <v>0</v>
      </c>
      <c r="BB307">
        <v>0</v>
      </c>
      <c r="BC307">
        <f>1-BA307/BB307</f>
        <v>0</v>
      </c>
      <c r="BD307">
        <v>0</v>
      </c>
      <c r="BE307" t="s">
        <v>439</v>
      </c>
      <c r="BF307" t="s">
        <v>439</v>
      </c>
      <c r="BG307">
        <v>0</v>
      </c>
      <c r="BH307">
        <v>0</v>
      </c>
      <c r="BI307">
        <f>1-BG307/BH307</f>
        <v>0</v>
      </c>
      <c r="BJ307">
        <v>0.5</v>
      </c>
      <c r="BK307">
        <f>DJ307</f>
        <v>0</v>
      </c>
      <c r="BL307">
        <f>M307</f>
        <v>0</v>
      </c>
      <c r="BM307">
        <f>BI307*BJ307*BK307</f>
        <v>0</v>
      </c>
      <c r="BN307">
        <f>(BL307-BD307)/BK307</f>
        <v>0</v>
      </c>
      <c r="BO307">
        <f>(BB307-BH307)/BH307</f>
        <v>0</v>
      </c>
      <c r="BP307">
        <f>BA307/(BC307+BA307/BH307)</f>
        <v>0</v>
      </c>
      <c r="BQ307" t="s">
        <v>439</v>
      </c>
      <c r="BR307">
        <v>0</v>
      </c>
      <c r="BS307">
        <f>IF(BR307&lt;&gt;0, BR307, BP307)</f>
        <v>0</v>
      </c>
      <c r="BT307">
        <f>1-BS307/BH307</f>
        <v>0</v>
      </c>
      <c r="BU307">
        <f>(BH307-BG307)/(BH307-BS307)</f>
        <v>0</v>
      </c>
      <c r="BV307">
        <f>(BB307-BH307)/(BB307-BS307)</f>
        <v>0</v>
      </c>
      <c r="BW307">
        <f>(BH307-BG307)/(BH307-BA307)</f>
        <v>0</v>
      </c>
      <c r="BX307">
        <f>(BB307-BH307)/(BB307-BA307)</f>
        <v>0</v>
      </c>
      <c r="BY307">
        <f>(BU307*BS307/BG307)</f>
        <v>0</v>
      </c>
      <c r="BZ307">
        <f>(1-BY307)</f>
        <v>0</v>
      </c>
      <c r="DI307">
        <f>$B$11*EH307+$C$11*EI307+$F$11*ET307*(1-EW307)</f>
        <v>0</v>
      </c>
      <c r="DJ307">
        <f>DI307*DK307</f>
        <v>0</v>
      </c>
      <c r="DK307">
        <f>($B$11*$D$9+$C$11*$D$9+$F$11*((FG307+EY307)/MAX(FG307+EY307+FH307, 0.1)*$I$9+FH307/MAX(FG307+EY307+FH307, 0.1)*$J$9))/($B$11+$C$11+$F$11)</f>
        <v>0</v>
      </c>
      <c r="DL307">
        <f>($B$11*$K$9+$C$11*$K$9+$F$11*((FG307+EY307)/MAX(FG307+EY307+FH307, 0.1)*$P$9+FH307/MAX(FG307+EY307+FH307, 0.1)*$Q$9))/($B$11+$C$11+$F$11)</f>
        <v>0</v>
      </c>
      <c r="DM307">
        <v>3.7</v>
      </c>
      <c r="DN307">
        <v>0.5</v>
      </c>
      <c r="DO307" t="s">
        <v>440</v>
      </c>
      <c r="DP307">
        <v>2</v>
      </c>
      <c r="DQ307" t="b">
        <v>1</v>
      </c>
      <c r="DR307">
        <v>1758650049.332142</v>
      </c>
      <c r="DS307">
        <v>394.0194642857143</v>
      </c>
      <c r="DT307">
        <v>417.0901785714286</v>
      </c>
      <c r="DU307">
        <v>24.20773214285714</v>
      </c>
      <c r="DV307">
        <v>18.54118571428571</v>
      </c>
      <c r="DW307">
        <v>393.8307142857143</v>
      </c>
      <c r="DX307">
        <v>24.05478214285714</v>
      </c>
      <c r="DY307">
        <v>500.0019642857143</v>
      </c>
      <c r="DZ307">
        <v>90.42355714285713</v>
      </c>
      <c r="EA307">
        <v>0.03065405714285714</v>
      </c>
      <c r="EB307">
        <v>30.50993214285714</v>
      </c>
      <c r="EC307">
        <v>30.00964642857143</v>
      </c>
      <c r="ED307">
        <v>999.9000000000002</v>
      </c>
      <c r="EE307">
        <v>0</v>
      </c>
      <c r="EF307">
        <v>0</v>
      </c>
      <c r="EG307">
        <v>9999.909285714286</v>
      </c>
      <c r="EH307">
        <v>0</v>
      </c>
      <c r="EI307">
        <v>12.3378</v>
      </c>
      <c r="EJ307">
        <v>-23.0707</v>
      </c>
      <c r="EK307">
        <v>403.7943571428572</v>
      </c>
      <c r="EL307">
        <v>424.9694642857143</v>
      </c>
      <c r="EM307">
        <v>5.666560357142856</v>
      </c>
      <c r="EN307">
        <v>417.0901785714286</v>
      </c>
      <c r="EO307">
        <v>18.54118571428571</v>
      </c>
      <c r="EP307">
        <v>2.188950357142857</v>
      </c>
      <c r="EQ307">
        <v>1.676559642857143</v>
      </c>
      <c r="ER307">
        <v>18.88166428571429</v>
      </c>
      <c r="ES307">
        <v>14.68107857142857</v>
      </c>
      <c r="ET307">
        <v>1999.983571428571</v>
      </c>
      <c r="EU307">
        <v>0.9800051071428568</v>
      </c>
      <c r="EV307">
        <v>0.01999529642857143</v>
      </c>
      <c r="EW307">
        <v>0</v>
      </c>
      <c r="EX307">
        <v>546.1350000000001</v>
      </c>
      <c r="EY307">
        <v>5.00097</v>
      </c>
      <c r="EZ307">
        <v>10933.92857142857</v>
      </c>
      <c r="FA307">
        <v>16707.48214285714</v>
      </c>
      <c r="FB307">
        <v>41.25</v>
      </c>
      <c r="FC307">
        <v>41.56199999999999</v>
      </c>
      <c r="FD307">
        <v>41.18699999999999</v>
      </c>
      <c r="FE307">
        <v>41.17371428571427</v>
      </c>
      <c r="FF307">
        <v>41.81199999999999</v>
      </c>
      <c r="FG307">
        <v>1955.093571428571</v>
      </c>
      <c r="FH307">
        <v>39.89000000000001</v>
      </c>
      <c r="FI307">
        <v>0</v>
      </c>
      <c r="FJ307">
        <v>1758650058.6</v>
      </c>
      <c r="FK307">
        <v>0</v>
      </c>
      <c r="FL307">
        <v>546.1495199999999</v>
      </c>
      <c r="FM307">
        <v>2.139692308878643</v>
      </c>
      <c r="FN307">
        <v>4.09230770481171</v>
      </c>
      <c r="FO307">
        <v>10933.888</v>
      </c>
      <c r="FP307">
        <v>15</v>
      </c>
      <c r="FQ307">
        <v>0</v>
      </c>
      <c r="FR307" t="s">
        <v>441</v>
      </c>
      <c r="FS307">
        <v>1747247426.5</v>
      </c>
      <c r="FT307">
        <v>1747247420.5</v>
      </c>
      <c r="FU307">
        <v>0</v>
      </c>
      <c r="FV307">
        <v>1.027</v>
      </c>
      <c r="FW307">
        <v>0.031</v>
      </c>
      <c r="FX307">
        <v>0.02</v>
      </c>
      <c r="FY307">
        <v>0.05</v>
      </c>
      <c r="FZ307">
        <v>420</v>
      </c>
      <c r="GA307">
        <v>16</v>
      </c>
      <c r="GB307">
        <v>0.01</v>
      </c>
      <c r="GC307">
        <v>0.1</v>
      </c>
      <c r="GD307">
        <v>-24.0411825</v>
      </c>
      <c r="GE307">
        <v>22.05889418386488</v>
      </c>
      <c r="GF307">
        <v>2.87181229060044</v>
      </c>
      <c r="GG307">
        <v>0</v>
      </c>
      <c r="GH307">
        <v>546.0759705882352</v>
      </c>
      <c r="GI307">
        <v>1.183636362221926</v>
      </c>
      <c r="GJ307">
        <v>0.2520050752633255</v>
      </c>
      <c r="GK307">
        <v>-1</v>
      </c>
      <c r="GL307">
        <v>5.6640465</v>
      </c>
      <c r="GM307">
        <v>0.03612247654783519</v>
      </c>
      <c r="GN307">
        <v>0.007143298800274202</v>
      </c>
      <c r="GO307">
        <v>1</v>
      </c>
      <c r="GP307">
        <v>1</v>
      </c>
      <c r="GQ307">
        <v>2</v>
      </c>
      <c r="GR307" t="s">
        <v>442</v>
      </c>
      <c r="GS307">
        <v>3.13529</v>
      </c>
      <c r="GT307">
        <v>2.69067</v>
      </c>
      <c r="GU307">
        <v>0.0886894</v>
      </c>
      <c r="GV307">
        <v>0.0901935</v>
      </c>
      <c r="GW307">
        <v>0.10676</v>
      </c>
      <c r="GX307">
        <v>0.0874688</v>
      </c>
      <c r="GY307">
        <v>28942.1</v>
      </c>
      <c r="GZ307">
        <v>28949.9</v>
      </c>
      <c r="HA307">
        <v>29526</v>
      </c>
      <c r="HB307">
        <v>29407.7</v>
      </c>
      <c r="HC307">
        <v>34844.8</v>
      </c>
      <c r="HD307">
        <v>35550.4</v>
      </c>
      <c r="HE307">
        <v>41548.8</v>
      </c>
      <c r="HF307">
        <v>41781</v>
      </c>
      <c r="HG307">
        <v>1.9211</v>
      </c>
      <c r="HH307">
        <v>1.85693</v>
      </c>
      <c r="HI307">
        <v>0.0663176</v>
      </c>
      <c r="HJ307">
        <v>0</v>
      </c>
      <c r="HK307">
        <v>28.9251</v>
      </c>
      <c r="HL307">
        <v>999.9</v>
      </c>
      <c r="HM307">
        <v>43.6</v>
      </c>
      <c r="HN307">
        <v>31.9</v>
      </c>
      <c r="HO307">
        <v>22.8945</v>
      </c>
      <c r="HP307">
        <v>62.0125</v>
      </c>
      <c r="HQ307">
        <v>26.0136</v>
      </c>
      <c r="HR307">
        <v>1</v>
      </c>
      <c r="HS307">
        <v>0.120968</v>
      </c>
      <c r="HT307">
        <v>-0.556846</v>
      </c>
      <c r="HU307">
        <v>20.3372</v>
      </c>
      <c r="HV307">
        <v>5.21459</v>
      </c>
      <c r="HW307">
        <v>12.014</v>
      </c>
      <c r="HX307">
        <v>4.9889</v>
      </c>
      <c r="HY307">
        <v>3.28772</v>
      </c>
      <c r="HZ307">
        <v>9999</v>
      </c>
      <c r="IA307">
        <v>9999</v>
      </c>
      <c r="IB307">
        <v>9999</v>
      </c>
      <c r="IC307">
        <v>999.9</v>
      </c>
      <c r="ID307">
        <v>1.86763</v>
      </c>
      <c r="IE307">
        <v>1.86676</v>
      </c>
      <c r="IF307">
        <v>1.86606</v>
      </c>
      <c r="IG307">
        <v>1.86602</v>
      </c>
      <c r="IH307">
        <v>1.86792</v>
      </c>
      <c r="II307">
        <v>1.8703</v>
      </c>
      <c r="IJ307">
        <v>1.86897</v>
      </c>
      <c r="IK307">
        <v>1.87042</v>
      </c>
      <c r="IL307">
        <v>0</v>
      </c>
      <c r="IM307">
        <v>0</v>
      </c>
      <c r="IN307">
        <v>0</v>
      </c>
      <c r="IO307">
        <v>0</v>
      </c>
      <c r="IP307" t="s">
        <v>443</v>
      </c>
      <c r="IQ307" t="s">
        <v>444</v>
      </c>
      <c r="IR307" t="s">
        <v>445</v>
      </c>
      <c r="IS307" t="s">
        <v>445</v>
      </c>
      <c r="IT307" t="s">
        <v>445</v>
      </c>
      <c r="IU307" t="s">
        <v>445</v>
      </c>
      <c r="IV307">
        <v>0</v>
      </c>
      <c r="IW307">
        <v>100</v>
      </c>
      <c r="IX307">
        <v>100</v>
      </c>
      <c r="IY307">
        <v>0.189</v>
      </c>
      <c r="IZ307">
        <v>0.1529</v>
      </c>
      <c r="JA307">
        <v>0.1520806729546384</v>
      </c>
      <c r="JB307">
        <v>0.0003178419753343253</v>
      </c>
      <c r="JC307">
        <v>-6.012475575984678E-07</v>
      </c>
      <c r="JD307">
        <v>7.594320938325871E-11</v>
      </c>
      <c r="JE307">
        <v>-0.06537213769188976</v>
      </c>
      <c r="JF307">
        <v>-0.002779077146552394</v>
      </c>
      <c r="JG307">
        <v>0.0007843295920201409</v>
      </c>
      <c r="JH307">
        <v>-1.211717912536145E-05</v>
      </c>
      <c r="JI307">
        <v>4</v>
      </c>
      <c r="JJ307">
        <v>2338</v>
      </c>
      <c r="JK307">
        <v>1</v>
      </c>
      <c r="JL307">
        <v>27</v>
      </c>
      <c r="JM307">
        <v>190043.8</v>
      </c>
      <c r="JN307">
        <v>190043.9</v>
      </c>
      <c r="JO307">
        <v>0.974121</v>
      </c>
      <c r="JP307">
        <v>2.26318</v>
      </c>
      <c r="JQ307">
        <v>1.39771</v>
      </c>
      <c r="JR307">
        <v>2.34863</v>
      </c>
      <c r="JS307">
        <v>1.49536</v>
      </c>
      <c r="JT307">
        <v>2.61108</v>
      </c>
      <c r="JU307">
        <v>36.8366</v>
      </c>
      <c r="JV307">
        <v>24.0612</v>
      </c>
      <c r="JW307">
        <v>18</v>
      </c>
      <c r="JX307">
        <v>491.674</v>
      </c>
      <c r="JY307">
        <v>441.235</v>
      </c>
      <c r="JZ307">
        <v>29.1974</v>
      </c>
      <c r="KA307">
        <v>29.161</v>
      </c>
      <c r="KB307">
        <v>30.0001</v>
      </c>
      <c r="KC307">
        <v>28.9934</v>
      </c>
      <c r="KD307">
        <v>28.9234</v>
      </c>
      <c r="KE307">
        <v>19.3999</v>
      </c>
      <c r="KF307">
        <v>23.128</v>
      </c>
      <c r="KG307">
        <v>35.4336</v>
      </c>
      <c r="KH307">
        <v>29.1857</v>
      </c>
      <c r="KI307">
        <v>379.995</v>
      </c>
      <c r="KJ307">
        <v>18.509</v>
      </c>
      <c r="KK307">
        <v>100.911</v>
      </c>
      <c r="KL307">
        <v>100.468</v>
      </c>
    </row>
    <row r="308" spans="1:298">
      <c r="A308">
        <v>292</v>
      </c>
      <c r="B308">
        <v>1758650062.1</v>
      </c>
      <c r="C308">
        <v>8436.099999904633</v>
      </c>
      <c r="D308" t="s">
        <v>1031</v>
      </c>
      <c r="E308" t="s">
        <v>1032</v>
      </c>
      <c r="F308">
        <v>5</v>
      </c>
      <c r="G308" t="s">
        <v>1026</v>
      </c>
      <c r="H308" t="s">
        <v>437</v>
      </c>
      <c r="I308" t="s">
        <v>438</v>
      </c>
      <c r="J308">
        <v>1758650054.6</v>
      </c>
      <c r="K308">
        <f>(L308)/1000</f>
        <v>0</v>
      </c>
      <c r="L308">
        <f>IF(DQ308, AO308, AI308)</f>
        <v>0</v>
      </c>
      <c r="M308">
        <f>IF(DQ308, AJ308, AH308)</f>
        <v>0</v>
      </c>
      <c r="N308">
        <f>DS308 - IF(AV308&gt;1, M308*DM308*100.0/(AX308), 0)</f>
        <v>0</v>
      </c>
      <c r="O308">
        <f>((U308-K308/2)*N308-M308)/(U308+K308/2)</f>
        <v>0</v>
      </c>
      <c r="P308">
        <f>O308*(DZ308+EA308)/1000.0</f>
        <v>0</v>
      </c>
      <c r="Q308">
        <f>(DS308 - IF(AV308&gt;1, M308*DM308*100.0/(AX308), 0))*(DZ308+EA308)/1000.0</f>
        <v>0</v>
      </c>
      <c r="R308">
        <f>2.0/((1/T308-1/S308)+SIGN(T308)*SQRT((1/T308-1/S308)*(1/T308-1/S308) + 4*DN308/((DN308+1)*(DN308+1))*(2*1/T308*1/S308-1/S308*1/S308)))</f>
        <v>0</v>
      </c>
      <c r="S308">
        <f>IF(LEFT(DO308,1)&lt;&gt;"0",IF(LEFT(DO308,1)="1",3.0,DP308),$D$5+$E$5*(EG308*DZ308/($K$5*1000))+$F$5*(EG308*DZ308/($K$5*1000))*MAX(MIN(DM308,$J$5),$I$5)*MAX(MIN(DM308,$J$5),$I$5)+$G$5*MAX(MIN(DM308,$J$5),$I$5)*(EG308*DZ308/($K$5*1000))+$H$5*(EG308*DZ308/($K$5*1000))*(EG308*DZ308/($K$5*1000)))</f>
        <v>0</v>
      </c>
      <c r="T308">
        <f>K308*(1000-(1000*0.61365*exp(17.502*X308/(240.97+X308))/(DZ308+EA308)+DU308)/2)/(1000*0.61365*exp(17.502*X308/(240.97+X308))/(DZ308+EA308)-DU308)</f>
        <v>0</v>
      </c>
      <c r="U308">
        <f>1/((DN308+1)/(R308/1.6)+1/(S308/1.37)) + DN308/((DN308+1)/(R308/1.6) + DN308/(S308/1.37))</f>
        <v>0</v>
      </c>
      <c r="V308">
        <f>(DI308*DL308)</f>
        <v>0</v>
      </c>
      <c r="W308">
        <f>(EB308+(V308+2*0.95*5.67E-8*(((EB308+$B$7)+273)^4-(EB308+273)^4)-44100*K308)/(1.84*29.3*S308+8*0.95*5.67E-8*(EB308+273)^3))</f>
        <v>0</v>
      </c>
      <c r="X308">
        <f>($C$7*EC308+$D$7*ED308+$E$7*W308)</f>
        <v>0</v>
      </c>
      <c r="Y308">
        <f>0.61365*exp(17.502*X308/(240.97+X308))</f>
        <v>0</v>
      </c>
      <c r="Z308">
        <f>(AA308/AB308*100)</f>
        <v>0</v>
      </c>
      <c r="AA308">
        <f>DU308*(DZ308+EA308)/1000</f>
        <v>0</v>
      </c>
      <c r="AB308">
        <f>0.61365*exp(17.502*EB308/(240.97+EB308))</f>
        <v>0</v>
      </c>
      <c r="AC308">
        <f>(Y308-DU308*(DZ308+EA308)/1000)</f>
        <v>0</v>
      </c>
      <c r="AD308">
        <f>(-K308*44100)</f>
        <v>0</v>
      </c>
      <c r="AE308">
        <f>2*29.3*S308*0.92*(EB308-X308)</f>
        <v>0</v>
      </c>
      <c r="AF308">
        <f>2*0.95*5.67E-8*(((EB308+$B$7)+273)^4-(X308+273)^4)</f>
        <v>0</v>
      </c>
      <c r="AG308">
        <f>V308+AF308+AD308+AE308</f>
        <v>0</v>
      </c>
      <c r="AH308">
        <f>DY308*AV308*(DT308-DS308*(1000-AV308*DV308)/(1000-AV308*DU308))/(100*DM308)</f>
        <v>0</v>
      </c>
      <c r="AI308">
        <f>1000*DY308*AV308*(DU308-DV308)/(100*DM308*(1000-AV308*DU308))</f>
        <v>0</v>
      </c>
      <c r="AJ308">
        <f>(AK308 - AL308 - DZ308*1E3/(8.314*(EB308+273.15)) * AN308/DY308 * AM308) * DY308/(100*DM308) * (1000 - DV308)/1000</f>
        <v>0</v>
      </c>
      <c r="AK308">
        <v>405.5598075198507</v>
      </c>
      <c r="AL308">
        <v>391.3658545454545</v>
      </c>
      <c r="AM308">
        <v>-1.996953458278439</v>
      </c>
      <c r="AN308">
        <v>64.96223837057754</v>
      </c>
      <c r="AO308">
        <f>(AQ308 - AP308 + DZ308*1E3/(8.314*(EB308+273.15)) * AS308/DY308 * AR308) * DY308/(100*DM308) * 1000/(1000 - AQ308)</f>
        <v>0</v>
      </c>
      <c r="AP308">
        <v>18.52505772601286</v>
      </c>
      <c r="AQ308">
        <v>24.20012909090908</v>
      </c>
      <c r="AR308">
        <v>-1.934875391679834E-05</v>
      </c>
      <c r="AS308">
        <v>107.1830395523258</v>
      </c>
      <c r="AT308">
        <v>0</v>
      </c>
      <c r="AU308">
        <v>0</v>
      </c>
      <c r="AV308">
        <f>IF(AT308*$H$13&gt;=AX308,1.0,(AX308/(AX308-AT308*$H$13)))</f>
        <v>0</v>
      </c>
      <c r="AW308">
        <f>(AV308-1)*100</f>
        <v>0</v>
      </c>
      <c r="AX308">
        <f>MAX(0,($B$13+$C$13*EG308)/(1+$D$13*EG308)*DZ308/(EB308+273)*$E$13)</f>
        <v>0</v>
      </c>
      <c r="AY308" t="s">
        <v>439</v>
      </c>
      <c r="AZ308" t="s">
        <v>439</v>
      </c>
      <c r="BA308">
        <v>0</v>
      </c>
      <c r="BB308">
        <v>0</v>
      </c>
      <c r="BC308">
        <f>1-BA308/BB308</f>
        <v>0</v>
      </c>
      <c r="BD308">
        <v>0</v>
      </c>
      <c r="BE308" t="s">
        <v>439</v>
      </c>
      <c r="BF308" t="s">
        <v>439</v>
      </c>
      <c r="BG308">
        <v>0</v>
      </c>
      <c r="BH308">
        <v>0</v>
      </c>
      <c r="BI308">
        <f>1-BG308/BH308</f>
        <v>0</v>
      </c>
      <c r="BJ308">
        <v>0.5</v>
      </c>
      <c r="BK308">
        <f>DJ308</f>
        <v>0</v>
      </c>
      <c r="BL308">
        <f>M308</f>
        <v>0</v>
      </c>
      <c r="BM308">
        <f>BI308*BJ308*BK308</f>
        <v>0</v>
      </c>
      <c r="BN308">
        <f>(BL308-BD308)/BK308</f>
        <v>0</v>
      </c>
      <c r="BO308">
        <f>(BB308-BH308)/BH308</f>
        <v>0</v>
      </c>
      <c r="BP308">
        <f>BA308/(BC308+BA308/BH308)</f>
        <v>0</v>
      </c>
      <c r="BQ308" t="s">
        <v>439</v>
      </c>
      <c r="BR308">
        <v>0</v>
      </c>
      <c r="BS308">
        <f>IF(BR308&lt;&gt;0, BR308, BP308)</f>
        <v>0</v>
      </c>
      <c r="BT308">
        <f>1-BS308/BH308</f>
        <v>0</v>
      </c>
      <c r="BU308">
        <f>(BH308-BG308)/(BH308-BS308)</f>
        <v>0</v>
      </c>
      <c r="BV308">
        <f>(BB308-BH308)/(BB308-BS308)</f>
        <v>0</v>
      </c>
      <c r="BW308">
        <f>(BH308-BG308)/(BH308-BA308)</f>
        <v>0</v>
      </c>
      <c r="BX308">
        <f>(BB308-BH308)/(BB308-BA308)</f>
        <v>0</v>
      </c>
      <c r="BY308">
        <f>(BU308*BS308/BG308)</f>
        <v>0</v>
      </c>
      <c r="BZ308">
        <f>(1-BY308)</f>
        <v>0</v>
      </c>
      <c r="DI308">
        <f>$B$11*EH308+$C$11*EI308+$F$11*ET308*(1-EW308)</f>
        <v>0</v>
      </c>
      <c r="DJ308">
        <f>DI308*DK308</f>
        <v>0</v>
      </c>
      <c r="DK308">
        <f>($B$11*$D$9+$C$11*$D$9+$F$11*((FG308+EY308)/MAX(FG308+EY308+FH308, 0.1)*$I$9+FH308/MAX(FG308+EY308+FH308, 0.1)*$J$9))/($B$11+$C$11+$F$11)</f>
        <v>0</v>
      </c>
      <c r="DL308">
        <f>($B$11*$K$9+$C$11*$K$9+$F$11*((FG308+EY308)/MAX(FG308+EY308+FH308, 0.1)*$P$9+FH308/MAX(FG308+EY308+FH308, 0.1)*$Q$9))/($B$11+$C$11+$F$11)</f>
        <v>0</v>
      </c>
      <c r="DM308">
        <v>3.7</v>
      </c>
      <c r="DN308">
        <v>0.5</v>
      </c>
      <c r="DO308" t="s">
        <v>440</v>
      </c>
      <c r="DP308">
        <v>2</v>
      </c>
      <c r="DQ308" t="b">
        <v>1</v>
      </c>
      <c r="DR308">
        <v>1758650054.6</v>
      </c>
      <c r="DS308">
        <v>391.1417777777777</v>
      </c>
      <c r="DT308">
        <v>409.0282962962963</v>
      </c>
      <c r="DU308">
        <v>24.20561111111111</v>
      </c>
      <c r="DV308">
        <v>18.53658518518519</v>
      </c>
      <c r="DW308">
        <v>390.9525925925926</v>
      </c>
      <c r="DX308">
        <v>24.05268888888889</v>
      </c>
      <c r="DY308">
        <v>499.9805185185185</v>
      </c>
      <c r="DZ308">
        <v>90.42285925925927</v>
      </c>
      <c r="EA308">
        <v>0.03029044814814815</v>
      </c>
      <c r="EB308">
        <v>30.51156666666666</v>
      </c>
      <c r="EC308">
        <v>30.00895925925925</v>
      </c>
      <c r="ED308">
        <v>999.9000000000001</v>
      </c>
      <c r="EE308">
        <v>0</v>
      </c>
      <c r="EF308">
        <v>0</v>
      </c>
      <c r="EG308">
        <v>9997.451851851853</v>
      </c>
      <c r="EH308">
        <v>0</v>
      </c>
      <c r="EI308">
        <v>11.91839259259259</v>
      </c>
      <c r="EJ308">
        <v>-17.88649555555556</v>
      </c>
      <c r="EK308">
        <v>400.8443703703704</v>
      </c>
      <c r="EL308">
        <v>416.7532592592593</v>
      </c>
      <c r="EM308">
        <v>5.669041111111111</v>
      </c>
      <c r="EN308">
        <v>409.0282962962963</v>
      </c>
      <c r="EO308">
        <v>18.53658518518519</v>
      </c>
      <c r="EP308">
        <v>2.188741481481481</v>
      </c>
      <c r="EQ308">
        <v>1.67613037037037</v>
      </c>
      <c r="ER308">
        <v>18.88013703703704</v>
      </c>
      <c r="ES308">
        <v>14.67710740740741</v>
      </c>
      <c r="ET308">
        <v>2000.022592592593</v>
      </c>
      <c r="EU308">
        <v>0.9800054074074072</v>
      </c>
      <c r="EV308">
        <v>0.01999497037037037</v>
      </c>
      <c r="EW308">
        <v>0</v>
      </c>
      <c r="EX308">
        <v>546.2072592592593</v>
      </c>
      <c r="EY308">
        <v>5.00097</v>
      </c>
      <c r="EZ308">
        <v>10933.37407407407</v>
      </c>
      <c r="FA308">
        <v>16707.8</v>
      </c>
      <c r="FB308">
        <v>41.25</v>
      </c>
      <c r="FC308">
        <v>41.56199999999999</v>
      </c>
      <c r="FD308">
        <v>41.18699999999999</v>
      </c>
      <c r="FE308">
        <v>41.1824074074074</v>
      </c>
      <c r="FF308">
        <v>41.81199999999999</v>
      </c>
      <c r="FG308">
        <v>1955.132592592593</v>
      </c>
      <c r="FH308">
        <v>39.89000000000001</v>
      </c>
      <c r="FI308">
        <v>0</v>
      </c>
      <c r="FJ308">
        <v>1758650063.4</v>
      </c>
      <c r="FK308">
        <v>0</v>
      </c>
      <c r="FL308">
        <v>546.18932</v>
      </c>
      <c r="FM308">
        <v>0.1145384493907</v>
      </c>
      <c r="FN308">
        <v>-2.923076933074919</v>
      </c>
      <c r="FO308">
        <v>10932.976</v>
      </c>
      <c r="FP308">
        <v>15</v>
      </c>
      <c r="FQ308">
        <v>0</v>
      </c>
      <c r="FR308" t="s">
        <v>441</v>
      </c>
      <c r="FS308">
        <v>1747247426.5</v>
      </c>
      <c r="FT308">
        <v>1747247420.5</v>
      </c>
      <c r="FU308">
        <v>0</v>
      </c>
      <c r="FV308">
        <v>1.027</v>
      </c>
      <c r="FW308">
        <v>0.031</v>
      </c>
      <c r="FX308">
        <v>0.02</v>
      </c>
      <c r="FY308">
        <v>0.05</v>
      </c>
      <c r="FZ308">
        <v>420</v>
      </c>
      <c r="GA308">
        <v>16</v>
      </c>
      <c r="GB308">
        <v>0.01</v>
      </c>
      <c r="GC308">
        <v>0.1</v>
      </c>
      <c r="GD308">
        <v>-20.452404</v>
      </c>
      <c r="GE308">
        <v>57.83540555347097</v>
      </c>
      <c r="GF308">
        <v>6.057151384347184</v>
      </c>
      <c r="GG308">
        <v>0</v>
      </c>
      <c r="GH308">
        <v>546.1443235294117</v>
      </c>
      <c r="GI308">
        <v>1.366310158721391</v>
      </c>
      <c r="GJ308">
        <v>0.2484947295675222</v>
      </c>
      <c r="GK308">
        <v>-1</v>
      </c>
      <c r="GL308">
        <v>5.668290499999999</v>
      </c>
      <c r="GM308">
        <v>0.0146812007504433</v>
      </c>
      <c r="GN308">
        <v>0.004017629867222744</v>
      </c>
      <c r="GO308">
        <v>1</v>
      </c>
      <c r="GP308">
        <v>1</v>
      </c>
      <c r="GQ308">
        <v>2</v>
      </c>
      <c r="GR308" t="s">
        <v>442</v>
      </c>
      <c r="GS308">
        <v>3.13495</v>
      </c>
      <c r="GT308">
        <v>2.69084</v>
      </c>
      <c r="GU308">
        <v>0.0869887</v>
      </c>
      <c r="GV308">
        <v>0.0874537</v>
      </c>
      <c r="GW308">
        <v>0.106748</v>
      </c>
      <c r="GX308">
        <v>0.0874084</v>
      </c>
      <c r="GY308">
        <v>28996</v>
      </c>
      <c r="GZ308">
        <v>29036.8</v>
      </c>
      <c r="HA308">
        <v>29525.9</v>
      </c>
      <c r="HB308">
        <v>29407.5</v>
      </c>
      <c r="HC308">
        <v>34845.1</v>
      </c>
      <c r="HD308">
        <v>35552.7</v>
      </c>
      <c r="HE308">
        <v>41548.6</v>
      </c>
      <c r="HF308">
        <v>41781</v>
      </c>
      <c r="HG308">
        <v>1.9208</v>
      </c>
      <c r="HH308">
        <v>1.85667</v>
      </c>
      <c r="HI308">
        <v>0.0663213</v>
      </c>
      <c r="HJ308">
        <v>0</v>
      </c>
      <c r="HK308">
        <v>28.9283</v>
      </c>
      <c r="HL308">
        <v>999.9</v>
      </c>
      <c r="HM308">
        <v>43.6</v>
      </c>
      <c r="HN308">
        <v>31.9</v>
      </c>
      <c r="HO308">
        <v>22.8933</v>
      </c>
      <c r="HP308">
        <v>62.1725</v>
      </c>
      <c r="HQ308">
        <v>25.9535</v>
      </c>
      <c r="HR308">
        <v>1</v>
      </c>
      <c r="HS308">
        <v>0.121092</v>
      </c>
      <c r="HT308">
        <v>-0.553946</v>
      </c>
      <c r="HU308">
        <v>20.337</v>
      </c>
      <c r="HV308">
        <v>5.21594</v>
      </c>
      <c r="HW308">
        <v>12.0153</v>
      </c>
      <c r="HX308">
        <v>4.9888</v>
      </c>
      <c r="HY308">
        <v>3.28785</v>
      </c>
      <c r="HZ308">
        <v>9999</v>
      </c>
      <c r="IA308">
        <v>9999</v>
      </c>
      <c r="IB308">
        <v>9999</v>
      </c>
      <c r="IC308">
        <v>999.9</v>
      </c>
      <c r="ID308">
        <v>1.86761</v>
      </c>
      <c r="IE308">
        <v>1.86675</v>
      </c>
      <c r="IF308">
        <v>1.86603</v>
      </c>
      <c r="IG308">
        <v>1.86601</v>
      </c>
      <c r="IH308">
        <v>1.86786</v>
      </c>
      <c r="II308">
        <v>1.87027</v>
      </c>
      <c r="IJ308">
        <v>1.86894</v>
      </c>
      <c r="IK308">
        <v>1.87042</v>
      </c>
      <c r="IL308">
        <v>0</v>
      </c>
      <c r="IM308">
        <v>0</v>
      </c>
      <c r="IN308">
        <v>0</v>
      </c>
      <c r="IO308">
        <v>0</v>
      </c>
      <c r="IP308" t="s">
        <v>443</v>
      </c>
      <c r="IQ308" t="s">
        <v>444</v>
      </c>
      <c r="IR308" t="s">
        <v>445</v>
      </c>
      <c r="IS308" t="s">
        <v>445</v>
      </c>
      <c r="IT308" t="s">
        <v>445</v>
      </c>
      <c r="IU308" t="s">
        <v>445</v>
      </c>
      <c r="IV308">
        <v>0</v>
      </c>
      <c r="IW308">
        <v>100</v>
      </c>
      <c r="IX308">
        <v>100</v>
      </c>
      <c r="IY308">
        <v>0.191</v>
      </c>
      <c r="IZ308">
        <v>0.1528</v>
      </c>
      <c r="JA308">
        <v>0.1520806729546384</v>
      </c>
      <c r="JB308">
        <v>0.0003178419753343253</v>
      </c>
      <c r="JC308">
        <v>-6.012475575984678E-07</v>
      </c>
      <c r="JD308">
        <v>7.594320938325871E-11</v>
      </c>
      <c r="JE308">
        <v>-0.06537213769188976</v>
      </c>
      <c r="JF308">
        <v>-0.002779077146552394</v>
      </c>
      <c r="JG308">
        <v>0.0007843295920201409</v>
      </c>
      <c r="JH308">
        <v>-1.211717912536145E-05</v>
      </c>
      <c r="JI308">
        <v>4</v>
      </c>
      <c r="JJ308">
        <v>2338</v>
      </c>
      <c r="JK308">
        <v>1</v>
      </c>
      <c r="JL308">
        <v>27</v>
      </c>
      <c r="JM308">
        <v>190043.9</v>
      </c>
      <c r="JN308">
        <v>190044</v>
      </c>
      <c r="JO308">
        <v>0.938721</v>
      </c>
      <c r="JP308">
        <v>2.26685</v>
      </c>
      <c r="JQ308">
        <v>1.39648</v>
      </c>
      <c r="JR308">
        <v>2.34863</v>
      </c>
      <c r="JS308">
        <v>1.49536</v>
      </c>
      <c r="JT308">
        <v>2.65625</v>
      </c>
      <c r="JU308">
        <v>36.8366</v>
      </c>
      <c r="JV308">
        <v>24.0612</v>
      </c>
      <c r="JW308">
        <v>18</v>
      </c>
      <c r="JX308">
        <v>491.484</v>
      </c>
      <c r="JY308">
        <v>441.081</v>
      </c>
      <c r="JZ308">
        <v>29.1843</v>
      </c>
      <c r="KA308">
        <v>29.161</v>
      </c>
      <c r="KB308">
        <v>30</v>
      </c>
      <c r="KC308">
        <v>28.9934</v>
      </c>
      <c r="KD308">
        <v>28.9234</v>
      </c>
      <c r="KE308">
        <v>18.7699</v>
      </c>
      <c r="KF308">
        <v>23.128</v>
      </c>
      <c r="KG308">
        <v>35.4336</v>
      </c>
      <c r="KH308">
        <v>29.179</v>
      </c>
      <c r="KI308">
        <v>366.63</v>
      </c>
      <c r="KJ308">
        <v>18.5083</v>
      </c>
      <c r="KK308">
        <v>100.911</v>
      </c>
      <c r="KL308">
        <v>100.468</v>
      </c>
    </row>
    <row r="309" spans="1:298">
      <c r="A309">
        <v>293</v>
      </c>
      <c r="B309">
        <v>1758650067.1</v>
      </c>
      <c r="C309">
        <v>8441.099999904633</v>
      </c>
      <c r="D309" t="s">
        <v>1033</v>
      </c>
      <c r="E309" t="s">
        <v>1034</v>
      </c>
      <c r="F309">
        <v>5</v>
      </c>
      <c r="G309" t="s">
        <v>1026</v>
      </c>
      <c r="H309" t="s">
        <v>437</v>
      </c>
      <c r="I309" t="s">
        <v>438</v>
      </c>
      <c r="J309">
        <v>1758650059.314285</v>
      </c>
      <c r="K309">
        <f>(L309)/1000</f>
        <v>0</v>
      </c>
      <c r="L309">
        <f>IF(DQ309, AO309, AI309)</f>
        <v>0</v>
      </c>
      <c r="M309">
        <f>IF(DQ309, AJ309, AH309)</f>
        <v>0</v>
      </c>
      <c r="N309">
        <f>DS309 - IF(AV309&gt;1, M309*DM309*100.0/(AX309), 0)</f>
        <v>0</v>
      </c>
      <c r="O309">
        <f>((U309-K309/2)*N309-M309)/(U309+K309/2)</f>
        <v>0</v>
      </c>
      <c r="P309">
        <f>O309*(DZ309+EA309)/1000.0</f>
        <v>0</v>
      </c>
      <c r="Q309">
        <f>(DS309 - IF(AV309&gt;1, M309*DM309*100.0/(AX309), 0))*(DZ309+EA309)/1000.0</f>
        <v>0</v>
      </c>
      <c r="R309">
        <f>2.0/((1/T309-1/S309)+SIGN(T309)*SQRT((1/T309-1/S309)*(1/T309-1/S309) + 4*DN309/((DN309+1)*(DN309+1))*(2*1/T309*1/S309-1/S309*1/S309)))</f>
        <v>0</v>
      </c>
      <c r="S309">
        <f>IF(LEFT(DO309,1)&lt;&gt;"0",IF(LEFT(DO309,1)="1",3.0,DP309),$D$5+$E$5*(EG309*DZ309/($K$5*1000))+$F$5*(EG309*DZ309/($K$5*1000))*MAX(MIN(DM309,$J$5),$I$5)*MAX(MIN(DM309,$J$5),$I$5)+$G$5*MAX(MIN(DM309,$J$5),$I$5)*(EG309*DZ309/($K$5*1000))+$H$5*(EG309*DZ309/($K$5*1000))*(EG309*DZ309/($K$5*1000)))</f>
        <v>0</v>
      </c>
      <c r="T309">
        <f>K309*(1000-(1000*0.61365*exp(17.502*X309/(240.97+X309))/(DZ309+EA309)+DU309)/2)/(1000*0.61365*exp(17.502*X309/(240.97+X309))/(DZ309+EA309)-DU309)</f>
        <v>0</v>
      </c>
      <c r="U309">
        <f>1/((DN309+1)/(R309/1.6)+1/(S309/1.37)) + DN309/((DN309+1)/(R309/1.6) + DN309/(S309/1.37))</f>
        <v>0</v>
      </c>
      <c r="V309">
        <f>(DI309*DL309)</f>
        <v>0</v>
      </c>
      <c r="W309">
        <f>(EB309+(V309+2*0.95*5.67E-8*(((EB309+$B$7)+273)^4-(EB309+273)^4)-44100*K309)/(1.84*29.3*S309+8*0.95*5.67E-8*(EB309+273)^3))</f>
        <v>0</v>
      </c>
      <c r="X309">
        <f>($C$7*EC309+$D$7*ED309+$E$7*W309)</f>
        <v>0</v>
      </c>
      <c r="Y309">
        <f>0.61365*exp(17.502*X309/(240.97+X309))</f>
        <v>0</v>
      </c>
      <c r="Z309">
        <f>(AA309/AB309*100)</f>
        <v>0</v>
      </c>
      <c r="AA309">
        <f>DU309*(DZ309+EA309)/1000</f>
        <v>0</v>
      </c>
      <c r="AB309">
        <f>0.61365*exp(17.502*EB309/(240.97+EB309))</f>
        <v>0</v>
      </c>
      <c r="AC309">
        <f>(Y309-DU309*(DZ309+EA309)/1000)</f>
        <v>0</v>
      </c>
      <c r="AD309">
        <f>(-K309*44100)</f>
        <v>0</v>
      </c>
      <c r="AE309">
        <f>2*29.3*S309*0.92*(EB309-X309)</f>
        <v>0</v>
      </c>
      <c r="AF309">
        <f>2*0.95*5.67E-8*(((EB309+$B$7)+273)^4-(X309+273)^4)</f>
        <v>0</v>
      </c>
      <c r="AG309">
        <f>V309+AF309+AD309+AE309</f>
        <v>0</v>
      </c>
      <c r="AH309">
        <f>DY309*AV309*(DT309-DS309*(1000-AV309*DV309)/(1000-AV309*DU309))/(100*DM309)</f>
        <v>0</v>
      </c>
      <c r="AI309">
        <f>1000*DY309*AV309*(DU309-DV309)/(100*DM309*(1000-AV309*DU309))</f>
        <v>0</v>
      </c>
      <c r="AJ309">
        <f>(AK309 - AL309 - DZ309*1E3/(8.314*(EB309+273.15)) * AN309/DY309 * AM309) * DY309/(100*DM309) * (1000 - DV309)/1000</f>
        <v>0</v>
      </c>
      <c r="AK309">
        <v>388.9091848255725</v>
      </c>
      <c r="AL309">
        <v>378.4179151515149</v>
      </c>
      <c r="AM309">
        <v>-2.652896022706745</v>
      </c>
      <c r="AN309">
        <v>64.96223837057754</v>
      </c>
      <c r="AO309">
        <f>(AQ309 - AP309 + DZ309*1E3/(8.314*(EB309+273.15)) * AS309/DY309 * AR309) * DY309/(100*DM309) * 1000/(1000 - AQ309)</f>
        <v>0</v>
      </c>
      <c r="AP309">
        <v>18.52029727405054</v>
      </c>
      <c r="AQ309">
        <v>24.19678484848485</v>
      </c>
      <c r="AR309">
        <v>-3.771291516739479E-06</v>
      </c>
      <c r="AS309">
        <v>107.1830395523258</v>
      </c>
      <c r="AT309">
        <v>0</v>
      </c>
      <c r="AU309">
        <v>0</v>
      </c>
      <c r="AV309">
        <f>IF(AT309*$H$13&gt;=AX309,1.0,(AX309/(AX309-AT309*$H$13)))</f>
        <v>0</v>
      </c>
      <c r="AW309">
        <f>(AV309-1)*100</f>
        <v>0</v>
      </c>
      <c r="AX309">
        <f>MAX(0,($B$13+$C$13*EG309)/(1+$D$13*EG309)*DZ309/(EB309+273)*$E$13)</f>
        <v>0</v>
      </c>
      <c r="AY309" t="s">
        <v>439</v>
      </c>
      <c r="AZ309" t="s">
        <v>439</v>
      </c>
      <c r="BA309">
        <v>0</v>
      </c>
      <c r="BB309">
        <v>0</v>
      </c>
      <c r="BC309">
        <f>1-BA309/BB309</f>
        <v>0</v>
      </c>
      <c r="BD309">
        <v>0</v>
      </c>
      <c r="BE309" t="s">
        <v>439</v>
      </c>
      <c r="BF309" t="s">
        <v>439</v>
      </c>
      <c r="BG309">
        <v>0</v>
      </c>
      <c r="BH309">
        <v>0</v>
      </c>
      <c r="BI309">
        <f>1-BG309/BH309</f>
        <v>0</v>
      </c>
      <c r="BJ309">
        <v>0.5</v>
      </c>
      <c r="BK309">
        <f>DJ309</f>
        <v>0</v>
      </c>
      <c r="BL309">
        <f>M309</f>
        <v>0</v>
      </c>
      <c r="BM309">
        <f>BI309*BJ309*BK309</f>
        <v>0</v>
      </c>
      <c r="BN309">
        <f>(BL309-BD309)/BK309</f>
        <v>0</v>
      </c>
      <c r="BO309">
        <f>(BB309-BH309)/BH309</f>
        <v>0</v>
      </c>
      <c r="BP309">
        <f>BA309/(BC309+BA309/BH309)</f>
        <v>0</v>
      </c>
      <c r="BQ309" t="s">
        <v>439</v>
      </c>
      <c r="BR309">
        <v>0</v>
      </c>
      <c r="BS309">
        <f>IF(BR309&lt;&gt;0, BR309, BP309)</f>
        <v>0</v>
      </c>
      <c r="BT309">
        <f>1-BS309/BH309</f>
        <v>0</v>
      </c>
      <c r="BU309">
        <f>(BH309-BG309)/(BH309-BS309)</f>
        <v>0</v>
      </c>
      <c r="BV309">
        <f>(BB309-BH309)/(BB309-BS309)</f>
        <v>0</v>
      </c>
      <c r="BW309">
        <f>(BH309-BG309)/(BH309-BA309)</f>
        <v>0</v>
      </c>
      <c r="BX309">
        <f>(BB309-BH309)/(BB309-BA309)</f>
        <v>0</v>
      </c>
      <c r="BY309">
        <f>(BU309*BS309/BG309)</f>
        <v>0</v>
      </c>
      <c r="BZ309">
        <f>(1-BY309)</f>
        <v>0</v>
      </c>
      <c r="DI309">
        <f>$B$11*EH309+$C$11*EI309+$F$11*ET309*(1-EW309)</f>
        <v>0</v>
      </c>
      <c r="DJ309">
        <f>DI309*DK309</f>
        <v>0</v>
      </c>
      <c r="DK309">
        <f>($B$11*$D$9+$C$11*$D$9+$F$11*((FG309+EY309)/MAX(FG309+EY309+FH309, 0.1)*$I$9+FH309/MAX(FG309+EY309+FH309, 0.1)*$J$9))/($B$11+$C$11+$F$11)</f>
        <v>0</v>
      </c>
      <c r="DL309">
        <f>($B$11*$K$9+$C$11*$K$9+$F$11*((FG309+EY309)/MAX(FG309+EY309+FH309, 0.1)*$P$9+FH309/MAX(FG309+EY309+FH309, 0.1)*$Q$9))/($B$11+$C$11+$F$11)</f>
        <v>0</v>
      </c>
      <c r="DM309">
        <v>3.7</v>
      </c>
      <c r="DN309">
        <v>0.5</v>
      </c>
      <c r="DO309" t="s">
        <v>440</v>
      </c>
      <c r="DP309">
        <v>2</v>
      </c>
      <c r="DQ309" t="b">
        <v>1</v>
      </c>
      <c r="DR309">
        <v>1758650059.314285</v>
      </c>
      <c r="DS309">
        <v>384.8480357142857</v>
      </c>
      <c r="DT309">
        <v>396.5699285714286</v>
      </c>
      <c r="DU309">
        <v>24.20235357142857</v>
      </c>
      <c r="DV309">
        <v>18.53028571428571</v>
      </c>
      <c r="DW309">
        <v>384.6582142857143</v>
      </c>
      <c r="DX309">
        <v>24.04946785714285</v>
      </c>
      <c r="DY309">
        <v>499.9878214285714</v>
      </c>
      <c r="DZ309">
        <v>90.42305357142855</v>
      </c>
      <c r="EA309">
        <v>0.03034827142857143</v>
      </c>
      <c r="EB309">
        <v>30.51124285714286</v>
      </c>
      <c r="EC309">
        <v>30.01018571428571</v>
      </c>
      <c r="ED309">
        <v>999.9000000000002</v>
      </c>
      <c r="EE309">
        <v>0</v>
      </c>
      <c r="EF309">
        <v>0</v>
      </c>
      <c r="EG309">
        <v>10000.02214285714</v>
      </c>
      <c r="EH309">
        <v>0</v>
      </c>
      <c r="EI309">
        <v>11.78952857142857</v>
      </c>
      <c r="EJ309">
        <v>-11.72173464285714</v>
      </c>
      <c r="EK309">
        <v>394.39325</v>
      </c>
      <c r="EL309">
        <v>404.057</v>
      </c>
      <c r="EM309">
        <v>5.672075714285714</v>
      </c>
      <c r="EN309">
        <v>396.5699285714286</v>
      </c>
      <c r="EO309">
        <v>18.53028571428571</v>
      </c>
      <c r="EP309">
        <v>2.188451428571429</v>
      </c>
      <c r="EQ309">
        <v>1.675565714285714</v>
      </c>
      <c r="ER309">
        <v>18.87801785714285</v>
      </c>
      <c r="ES309">
        <v>14.67187142857143</v>
      </c>
      <c r="ET309">
        <v>2000.015714285714</v>
      </c>
      <c r="EU309">
        <v>0.9800052857142855</v>
      </c>
      <c r="EV309">
        <v>0.01999508928571429</v>
      </c>
      <c r="EW309">
        <v>0</v>
      </c>
      <c r="EX309">
        <v>545.7627142857143</v>
      </c>
      <c r="EY309">
        <v>5.00097</v>
      </c>
      <c r="EZ309">
        <v>10925.425</v>
      </c>
      <c r="FA309">
        <v>16707.73214285714</v>
      </c>
      <c r="FB309">
        <v>41.25</v>
      </c>
      <c r="FC309">
        <v>41.56199999999999</v>
      </c>
      <c r="FD309">
        <v>41.18699999999999</v>
      </c>
      <c r="FE309">
        <v>41.18257142857141</v>
      </c>
      <c r="FF309">
        <v>41.81199999999999</v>
      </c>
      <c r="FG309">
        <v>1955.125714285714</v>
      </c>
      <c r="FH309">
        <v>39.89000000000001</v>
      </c>
      <c r="FI309">
        <v>0</v>
      </c>
      <c r="FJ309">
        <v>1758650068.2</v>
      </c>
      <c r="FK309">
        <v>0</v>
      </c>
      <c r="FL309">
        <v>545.7223199999999</v>
      </c>
      <c r="FM309">
        <v>-9.765461536951449</v>
      </c>
      <c r="FN309">
        <v>-181.1384615133908</v>
      </c>
      <c r="FO309">
        <v>10924.256</v>
      </c>
      <c r="FP309">
        <v>15</v>
      </c>
      <c r="FQ309">
        <v>0</v>
      </c>
      <c r="FR309" t="s">
        <v>441</v>
      </c>
      <c r="FS309">
        <v>1747247426.5</v>
      </c>
      <c r="FT309">
        <v>1747247420.5</v>
      </c>
      <c r="FU309">
        <v>0</v>
      </c>
      <c r="FV309">
        <v>1.027</v>
      </c>
      <c r="FW309">
        <v>0.031</v>
      </c>
      <c r="FX309">
        <v>0.02</v>
      </c>
      <c r="FY309">
        <v>0.05</v>
      </c>
      <c r="FZ309">
        <v>420</v>
      </c>
      <c r="GA309">
        <v>16</v>
      </c>
      <c r="GB309">
        <v>0.01</v>
      </c>
      <c r="GC309">
        <v>0.1</v>
      </c>
      <c r="GD309">
        <v>-15.26323926829268</v>
      </c>
      <c r="GE309">
        <v>78.38168278745634</v>
      </c>
      <c r="GF309">
        <v>7.825517220958248</v>
      </c>
      <c r="GG309">
        <v>0</v>
      </c>
      <c r="GH309">
        <v>545.8865882352941</v>
      </c>
      <c r="GI309">
        <v>-4.204889228447076</v>
      </c>
      <c r="GJ309">
        <v>0.6533031508575677</v>
      </c>
      <c r="GK309">
        <v>-1</v>
      </c>
      <c r="GL309">
        <v>5.670903414634147</v>
      </c>
      <c r="GM309">
        <v>0.04371240418118109</v>
      </c>
      <c r="GN309">
        <v>0.005654516265246079</v>
      </c>
      <c r="GO309">
        <v>1</v>
      </c>
      <c r="GP309">
        <v>1</v>
      </c>
      <c r="GQ309">
        <v>2</v>
      </c>
      <c r="GR309" t="s">
        <v>442</v>
      </c>
      <c r="GS309">
        <v>3.13522</v>
      </c>
      <c r="GT309">
        <v>2.69081</v>
      </c>
      <c r="GU309">
        <v>0.0846807</v>
      </c>
      <c r="GV309">
        <v>0.0845303</v>
      </c>
      <c r="GW309">
        <v>0.106738</v>
      </c>
      <c r="GX309">
        <v>0.0874096</v>
      </c>
      <c r="GY309">
        <v>29069.3</v>
      </c>
      <c r="GZ309">
        <v>29129.7</v>
      </c>
      <c r="HA309">
        <v>29525.8</v>
      </c>
      <c r="HB309">
        <v>29407.3</v>
      </c>
      <c r="HC309">
        <v>34845.5</v>
      </c>
      <c r="HD309">
        <v>35552.7</v>
      </c>
      <c r="HE309">
        <v>41548.6</v>
      </c>
      <c r="HF309">
        <v>41781.1</v>
      </c>
      <c r="HG309">
        <v>1.92103</v>
      </c>
      <c r="HH309">
        <v>1.85605</v>
      </c>
      <c r="HI309">
        <v>0.0665709</v>
      </c>
      <c r="HJ309">
        <v>0</v>
      </c>
      <c r="HK309">
        <v>28.9298</v>
      </c>
      <c r="HL309">
        <v>999.9</v>
      </c>
      <c r="HM309">
        <v>43.6</v>
      </c>
      <c r="HN309">
        <v>31.9</v>
      </c>
      <c r="HO309">
        <v>22.8949</v>
      </c>
      <c r="HP309">
        <v>62.1825</v>
      </c>
      <c r="HQ309">
        <v>26.0857</v>
      </c>
      <c r="HR309">
        <v>1</v>
      </c>
      <c r="HS309">
        <v>0.121014</v>
      </c>
      <c r="HT309">
        <v>-0.544507</v>
      </c>
      <c r="HU309">
        <v>20.3373</v>
      </c>
      <c r="HV309">
        <v>5.21669</v>
      </c>
      <c r="HW309">
        <v>12.0149</v>
      </c>
      <c r="HX309">
        <v>4.98925</v>
      </c>
      <c r="HY309">
        <v>3.28795</v>
      </c>
      <c r="HZ309">
        <v>9999</v>
      </c>
      <c r="IA309">
        <v>9999</v>
      </c>
      <c r="IB309">
        <v>9999</v>
      </c>
      <c r="IC309">
        <v>999.9</v>
      </c>
      <c r="ID309">
        <v>1.86762</v>
      </c>
      <c r="IE309">
        <v>1.86674</v>
      </c>
      <c r="IF309">
        <v>1.86601</v>
      </c>
      <c r="IG309">
        <v>1.866</v>
      </c>
      <c r="IH309">
        <v>1.86785</v>
      </c>
      <c r="II309">
        <v>1.87027</v>
      </c>
      <c r="IJ309">
        <v>1.86893</v>
      </c>
      <c r="IK309">
        <v>1.87042</v>
      </c>
      <c r="IL309">
        <v>0</v>
      </c>
      <c r="IM309">
        <v>0</v>
      </c>
      <c r="IN309">
        <v>0</v>
      </c>
      <c r="IO309">
        <v>0</v>
      </c>
      <c r="IP309" t="s">
        <v>443</v>
      </c>
      <c r="IQ309" t="s">
        <v>444</v>
      </c>
      <c r="IR309" t="s">
        <v>445</v>
      </c>
      <c r="IS309" t="s">
        <v>445</v>
      </c>
      <c r="IT309" t="s">
        <v>445</v>
      </c>
      <c r="IU309" t="s">
        <v>445</v>
      </c>
      <c r="IV309">
        <v>0</v>
      </c>
      <c r="IW309">
        <v>100</v>
      </c>
      <c r="IX309">
        <v>100</v>
      </c>
      <c r="IY309">
        <v>0.191</v>
      </c>
      <c r="IZ309">
        <v>0.1528</v>
      </c>
      <c r="JA309">
        <v>0.1520806729546384</v>
      </c>
      <c r="JB309">
        <v>0.0003178419753343253</v>
      </c>
      <c r="JC309">
        <v>-6.012475575984678E-07</v>
      </c>
      <c r="JD309">
        <v>7.594320938325871E-11</v>
      </c>
      <c r="JE309">
        <v>-0.06537213769188976</v>
      </c>
      <c r="JF309">
        <v>-0.002779077146552394</v>
      </c>
      <c r="JG309">
        <v>0.0007843295920201409</v>
      </c>
      <c r="JH309">
        <v>-1.211717912536145E-05</v>
      </c>
      <c r="JI309">
        <v>4</v>
      </c>
      <c r="JJ309">
        <v>2338</v>
      </c>
      <c r="JK309">
        <v>1</v>
      </c>
      <c r="JL309">
        <v>27</v>
      </c>
      <c r="JM309">
        <v>190044</v>
      </c>
      <c r="JN309">
        <v>190044.1</v>
      </c>
      <c r="JO309">
        <v>0.908203</v>
      </c>
      <c r="JP309">
        <v>2.28394</v>
      </c>
      <c r="JQ309">
        <v>1.39771</v>
      </c>
      <c r="JR309">
        <v>2.34863</v>
      </c>
      <c r="JS309">
        <v>1.49536</v>
      </c>
      <c r="JT309">
        <v>2.6062</v>
      </c>
      <c r="JU309">
        <v>36.8366</v>
      </c>
      <c r="JV309">
        <v>24.0612</v>
      </c>
      <c r="JW309">
        <v>18</v>
      </c>
      <c r="JX309">
        <v>491.627</v>
      </c>
      <c r="JY309">
        <v>440.697</v>
      </c>
      <c r="JZ309">
        <v>29.1743</v>
      </c>
      <c r="KA309">
        <v>29.161</v>
      </c>
      <c r="KB309">
        <v>30.0001</v>
      </c>
      <c r="KC309">
        <v>28.9934</v>
      </c>
      <c r="KD309">
        <v>28.9234</v>
      </c>
      <c r="KE309">
        <v>18.0729</v>
      </c>
      <c r="KF309">
        <v>23.128</v>
      </c>
      <c r="KG309">
        <v>35.4336</v>
      </c>
      <c r="KH309">
        <v>29.1695</v>
      </c>
      <c r="KI309">
        <v>346.564</v>
      </c>
      <c r="KJ309">
        <v>18.5082</v>
      </c>
      <c r="KK309">
        <v>100.911</v>
      </c>
      <c r="KL309">
        <v>100.468</v>
      </c>
    </row>
    <row r="310" spans="1:298">
      <c r="A310">
        <v>294</v>
      </c>
      <c r="B310">
        <v>1758650072.1</v>
      </c>
      <c r="C310">
        <v>8446.099999904633</v>
      </c>
      <c r="D310" t="s">
        <v>1035</v>
      </c>
      <c r="E310" t="s">
        <v>1036</v>
      </c>
      <c r="F310">
        <v>5</v>
      </c>
      <c r="G310" t="s">
        <v>1026</v>
      </c>
      <c r="H310" t="s">
        <v>437</v>
      </c>
      <c r="I310" t="s">
        <v>438</v>
      </c>
      <c r="J310">
        <v>1758650064.6</v>
      </c>
      <c r="K310">
        <f>(L310)/1000</f>
        <v>0</v>
      </c>
      <c r="L310">
        <f>IF(DQ310, AO310, AI310)</f>
        <v>0</v>
      </c>
      <c r="M310">
        <f>IF(DQ310, AJ310, AH310)</f>
        <v>0</v>
      </c>
      <c r="N310">
        <f>DS310 - IF(AV310&gt;1, M310*DM310*100.0/(AX310), 0)</f>
        <v>0</v>
      </c>
      <c r="O310">
        <f>((U310-K310/2)*N310-M310)/(U310+K310/2)</f>
        <v>0</v>
      </c>
      <c r="P310">
        <f>O310*(DZ310+EA310)/1000.0</f>
        <v>0</v>
      </c>
      <c r="Q310">
        <f>(DS310 - IF(AV310&gt;1, M310*DM310*100.0/(AX310), 0))*(DZ310+EA310)/1000.0</f>
        <v>0</v>
      </c>
      <c r="R310">
        <f>2.0/((1/T310-1/S310)+SIGN(T310)*SQRT((1/T310-1/S310)*(1/T310-1/S310) + 4*DN310/((DN310+1)*(DN310+1))*(2*1/T310*1/S310-1/S310*1/S310)))</f>
        <v>0</v>
      </c>
      <c r="S310">
        <f>IF(LEFT(DO310,1)&lt;&gt;"0",IF(LEFT(DO310,1)="1",3.0,DP310),$D$5+$E$5*(EG310*DZ310/($K$5*1000))+$F$5*(EG310*DZ310/($K$5*1000))*MAX(MIN(DM310,$J$5),$I$5)*MAX(MIN(DM310,$J$5),$I$5)+$G$5*MAX(MIN(DM310,$J$5),$I$5)*(EG310*DZ310/($K$5*1000))+$H$5*(EG310*DZ310/($K$5*1000))*(EG310*DZ310/($K$5*1000)))</f>
        <v>0</v>
      </c>
      <c r="T310">
        <f>K310*(1000-(1000*0.61365*exp(17.502*X310/(240.97+X310))/(DZ310+EA310)+DU310)/2)/(1000*0.61365*exp(17.502*X310/(240.97+X310))/(DZ310+EA310)-DU310)</f>
        <v>0</v>
      </c>
      <c r="U310">
        <f>1/((DN310+1)/(R310/1.6)+1/(S310/1.37)) + DN310/((DN310+1)/(R310/1.6) + DN310/(S310/1.37))</f>
        <v>0</v>
      </c>
      <c r="V310">
        <f>(DI310*DL310)</f>
        <v>0</v>
      </c>
      <c r="W310">
        <f>(EB310+(V310+2*0.95*5.67E-8*(((EB310+$B$7)+273)^4-(EB310+273)^4)-44100*K310)/(1.84*29.3*S310+8*0.95*5.67E-8*(EB310+273)^3))</f>
        <v>0</v>
      </c>
      <c r="X310">
        <f>($C$7*EC310+$D$7*ED310+$E$7*W310)</f>
        <v>0</v>
      </c>
      <c r="Y310">
        <f>0.61365*exp(17.502*X310/(240.97+X310))</f>
        <v>0</v>
      </c>
      <c r="Z310">
        <f>(AA310/AB310*100)</f>
        <v>0</v>
      </c>
      <c r="AA310">
        <f>DU310*(DZ310+EA310)/1000</f>
        <v>0</v>
      </c>
      <c r="AB310">
        <f>0.61365*exp(17.502*EB310/(240.97+EB310))</f>
        <v>0</v>
      </c>
      <c r="AC310">
        <f>(Y310-DU310*(DZ310+EA310)/1000)</f>
        <v>0</v>
      </c>
      <c r="AD310">
        <f>(-K310*44100)</f>
        <v>0</v>
      </c>
      <c r="AE310">
        <f>2*29.3*S310*0.92*(EB310-X310)</f>
        <v>0</v>
      </c>
      <c r="AF310">
        <f>2*0.95*5.67E-8*(((EB310+$B$7)+273)^4-(X310+273)^4)</f>
        <v>0</v>
      </c>
      <c r="AG310">
        <f>V310+AF310+AD310+AE310</f>
        <v>0</v>
      </c>
      <c r="AH310">
        <f>DY310*AV310*(DT310-DS310*(1000-AV310*DV310)/(1000-AV310*DU310))/(100*DM310)</f>
        <v>0</v>
      </c>
      <c r="AI310">
        <f>1000*DY310*AV310*(DU310-DV310)/(100*DM310*(1000-AV310*DU310))</f>
        <v>0</v>
      </c>
      <c r="AJ310">
        <f>(AK310 - AL310 - DZ310*1E3/(8.314*(EB310+273.15)) * AN310/DY310 * AM310) * DY310/(100*DM310) * (1000 - DV310)/1000</f>
        <v>0</v>
      </c>
      <c r="AK310">
        <v>372.0652041700713</v>
      </c>
      <c r="AL310">
        <v>363.7691999999999</v>
      </c>
      <c r="AM310">
        <v>-2.953470553516278</v>
      </c>
      <c r="AN310">
        <v>64.96223837057754</v>
      </c>
      <c r="AO310">
        <f>(AQ310 - AP310 + DZ310*1E3/(8.314*(EB310+273.15)) * AS310/DY310 * AR310) * DY310/(100*DM310) * 1000/(1000 - AQ310)</f>
        <v>0</v>
      </c>
      <c r="AP310">
        <v>18.52174523785936</v>
      </c>
      <c r="AQ310">
        <v>24.19255939393939</v>
      </c>
      <c r="AR310">
        <v>-8.963431033059929E-06</v>
      </c>
      <c r="AS310">
        <v>107.1830395523258</v>
      </c>
      <c r="AT310">
        <v>0</v>
      </c>
      <c r="AU310">
        <v>0</v>
      </c>
      <c r="AV310">
        <f>IF(AT310*$H$13&gt;=AX310,1.0,(AX310/(AX310-AT310*$H$13)))</f>
        <v>0</v>
      </c>
      <c r="AW310">
        <f>(AV310-1)*100</f>
        <v>0</v>
      </c>
      <c r="AX310">
        <f>MAX(0,($B$13+$C$13*EG310)/(1+$D$13*EG310)*DZ310/(EB310+273)*$E$13)</f>
        <v>0</v>
      </c>
      <c r="AY310" t="s">
        <v>439</v>
      </c>
      <c r="AZ310" t="s">
        <v>439</v>
      </c>
      <c r="BA310">
        <v>0</v>
      </c>
      <c r="BB310">
        <v>0</v>
      </c>
      <c r="BC310">
        <f>1-BA310/BB310</f>
        <v>0</v>
      </c>
      <c r="BD310">
        <v>0</v>
      </c>
      <c r="BE310" t="s">
        <v>439</v>
      </c>
      <c r="BF310" t="s">
        <v>439</v>
      </c>
      <c r="BG310">
        <v>0</v>
      </c>
      <c r="BH310">
        <v>0</v>
      </c>
      <c r="BI310">
        <f>1-BG310/BH310</f>
        <v>0</v>
      </c>
      <c r="BJ310">
        <v>0.5</v>
      </c>
      <c r="BK310">
        <f>DJ310</f>
        <v>0</v>
      </c>
      <c r="BL310">
        <f>M310</f>
        <v>0</v>
      </c>
      <c r="BM310">
        <f>BI310*BJ310*BK310</f>
        <v>0</v>
      </c>
      <c r="BN310">
        <f>(BL310-BD310)/BK310</f>
        <v>0</v>
      </c>
      <c r="BO310">
        <f>(BB310-BH310)/BH310</f>
        <v>0</v>
      </c>
      <c r="BP310">
        <f>BA310/(BC310+BA310/BH310)</f>
        <v>0</v>
      </c>
      <c r="BQ310" t="s">
        <v>439</v>
      </c>
      <c r="BR310">
        <v>0</v>
      </c>
      <c r="BS310">
        <f>IF(BR310&lt;&gt;0, BR310, BP310)</f>
        <v>0</v>
      </c>
      <c r="BT310">
        <f>1-BS310/BH310</f>
        <v>0</v>
      </c>
      <c r="BU310">
        <f>(BH310-BG310)/(BH310-BS310)</f>
        <v>0</v>
      </c>
      <c r="BV310">
        <f>(BB310-BH310)/(BB310-BS310)</f>
        <v>0</v>
      </c>
      <c r="BW310">
        <f>(BH310-BG310)/(BH310-BA310)</f>
        <v>0</v>
      </c>
      <c r="BX310">
        <f>(BB310-BH310)/(BB310-BA310)</f>
        <v>0</v>
      </c>
      <c r="BY310">
        <f>(BU310*BS310/BG310)</f>
        <v>0</v>
      </c>
      <c r="BZ310">
        <f>(1-BY310)</f>
        <v>0</v>
      </c>
      <c r="DI310">
        <f>$B$11*EH310+$C$11*EI310+$F$11*ET310*(1-EW310)</f>
        <v>0</v>
      </c>
      <c r="DJ310">
        <f>DI310*DK310</f>
        <v>0</v>
      </c>
      <c r="DK310">
        <f>($B$11*$D$9+$C$11*$D$9+$F$11*((FG310+EY310)/MAX(FG310+EY310+FH310, 0.1)*$I$9+FH310/MAX(FG310+EY310+FH310, 0.1)*$J$9))/($B$11+$C$11+$F$11)</f>
        <v>0</v>
      </c>
      <c r="DL310">
        <f>($B$11*$K$9+$C$11*$K$9+$F$11*((FG310+EY310)/MAX(FG310+EY310+FH310, 0.1)*$P$9+FH310/MAX(FG310+EY310+FH310, 0.1)*$Q$9))/($B$11+$C$11+$F$11)</f>
        <v>0</v>
      </c>
      <c r="DM310">
        <v>3.7</v>
      </c>
      <c r="DN310">
        <v>0.5</v>
      </c>
      <c r="DO310" t="s">
        <v>440</v>
      </c>
      <c r="DP310">
        <v>2</v>
      </c>
      <c r="DQ310" t="b">
        <v>1</v>
      </c>
      <c r="DR310">
        <v>1758650064.6</v>
      </c>
      <c r="DS310">
        <v>373.7628148148148</v>
      </c>
      <c r="DT310">
        <v>379.7909629629631</v>
      </c>
      <c r="DU310">
        <v>24.19779629629629</v>
      </c>
      <c r="DV310">
        <v>18.52305185185185</v>
      </c>
      <c r="DW310">
        <v>373.5719259259259</v>
      </c>
      <c r="DX310">
        <v>24.04495555555556</v>
      </c>
      <c r="DY310">
        <v>499.9806666666667</v>
      </c>
      <c r="DZ310">
        <v>90.42303703703705</v>
      </c>
      <c r="EA310">
        <v>0.03051817037037037</v>
      </c>
      <c r="EB310">
        <v>30.51214814814815</v>
      </c>
      <c r="EC310">
        <v>30.00953333333333</v>
      </c>
      <c r="ED310">
        <v>999.9000000000001</v>
      </c>
      <c r="EE310">
        <v>0</v>
      </c>
      <c r="EF310">
        <v>0</v>
      </c>
      <c r="EG310">
        <v>9997.642222222221</v>
      </c>
      <c r="EH310">
        <v>0</v>
      </c>
      <c r="EI310">
        <v>11.79056666666667</v>
      </c>
      <c r="EJ310">
        <v>-6.027951851851852</v>
      </c>
      <c r="EK310">
        <v>383.0313333333333</v>
      </c>
      <c r="EL310">
        <v>386.9583703703704</v>
      </c>
      <c r="EM310">
        <v>5.674740000000001</v>
      </c>
      <c r="EN310">
        <v>379.7909629629631</v>
      </c>
      <c r="EO310">
        <v>18.52305185185185</v>
      </c>
      <c r="EP310">
        <v>2.188037037037037</v>
      </c>
      <c r="EQ310">
        <v>1.674910740740741</v>
      </c>
      <c r="ER310">
        <v>18.87499259259259</v>
      </c>
      <c r="ES310">
        <v>14.66582592592593</v>
      </c>
      <c r="ET310">
        <v>2000.016666666667</v>
      </c>
      <c r="EU310">
        <v>0.9800052962962961</v>
      </c>
      <c r="EV310">
        <v>0.01999507777777778</v>
      </c>
      <c r="EW310">
        <v>0</v>
      </c>
      <c r="EX310">
        <v>544.4958518518519</v>
      </c>
      <c r="EY310">
        <v>5.00097</v>
      </c>
      <c r="EZ310">
        <v>10899.53703703703</v>
      </c>
      <c r="FA310">
        <v>16707.74444444445</v>
      </c>
      <c r="FB310">
        <v>41.25</v>
      </c>
      <c r="FC310">
        <v>41.56199999999999</v>
      </c>
      <c r="FD310">
        <v>41.18699999999999</v>
      </c>
      <c r="FE310">
        <v>41.1824074074074</v>
      </c>
      <c r="FF310">
        <v>41.81199999999999</v>
      </c>
      <c r="FG310">
        <v>1955.126666666666</v>
      </c>
      <c r="FH310">
        <v>39.89000000000001</v>
      </c>
      <c r="FI310">
        <v>0</v>
      </c>
      <c r="FJ310">
        <v>1758650073</v>
      </c>
      <c r="FK310">
        <v>0</v>
      </c>
      <c r="FL310">
        <v>544.49096</v>
      </c>
      <c r="FM310">
        <v>-21.74069226655572</v>
      </c>
      <c r="FN310">
        <v>-450.7384607769635</v>
      </c>
      <c r="FO310">
        <v>10899.22</v>
      </c>
      <c r="FP310">
        <v>15</v>
      </c>
      <c r="FQ310">
        <v>0</v>
      </c>
      <c r="FR310" t="s">
        <v>441</v>
      </c>
      <c r="FS310">
        <v>1747247426.5</v>
      </c>
      <c r="FT310">
        <v>1747247420.5</v>
      </c>
      <c r="FU310">
        <v>0</v>
      </c>
      <c r="FV310">
        <v>1.027</v>
      </c>
      <c r="FW310">
        <v>0.031</v>
      </c>
      <c r="FX310">
        <v>0.02</v>
      </c>
      <c r="FY310">
        <v>0.05</v>
      </c>
      <c r="FZ310">
        <v>420</v>
      </c>
      <c r="GA310">
        <v>16</v>
      </c>
      <c r="GB310">
        <v>0.01</v>
      </c>
      <c r="GC310">
        <v>0.1</v>
      </c>
      <c r="GD310">
        <v>-10.84167853658536</v>
      </c>
      <c r="GE310">
        <v>70.78831986062721</v>
      </c>
      <c r="GF310">
        <v>7.160714093885371</v>
      </c>
      <c r="GG310">
        <v>0</v>
      </c>
      <c r="GH310">
        <v>545.2611176470588</v>
      </c>
      <c r="GI310">
        <v>-12.23529411119233</v>
      </c>
      <c r="GJ310">
        <v>1.364131953353187</v>
      </c>
      <c r="GK310">
        <v>-1</v>
      </c>
      <c r="GL310">
        <v>5.671878048780488</v>
      </c>
      <c r="GM310">
        <v>0.03407372822299191</v>
      </c>
      <c r="GN310">
        <v>0.005479008375436962</v>
      </c>
      <c r="GO310">
        <v>1</v>
      </c>
      <c r="GP310">
        <v>1</v>
      </c>
      <c r="GQ310">
        <v>2</v>
      </c>
      <c r="GR310" t="s">
        <v>442</v>
      </c>
      <c r="GS310">
        <v>3.13508</v>
      </c>
      <c r="GT310">
        <v>2.69107</v>
      </c>
      <c r="GU310">
        <v>0.08205469999999999</v>
      </c>
      <c r="GV310">
        <v>0.0815954</v>
      </c>
      <c r="GW310">
        <v>0.106729</v>
      </c>
      <c r="GX310">
        <v>0.0874115</v>
      </c>
      <c r="GY310">
        <v>29152.9</v>
      </c>
      <c r="GZ310">
        <v>29223.3</v>
      </c>
      <c r="HA310">
        <v>29526.1</v>
      </c>
      <c r="HB310">
        <v>29407.5</v>
      </c>
      <c r="HC310">
        <v>34845.9</v>
      </c>
      <c r="HD310">
        <v>35552.6</v>
      </c>
      <c r="HE310">
        <v>41548.8</v>
      </c>
      <c r="HF310">
        <v>41781.2</v>
      </c>
      <c r="HG310">
        <v>1.92087</v>
      </c>
      <c r="HH310">
        <v>1.85693</v>
      </c>
      <c r="HI310">
        <v>0.06612759999999999</v>
      </c>
      <c r="HJ310">
        <v>0</v>
      </c>
      <c r="HK310">
        <v>28.9323</v>
      </c>
      <c r="HL310">
        <v>999.9</v>
      </c>
      <c r="HM310">
        <v>43.6</v>
      </c>
      <c r="HN310">
        <v>31.9</v>
      </c>
      <c r="HO310">
        <v>22.8963</v>
      </c>
      <c r="HP310">
        <v>62.1025</v>
      </c>
      <c r="HQ310">
        <v>26.0737</v>
      </c>
      <c r="HR310">
        <v>1</v>
      </c>
      <c r="HS310">
        <v>0.121159</v>
      </c>
      <c r="HT310">
        <v>-0.52851</v>
      </c>
      <c r="HU310">
        <v>20.3372</v>
      </c>
      <c r="HV310">
        <v>5.21624</v>
      </c>
      <c r="HW310">
        <v>12.014</v>
      </c>
      <c r="HX310">
        <v>4.98915</v>
      </c>
      <c r="HY310">
        <v>3.28793</v>
      </c>
      <c r="HZ310">
        <v>9999</v>
      </c>
      <c r="IA310">
        <v>9999</v>
      </c>
      <c r="IB310">
        <v>9999</v>
      </c>
      <c r="IC310">
        <v>999.9</v>
      </c>
      <c r="ID310">
        <v>1.8676</v>
      </c>
      <c r="IE310">
        <v>1.86674</v>
      </c>
      <c r="IF310">
        <v>1.86602</v>
      </c>
      <c r="IG310">
        <v>1.866</v>
      </c>
      <c r="IH310">
        <v>1.86785</v>
      </c>
      <c r="II310">
        <v>1.87027</v>
      </c>
      <c r="IJ310">
        <v>1.86893</v>
      </c>
      <c r="IK310">
        <v>1.87042</v>
      </c>
      <c r="IL310">
        <v>0</v>
      </c>
      <c r="IM310">
        <v>0</v>
      </c>
      <c r="IN310">
        <v>0</v>
      </c>
      <c r="IO310">
        <v>0</v>
      </c>
      <c r="IP310" t="s">
        <v>443</v>
      </c>
      <c r="IQ310" t="s">
        <v>444</v>
      </c>
      <c r="IR310" t="s">
        <v>445</v>
      </c>
      <c r="IS310" t="s">
        <v>445</v>
      </c>
      <c r="IT310" t="s">
        <v>445</v>
      </c>
      <c r="IU310" t="s">
        <v>445</v>
      </c>
      <c r="IV310">
        <v>0</v>
      </c>
      <c r="IW310">
        <v>100</v>
      </c>
      <c r="IX310">
        <v>100</v>
      </c>
      <c r="IY310">
        <v>0.192</v>
      </c>
      <c r="IZ310">
        <v>0.1528</v>
      </c>
      <c r="JA310">
        <v>0.1520806729546384</v>
      </c>
      <c r="JB310">
        <v>0.0003178419753343253</v>
      </c>
      <c r="JC310">
        <v>-6.012475575984678E-07</v>
      </c>
      <c r="JD310">
        <v>7.594320938325871E-11</v>
      </c>
      <c r="JE310">
        <v>-0.06537213769188976</v>
      </c>
      <c r="JF310">
        <v>-0.002779077146552394</v>
      </c>
      <c r="JG310">
        <v>0.0007843295920201409</v>
      </c>
      <c r="JH310">
        <v>-1.211717912536145E-05</v>
      </c>
      <c r="JI310">
        <v>4</v>
      </c>
      <c r="JJ310">
        <v>2338</v>
      </c>
      <c r="JK310">
        <v>1</v>
      </c>
      <c r="JL310">
        <v>27</v>
      </c>
      <c r="JM310">
        <v>190044.1</v>
      </c>
      <c r="JN310">
        <v>190044.2</v>
      </c>
      <c r="JO310">
        <v>0.874023</v>
      </c>
      <c r="JP310">
        <v>2.27295</v>
      </c>
      <c r="JQ310">
        <v>1.39771</v>
      </c>
      <c r="JR310">
        <v>2.34131</v>
      </c>
      <c r="JS310">
        <v>1.49536</v>
      </c>
      <c r="JT310">
        <v>2.69043</v>
      </c>
      <c r="JU310">
        <v>36.8366</v>
      </c>
      <c r="JV310">
        <v>24.07</v>
      </c>
      <c r="JW310">
        <v>18</v>
      </c>
      <c r="JX310">
        <v>491.532</v>
      </c>
      <c r="JY310">
        <v>441.235</v>
      </c>
      <c r="JZ310">
        <v>29.1642</v>
      </c>
      <c r="KA310">
        <v>29.161</v>
      </c>
      <c r="KB310">
        <v>30</v>
      </c>
      <c r="KC310">
        <v>28.9934</v>
      </c>
      <c r="KD310">
        <v>28.9234</v>
      </c>
      <c r="KE310">
        <v>17.4458</v>
      </c>
      <c r="KF310">
        <v>23.128</v>
      </c>
      <c r="KG310">
        <v>35.4336</v>
      </c>
      <c r="KH310">
        <v>29.157</v>
      </c>
      <c r="KI310">
        <v>333.205</v>
      </c>
      <c r="KJ310">
        <v>18.5082</v>
      </c>
      <c r="KK310">
        <v>100.911</v>
      </c>
      <c r="KL310">
        <v>100.468</v>
      </c>
    </row>
    <row r="311" spans="1:298">
      <c r="A311">
        <v>295</v>
      </c>
      <c r="B311">
        <v>1758650077.1</v>
      </c>
      <c r="C311">
        <v>8451.099999904633</v>
      </c>
      <c r="D311" t="s">
        <v>1037</v>
      </c>
      <c r="E311" t="s">
        <v>1038</v>
      </c>
      <c r="F311">
        <v>5</v>
      </c>
      <c r="G311" t="s">
        <v>1026</v>
      </c>
      <c r="H311" t="s">
        <v>437</v>
      </c>
      <c r="I311" t="s">
        <v>438</v>
      </c>
      <c r="J311">
        <v>1758650069.314285</v>
      </c>
      <c r="K311">
        <f>(L311)/1000</f>
        <v>0</v>
      </c>
      <c r="L311">
        <f>IF(DQ311, AO311, AI311)</f>
        <v>0</v>
      </c>
      <c r="M311">
        <f>IF(DQ311, AJ311, AH311)</f>
        <v>0</v>
      </c>
      <c r="N311">
        <f>DS311 - IF(AV311&gt;1, M311*DM311*100.0/(AX311), 0)</f>
        <v>0</v>
      </c>
      <c r="O311">
        <f>((U311-K311/2)*N311-M311)/(U311+K311/2)</f>
        <v>0</v>
      </c>
      <c r="P311">
        <f>O311*(DZ311+EA311)/1000.0</f>
        <v>0</v>
      </c>
      <c r="Q311">
        <f>(DS311 - IF(AV311&gt;1, M311*DM311*100.0/(AX311), 0))*(DZ311+EA311)/1000.0</f>
        <v>0</v>
      </c>
      <c r="R311">
        <f>2.0/((1/T311-1/S311)+SIGN(T311)*SQRT((1/T311-1/S311)*(1/T311-1/S311) + 4*DN311/((DN311+1)*(DN311+1))*(2*1/T311*1/S311-1/S311*1/S311)))</f>
        <v>0</v>
      </c>
      <c r="S311">
        <f>IF(LEFT(DO311,1)&lt;&gt;"0",IF(LEFT(DO311,1)="1",3.0,DP311),$D$5+$E$5*(EG311*DZ311/($K$5*1000))+$F$5*(EG311*DZ311/($K$5*1000))*MAX(MIN(DM311,$J$5),$I$5)*MAX(MIN(DM311,$J$5),$I$5)+$G$5*MAX(MIN(DM311,$J$5),$I$5)*(EG311*DZ311/($K$5*1000))+$H$5*(EG311*DZ311/($K$5*1000))*(EG311*DZ311/($K$5*1000)))</f>
        <v>0</v>
      </c>
      <c r="T311">
        <f>K311*(1000-(1000*0.61365*exp(17.502*X311/(240.97+X311))/(DZ311+EA311)+DU311)/2)/(1000*0.61365*exp(17.502*X311/(240.97+X311))/(DZ311+EA311)-DU311)</f>
        <v>0</v>
      </c>
      <c r="U311">
        <f>1/((DN311+1)/(R311/1.6)+1/(S311/1.37)) + DN311/((DN311+1)/(R311/1.6) + DN311/(S311/1.37))</f>
        <v>0</v>
      </c>
      <c r="V311">
        <f>(DI311*DL311)</f>
        <v>0</v>
      </c>
      <c r="W311">
        <f>(EB311+(V311+2*0.95*5.67E-8*(((EB311+$B$7)+273)^4-(EB311+273)^4)-44100*K311)/(1.84*29.3*S311+8*0.95*5.67E-8*(EB311+273)^3))</f>
        <v>0</v>
      </c>
      <c r="X311">
        <f>($C$7*EC311+$D$7*ED311+$E$7*W311)</f>
        <v>0</v>
      </c>
      <c r="Y311">
        <f>0.61365*exp(17.502*X311/(240.97+X311))</f>
        <v>0</v>
      </c>
      <c r="Z311">
        <f>(AA311/AB311*100)</f>
        <v>0</v>
      </c>
      <c r="AA311">
        <f>DU311*(DZ311+EA311)/1000</f>
        <v>0</v>
      </c>
      <c r="AB311">
        <f>0.61365*exp(17.502*EB311/(240.97+EB311))</f>
        <v>0</v>
      </c>
      <c r="AC311">
        <f>(Y311-DU311*(DZ311+EA311)/1000)</f>
        <v>0</v>
      </c>
      <c r="AD311">
        <f>(-K311*44100)</f>
        <v>0</v>
      </c>
      <c r="AE311">
        <f>2*29.3*S311*0.92*(EB311-X311)</f>
        <v>0</v>
      </c>
      <c r="AF311">
        <f>2*0.95*5.67E-8*(((EB311+$B$7)+273)^4-(X311+273)^4)</f>
        <v>0</v>
      </c>
      <c r="AG311">
        <f>V311+AF311+AD311+AE311</f>
        <v>0</v>
      </c>
      <c r="AH311">
        <f>DY311*AV311*(DT311-DS311*(1000-AV311*DV311)/(1000-AV311*DU311))/(100*DM311)</f>
        <v>0</v>
      </c>
      <c r="AI311">
        <f>1000*DY311*AV311*(DU311-DV311)/(100*DM311*(1000-AV311*DU311))</f>
        <v>0</v>
      </c>
      <c r="AJ311">
        <f>(AK311 - AL311 - DZ311*1E3/(8.314*(EB311+273.15)) * AN311/DY311 * AM311) * DY311/(100*DM311) * (1000 - DV311)/1000</f>
        <v>0</v>
      </c>
      <c r="AK311">
        <v>355.6868055484927</v>
      </c>
      <c r="AL311">
        <v>348.6356666666666</v>
      </c>
      <c r="AM311">
        <v>-3.020400245789305</v>
      </c>
      <c r="AN311">
        <v>64.96223837057754</v>
      </c>
      <c r="AO311">
        <f>(AQ311 - AP311 + DZ311*1E3/(8.314*(EB311+273.15)) * AS311/DY311 * AR311) * DY311/(100*DM311) * 1000/(1000 - AQ311)</f>
        <v>0</v>
      </c>
      <c r="AP311">
        <v>18.52088711582836</v>
      </c>
      <c r="AQ311">
        <v>24.19996848484847</v>
      </c>
      <c r="AR311">
        <v>2.056322026456632E-05</v>
      </c>
      <c r="AS311">
        <v>107.1830395523258</v>
      </c>
      <c r="AT311">
        <v>0</v>
      </c>
      <c r="AU311">
        <v>0</v>
      </c>
      <c r="AV311">
        <f>IF(AT311*$H$13&gt;=AX311,1.0,(AX311/(AX311-AT311*$H$13)))</f>
        <v>0</v>
      </c>
      <c r="AW311">
        <f>(AV311-1)*100</f>
        <v>0</v>
      </c>
      <c r="AX311">
        <f>MAX(0,($B$13+$C$13*EG311)/(1+$D$13*EG311)*DZ311/(EB311+273)*$E$13)</f>
        <v>0</v>
      </c>
      <c r="AY311" t="s">
        <v>439</v>
      </c>
      <c r="AZ311" t="s">
        <v>439</v>
      </c>
      <c r="BA311">
        <v>0</v>
      </c>
      <c r="BB311">
        <v>0</v>
      </c>
      <c r="BC311">
        <f>1-BA311/BB311</f>
        <v>0</v>
      </c>
      <c r="BD311">
        <v>0</v>
      </c>
      <c r="BE311" t="s">
        <v>439</v>
      </c>
      <c r="BF311" t="s">
        <v>439</v>
      </c>
      <c r="BG311">
        <v>0</v>
      </c>
      <c r="BH311">
        <v>0</v>
      </c>
      <c r="BI311">
        <f>1-BG311/BH311</f>
        <v>0</v>
      </c>
      <c r="BJ311">
        <v>0.5</v>
      </c>
      <c r="BK311">
        <f>DJ311</f>
        <v>0</v>
      </c>
      <c r="BL311">
        <f>M311</f>
        <v>0</v>
      </c>
      <c r="BM311">
        <f>BI311*BJ311*BK311</f>
        <v>0</v>
      </c>
      <c r="BN311">
        <f>(BL311-BD311)/BK311</f>
        <v>0</v>
      </c>
      <c r="BO311">
        <f>(BB311-BH311)/BH311</f>
        <v>0</v>
      </c>
      <c r="BP311">
        <f>BA311/(BC311+BA311/BH311)</f>
        <v>0</v>
      </c>
      <c r="BQ311" t="s">
        <v>439</v>
      </c>
      <c r="BR311">
        <v>0</v>
      </c>
      <c r="BS311">
        <f>IF(BR311&lt;&gt;0, BR311, BP311)</f>
        <v>0</v>
      </c>
      <c r="BT311">
        <f>1-BS311/BH311</f>
        <v>0</v>
      </c>
      <c r="BU311">
        <f>(BH311-BG311)/(BH311-BS311)</f>
        <v>0</v>
      </c>
      <c r="BV311">
        <f>(BB311-BH311)/(BB311-BS311)</f>
        <v>0</v>
      </c>
      <c r="BW311">
        <f>(BH311-BG311)/(BH311-BA311)</f>
        <v>0</v>
      </c>
      <c r="BX311">
        <f>(BB311-BH311)/(BB311-BA311)</f>
        <v>0</v>
      </c>
      <c r="BY311">
        <f>(BU311*BS311/BG311)</f>
        <v>0</v>
      </c>
      <c r="BZ311">
        <f>(1-BY311)</f>
        <v>0</v>
      </c>
      <c r="DI311">
        <f>$B$11*EH311+$C$11*EI311+$F$11*ET311*(1-EW311)</f>
        <v>0</v>
      </c>
      <c r="DJ311">
        <f>DI311*DK311</f>
        <v>0</v>
      </c>
      <c r="DK311">
        <f>($B$11*$D$9+$C$11*$D$9+$F$11*((FG311+EY311)/MAX(FG311+EY311+FH311, 0.1)*$I$9+FH311/MAX(FG311+EY311+FH311, 0.1)*$J$9))/($B$11+$C$11+$F$11)</f>
        <v>0</v>
      </c>
      <c r="DL311">
        <f>($B$11*$K$9+$C$11*$K$9+$F$11*((FG311+EY311)/MAX(FG311+EY311+FH311, 0.1)*$P$9+FH311/MAX(FG311+EY311+FH311, 0.1)*$Q$9))/($B$11+$C$11+$F$11)</f>
        <v>0</v>
      </c>
      <c r="DM311">
        <v>3.7</v>
      </c>
      <c r="DN311">
        <v>0.5</v>
      </c>
      <c r="DO311" t="s">
        <v>440</v>
      </c>
      <c r="DP311">
        <v>2</v>
      </c>
      <c r="DQ311" t="b">
        <v>1</v>
      </c>
      <c r="DR311">
        <v>1758650069.314285</v>
      </c>
      <c r="DS311">
        <v>361.2370357142857</v>
      </c>
      <c r="DT311">
        <v>364.3923214285714</v>
      </c>
      <c r="DU311">
        <v>24.19610357142857</v>
      </c>
      <c r="DV311">
        <v>18.52084285714286</v>
      </c>
      <c r="DW311">
        <v>361.0451071428571</v>
      </c>
      <c r="DX311">
        <v>24.04328928571428</v>
      </c>
      <c r="DY311">
        <v>499.9929285714285</v>
      </c>
      <c r="DZ311">
        <v>90.42341428571429</v>
      </c>
      <c r="EA311">
        <v>0.03047495</v>
      </c>
      <c r="EB311">
        <v>30.51297142857143</v>
      </c>
      <c r="EC311">
        <v>30.01052857142857</v>
      </c>
      <c r="ED311">
        <v>999.9000000000002</v>
      </c>
      <c r="EE311">
        <v>0</v>
      </c>
      <c r="EF311">
        <v>0</v>
      </c>
      <c r="EG311">
        <v>10006.85607142857</v>
      </c>
      <c r="EH311">
        <v>0</v>
      </c>
      <c r="EI311">
        <v>11.787625</v>
      </c>
      <c r="EJ311">
        <v>-3.1551315</v>
      </c>
      <c r="EK311">
        <v>370.19425</v>
      </c>
      <c r="EL311">
        <v>371.2683571428571</v>
      </c>
      <c r="EM311">
        <v>5.675252142857142</v>
      </c>
      <c r="EN311">
        <v>364.3923214285714</v>
      </c>
      <c r="EO311">
        <v>18.52084285714286</v>
      </c>
      <c r="EP311">
        <v>2.187893928571429</v>
      </c>
      <c r="EQ311">
        <v>1.674718214285714</v>
      </c>
      <c r="ER311">
        <v>18.87394285714286</v>
      </c>
      <c r="ES311">
        <v>14.66405</v>
      </c>
      <c r="ET311">
        <v>2000.001071428572</v>
      </c>
      <c r="EU311">
        <v>0.9800051785714283</v>
      </c>
      <c r="EV311">
        <v>0.01999519285714286</v>
      </c>
      <c r="EW311">
        <v>0</v>
      </c>
      <c r="EX311">
        <v>542.3281428571428</v>
      </c>
      <c r="EY311">
        <v>5.00097</v>
      </c>
      <c r="EZ311">
        <v>10856.06428571428</v>
      </c>
      <c r="FA311">
        <v>16707.61785714286</v>
      </c>
      <c r="FB311">
        <v>41.25</v>
      </c>
      <c r="FC311">
        <v>41.56199999999999</v>
      </c>
      <c r="FD311">
        <v>41.18699999999999</v>
      </c>
      <c r="FE311">
        <v>41.17814285714284</v>
      </c>
      <c r="FF311">
        <v>41.81199999999999</v>
      </c>
      <c r="FG311">
        <v>1955.111071428571</v>
      </c>
      <c r="FH311">
        <v>39.89000000000001</v>
      </c>
      <c r="FI311">
        <v>0</v>
      </c>
      <c r="FJ311">
        <v>1758650078.4</v>
      </c>
      <c r="FK311">
        <v>0</v>
      </c>
      <c r="FL311">
        <v>542.127</v>
      </c>
      <c r="FM311">
        <v>-32.43514529027216</v>
      </c>
      <c r="FN311">
        <v>-668.8034189396972</v>
      </c>
      <c r="FO311">
        <v>10851.78846153846</v>
      </c>
      <c r="FP311">
        <v>15</v>
      </c>
      <c r="FQ311">
        <v>0</v>
      </c>
      <c r="FR311" t="s">
        <v>441</v>
      </c>
      <c r="FS311">
        <v>1747247426.5</v>
      </c>
      <c r="FT311">
        <v>1747247420.5</v>
      </c>
      <c r="FU311">
        <v>0</v>
      </c>
      <c r="FV311">
        <v>1.027</v>
      </c>
      <c r="FW311">
        <v>0.031</v>
      </c>
      <c r="FX311">
        <v>0.02</v>
      </c>
      <c r="FY311">
        <v>0.05</v>
      </c>
      <c r="FZ311">
        <v>420</v>
      </c>
      <c r="GA311">
        <v>16</v>
      </c>
      <c r="GB311">
        <v>0.01</v>
      </c>
      <c r="GC311">
        <v>0.1</v>
      </c>
      <c r="GD311">
        <v>-5.3277104</v>
      </c>
      <c r="GE311">
        <v>39.56994839774863</v>
      </c>
      <c r="GF311">
        <v>3.967424980903261</v>
      </c>
      <c r="GG311">
        <v>0</v>
      </c>
      <c r="GH311">
        <v>543.5866470588235</v>
      </c>
      <c r="GI311">
        <v>-25.21815126784212</v>
      </c>
      <c r="GJ311">
        <v>2.551984958492844</v>
      </c>
      <c r="GK311">
        <v>-1</v>
      </c>
      <c r="GL311">
        <v>5.674546</v>
      </c>
      <c r="GM311">
        <v>0.005694033771091258</v>
      </c>
      <c r="GN311">
        <v>0.003751878063050579</v>
      </c>
      <c r="GO311">
        <v>1</v>
      </c>
      <c r="GP311">
        <v>1</v>
      </c>
      <c r="GQ311">
        <v>2</v>
      </c>
      <c r="GR311" t="s">
        <v>442</v>
      </c>
      <c r="GS311">
        <v>3.13525</v>
      </c>
      <c r="GT311">
        <v>2.69045</v>
      </c>
      <c r="GU311">
        <v>0.0793112</v>
      </c>
      <c r="GV311">
        <v>0.0785912</v>
      </c>
      <c r="GW311">
        <v>0.106751</v>
      </c>
      <c r="GX311">
        <v>0.08741400000000001</v>
      </c>
      <c r="GY311">
        <v>29240.1</v>
      </c>
      <c r="GZ311">
        <v>29318.7</v>
      </c>
      <c r="HA311">
        <v>29526.1</v>
      </c>
      <c r="HB311">
        <v>29407.3</v>
      </c>
      <c r="HC311">
        <v>34845.2</v>
      </c>
      <c r="HD311">
        <v>35552.2</v>
      </c>
      <c r="HE311">
        <v>41549</v>
      </c>
      <c r="HF311">
        <v>41780.9</v>
      </c>
      <c r="HG311">
        <v>1.92132</v>
      </c>
      <c r="HH311">
        <v>1.85618</v>
      </c>
      <c r="HI311">
        <v>0.0664294</v>
      </c>
      <c r="HJ311">
        <v>0</v>
      </c>
      <c r="HK311">
        <v>28.9323</v>
      </c>
      <c r="HL311">
        <v>999.9</v>
      </c>
      <c r="HM311">
        <v>43.6</v>
      </c>
      <c r="HN311">
        <v>31.9</v>
      </c>
      <c r="HO311">
        <v>22.8943</v>
      </c>
      <c r="HP311">
        <v>62.0825</v>
      </c>
      <c r="HQ311">
        <v>25.9976</v>
      </c>
      <c r="HR311">
        <v>1</v>
      </c>
      <c r="HS311">
        <v>0.121044</v>
      </c>
      <c r="HT311">
        <v>-0.528162</v>
      </c>
      <c r="HU311">
        <v>20.3373</v>
      </c>
      <c r="HV311">
        <v>5.21714</v>
      </c>
      <c r="HW311">
        <v>12.0146</v>
      </c>
      <c r="HX311">
        <v>4.9891</v>
      </c>
      <c r="HY311">
        <v>3.28783</v>
      </c>
      <c r="HZ311">
        <v>9999</v>
      </c>
      <c r="IA311">
        <v>9999</v>
      </c>
      <c r="IB311">
        <v>9999</v>
      </c>
      <c r="IC311">
        <v>999.9</v>
      </c>
      <c r="ID311">
        <v>1.86762</v>
      </c>
      <c r="IE311">
        <v>1.86675</v>
      </c>
      <c r="IF311">
        <v>1.86604</v>
      </c>
      <c r="IG311">
        <v>1.866</v>
      </c>
      <c r="IH311">
        <v>1.86788</v>
      </c>
      <c r="II311">
        <v>1.87027</v>
      </c>
      <c r="IJ311">
        <v>1.86891</v>
      </c>
      <c r="IK311">
        <v>1.87042</v>
      </c>
      <c r="IL311">
        <v>0</v>
      </c>
      <c r="IM311">
        <v>0</v>
      </c>
      <c r="IN311">
        <v>0</v>
      </c>
      <c r="IO311">
        <v>0</v>
      </c>
      <c r="IP311" t="s">
        <v>443</v>
      </c>
      <c r="IQ311" t="s">
        <v>444</v>
      </c>
      <c r="IR311" t="s">
        <v>445</v>
      </c>
      <c r="IS311" t="s">
        <v>445</v>
      </c>
      <c r="IT311" t="s">
        <v>445</v>
      </c>
      <c r="IU311" t="s">
        <v>445</v>
      </c>
      <c r="IV311">
        <v>0</v>
      </c>
      <c r="IW311">
        <v>100</v>
      </c>
      <c r="IX311">
        <v>100</v>
      </c>
      <c r="IY311">
        <v>0.194</v>
      </c>
      <c r="IZ311">
        <v>0.1528</v>
      </c>
      <c r="JA311">
        <v>0.1520806729546384</v>
      </c>
      <c r="JB311">
        <v>0.0003178419753343253</v>
      </c>
      <c r="JC311">
        <v>-6.012475575984678E-07</v>
      </c>
      <c r="JD311">
        <v>7.594320938325871E-11</v>
      </c>
      <c r="JE311">
        <v>-0.06537213769188976</v>
      </c>
      <c r="JF311">
        <v>-0.002779077146552394</v>
      </c>
      <c r="JG311">
        <v>0.0007843295920201409</v>
      </c>
      <c r="JH311">
        <v>-1.211717912536145E-05</v>
      </c>
      <c r="JI311">
        <v>4</v>
      </c>
      <c r="JJ311">
        <v>2338</v>
      </c>
      <c r="JK311">
        <v>1</v>
      </c>
      <c r="JL311">
        <v>27</v>
      </c>
      <c r="JM311">
        <v>190044.2</v>
      </c>
      <c r="JN311">
        <v>190044.3</v>
      </c>
      <c r="JO311">
        <v>0.841064</v>
      </c>
      <c r="JP311">
        <v>2.29248</v>
      </c>
      <c r="JQ311">
        <v>1.39648</v>
      </c>
      <c r="JR311">
        <v>2.34741</v>
      </c>
      <c r="JS311">
        <v>1.49536</v>
      </c>
      <c r="JT311">
        <v>2.52197</v>
      </c>
      <c r="JU311">
        <v>36.8366</v>
      </c>
      <c r="JV311">
        <v>24.0612</v>
      </c>
      <c r="JW311">
        <v>18</v>
      </c>
      <c r="JX311">
        <v>491.818</v>
      </c>
      <c r="JY311">
        <v>440.774</v>
      </c>
      <c r="JZ311">
        <v>29.1526</v>
      </c>
      <c r="KA311">
        <v>29.161</v>
      </c>
      <c r="KB311">
        <v>30.0002</v>
      </c>
      <c r="KC311">
        <v>28.9934</v>
      </c>
      <c r="KD311">
        <v>28.9234</v>
      </c>
      <c r="KE311">
        <v>16.724</v>
      </c>
      <c r="KF311">
        <v>23.128</v>
      </c>
      <c r="KG311">
        <v>35.4336</v>
      </c>
      <c r="KH311">
        <v>29.1486</v>
      </c>
      <c r="KI311">
        <v>313.171</v>
      </c>
      <c r="KJ311">
        <v>18.5079</v>
      </c>
      <c r="KK311">
        <v>100.912</v>
      </c>
      <c r="KL311">
        <v>100.467</v>
      </c>
    </row>
    <row r="312" spans="1:298">
      <c r="A312">
        <v>296</v>
      </c>
      <c r="B312">
        <v>1758650082.1</v>
      </c>
      <c r="C312">
        <v>8456.099999904633</v>
      </c>
      <c r="D312" t="s">
        <v>1039</v>
      </c>
      <c r="E312" t="s">
        <v>1040</v>
      </c>
      <c r="F312">
        <v>5</v>
      </c>
      <c r="G312" t="s">
        <v>1026</v>
      </c>
      <c r="H312" t="s">
        <v>437</v>
      </c>
      <c r="I312" t="s">
        <v>438</v>
      </c>
      <c r="J312">
        <v>1758650074.6</v>
      </c>
      <c r="K312">
        <f>(L312)/1000</f>
        <v>0</v>
      </c>
      <c r="L312">
        <f>IF(DQ312, AO312, AI312)</f>
        <v>0</v>
      </c>
      <c r="M312">
        <f>IF(DQ312, AJ312, AH312)</f>
        <v>0</v>
      </c>
      <c r="N312">
        <f>DS312 - IF(AV312&gt;1, M312*DM312*100.0/(AX312), 0)</f>
        <v>0</v>
      </c>
      <c r="O312">
        <f>((U312-K312/2)*N312-M312)/(U312+K312/2)</f>
        <v>0</v>
      </c>
      <c r="P312">
        <f>O312*(DZ312+EA312)/1000.0</f>
        <v>0</v>
      </c>
      <c r="Q312">
        <f>(DS312 - IF(AV312&gt;1, M312*DM312*100.0/(AX312), 0))*(DZ312+EA312)/1000.0</f>
        <v>0</v>
      </c>
      <c r="R312">
        <f>2.0/((1/T312-1/S312)+SIGN(T312)*SQRT((1/T312-1/S312)*(1/T312-1/S312) + 4*DN312/((DN312+1)*(DN312+1))*(2*1/T312*1/S312-1/S312*1/S312)))</f>
        <v>0</v>
      </c>
      <c r="S312">
        <f>IF(LEFT(DO312,1)&lt;&gt;"0",IF(LEFT(DO312,1)="1",3.0,DP312),$D$5+$E$5*(EG312*DZ312/($K$5*1000))+$F$5*(EG312*DZ312/($K$5*1000))*MAX(MIN(DM312,$J$5),$I$5)*MAX(MIN(DM312,$J$5),$I$5)+$G$5*MAX(MIN(DM312,$J$5),$I$5)*(EG312*DZ312/($K$5*1000))+$H$5*(EG312*DZ312/($K$5*1000))*(EG312*DZ312/($K$5*1000)))</f>
        <v>0</v>
      </c>
      <c r="T312">
        <f>K312*(1000-(1000*0.61365*exp(17.502*X312/(240.97+X312))/(DZ312+EA312)+DU312)/2)/(1000*0.61365*exp(17.502*X312/(240.97+X312))/(DZ312+EA312)-DU312)</f>
        <v>0</v>
      </c>
      <c r="U312">
        <f>1/((DN312+1)/(R312/1.6)+1/(S312/1.37)) + DN312/((DN312+1)/(R312/1.6) + DN312/(S312/1.37))</f>
        <v>0</v>
      </c>
      <c r="V312">
        <f>(DI312*DL312)</f>
        <v>0</v>
      </c>
      <c r="W312">
        <f>(EB312+(V312+2*0.95*5.67E-8*(((EB312+$B$7)+273)^4-(EB312+273)^4)-44100*K312)/(1.84*29.3*S312+8*0.95*5.67E-8*(EB312+273)^3))</f>
        <v>0</v>
      </c>
      <c r="X312">
        <f>($C$7*EC312+$D$7*ED312+$E$7*W312)</f>
        <v>0</v>
      </c>
      <c r="Y312">
        <f>0.61365*exp(17.502*X312/(240.97+X312))</f>
        <v>0</v>
      </c>
      <c r="Z312">
        <f>(AA312/AB312*100)</f>
        <v>0</v>
      </c>
      <c r="AA312">
        <f>DU312*(DZ312+EA312)/1000</f>
        <v>0</v>
      </c>
      <c r="AB312">
        <f>0.61365*exp(17.502*EB312/(240.97+EB312))</f>
        <v>0</v>
      </c>
      <c r="AC312">
        <f>(Y312-DU312*(DZ312+EA312)/1000)</f>
        <v>0</v>
      </c>
      <c r="AD312">
        <f>(-K312*44100)</f>
        <v>0</v>
      </c>
      <c r="AE312">
        <f>2*29.3*S312*0.92*(EB312-X312)</f>
        <v>0</v>
      </c>
      <c r="AF312">
        <f>2*0.95*5.67E-8*(((EB312+$B$7)+273)^4-(X312+273)^4)</f>
        <v>0</v>
      </c>
      <c r="AG312">
        <f>V312+AF312+AD312+AE312</f>
        <v>0</v>
      </c>
      <c r="AH312">
        <f>DY312*AV312*(DT312-DS312*(1000-AV312*DV312)/(1000-AV312*DU312))/(100*DM312)</f>
        <v>0</v>
      </c>
      <c r="AI312">
        <f>1000*DY312*AV312*(DU312-DV312)/(100*DM312*(1000-AV312*DU312))</f>
        <v>0</v>
      </c>
      <c r="AJ312">
        <f>(AK312 - AL312 - DZ312*1E3/(8.314*(EB312+273.15)) * AN312/DY312 * AM312) * DY312/(100*DM312) * (1000 - DV312)/1000</f>
        <v>0</v>
      </c>
      <c r="AK312">
        <v>338.4801101279293</v>
      </c>
      <c r="AL312">
        <v>332.9376606060605</v>
      </c>
      <c r="AM312">
        <v>-3.158195683799296</v>
      </c>
      <c r="AN312">
        <v>64.96223837057754</v>
      </c>
      <c r="AO312">
        <f>(AQ312 - AP312 + DZ312*1E3/(8.314*(EB312+273.15)) * AS312/DY312 * AR312) * DY312/(100*DM312) * 1000/(1000 - AQ312)</f>
        <v>0</v>
      </c>
      <c r="AP312">
        <v>18.52270820994666</v>
      </c>
      <c r="AQ312">
        <v>24.2017206060606</v>
      </c>
      <c r="AR312">
        <v>6.881301475682355E-06</v>
      </c>
      <c r="AS312">
        <v>107.1830395523258</v>
      </c>
      <c r="AT312">
        <v>0</v>
      </c>
      <c r="AU312">
        <v>0</v>
      </c>
      <c r="AV312">
        <f>IF(AT312*$H$13&gt;=AX312,1.0,(AX312/(AX312-AT312*$H$13)))</f>
        <v>0</v>
      </c>
      <c r="AW312">
        <f>(AV312-1)*100</f>
        <v>0</v>
      </c>
      <c r="AX312">
        <f>MAX(0,($B$13+$C$13*EG312)/(1+$D$13*EG312)*DZ312/(EB312+273)*$E$13)</f>
        <v>0</v>
      </c>
      <c r="AY312" t="s">
        <v>439</v>
      </c>
      <c r="AZ312" t="s">
        <v>439</v>
      </c>
      <c r="BA312">
        <v>0</v>
      </c>
      <c r="BB312">
        <v>0</v>
      </c>
      <c r="BC312">
        <f>1-BA312/BB312</f>
        <v>0</v>
      </c>
      <c r="BD312">
        <v>0</v>
      </c>
      <c r="BE312" t="s">
        <v>439</v>
      </c>
      <c r="BF312" t="s">
        <v>439</v>
      </c>
      <c r="BG312">
        <v>0</v>
      </c>
      <c r="BH312">
        <v>0</v>
      </c>
      <c r="BI312">
        <f>1-BG312/BH312</f>
        <v>0</v>
      </c>
      <c r="BJ312">
        <v>0.5</v>
      </c>
      <c r="BK312">
        <f>DJ312</f>
        <v>0</v>
      </c>
      <c r="BL312">
        <f>M312</f>
        <v>0</v>
      </c>
      <c r="BM312">
        <f>BI312*BJ312*BK312</f>
        <v>0</v>
      </c>
      <c r="BN312">
        <f>(BL312-BD312)/BK312</f>
        <v>0</v>
      </c>
      <c r="BO312">
        <f>(BB312-BH312)/BH312</f>
        <v>0</v>
      </c>
      <c r="BP312">
        <f>BA312/(BC312+BA312/BH312)</f>
        <v>0</v>
      </c>
      <c r="BQ312" t="s">
        <v>439</v>
      </c>
      <c r="BR312">
        <v>0</v>
      </c>
      <c r="BS312">
        <f>IF(BR312&lt;&gt;0, BR312, BP312)</f>
        <v>0</v>
      </c>
      <c r="BT312">
        <f>1-BS312/BH312</f>
        <v>0</v>
      </c>
      <c r="BU312">
        <f>(BH312-BG312)/(BH312-BS312)</f>
        <v>0</v>
      </c>
      <c r="BV312">
        <f>(BB312-BH312)/(BB312-BS312)</f>
        <v>0</v>
      </c>
      <c r="BW312">
        <f>(BH312-BG312)/(BH312-BA312)</f>
        <v>0</v>
      </c>
      <c r="BX312">
        <f>(BB312-BH312)/(BB312-BA312)</f>
        <v>0</v>
      </c>
      <c r="BY312">
        <f>(BU312*BS312/BG312)</f>
        <v>0</v>
      </c>
      <c r="BZ312">
        <f>(1-BY312)</f>
        <v>0</v>
      </c>
      <c r="DI312">
        <f>$B$11*EH312+$C$11*EI312+$F$11*ET312*(1-EW312)</f>
        <v>0</v>
      </c>
      <c r="DJ312">
        <f>DI312*DK312</f>
        <v>0</v>
      </c>
      <c r="DK312">
        <f>($B$11*$D$9+$C$11*$D$9+$F$11*((FG312+EY312)/MAX(FG312+EY312+FH312, 0.1)*$I$9+FH312/MAX(FG312+EY312+FH312, 0.1)*$J$9))/($B$11+$C$11+$F$11)</f>
        <v>0</v>
      </c>
      <c r="DL312">
        <f>($B$11*$K$9+$C$11*$K$9+$F$11*((FG312+EY312)/MAX(FG312+EY312+FH312, 0.1)*$P$9+FH312/MAX(FG312+EY312+FH312, 0.1)*$Q$9))/($B$11+$C$11+$F$11)</f>
        <v>0</v>
      </c>
      <c r="DM312">
        <v>3.7</v>
      </c>
      <c r="DN312">
        <v>0.5</v>
      </c>
      <c r="DO312" t="s">
        <v>440</v>
      </c>
      <c r="DP312">
        <v>2</v>
      </c>
      <c r="DQ312" t="b">
        <v>1</v>
      </c>
      <c r="DR312">
        <v>1758650074.6</v>
      </c>
      <c r="DS312">
        <v>345.9791851851852</v>
      </c>
      <c r="DT312">
        <v>346.9437037037037</v>
      </c>
      <c r="DU312">
        <v>24.19684444444444</v>
      </c>
      <c r="DV312">
        <v>18.52163703703704</v>
      </c>
      <c r="DW312">
        <v>345.7860740740741</v>
      </c>
      <c r="DX312">
        <v>24.04402962962963</v>
      </c>
      <c r="DY312">
        <v>500.0065555555556</v>
      </c>
      <c r="DZ312">
        <v>90.42367037037037</v>
      </c>
      <c r="EA312">
        <v>0.03048705185185185</v>
      </c>
      <c r="EB312">
        <v>30.51455555555556</v>
      </c>
      <c r="EC312">
        <v>30.01188148148148</v>
      </c>
      <c r="ED312">
        <v>999.9000000000001</v>
      </c>
      <c r="EE312">
        <v>0</v>
      </c>
      <c r="EF312">
        <v>0</v>
      </c>
      <c r="EG312">
        <v>9996.945185185186</v>
      </c>
      <c r="EH312">
        <v>0</v>
      </c>
      <c r="EI312">
        <v>11.77944074074074</v>
      </c>
      <c r="EJ312">
        <v>-0.9644184148148149</v>
      </c>
      <c r="EK312">
        <v>354.5582592592592</v>
      </c>
      <c r="EL312">
        <v>353.4908148148148</v>
      </c>
      <c r="EM312">
        <v>5.675201481481481</v>
      </c>
      <c r="EN312">
        <v>346.9437037037037</v>
      </c>
      <c r="EO312">
        <v>18.52163703703704</v>
      </c>
      <c r="EP312">
        <v>2.187967407407407</v>
      </c>
      <c r="EQ312">
        <v>1.674795555555556</v>
      </c>
      <c r="ER312">
        <v>18.87447777777778</v>
      </c>
      <c r="ES312">
        <v>14.66475555555556</v>
      </c>
      <c r="ET312">
        <v>1999.994444444445</v>
      </c>
      <c r="EU312">
        <v>0.980005185185185</v>
      </c>
      <c r="EV312">
        <v>0.01999518518518519</v>
      </c>
      <c r="EW312">
        <v>0</v>
      </c>
      <c r="EX312">
        <v>539.1692962962962</v>
      </c>
      <c r="EY312">
        <v>5.00097</v>
      </c>
      <c r="EZ312">
        <v>10792.53333333333</v>
      </c>
      <c r="FA312">
        <v>16707.55555555555</v>
      </c>
      <c r="FB312">
        <v>41.25</v>
      </c>
      <c r="FC312">
        <v>41.56199999999999</v>
      </c>
      <c r="FD312">
        <v>41.18699999999999</v>
      </c>
      <c r="FE312">
        <v>41.1801111111111</v>
      </c>
      <c r="FF312">
        <v>41.81199999999999</v>
      </c>
      <c r="FG312">
        <v>1955.104444444444</v>
      </c>
      <c r="FH312">
        <v>39.89000000000001</v>
      </c>
      <c r="FI312">
        <v>0</v>
      </c>
      <c r="FJ312">
        <v>1758650083.2</v>
      </c>
      <c r="FK312">
        <v>0</v>
      </c>
      <c r="FL312">
        <v>539.2202692307693</v>
      </c>
      <c r="FM312">
        <v>-40.76769233268958</v>
      </c>
      <c r="FN312">
        <v>-795.6273509829928</v>
      </c>
      <c r="FO312">
        <v>10793.64230769231</v>
      </c>
      <c r="FP312">
        <v>15</v>
      </c>
      <c r="FQ312">
        <v>0</v>
      </c>
      <c r="FR312" t="s">
        <v>441</v>
      </c>
      <c r="FS312">
        <v>1747247426.5</v>
      </c>
      <c r="FT312">
        <v>1747247420.5</v>
      </c>
      <c r="FU312">
        <v>0</v>
      </c>
      <c r="FV312">
        <v>1.027</v>
      </c>
      <c r="FW312">
        <v>0.031</v>
      </c>
      <c r="FX312">
        <v>0.02</v>
      </c>
      <c r="FY312">
        <v>0.05</v>
      </c>
      <c r="FZ312">
        <v>420</v>
      </c>
      <c r="GA312">
        <v>16</v>
      </c>
      <c r="GB312">
        <v>0.01</v>
      </c>
      <c r="GC312">
        <v>0.1</v>
      </c>
      <c r="GD312">
        <v>-2.39526173</v>
      </c>
      <c r="GE312">
        <v>25.08247697560977</v>
      </c>
      <c r="GF312">
        <v>2.460346394086039</v>
      </c>
      <c r="GG312">
        <v>0</v>
      </c>
      <c r="GH312">
        <v>540.9029705882355</v>
      </c>
      <c r="GI312">
        <v>-35.50895340842628</v>
      </c>
      <c r="GJ312">
        <v>3.517521658324499</v>
      </c>
      <c r="GK312">
        <v>-1</v>
      </c>
      <c r="GL312">
        <v>5.6758205</v>
      </c>
      <c r="GM312">
        <v>0.001775234521564589</v>
      </c>
      <c r="GN312">
        <v>0.00260220862922249</v>
      </c>
      <c r="GO312">
        <v>1</v>
      </c>
      <c r="GP312">
        <v>1</v>
      </c>
      <c r="GQ312">
        <v>2</v>
      </c>
      <c r="GR312" t="s">
        <v>442</v>
      </c>
      <c r="GS312">
        <v>3.13497</v>
      </c>
      <c r="GT312">
        <v>2.69052</v>
      </c>
      <c r="GU312">
        <v>0.07640280000000001</v>
      </c>
      <c r="GV312">
        <v>0.07542169999999999</v>
      </c>
      <c r="GW312">
        <v>0.106761</v>
      </c>
      <c r="GX312">
        <v>0.0874209</v>
      </c>
      <c r="GY312">
        <v>29331.8</v>
      </c>
      <c r="GZ312">
        <v>29419.9</v>
      </c>
      <c r="HA312">
        <v>29525.4</v>
      </c>
      <c r="HB312">
        <v>29407.6</v>
      </c>
      <c r="HC312">
        <v>34844</v>
      </c>
      <c r="HD312">
        <v>35552.4</v>
      </c>
      <c r="HE312">
        <v>41548</v>
      </c>
      <c r="HF312">
        <v>41781.4</v>
      </c>
      <c r="HG312">
        <v>1.92085</v>
      </c>
      <c r="HH312">
        <v>1.85653</v>
      </c>
      <c r="HI312">
        <v>0.0665709</v>
      </c>
      <c r="HJ312">
        <v>0</v>
      </c>
      <c r="HK312">
        <v>28.9298</v>
      </c>
      <c r="HL312">
        <v>999.9</v>
      </c>
      <c r="HM312">
        <v>43.6</v>
      </c>
      <c r="HN312">
        <v>31.9</v>
      </c>
      <c r="HO312">
        <v>22.8938</v>
      </c>
      <c r="HP312">
        <v>61.7625</v>
      </c>
      <c r="HQ312">
        <v>26.1258</v>
      </c>
      <c r="HR312">
        <v>1</v>
      </c>
      <c r="HS312">
        <v>0.121242</v>
      </c>
      <c r="HT312">
        <v>-0.507323</v>
      </c>
      <c r="HU312">
        <v>20.3374</v>
      </c>
      <c r="HV312">
        <v>5.21684</v>
      </c>
      <c r="HW312">
        <v>12.0143</v>
      </c>
      <c r="HX312">
        <v>4.98905</v>
      </c>
      <c r="HY312">
        <v>3.28795</v>
      </c>
      <c r="HZ312">
        <v>9999</v>
      </c>
      <c r="IA312">
        <v>9999</v>
      </c>
      <c r="IB312">
        <v>9999</v>
      </c>
      <c r="IC312">
        <v>999.9</v>
      </c>
      <c r="ID312">
        <v>1.86759</v>
      </c>
      <c r="IE312">
        <v>1.86676</v>
      </c>
      <c r="IF312">
        <v>1.86603</v>
      </c>
      <c r="IG312">
        <v>1.866</v>
      </c>
      <c r="IH312">
        <v>1.86784</v>
      </c>
      <c r="II312">
        <v>1.87028</v>
      </c>
      <c r="IJ312">
        <v>1.86892</v>
      </c>
      <c r="IK312">
        <v>1.87042</v>
      </c>
      <c r="IL312">
        <v>0</v>
      </c>
      <c r="IM312">
        <v>0</v>
      </c>
      <c r="IN312">
        <v>0</v>
      </c>
      <c r="IO312">
        <v>0</v>
      </c>
      <c r="IP312" t="s">
        <v>443</v>
      </c>
      <c r="IQ312" t="s">
        <v>444</v>
      </c>
      <c r="IR312" t="s">
        <v>445</v>
      </c>
      <c r="IS312" t="s">
        <v>445</v>
      </c>
      <c r="IT312" t="s">
        <v>445</v>
      </c>
      <c r="IU312" t="s">
        <v>445</v>
      </c>
      <c r="IV312">
        <v>0</v>
      </c>
      <c r="IW312">
        <v>100</v>
      </c>
      <c r="IX312">
        <v>100</v>
      </c>
      <c r="IY312">
        <v>0.194</v>
      </c>
      <c r="IZ312">
        <v>0.1529</v>
      </c>
      <c r="JA312">
        <v>0.1520806729546384</v>
      </c>
      <c r="JB312">
        <v>0.0003178419753343253</v>
      </c>
      <c r="JC312">
        <v>-6.012475575984678E-07</v>
      </c>
      <c r="JD312">
        <v>7.594320938325871E-11</v>
      </c>
      <c r="JE312">
        <v>-0.06537213769188976</v>
      </c>
      <c r="JF312">
        <v>-0.002779077146552394</v>
      </c>
      <c r="JG312">
        <v>0.0007843295920201409</v>
      </c>
      <c r="JH312">
        <v>-1.211717912536145E-05</v>
      </c>
      <c r="JI312">
        <v>4</v>
      </c>
      <c r="JJ312">
        <v>2338</v>
      </c>
      <c r="JK312">
        <v>1</v>
      </c>
      <c r="JL312">
        <v>27</v>
      </c>
      <c r="JM312">
        <v>190044.3</v>
      </c>
      <c r="JN312">
        <v>190044.4</v>
      </c>
      <c r="JO312">
        <v>0.805664</v>
      </c>
      <c r="JP312">
        <v>2.28638</v>
      </c>
      <c r="JQ312">
        <v>1.39771</v>
      </c>
      <c r="JR312">
        <v>2.34497</v>
      </c>
      <c r="JS312">
        <v>1.49536</v>
      </c>
      <c r="JT312">
        <v>2.67578</v>
      </c>
      <c r="JU312">
        <v>36.8366</v>
      </c>
      <c r="JV312">
        <v>24.07</v>
      </c>
      <c r="JW312">
        <v>18</v>
      </c>
      <c r="JX312">
        <v>491.516</v>
      </c>
      <c r="JY312">
        <v>440.989</v>
      </c>
      <c r="JZ312">
        <v>29.1432</v>
      </c>
      <c r="KA312">
        <v>29.161</v>
      </c>
      <c r="KB312">
        <v>30.0001</v>
      </c>
      <c r="KC312">
        <v>28.9934</v>
      </c>
      <c r="KD312">
        <v>28.9234</v>
      </c>
      <c r="KE312">
        <v>16.0706</v>
      </c>
      <c r="KF312">
        <v>23.128</v>
      </c>
      <c r="KG312">
        <v>35.4336</v>
      </c>
      <c r="KH312">
        <v>29.1344</v>
      </c>
      <c r="KI312">
        <v>299.798</v>
      </c>
      <c r="KJ312">
        <v>18.5042</v>
      </c>
      <c r="KK312">
        <v>100.909</v>
      </c>
      <c r="KL312">
        <v>100.469</v>
      </c>
    </row>
    <row r="313" spans="1:298">
      <c r="A313">
        <v>297</v>
      </c>
      <c r="B313">
        <v>1758650087.1</v>
      </c>
      <c r="C313">
        <v>8461.099999904633</v>
      </c>
      <c r="D313" t="s">
        <v>1041</v>
      </c>
      <c r="E313" t="s">
        <v>1042</v>
      </c>
      <c r="F313">
        <v>5</v>
      </c>
      <c r="G313" t="s">
        <v>1026</v>
      </c>
      <c r="H313" t="s">
        <v>437</v>
      </c>
      <c r="I313" t="s">
        <v>438</v>
      </c>
      <c r="J313">
        <v>1758650079.314285</v>
      </c>
      <c r="K313">
        <f>(L313)/1000</f>
        <v>0</v>
      </c>
      <c r="L313">
        <f>IF(DQ313, AO313, AI313)</f>
        <v>0</v>
      </c>
      <c r="M313">
        <f>IF(DQ313, AJ313, AH313)</f>
        <v>0</v>
      </c>
      <c r="N313">
        <f>DS313 - IF(AV313&gt;1, M313*DM313*100.0/(AX313), 0)</f>
        <v>0</v>
      </c>
      <c r="O313">
        <f>((U313-K313/2)*N313-M313)/(U313+K313/2)</f>
        <v>0</v>
      </c>
      <c r="P313">
        <f>O313*(DZ313+EA313)/1000.0</f>
        <v>0</v>
      </c>
      <c r="Q313">
        <f>(DS313 - IF(AV313&gt;1, M313*DM313*100.0/(AX313), 0))*(DZ313+EA313)/1000.0</f>
        <v>0</v>
      </c>
      <c r="R313">
        <f>2.0/((1/T313-1/S313)+SIGN(T313)*SQRT((1/T313-1/S313)*(1/T313-1/S313) + 4*DN313/((DN313+1)*(DN313+1))*(2*1/T313*1/S313-1/S313*1/S313)))</f>
        <v>0</v>
      </c>
      <c r="S313">
        <f>IF(LEFT(DO313,1)&lt;&gt;"0",IF(LEFT(DO313,1)="1",3.0,DP313),$D$5+$E$5*(EG313*DZ313/($K$5*1000))+$F$5*(EG313*DZ313/($K$5*1000))*MAX(MIN(DM313,$J$5),$I$5)*MAX(MIN(DM313,$J$5),$I$5)+$G$5*MAX(MIN(DM313,$J$5),$I$5)*(EG313*DZ313/($K$5*1000))+$H$5*(EG313*DZ313/($K$5*1000))*(EG313*DZ313/($K$5*1000)))</f>
        <v>0</v>
      </c>
      <c r="T313">
        <f>K313*(1000-(1000*0.61365*exp(17.502*X313/(240.97+X313))/(DZ313+EA313)+DU313)/2)/(1000*0.61365*exp(17.502*X313/(240.97+X313))/(DZ313+EA313)-DU313)</f>
        <v>0</v>
      </c>
      <c r="U313">
        <f>1/((DN313+1)/(R313/1.6)+1/(S313/1.37)) + DN313/((DN313+1)/(R313/1.6) + DN313/(S313/1.37))</f>
        <v>0</v>
      </c>
      <c r="V313">
        <f>(DI313*DL313)</f>
        <v>0</v>
      </c>
      <c r="W313">
        <f>(EB313+(V313+2*0.95*5.67E-8*(((EB313+$B$7)+273)^4-(EB313+273)^4)-44100*K313)/(1.84*29.3*S313+8*0.95*5.67E-8*(EB313+273)^3))</f>
        <v>0</v>
      </c>
      <c r="X313">
        <f>($C$7*EC313+$D$7*ED313+$E$7*W313)</f>
        <v>0</v>
      </c>
      <c r="Y313">
        <f>0.61365*exp(17.502*X313/(240.97+X313))</f>
        <v>0</v>
      </c>
      <c r="Z313">
        <f>(AA313/AB313*100)</f>
        <v>0</v>
      </c>
      <c r="AA313">
        <f>DU313*(DZ313+EA313)/1000</f>
        <v>0</v>
      </c>
      <c r="AB313">
        <f>0.61365*exp(17.502*EB313/(240.97+EB313))</f>
        <v>0</v>
      </c>
      <c r="AC313">
        <f>(Y313-DU313*(DZ313+EA313)/1000)</f>
        <v>0</v>
      </c>
      <c r="AD313">
        <f>(-K313*44100)</f>
        <v>0</v>
      </c>
      <c r="AE313">
        <f>2*29.3*S313*0.92*(EB313-X313)</f>
        <v>0</v>
      </c>
      <c r="AF313">
        <f>2*0.95*5.67E-8*(((EB313+$B$7)+273)^4-(X313+273)^4)</f>
        <v>0</v>
      </c>
      <c r="AG313">
        <f>V313+AF313+AD313+AE313</f>
        <v>0</v>
      </c>
      <c r="AH313">
        <f>DY313*AV313*(DT313-DS313*(1000-AV313*DV313)/(1000-AV313*DU313))/(100*DM313)</f>
        <v>0</v>
      </c>
      <c r="AI313">
        <f>1000*DY313*AV313*(DU313-DV313)/(100*DM313*(1000-AV313*DU313))</f>
        <v>0</v>
      </c>
      <c r="AJ313">
        <f>(AK313 - AL313 - DZ313*1E3/(8.314*(EB313+273.15)) * AN313/DY313 * AM313) * DY313/(100*DM313) * (1000 - DV313)/1000</f>
        <v>0</v>
      </c>
      <c r="AK313">
        <v>321.4270132662249</v>
      </c>
      <c r="AL313">
        <v>316.9973818181817</v>
      </c>
      <c r="AM313">
        <v>-3.190576728247705</v>
      </c>
      <c r="AN313">
        <v>64.96223837057754</v>
      </c>
      <c r="AO313">
        <f>(AQ313 - AP313 + DZ313*1E3/(8.314*(EB313+273.15)) * AS313/DY313 * AR313) * DY313/(100*DM313) * 1000/(1000 - AQ313)</f>
        <v>0</v>
      </c>
      <c r="AP313">
        <v>18.52531848604114</v>
      </c>
      <c r="AQ313">
        <v>24.20913272727272</v>
      </c>
      <c r="AR313">
        <v>1.303133453331429E-05</v>
      </c>
      <c r="AS313">
        <v>107.1830395523258</v>
      </c>
      <c r="AT313">
        <v>0</v>
      </c>
      <c r="AU313">
        <v>0</v>
      </c>
      <c r="AV313">
        <f>IF(AT313*$H$13&gt;=AX313,1.0,(AX313/(AX313-AT313*$H$13)))</f>
        <v>0</v>
      </c>
      <c r="AW313">
        <f>(AV313-1)*100</f>
        <v>0</v>
      </c>
      <c r="AX313">
        <f>MAX(0,($B$13+$C$13*EG313)/(1+$D$13*EG313)*DZ313/(EB313+273)*$E$13)</f>
        <v>0</v>
      </c>
      <c r="AY313" t="s">
        <v>439</v>
      </c>
      <c r="AZ313" t="s">
        <v>439</v>
      </c>
      <c r="BA313">
        <v>0</v>
      </c>
      <c r="BB313">
        <v>0</v>
      </c>
      <c r="BC313">
        <f>1-BA313/BB313</f>
        <v>0</v>
      </c>
      <c r="BD313">
        <v>0</v>
      </c>
      <c r="BE313" t="s">
        <v>439</v>
      </c>
      <c r="BF313" t="s">
        <v>439</v>
      </c>
      <c r="BG313">
        <v>0</v>
      </c>
      <c r="BH313">
        <v>0</v>
      </c>
      <c r="BI313">
        <f>1-BG313/BH313</f>
        <v>0</v>
      </c>
      <c r="BJ313">
        <v>0.5</v>
      </c>
      <c r="BK313">
        <f>DJ313</f>
        <v>0</v>
      </c>
      <c r="BL313">
        <f>M313</f>
        <v>0</v>
      </c>
      <c r="BM313">
        <f>BI313*BJ313*BK313</f>
        <v>0</v>
      </c>
      <c r="BN313">
        <f>(BL313-BD313)/BK313</f>
        <v>0</v>
      </c>
      <c r="BO313">
        <f>(BB313-BH313)/BH313</f>
        <v>0</v>
      </c>
      <c r="BP313">
        <f>BA313/(BC313+BA313/BH313)</f>
        <v>0</v>
      </c>
      <c r="BQ313" t="s">
        <v>439</v>
      </c>
      <c r="BR313">
        <v>0</v>
      </c>
      <c r="BS313">
        <f>IF(BR313&lt;&gt;0, BR313, BP313)</f>
        <v>0</v>
      </c>
      <c r="BT313">
        <f>1-BS313/BH313</f>
        <v>0</v>
      </c>
      <c r="BU313">
        <f>(BH313-BG313)/(BH313-BS313)</f>
        <v>0</v>
      </c>
      <c r="BV313">
        <f>(BB313-BH313)/(BB313-BS313)</f>
        <v>0</v>
      </c>
      <c r="BW313">
        <f>(BH313-BG313)/(BH313-BA313)</f>
        <v>0</v>
      </c>
      <c r="BX313">
        <f>(BB313-BH313)/(BB313-BA313)</f>
        <v>0</v>
      </c>
      <c r="BY313">
        <f>(BU313*BS313/BG313)</f>
        <v>0</v>
      </c>
      <c r="BZ313">
        <f>(1-BY313)</f>
        <v>0</v>
      </c>
      <c r="DI313">
        <f>$B$11*EH313+$C$11*EI313+$F$11*ET313*(1-EW313)</f>
        <v>0</v>
      </c>
      <c r="DJ313">
        <f>DI313*DK313</f>
        <v>0</v>
      </c>
      <c r="DK313">
        <f>($B$11*$D$9+$C$11*$D$9+$F$11*((FG313+EY313)/MAX(FG313+EY313+FH313, 0.1)*$I$9+FH313/MAX(FG313+EY313+FH313, 0.1)*$J$9))/($B$11+$C$11+$F$11)</f>
        <v>0</v>
      </c>
      <c r="DL313">
        <f>($B$11*$K$9+$C$11*$K$9+$F$11*((FG313+EY313)/MAX(FG313+EY313+FH313, 0.1)*$P$9+FH313/MAX(FG313+EY313+FH313, 0.1)*$Q$9))/($B$11+$C$11+$F$11)</f>
        <v>0</v>
      </c>
      <c r="DM313">
        <v>3.7</v>
      </c>
      <c r="DN313">
        <v>0.5</v>
      </c>
      <c r="DO313" t="s">
        <v>440</v>
      </c>
      <c r="DP313">
        <v>2</v>
      </c>
      <c r="DQ313" t="b">
        <v>1</v>
      </c>
      <c r="DR313">
        <v>1758650079.314285</v>
      </c>
      <c r="DS313">
        <v>331.7666785714285</v>
      </c>
      <c r="DT313">
        <v>331.3173214285715</v>
      </c>
      <c r="DU313">
        <v>24.20132857142857</v>
      </c>
      <c r="DV313">
        <v>18.52277857142857</v>
      </c>
      <c r="DW313">
        <v>331.5726428571429</v>
      </c>
      <c r="DX313">
        <v>24.04846428571429</v>
      </c>
      <c r="DY313">
        <v>500.0131785714287</v>
      </c>
      <c r="DZ313">
        <v>90.42444285714285</v>
      </c>
      <c r="EA313">
        <v>0.03034312857142857</v>
      </c>
      <c r="EB313">
        <v>30.51566785714286</v>
      </c>
      <c r="EC313">
        <v>30.01436071428572</v>
      </c>
      <c r="ED313">
        <v>999.9000000000002</v>
      </c>
      <c r="EE313">
        <v>0</v>
      </c>
      <c r="EF313">
        <v>0</v>
      </c>
      <c r="EG313">
        <v>9994.485714285713</v>
      </c>
      <c r="EH313">
        <v>0</v>
      </c>
      <c r="EI313">
        <v>11.77915</v>
      </c>
      <c r="EJ313">
        <v>0.4495093857142857</v>
      </c>
      <c r="EK313">
        <v>339.9948928571428</v>
      </c>
      <c r="EL313">
        <v>337.5698928571429</v>
      </c>
      <c r="EM313">
        <v>5.678551785714284</v>
      </c>
      <c r="EN313">
        <v>331.3173214285715</v>
      </c>
      <c r="EO313">
        <v>18.52277857142857</v>
      </c>
      <c r="EP313">
        <v>2.188392857142857</v>
      </c>
      <c r="EQ313">
        <v>1.6749125</v>
      </c>
      <c r="ER313">
        <v>18.87758214285714</v>
      </c>
      <c r="ES313">
        <v>14.66584285714286</v>
      </c>
      <c r="ET313">
        <v>1999.988214285714</v>
      </c>
      <c r="EU313">
        <v>0.9800051785714283</v>
      </c>
      <c r="EV313">
        <v>0.01999519285714286</v>
      </c>
      <c r="EW313">
        <v>0</v>
      </c>
      <c r="EX313">
        <v>535.808</v>
      </c>
      <c r="EY313">
        <v>5.00097</v>
      </c>
      <c r="EZ313">
        <v>10726.69285714286</v>
      </c>
      <c r="FA313">
        <v>16707.50357142857</v>
      </c>
      <c r="FB313">
        <v>41.25</v>
      </c>
      <c r="FC313">
        <v>41.56199999999999</v>
      </c>
      <c r="FD313">
        <v>41.18257142857142</v>
      </c>
      <c r="FE313">
        <v>41.18035714285713</v>
      </c>
      <c r="FF313">
        <v>41.81199999999999</v>
      </c>
      <c r="FG313">
        <v>1955.098214285714</v>
      </c>
      <c r="FH313">
        <v>39.89000000000001</v>
      </c>
      <c r="FI313">
        <v>0</v>
      </c>
      <c r="FJ313">
        <v>1758650088.6</v>
      </c>
      <c r="FK313">
        <v>0</v>
      </c>
      <c r="FL313">
        <v>535.1853599999999</v>
      </c>
      <c r="FM313">
        <v>-44.84176930631081</v>
      </c>
      <c r="FN313">
        <v>-886.0769244367443</v>
      </c>
      <c r="FO313">
        <v>10714.132</v>
      </c>
      <c r="FP313">
        <v>15</v>
      </c>
      <c r="FQ313">
        <v>0</v>
      </c>
      <c r="FR313" t="s">
        <v>441</v>
      </c>
      <c r="FS313">
        <v>1747247426.5</v>
      </c>
      <c r="FT313">
        <v>1747247420.5</v>
      </c>
      <c r="FU313">
        <v>0</v>
      </c>
      <c r="FV313">
        <v>1.027</v>
      </c>
      <c r="FW313">
        <v>0.031</v>
      </c>
      <c r="FX313">
        <v>0.02</v>
      </c>
      <c r="FY313">
        <v>0.05</v>
      </c>
      <c r="FZ313">
        <v>420</v>
      </c>
      <c r="GA313">
        <v>16</v>
      </c>
      <c r="GB313">
        <v>0.01</v>
      </c>
      <c r="GC313">
        <v>0.1</v>
      </c>
      <c r="GD313">
        <v>-0.4037290048780487</v>
      </c>
      <c r="GE313">
        <v>18.75036555261324</v>
      </c>
      <c r="GF313">
        <v>1.857951437451278</v>
      </c>
      <c r="GG313">
        <v>0</v>
      </c>
      <c r="GH313">
        <v>537.4691470588235</v>
      </c>
      <c r="GI313">
        <v>-42.45724981012658</v>
      </c>
      <c r="GJ313">
        <v>4.175623427439957</v>
      </c>
      <c r="GK313">
        <v>-1</v>
      </c>
      <c r="GL313">
        <v>5.677008780487805</v>
      </c>
      <c r="GM313">
        <v>0.03499672473868788</v>
      </c>
      <c r="GN313">
        <v>0.003896126403469731</v>
      </c>
      <c r="GO313">
        <v>1</v>
      </c>
      <c r="GP313">
        <v>1</v>
      </c>
      <c r="GQ313">
        <v>2</v>
      </c>
      <c r="GR313" t="s">
        <v>442</v>
      </c>
      <c r="GS313">
        <v>3.13501</v>
      </c>
      <c r="GT313">
        <v>2.69024</v>
      </c>
      <c r="GU313">
        <v>0.0733951</v>
      </c>
      <c r="GV313">
        <v>0.0722544</v>
      </c>
      <c r="GW313">
        <v>0.106774</v>
      </c>
      <c r="GX313">
        <v>0.0874263</v>
      </c>
      <c r="GY313">
        <v>29427.4</v>
      </c>
      <c r="GZ313">
        <v>29520.7</v>
      </c>
      <c r="HA313">
        <v>29525.6</v>
      </c>
      <c r="HB313">
        <v>29407.7</v>
      </c>
      <c r="HC313">
        <v>34843.5</v>
      </c>
      <c r="HD313">
        <v>35552.2</v>
      </c>
      <c r="HE313">
        <v>41548.2</v>
      </c>
      <c r="HF313">
        <v>41781.6</v>
      </c>
      <c r="HG313">
        <v>1.92092</v>
      </c>
      <c r="HH313">
        <v>1.85613</v>
      </c>
      <c r="HI313">
        <v>0.0665188</v>
      </c>
      <c r="HJ313">
        <v>0</v>
      </c>
      <c r="HK313">
        <v>28.9298</v>
      </c>
      <c r="HL313">
        <v>999.9</v>
      </c>
      <c r="HM313">
        <v>43.6</v>
      </c>
      <c r="HN313">
        <v>31.9</v>
      </c>
      <c r="HO313">
        <v>22.8936</v>
      </c>
      <c r="HP313">
        <v>62.0425</v>
      </c>
      <c r="HQ313">
        <v>26.0697</v>
      </c>
      <c r="HR313">
        <v>1</v>
      </c>
      <c r="HS313">
        <v>0.120998</v>
      </c>
      <c r="HT313">
        <v>-0.482685</v>
      </c>
      <c r="HU313">
        <v>20.3376</v>
      </c>
      <c r="HV313">
        <v>5.21669</v>
      </c>
      <c r="HW313">
        <v>12.014</v>
      </c>
      <c r="HX313">
        <v>4.98875</v>
      </c>
      <c r="HY313">
        <v>3.28765</v>
      </c>
      <c r="HZ313">
        <v>9999</v>
      </c>
      <c r="IA313">
        <v>9999</v>
      </c>
      <c r="IB313">
        <v>9999</v>
      </c>
      <c r="IC313">
        <v>999.9</v>
      </c>
      <c r="ID313">
        <v>1.86762</v>
      </c>
      <c r="IE313">
        <v>1.86675</v>
      </c>
      <c r="IF313">
        <v>1.86604</v>
      </c>
      <c r="IG313">
        <v>1.86601</v>
      </c>
      <c r="IH313">
        <v>1.86786</v>
      </c>
      <c r="II313">
        <v>1.87027</v>
      </c>
      <c r="IJ313">
        <v>1.86893</v>
      </c>
      <c r="IK313">
        <v>1.87042</v>
      </c>
      <c r="IL313">
        <v>0</v>
      </c>
      <c r="IM313">
        <v>0</v>
      </c>
      <c r="IN313">
        <v>0</v>
      </c>
      <c r="IO313">
        <v>0</v>
      </c>
      <c r="IP313" t="s">
        <v>443</v>
      </c>
      <c r="IQ313" t="s">
        <v>444</v>
      </c>
      <c r="IR313" t="s">
        <v>445</v>
      </c>
      <c r="IS313" t="s">
        <v>445</v>
      </c>
      <c r="IT313" t="s">
        <v>445</v>
      </c>
      <c r="IU313" t="s">
        <v>445</v>
      </c>
      <c r="IV313">
        <v>0</v>
      </c>
      <c r="IW313">
        <v>100</v>
      </c>
      <c r="IX313">
        <v>100</v>
      </c>
      <c r="IY313">
        <v>0.195</v>
      </c>
      <c r="IZ313">
        <v>0.153</v>
      </c>
      <c r="JA313">
        <v>0.1520806729546384</v>
      </c>
      <c r="JB313">
        <v>0.0003178419753343253</v>
      </c>
      <c r="JC313">
        <v>-6.012475575984678E-07</v>
      </c>
      <c r="JD313">
        <v>7.594320938325871E-11</v>
      </c>
      <c r="JE313">
        <v>-0.06537213769188976</v>
      </c>
      <c r="JF313">
        <v>-0.002779077146552394</v>
      </c>
      <c r="JG313">
        <v>0.0007843295920201409</v>
      </c>
      <c r="JH313">
        <v>-1.211717912536145E-05</v>
      </c>
      <c r="JI313">
        <v>4</v>
      </c>
      <c r="JJ313">
        <v>2338</v>
      </c>
      <c r="JK313">
        <v>1</v>
      </c>
      <c r="JL313">
        <v>27</v>
      </c>
      <c r="JM313">
        <v>190044.3</v>
      </c>
      <c r="JN313">
        <v>190044.4</v>
      </c>
      <c r="JO313">
        <v>0.772705</v>
      </c>
      <c r="JP313">
        <v>2.29004</v>
      </c>
      <c r="JQ313">
        <v>1.39771</v>
      </c>
      <c r="JR313">
        <v>2.34741</v>
      </c>
      <c r="JS313">
        <v>1.49536</v>
      </c>
      <c r="JT313">
        <v>2.64038</v>
      </c>
      <c r="JU313">
        <v>36.8366</v>
      </c>
      <c r="JV313">
        <v>24.0612</v>
      </c>
      <c r="JW313">
        <v>18</v>
      </c>
      <c r="JX313">
        <v>491.564</v>
      </c>
      <c r="JY313">
        <v>440.743</v>
      </c>
      <c r="JZ313">
        <v>29.128</v>
      </c>
      <c r="KA313">
        <v>29.161</v>
      </c>
      <c r="KB313">
        <v>30.0001</v>
      </c>
      <c r="KC313">
        <v>28.9934</v>
      </c>
      <c r="KD313">
        <v>28.9234</v>
      </c>
      <c r="KE313">
        <v>15.3495</v>
      </c>
      <c r="KF313">
        <v>23.128</v>
      </c>
      <c r="KG313">
        <v>35.4336</v>
      </c>
      <c r="KH313">
        <v>29.1184</v>
      </c>
      <c r="KI313">
        <v>279.765</v>
      </c>
      <c r="KJ313">
        <v>18.5022</v>
      </c>
      <c r="KK313">
        <v>100.91</v>
      </c>
      <c r="KL313">
        <v>100.469</v>
      </c>
    </row>
    <row r="314" spans="1:298">
      <c r="A314">
        <v>298</v>
      </c>
      <c r="B314">
        <v>1758650092.1</v>
      </c>
      <c r="C314">
        <v>8466.099999904633</v>
      </c>
      <c r="D314" t="s">
        <v>1043</v>
      </c>
      <c r="E314" t="s">
        <v>1044</v>
      </c>
      <c r="F314">
        <v>5</v>
      </c>
      <c r="G314" t="s">
        <v>1026</v>
      </c>
      <c r="H314" t="s">
        <v>437</v>
      </c>
      <c r="I314" t="s">
        <v>438</v>
      </c>
      <c r="J314">
        <v>1758650084.6</v>
      </c>
      <c r="K314">
        <f>(L314)/1000</f>
        <v>0</v>
      </c>
      <c r="L314">
        <f>IF(DQ314, AO314, AI314)</f>
        <v>0</v>
      </c>
      <c r="M314">
        <f>IF(DQ314, AJ314, AH314)</f>
        <v>0</v>
      </c>
      <c r="N314">
        <f>DS314 - IF(AV314&gt;1, M314*DM314*100.0/(AX314), 0)</f>
        <v>0</v>
      </c>
      <c r="O314">
        <f>((U314-K314/2)*N314-M314)/(U314+K314/2)</f>
        <v>0</v>
      </c>
      <c r="P314">
        <f>O314*(DZ314+EA314)/1000.0</f>
        <v>0</v>
      </c>
      <c r="Q314">
        <f>(DS314 - IF(AV314&gt;1, M314*DM314*100.0/(AX314), 0))*(DZ314+EA314)/1000.0</f>
        <v>0</v>
      </c>
      <c r="R314">
        <f>2.0/((1/T314-1/S314)+SIGN(T314)*SQRT((1/T314-1/S314)*(1/T314-1/S314) + 4*DN314/((DN314+1)*(DN314+1))*(2*1/T314*1/S314-1/S314*1/S314)))</f>
        <v>0</v>
      </c>
      <c r="S314">
        <f>IF(LEFT(DO314,1)&lt;&gt;"0",IF(LEFT(DO314,1)="1",3.0,DP314),$D$5+$E$5*(EG314*DZ314/($K$5*1000))+$F$5*(EG314*DZ314/($K$5*1000))*MAX(MIN(DM314,$J$5),$I$5)*MAX(MIN(DM314,$J$5),$I$5)+$G$5*MAX(MIN(DM314,$J$5),$I$5)*(EG314*DZ314/($K$5*1000))+$H$5*(EG314*DZ314/($K$5*1000))*(EG314*DZ314/($K$5*1000)))</f>
        <v>0</v>
      </c>
      <c r="T314">
        <f>K314*(1000-(1000*0.61365*exp(17.502*X314/(240.97+X314))/(DZ314+EA314)+DU314)/2)/(1000*0.61365*exp(17.502*X314/(240.97+X314))/(DZ314+EA314)-DU314)</f>
        <v>0</v>
      </c>
      <c r="U314">
        <f>1/((DN314+1)/(R314/1.6)+1/(S314/1.37)) + DN314/((DN314+1)/(R314/1.6) + DN314/(S314/1.37))</f>
        <v>0</v>
      </c>
      <c r="V314">
        <f>(DI314*DL314)</f>
        <v>0</v>
      </c>
      <c r="W314">
        <f>(EB314+(V314+2*0.95*5.67E-8*(((EB314+$B$7)+273)^4-(EB314+273)^4)-44100*K314)/(1.84*29.3*S314+8*0.95*5.67E-8*(EB314+273)^3))</f>
        <v>0</v>
      </c>
      <c r="X314">
        <f>($C$7*EC314+$D$7*ED314+$E$7*W314)</f>
        <v>0</v>
      </c>
      <c r="Y314">
        <f>0.61365*exp(17.502*X314/(240.97+X314))</f>
        <v>0</v>
      </c>
      <c r="Z314">
        <f>(AA314/AB314*100)</f>
        <v>0</v>
      </c>
      <c r="AA314">
        <f>DU314*(DZ314+EA314)/1000</f>
        <v>0</v>
      </c>
      <c r="AB314">
        <f>0.61365*exp(17.502*EB314/(240.97+EB314))</f>
        <v>0</v>
      </c>
      <c r="AC314">
        <f>(Y314-DU314*(DZ314+EA314)/1000)</f>
        <v>0</v>
      </c>
      <c r="AD314">
        <f>(-K314*44100)</f>
        <v>0</v>
      </c>
      <c r="AE314">
        <f>2*29.3*S314*0.92*(EB314-X314)</f>
        <v>0</v>
      </c>
      <c r="AF314">
        <f>2*0.95*5.67E-8*(((EB314+$B$7)+273)^4-(X314+273)^4)</f>
        <v>0</v>
      </c>
      <c r="AG314">
        <f>V314+AF314+AD314+AE314</f>
        <v>0</v>
      </c>
      <c r="AH314">
        <f>DY314*AV314*(DT314-DS314*(1000-AV314*DV314)/(1000-AV314*DU314))/(100*DM314)</f>
        <v>0</v>
      </c>
      <c r="AI314">
        <f>1000*DY314*AV314*(DU314-DV314)/(100*DM314*(1000-AV314*DU314))</f>
        <v>0</v>
      </c>
      <c r="AJ314">
        <f>(AK314 - AL314 - DZ314*1E3/(8.314*(EB314+273.15)) * AN314/DY314 * AM314) * DY314/(100*DM314) * (1000 - DV314)/1000</f>
        <v>0</v>
      </c>
      <c r="AK314">
        <v>304.6064863240636</v>
      </c>
      <c r="AL314">
        <v>301.1060303030303</v>
      </c>
      <c r="AM314">
        <v>-3.16833493074088</v>
      </c>
      <c r="AN314">
        <v>64.96223837057754</v>
      </c>
      <c r="AO314">
        <f>(AQ314 - AP314 + DZ314*1E3/(8.314*(EB314+273.15)) * AS314/DY314 * AR314) * DY314/(100*DM314) * 1000/(1000 - AQ314)</f>
        <v>0</v>
      </c>
      <c r="AP314">
        <v>18.52579282455357</v>
      </c>
      <c r="AQ314">
        <v>24.21251999999998</v>
      </c>
      <c r="AR314">
        <v>1.818218404523872E-05</v>
      </c>
      <c r="AS314">
        <v>107.1830395523258</v>
      </c>
      <c r="AT314">
        <v>0</v>
      </c>
      <c r="AU314">
        <v>0</v>
      </c>
      <c r="AV314">
        <f>IF(AT314*$H$13&gt;=AX314,1.0,(AX314/(AX314-AT314*$H$13)))</f>
        <v>0</v>
      </c>
      <c r="AW314">
        <f>(AV314-1)*100</f>
        <v>0</v>
      </c>
      <c r="AX314">
        <f>MAX(0,($B$13+$C$13*EG314)/(1+$D$13*EG314)*DZ314/(EB314+273)*$E$13)</f>
        <v>0</v>
      </c>
      <c r="AY314" t="s">
        <v>439</v>
      </c>
      <c r="AZ314" t="s">
        <v>439</v>
      </c>
      <c r="BA314">
        <v>0</v>
      </c>
      <c r="BB314">
        <v>0</v>
      </c>
      <c r="BC314">
        <f>1-BA314/BB314</f>
        <v>0</v>
      </c>
      <c r="BD314">
        <v>0</v>
      </c>
      <c r="BE314" t="s">
        <v>439</v>
      </c>
      <c r="BF314" t="s">
        <v>439</v>
      </c>
      <c r="BG314">
        <v>0</v>
      </c>
      <c r="BH314">
        <v>0</v>
      </c>
      <c r="BI314">
        <f>1-BG314/BH314</f>
        <v>0</v>
      </c>
      <c r="BJ314">
        <v>0.5</v>
      </c>
      <c r="BK314">
        <f>DJ314</f>
        <v>0</v>
      </c>
      <c r="BL314">
        <f>M314</f>
        <v>0</v>
      </c>
      <c r="BM314">
        <f>BI314*BJ314*BK314</f>
        <v>0</v>
      </c>
      <c r="BN314">
        <f>(BL314-BD314)/BK314</f>
        <v>0</v>
      </c>
      <c r="BO314">
        <f>(BB314-BH314)/BH314</f>
        <v>0</v>
      </c>
      <c r="BP314">
        <f>BA314/(BC314+BA314/BH314)</f>
        <v>0</v>
      </c>
      <c r="BQ314" t="s">
        <v>439</v>
      </c>
      <c r="BR314">
        <v>0</v>
      </c>
      <c r="BS314">
        <f>IF(BR314&lt;&gt;0, BR314, BP314)</f>
        <v>0</v>
      </c>
      <c r="BT314">
        <f>1-BS314/BH314</f>
        <v>0</v>
      </c>
      <c r="BU314">
        <f>(BH314-BG314)/(BH314-BS314)</f>
        <v>0</v>
      </c>
      <c r="BV314">
        <f>(BB314-BH314)/(BB314-BS314)</f>
        <v>0</v>
      </c>
      <c r="BW314">
        <f>(BH314-BG314)/(BH314-BA314)</f>
        <v>0</v>
      </c>
      <c r="BX314">
        <f>(BB314-BH314)/(BB314-BA314)</f>
        <v>0</v>
      </c>
      <c r="BY314">
        <f>(BU314*BS314/BG314)</f>
        <v>0</v>
      </c>
      <c r="BZ314">
        <f>(1-BY314)</f>
        <v>0</v>
      </c>
      <c r="DI314">
        <f>$B$11*EH314+$C$11*EI314+$F$11*ET314*(1-EW314)</f>
        <v>0</v>
      </c>
      <c r="DJ314">
        <f>DI314*DK314</f>
        <v>0</v>
      </c>
      <c r="DK314">
        <f>($B$11*$D$9+$C$11*$D$9+$F$11*((FG314+EY314)/MAX(FG314+EY314+FH314, 0.1)*$I$9+FH314/MAX(FG314+EY314+FH314, 0.1)*$J$9))/($B$11+$C$11+$F$11)</f>
        <v>0</v>
      </c>
      <c r="DL314">
        <f>($B$11*$K$9+$C$11*$K$9+$F$11*((FG314+EY314)/MAX(FG314+EY314+FH314, 0.1)*$P$9+FH314/MAX(FG314+EY314+FH314, 0.1)*$Q$9))/($B$11+$C$11+$F$11)</f>
        <v>0</v>
      </c>
      <c r="DM314">
        <v>3.7</v>
      </c>
      <c r="DN314">
        <v>0.5</v>
      </c>
      <c r="DO314" t="s">
        <v>440</v>
      </c>
      <c r="DP314">
        <v>2</v>
      </c>
      <c r="DQ314" t="b">
        <v>1</v>
      </c>
      <c r="DR314">
        <v>1758650084.6</v>
      </c>
      <c r="DS314">
        <v>315.5382222222222</v>
      </c>
      <c r="DT314">
        <v>313.6739629629629</v>
      </c>
      <c r="DU314">
        <v>24.20565185185186</v>
      </c>
      <c r="DV314">
        <v>18.52446666666667</v>
      </c>
      <c r="DW314">
        <v>315.3434074074074</v>
      </c>
      <c r="DX314">
        <v>24.05272962962963</v>
      </c>
      <c r="DY314">
        <v>500.0074074074074</v>
      </c>
      <c r="DZ314">
        <v>90.42474074074075</v>
      </c>
      <c r="EA314">
        <v>0.03025785925925925</v>
      </c>
      <c r="EB314">
        <v>30.51934814814815</v>
      </c>
      <c r="EC314">
        <v>30.01590370370371</v>
      </c>
      <c r="ED314">
        <v>999.9000000000001</v>
      </c>
      <c r="EE314">
        <v>0</v>
      </c>
      <c r="EF314">
        <v>0</v>
      </c>
      <c r="EG314">
        <v>9991.78037037037</v>
      </c>
      <c r="EH314">
        <v>0</v>
      </c>
      <c r="EI314">
        <v>11.78001111111111</v>
      </c>
      <c r="EJ314">
        <v>1.864393881481482</v>
      </c>
      <c r="EK314">
        <v>323.3654444444444</v>
      </c>
      <c r="EL314">
        <v>319.5940740740741</v>
      </c>
      <c r="EM314">
        <v>5.681186666666667</v>
      </c>
      <c r="EN314">
        <v>313.6739629629629</v>
      </c>
      <c r="EO314">
        <v>18.52446666666667</v>
      </c>
      <c r="EP314">
        <v>2.18879037037037</v>
      </c>
      <c r="EQ314">
        <v>1.675071111111111</v>
      </c>
      <c r="ER314">
        <v>18.8805</v>
      </c>
      <c r="ES314">
        <v>14.6673037037037</v>
      </c>
      <c r="ET314">
        <v>1999.97037037037</v>
      </c>
      <c r="EU314">
        <v>0.9800051111111109</v>
      </c>
      <c r="EV314">
        <v>0.01999529259259259</v>
      </c>
      <c r="EW314">
        <v>0</v>
      </c>
      <c r="EX314">
        <v>531.8127407407408</v>
      </c>
      <c r="EY314">
        <v>5.00097</v>
      </c>
      <c r="EZ314">
        <v>10648.04814814815</v>
      </c>
      <c r="FA314">
        <v>16707.34814814815</v>
      </c>
      <c r="FB314">
        <v>41.25</v>
      </c>
      <c r="FC314">
        <v>41.56199999999999</v>
      </c>
      <c r="FD314">
        <v>41.1824074074074</v>
      </c>
      <c r="FE314">
        <v>41.18470370370369</v>
      </c>
      <c r="FF314">
        <v>41.81199999999999</v>
      </c>
      <c r="FG314">
        <v>1955.08037037037</v>
      </c>
      <c r="FH314">
        <v>39.89000000000001</v>
      </c>
      <c r="FI314">
        <v>0</v>
      </c>
      <c r="FJ314">
        <v>1758650093.4</v>
      </c>
      <c r="FK314">
        <v>0</v>
      </c>
      <c r="FL314">
        <v>531.47356</v>
      </c>
      <c r="FM314">
        <v>-46.73323070834309</v>
      </c>
      <c r="FN314">
        <v>-925.9076908811014</v>
      </c>
      <c r="FO314">
        <v>10641.712</v>
      </c>
      <c r="FP314">
        <v>15</v>
      </c>
      <c r="FQ314">
        <v>0</v>
      </c>
      <c r="FR314" t="s">
        <v>441</v>
      </c>
      <c r="FS314">
        <v>1747247426.5</v>
      </c>
      <c r="FT314">
        <v>1747247420.5</v>
      </c>
      <c r="FU314">
        <v>0</v>
      </c>
      <c r="FV314">
        <v>1.027</v>
      </c>
      <c r="FW314">
        <v>0.031</v>
      </c>
      <c r="FX314">
        <v>0.02</v>
      </c>
      <c r="FY314">
        <v>0.05</v>
      </c>
      <c r="FZ314">
        <v>420</v>
      </c>
      <c r="GA314">
        <v>16</v>
      </c>
      <c r="GB314">
        <v>0.01</v>
      </c>
      <c r="GC314">
        <v>0.1</v>
      </c>
      <c r="GD314">
        <v>0.7309107512195122</v>
      </c>
      <c r="GE314">
        <v>16.31893838048781</v>
      </c>
      <c r="GF314">
        <v>1.624965185182864</v>
      </c>
      <c r="GG314">
        <v>0</v>
      </c>
      <c r="GH314">
        <v>534.8709411764708</v>
      </c>
      <c r="GI314">
        <v>-44.74114593170446</v>
      </c>
      <c r="GJ314">
        <v>4.398008773639539</v>
      </c>
      <c r="GK314">
        <v>-1</v>
      </c>
      <c r="GL314">
        <v>5.678830731707317</v>
      </c>
      <c r="GM314">
        <v>0.03571756097561714</v>
      </c>
      <c r="GN314">
        <v>0.003789720621818111</v>
      </c>
      <c r="GO314">
        <v>1</v>
      </c>
      <c r="GP314">
        <v>1</v>
      </c>
      <c r="GQ314">
        <v>2</v>
      </c>
      <c r="GR314" t="s">
        <v>442</v>
      </c>
      <c r="GS314">
        <v>3.13522</v>
      </c>
      <c r="GT314">
        <v>2.69066</v>
      </c>
      <c r="GU314">
        <v>0.07034070000000001</v>
      </c>
      <c r="GV314">
        <v>0.0690258</v>
      </c>
      <c r="GW314">
        <v>0.106789</v>
      </c>
      <c r="GX314">
        <v>0.0874325</v>
      </c>
      <c r="GY314">
        <v>29524.3</v>
      </c>
      <c r="GZ314">
        <v>29623.4</v>
      </c>
      <c r="HA314">
        <v>29525.4</v>
      </c>
      <c r="HB314">
        <v>29407.6</v>
      </c>
      <c r="HC314">
        <v>34843</v>
      </c>
      <c r="HD314">
        <v>35552</v>
      </c>
      <c r="HE314">
        <v>41548.4</v>
      </c>
      <c r="HF314">
        <v>41781.6</v>
      </c>
      <c r="HG314">
        <v>1.92113</v>
      </c>
      <c r="HH314">
        <v>1.85613</v>
      </c>
      <c r="HI314">
        <v>0.0666827</v>
      </c>
      <c r="HJ314">
        <v>0</v>
      </c>
      <c r="HK314">
        <v>28.9298</v>
      </c>
      <c r="HL314">
        <v>999.9</v>
      </c>
      <c r="HM314">
        <v>43.6</v>
      </c>
      <c r="HN314">
        <v>31.9</v>
      </c>
      <c r="HO314">
        <v>22.895</v>
      </c>
      <c r="HP314">
        <v>62.0225</v>
      </c>
      <c r="HQ314">
        <v>25.8774</v>
      </c>
      <c r="HR314">
        <v>1</v>
      </c>
      <c r="HS314">
        <v>0.120978</v>
      </c>
      <c r="HT314">
        <v>-0.471501</v>
      </c>
      <c r="HU314">
        <v>20.3377</v>
      </c>
      <c r="HV314">
        <v>5.21624</v>
      </c>
      <c r="HW314">
        <v>12.0144</v>
      </c>
      <c r="HX314">
        <v>4.98875</v>
      </c>
      <c r="HY314">
        <v>3.2877</v>
      </c>
      <c r="HZ314">
        <v>9999</v>
      </c>
      <c r="IA314">
        <v>9999</v>
      </c>
      <c r="IB314">
        <v>9999</v>
      </c>
      <c r="IC314">
        <v>999.9</v>
      </c>
      <c r="ID314">
        <v>1.86758</v>
      </c>
      <c r="IE314">
        <v>1.86675</v>
      </c>
      <c r="IF314">
        <v>1.86604</v>
      </c>
      <c r="IG314">
        <v>1.86602</v>
      </c>
      <c r="IH314">
        <v>1.86786</v>
      </c>
      <c r="II314">
        <v>1.87027</v>
      </c>
      <c r="IJ314">
        <v>1.86894</v>
      </c>
      <c r="IK314">
        <v>1.87042</v>
      </c>
      <c r="IL314">
        <v>0</v>
      </c>
      <c r="IM314">
        <v>0</v>
      </c>
      <c r="IN314">
        <v>0</v>
      </c>
      <c r="IO314">
        <v>0</v>
      </c>
      <c r="IP314" t="s">
        <v>443</v>
      </c>
      <c r="IQ314" t="s">
        <v>444</v>
      </c>
      <c r="IR314" t="s">
        <v>445</v>
      </c>
      <c r="IS314" t="s">
        <v>445</v>
      </c>
      <c r="IT314" t="s">
        <v>445</v>
      </c>
      <c r="IU314" t="s">
        <v>445</v>
      </c>
      <c r="IV314">
        <v>0</v>
      </c>
      <c r="IW314">
        <v>100</v>
      </c>
      <c r="IX314">
        <v>100</v>
      </c>
      <c r="IY314">
        <v>0.195</v>
      </c>
      <c r="IZ314">
        <v>0.153</v>
      </c>
      <c r="JA314">
        <v>0.1520806729546384</v>
      </c>
      <c r="JB314">
        <v>0.0003178419753343253</v>
      </c>
      <c r="JC314">
        <v>-6.012475575984678E-07</v>
      </c>
      <c r="JD314">
        <v>7.594320938325871E-11</v>
      </c>
      <c r="JE314">
        <v>-0.06537213769188976</v>
      </c>
      <c r="JF314">
        <v>-0.002779077146552394</v>
      </c>
      <c r="JG314">
        <v>0.0007843295920201409</v>
      </c>
      <c r="JH314">
        <v>-1.211717912536145E-05</v>
      </c>
      <c r="JI314">
        <v>4</v>
      </c>
      <c r="JJ314">
        <v>2338</v>
      </c>
      <c r="JK314">
        <v>1</v>
      </c>
      <c r="JL314">
        <v>27</v>
      </c>
      <c r="JM314">
        <v>190044.4</v>
      </c>
      <c r="JN314">
        <v>190044.5</v>
      </c>
      <c r="JO314">
        <v>0.736084</v>
      </c>
      <c r="JP314">
        <v>2.28027</v>
      </c>
      <c r="JQ314">
        <v>1.39771</v>
      </c>
      <c r="JR314">
        <v>2.34619</v>
      </c>
      <c r="JS314">
        <v>1.49536</v>
      </c>
      <c r="JT314">
        <v>2.66357</v>
      </c>
      <c r="JU314">
        <v>36.8366</v>
      </c>
      <c r="JV314">
        <v>24.07</v>
      </c>
      <c r="JW314">
        <v>18</v>
      </c>
      <c r="JX314">
        <v>491.691</v>
      </c>
      <c r="JY314">
        <v>440.743</v>
      </c>
      <c r="JZ314">
        <v>29.1115</v>
      </c>
      <c r="KA314">
        <v>29.1614</v>
      </c>
      <c r="KB314">
        <v>30.0001</v>
      </c>
      <c r="KC314">
        <v>28.9934</v>
      </c>
      <c r="KD314">
        <v>28.9234</v>
      </c>
      <c r="KE314">
        <v>14.7038</v>
      </c>
      <c r="KF314">
        <v>23.128</v>
      </c>
      <c r="KG314">
        <v>35.4336</v>
      </c>
      <c r="KH314">
        <v>29.1036</v>
      </c>
      <c r="KI314">
        <v>266.398</v>
      </c>
      <c r="KJ314">
        <v>18.4922</v>
      </c>
      <c r="KK314">
        <v>100.91</v>
      </c>
      <c r="KL314">
        <v>100.469</v>
      </c>
    </row>
    <row r="315" spans="1:298">
      <c r="A315">
        <v>299</v>
      </c>
      <c r="B315">
        <v>1758650097.1</v>
      </c>
      <c r="C315">
        <v>8471.099999904633</v>
      </c>
      <c r="D315" t="s">
        <v>1045</v>
      </c>
      <c r="E315" t="s">
        <v>1046</v>
      </c>
      <c r="F315">
        <v>5</v>
      </c>
      <c r="G315" t="s">
        <v>1026</v>
      </c>
      <c r="H315" t="s">
        <v>437</v>
      </c>
      <c r="I315" t="s">
        <v>438</v>
      </c>
      <c r="J315">
        <v>1758650089.314285</v>
      </c>
      <c r="K315">
        <f>(L315)/1000</f>
        <v>0</v>
      </c>
      <c r="L315">
        <f>IF(DQ315, AO315, AI315)</f>
        <v>0</v>
      </c>
      <c r="M315">
        <f>IF(DQ315, AJ315, AH315)</f>
        <v>0</v>
      </c>
      <c r="N315">
        <f>DS315 - IF(AV315&gt;1, M315*DM315*100.0/(AX315), 0)</f>
        <v>0</v>
      </c>
      <c r="O315">
        <f>((U315-K315/2)*N315-M315)/(U315+K315/2)</f>
        <v>0</v>
      </c>
      <c r="P315">
        <f>O315*(DZ315+EA315)/1000.0</f>
        <v>0</v>
      </c>
      <c r="Q315">
        <f>(DS315 - IF(AV315&gt;1, M315*DM315*100.0/(AX315), 0))*(DZ315+EA315)/1000.0</f>
        <v>0</v>
      </c>
      <c r="R315">
        <f>2.0/((1/T315-1/S315)+SIGN(T315)*SQRT((1/T315-1/S315)*(1/T315-1/S315) + 4*DN315/((DN315+1)*(DN315+1))*(2*1/T315*1/S315-1/S315*1/S315)))</f>
        <v>0</v>
      </c>
      <c r="S315">
        <f>IF(LEFT(DO315,1)&lt;&gt;"0",IF(LEFT(DO315,1)="1",3.0,DP315),$D$5+$E$5*(EG315*DZ315/($K$5*1000))+$F$5*(EG315*DZ315/($K$5*1000))*MAX(MIN(DM315,$J$5),$I$5)*MAX(MIN(DM315,$J$5),$I$5)+$G$5*MAX(MIN(DM315,$J$5),$I$5)*(EG315*DZ315/($K$5*1000))+$H$5*(EG315*DZ315/($K$5*1000))*(EG315*DZ315/($K$5*1000)))</f>
        <v>0</v>
      </c>
      <c r="T315">
        <f>K315*(1000-(1000*0.61365*exp(17.502*X315/(240.97+X315))/(DZ315+EA315)+DU315)/2)/(1000*0.61365*exp(17.502*X315/(240.97+X315))/(DZ315+EA315)-DU315)</f>
        <v>0</v>
      </c>
      <c r="U315">
        <f>1/((DN315+1)/(R315/1.6)+1/(S315/1.37)) + DN315/((DN315+1)/(R315/1.6) + DN315/(S315/1.37))</f>
        <v>0</v>
      </c>
      <c r="V315">
        <f>(DI315*DL315)</f>
        <v>0</v>
      </c>
      <c r="W315">
        <f>(EB315+(V315+2*0.95*5.67E-8*(((EB315+$B$7)+273)^4-(EB315+273)^4)-44100*K315)/(1.84*29.3*S315+8*0.95*5.67E-8*(EB315+273)^3))</f>
        <v>0</v>
      </c>
      <c r="X315">
        <f>($C$7*EC315+$D$7*ED315+$E$7*W315)</f>
        <v>0</v>
      </c>
      <c r="Y315">
        <f>0.61365*exp(17.502*X315/(240.97+X315))</f>
        <v>0</v>
      </c>
      <c r="Z315">
        <f>(AA315/AB315*100)</f>
        <v>0</v>
      </c>
      <c r="AA315">
        <f>DU315*(DZ315+EA315)/1000</f>
        <v>0</v>
      </c>
      <c r="AB315">
        <f>0.61365*exp(17.502*EB315/(240.97+EB315))</f>
        <v>0</v>
      </c>
      <c r="AC315">
        <f>(Y315-DU315*(DZ315+EA315)/1000)</f>
        <v>0</v>
      </c>
      <c r="AD315">
        <f>(-K315*44100)</f>
        <v>0</v>
      </c>
      <c r="AE315">
        <f>2*29.3*S315*0.92*(EB315-X315)</f>
        <v>0</v>
      </c>
      <c r="AF315">
        <f>2*0.95*5.67E-8*(((EB315+$B$7)+273)^4-(X315+273)^4)</f>
        <v>0</v>
      </c>
      <c r="AG315">
        <f>V315+AF315+AD315+AE315</f>
        <v>0</v>
      </c>
      <c r="AH315">
        <f>DY315*AV315*(DT315-DS315*(1000-AV315*DV315)/(1000-AV315*DU315))/(100*DM315)</f>
        <v>0</v>
      </c>
      <c r="AI315">
        <f>1000*DY315*AV315*(DU315-DV315)/(100*DM315*(1000-AV315*DU315))</f>
        <v>0</v>
      </c>
      <c r="AJ315">
        <f>(AK315 - AL315 - DZ315*1E3/(8.314*(EB315+273.15)) * AN315/DY315 * AM315) * DY315/(100*DM315) * (1000 - DV315)/1000</f>
        <v>0</v>
      </c>
      <c r="AK315">
        <v>288.0498438305836</v>
      </c>
      <c r="AL315">
        <v>285.4334363636363</v>
      </c>
      <c r="AM315">
        <v>-3.125258924526999</v>
      </c>
      <c r="AN315">
        <v>64.96223837057754</v>
      </c>
      <c r="AO315">
        <f>(AQ315 - AP315 + DZ315*1E3/(8.314*(EB315+273.15)) * AS315/DY315 * AR315) * DY315/(100*DM315) * 1000/(1000 - AQ315)</f>
        <v>0</v>
      </c>
      <c r="AP315">
        <v>18.52889953856813</v>
      </c>
      <c r="AQ315">
        <v>24.21827030303029</v>
      </c>
      <c r="AR315">
        <v>1.697480170596478E-05</v>
      </c>
      <c r="AS315">
        <v>107.1830395523258</v>
      </c>
      <c r="AT315">
        <v>0</v>
      </c>
      <c r="AU315">
        <v>0</v>
      </c>
      <c r="AV315">
        <f>IF(AT315*$H$13&gt;=AX315,1.0,(AX315/(AX315-AT315*$H$13)))</f>
        <v>0</v>
      </c>
      <c r="AW315">
        <f>(AV315-1)*100</f>
        <v>0</v>
      </c>
      <c r="AX315">
        <f>MAX(0,($B$13+$C$13*EG315)/(1+$D$13*EG315)*DZ315/(EB315+273)*$E$13)</f>
        <v>0</v>
      </c>
      <c r="AY315" t="s">
        <v>439</v>
      </c>
      <c r="AZ315" t="s">
        <v>439</v>
      </c>
      <c r="BA315">
        <v>0</v>
      </c>
      <c r="BB315">
        <v>0</v>
      </c>
      <c r="BC315">
        <f>1-BA315/BB315</f>
        <v>0</v>
      </c>
      <c r="BD315">
        <v>0</v>
      </c>
      <c r="BE315" t="s">
        <v>439</v>
      </c>
      <c r="BF315" t="s">
        <v>439</v>
      </c>
      <c r="BG315">
        <v>0</v>
      </c>
      <c r="BH315">
        <v>0</v>
      </c>
      <c r="BI315">
        <f>1-BG315/BH315</f>
        <v>0</v>
      </c>
      <c r="BJ315">
        <v>0.5</v>
      </c>
      <c r="BK315">
        <f>DJ315</f>
        <v>0</v>
      </c>
      <c r="BL315">
        <f>M315</f>
        <v>0</v>
      </c>
      <c r="BM315">
        <f>BI315*BJ315*BK315</f>
        <v>0</v>
      </c>
      <c r="BN315">
        <f>(BL315-BD315)/BK315</f>
        <v>0</v>
      </c>
      <c r="BO315">
        <f>(BB315-BH315)/BH315</f>
        <v>0</v>
      </c>
      <c r="BP315">
        <f>BA315/(BC315+BA315/BH315)</f>
        <v>0</v>
      </c>
      <c r="BQ315" t="s">
        <v>439</v>
      </c>
      <c r="BR315">
        <v>0</v>
      </c>
      <c r="BS315">
        <f>IF(BR315&lt;&gt;0, BR315, BP315)</f>
        <v>0</v>
      </c>
      <c r="BT315">
        <f>1-BS315/BH315</f>
        <v>0</v>
      </c>
      <c r="BU315">
        <f>(BH315-BG315)/(BH315-BS315)</f>
        <v>0</v>
      </c>
      <c r="BV315">
        <f>(BB315-BH315)/(BB315-BS315)</f>
        <v>0</v>
      </c>
      <c r="BW315">
        <f>(BH315-BG315)/(BH315-BA315)</f>
        <v>0</v>
      </c>
      <c r="BX315">
        <f>(BB315-BH315)/(BB315-BA315)</f>
        <v>0</v>
      </c>
      <c r="BY315">
        <f>(BU315*BS315/BG315)</f>
        <v>0</v>
      </c>
      <c r="BZ315">
        <f>(1-BY315)</f>
        <v>0</v>
      </c>
      <c r="DI315">
        <f>$B$11*EH315+$C$11*EI315+$F$11*ET315*(1-EW315)</f>
        <v>0</v>
      </c>
      <c r="DJ315">
        <f>DI315*DK315</f>
        <v>0</v>
      </c>
      <c r="DK315">
        <f>($B$11*$D$9+$C$11*$D$9+$F$11*((FG315+EY315)/MAX(FG315+EY315+FH315, 0.1)*$I$9+FH315/MAX(FG315+EY315+FH315, 0.1)*$J$9))/($B$11+$C$11+$F$11)</f>
        <v>0</v>
      </c>
      <c r="DL315">
        <f>($B$11*$K$9+$C$11*$K$9+$F$11*((FG315+EY315)/MAX(FG315+EY315+FH315, 0.1)*$P$9+FH315/MAX(FG315+EY315+FH315, 0.1)*$Q$9))/($B$11+$C$11+$F$11)</f>
        <v>0</v>
      </c>
      <c r="DM315">
        <v>3.7</v>
      </c>
      <c r="DN315">
        <v>0.5</v>
      </c>
      <c r="DO315" t="s">
        <v>440</v>
      </c>
      <c r="DP315">
        <v>2</v>
      </c>
      <c r="DQ315" t="b">
        <v>1</v>
      </c>
      <c r="DR315">
        <v>1758650089.314285</v>
      </c>
      <c r="DS315">
        <v>300.9379642857143</v>
      </c>
      <c r="DT315">
        <v>298.1481071428571</v>
      </c>
      <c r="DU315">
        <v>24.21064285714285</v>
      </c>
      <c r="DV315">
        <v>18.52637142857143</v>
      </c>
      <c r="DW315">
        <v>300.7426785714286</v>
      </c>
      <c r="DX315">
        <v>24.05764642857143</v>
      </c>
      <c r="DY315">
        <v>499.9826428571429</v>
      </c>
      <c r="DZ315">
        <v>90.42470714285714</v>
      </c>
      <c r="EA315">
        <v>0.03024353928571429</v>
      </c>
      <c r="EB315">
        <v>30.52188214285714</v>
      </c>
      <c r="EC315">
        <v>30.01749999999999</v>
      </c>
      <c r="ED315">
        <v>999.9000000000002</v>
      </c>
      <c r="EE315">
        <v>0</v>
      </c>
      <c r="EF315">
        <v>0</v>
      </c>
      <c r="EG315">
        <v>9996.2875</v>
      </c>
      <c r="EH315">
        <v>0</v>
      </c>
      <c r="EI315">
        <v>11.7827</v>
      </c>
      <c r="EJ315">
        <v>2.789985714285714</v>
      </c>
      <c r="EK315">
        <v>308.4046071428571</v>
      </c>
      <c r="EL315">
        <v>303.77575</v>
      </c>
      <c r="EM315">
        <v>5.684268214285715</v>
      </c>
      <c r="EN315">
        <v>298.1481071428571</v>
      </c>
      <c r="EO315">
        <v>18.52637142857143</v>
      </c>
      <c r="EP315">
        <v>2.189240714285714</v>
      </c>
      <c r="EQ315">
        <v>1.6752425</v>
      </c>
      <c r="ER315">
        <v>18.88379642857143</v>
      </c>
      <c r="ES315">
        <v>14.66889642857143</v>
      </c>
      <c r="ET315">
        <v>1999.964285714286</v>
      </c>
      <c r="EU315">
        <v>0.9800051071428568</v>
      </c>
      <c r="EV315">
        <v>0.01999529642857143</v>
      </c>
      <c r="EW315">
        <v>0</v>
      </c>
      <c r="EX315">
        <v>528.1375357142858</v>
      </c>
      <c r="EY315">
        <v>5.00097</v>
      </c>
      <c r="EZ315">
        <v>10575.44642857143</v>
      </c>
      <c r="FA315">
        <v>16707.30357142857</v>
      </c>
      <c r="FB315">
        <v>41.25</v>
      </c>
      <c r="FC315">
        <v>41.56199999999999</v>
      </c>
      <c r="FD315">
        <v>41.18257142857141</v>
      </c>
      <c r="FE315">
        <v>41.18699999999999</v>
      </c>
      <c r="FF315">
        <v>41.81199999999999</v>
      </c>
      <c r="FG315">
        <v>1955.074285714286</v>
      </c>
      <c r="FH315">
        <v>39.89000000000001</v>
      </c>
      <c r="FI315">
        <v>0</v>
      </c>
      <c r="FJ315">
        <v>1758650098.2</v>
      </c>
      <c r="FK315">
        <v>0</v>
      </c>
      <c r="FL315">
        <v>527.7014799999999</v>
      </c>
      <c r="FM315">
        <v>-47.87676922862128</v>
      </c>
      <c r="FN315">
        <v>-937.307692304633</v>
      </c>
      <c r="FO315">
        <v>10567.276</v>
      </c>
      <c r="FP315">
        <v>15</v>
      </c>
      <c r="FQ315">
        <v>0</v>
      </c>
      <c r="FR315" t="s">
        <v>441</v>
      </c>
      <c r="FS315">
        <v>1747247426.5</v>
      </c>
      <c r="FT315">
        <v>1747247420.5</v>
      </c>
      <c r="FU315">
        <v>0</v>
      </c>
      <c r="FV315">
        <v>1.027</v>
      </c>
      <c r="FW315">
        <v>0.031</v>
      </c>
      <c r="FX315">
        <v>0.02</v>
      </c>
      <c r="FY315">
        <v>0.05</v>
      </c>
      <c r="FZ315">
        <v>420</v>
      </c>
      <c r="GA315">
        <v>16</v>
      </c>
      <c r="GB315">
        <v>0.01</v>
      </c>
      <c r="GC315">
        <v>0.1</v>
      </c>
      <c r="GD315">
        <v>2.201960165853659</v>
      </c>
      <c r="GE315">
        <v>12.22512488362369</v>
      </c>
      <c r="GF315">
        <v>1.217019043623148</v>
      </c>
      <c r="GG315">
        <v>0</v>
      </c>
      <c r="GH315">
        <v>530.2869117647059</v>
      </c>
      <c r="GI315">
        <v>-47.36487397209354</v>
      </c>
      <c r="GJ315">
        <v>4.65110909206957</v>
      </c>
      <c r="GK315">
        <v>-1</v>
      </c>
      <c r="GL315">
        <v>5.68252731707317</v>
      </c>
      <c r="GM315">
        <v>0.03495052264808464</v>
      </c>
      <c r="GN315">
        <v>0.003660651697537539</v>
      </c>
      <c r="GO315">
        <v>1</v>
      </c>
      <c r="GP315">
        <v>1</v>
      </c>
      <c r="GQ315">
        <v>2</v>
      </c>
      <c r="GR315" t="s">
        <v>442</v>
      </c>
      <c r="GS315">
        <v>3.13498</v>
      </c>
      <c r="GT315">
        <v>2.69079</v>
      </c>
      <c r="GU315">
        <v>0.06727039999999999</v>
      </c>
      <c r="GV315">
        <v>0.06583459999999999</v>
      </c>
      <c r="GW315">
        <v>0.106804</v>
      </c>
      <c r="GX315">
        <v>0.087438</v>
      </c>
      <c r="GY315">
        <v>29622.2</v>
      </c>
      <c r="GZ315">
        <v>29724.6</v>
      </c>
      <c r="HA315">
        <v>29525.8</v>
      </c>
      <c r="HB315">
        <v>29407.2</v>
      </c>
      <c r="HC315">
        <v>34842.8</v>
      </c>
      <c r="HD315">
        <v>35551.2</v>
      </c>
      <c r="HE315">
        <v>41548.8</v>
      </c>
      <c r="HF315">
        <v>41781</v>
      </c>
      <c r="HG315">
        <v>1.92097</v>
      </c>
      <c r="HH315">
        <v>1.85602</v>
      </c>
      <c r="HI315">
        <v>0.0668615</v>
      </c>
      <c r="HJ315">
        <v>0</v>
      </c>
      <c r="HK315">
        <v>28.9298</v>
      </c>
      <c r="HL315">
        <v>999.9</v>
      </c>
      <c r="HM315">
        <v>43.6</v>
      </c>
      <c r="HN315">
        <v>31.9</v>
      </c>
      <c r="HO315">
        <v>22.8942</v>
      </c>
      <c r="HP315">
        <v>61.9425</v>
      </c>
      <c r="HQ315">
        <v>26.1378</v>
      </c>
      <c r="HR315">
        <v>1</v>
      </c>
      <c r="HS315">
        <v>0.121179</v>
      </c>
      <c r="HT315">
        <v>-0.447827</v>
      </c>
      <c r="HU315">
        <v>20.3375</v>
      </c>
      <c r="HV315">
        <v>5.21609</v>
      </c>
      <c r="HW315">
        <v>12.0131</v>
      </c>
      <c r="HX315">
        <v>4.9889</v>
      </c>
      <c r="HY315">
        <v>3.28768</v>
      </c>
      <c r="HZ315">
        <v>9999</v>
      </c>
      <c r="IA315">
        <v>9999</v>
      </c>
      <c r="IB315">
        <v>9999</v>
      </c>
      <c r="IC315">
        <v>999.9</v>
      </c>
      <c r="ID315">
        <v>1.86759</v>
      </c>
      <c r="IE315">
        <v>1.86676</v>
      </c>
      <c r="IF315">
        <v>1.86603</v>
      </c>
      <c r="IG315">
        <v>1.866</v>
      </c>
      <c r="IH315">
        <v>1.86786</v>
      </c>
      <c r="II315">
        <v>1.87028</v>
      </c>
      <c r="IJ315">
        <v>1.86892</v>
      </c>
      <c r="IK315">
        <v>1.87042</v>
      </c>
      <c r="IL315">
        <v>0</v>
      </c>
      <c r="IM315">
        <v>0</v>
      </c>
      <c r="IN315">
        <v>0</v>
      </c>
      <c r="IO315">
        <v>0</v>
      </c>
      <c r="IP315" t="s">
        <v>443</v>
      </c>
      <c r="IQ315" t="s">
        <v>444</v>
      </c>
      <c r="IR315" t="s">
        <v>445</v>
      </c>
      <c r="IS315" t="s">
        <v>445</v>
      </c>
      <c r="IT315" t="s">
        <v>445</v>
      </c>
      <c r="IU315" t="s">
        <v>445</v>
      </c>
      <c r="IV315">
        <v>0</v>
      </c>
      <c r="IW315">
        <v>100</v>
      </c>
      <c r="IX315">
        <v>100</v>
      </c>
      <c r="IY315">
        <v>0.196</v>
      </c>
      <c r="IZ315">
        <v>0.153</v>
      </c>
      <c r="JA315">
        <v>0.1520806729546384</v>
      </c>
      <c r="JB315">
        <v>0.0003178419753343253</v>
      </c>
      <c r="JC315">
        <v>-6.012475575984678E-07</v>
      </c>
      <c r="JD315">
        <v>7.594320938325871E-11</v>
      </c>
      <c r="JE315">
        <v>-0.06537213769188976</v>
      </c>
      <c r="JF315">
        <v>-0.002779077146552394</v>
      </c>
      <c r="JG315">
        <v>0.0007843295920201409</v>
      </c>
      <c r="JH315">
        <v>-1.211717912536145E-05</v>
      </c>
      <c r="JI315">
        <v>4</v>
      </c>
      <c r="JJ315">
        <v>2338</v>
      </c>
      <c r="JK315">
        <v>1</v>
      </c>
      <c r="JL315">
        <v>27</v>
      </c>
      <c r="JM315">
        <v>190044.5</v>
      </c>
      <c r="JN315">
        <v>190044.6</v>
      </c>
      <c r="JO315">
        <v>0.705566</v>
      </c>
      <c r="JP315">
        <v>2.29248</v>
      </c>
      <c r="JQ315">
        <v>1.39648</v>
      </c>
      <c r="JR315">
        <v>2.34619</v>
      </c>
      <c r="JS315">
        <v>1.49536</v>
      </c>
      <c r="JT315">
        <v>2.65259</v>
      </c>
      <c r="JU315">
        <v>36.8604</v>
      </c>
      <c r="JV315">
        <v>24.0612</v>
      </c>
      <c r="JW315">
        <v>18</v>
      </c>
      <c r="JX315">
        <v>491.596</v>
      </c>
      <c r="JY315">
        <v>440.692</v>
      </c>
      <c r="JZ315">
        <v>29.0959</v>
      </c>
      <c r="KA315">
        <v>29.1635</v>
      </c>
      <c r="KB315">
        <v>30.0001</v>
      </c>
      <c r="KC315">
        <v>28.9934</v>
      </c>
      <c r="KD315">
        <v>28.9249</v>
      </c>
      <c r="KE315">
        <v>14.0769</v>
      </c>
      <c r="KF315">
        <v>23.128</v>
      </c>
      <c r="KG315">
        <v>35.4336</v>
      </c>
      <c r="KH315">
        <v>29.0859</v>
      </c>
      <c r="KI315">
        <v>253.042</v>
      </c>
      <c r="KJ315">
        <v>18.4844</v>
      </c>
      <c r="KK315">
        <v>100.911</v>
      </c>
      <c r="KL315">
        <v>100.467</v>
      </c>
    </row>
    <row r="316" spans="1:298">
      <c r="A316">
        <v>300</v>
      </c>
      <c r="B316">
        <v>1758650102.1</v>
      </c>
      <c r="C316">
        <v>8476.099999904633</v>
      </c>
      <c r="D316" t="s">
        <v>1047</v>
      </c>
      <c r="E316" t="s">
        <v>1048</v>
      </c>
      <c r="F316">
        <v>5</v>
      </c>
      <c r="G316" t="s">
        <v>1026</v>
      </c>
      <c r="H316" t="s">
        <v>437</v>
      </c>
      <c r="I316" t="s">
        <v>438</v>
      </c>
      <c r="J316">
        <v>1758650094.6</v>
      </c>
      <c r="K316">
        <f>(L316)/1000</f>
        <v>0</v>
      </c>
      <c r="L316">
        <f>IF(DQ316, AO316, AI316)</f>
        <v>0</v>
      </c>
      <c r="M316">
        <f>IF(DQ316, AJ316, AH316)</f>
        <v>0</v>
      </c>
      <c r="N316">
        <f>DS316 - IF(AV316&gt;1, M316*DM316*100.0/(AX316), 0)</f>
        <v>0</v>
      </c>
      <c r="O316">
        <f>((U316-K316/2)*N316-M316)/(U316+K316/2)</f>
        <v>0</v>
      </c>
      <c r="P316">
        <f>O316*(DZ316+EA316)/1000.0</f>
        <v>0</v>
      </c>
      <c r="Q316">
        <f>(DS316 - IF(AV316&gt;1, M316*DM316*100.0/(AX316), 0))*(DZ316+EA316)/1000.0</f>
        <v>0</v>
      </c>
      <c r="R316">
        <f>2.0/((1/T316-1/S316)+SIGN(T316)*SQRT((1/T316-1/S316)*(1/T316-1/S316) + 4*DN316/((DN316+1)*(DN316+1))*(2*1/T316*1/S316-1/S316*1/S316)))</f>
        <v>0</v>
      </c>
      <c r="S316">
        <f>IF(LEFT(DO316,1)&lt;&gt;"0",IF(LEFT(DO316,1)="1",3.0,DP316),$D$5+$E$5*(EG316*DZ316/($K$5*1000))+$F$5*(EG316*DZ316/($K$5*1000))*MAX(MIN(DM316,$J$5),$I$5)*MAX(MIN(DM316,$J$5),$I$5)+$G$5*MAX(MIN(DM316,$J$5),$I$5)*(EG316*DZ316/($K$5*1000))+$H$5*(EG316*DZ316/($K$5*1000))*(EG316*DZ316/($K$5*1000)))</f>
        <v>0</v>
      </c>
      <c r="T316">
        <f>K316*(1000-(1000*0.61365*exp(17.502*X316/(240.97+X316))/(DZ316+EA316)+DU316)/2)/(1000*0.61365*exp(17.502*X316/(240.97+X316))/(DZ316+EA316)-DU316)</f>
        <v>0</v>
      </c>
      <c r="U316">
        <f>1/((DN316+1)/(R316/1.6)+1/(S316/1.37)) + DN316/((DN316+1)/(R316/1.6) + DN316/(S316/1.37))</f>
        <v>0</v>
      </c>
      <c r="V316">
        <f>(DI316*DL316)</f>
        <v>0</v>
      </c>
      <c r="W316">
        <f>(EB316+(V316+2*0.95*5.67E-8*(((EB316+$B$7)+273)^4-(EB316+273)^4)-44100*K316)/(1.84*29.3*S316+8*0.95*5.67E-8*(EB316+273)^3))</f>
        <v>0</v>
      </c>
      <c r="X316">
        <f>($C$7*EC316+$D$7*ED316+$E$7*W316)</f>
        <v>0</v>
      </c>
      <c r="Y316">
        <f>0.61365*exp(17.502*X316/(240.97+X316))</f>
        <v>0</v>
      </c>
      <c r="Z316">
        <f>(AA316/AB316*100)</f>
        <v>0</v>
      </c>
      <c r="AA316">
        <f>DU316*(DZ316+EA316)/1000</f>
        <v>0</v>
      </c>
      <c r="AB316">
        <f>0.61365*exp(17.502*EB316/(240.97+EB316))</f>
        <v>0</v>
      </c>
      <c r="AC316">
        <f>(Y316-DU316*(DZ316+EA316)/1000)</f>
        <v>0</v>
      </c>
      <c r="AD316">
        <f>(-K316*44100)</f>
        <v>0</v>
      </c>
      <c r="AE316">
        <f>2*29.3*S316*0.92*(EB316-X316)</f>
        <v>0</v>
      </c>
      <c r="AF316">
        <f>2*0.95*5.67E-8*(((EB316+$B$7)+273)^4-(X316+273)^4)</f>
        <v>0</v>
      </c>
      <c r="AG316">
        <f>V316+AF316+AD316+AE316</f>
        <v>0</v>
      </c>
      <c r="AH316">
        <f>DY316*AV316*(DT316-DS316*(1000-AV316*DV316)/(1000-AV316*DU316))/(100*DM316)</f>
        <v>0</v>
      </c>
      <c r="AI316">
        <f>1000*DY316*AV316*(DU316-DV316)/(100*DM316*(1000-AV316*DU316))</f>
        <v>0</v>
      </c>
      <c r="AJ316">
        <f>(AK316 - AL316 - DZ316*1E3/(8.314*(EB316+273.15)) * AN316/DY316 * AM316) * DY316/(100*DM316) * (1000 - DV316)/1000</f>
        <v>0</v>
      </c>
      <c r="AK316">
        <v>271.8105456238725</v>
      </c>
      <c r="AL316">
        <v>269.9618787878789</v>
      </c>
      <c r="AM316">
        <v>-3.090483164325311</v>
      </c>
      <c r="AN316">
        <v>64.96223837057754</v>
      </c>
      <c r="AO316">
        <f>(AQ316 - AP316 + DZ316*1E3/(8.314*(EB316+273.15)) * AS316/DY316 * AR316) * DY316/(100*DM316) * 1000/(1000 - AQ316)</f>
        <v>0</v>
      </c>
      <c r="AP316">
        <v>18.52867351268324</v>
      </c>
      <c r="AQ316">
        <v>24.22380121212121</v>
      </c>
      <c r="AR316">
        <v>2.321500831804536E-05</v>
      </c>
      <c r="AS316">
        <v>107.1830395523258</v>
      </c>
      <c r="AT316">
        <v>0</v>
      </c>
      <c r="AU316">
        <v>0</v>
      </c>
      <c r="AV316">
        <f>IF(AT316*$H$13&gt;=AX316,1.0,(AX316/(AX316-AT316*$H$13)))</f>
        <v>0</v>
      </c>
      <c r="AW316">
        <f>(AV316-1)*100</f>
        <v>0</v>
      </c>
      <c r="AX316">
        <f>MAX(0,($B$13+$C$13*EG316)/(1+$D$13*EG316)*DZ316/(EB316+273)*$E$13)</f>
        <v>0</v>
      </c>
      <c r="AY316" t="s">
        <v>439</v>
      </c>
      <c r="AZ316" t="s">
        <v>439</v>
      </c>
      <c r="BA316">
        <v>0</v>
      </c>
      <c r="BB316">
        <v>0</v>
      </c>
      <c r="BC316">
        <f>1-BA316/BB316</f>
        <v>0</v>
      </c>
      <c r="BD316">
        <v>0</v>
      </c>
      <c r="BE316" t="s">
        <v>439</v>
      </c>
      <c r="BF316" t="s">
        <v>439</v>
      </c>
      <c r="BG316">
        <v>0</v>
      </c>
      <c r="BH316">
        <v>0</v>
      </c>
      <c r="BI316">
        <f>1-BG316/BH316</f>
        <v>0</v>
      </c>
      <c r="BJ316">
        <v>0.5</v>
      </c>
      <c r="BK316">
        <f>DJ316</f>
        <v>0</v>
      </c>
      <c r="BL316">
        <f>M316</f>
        <v>0</v>
      </c>
      <c r="BM316">
        <f>BI316*BJ316*BK316</f>
        <v>0</v>
      </c>
      <c r="BN316">
        <f>(BL316-BD316)/BK316</f>
        <v>0</v>
      </c>
      <c r="BO316">
        <f>(BB316-BH316)/BH316</f>
        <v>0</v>
      </c>
      <c r="BP316">
        <f>BA316/(BC316+BA316/BH316)</f>
        <v>0</v>
      </c>
      <c r="BQ316" t="s">
        <v>439</v>
      </c>
      <c r="BR316">
        <v>0</v>
      </c>
      <c r="BS316">
        <f>IF(BR316&lt;&gt;0, BR316, BP316)</f>
        <v>0</v>
      </c>
      <c r="BT316">
        <f>1-BS316/BH316</f>
        <v>0</v>
      </c>
      <c r="BU316">
        <f>(BH316-BG316)/(BH316-BS316)</f>
        <v>0</v>
      </c>
      <c r="BV316">
        <f>(BB316-BH316)/(BB316-BS316)</f>
        <v>0</v>
      </c>
      <c r="BW316">
        <f>(BH316-BG316)/(BH316-BA316)</f>
        <v>0</v>
      </c>
      <c r="BX316">
        <f>(BB316-BH316)/(BB316-BA316)</f>
        <v>0</v>
      </c>
      <c r="BY316">
        <f>(BU316*BS316/BG316)</f>
        <v>0</v>
      </c>
      <c r="BZ316">
        <f>(1-BY316)</f>
        <v>0</v>
      </c>
      <c r="DI316">
        <f>$B$11*EH316+$C$11*EI316+$F$11*ET316*(1-EW316)</f>
        <v>0</v>
      </c>
      <c r="DJ316">
        <f>DI316*DK316</f>
        <v>0</v>
      </c>
      <c r="DK316">
        <f>($B$11*$D$9+$C$11*$D$9+$F$11*((FG316+EY316)/MAX(FG316+EY316+FH316, 0.1)*$I$9+FH316/MAX(FG316+EY316+FH316, 0.1)*$J$9))/($B$11+$C$11+$F$11)</f>
        <v>0</v>
      </c>
      <c r="DL316">
        <f>($B$11*$K$9+$C$11*$K$9+$F$11*((FG316+EY316)/MAX(FG316+EY316+FH316, 0.1)*$P$9+FH316/MAX(FG316+EY316+FH316, 0.1)*$Q$9))/($B$11+$C$11+$F$11)</f>
        <v>0</v>
      </c>
      <c r="DM316">
        <v>3.7</v>
      </c>
      <c r="DN316">
        <v>0.5</v>
      </c>
      <c r="DO316" t="s">
        <v>440</v>
      </c>
      <c r="DP316">
        <v>2</v>
      </c>
      <c r="DQ316" t="b">
        <v>1</v>
      </c>
      <c r="DR316">
        <v>1758650094.6</v>
      </c>
      <c r="DS316">
        <v>284.6808518518519</v>
      </c>
      <c r="DT316">
        <v>280.9908888888889</v>
      </c>
      <c r="DU316">
        <v>24.215</v>
      </c>
      <c r="DV316">
        <v>18.52774814814815</v>
      </c>
      <c r="DW316">
        <v>284.4853703703703</v>
      </c>
      <c r="DX316">
        <v>24.06194814814816</v>
      </c>
      <c r="DY316">
        <v>499.9945185185185</v>
      </c>
      <c r="DZ316">
        <v>90.42492962962963</v>
      </c>
      <c r="EA316">
        <v>0.03026430740740741</v>
      </c>
      <c r="EB316">
        <v>30.52362962962963</v>
      </c>
      <c r="EC316">
        <v>30.01898518518518</v>
      </c>
      <c r="ED316">
        <v>999.9000000000001</v>
      </c>
      <c r="EE316">
        <v>0</v>
      </c>
      <c r="EF316">
        <v>0</v>
      </c>
      <c r="EG316">
        <v>10003.92962962963</v>
      </c>
      <c r="EH316">
        <v>0</v>
      </c>
      <c r="EI316">
        <v>11.78261111111111</v>
      </c>
      <c r="EJ316">
        <v>3.689998888888889</v>
      </c>
      <c r="EK316">
        <v>291.7454074074074</v>
      </c>
      <c r="EL316">
        <v>286.2951111111111</v>
      </c>
      <c r="EM316">
        <v>5.687253703703703</v>
      </c>
      <c r="EN316">
        <v>280.9908888888889</v>
      </c>
      <c r="EO316">
        <v>18.52774814814815</v>
      </c>
      <c r="EP316">
        <v>2.18964</v>
      </c>
      <c r="EQ316">
        <v>1.675371111111111</v>
      </c>
      <c r="ER316">
        <v>18.88671851851852</v>
      </c>
      <c r="ES316">
        <v>14.67008518518519</v>
      </c>
      <c r="ET316">
        <v>1999.967777777778</v>
      </c>
      <c r="EU316">
        <v>0.9800052222222221</v>
      </c>
      <c r="EV316">
        <v>0.01999518518518519</v>
      </c>
      <c r="EW316">
        <v>0</v>
      </c>
      <c r="EX316">
        <v>523.9962962962964</v>
      </c>
      <c r="EY316">
        <v>5.00097</v>
      </c>
      <c r="EZ316">
        <v>10493.76666666667</v>
      </c>
      <c r="FA316">
        <v>16707.33703703704</v>
      </c>
      <c r="FB316">
        <v>41.25</v>
      </c>
      <c r="FC316">
        <v>41.56199999999999</v>
      </c>
      <c r="FD316">
        <v>41.18699999999999</v>
      </c>
      <c r="FE316">
        <v>41.18699999999999</v>
      </c>
      <c r="FF316">
        <v>41.81199999999999</v>
      </c>
      <c r="FG316">
        <v>1955.077777777778</v>
      </c>
      <c r="FH316">
        <v>39.89000000000001</v>
      </c>
      <c r="FI316">
        <v>0</v>
      </c>
      <c r="FJ316">
        <v>1758650103</v>
      </c>
      <c r="FK316">
        <v>0</v>
      </c>
      <c r="FL316">
        <v>523.9684</v>
      </c>
      <c r="FM316">
        <v>-46.0073845384487</v>
      </c>
      <c r="FN316">
        <v>-918.4461524063521</v>
      </c>
      <c r="FO316">
        <v>10493.252</v>
      </c>
      <c r="FP316">
        <v>15</v>
      </c>
      <c r="FQ316">
        <v>0</v>
      </c>
      <c r="FR316" t="s">
        <v>441</v>
      </c>
      <c r="FS316">
        <v>1747247426.5</v>
      </c>
      <c r="FT316">
        <v>1747247420.5</v>
      </c>
      <c r="FU316">
        <v>0</v>
      </c>
      <c r="FV316">
        <v>1.027</v>
      </c>
      <c r="FW316">
        <v>0.031</v>
      </c>
      <c r="FX316">
        <v>0.02</v>
      </c>
      <c r="FY316">
        <v>0.05</v>
      </c>
      <c r="FZ316">
        <v>420</v>
      </c>
      <c r="GA316">
        <v>16</v>
      </c>
      <c r="GB316">
        <v>0.01</v>
      </c>
      <c r="GC316">
        <v>0.1</v>
      </c>
      <c r="GD316">
        <v>3.1225155</v>
      </c>
      <c r="GE316">
        <v>10.26986746716698</v>
      </c>
      <c r="GF316">
        <v>0.9906785816977927</v>
      </c>
      <c r="GG316">
        <v>0</v>
      </c>
      <c r="GH316">
        <v>526.5592352941177</v>
      </c>
      <c r="GI316">
        <v>-46.9433154665291</v>
      </c>
      <c r="GJ316">
        <v>4.610401367361203</v>
      </c>
      <c r="GK316">
        <v>-1</v>
      </c>
      <c r="GL316">
        <v>5.685482500000001</v>
      </c>
      <c r="GM316">
        <v>0.03614769230769192</v>
      </c>
      <c r="GN316">
        <v>0.003715505180994976</v>
      </c>
      <c r="GO316">
        <v>1</v>
      </c>
      <c r="GP316">
        <v>1</v>
      </c>
      <c r="GQ316">
        <v>2</v>
      </c>
      <c r="GR316" t="s">
        <v>442</v>
      </c>
      <c r="GS316">
        <v>3.13512</v>
      </c>
      <c r="GT316">
        <v>2.69048</v>
      </c>
      <c r="GU316">
        <v>0.06416959999999999</v>
      </c>
      <c r="GV316">
        <v>0.06257359999999999</v>
      </c>
      <c r="GW316">
        <v>0.106823</v>
      </c>
      <c r="GX316">
        <v>0.08743860000000001</v>
      </c>
      <c r="GY316">
        <v>29720.8</v>
      </c>
      <c r="GZ316">
        <v>29828.4</v>
      </c>
      <c r="HA316">
        <v>29526</v>
      </c>
      <c r="HB316">
        <v>29407.3</v>
      </c>
      <c r="HC316">
        <v>34842</v>
      </c>
      <c r="HD316">
        <v>35551</v>
      </c>
      <c r="HE316">
        <v>41548.9</v>
      </c>
      <c r="HF316">
        <v>41780.9</v>
      </c>
      <c r="HG316">
        <v>1.92108</v>
      </c>
      <c r="HH316">
        <v>1.85592</v>
      </c>
      <c r="HI316">
        <v>0.06730849999999999</v>
      </c>
      <c r="HJ316">
        <v>0</v>
      </c>
      <c r="HK316">
        <v>28.9298</v>
      </c>
      <c r="HL316">
        <v>999.9</v>
      </c>
      <c r="HM316">
        <v>43.6</v>
      </c>
      <c r="HN316">
        <v>31.9</v>
      </c>
      <c r="HO316">
        <v>22.8928</v>
      </c>
      <c r="HP316">
        <v>62.0425</v>
      </c>
      <c r="HQ316">
        <v>25.9575</v>
      </c>
      <c r="HR316">
        <v>1</v>
      </c>
      <c r="HS316">
        <v>0.120983</v>
      </c>
      <c r="HT316">
        <v>-0.428284</v>
      </c>
      <c r="HU316">
        <v>20.3376</v>
      </c>
      <c r="HV316">
        <v>5.21594</v>
      </c>
      <c r="HW316">
        <v>12.0131</v>
      </c>
      <c r="HX316">
        <v>4.989</v>
      </c>
      <c r="HY316">
        <v>3.28783</v>
      </c>
      <c r="HZ316">
        <v>9999</v>
      </c>
      <c r="IA316">
        <v>9999</v>
      </c>
      <c r="IB316">
        <v>9999</v>
      </c>
      <c r="IC316">
        <v>999.9</v>
      </c>
      <c r="ID316">
        <v>1.8676</v>
      </c>
      <c r="IE316">
        <v>1.86675</v>
      </c>
      <c r="IF316">
        <v>1.86604</v>
      </c>
      <c r="IG316">
        <v>1.86602</v>
      </c>
      <c r="IH316">
        <v>1.86786</v>
      </c>
      <c r="II316">
        <v>1.87027</v>
      </c>
      <c r="IJ316">
        <v>1.86891</v>
      </c>
      <c r="IK316">
        <v>1.87042</v>
      </c>
      <c r="IL316">
        <v>0</v>
      </c>
      <c r="IM316">
        <v>0</v>
      </c>
      <c r="IN316">
        <v>0</v>
      </c>
      <c r="IO316">
        <v>0</v>
      </c>
      <c r="IP316" t="s">
        <v>443</v>
      </c>
      <c r="IQ316" t="s">
        <v>444</v>
      </c>
      <c r="IR316" t="s">
        <v>445</v>
      </c>
      <c r="IS316" t="s">
        <v>445</v>
      </c>
      <c r="IT316" t="s">
        <v>445</v>
      </c>
      <c r="IU316" t="s">
        <v>445</v>
      </c>
      <c r="IV316">
        <v>0</v>
      </c>
      <c r="IW316">
        <v>100</v>
      </c>
      <c r="IX316">
        <v>100</v>
      </c>
      <c r="IY316">
        <v>0.195</v>
      </c>
      <c r="IZ316">
        <v>0.1532</v>
      </c>
      <c r="JA316">
        <v>0.1520806729546384</v>
      </c>
      <c r="JB316">
        <v>0.0003178419753343253</v>
      </c>
      <c r="JC316">
        <v>-6.012475575984678E-07</v>
      </c>
      <c r="JD316">
        <v>7.594320938325871E-11</v>
      </c>
      <c r="JE316">
        <v>-0.06537213769188976</v>
      </c>
      <c r="JF316">
        <v>-0.002779077146552394</v>
      </c>
      <c r="JG316">
        <v>0.0007843295920201409</v>
      </c>
      <c r="JH316">
        <v>-1.211717912536145E-05</v>
      </c>
      <c r="JI316">
        <v>4</v>
      </c>
      <c r="JJ316">
        <v>2338</v>
      </c>
      <c r="JK316">
        <v>1</v>
      </c>
      <c r="JL316">
        <v>27</v>
      </c>
      <c r="JM316">
        <v>190044.6</v>
      </c>
      <c r="JN316">
        <v>190044.7</v>
      </c>
      <c r="JO316">
        <v>0.668945</v>
      </c>
      <c r="JP316">
        <v>2.29614</v>
      </c>
      <c r="JQ316">
        <v>1.39648</v>
      </c>
      <c r="JR316">
        <v>2.34863</v>
      </c>
      <c r="JS316">
        <v>1.49536</v>
      </c>
      <c r="JT316">
        <v>2.55249</v>
      </c>
      <c r="JU316">
        <v>36.8366</v>
      </c>
      <c r="JV316">
        <v>24.0612</v>
      </c>
      <c r="JW316">
        <v>18</v>
      </c>
      <c r="JX316">
        <v>491.679</v>
      </c>
      <c r="JY316">
        <v>440.638</v>
      </c>
      <c r="JZ316">
        <v>29.0766</v>
      </c>
      <c r="KA316">
        <v>29.1635</v>
      </c>
      <c r="KB316">
        <v>30.0001</v>
      </c>
      <c r="KC316">
        <v>28.9958</v>
      </c>
      <c r="KD316">
        <v>28.9258</v>
      </c>
      <c r="KE316">
        <v>13.3434</v>
      </c>
      <c r="KF316">
        <v>23.128</v>
      </c>
      <c r="KG316">
        <v>35.4336</v>
      </c>
      <c r="KH316">
        <v>29.0657</v>
      </c>
      <c r="KI316">
        <v>233.007</v>
      </c>
      <c r="KJ316">
        <v>18.4721</v>
      </c>
      <c r="KK316">
        <v>100.911</v>
      </c>
      <c r="KL316">
        <v>100.467</v>
      </c>
    </row>
    <row r="317" spans="1:298">
      <c r="A317">
        <v>301</v>
      </c>
      <c r="B317">
        <v>1758650107.1</v>
      </c>
      <c r="C317">
        <v>8481.099999904633</v>
      </c>
      <c r="D317" t="s">
        <v>1049</v>
      </c>
      <c r="E317" t="s">
        <v>1050</v>
      </c>
      <c r="F317">
        <v>5</v>
      </c>
      <c r="G317" t="s">
        <v>1026</v>
      </c>
      <c r="H317" t="s">
        <v>437</v>
      </c>
      <c r="I317" t="s">
        <v>438</v>
      </c>
      <c r="J317">
        <v>1758650099.314285</v>
      </c>
      <c r="K317">
        <f>(L317)/1000</f>
        <v>0</v>
      </c>
      <c r="L317">
        <f>IF(DQ317, AO317, AI317)</f>
        <v>0</v>
      </c>
      <c r="M317">
        <f>IF(DQ317, AJ317, AH317)</f>
        <v>0</v>
      </c>
      <c r="N317">
        <f>DS317 - IF(AV317&gt;1, M317*DM317*100.0/(AX317), 0)</f>
        <v>0</v>
      </c>
      <c r="O317">
        <f>((U317-K317/2)*N317-M317)/(U317+K317/2)</f>
        <v>0</v>
      </c>
      <c r="P317">
        <f>O317*(DZ317+EA317)/1000.0</f>
        <v>0</v>
      </c>
      <c r="Q317">
        <f>(DS317 - IF(AV317&gt;1, M317*DM317*100.0/(AX317), 0))*(DZ317+EA317)/1000.0</f>
        <v>0</v>
      </c>
      <c r="R317">
        <f>2.0/((1/T317-1/S317)+SIGN(T317)*SQRT((1/T317-1/S317)*(1/T317-1/S317) + 4*DN317/((DN317+1)*(DN317+1))*(2*1/T317*1/S317-1/S317*1/S317)))</f>
        <v>0</v>
      </c>
      <c r="S317">
        <f>IF(LEFT(DO317,1)&lt;&gt;"0",IF(LEFT(DO317,1)="1",3.0,DP317),$D$5+$E$5*(EG317*DZ317/($K$5*1000))+$F$5*(EG317*DZ317/($K$5*1000))*MAX(MIN(DM317,$J$5),$I$5)*MAX(MIN(DM317,$J$5),$I$5)+$G$5*MAX(MIN(DM317,$J$5),$I$5)*(EG317*DZ317/($K$5*1000))+$H$5*(EG317*DZ317/($K$5*1000))*(EG317*DZ317/($K$5*1000)))</f>
        <v>0</v>
      </c>
      <c r="T317">
        <f>K317*(1000-(1000*0.61365*exp(17.502*X317/(240.97+X317))/(DZ317+EA317)+DU317)/2)/(1000*0.61365*exp(17.502*X317/(240.97+X317))/(DZ317+EA317)-DU317)</f>
        <v>0</v>
      </c>
      <c r="U317">
        <f>1/((DN317+1)/(R317/1.6)+1/(S317/1.37)) + DN317/((DN317+1)/(R317/1.6) + DN317/(S317/1.37))</f>
        <v>0</v>
      </c>
      <c r="V317">
        <f>(DI317*DL317)</f>
        <v>0</v>
      </c>
      <c r="W317">
        <f>(EB317+(V317+2*0.95*5.67E-8*(((EB317+$B$7)+273)^4-(EB317+273)^4)-44100*K317)/(1.84*29.3*S317+8*0.95*5.67E-8*(EB317+273)^3))</f>
        <v>0</v>
      </c>
      <c r="X317">
        <f>($C$7*EC317+$D$7*ED317+$E$7*W317)</f>
        <v>0</v>
      </c>
      <c r="Y317">
        <f>0.61365*exp(17.502*X317/(240.97+X317))</f>
        <v>0</v>
      </c>
      <c r="Z317">
        <f>(AA317/AB317*100)</f>
        <v>0</v>
      </c>
      <c r="AA317">
        <f>DU317*(DZ317+EA317)/1000</f>
        <v>0</v>
      </c>
      <c r="AB317">
        <f>0.61365*exp(17.502*EB317/(240.97+EB317))</f>
        <v>0</v>
      </c>
      <c r="AC317">
        <f>(Y317-DU317*(DZ317+EA317)/1000)</f>
        <v>0</v>
      </c>
      <c r="AD317">
        <f>(-K317*44100)</f>
        <v>0</v>
      </c>
      <c r="AE317">
        <f>2*29.3*S317*0.92*(EB317-X317)</f>
        <v>0</v>
      </c>
      <c r="AF317">
        <f>2*0.95*5.67E-8*(((EB317+$B$7)+273)^4-(X317+273)^4)</f>
        <v>0</v>
      </c>
      <c r="AG317">
        <f>V317+AF317+AD317+AE317</f>
        <v>0</v>
      </c>
      <c r="AH317">
        <f>DY317*AV317*(DT317-DS317*(1000-AV317*DV317)/(1000-AV317*DU317))/(100*DM317)</f>
        <v>0</v>
      </c>
      <c r="AI317">
        <f>1000*DY317*AV317*(DU317-DV317)/(100*DM317*(1000-AV317*DU317))</f>
        <v>0</v>
      </c>
      <c r="AJ317">
        <f>(AK317 - AL317 - DZ317*1E3/(8.314*(EB317+273.15)) * AN317/DY317 * AM317) * DY317/(100*DM317) * (1000 - DV317)/1000</f>
        <v>0</v>
      </c>
      <c r="AK317">
        <v>255.4754517185498</v>
      </c>
      <c r="AL317">
        <v>254.524496969697</v>
      </c>
      <c r="AM317">
        <v>-3.083107173445481</v>
      </c>
      <c r="AN317">
        <v>64.96223837057754</v>
      </c>
      <c r="AO317">
        <f>(AQ317 - AP317 + DZ317*1E3/(8.314*(EB317+273.15)) * AS317/DY317 * AR317) * DY317/(100*DM317) * 1000/(1000 - AQ317)</f>
        <v>0</v>
      </c>
      <c r="AP317">
        <v>18.52779652991338</v>
      </c>
      <c r="AQ317">
        <v>24.22456848484848</v>
      </c>
      <c r="AR317">
        <v>4.076049385869824E-06</v>
      </c>
      <c r="AS317">
        <v>107.1830395523258</v>
      </c>
      <c r="AT317">
        <v>0</v>
      </c>
      <c r="AU317">
        <v>0</v>
      </c>
      <c r="AV317">
        <f>IF(AT317*$H$13&gt;=AX317,1.0,(AX317/(AX317-AT317*$H$13)))</f>
        <v>0</v>
      </c>
      <c r="AW317">
        <f>(AV317-1)*100</f>
        <v>0</v>
      </c>
      <c r="AX317">
        <f>MAX(0,($B$13+$C$13*EG317)/(1+$D$13*EG317)*DZ317/(EB317+273)*$E$13)</f>
        <v>0</v>
      </c>
      <c r="AY317" t="s">
        <v>439</v>
      </c>
      <c r="AZ317" t="s">
        <v>439</v>
      </c>
      <c r="BA317">
        <v>0</v>
      </c>
      <c r="BB317">
        <v>0</v>
      </c>
      <c r="BC317">
        <f>1-BA317/BB317</f>
        <v>0</v>
      </c>
      <c r="BD317">
        <v>0</v>
      </c>
      <c r="BE317" t="s">
        <v>439</v>
      </c>
      <c r="BF317" t="s">
        <v>439</v>
      </c>
      <c r="BG317">
        <v>0</v>
      </c>
      <c r="BH317">
        <v>0</v>
      </c>
      <c r="BI317">
        <f>1-BG317/BH317</f>
        <v>0</v>
      </c>
      <c r="BJ317">
        <v>0.5</v>
      </c>
      <c r="BK317">
        <f>DJ317</f>
        <v>0</v>
      </c>
      <c r="BL317">
        <f>M317</f>
        <v>0</v>
      </c>
      <c r="BM317">
        <f>BI317*BJ317*BK317</f>
        <v>0</v>
      </c>
      <c r="BN317">
        <f>(BL317-BD317)/BK317</f>
        <v>0</v>
      </c>
      <c r="BO317">
        <f>(BB317-BH317)/BH317</f>
        <v>0</v>
      </c>
      <c r="BP317">
        <f>BA317/(BC317+BA317/BH317)</f>
        <v>0</v>
      </c>
      <c r="BQ317" t="s">
        <v>439</v>
      </c>
      <c r="BR317">
        <v>0</v>
      </c>
      <c r="BS317">
        <f>IF(BR317&lt;&gt;0, BR317, BP317)</f>
        <v>0</v>
      </c>
      <c r="BT317">
        <f>1-BS317/BH317</f>
        <v>0</v>
      </c>
      <c r="BU317">
        <f>(BH317-BG317)/(BH317-BS317)</f>
        <v>0</v>
      </c>
      <c r="BV317">
        <f>(BB317-BH317)/(BB317-BS317)</f>
        <v>0</v>
      </c>
      <c r="BW317">
        <f>(BH317-BG317)/(BH317-BA317)</f>
        <v>0</v>
      </c>
      <c r="BX317">
        <f>(BB317-BH317)/(BB317-BA317)</f>
        <v>0</v>
      </c>
      <c r="BY317">
        <f>(BU317*BS317/BG317)</f>
        <v>0</v>
      </c>
      <c r="BZ317">
        <f>(1-BY317)</f>
        <v>0</v>
      </c>
      <c r="DI317">
        <f>$B$11*EH317+$C$11*EI317+$F$11*ET317*(1-EW317)</f>
        <v>0</v>
      </c>
      <c r="DJ317">
        <f>DI317*DK317</f>
        <v>0</v>
      </c>
      <c r="DK317">
        <f>($B$11*$D$9+$C$11*$D$9+$F$11*((FG317+EY317)/MAX(FG317+EY317+FH317, 0.1)*$I$9+FH317/MAX(FG317+EY317+FH317, 0.1)*$J$9))/($B$11+$C$11+$F$11)</f>
        <v>0</v>
      </c>
      <c r="DL317">
        <f>($B$11*$K$9+$C$11*$K$9+$F$11*((FG317+EY317)/MAX(FG317+EY317+FH317, 0.1)*$P$9+FH317/MAX(FG317+EY317+FH317, 0.1)*$Q$9))/($B$11+$C$11+$F$11)</f>
        <v>0</v>
      </c>
      <c r="DM317">
        <v>3.7</v>
      </c>
      <c r="DN317">
        <v>0.5</v>
      </c>
      <c r="DO317" t="s">
        <v>440</v>
      </c>
      <c r="DP317">
        <v>2</v>
      </c>
      <c r="DQ317" t="b">
        <v>1</v>
      </c>
      <c r="DR317">
        <v>1758650099.314285</v>
      </c>
      <c r="DS317">
        <v>270.3424642857142</v>
      </c>
      <c r="DT317">
        <v>265.8298571428571</v>
      </c>
      <c r="DU317">
        <v>24.21933571428571</v>
      </c>
      <c r="DV317">
        <v>18.52836785714286</v>
      </c>
      <c r="DW317">
        <v>270.1469642857143</v>
      </c>
      <c r="DX317">
        <v>24.06622142857143</v>
      </c>
      <c r="DY317">
        <v>499.9966785714285</v>
      </c>
      <c r="DZ317">
        <v>90.42535357142856</v>
      </c>
      <c r="EA317">
        <v>0.030261</v>
      </c>
      <c r="EB317">
        <v>30.52265</v>
      </c>
      <c r="EC317">
        <v>30.02184285714285</v>
      </c>
      <c r="ED317">
        <v>999.9000000000002</v>
      </c>
      <c r="EE317">
        <v>0</v>
      </c>
      <c r="EF317">
        <v>0</v>
      </c>
      <c r="EG317">
        <v>10003.65535714286</v>
      </c>
      <c r="EH317">
        <v>0</v>
      </c>
      <c r="EI317">
        <v>11.79113928571429</v>
      </c>
      <c r="EJ317">
        <v>4.5126325</v>
      </c>
      <c r="EK317">
        <v>277.0523571428571</v>
      </c>
      <c r="EL317">
        <v>270.8481071428571</v>
      </c>
      <c r="EM317">
        <v>5.690975</v>
      </c>
      <c r="EN317">
        <v>265.8298571428571</v>
      </c>
      <c r="EO317">
        <v>18.52836785714286</v>
      </c>
      <c r="EP317">
        <v>2.190042857142857</v>
      </c>
      <c r="EQ317">
        <v>1.675434285714286</v>
      </c>
      <c r="ER317">
        <v>18.88965357142857</v>
      </c>
      <c r="ES317">
        <v>14.67067857142857</v>
      </c>
      <c r="ET317">
        <v>1999.9825</v>
      </c>
      <c r="EU317">
        <v>0.9800053571428571</v>
      </c>
      <c r="EV317">
        <v>0.01999498571428571</v>
      </c>
      <c r="EW317">
        <v>0</v>
      </c>
      <c r="EX317">
        <v>520.4236071428571</v>
      </c>
      <c r="EY317">
        <v>5.00097</v>
      </c>
      <c r="EZ317">
        <v>10423.85714285714</v>
      </c>
      <c r="FA317">
        <v>16707.46071428572</v>
      </c>
      <c r="FB317">
        <v>41.25</v>
      </c>
      <c r="FC317">
        <v>41.56199999999999</v>
      </c>
      <c r="FD317">
        <v>41.18699999999999</v>
      </c>
      <c r="FE317">
        <v>41.18699999999999</v>
      </c>
      <c r="FF317">
        <v>41.81199999999999</v>
      </c>
      <c r="FG317">
        <v>1955.0925</v>
      </c>
      <c r="FH317">
        <v>39.89000000000001</v>
      </c>
      <c r="FI317">
        <v>0</v>
      </c>
      <c r="FJ317">
        <v>1758650108.4</v>
      </c>
      <c r="FK317">
        <v>0</v>
      </c>
      <c r="FL317">
        <v>520.1251538461539</v>
      </c>
      <c r="FM317">
        <v>-43.90680340920304</v>
      </c>
      <c r="FN317">
        <v>-864.2393161615607</v>
      </c>
      <c r="FO317">
        <v>10417.84615384615</v>
      </c>
      <c r="FP317">
        <v>15</v>
      </c>
      <c r="FQ317">
        <v>0</v>
      </c>
      <c r="FR317" t="s">
        <v>441</v>
      </c>
      <c r="FS317">
        <v>1747247426.5</v>
      </c>
      <c r="FT317">
        <v>1747247420.5</v>
      </c>
      <c r="FU317">
        <v>0</v>
      </c>
      <c r="FV317">
        <v>1.027</v>
      </c>
      <c r="FW317">
        <v>0.031</v>
      </c>
      <c r="FX317">
        <v>0.02</v>
      </c>
      <c r="FY317">
        <v>0.05</v>
      </c>
      <c r="FZ317">
        <v>420</v>
      </c>
      <c r="GA317">
        <v>16</v>
      </c>
      <c r="GB317">
        <v>0.01</v>
      </c>
      <c r="GC317">
        <v>0.1</v>
      </c>
      <c r="GD317">
        <v>4.052715365853659</v>
      </c>
      <c r="GE317">
        <v>10.36754320557491</v>
      </c>
      <c r="GF317">
        <v>1.026764599205175</v>
      </c>
      <c r="GG317">
        <v>0</v>
      </c>
      <c r="GH317">
        <v>522.4128235294116</v>
      </c>
      <c r="GI317">
        <v>-45.4445836502591</v>
      </c>
      <c r="GJ317">
        <v>4.465110725658163</v>
      </c>
      <c r="GK317">
        <v>-1</v>
      </c>
      <c r="GL317">
        <v>5.688879756097561</v>
      </c>
      <c r="GM317">
        <v>0.04650146341464512</v>
      </c>
      <c r="GN317">
        <v>0.004710304473512782</v>
      </c>
      <c r="GO317">
        <v>1</v>
      </c>
      <c r="GP317">
        <v>1</v>
      </c>
      <c r="GQ317">
        <v>2</v>
      </c>
      <c r="GR317" t="s">
        <v>442</v>
      </c>
      <c r="GS317">
        <v>3.13515</v>
      </c>
      <c r="GT317">
        <v>2.69049</v>
      </c>
      <c r="GU317">
        <v>0.0610051</v>
      </c>
      <c r="GV317">
        <v>0.0591502</v>
      </c>
      <c r="GW317">
        <v>0.106827</v>
      </c>
      <c r="GX317">
        <v>0.08743479999999999</v>
      </c>
      <c r="GY317">
        <v>29820.9</v>
      </c>
      <c r="GZ317">
        <v>29937.3</v>
      </c>
      <c r="HA317">
        <v>29525.6</v>
      </c>
      <c r="HB317">
        <v>29407.2</v>
      </c>
      <c r="HC317">
        <v>34841.3</v>
      </c>
      <c r="HD317">
        <v>35551</v>
      </c>
      <c r="HE317">
        <v>41548.3</v>
      </c>
      <c r="HF317">
        <v>41780.8</v>
      </c>
      <c r="HG317">
        <v>1.92103</v>
      </c>
      <c r="HH317">
        <v>1.85592</v>
      </c>
      <c r="HI317">
        <v>0.0670627</v>
      </c>
      <c r="HJ317">
        <v>0</v>
      </c>
      <c r="HK317">
        <v>28.9298</v>
      </c>
      <c r="HL317">
        <v>999.9</v>
      </c>
      <c r="HM317">
        <v>43.6</v>
      </c>
      <c r="HN317">
        <v>31.9</v>
      </c>
      <c r="HO317">
        <v>22.8939</v>
      </c>
      <c r="HP317">
        <v>61.9325</v>
      </c>
      <c r="HQ317">
        <v>26.1098</v>
      </c>
      <c r="HR317">
        <v>1</v>
      </c>
      <c r="HS317">
        <v>0.121004</v>
      </c>
      <c r="HT317">
        <v>-0.395387</v>
      </c>
      <c r="HU317">
        <v>20.3377</v>
      </c>
      <c r="HV317">
        <v>5.21609</v>
      </c>
      <c r="HW317">
        <v>12.014</v>
      </c>
      <c r="HX317">
        <v>4.9889</v>
      </c>
      <c r="HY317">
        <v>3.28768</v>
      </c>
      <c r="HZ317">
        <v>9999</v>
      </c>
      <c r="IA317">
        <v>9999</v>
      </c>
      <c r="IB317">
        <v>9999</v>
      </c>
      <c r="IC317">
        <v>999.9</v>
      </c>
      <c r="ID317">
        <v>1.8676</v>
      </c>
      <c r="IE317">
        <v>1.86676</v>
      </c>
      <c r="IF317">
        <v>1.86603</v>
      </c>
      <c r="IG317">
        <v>1.866</v>
      </c>
      <c r="IH317">
        <v>1.86786</v>
      </c>
      <c r="II317">
        <v>1.87028</v>
      </c>
      <c r="IJ317">
        <v>1.86891</v>
      </c>
      <c r="IK317">
        <v>1.87042</v>
      </c>
      <c r="IL317">
        <v>0</v>
      </c>
      <c r="IM317">
        <v>0</v>
      </c>
      <c r="IN317">
        <v>0</v>
      </c>
      <c r="IO317">
        <v>0</v>
      </c>
      <c r="IP317" t="s">
        <v>443</v>
      </c>
      <c r="IQ317" t="s">
        <v>444</v>
      </c>
      <c r="IR317" t="s">
        <v>445</v>
      </c>
      <c r="IS317" t="s">
        <v>445</v>
      </c>
      <c r="IT317" t="s">
        <v>445</v>
      </c>
      <c r="IU317" t="s">
        <v>445</v>
      </c>
      <c r="IV317">
        <v>0</v>
      </c>
      <c r="IW317">
        <v>100</v>
      </c>
      <c r="IX317">
        <v>100</v>
      </c>
      <c r="IY317">
        <v>0.195</v>
      </c>
      <c r="IZ317">
        <v>0.1532</v>
      </c>
      <c r="JA317">
        <v>0.1520806729546384</v>
      </c>
      <c r="JB317">
        <v>0.0003178419753343253</v>
      </c>
      <c r="JC317">
        <v>-6.012475575984678E-07</v>
      </c>
      <c r="JD317">
        <v>7.594320938325871E-11</v>
      </c>
      <c r="JE317">
        <v>-0.06537213769188976</v>
      </c>
      <c r="JF317">
        <v>-0.002779077146552394</v>
      </c>
      <c r="JG317">
        <v>0.0007843295920201409</v>
      </c>
      <c r="JH317">
        <v>-1.211717912536145E-05</v>
      </c>
      <c r="JI317">
        <v>4</v>
      </c>
      <c r="JJ317">
        <v>2338</v>
      </c>
      <c r="JK317">
        <v>1</v>
      </c>
      <c r="JL317">
        <v>27</v>
      </c>
      <c r="JM317">
        <v>190044.7</v>
      </c>
      <c r="JN317">
        <v>190044.8</v>
      </c>
      <c r="JO317">
        <v>0.6359860000000001</v>
      </c>
      <c r="JP317">
        <v>2.30103</v>
      </c>
      <c r="JQ317">
        <v>1.39771</v>
      </c>
      <c r="JR317">
        <v>2.34131</v>
      </c>
      <c r="JS317">
        <v>1.49536</v>
      </c>
      <c r="JT317">
        <v>2.66235</v>
      </c>
      <c r="JU317">
        <v>36.8366</v>
      </c>
      <c r="JV317">
        <v>24.0612</v>
      </c>
      <c r="JW317">
        <v>18</v>
      </c>
      <c r="JX317">
        <v>491.647</v>
      </c>
      <c r="JY317">
        <v>440.638</v>
      </c>
      <c r="JZ317">
        <v>29.0557</v>
      </c>
      <c r="KA317">
        <v>29.1635</v>
      </c>
      <c r="KB317">
        <v>30</v>
      </c>
      <c r="KC317">
        <v>28.9958</v>
      </c>
      <c r="KD317">
        <v>28.9258</v>
      </c>
      <c r="KE317">
        <v>12.675</v>
      </c>
      <c r="KF317">
        <v>23.128</v>
      </c>
      <c r="KG317">
        <v>35.4336</v>
      </c>
      <c r="KH317">
        <v>29.0414</v>
      </c>
      <c r="KI317">
        <v>219.651</v>
      </c>
      <c r="KJ317">
        <v>18.4604</v>
      </c>
      <c r="KK317">
        <v>100.91</v>
      </c>
      <c r="KL317">
        <v>100.467</v>
      </c>
    </row>
    <row r="318" spans="1:298">
      <c r="A318">
        <v>302</v>
      </c>
      <c r="B318">
        <v>1758650112.1</v>
      </c>
      <c r="C318">
        <v>8486.099999904633</v>
      </c>
      <c r="D318" t="s">
        <v>1051</v>
      </c>
      <c r="E318" t="s">
        <v>1052</v>
      </c>
      <c r="F318">
        <v>5</v>
      </c>
      <c r="G318" t="s">
        <v>1026</v>
      </c>
      <c r="H318" t="s">
        <v>437</v>
      </c>
      <c r="I318" t="s">
        <v>438</v>
      </c>
      <c r="J318">
        <v>1758650104.6</v>
      </c>
      <c r="K318">
        <f>(L318)/1000</f>
        <v>0</v>
      </c>
      <c r="L318">
        <f>IF(DQ318, AO318, AI318)</f>
        <v>0</v>
      </c>
      <c r="M318">
        <f>IF(DQ318, AJ318, AH318)</f>
        <v>0</v>
      </c>
      <c r="N318">
        <f>DS318 - IF(AV318&gt;1, M318*DM318*100.0/(AX318), 0)</f>
        <v>0</v>
      </c>
      <c r="O318">
        <f>((U318-K318/2)*N318-M318)/(U318+K318/2)</f>
        <v>0</v>
      </c>
      <c r="P318">
        <f>O318*(DZ318+EA318)/1000.0</f>
        <v>0</v>
      </c>
      <c r="Q318">
        <f>(DS318 - IF(AV318&gt;1, M318*DM318*100.0/(AX318), 0))*(DZ318+EA318)/1000.0</f>
        <v>0</v>
      </c>
      <c r="R318">
        <f>2.0/((1/T318-1/S318)+SIGN(T318)*SQRT((1/T318-1/S318)*(1/T318-1/S318) + 4*DN318/((DN318+1)*(DN318+1))*(2*1/T318*1/S318-1/S318*1/S318)))</f>
        <v>0</v>
      </c>
      <c r="S318">
        <f>IF(LEFT(DO318,1)&lt;&gt;"0",IF(LEFT(DO318,1)="1",3.0,DP318),$D$5+$E$5*(EG318*DZ318/($K$5*1000))+$F$5*(EG318*DZ318/($K$5*1000))*MAX(MIN(DM318,$J$5),$I$5)*MAX(MIN(DM318,$J$5),$I$5)+$G$5*MAX(MIN(DM318,$J$5),$I$5)*(EG318*DZ318/($K$5*1000))+$H$5*(EG318*DZ318/($K$5*1000))*(EG318*DZ318/($K$5*1000)))</f>
        <v>0</v>
      </c>
      <c r="T318">
        <f>K318*(1000-(1000*0.61365*exp(17.502*X318/(240.97+X318))/(DZ318+EA318)+DU318)/2)/(1000*0.61365*exp(17.502*X318/(240.97+X318))/(DZ318+EA318)-DU318)</f>
        <v>0</v>
      </c>
      <c r="U318">
        <f>1/((DN318+1)/(R318/1.6)+1/(S318/1.37)) + DN318/((DN318+1)/(R318/1.6) + DN318/(S318/1.37))</f>
        <v>0</v>
      </c>
      <c r="V318">
        <f>(DI318*DL318)</f>
        <v>0</v>
      </c>
      <c r="W318">
        <f>(EB318+(V318+2*0.95*5.67E-8*(((EB318+$B$7)+273)^4-(EB318+273)^4)-44100*K318)/(1.84*29.3*S318+8*0.95*5.67E-8*(EB318+273)^3))</f>
        <v>0</v>
      </c>
      <c r="X318">
        <f>($C$7*EC318+$D$7*ED318+$E$7*W318)</f>
        <v>0</v>
      </c>
      <c r="Y318">
        <f>0.61365*exp(17.502*X318/(240.97+X318))</f>
        <v>0</v>
      </c>
      <c r="Z318">
        <f>(AA318/AB318*100)</f>
        <v>0</v>
      </c>
      <c r="AA318">
        <f>DU318*(DZ318+EA318)/1000</f>
        <v>0</v>
      </c>
      <c r="AB318">
        <f>0.61365*exp(17.502*EB318/(240.97+EB318))</f>
        <v>0</v>
      </c>
      <c r="AC318">
        <f>(Y318-DU318*(DZ318+EA318)/1000)</f>
        <v>0</v>
      </c>
      <c r="AD318">
        <f>(-K318*44100)</f>
        <v>0</v>
      </c>
      <c r="AE318">
        <f>2*29.3*S318*0.92*(EB318-X318)</f>
        <v>0</v>
      </c>
      <c r="AF318">
        <f>2*0.95*5.67E-8*(((EB318+$B$7)+273)^4-(X318+273)^4)</f>
        <v>0</v>
      </c>
      <c r="AG318">
        <f>V318+AF318+AD318+AE318</f>
        <v>0</v>
      </c>
      <c r="AH318">
        <f>DY318*AV318*(DT318-DS318*(1000-AV318*DV318)/(1000-AV318*DU318))/(100*DM318)</f>
        <v>0</v>
      </c>
      <c r="AI318">
        <f>1000*DY318*AV318*(DU318-DV318)/(100*DM318*(1000-AV318*DU318))</f>
        <v>0</v>
      </c>
      <c r="AJ318">
        <f>(AK318 - AL318 - DZ318*1E3/(8.314*(EB318+273.15)) * AN318/DY318 * AM318) * DY318/(100*DM318) * (1000 - DV318)/1000</f>
        <v>0</v>
      </c>
      <c r="AK318">
        <v>238.7092090525587</v>
      </c>
      <c r="AL318">
        <v>238.9059212121212</v>
      </c>
      <c r="AM318">
        <v>-3.131776082883726</v>
      </c>
      <c r="AN318">
        <v>64.96223837057754</v>
      </c>
      <c r="AO318">
        <f>(AQ318 - AP318 + DZ318*1E3/(8.314*(EB318+273.15)) * AS318/DY318 * AR318) * DY318/(100*DM318) * 1000/(1000 - AQ318)</f>
        <v>0</v>
      </c>
      <c r="AP318">
        <v>18.52801280773873</v>
      </c>
      <c r="AQ318">
        <v>24.22652848484849</v>
      </c>
      <c r="AR318">
        <v>1.672638263471882E-06</v>
      </c>
      <c r="AS318">
        <v>107.1830395523258</v>
      </c>
      <c r="AT318">
        <v>0</v>
      </c>
      <c r="AU318">
        <v>0</v>
      </c>
      <c r="AV318">
        <f>IF(AT318*$H$13&gt;=AX318,1.0,(AX318/(AX318-AT318*$H$13)))</f>
        <v>0</v>
      </c>
      <c r="AW318">
        <f>(AV318-1)*100</f>
        <v>0</v>
      </c>
      <c r="AX318">
        <f>MAX(0,($B$13+$C$13*EG318)/(1+$D$13*EG318)*DZ318/(EB318+273)*$E$13)</f>
        <v>0</v>
      </c>
      <c r="AY318" t="s">
        <v>439</v>
      </c>
      <c r="AZ318" t="s">
        <v>439</v>
      </c>
      <c r="BA318">
        <v>0</v>
      </c>
      <c r="BB318">
        <v>0</v>
      </c>
      <c r="BC318">
        <f>1-BA318/BB318</f>
        <v>0</v>
      </c>
      <c r="BD318">
        <v>0</v>
      </c>
      <c r="BE318" t="s">
        <v>439</v>
      </c>
      <c r="BF318" t="s">
        <v>439</v>
      </c>
      <c r="BG318">
        <v>0</v>
      </c>
      <c r="BH318">
        <v>0</v>
      </c>
      <c r="BI318">
        <f>1-BG318/BH318</f>
        <v>0</v>
      </c>
      <c r="BJ318">
        <v>0.5</v>
      </c>
      <c r="BK318">
        <f>DJ318</f>
        <v>0</v>
      </c>
      <c r="BL318">
        <f>M318</f>
        <v>0</v>
      </c>
      <c r="BM318">
        <f>BI318*BJ318*BK318</f>
        <v>0</v>
      </c>
      <c r="BN318">
        <f>(BL318-BD318)/BK318</f>
        <v>0</v>
      </c>
      <c r="BO318">
        <f>(BB318-BH318)/BH318</f>
        <v>0</v>
      </c>
      <c r="BP318">
        <f>BA318/(BC318+BA318/BH318)</f>
        <v>0</v>
      </c>
      <c r="BQ318" t="s">
        <v>439</v>
      </c>
      <c r="BR318">
        <v>0</v>
      </c>
      <c r="BS318">
        <f>IF(BR318&lt;&gt;0, BR318, BP318)</f>
        <v>0</v>
      </c>
      <c r="BT318">
        <f>1-BS318/BH318</f>
        <v>0</v>
      </c>
      <c r="BU318">
        <f>(BH318-BG318)/(BH318-BS318)</f>
        <v>0</v>
      </c>
      <c r="BV318">
        <f>(BB318-BH318)/(BB318-BS318)</f>
        <v>0</v>
      </c>
      <c r="BW318">
        <f>(BH318-BG318)/(BH318-BA318)</f>
        <v>0</v>
      </c>
      <c r="BX318">
        <f>(BB318-BH318)/(BB318-BA318)</f>
        <v>0</v>
      </c>
      <c r="BY318">
        <f>(BU318*BS318/BG318)</f>
        <v>0</v>
      </c>
      <c r="BZ318">
        <f>(1-BY318)</f>
        <v>0</v>
      </c>
      <c r="DI318">
        <f>$B$11*EH318+$C$11*EI318+$F$11*ET318*(1-EW318)</f>
        <v>0</v>
      </c>
      <c r="DJ318">
        <f>DI318*DK318</f>
        <v>0</v>
      </c>
      <c r="DK318">
        <f>($B$11*$D$9+$C$11*$D$9+$F$11*((FG318+EY318)/MAX(FG318+EY318+FH318, 0.1)*$I$9+FH318/MAX(FG318+EY318+FH318, 0.1)*$J$9))/($B$11+$C$11+$F$11)</f>
        <v>0</v>
      </c>
      <c r="DL318">
        <f>($B$11*$K$9+$C$11*$K$9+$F$11*((FG318+EY318)/MAX(FG318+EY318+FH318, 0.1)*$P$9+FH318/MAX(FG318+EY318+FH318, 0.1)*$Q$9))/($B$11+$C$11+$F$11)</f>
        <v>0</v>
      </c>
      <c r="DM318">
        <v>3.7</v>
      </c>
      <c r="DN318">
        <v>0.5</v>
      </c>
      <c r="DO318" t="s">
        <v>440</v>
      </c>
      <c r="DP318">
        <v>2</v>
      </c>
      <c r="DQ318" t="b">
        <v>1</v>
      </c>
      <c r="DR318">
        <v>1758650104.6</v>
      </c>
      <c r="DS318">
        <v>254.3468518518519</v>
      </c>
      <c r="DT318">
        <v>248.7535185185185</v>
      </c>
      <c r="DU318">
        <v>24.22297777777778</v>
      </c>
      <c r="DV318">
        <v>18.52825555555556</v>
      </c>
      <c r="DW318">
        <v>254.1516666666667</v>
      </c>
      <c r="DX318">
        <v>24.06981851851852</v>
      </c>
      <c r="DY318">
        <v>500.0060000000001</v>
      </c>
      <c r="DZ318">
        <v>90.4255037037037</v>
      </c>
      <c r="EA318">
        <v>0.0302333962962963</v>
      </c>
      <c r="EB318">
        <v>30.5218037037037</v>
      </c>
      <c r="EC318">
        <v>30.02535185185185</v>
      </c>
      <c r="ED318">
        <v>999.9000000000001</v>
      </c>
      <c r="EE318">
        <v>0</v>
      </c>
      <c r="EF318">
        <v>0</v>
      </c>
      <c r="EG318">
        <v>10004.3962962963</v>
      </c>
      <c r="EH318">
        <v>0</v>
      </c>
      <c r="EI318">
        <v>11.79766296296296</v>
      </c>
      <c r="EJ318">
        <v>5.593397407407408</v>
      </c>
      <c r="EK318">
        <v>260.6607037037037</v>
      </c>
      <c r="EL318">
        <v>253.4493703703704</v>
      </c>
      <c r="EM318">
        <v>5.694728888888888</v>
      </c>
      <c r="EN318">
        <v>248.7535185185185</v>
      </c>
      <c r="EO318">
        <v>18.52825555555556</v>
      </c>
      <c r="EP318">
        <v>2.190375925925926</v>
      </c>
      <c r="EQ318">
        <v>1.675426666666667</v>
      </c>
      <c r="ER318">
        <v>18.89208148148148</v>
      </c>
      <c r="ES318">
        <v>14.67060740740741</v>
      </c>
      <c r="ET318">
        <v>2000.001111111111</v>
      </c>
      <c r="EU318">
        <v>0.9800055925925926</v>
      </c>
      <c r="EV318">
        <v>0.01999475555555555</v>
      </c>
      <c r="EW318">
        <v>0</v>
      </c>
      <c r="EX318">
        <v>516.6943703703704</v>
      </c>
      <c r="EY318">
        <v>5.00097</v>
      </c>
      <c r="EZ318">
        <v>10350.40740740741</v>
      </c>
      <c r="FA318">
        <v>16707.61851851852</v>
      </c>
      <c r="FB318">
        <v>41.25</v>
      </c>
      <c r="FC318">
        <v>41.56199999999999</v>
      </c>
      <c r="FD318">
        <v>41.18699999999999</v>
      </c>
      <c r="FE318">
        <v>41.18699999999999</v>
      </c>
      <c r="FF318">
        <v>41.81199999999999</v>
      </c>
      <c r="FG318">
        <v>1955.111111111112</v>
      </c>
      <c r="FH318">
        <v>39.89000000000001</v>
      </c>
      <c r="FI318">
        <v>0</v>
      </c>
      <c r="FJ318">
        <v>1758650113.2</v>
      </c>
      <c r="FK318">
        <v>0</v>
      </c>
      <c r="FL318">
        <v>516.753</v>
      </c>
      <c r="FM318">
        <v>-41.0807521680147</v>
      </c>
      <c r="FN318">
        <v>-797.9179492679276</v>
      </c>
      <c r="FO318">
        <v>10351.42692307692</v>
      </c>
      <c r="FP318">
        <v>15</v>
      </c>
      <c r="FQ318">
        <v>0</v>
      </c>
      <c r="FR318" t="s">
        <v>441</v>
      </c>
      <c r="FS318">
        <v>1747247426.5</v>
      </c>
      <c r="FT318">
        <v>1747247420.5</v>
      </c>
      <c r="FU318">
        <v>0</v>
      </c>
      <c r="FV318">
        <v>1.027</v>
      </c>
      <c r="FW318">
        <v>0.031</v>
      </c>
      <c r="FX318">
        <v>0.02</v>
      </c>
      <c r="FY318">
        <v>0.05</v>
      </c>
      <c r="FZ318">
        <v>420</v>
      </c>
      <c r="GA318">
        <v>16</v>
      </c>
      <c r="GB318">
        <v>0.01</v>
      </c>
      <c r="GC318">
        <v>0.1</v>
      </c>
      <c r="GD318">
        <v>4.832334634146341</v>
      </c>
      <c r="GE318">
        <v>11.62448905923344</v>
      </c>
      <c r="GF318">
        <v>1.157695106763809</v>
      </c>
      <c r="GG318">
        <v>0</v>
      </c>
      <c r="GH318">
        <v>519.3205882352941</v>
      </c>
      <c r="GI318">
        <v>-43.05423987621739</v>
      </c>
      <c r="GJ318">
        <v>4.230052872132705</v>
      </c>
      <c r="GK318">
        <v>-1</v>
      </c>
      <c r="GL318">
        <v>5.691928780487805</v>
      </c>
      <c r="GM318">
        <v>0.04533993031360926</v>
      </c>
      <c r="GN318">
        <v>0.004593711074895663</v>
      </c>
      <c r="GO318">
        <v>1</v>
      </c>
      <c r="GP318">
        <v>1</v>
      </c>
      <c r="GQ318">
        <v>2</v>
      </c>
      <c r="GR318" t="s">
        <v>442</v>
      </c>
      <c r="GS318">
        <v>3.13508</v>
      </c>
      <c r="GT318">
        <v>2.69082</v>
      </c>
      <c r="GU318">
        <v>0.0577344</v>
      </c>
      <c r="GV318">
        <v>0.0556143</v>
      </c>
      <c r="GW318">
        <v>0.106836</v>
      </c>
      <c r="GX318">
        <v>0.0874356</v>
      </c>
      <c r="GY318">
        <v>29924.6</v>
      </c>
      <c r="GZ318">
        <v>30050.2</v>
      </c>
      <c r="HA318">
        <v>29525.3</v>
      </c>
      <c r="HB318">
        <v>29407.7</v>
      </c>
      <c r="HC318">
        <v>34840.6</v>
      </c>
      <c r="HD318">
        <v>35551.1</v>
      </c>
      <c r="HE318">
        <v>41547.9</v>
      </c>
      <c r="HF318">
        <v>41781.1</v>
      </c>
      <c r="HG318">
        <v>1.92108</v>
      </c>
      <c r="HH318">
        <v>1.85588</v>
      </c>
      <c r="HI318">
        <v>0.06791949999999999</v>
      </c>
      <c r="HJ318">
        <v>0</v>
      </c>
      <c r="HK318">
        <v>28.9298</v>
      </c>
      <c r="HL318">
        <v>999.9</v>
      </c>
      <c r="HM318">
        <v>43.6</v>
      </c>
      <c r="HN318">
        <v>31.9</v>
      </c>
      <c r="HO318">
        <v>22.8913</v>
      </c>
      <c r="HP318">
        <v>62.0325</v>
      </c>
      <c r="HQ318">
        <v>25.9455</v>
      </c>
      <c r="HR318">
        <v>1</v>
      </c>
      <c r="HS318">
        <v>0.121166</v>
      </c>
      <c r="HT318">
        <v>-0.37159</v>
      </c>
      <c r="HU318">
        <v>20.3376</v>
      </c>
      <c r="HV318">
        <v>5.21624</v>
      </c>
      <c r="HW318">
        <v>12.0141</v>
      </c>
      <c r="HX318">
        <v>4.9891</v>
      </c>
      <c r="HY318">
        <v>3.2879</v>
      </c>
      <c r="HZ318">
        <v>9999</v>
      </c>
      <c r="IA318">
        <v>9999</v>
      </c>
      <c r="IB318">
        <v>9999</v>
      </c>
      <c r="IC318">
        <v>999.9</v>
      </c>
      <c r="ID318">
        <v>1.86759</v>
      </c>
      <c r="IE318">
        <v>1.86676</v>
      </c>
      <c r="IF318">
        <v>1.866</v>
      </c>
      <c r="IG318">
        <v>1.86602</v>
      </c>
      <c r="IH318">
        <v>1.86787</v>
      </c>
      <c r="II318">
        <v>1.87027</v>
      </c>
      <c r="IJ318">
        <v>1.86892</v>
      </c>
      <c r="IK318">
        <v>1.87042</v>
      </c>
      <c r="IL318">
        <v>0</v>
      </c>
      <c r="IM318">
        <v>0</v>
      </c>
      <c r="IN318">
        <v>0</v>
      </c>
      <c r="IO318">
        <v>0</v>
      </c>
      <c r="IP318" t="s">
        <v>443</v>
      </c>
      <c r="IQ318" t="s">
        <v>444</v>
      </c>
      <c r="IR318" t="s">
        <v>445</v>
      </c>
      <c r="IS318" t="s">
        <v>445</v>
      </c>
      <c r="IT318" t="s">
        <v>445</v>
      </c>
      <c r="IU318" t="s">
        <v>445</v>
      </c>
      <c r="IV318">
        <v>0</v>
      </c>
      <c r="IW318">
        <v>100</v>
      </c>
      <c r="IX318">
        <v>100</v>
      </c>
      <c r="IY318">
        <v>0.195</v>
      </c>
      <c r="IZ318">
        <v>0.1533</v>
      </c>
      <c r="JA318">
        <v>0.1520806729546384</v>
      </c>
      <c r="JB318">
        <v>0.0003178419753343253</v>
      </c>
      <c r="JC318">
        <v>-6.012475575984678E-07</v>
      </c>
      <c r="JD318">
        <v>7.594320938325871E-11</v>
      </c>
      <c r="JE318">
        <v>-0.06537213769188976</v>
      </c>
      <c r="JF318">
        <v>-0.002779077146552394</v>
      </c>
      <c r="JG318">
        <v>0.0007843295920201409</v>
      </c>
      <c r="JH318">
        <v>-1.211717912536145E-05</v>
      </c>
      <c r="JI318">
        <v>4</v>
      </c>
      <c r="JJ318">
        <v>2338</v>
      </c>
      <c r="JK318">
        <v>1</v>
      </c>
      <c r="JL318">
        <v>27</v>
      </c>
      <c r="JM318">
        <v>190044.8</v>
      </c>
      <c r="JN318">
        <v>190044.9</v>
      </c>
      <c r="JO318">
        <v>0.598145</v>
      </c>
      <c r="JP318">
        <v>2.2937</v>
      </c>
      <c r="JQ318">
        <v>1.39648</v>
      </c>
      <c r="JR318">
        <v>2.34985</v>
      </c>
      <c r="JS318">
        <v>1.49536</v>
      </c>
      <c r="JT318">
        <v>2.64404</v>
      </c>
      <c r="JU318">
        <v>36.8366</v>
      </c>
      <c r="JV318">
        <v>24.0612</v>
      </c>
      <c r="JW318">
        <v>18</v>
      </c>
      <c r="JX318">
        <v>491.679</v>
      </c>
      <c r="JY318">
        <v>440.608</v>
      </c>
      <c r="JZ318">
        <v>29.0302</v>
      </c>
      <c r="KA318">
        <v>29.1635</v>
      </c>
      <c r="KB318">
        <v>30.0001</v>
      </c>
      <c r="KC318">
        <v>28.9958</v>
      </c>
      <c r="KD318">
        <v>28.9258</v>
      </c>
      <c r="KE318">
        <v>11.9235</v>
      </c>
      <c r="KF318">
        <v>23.128</v>
      </c>
      <c r="KG318">
        <v>35.4336</v>
      </c>
      <c r="KH318">
        <v>29.0167</v>
      </c>
      <c r="KI318">
        <v>199.611</v>
      </c>
      <c r="KJ318">
        <v>18.4465</v>
      </c>
      <c r="KK318">
        <v>100.909</v>
      </c>
      <c r="KL318">
        <v>100.468</v>
      </c>
    </row>
    <row r="319" spans="1:298">
      <c r="A319">
        <v>303</v>
      </c>
      <c r="B319">
        <v>1758650117.1</v>
      </c>
      <c r="C319">
        <v>8491.099999904633</v>
      </c>
      <c r="D319" t="s">
        <v>1053</v>
      </c>
      <c r="E319" t="s">
        <v>1054</v>
      </c>
      <c r="F319">
        <v>5</v>
      </c>
      <c r="G319" t="s">
        <v>1026</v>
      </c>
      <c r="H319" t="s">
        <v>437</v>
      </c>
      <c r="I319" t="s">
        <v>438</v>
      </c>
      <c r="J319">
        <v>1758650109.314285</v>
      </c>
      <c r="K319">
        <f>(L319)/1000</f>
        <v>0</v>
      </c>
      <c r="L319">
        <f>IF(DQ319, AO319, AI319)</f>
        <v>0</v>
      </c>
      <c r="M319">
        <f>IF(DQ319, AJ319, AH319)</f>
        <v>0</v>
      </c>
      <c r="N319">
        <f>DS319 - IF(AV319&gt;1, M319*DM319*100.0/(AX319), 0)</f>
        <v>0</v>
      </c>
      <c r="O319">
        <f>((U319-K319/2)*N319-M319)/(U319+K319/2)</f>
        <v>0</v>
      </c>
      <c r="P319">
        <f>O319*(DZ319+EA319)/1000.0</f>
        <v>0</v>
      </c>
      <c r="Q319">
        <f>(DS319 - IF(AV319&gt;1, M319*DM319*100.0/(AX319), 0))*(DZ319+EA319)/1000.0</f>
        <v>0</v>
      </c>
      <c r="R319">
        <f>2.0/((1/T319-1/S319)+SIGN(T319)*SQRT((1/T319-1/S319)*(1/T319-1/S319) + 4*DN319/((DN319+1)*(DN319+1))*(2*1/T319*1/S319-1/S319*1/S319)))</f>
        <v>0</v>
      </c>
      <c r="S319">
        <f>IF(LEFT(DO319,1)&lt;&gt;"0",IF(LEFT(DO319,1)="1",3.0,DP319),$D$5+$E$5*(EG319*DZ319/($K$5*1000))+$F$5*(EG319*DZ319/($K$5*1000))*MAX(MIN(DM319,$J$5),$I$5)*MAX(MIN(DM319,$J$5),$I$5)+$G$5*MAX(MIN(DM319,$J$5),$I$5)*(EG319*DZ319/($K$5*1000))+$H$5*(EG319*DZ319/($K$5*1000))*(EG319*DZ319/($K$5*1000)))</f>
        <v>0</v>
      </c>
      <c r="T319">
        <f>K319*(1000-(1000*0.61365*exp(17.502*X319/(240.97+X319))/(DZ319+EA319)+DU319)/2)/(1000*0.61365*exp(17.502*X319/(240.97+X319))/(DZ319+EA319)-DU319)</f>
        <v>0</v>
      </c>
      <c r="U319">
        <f>1/((DN319+1)/(R319/1.6)+1/(S319/1.37)) + DN319/((DN319+1)/(R319/1.6) + DN319/(S319/1.37))</f>
        <v>0</v>
      </c>
      <c r="V319">
        <f>(DI319*DL319)</f>
        <v>0</v>
      </c>
      <c r="W319">
        <f>(EB319+(V319+2*0.95*5.67E-8*(((EB319+$B$7)+273)^4-(EB319+273)^4)-44100*K319)/(1.84*29.3*S319+8*0.95*5.67E-8*(EB319+273)^3))</f>
        <v>0</v>
      </c>
      <c r="X319">
        <f>($C$7*EC319+$D$7*ED319+$E$7*W319)</f>
        <v>0</v>
      </c>
      <c r="Y319">
        <f>0.61365*exp(17.502*X319/(240.97+X319))</f>
        <v>0</v>
      </c>
      <c r="Z319">
        <f>(AA319/AB319*100)</f>
        <v>0</v>
      </c>
      <c r="AA319">
        <f>DU319*(DZ319+EA319)/1000</f>
        <v>0</v>
      </c>
      <c r="AB319">
        <f>0.61365*exp(17.502*EB319/(240.97+EB319))</f>
        <v>0</v>
      </c>
      <c r="AC319">
        <f>(Y319-DU319*(DZ319+EA319)/1000)</f>
        <v>0</v>
      </c>
      <c r="AD319">
        <f>(-K319*44100)</f>
        <v>0</v>
      </c>
      <c r="AE319">
        <f>2*29.3*S319*0.92*(EB319-X319)</f>
        <v>0</v>
      </c>
      <c r="AF319">
        <f>2*0.95*5.67E-8*(((EB319+$B$7)+273)^4-(X319+273)^4)</f>
        <v>0</v>
      </c>
      <c r="AG319">
        <f>V319+AF319+AD319+AE319</f>
        <v>0</v>
      </c>
      <c r="AH319">
        <f>DY319*AV319*(DT319-DS319*(1000-AV319*DV319)/(1000-AV319*DU319))/(100*DM319)</f>
        <v>0</v>
      </c>
      <c r="AI319">
        <f>1000*DY319*AV319*(DU319-DV319)/(100*DM319*(1000-AV319*DU319))</f>
        <v>0</v>
      </c>
      <c r="AJ319">
        <f>(AK319 - AL319 - DZ319*1E3/(8.314*(EB319+273.15)) * AN319/DY319 * AM319) * DY319/(100*DM319) * (1000 - DV319)/1000</f>
        <v>0</v>
      </c>
      <c r="AK319">
        <v>221.791701283796</v>
      </c>
      <c r="AL319">
        <v>223.2251636363635</v>
      </c>
      <c r="AM319">
        <v>-3.140967112243375</v>
      </c>
      <c r="AN319">
        <v>64.96223837057754</v>
      </c>
      <c r="AO319">
        <f>(AQ319 - AP319 + DZ319*1E3/(8.314*(EB319+273.15)) * AS319/DY319 * AR319) * DY319/(100*DM319) * 1000/(1000 - AQ319)</f>
        <v>0</v>
      </c>
      <c r="AP319">
        <v>18.5292538268392</v>
      </c>
      <c r="AQ319">
        <v>24.23267878787878</v>
      </c>
      <c r="AR319">
        <v>1.271801124389507E-05</v>
      </c>
      <c r="AS319">
        <v>107.1830395523258</v>
      </c>
      <c r="AT319">
        <v>0</v>
      </c>
      <c r="AU319">
        <v>0</v>
      </c>
      <c r="AV319">
        <f>IF(AT319*$H$13&gt;=AX319,1.0,(AX319/(AX319-AT319*$H$13)))</f>
        <v>0</v>
      </c>
      <c r="AW319">
        <f>(AV319-1)*100</f>
        <v>0</v>
      </c>
      <c r="AX319">
        <f>MAX(0,($B$13+$C$13*EG319)/(1+$D$13*EG319)*DZ319/(EB319+273)*$E$13)</f>
        <v>0</v>
      </c>
      <c r="AY319" t="s">
        <v>439</v>
      </c>
      <c r="AZ319" t="s">
        <v>439</v>
      </c>
      <c r="BA319">
        <v>0</v>
      </c>
      <c r="BB319">
        <v>0</v>
      </c>
      <c r="BC319">
        <f>1-BA319/BB319</f>
        <v>0</v>
      </c>
      <c r="BD319">
        <v>0</v>
      </c>
      <c r="BE319" t="s">
        <v>439</v>
      </c>
      <c r="BF319" t="s">
        <v>439</v>
      </c>
      <c r="BG319">
        <v>0</v>
      </c>
      <c r="BH319">
        <v>0</v>
      </c>
      <c r="BI319">
        <f>1-BG319/BH319</f>
        <v>0</v>
      </c>
      <c r="BJ319">
        <v>0.5</v>
      </c>
      <c r="BK319">
        <f>DJ319</f>
        <v>0</v>
      </c>
      <c r="BL319">
        <f>M319</f>
        <v>0</v>
      </c>
      <c r="BM319">
        <f>BI319*BJ319*BK319</f>
        <v>0</v>
      </c>
      <c r="BN319">
        <f>(BL319-BD319)/BK319</f>
        <v>0</v>
      </c>
      <c r="BO319">
        <f>(BB319-BH319)/BH319</f>
        <v>0</v>
      </c>
      <c r="BP319">
        <f>BA319/(BC319+BA319/BH319)</f>
        <v>0</v>
      </c>
      <c r="BQ319" t="s">
        <v>439</v>
      </c>
      <c r="BR319">
        <v>0</v>
      </c>
      <c r="BS319">
        <f>IF(BR319&lt;&gt;0, BR319, BP319)</f>
        <v>0</v>
      </c>
      <c r="BT319">
        <f>1-BS319/BH319</f>
        <v>0</v>
      </c>
      <c r="BU319">
        <f>(BH319-BG319)/(BH319-BS319)</f>
        <v>0</v>
      </c>
      <c r="BV319">
        <f>(BB319-BH319)/(BB319-BS319)</f>
        <v>0</v>
      </c>
      <c r="BW319">
        <f>(BH319-BG319)/(BH319-BA319)</f>
        <v>0</v>
      </c>
      <c r="BX319">
        <f>(BB319-BH319)/(BB319-BA319)</f>
        <v>0</v>
      </c>
      <c r="BY319">
        <f>(BU319*BS319/BG319)</f>
        <v>0</v>
      </c>
      <c r="BZ319">
        <f>(1-BY319)</f>
        <v>0</v>
      </c>
      <c r="DI319">
        <f>$B$11*EH319+$C$11*EI319+$F$11*ET319*(1-EW319)</f>
        <v>0</v>
      </c>
      <c r="DJ319">
        <f>DI319*DK319</f>
        <v>0</v>
      </c>
      <c r="DK319">
        <f>($B$11*$D$9+$C$11*$D$9+$F$11*((FG319+EY319)/MAX(FG319+EY319+FH319, 0.1)*$I$9+FH319/MAX(FG319+EY319+FH319, 0.1)*$J$9))/($B$11+$C$11+$F$11)</f>
        <v>0</v>
      </c>
      <c r="DL319">
        <f>($B$11*$K$9+$C$11*$K$9+$F$11*((FG319+EY319)/MAX(FG319+EY319+FH319, 0.1)*$P$9+FH319/MAX(FG319+EY319+FH319, 0.1)*$Q$9))/($B$11+$C$11+$F$11)</f>
        <v>0</v>
      </c>
      <c r="DM319">
        <v>3.7</v>
      </c>
      <c r="DN319">
        <v>0.5</v>
      </c>
      <c r="DO319" t="s">
        <v>440</v>
      </c>
      <c r="DP319">
        <v>2</v>
      </c>
      <c r="DQ319" t="b">
        <v>1</v>
      </c>
      <c r="DR319">
        <v>1758650109.314285</v>
      </c>
      <c r="DS319">
        <v>240.0470714285715</v>
      </c>
      <c r="DT319">
        <v>233.3076071428572</v>
      </c>
      <c r="DU319">
        <v>24.22658928571429</v>
      </c>
      <c r="DV319">
        <v>18.52816428571429</v>
      </c>
      <c r="DW319">
        <v>239.8524285714286</v>
      </c>
      <c r="DX319">
        <v>24.07336785714286</v>
      </c>
      <c r="DY319">
        <v>499.991</v>
      </c>
      <c r="DZ319">
        <v>90.42541428571428</v>
      </c>
      <c r="EA319">
        <v>0.03033225714285714</v>
      </c>
      <c r="EB319">
        <v>30.52092857142857</v>
      </c>
      <c r="EC319">
        <v>30.030025</v>
      </c>
      <c r="ED319">
        <v>999.9000000000002</v>
      </c>
      <c r="EE319">
        <v>0</v>
      </c>
      <c r="EF319">
        <v>0</v>
      </c>
      <c r="EG319">
        <v>9997.809642857143</v>
      </c>
      <c r="EH319">
        <v>0</v>
      </c>
      <c r="EI319">
        <v>11.80355</v>
      </c>
      <c r="EJ319">
        <v>6.739557142857143</v>
      </c>
      <c r="EK319">
        <v>246.0069285714286</v>
      </c>
      <c r="EL319">
        <v>237.7119285714286</v>
      </c>
      <c r="EM319">
        <v>5.69842107142857</v>
      </c>
      <c r="EN319">
        <v>233.3076071428572</v>
      </c>
      <c r="EO319">
        <v>18.52816428571429</v>
      </c>
      <c r="EP319">
        <v>2.1907</v>
      </c>
      <c r="EQ319">
        <v>1.6754175</v>
      </c>
      <c r="ER319">
        <v>18.89445357142857</v>
      </c>
      <c r="ES319">
        <v>14.67052142857143</v>
      </c>
      <c r="ET319">
        <v>1999.993214285714</v>
      </c>
      <c r="EU319">
        <v>0.9800055714285714</v>
      </c>
      <c r="EV319">
        <v>0.01999477857142857</v>
      </c>
      <c r="EW319">
        <v>0</v>
      </c>
      <c r="EX319">
        <v>513.5893928571429</v>
      </c>
      <c r="EY319">
        <v>5.00097</v>
      </c>
      <c r="EZ319">
        <v>10290.40714285714</v>
      </c>
      <c r="FA319">
        <v>16707.54642857143</v>
      </c>
      <c r="FB319">
        <v>41.25</v>
      </c>
      <c r="FC319">
        <v>41.56199999999999</v>
      </c>
      <c r="FD319">
        <v>41.18699999999999</v>
      </c>
      <c r="FE319">
        <v>41.18699999999999</v>
      </c>
      <c r="FF319">
        <v>41.81199999999999</v>
      </c>
      <c r="FG319">
        <v>1955.103214285714</v>
      </c>
      <c r="FH319">
        <v>39.89000000000001</v>
      </c>
      <c r="FI319">
        <v>0</v>
      </c>
      <c r="FJ319">
        <v>1758650118</v>
      </c>
      <c r="FK319">
        <v>0</v>
      </c>
      <c r="FL319">
        <v>513.5837692307692</v>
      </c>
      <c r="FM319">
        <v>-37.91637602263479</v>
      </c>
      <c r="FN319">
        <v>-730.6632469436275</v>
      </c>
      <c r="FO319">
        <v>10290.14230769231</v>
      </c>
      <c r="FP319">
        <v>15</v>
      </c>
      <c r="FQ319">
        <v>0</v>
      </c>
      <c r="FR319" t="s">
        <v>441</v>
      </c>
      <c r="FS319">
        <v>1747247426.5</v>
      </c>
      <c r="FT319">
        <v>1747247420.5</v>
      </c>
      <c r="FU319">
        <v>0</v>
      </c>
      <c r="FV319">
        <v>1.027</v>
      </c>
      <c r="FW319">
        <v>0.031</v>
      </c>
      <c r="FX319">
        <v>0.02</v>
      </c>
      <c r="FY319">
        <v>0.05</v>
      </c>
      <c r="FZ319">
        <v>420</v>
      </c>
      <c r="GA319">
        <v>16</v>
      </c>
      <c r="GB319">
        <v>0.01</v>
      </c>
      <c r="GC319">
        <v>0.1</v>
      </c>
      <c r="GD319">
        <v>6.118934878048781</v>
      </c>
      <c r="GE319">
        <v>14.43679170731708</v>
      </c>
      <c r="GF319">
        <v>1.428030330083931</v>
      </c>
      <c r="GG319">
        <v>0</v>
      </c>
      <c r="GH319">
        <v>515.219794117647</v>
      </c>
      <c r="GI319">
        <v>-39.56310160437516</v>
      </c>
      <c r="GJ319">
        <v>3.890938362396075</v>
      </c>
      <c r="GK319">
        <v>-1</v>
      </c>
      <c r="GL319">
        <v>5.696332195121951</v>
      </c>
      <c r="GM319">
        <v>0.04505519163764322</v>
      </c>
      <c r="GN319">
        <v>0.004601182516190102</v>
      </c>
      <c r="GO319">
        <v>1</v>
      </c>
      <c r="GP319">
        <v>1</v>
      </c>
      <c r="GQ319">
        <v>2</v>
      </c>
      <c r="GR319" t="s">
        <v>442</v>
      </c>
      <c r="GS319">
        <v>3.13505</v>
      </c>
      <c r="GT319">
        <v>2.69064</v>
      </c>
      <c r="GU319">
        <v>0.0543759</v>
      </c>
      <c r="GV319">
        <v>0.0519718</v>
      </c>
      <c r="GW319">
        <v>0.106852</v>
      </c>
      <c r="GX319">
        <v>0.0874178</v>
      </c>
      <c r="GY319">
        <v>30031.3</v>
      </c>
      <c r="GZ319">
        <v>30166.2</v>
      </c>
      <c r="HA319">
        <v>29525.4</v>
      </c>
      <c r="HB319">
        <v>29407.7</v>
      </c>
      <c r="HC319">
        <v>34839.9</v>
      </c>
      <c r="HD319">
        <v>35552</v>
      </c>
      <c r="HE319">
        <v>41547.9</v>
      </c>
      <c r="HF319">
        <v>41781.3</v>
      </c>
      <c r="HG319">
        <v>1.9208</v>
      </c>
      <c r="HH319">
        <v>1.85575</v>
      </c>
      <c r="HI319">
        <v>0.0679791</v>
      </c>
      <c r="HJ319">
        <v>0</v>
      </c>
      <c r="HK319">
        <v>28.9278</v>
      </c>
      <c r="HL319">
        <v>999.9</v>
      </c>
      <c r="HM319">
        <v>43.6</v>
      </c>
      <c r="HN319">
        <v>31.9</v>
      </c>
      <c r="HO319">
        <v>22.8943</v>
      </c>
      <c r="HP319">
        <v>62.0125</v>
      </c>
      <c r="HQ319">
        <v>26.0176</v>
      </c>
      <c r="HR319">
        <v>1</v>
      </c>
      <c r="HS319">
        <v>0.121253</v>
      </c>
      <c r="HT319">
        <v>-0.313867</v>
      </c>
      <c r="HU319">
        <v>20.3379</v>
      </c>
      <c r="HV319">
        <v>5.21474</v>
      </c>
      <c r="HW319">
        <v>12.014</v>
      </c>
      <c r="HX319">
        <v>4.9887</v>
      </c>
      <c r="HY319">
        <v>3.28758</v>
      </c>
      <c r="HZ319">
        <v>9999</v>
      </c>
      <c r="IA319">
        <v>9999</v>
      </c>
      <c r="IB319">
        <v>9999</v>
      </c>
      <c r="IC319">
        <v>999.9</v>
      </c>
      <c r="ID319">
        <v>1.86761</v>
      </c>
      <c r="IE319">
        <v>1.86675</v>
      </c>
      <c r="IF319">
        <v>1.86603</v>
      </c>
      <c r="IG319">
        <v>1.86601</v>
      </c>
      <c r="IH319">
        <v>1.86784</v>
      </c>
      <c r="II319">
        <v>1.87028</v>
      </c>
      <c r="IJ319">
        <v>1.86894</v>
      </c>
      <c r="IK319">
        <v>1.87042</v>
      </c>
      <c r="IL319">
        <v>0</v>
      </c>
      <c r="IM319">
        <v>0</v>
      </c>
      <c r="IN319">
        <v>0</v>
      </c>
      <c r="IO319">
        <v>0</v>
      </c>
      <c r="IP319" t="s">
        <v>443</v>
      </c>
      <c r="IQ319" t="s">
        <v>444</v>
      </c>
      <c r="IR319" t="s">
        <v>445</v>
      </c>
      <c r="IS319" t="s">
        <v>445</v>
      </c>
      <c r="IT319" t="s">
        <v>445</v>
      </c>
      <c r="IU319" t="s">
        <v>445</v>
      </c>
      <c r="IV319">
        <v>0</v>
      </c>
      <c r="IW319">
        <v>100</v>
      </c>
      <c r="IX319">
        <v>100</v>
      </c>
      <c r="IY319">
        <v>0.194</v>
      </c>
      <c r="IZ319">
        <v>0.1533</v>
      </c>
      <c r="JA319">
        <v>0.1520806729546384</v>
      </c>
      <c r="JB319">
        <v>0.0003178419753343253</v>
      </c>
      <c r="JC319">
        <v>-6.012475575984678E-07</v>
      </c>
      <c r="JD319">
        <v>7.594320938325871E-11</v>
      </c>
      <c r="JE319">
        <v>-0.06537213769188976</v>
      </c>
      <c r="JF319">
        <v>-0.002779077146552394</v>
      </c>
      <c r="JG319">
        <v>0.0007843295920201409</v>
      </c>
      <c r="JH319">
        <v>-1.211717912536145E-05</v>
      </c>
      <c r="JI319">
        <v>4</v>
      </c>
      <c r="JJ319">
        <v>2338</v>
      </c>
      <c r="JK319">
        <v>1</v>
      </c>
      <c r="JL319">
        <v>27</v>
      </c>
      <c r="JM319">
        <v>190044.8</v>
      </c>
      <c r="JN319">
        <v>190044.9</v>
      </c>
      <c r="JO319">
        <v>0.563965</v>
      </c>
      <c r="JP319">
        <v>2.31079</v>
      </c>
      <c r="JQ319">
        <v>1.39771</v>
      </c>
      <c r="JR319">
        <v>2.34863</v>
      </c>
      <c r="JS319">
        <v>1.49536</v>
      </c>
      <c r="JT319">
        <v>2.53052</v>
      </c>
      <c r="JU319">
        <v>36.8366</v>
      </c>
      <c r="JV319">
        <v>24.0612</v>
      </c>
      <c r="JW319">
        <v>18</v>
      </c>
      <c r="JX319">
        <v>491.504</v>
      </c>
      <c r="JY319">
        <v>440.531</v>
      </c>
      <c r="JZ319">
        <v>29.003</v>
      </c>
      <c r="KA319">
        <v>29.1635</v>
      </c>
      <c r="KB319">
        <v>30.0002</v>
      </c>
      <c r="KC319">
        <v>28.9958</v>
      </c>
      <c r="KD319">
        <v>28.9258</v>
      </c>
      <c r="KE319">
        <v>11.2424</v>
      </c>
      <c r="KF319">
        <v>23.3981</v>
      </c>
      <c r="KG319">
        <v>35.4336</v>
      </c>
      <c r="KH319">
        <v>28.9814</v>
      </c>
      <c r="KI319">
        <v>186.236</v>
      </c>
      <c r="KJ319">
        <v>18.4334</v>
      </c>
      <c r="KK319">
        <v>100.909</v>
      </c>
      <c r="KL319">
        <v>100.469</v>
      </c>
    </row>
    <row r="320" spans="1:298">
      <c r="A320">
        <v>304</v>
      </c>
      <c r="B320">
        <v>1758650122.1</v>
      </c>
      <c r="C320">
        <v>8496.099999904633</v>
      </c>
      <c r="D320" t="s">
        <v>1055</v>
      </c>
      <c r="E320" t="s">
        <v>1056</v>
      </c>
      <c r="F320">
        <v>5</v>
      </c>
      <c r="G320" t="s">
        <v>1026</v>
      </c>
      <c r="H320" t="s">
        <v>437</v>
      </c>
      <c r="I320" t="s">
        <v>438</v>
      </c>
      <c r="J320">
        <v>1758650114.6</v>
      </c>
      <c r="K320">
        <f>(L320)/1000</f>
        <v>0</v>
      </c>
      <c r="L320">
        <f>IF(DQ320, AO320, AI320)</f>
        <v>0</v>
      </c>
      <c r="M320">
        <f>IF(DQ320, AJ320, AH320)</f>
        <v>0</v>
      </c>
      <c r="N320">
        <f>DS320 - IF(AV320&gt;1, M320*DM320*100.0/(AX320), 0)</f>
        <v>0</v>
      </c>
      <c r="O320">
        <f>((U320-K320/2)*N320-M320)/(U320+K320/2)</f>
        <v>0</v>
      </c>
      <c r="P320">
        <f>O320*(DZ320+EA320)/1000.0</f>
        <v>0</v>
      </c>
      <c r="Q320">
        <f>(DS320 - IF(AV320&gt;1, M320*DM320*100.0/(AX320), 0))*(DZ320+EA320)/1000.0</f>
        <v>0</v>
      </c>
      <c r="R320">
        <f>2.0/((1/T320-1/S320)+SIGN(T320)*SQRT((1/T320-1/S320)*(1/T320-1/S320) + 4*DN320/((DN320+1)*(DN320+1))*(2*1/T320*1/S320-1/S320*1/S320)))</f>
        <v>0</v>
      </c>
      <c r="S320">
        <f>IF(LEFT(DO320,1)&lt;&gt;"0",IF(LEFT(DO320,1)="1",3.0,DP320),$D$5+$E$5*(EG320*DZ320/($K$5*1000))+$F$5*(EG320*DZ320/($K$5*1000))*MAX(MIN(DM320,$J$5),$I$5)*MAX(MIN(DM320,$J$5),$I$5)+$G$5*MAX(MIN(DM320,$J$5),$I$5)*(EG320*DZ320/($K$5*1000))+$H$5*(EG320*DZ320/($K$5*1000))*(EG320*DZ320/($K$5*1000)))</f>
        <v>0</v>
      </c>
      <c r="T320">
        <f>K320*(1000-(1000*0.61365*exp(17.502*X320/(240.97+X320))/(DZ320+EA320)+DU320)/2)/(1000*0.61365*exp(17.502*X320/(240.97+X320))/(DZ320+EA320)-DU320)</f>
        <v>0</v>
      </c>
      <c r="U320">
        <f>1/((DN320+1)/(R320/1.6)+1/(S320/1.37)) + DN320/((DN320+1)/(R320/1.6) + DN320/(S320/1.37))</f>
        <v>0</v>
      </c>
      <c r="V320">
        <f>(DI320*DL320)</f>
        <v>0</v>
      </c>
      <c r="W320">
        <f>(EB320+(V320+2*0.95*5.67E-8*(((EB320+$B$7)+273)^4-(EB320+273)^4)-44100*K320)/(1.84*29.3*S320+8*0.95*5.67E-8*(EB320+273)^3))</f>
        <v>0</v>
      </c>
      <c r="X320">
        <f>($C$7*EC320+$D$7*ED320+$E$7*W320)</f>
        <v>0</v>
      </c>
      <c r="Y320">
        <f>0.61365*exp(17.502*X320/(240.97+X320))</f>
        <v>0</v>
      </c>
      <c r="Z320">
        <f>(AA320/AB320*100)</f>
        <v>0</v>
      </c>
      <c r="AA320">
        <f>DU320*(DZ320+EA320)/1000</f>
        <v>0</v>
      </c>
      <c r="AB320">
        <f>0.61365*exp(17.502*EB320/(240.97+EB320))</f>
        <v>0</v>
      </c>
      <c r="AC320">
        <f>(Y320-DU320*(DZ320+EA320)/1000)</f>
        <v>0</v>
      </c>
      <c r="AD320">
        <f>(-K320*44100)</f>
        <v>0</v>
      </c>
      <c r="AE320">
        <f>2*29.3*S320*0.92*(EB320-X320)</f>
        <v>0</v>
      </c>
      <c r="AF320">
        <f>2*0.95*5.67E-8*(((EB320+$B$7)+273)^4-(X320+273)^4)</f>
        <v>0</v>
      </c>
      <c r="AG320">
        <f>V320+AF320+AD320+AE320</f>
        <v>0</v>
      </c>
      <c r="AH320">
        <f>DY320*AV320*(DT320-DS320*(1000-AV320*DV320)/(1000-AV320*DU320))/(100*DM320)</f>
        <v>0</v>
      </c>
      <c r="AI320">
        <f>1000*DY320*AV320*(DU320-DV320)/(100*DM320*(1000-AV320*DU320))</f>
        <v>0</v>
      </c>
      <c r="AJ320">
        <f>(AK320 - AL320 - DZ320*1E3/(8.314*(EB320+273.15)) * AN320/DY320 * AM320) * DY320/(100*DM320) * (1000 - DV320)/1000</f>
        <v>0</v>
      </c>
      <c r="AK320">
        <v>204.9701248489639</v>
      </c>
      <c r="AL320">
        <v>207.4688</v>
      </c>
      <c r="AM320">
        <v>-3.153531858597623</v>
      </c>
      <c r="AN320">
        <v>64.96223837057754</v>
      </c>
      <c r="AO320">
        <f>(AQ320 - AP320 + DZ320*1E3/(8.314*(EB320+273.15)) * AS320/DY320 * AR320) * DY320/(100*DM320) * 1000/(1000 - AQ320)</f>
        <v>0</v>
      </c>
      <c r="AP320">
        <v>18.50220493538239</v>
      </c>
      <c r="AQ320">
        <v>24.22826606060605</v>
      </c>
      <c r="AR320">
        <v>-1.440188577478773E-05</v>
      </c>
      <c r="AS320">
        <v>107.1830395523258</v>
      </c>
      <c r="AT320">
        <v>0</v>
      </c>
      <c r="AU320">
        <v>0</v>
      </c>
      <c r="AV320">
        <f>IF(AT320*$H$13&gt;=AX320,1.0,(AX320/(AX320-AT320*$H$13)))</f>
        <v>0</v>
      </c>
      <c r="AW320">
        <f>(AV320-1)*100</f>
        <v>0</v>
      </c>
      <c r="AX320">
        <f>MAX(0,($B$13+$C$13*EG320)/(1+$D$13*EG320)*DZ320/(EB320+273)*$E$13)</f>
        <v>0</v>
      </c>
      <c r="AY320" t="s">
        <v>439</v>
      </c>
      <c r="AZ320" t="s">
        <v>439</v>
      </c>
      <c r="BA320">
        <v>0</v>
      </c>
      <c r="BB320">
        <v>0</v>
      </c>
      <c r="BC320">
        <f>1-BA320/BB320</f>
        <v>0</v>
      </c>
      <c r="BD320">
        <v>0</v>
      </c>
      <c r="BE320" t="s">
        <v>439</v>
      </c>
      <c r="BF320" t="s">
        <v>439</v>
      </c>
      <c r="BG320">
        <v>0</v>
      </c>
      <c r="BH320">
        <v>0</v>
      </c>
      <c r="BI320">
        <f>1-BG320/BH320</f>
        <v>0</v>
      </c>
      <c r="BJ320">
        <v>0.5</v>
      </c>
      <c r="BK320">
        <f>DJ320</f>
        <v>0</v>
      </c>
      <c r="BL320">
        <f>M320</f>
        <v>0</v>
      </c>
      <c r="BM320">
        <f>BI320*BJ320*BK320</f>
        <v>0</v>
      </c>
      <c r="BN320">
        <f>(BL320-BD320)/BK320</f>
        <v>0</v>
      </c>
      <c r="BO320">
        <f>(BB320-BH320)/BH320</f>
        <v>0</v>
      </c>
      <c r="BP320">
        <f>BA320/(BC320+BA320/BH320)</f>
        <v>0</v>
      </c>
      <c r="BQ320" t="s">
        <v>439</v>
      </c>
      <c r="BR320">
        <v>0</v>
      </c>
      <c r="BS320">
        <f>IF(BR320&lt;&gt;0, BR320, BP320)</f>
        <v>0</v>
      </c>
      <c r="BT320">
        <f>1-BS320/BH320</f>
        <v>0</v>
      </c>
      <c r="BU320">
        <f>(BH320-BG320)/(BH320-BS320)</f>
        <v>0</v>
      </c>
      <c r="BV320">
        <f>(BB320-BH320)/(BB320-BS320)</f>
        <v>0</v>
      </c>
      <c r="BW320">
        <f>(BH320-BG320)/(BH320-BA320)</f>
        <v>0</v>
      </c>
      <c r="BX320">
        <f>(BB320-BH320)/(BB320-BA320)</f>
        <v>0</v>
      </c>
      <c r="BY320">
        <f>(BU320*BS320/BG320)</f>
        <v>0</v>
      </c>
      <c r="BZ320">
        <f>(1-BY320)</f>
        <v>0</v>
      </c>
      <c r="DI320">
        <f>$B$11*EH320+$C$11*EI320+$F$11*ET320*(1-EW320)</f>
        <v>0</v>
      </c>
      <c r="DJ320">
        <f>DI320*DK320</f>
        <v>0</v>
      </c>
      <c r="DK320">
        <f>($B$11*$D$9+$C$11*$D$9+$F$11*((FG320+EY320)/MAX(FG320+EY320+FH320, 0.1)*$I$9+FH320/MAX(FG320+EY320+FH320, 0.1)*$J$9))/($B$11+$C$11+$F$11)</f>
        <v>0</v>
      </c>
      <c r="DL320">
        <f>($B$11*$K$9+$C$11*$K$9+$F$11*((FG320+EY320)/MAX(FG320+EY320+FH320, 0.1)*$P$9+FH320/MAX(FG320+EY320+FH320, 0.1)*$Q$9))/($B$11+$C$11+$F$11)</f>
        <v>0</v>
      </c>
      <c r="DM320">
        <v>3.7</v>
      </c>
      <c r="DN320">
        <v>0.5</v>
      </c>
      <c r="DO320" t="s">
        <v>440</v>
      </c>
      <c r="DP320">
        <v>2</v>
      </c>
      <c r="DQ320" t="b">
        <v>1</v>
      </c>
      <c r="DR320">
        <v>1758650114.6</v>
      </c>
      <c r="DS320">
        <v>223.9227407407407</v>
      </c>
      <c r="DT320">
        <v>215.8457407407407</v>
      </c>
      <c r="DU320">
        <v>24.22955185185185</v>
      </c>
      <c r="DV320">
        <v>18.52083333333333</v>
      </c>
      <c r="DW320">
        <v>223.728962962963</v>
      </c>
      <c r="DX320">
        <v>24.07629259259259</v>
      </c>
      <c r="DY320">
        <v>499.9876296296296</v>
      </c>
      <c r="DZ320">
        <v>90.42614074074075</v>
      </c>
      <c r="EA320">
        <v>0.03041622592592592</v>
      </c>
      <c r="EB320">
        <v>30.51896296296297</v>
      </c>
      <c r="EC320">
        <v>30.03302222222223</v>
      </c>
      <c r="ED320">
        <v>999.9000000000001</v>
      </c>
      <c r="EE320">
        <v>0</v>
      </c>
      <c r="EF320">
        <v>0</v>
      </c>
      <c r="EG320">
        <v>9995.579259259257</v>
      </c>
      <c r="EH320">
        <v>0</v>
      </c>
      <c r="EI320">
        <v>11.8036</v>
      </c>
      <c r="EJ320">
        <v>8.07708925925926</v>
      </c>
      <c r="EK320">
        <v>229.483</v>
      </c>
      <c r="EL320">
        <v>219.9188888888889</v>
      </c>
      <c r="EM320">
        <v>5.708716296296297</v>
      </c>
      <c r="EN320">
        <v>215.8457407407407</v>
      </c>
      <c r="EO320">
        <v>18.52083333333333</v>
      </c>
      <c r="EP320">
        <v>2.190984444444445</v>
      </c>
      <c r="EQ320">
        <v>1.674767777777778</v>
      </c>
      <c r="ER320">
        <v>18.89654074074074</v>
      </c>
      <c r="ES320">
        <v>14.66450740740741</v>
      </c>
      <c r="ET320">
        <v>1999.981111111111</v>
      </c>
      <c r="EU320">
        <v>0.9800055555555555</v>
      </c>
      <c r="EV320">
        <v>0.01999486296296296</v>
      </c>
      <c r="EW320">
        <v>0</v>
      </c>
      <c r="EX320">
        <v>510.4364444444444</v>
      </c>
      <c r="EY320">
        <v>5.00097</v>
      </c>
      <c r="EZ320">
        <v>10229.05925925926</v>
      </c>
      <c r="FA320">
        <v>16707.45925925926</v>
      </c>
      <c r="FB320">
        <v>41.25</v>
      </c>
      <c r="FC320">
        <v>41.56199999999999</v>
      </c>
      <c r="FD320">
        <v>41.1824074074074</v>
      </c>
      <c r="FE320">
        <v>41.18699999999999</v>
      </c>
      <c r="FF320">
        <v>41.81199999999999</v>
      </c>
      <c r="FG320">
        <v>1955.091111111111</v>
      </c>
      <c r="FH320">
        <v>39.89000000000001</v>
      </c>
      <c r="FI320">
        <v>0</v>
      </c>
      <c r="FJ320">
        <v>1758650123.4</v>
      </c>
      <c r="FK320">
        <v>0</v>
      </c>
      <c r="FL320">
        <v>510.19496</v>
      </c>
      <c r="FM320">
        <v>-34.22776918583632</v>
      </c>
      <c r="FN320">
        <v>-652.9230759506263</v>
      </c>
      <c r="FO320">
        <v>10224.264</v>
      </c>
      <c r="FP320">
        <v>15</v>
      </c>
      <c r="FQ320">
        <v>0</v>
      </c>
      <c r="FR320" t="s">
        <v>441</v>
      </c>
      <c r="FS320">
        <v>1747247426.5</v>
      </c>
      <c r="FT320">
        <v>1747247420.5</v>
      </c>
      <c r="FU320">
        <v>0</v>
      </c>
      <c r="FV320">
        <v>1.027</v>
      </c>
      <c r="FW320">
        <v>0.031</v>
      </c>
      <c r="FX320">
        <v>0.02</v>
      </c>
      <c r="FY320">
        <v>0.05</v>
      </c>
      <c r="FZ320">
        <v>420</v>
      </c>
      <c r="GA320">
        <v>16</v>
      </c>
      <c r="GB320">
        <v>0.01</v>
      </c>
      <c r="GC320">
        <v>0.1</v>
      </c>
      <c r="GD320">
        <v>7.065320487804879</v>
      </c>
      <c r="GE320">
        <v>15.14982459930314</v>
      </c>
      <c r="GF320">
        <v>1.494989647638439</v>
      </c>
      <c r="GG320">
        <v>0</v>
      </c>
      <c r="GH320">
        <v>512.9378823529412</v>
      </c>
      <c r="GI320">
        <v>-37.09686785469891</v>
      </c>
      <c r="GJ320">
        <v>3.651148802006633</v>
      </c>
      <c r="GK320">
        <v>-1</v>
      </c>
      <c r="GL320">
        <v>5.702660243902439</v>
      </c>
      <c r="GM320">
        <v>0.0896707317073165</v>
      </c>
      <c r="GN320">
        <v>0.01046166998929437</v>
      </c>
      <c r="GO320">
        <v>1</v>
      </c>
      <c r="GP320">
        <v>1</v>
      </c>
      <c r="GQ320">
        <v>2</v>
      </c>
      <c r="GR320" t="s">
        <v>442</v>
      </c>
      <c r="GS320">
        <v>3.13501</v>
      </c>
      <c r="GT320">
        <v>2.69059</v>
      </c>
      <c r="GU320">
        <v>0.0509335</v>
      </c>
      <c r="GV320">
        <v>0.0482439</v>
      </c>
      <c r="GW320">
        <v>0.106847</v>
      </c>
      <c r="GX320">
        <v>0.0873337</v>
      </c>
      <c r="GY320">
        <v>30139.9</v>
      </c>
      <c r="GZ320">
        <v>30284.7</v>
      </c>
      <c r="HA320">
        <v>29524.7</v>
      </c>
      <c r="HB320">
        <v>29407.6</v>
      </c>
      <c r="HC320">
        <v>34839.1</v>
      </c>
      <c r="HD320">
        <v>35555.2</v>
      </c>
      <c r="HE320">
        <v>41546.8</v>
      </c>
      <c r="HF320">
        <v>41781.3</v>
      </c>
      <c r="HG320">
        <v>1.9205</v>
      </c>
      <c r="HH320">
        <v>1.85553</v>
      </c>
      <c r="HI320">
        <v>0.0674874</v>
      </c>
      <c r="HJ320">
        <v>0</v>
      </c>
      <c r="HK320">
        <v>28.9274</v>
      </c>
      <c r="HL320">
        <v>999.9</v>
      </c>
      <c r="HM320">
        <v>43.6</v>
      </c>
      <c r="HN320">
        <v>31.9</v>
      </c>
      <c r="HO320">
        <v>22.8904</v>
      </c>
      <c r="HP320">
        <v>61.7825</v>
      </c>
      <c r="HQ320">
        <v>26.0296</v>
      </c>
      <c r="HR320">
        <v>1</v>
      </c>
      <c r="HS320">
        <v>0.120983</v>
      </c>
      <c r="HT320">
        <v>-0.28287</v>
      </c>
      <c r="HU320">
        <v>20.3379</v>
      </c>
      <c r="HV320">
        <v>5.21474</v>
      </c>
      <c r="HW320">
        <v>12.0137</v>
      </c>
      <c r="HX320">
        <v>4.98875</v>
      </c>
      <c r="HY320">
        <v>3.28765</v>
      </c>
      <c r="HZ320">
        <v>9999</v>
      </c>
      <c r="IA320">
        <v>9999</v>
      </c>
      <c r="IB320">
        <v>9999</v>
      </c>
      <c r="IC320">
        <v>999.9</v>
      </c>
      <c r="ID320">
        <v>1.8676</v>
      </c>
      <c r="IE320">
        <v>1.86675</v>
      </c>
      <c r="IF320">
        <v>1.86604</v>
      </c>
      <c r="IG320">
        <v>1.86601</v>
      </c>
      <c r="IH320">
        <v>1.86785</v>
      </c>
      <c r="II320">
        <v>1.87027</v>
      </c>
      <c r="IJ320">
        <v>1.86893</v>
      </c>
      <c r="IK320">
        <v>1.87042</v>
      </c>
      <c r="IL320">
        <v>0</v>
      </c>
      <c r="IM320">
        <v>0</v>
      </c>
      <c r="IN320">
        <v>0</v>
      </c>
      <c r="IO320">
        <v>0</v>
      </c>
      <c r="IP320" t="s">
        <v>443</v>
      </c>
      <c r="IQ320" t="s">
        <v>444</v>
      </c>
      <c r="IR320" t="s">
        <v>445</v>
      </c>
      <c r="IS320" t="s">
        <v>445</v>
      </c>
      <c r="IT320" t="s">
        <v>445</v>
      </c>
      <c r="IU320" t="s">
        <v>445</v>
      </c>
      <c r="IV320">
        <v>0</v>
      </c>
      <c r="IW320">
        <v>100</v>
      </c>
      <c r="IX320">
        <v>100</v>
      </c>
      <c r="IY320">
        <v>0.192</v>
      </c>
      <c r="IZ320">
        <v>0.1532</v>
      </c>
      <c r="JA320">
        <v>0.1520806729546384</v>
      </c>
      <c r="JB320">
        <v>0.0003178419753343253</v>
      </c>
      <c r="JC320">
        <v>-6.012475575984678E-07</v>
      </c>
      <c r="JD320">
        <v>7.594320938325871E-11</v>
      </c>
      <c r="JE320">
        <v>-0.06537213769188976</v>
      </c>
      <c r="JF320">
        <v>-0.002779077146552394</v>
      </c>
      <c r="JG320">
        <v>0.0007843295920201409</v>
      </c>
      <c r="JH320">
        <v>-1.211717912536145E-05</v>
      </c>
      <c r="JI320">
        <v>4</v>
      </c>
      <c r="JJ320">
        <v>2338</v>
      </c>
      <c r="JK320">
        <v>1</v>
      </c>
      <c r="JL320">
        <v>27</v>
      </c>
      <c r="JM320">
        <v>190044.9</v>
      </c>
      <c r="JN320">
        <v>190045</v>
      </c>
      <c r="JO320">
        <v>0.526123</v>
      </c>
      <c r="JP320">
        <v>2.30591</v>
      </c>
      <c r="JQ320">
        <v>1.39648</v>
      </c>
      <c r="JR320">
        <v>2.34863</v>
      </c>
      <c r="JS320">
        <v>1.49536</v>
      </c>
      <c r="JT320">
        <v>2.68799</v>
      </c>
      <c r="JU320">
        <v>36.8366</v>
      </c>
      <c r="JV320">
        <v>24.0612</v>
      </c>
      <c r="JW320">
        <v>18</v>
      </c>
      <c r="JX320">
        <v>491.314</v>
      </c>
      <c r="JY320">
        <v>440.393</v>
      </c>
      <c r="JZ320">
        <v>28.9658</v>
      </c>
      <c r="KA320">
        <v>29.1661</v>
      </c>
      <c r="KB320">
        <v>30.0001</v>
      </c>
      <c r="KC320">
        <v>28.9958</v>
      </c>
      <c r="KD320">
        <v>28.9258</v>
      </c>
      <c r="KE320">
        <v>10.4651</v>
      </c>
      <c r="KF320">
        <v>23.3981</v>
      </c>
      <c r="KG320">
        <v>35.4336</v>
      </c>
      <c r="KH320">
        <v>28.9466</v>
      </c>
      <c r="KI320">
        <v>165.836</v>
      </c>
      <c r="KJ320">
        <v>18.4342</v>
      </c>
      <c r="KK320">
        <v>100.906</v>
      </c>
      <c r="KL320">
        <v>100.468</v>
      </c>
    </row>
    <row r="321" spans="1:298">
      <c r="A321">
        <v>305</v>
      </c>
      <c r="B321">
        <v>1758650127.1</v>
      </c>
      <c r="C321">
        <v>8501.099999904633</v>
      </c>
      <c r="D321" t="s">
        <v>1057</v>
      </c>
      <c r="E321" t="s">
        <v>1058</v>
      </c>
      <c r="F321">
        <v>5</v>
      </c>
      <c r="G321" t="s">
        <v>1026</v>
      </c>
      <c r="H321" t="s">
        <v>437</v>
      </c>
      <c r="I321" t="s">
        <v>438</v>
      </c>
      <c r="J321">
        <v>1758650119.314285</v>
      </c>
      <c r="K321">
        <f>(L321)/1000</f>
        <v>0</v>
      </c>
      <c r="L321">
        <f>IF(DQ321, AO321, AI321)</f>
        <v>0</v>
      </c>
      <c r="M321">
        <f>IF(DQ321, AJ321, AH321)</f>
        <v>0</v>
      </c>
      <c r="N321">
        <f>DS321 - IF(AV321&gt;1, M321*DM321*100.0/(AX321), 0)</f>
        <v>0</v>
      </c>
      <c r="O321">
        <f>((U321-K321/2)*N321-M321)/(U321+K321/2)</f>
        <v>0</v>
      </c>
      <c r="P321">
        <f>O321*(DZ321+EA321)/1000.0</f>
        <v>0</v>
      </c>
      <c r="Q321">
        <f>(DS321 - IF(AV321&gt;1, M321*DM321*100.0/(AX321), 0))*(DZ321+EA321)/1000.0</f>
        <v>0</v>
      </c>
      <c r="R321">
        <f>2.0/((1/T321-1/S321)+SIGN(T321)*SQRT((1/T321-1/S321)*(1/T321-1/S321) + 4*DN321/((DN321+1)*(DN321+1))*(2*1/T321*1/S321-1/S321*1/S321)))</f>
        <v>0</v>
      </c>
      <c r="S321">
        <f>IF(LEFT(DO321,1)&lt;&gt;"0",IF(LEFT(DO321,1)="1",3.0,DP321),$D$5+$E$5*(EG321*DZ321/($K$5*1000))+$F$5*(EG321*DZ321/($K$5*1000))*MAX(MIN(DM321,$J$5),$I$5)*MAX(MIN(DM321,$J$5),$I$5)+$G$5*MAX(MIN(DM321,$J$5),$I$5)*(EG321*DZ321/($K$5*1000))+$H$5*(EG321*DZ321/($K$5*1000))*(EG321*DZ321/($K$5*1000)))</f>
        <v>0</v>
      </c>
      <c r="T321">
        <f>K321*(1000-(1000*0.61365*exp(17.502*X321/(240.97+X321))/(DZ321+EA321)+DU321)/2)/(1000*0.61365*exp(17.502*X321/(240.97+X321))/(DZ321+EA321)-DU321)</f>
        <v>0</v>
      </c>
      <c r="U321">
        <f>1/((DN321+1)/(R321/1.6)+1/(S321/1.37)) + DN321/((DN321+1)/(R321/1.6) + DN321/(S321/1.37))</f>
        <v>0</v>
      </c>
      <c r="V321">
        <f>(DI321*DL321)</f>
        <v>0</v>
      </c>
      <c r="W321">
        <f>(EB321+(V321+2*0.95*5.67E-8*(((EB321+$B$7)+273)^4-(EB321+273)^4)-44100*K321)/(1.84*29.3*S321+8*0.95*5.67E-8*(EB321+273)^3))</f>
        <v>0</v>
      </c>
      <c r="X321">
        <f>($C$7*EC321+$D$7*ED321+$E$7*W321)</f>
        <v>0</v>
      </c>
      <c r="Y321">
        <f>0.61365*exp(17.502*X321/(240.97+X321))</f>
        <v>0</v>
      </c>
      <c r="Z321">
        <f>(AA321/AB321*100)</f>
        <v>0</v>
      </c>
      <c r="AA321">
        <f>DU321*(DZ321+EA321)/1000</f>
        <v>0</v>
      </c>
      <c r="AB321">
        <f>0.61365*exp(17.502*EB321/(240.97+EB321))</f>
        <v>0</v>
      </c>
      <c r="AC321">
        <f>(Y321-DU321*(DZ321+EA321)/1000)</f>
        <v>0</v>
      </c>
      <c r="AD321">
        <f>(-K321*44100)</f>
        <v>0</v>
      </c>
      <c r="AE321">
        <f>2*29.3*S321*0.92*(EB321-X321)</f>
        <v>0</v>
      </c>
      <c r="AF321">
        <f>2*0.95*5.67E-8*(((EB321+$B$7)+273)^4-(X321+273)^4)</f>
        <v>0</v>
      </c>
      <c r="AG321">
        <f>V321+AF321+AD321+AE321</f>
        <v>0</v>
      </c>
      <c r="AH321">
        <f>DY321*AV321*(DT321-DS321*(1000-AV321*DV321)/(1000-AV321*DU321))/(100*DM321)</f>
        <v>0</v>
      </c>
      <c r="AI321">
        <f>1000*DY321*AV321*(DU321-DV321)/(100*DM321*(1000-AV321*DU321))</f>
        <v>0</v>
      </c>
      <c r="AJ321">
        <f>(AK321 - AL321 - DZ321*1E3/(8.314*(EB321+273.15)) * AN321/DY321 * AM321) * DY321/(100*DM321) * (1000 - DV321)/1000</f>
        <v>0</v>
      </c>
      <c r="AK321">
        <v>187.7488176524227</v>
      </c>
      <c r="AL321">
        <v>191.5751939393939</v>
      </c>
      <c r="AM321">
        <v>-3.183430906331311</v>
      </c>
      <c r="AN321">
        <v>64.96223837057754</v>
      </c>
      <c r="AO321">
        <f>(AQ321 - AP321 + DZ321*1E3/(8.314*(EB321+273.15)) * AS321/DY321 * AR321) * DY321/(100*DM321) * 1000/(1000 - AQ321)</f>
        <v>0</v>
      </c>
      <c r="AP321">
        <v>18.49435368331448</v>
      </c>
      <c r="AQ321">
        <v>24.21557272727272</v>
      </c>
      <c r="AR321">
        <v>-2.561613822549516E-05</v>
      </c>
      <c r="AS321">
        <v>107.1830395523258</v>
      </c>
      <c r="AT321">
        <v>0</v>
      </c>
      <c r="AU321">
        <v>0</v>
      </c>
      <c r="AV321">
        <f>IF(AT321*$H$13&gt;=AX321,1.0,(AX321/(AX321-AT321*$H$13)))</f>
        <v>0</v>
      </c>
      <c r="AW321">
        <f>(AV321-1)*100</f>
        <v>0</v>
      </c>
      <c r="AX321">
        <f>MAX(0,($B$13+$C$13*EG321)/(1+$D$13*EG321)*DZ321/(EB321+273)*$E$13)</f>
        <v>0</v>
      </c>
      <c r="AY321" t="s">
        <v>439</v>
      </c>
      <c r="AZ321" t="s">
        <v>439</v>
      </c>
      <c r="BA321">
        <v>0</v>
      </c>
      <c r="BB321">
        <v>0</v>
      </c>
      <c r="BC321">
        <f>1-BA321/BB321</f>
        <v>0</v>
      </c>
      <c r="BD321">
        <v>0</v>
      </c>
      <c r="BE321" t="s">
        <v>439</v>
      </c>
      <c r="BF321" t="s">
        <v>439</v>
      </c>
      <c r="BG321">
        <v>0</v>
      </c>
      <c r="BH321">
        <v>0</v>
      </c>
      <c r="BI321">
        <f>1-BG321/BH321</f>
        <v>0</v>
      </c>
      <c r="BJ321">
        <v>0.5</v>
      </c>
      <c r="BK321">
        <f>DJ321</f>
        <v>0</v>
      </c>
      <c r="BL321">
        <f>M321</f>
        <v>0</v>
      </c>
      <c r="BM321">
        <f>BI321*BJ321*BK321</f>
        <v>0</v>
      </c>
      <c r="BN321">
        <f>(BL321-BD321)/BK321</f>
        <v>0</v>
      </c>
      <c r="BO321">
        <f>(BB321-BH321)/BH321</f>
        <v>0</v>
      </c>
      <c r="BP321">
        <f>BA321/(BC321+BA321/BH321)</f>
        <v>0</v>
      </c>
      <c r="BQ321" t="s">
        <v>439</v>
      </c>
      <c r="BR321">
        <v>0</v>
      </c>
      <c r="BS321">
        <f>IF(BR321&lt;&gt;0, BR321, BP321)</f>
        <v>0</v>
      </c>
      <c r="BT321">
        <f>1-BS321/BH321</f>
        <v>0</v>
      </c>
      <c r="BU321">
        <f>(BH321-BG321)/(BH321-BS321)</f>
        <v>0</v>
      </c>
      <c r="BV321">
        <f>(BB321-BH321)/(BB321-BS321)</f>
        <v>0</v>
      </c>
      <c r="BW321">
        <f>(BH321-BG321)/(BH321-BA321)</f>
        <v>0</v>
      </c>
      <c r="BX321">
        <f>(BB321-BH321)/(BB321-BA321)</f>
        <v>0</v>
      </c>
      <c r="BY321">
        <f>(BU321*BS321/BG321)</f>
        <v>0</v>
      </c>
      <c r="BZ321">
        <f>(1-BY321)</f>
        <v>0</v>
      </c>
      <c r="DI321">
        <f>$B$11*EH321+$C$11*EI321+$F$11*ET321*(1-EW321)</f>
        <v>0</v>
      </c>
      <c r="DJ321">
        <f>DI321*DK321</f>
        <v>0</v>
      </c>
      <c r="DK321">
        <f>($B$11*$D$9+$C$11*$D$9+$F$11*((FG321+EY321)/MAX(FG321+EY321+FH321, 0.1)*$I$9+FH321/MAX(FG321+EY321+FH321, 0.1)*$J$9))/($B$11+$C$11+$F$11)</f>
        <v>0</v>
      </c>
      <c r="DL321">
        <f>($B$11*$K$9+$C$11*$K$9+$F$11*((FG321+EY321)/MAX(FG321+EY321+FH321, 0.1)*$P$9+FH321/MAX(FG321+EY321+FH321, 0.1)*$Q$9))/($B$11+$C$11+$F$11)</f>
        <v>0</v>
      </c>
      <c r="DM321">
        <v>3.7</v>
      </c>
      <c r="DN321">
        <v>0.5</v>
      </c>
      <c r="DO321" t="s">
        <v>440</v>
      </c>
      <c r="DP321">
        <v>2</v>
      </c>
      <c r="DQ321" t="b">
        <v>1</v>
      </c>
      <c r="DR321">
        <v>1758650119.314285</v>
      </c>
      <c r="DS321">
        <v>209.4419285714285</v>
      </c>
      <c r="DT321">
        <v>200.1216428571429</v>
      </c>
      <c r="DU321">
        <v>24.22728214285715</v>
      </c>
      <c r="DV321">
        <v>18.51025357142857</v>
      </c>
      <c r="DW321">
        <v>209.2491428571429</v>
      </c>
      <c r="DX321">
        <v>24.07404642857143</v>
      </c>
      <c r="DY321">
        <v>500.007</v>
      </c>
      <c r="DZ321">
        <v>90.42978928571428</v>
      </c>
      <c r="EA321">
        <v>0.03040984642857143</v>
      </c>
      <c r="EB321">
        <v>30.51616071428571</v>
      </c>
      <c r="EC321">
        <v>30.03108214285714</v>
      </c>
      <c r="ED321">
        <v>999.9000000000002</v>
      </c>
      <c r="EE321">
        <v>0</v>
      </c>
      <c r="EF321">
        <v>0</v>
      </c>
      <c r="EG321">
        <v>9997.253214285714</v>
      </c>
      <c r="EH321">
        <v>0</v>
      </c>
      <c r="EI321">
        <v>11.8036</v>
      </c>
      <c r="EJ321">
        <v>9.320249285714285</v>
      </c>
      <c r="EK321">
        <v>214.6422142857143</v>
      </c>
      <c r="EL321">
        <v>203.8960357142857</v>
      </c>
      <c r="EM321">
        <v>5.717027142857142</v>
      </c>
      <c r="EN321">
        <v>200.1216428571429</v>
      </c>
      <c r="EO321">
        <v>18.51025357142857</v>
      </c>
      <c r="EP321">
        <v>2.190867857142857</v>
      </c>
      <c r="EQ321">
        <v>1.673877857142857</v>
      </c>
      <c r="ER321">
        <v>18.89569285714286</v>
      </c>
      <c r="ES321">
        <v>14.65627857142857</v>
      </c>
      <c r="ET321">
        <v>1999.9875</v>
      </c>
      <c r="EU321">
        <v>0.980005607142857</v>
      </c>
      <c r="EV321">
        <v>0.01999477857142857</v>
      </c>
      <c r="EW321">
        <v>0</v>
      </c>
      <c r="EX321">
        <v>507.8847142857142</v>
      </c>
      <c r="EY321">
        <v>5.00097</v>
      </c>
      <c r="EZ321">
        <v>10180.37142857143</v>
      </c>
      <c r="FA321">
        <v>16707.52142857143</v>
      </c>
      <c r="FB321">
        <v>41.25</v>
      </c>
      <c r="FC321">
        <v>41.56199999999999</v>
      </c>
      <c r="FD321">
        <v>41.18257142857141</v>
      </c>
      <c r="FE321">
        <v>41.18699999999999</v>
      </c>
      <c r="FF321">
        <v>41.81199999999999</v>
      </c>
      <c r="FG321">
        <v>1955.0975</v>
      </c>
      <c r="FH321">
        <v>39.89000000000001</v>
      </c>
      <c r="FI321">
        <v>0</v>
      </c>
      <c r="FJ321">
        <v>1758650128.2</v>
      </c>
      <c r="FK321">
        <v>0</v>
      </c>
      <c r="FL321">
        <v>507.6326</v>
      </c>
      <c r="FM321">
        <v>-30.19146153560063</v>
      </c>
      <c r="FN321">
        <v>-579.7230769090088</v>
      </c>
      <c r="FO321">
        <v>10174.98</v>
      </c>
      <c r="FP321">
        <v>15</v>
      </c>
      <c r="FQ321">
        <v>0</v>
      </c>
      <c r="FR321" t="s">
        <v>441</v>
      </c>
      <c r="FS321">
        <v>1747247426.5</v>
      </c>
      <c r="FT321">
        <v>1747247420.5</v>
      </c>
      <c r="FU321">
        <v>0</v>
      </c>
      <c r="FV321">
        <v>1.027</v>
      </c>
      <c r="FW321">
        <v>0.031</v>
      </c>
      <c r="FX321">
        <v>0.02</v>
      </c>
      <c r="FY321">
        <v>0.05</v>
      </c>
      <c r="FZ321">
        <v>420</v>
      </c>
      <c r="GA321">
        <v>16</v>
      </c>
      <c r="GB321">
        <v>0.01</v>
      </c>
      <c r="GC321">
        <v>0.1</v>
      </c>
      <c r="GD321">
        <v>8.61735707317073</v>
      </c>
      <c r="GE321">
        <v>15.53071777003484</v>
      </c>
      <c r="GF321">
        <v>1.533073160827614</v>
      </c>
      <c r="GG321">
        <v>0</v>
      </c>
      <c r="GH321">
        <v>509.4523529411765</v>
      </c>
      <c r="GI321">
        <v>-32.83303286633972</v>
      </c>
      <c r="GJ321">
        <v>3.237647083938948</v>
      </c>
      <c r="GK321">
        <v>-1</v>
      </c>
      <c r="GL321">
        <v>5.712155853658536</v>
      </c>
      <c r="GM321">
        <v>0.1205805574912808</v>
      </c>
      <c r="GN321">
        <v>0.01335949556803112</v>
      </c>
      <c r="GO321">
        <v>0</v>
      </c>
      <c r="GP321">
        <v>0</v>
      </c>
      <c r="GQ321">
        <v>2</v>
      </c>
      <c r="GR321" t="s">
        <v>482</v>
      </c>
      <c r="GS321">
        <v>3.13501</v>
      </c>
      <c r="GT321">
        <v>2.69079</v>
      </c>
      <c r="GU321">
        <v>0.0473792</v>
      </c>
      <c r="GV321">
        <v>0.0443534</v>
      </c>
      <c r="GW321">
        <v>0.106804</v>
      </c>
      <c r="GX321">
        <v>0.0873266</v>
      </c>
      <c r="GY321">
        <v>30252.8</v>
      </c>
      <c r="GZ321">
        <v>30408.3</v>
      </c>
      <c r="HA321">
        <v>29524.7</v>
      </c>
      <c r="HB321">
        <v>29407.5</v>
      </c>
      <c r="HC321">
        <v>34840.5</v>
      </c>
      <c r="HD321">
        <v>35555.1</v>
      </c>
      <c r="HE321">
        <v>41546.5</v>
      </c>
      <c r="HF321">
        <v>41781</v>
      </c>
      <c r="HG321">
        <v>1.92105</v>
      </c>
      <c r="HH321">
        <v>1.85567</v>
      </c>
      <c r="HI321">
        <v>0.0671223</v>
      </c>
      <c r="HJ321">
        <v>0</v>
      </c>
      <c r="HK321">
        <v>28.9274</v>
      </c>
      <c r="HL321">
        <v>999.9</v>
      </c>
      <c r="HM321">
        <v>43.6</v>
      </c>
      <c r="HN321">
        <v>31.9</v>
      </c>
      <c r="HO321">
        <v>22.8948</v>
      </c>
      <c r="HP321">
        <v>61.8825</v>
      </c>
      <c r="HQ321">
        <v>26.0817</v>
      </c>
      <c r="HR321">
        <v>1</v>
      </c>
      <c r="HS321">
        <v>0.121171</v>
      </c>
      <c r="HT321">
        <v>-0.280161</v>
      </c>
      <c r="HU321">
        <v>20.3379</v>
      </c>
      <c r="HV321">
        <v>5.21519</v>
      </c>
      <c r="HW321">
        <v>12.0143</v>
      </c>
      <c r="HX321">
        <v>4.9887</v>
      </c>
      <c r="HY321">
        <v>3.2877</v>
      </c>
      <c r="HZ321">
        <v>9999</v>
      </c>
      <c r="IA321">
        <v>9999</v>
      </c>
      <c r="IB321">
        <v>9999</v>
      </c>
      <c r="IC321">
        <v>999.9</v>
      </c>
      <c r="ID321">
        <v>1.86761</v>
      </c>
      <c r="IE321">
        <v>1.86676</v>
      </c>
      <c r="IF321">
        <v>1.86607</v>
      </c>
      <c r="IG321">
        <v>1.866</v>
      </c>
      <c r="IH321">
        <v>1.86784</v>
      </c>
      <c r="II321">
        <v>1.87027</v>
      </c>
      <c r="IJ321">
        <v>1.86894</v>
      </c>
      <c r="IK321">
        <v>1.87042</v>
      </c>
      <c r="IL321">
        <v>0</v>
      </c>
      <c r="IM321">
        <v>0</v>
      </c>
      <c r="IN321">
        <v>0</v>
      </c>
      <c r="IO321">
        <v>0</v>
      </c>
      <c r="IP321" t="s">
        <v>443</v>
      </c>
      <c r="IQ321" t="s">
        <v>444</v>
      </c>
      <c r="IR321" t="s">
        <v>445</v>
      </c>
      <c r="IS321" t="s">
        <v>445</v>
      </c>
      <c r="IT321" t="s">
        <v>445</v>
      </c>
      <c r="IU321" t="s">
        <v>445</v>
      </c>
      <c r="IV321">
        <v>0</v>
      </c>
      <c r="IW321">
        <v>100</v>
      </c>
      <c r="IX321">
        <v>100</v>
      </c>
      <c r="IY321">
        <v>0.19</v>
      </c>
      <c r="IZ321">
        <v>0.153</v>
      </c>
      <c r="JA321">
        <v>0.1520806729546384</v>
      </c>
      <c r="JB321">
        <v>0.0003178419753343253</v>
      </c>
      <c r="JC321">
        <v>-6.012475575984678E-07</v>
      </c>
      <c r="JD321">
        <v>7.594320938325871E-11</v>
      </c>
      <c r="JE321">
        <v>-0.06537213769188976</v>
      </c>
      <c r="JF321">
        <v>-0.002779077146552394</v>
      </c>
      <c r="JG321">
        <v>0.0007843295920201409</v>
      </c>
      <c r="JH321">
        <v>-1.211717912536145E-05</v>
      </c>
      <c r="JI321">
        <v>4</v>
      </c>
      <c r="JJ321">
        <v>2338</v>
      </c>
      <c r="JK321">
        <v>1</v>
      </c>
      <c r="JL321">
        <v>27</v>
      </c>
      <c r="JM321">
        <v>190045</v>
      </c>
      <c r="JN321">
        <v>190045.1</v>
      </c>
      <c r="JO321">
        <v>0.491943</v>
      </c>
      <c r="JP321">
        <v>2.31934</v>
      </c>
      <c r="JQ321">
        <v>1.39648</v>
      </c>
      <c r="JR321">
        <v>2.34985</v>
      </c>
      <c r="JS321">
        <v>1.49536</v>
      </c>
      <c r="JT321">
        <v>2.61353</v>
      </c>
      <c r="JU321">
        <v>36.8604</v>
      </c>
      <c r="JV321">
        <v>24.0612</v>
      </c>
      <c r="JW321">
        <v>18</v>
      </c>
      <c r="JX321">
        <v>491.662</v>
      </c>
      <c r="JY321">
        <v>440.495</v>
      </c>
      <c r="JZ321">
        <v>28.9309</v>
      </c>
      <c r="KA321">
        <v>29.1661</v>
      </c>
      <c r="KB321">
        <v>30</v>
      </c>
      <c r="KC321">
        <v>28.9958</v>
      </c>
      <c r="KD321">
        <v>28.9273</v>
      </c>
      <c r="KE321">
        <v>9.77303</v>
      </c>
      <c r="KF321">
        <v>23.3981</v>
      </c>
      <c r="KG321">
        <v>35.4336</v>
      </c>
      <c r="KH321">
        <v>28.9184</v>
      </c>
      <c r="KI321">
        <v>152.437</v>
      </c>
      <c r="KJ321">
        <v>18.4326</v>
      </c>
      <c r="KK321">
        <v>100.906</v>
      </c>
      <c r="KL321">
        <v>100.468</v>
      </c>
    </row>
    <row r="322" spans="1:298">
      <c r="A322">
        <v>306</v>
      </c>
      <c r="B322">
        <v>1758650132.1</v>
      </c>
      <c r="C322">
        <v>8506.099999904633</v>
      </c>
      <c r="D322" t="s">
        <v>1059</v>
      </c>
      <c r="E322" t="s">
        <v>1060</v>
      </c>
      <c r="F322">
        <v>5</v>
      </c>
      <c r="G322" t="s">
        <v>1026</v>
      </c>
      <c r="H322" t="s">
        <v>437</v>
      </c>
      <c r="I322" t="s">
        <v>438</v>
      </c>
      <c r="J322">
        <v>1758650124.6</v>
      </c>
      <c r="K322">
        <f>(L322)/1000</f>
        <v>0</v>
      </c>
      <c r="L322">
        <f>IF(DQ322, AO322, AI322)</f>
        <v>0</v>
      </c>
      <c r="M322">
        <f>IF(DQ322, AJ322, AH322)</f>
        <v>0</v>
      </c>
      <c r="N322">
        <f>DS322 - IF(AV322&gt;1, M322*DM322*100.0/(AX322), 0)</f>
        <v>0</v>
      </c>
      <c r="O322">
        <f>((U322-K322/2)*N322-M322)/(U322+K322/2)</f>
        <v>0</v>
      </c>
      <c r="P322">
        <f>O322*(DZ322+EA322)/1000.0</f>
        <v>0</v>
      </c>
      <c r="Q322">
        <f>(DS322 - IF(AV322&gt;1, M322*DM322*100.0/(AX322), 0))*(DZ322+EA322)/1000.0</f>
        <v>0</v>
      </c>
      <c r="R322">
        <f>2.0/((1/T322-1/S322)+SIGN(T322)*SQRT((1/T322-1/S322)*(1/T322-1/S322) + 4*DN322/((DN322+1)*(DN322+1))*(2*1/T322*1/S322-1/S322*1/S322)))</f>
        <v>0</v>
      </c>
      <c r="S322">
        <f>IF(LEFT(DO322,1)&lt;&gt;"0",IF(LEFT(DO322,1)="1",3.0,DP322),$D$5+$E$5*(EG322*DZ322/($K$5*1000))+$F$5*(EG322*DZ322/($K$5*1000))*MAX(MIN(DM322,$J$5),$I$5)*MAX(MIN(DM322,$J$5),$I$5)+$G$5*MAX(MIN(DM322,$J$5),$I$5)*(EG322*DZ322/($K$5*1000))+$H$5*(EG322*DZ322/($K$5*1000))*(EG322*DZ322/($K$5*1000)))</f>
        <v>0</v>
      </c>
      <c r="T322">
        <f>K322*(1000-(1000*0.61365*exp(17.502*X322/(240.97+X322))/(DZ322+EA322)+DU322)/2)/(1000*0.61365*exp(17.502*X322/(240.97+X322))/(DZ322+EA322)-DU322)</f>
        <v>0</v>
      </c>
      <c r="U322">
        <f>1/((DN322+1)/(R322/1.6)+1/(S322/1.37)) + DN322/((DN322+1)/(R322/1.6) + DN322/(S322/1.37))</f>
        <v>0</v>
      </c>
      <c r="V322">
        <f>(DI322*DL322)</f>
        <v>0</v>
      </c>
      <c r="W322">
        <f>(EB322+(V322+2*0.95*5.67E-8*(((EB322+$B$7)+273)^4-(EB322+273)^4)-44100*K322)/(1.84*29.3*S322+8*0.95*5.67E-8*(EB322+273)^3))</f>
        <v>0</v>
      </c>
      <c r="X322">
        <f>($C$7*EC322+$D$7*ED322+$E$7*W322)</f>
        <v>0</v>
      </c>
      <c r="Y322">
        <f>0.61365*exp(17.502*X322/(240.97+X322))</f>
        <v>0</v>
      </c>
      <c r="Z322">
        <f>(AA322/AB322*100)</f>
        <v>0</v>
      </c>
      <c r="AA322">
        <f>DU322*(DZ322+EA322)/1000</f>
        <v>0</v>
      </c>
      <c r="AB322">
        <f>0.61365*exp(17.502*EB322/(240.97+EB322))</f>
        <v>0</v>
      </c>
      <c r="AC322">
        <f>(Y322-DU322*(DZ322+EA322)/1000)</f>
        <v>0</v>
      </c>
      <c r="AD322">
        <f>(-K322*44100)</f>
        <v>0</v>
      </c>
      <c r="AE322">
        <f>2*29.3*S322*0.92*(EB322-X322)</f>
        <v>0</v>
      </c>
      <c r="AF322">
        <f>2*0.95*5.67E-8*(((EB322+$B$7)+273)^4-(X322+273)^4)</f>
        <v>0</v>
      </c>
      <c r="AG322">
        <f>V322+AF322+AD322+AE322</f>
        <v>0</v>
      </c>
      <c r="AH322">
        <f>DY322*AV322*(DT322-DS322*(1000-AV322*DV322)/(1000-AV322*DU322))/(100*DM322)</f>
        <v>0</v>
      </c>
      <c r="AI322">
        <f>1000*DY322*AV322*(DU322-DV322)/(100*DM322*(1000-AV322*DU322))</f>
        <v>0</v>
      </c>
      <c r="AJ322">
        <f>(AK322 - AL322 - DZ322*1E3/(8.314*(EB322+273.15)) * AN322/DY322 * AM322) * DY322/(100*DM322) * (1000 - DV322)/1000</f>
        <v>0</v>
      </c>
      <c r="AK322">
        <v>170.8945398450469</v>
      </c>
      <c r="AL322">
        <v>175.6789212121212</v>
      </c>
      <c r="AM322">
        <v>-3.178871490002803</v>
      </c>
      <c r="AN322">
        <v>64.96223837057754</v>
      </c>
      <c r="AO322">
        <f>(AQ322 - AP322 + DZ322*1E3/(8.314*(EB322+273.15)) * AS322/DY322 * AR322) * DY322/(100*DM322) * 1000/(1000 - AQ322)</f>
        <v>0</v>
      </c>
      <c r="AP322">
        <v>18.49336456482737</v>
      </c>
      <c r="AQ322">
        <v>24.21232848484849</v>
      </c>
      <c r="AR322">
        <v>-8.795128017564207E-06</v>
      </c>
      <c r="AS322">
        <v>107.1830395523258</v>
      </c>
      <c r="AT322">
        <v>0</v>
      </c>
      <c r="AU322">
        <v>0</v>
      </c>
      <c r="AV322">
        <f>IF(AT322*$H$13&gt;=AX322,1.0,(AX322/(AX322-AT322*$H$13)))</f>
        <v>0</v>
      </c>
      <c r="AW322">
        <f>(AV322-1)*100</f>
        <v>0</v>
      </c>
      <c r="AX322">
        <f>MAX(0,($B$13+$C$13*EG322)/(1+$D$13*EG322)*DZ322/(EB322+273)*$E$13)</f>
        <v>0</v>
      </c>
      <c r="AY322" t="s">
        <v>439</v>
      </c>
      <c r="AZ322" t="s">
        <v>439</v>
      </c>
      <c r="BA322">
        <v>0</v>
      </c>
      <c r="BB322">
        <v>0</v>
      </c>
      <c r="BC322">
        <f>1-BA322/BB322</f>
        <v>0</v>
      </c>
      <c r="BD322">
        <v>0</v>
      </c>
      <c r="BE322" t="s">
        <v>439</v>
      </c>
      <c r="BF322" t="s">
        <v>439</v>
      </c>
      <c r="BG322">
        <v>0</v>
      </c>
      <c r="BH322">
        <v>0</v>
      </c>
      <c r="BI322">
        <f>1-BG322/BH322</f>
        <v>0</v>
      </c>
      <c r="BJ322">
        <v>0.5</v>
      </c>
      <c r="BK322">
        <f>DJ322</f>
        <v>0</v>
      </c>
      <c r="BL322">
        <f>M322</f>
        <v>0</v>
      </c>
      <c r="BM322">
        <f>BI322*BJ322*BK322</f>
        <v>0</v>
      </c>
      <c r="BN322">
        <f>(BL322-BD322)/BK322</f>
        <v>0</v>
      </c>
      <c r="BO322">
        <f>(BB322-BH322)/BH322</f>
        <v>0</v>
      </c>
      <c r="BP322">
        <f>BA322/(BC322+BA322/BH322)</f>
        <v>0</v>
      </c>
      <c r="BQ322" t="s">
        <v>439</v>
      </c>
      <c r="BR322">
        <v>0</v>
      </c>
      <c r="BS322">
        <f>IF(BR322&lt;&gt;0, BR322, BP322)</f>
        <v>0</v>
      </c>
      <c r="BT322">
        <f>1-BS322/BH322</f>
        <v>0</v>
      </c>
      <c r="BU322">
        <f>(BH322-BG322)/(BH322-BS322)</f>
        <v>0</v>
      </c>
      <c r="BV322">
        <f>(BB322-BH322)/(BB322-BS322)</f>
        <v>0</v>
      </c>
      <c r="BW322">
        <f>(BH322-BG322)/(BH322-BA322)</f>
        <v>0</v>
      </c>
      <c r="BX322">
        <f>(BB322-BH322)/(BB322-BA322)</f>
        <v>0</v>
      </c>
      <c r="BY322">
        <f>(BU322*BS322/BG322)</f>
        <v>0</v>
      </c>
      <c r="BZ322">
        <f>(1-BY322)</f>
        <v>0</v>
      </c>
      <c r="DI322">
        <f>$B$11*EH322+$C$11*EI322+$F$11*ET322*(1-EW322)</f>
        <v>0</v>
      </c>
      <c r="DJ322">
        <f>DI322*DK322</f>
        <v>0</v>
      </c>
      <c r="DK322">
        <f>($B$11*$D$9+$C$11*$D$9+$F$11*((FG322+EY322)/MAX(FG322+EY322+FH322, 0.1)*$I$9+FH322/MAX(FG322+EY322+FH322, 0.1)*$J$9))/($B$11+$C$11+$F$11)</f>
        <v>0</v>
      </c>
      <c r="DL322">
        <f>($B$11*$K$9+$C$11*$K$9+$F$11*((FG322+EY322)/MAX(FG322+EY322+FH322, 0.1)*$P$9+FH322/MAX(FG322+EY322+FH322, 0.1)*$Q$9))/($B$11+$C$11+$F$11)</f>
        <v>0</v>
      </c>
      <c r="DM322">
        <v>3.7</v>
      </c>
      <c r="DN322">
        <v>0.5</v>
      </c>
      <c r="DO322" t="s">
        <v>440</v>
      </c>
      <c r="DP322">
        <v>2</v>
      </c>
      <c r="DQ322" t="b">
        <v>1</v>
      </c>
      <c r="DR322">
        <v>1758650124.6</v>
      </c>
      <c r="DS322">
        <v>193.1224814814815</v>
      </c>
      <c r="DT322">
        <v>182.5242962962963</v>
      </c>
      <c r="DU322">
        <v>24.22155555555555</v>
      </c>
      <c r="DV322">
        <v>18.49791851851852</v>
      </c>
      <c r="DW322">
        <v>192.9310740740741</v>
      </c>
      <c r="DX322">
        <v>24.0684111111111</v>
      </c>
      <c r="DY322">
        <v>500.0134444444444</v>
      </c>
      <c r="DZ322">
        <v>90.43029629629629</v>
      </c>
      <c r="EA322">
        <v>0.03029196296296296</v>
      </c>
      <c r="EB322">
        <v>30.51265555555556</v>
      </c>
      <c r="EC322">
        <v>30.02724444444445</v>
      </c>
      <c r="ED322">
        <v>999.9000000000001</v>
      </c>
      <c r="EE322">
        <v>0</v>
      </c>
      <c r="EF322">
        <v>0</v>
      </c>
      <c r="EG322">
        <v>10004.07851851852</v>
      </c>
      <c r="EH322">
        <v>0</v>
      </c>
      <c r="EI322">
        <v>11.8036</v>
      </c>
      <c r="EJ322">
        <v>10.59812074074074</v>
      </c>
      <c r="EK322">
        <v>197.9164074074074</v>
      </c>
      <c r="EL322">
        <v>185.9642962962962</v>
      </c>
      <c r="EM322">
        <v>5.723635555555557</v>
      </c>
      <c r="EN322">
        <v>182.5242962962963</v>
      </c>
      <c r="EO322">
        <v>18.49791851851852</v>
      </c>
      <c r="EP322">
        <v>2.190362592592593</v>
      </c>
      <c r="EQ322">
        <v>1.672771851851852</v>
      </c>
      <c r="ER322">
        <v>18.89200370370371</v>
      </c>
      <c r="ES322">
        <v>14.64604074074074</v>
      </c>
      <c r="ET322">
        <v>2000.007037037037</v>
      </c>
      <c r="EU322">
        <v>0.9800057037037037</v>
      </c>
      <c r="EV322">
        <v>0.01999464814814815</v>
      </c>
      <c r="EW322">
        <v>0</v>
      </c>
      <c r="EX322">
        <v>505.3757777777777</v>
      </c>
      <c r="EY322">
        <v>5.00097</v>
      </c>
      <c r="EZ322">
        <v>10131.85185185185</v>
      </c>
      <c r="FA322">
        <v>16707.68518518518</v>
      </c>
      <c r="FB322">
        <v>41.25</v>
      </c>
      <c r="FC322">
        <v>41.56199999999999</v>
      </c>
      <c r="FD322">
        <v>41.17781481481481</v>
      </c>
      <c r="FE322">
        <v>41.18699999999999</v>
      </c>
      <c r="FF322">
        <v>41.81199999999999</v>
      </c>
      <c r="FG322">
        <v>1955.117037037037</v>
      </c>
      <c r="FH322">
        <v>39.89000000000001</v>
      </c>
      <c r="FI322">
        <v>0</v>
      </c>
      <c r="FJ322">
        <v>1758650133</v>
      </c>
      <c r="FK322">
        <v>0</v>
      </c>
      <c r="FL322">
        <v>505.3704399999999</v>
      </c>
      <c r="FM322">
        <v>-26.49584610378619</v>
      </c>
      <c r="FN322">
        <v>-506.6999992019645</v>
      </c>
      <c r="FO322">
        <v>10131.52</v>
      </c>
      <c r="FP322">
        <v>15</v>
      </c>
      <c r="FQ322">
        <v>0</v>
      </c>
      <c r="FR322" t="s">
        <v>441</v>
      </c>
      <c r="FS322">
        <v>1747247426.5</v>
      </c>
      <c r="FT322">
        <v>1747247420.5</v>
      </c>
      <c r="FU322">
        <v>0</v>
      </c>
      <c r="FV322">
        <v>1.027</v>
      </c>
      <c r="FW322">
        <v>0.031</v>
      </c>
      <c r="FX322">
        <v>0.02</v>
      </c>
      <c r="FY322">
        <v>0.05</v>
      </c>
      <c r="FZ322">
        <v>420</v>
      </c>
      <c r="GA322">
        <v>16</v>
      </c>
      <c r="GB322">
        <v>0.01</v>
      </c>
      <c r="GC322">
        <v>0.1</v>
      </c>
      <c r="GD322">
        <v>9.857608536585365</v>
      </c>
      <c r="GE322">
        <v>14.80592822299651</v>
      </c>
      <c r="GF322">
        <v>1.464607651832946</v>
      </c>
      <c r="GG322">
        <v>0</v>
      </c>
      <c r="GH322">
        <v>506.711</v>
      </c>
      <c r="GI322">
        <v>-28.64867837396796</v>
      </c>
      <c r="GJ322">
        <v>2.830961850679029</v>
      </c>
      <c r="GK322">
        <v>-1</v>
      </c>
      <c r="GL322">
        <v>5.71761756097561</v>
      </c>
      <c r="GM322">
        <v>0.070341533101052</v>
      </c>
      <c r="GN322">
        <v>0.01075212554833962</v>
      </c>
      <c r="GO322">
        <v>1</v>
      </c>
      <c r="GP322">
        <v>1</v>
      </c>
      <c r="GQ322">
        <v>2</v>
      </c>
      <c r="GR322" t="s">
        <v>442</v>
      </c>
      <c r="GS322">
        <v>3.13506</v>
      </c>
      <c r="GT322">
        <v>2.69012</v>
      </c>
      <c r="GU322">
        <v>0.0437488</v>
      </c>
      <c r="GV322">
        <v>0.0404929</v>
      </c>
      <c r="GW322">
        <v>0.106791</v>
      </c>
      <c r="GX322">
        <v>0.0873178</v>
      </c>
      <c r="GY322">
        <v>30368.5</v>
      </c>
      <c r="GZ322">
        <v>30531.2</v>
      </c>
      <c r="HA322">
        <v>29525.1</v>
      </c>
      <c r="HB322">
        <v>29407.4</v>
      </c>
      <c r="HC322">
        <v>34841.7</v>
      </c>
      <c r="HD322">
        <v>35555.5</v>
      </c>
      <c r="HE322">
        <v>41547.4</v>
      </c>
      <c r="HF322">
        <v>41781</v>
      </c>
      <c r="HG322">
        <v>1.92075</v>
      </c>
      <c r="HH322">
        <v>1.85578</v>
      </c>
      <c r="HI322">
        <v>0.06739050000000001</v>
      </c>
      <c r="HJ322">
        <v>0</v>
      </c>
      <c r="HK322">
        <v>28.9274</v>
      </c>
      <c r="HL322">
        <v>999.9</v>
      </c>
      <c r="HM322">
        <v>43.6</v>
      </c>
      <c r="HN322">
        <v>31.9</v>
      </c>
      <c r="HO322">
        <v>22.8943</v>
      </c>
      <c r="HP322">
        <v>62.1625</v>
      </c>
      <c r="HQ322">
        <v>25.9976</v>
      </c>
      <c r="HR322">
        <v>1</v>
      </c>
      <c r="HS322">
        <v>0.121499</v>
      </c>
      <c r="HT322">
        <v>-0.289681</v>
      </c>
      <c r="HU322">
        <v>20.3379</v>
      </c>
      <c r="HV322">
        <v>5.21415</v>
      </c>
      <c r="HW322">
        <v>12.0138</v>
      </c>
      <c r="HX322">
        <v>4.98855</v>
      </c>
      <c r="HY322">
        <v>3.2875</v>
      </c>
      <c r="HZ322">
        <v>9999</v>
      </c>
      <c r="IA322">
        <v>9999</v>
      </c>
      <c r="IB322">
        <v>9999</v>
      </c>
      <c r="IC322">
        <v>999.9</v>
      </c>
      <c r="ID322">
        <v>1.86755</v>
      </c>
      <c r="IE322">
        <v>1.86675</v>
      </c>
      <c r="IF322">
        <v>1.86604</v>
      </c>
      <c r="IG322">
        <v>1.866</v>
      </c>
      <c r="IH322">
        <v>1.86784</v>
      </c>
      <c r="II322">
        <v>1.87027</v>
      </c>
      <c r="IJ322">
        <v>1.86892</v>
      </c>
      <c r="IK322">
        <v>1.87042</v>
      </c>
      <c r="IL322">
        <v>0</v>
      </c>
      <c r="IM322">
        <v>0</v>
      </c>
      <c r="IN322">
        <v>0</v>
      </c>
      <c r="IO322">
        <v>0</v>
      </c>
      <c r="IP322" t="s">
        <v>443</v>
      </c>
      <c r="IQ322" t="s">
        <v>444</v>
      </c>
      <c r="IR322" t="s">
        <v>445</v>
      </c>
      <c r="IS322" t="s">
        <v>445</v>
      </c>
      <c r="IT322" t="s">
        <v>445</v>
      </c>
      <c r="IU322" t="s">
        <v>445</v>
      </c>
      <c r="IV322">
        <v>0</v>
      </c>
      <c r="IW322">
        <v>100</v>
      </c>
      <c r="IX322">
        <v>100</v>
      </c>
      <c r="IY322">
        <v>0.189</v>
      </c>
      <c r="IZ322">
        <v>0.153</v>
      </c>
      <c r="JA322">
        <v>0.1520806729546384</v>
      </c>
      <c r="JB322">
        <v>0.0003178419753343253</v>
      </c>
      <c r="JC322">
        <v>-6.012475575984678E-07</v>
      </c>
      <c r="JD322">
        <v>7.594320938325871E-11</v>
      </c>
      <c r="JE322">
        <v>-0.06537213769188976</v>
      </c>
      <c r="JF322">
        <v>-0.002779077146552394</v>
      </c>
      <c r="JG322">
        <v>0.0007843295920201409</v>
      </c>
      <c r="JH322">
        <v>-1.211717912536145E-05</v>
      </c>
      <c r="JI322">
        <v>4</v>
      </c>
      <c r="JJ322">
        <v>2338</v>
      </c>
      <c r="JK322">
        <v>1</v>
      </c>
      <c r="JL322">
        <v>27</v>
      </c>
      <c r="JM322">
        <v>190045.1</v>
      </c>
      <c r="JN322">
        <v>190045.2</v>
      </c>
      <c r="JO322">
        <v>0.452881</v>
      </c>
      <c r="JP322">
        <v>2.32788</v>
      </c>
      <c r="JQ322">
        <v>1.39771</v>
      </c>
      <c r="JR322">
        <v>2.34375</v>
      </c>
      <c r="JS322">
        <v>1.49536</v>
      </c>
      <c r="JT322">
        <v>2.54028</v>
      </c>
      <c r="JU322">
        <v>36.8604</v>
      </c>
      <c r="JV322">
        <v>24.0612</v>
      </c>
      <c r="JW322">
        <v>18</v>
      </c>
      <c r="JX322">
        <v>491.48</v>
      </c>
      <c r="JY322">
        <v>440.565</v>
      </c>
      <c r="JZ322">
        <v>28.9031</v>
      </c>
      <c r="KA322">
        <v>29.1661</v>
      </c>
      <c r="KB322">
        <v>30.0002</v>
      </c>
      <c r="KC322">
        <v>28.9968</v>
      </c>
      <c r="KD322">
        <v>28.9283</v>
      </c>
      <c r="KE322">
        <v>8.99075</v>
      </c>
      <c r="KF322">
        <v>23.3981</v>
      </c>
      <c r="KG322">
        <v>35.4336</v>
      </c>
      <c r="KH322">
        <v>28.8962</v>
      </c>
      <c r="KI322">
        <v>132.368</v>
      </c>
      <c r="KJ322">
        <v>18.43</v>
      </c>
      <c r="KK322">
        <v>100.908</v>
      </c>
      <c r="KL322">
        <v>100.468</v>
      </c>
    </row>
    <row r="323" spans="1:298">
      <c r="A323">
        <v>307</v>
      </c>
      <c r="B323">
        <v>1758650137.1</v>
      </c>
      <c r="C323">
        <v>8511.099999904633</v>
      </c>
      <c r="D323" t="s">
        <v>1061</v>
      </c>
      <c r="E323" t="s">
        <v>1062</v>
      </c>
      <c r="F323">
        <v>5</v>
      </c>
      <c r="G323" t="s">
        <v>1026</v>
      </c>
      <c r="H323" t="s">
        <v>437</v>
      </c>
      <c r="I323" t="s">
        <v>438</v>
      </c>
      <c r="J323">
        <v>1758650129.314285</v>
      </c>
      <c r="K323">
        <f>(L323)/1000</f>
        <v>0</v>
      </c>
      <c r="L323">
        <f>IF(DQ323, AO323, AI323)</f>
        <v>0</v>
      </c>
      <c r="M323">
        <f>IF(DQ323, AJ323, AH323)</f>
        <v>0</v>
      </c>
      <c r="N323">
        <f>DS323 - IF(AV323&gt;1, M323*DM323*100.0/(AX323), 0)</f>
        <v>0</v>
      </c>
      <c r="O323">
        <f>((U323-K323/2)*N323-M323)/(U323+K323/2)</f>
        <v>0</v>
      </c>
      <c r="P323">
        <f>O323*(DZ323+EA323)/1000.0</f>
        <v>0</v>
      </c>
      <c r="Q323">
        <f>(DS323 - IF(AV323&gt;1, M323*DM323*100.0/(AX323), 0))*(DZ323+EA323)/1000.0</f>
        <v>0</v>
      </c>
      <c r="R323">
        <f>2.0/((1/T323-1/S323)+SIGN(T323)*SQRT((1/T323-1/S323)*(1/T323-1/S323) + 4*DN323/((DN323+1)*(DN323+1))*(2*1/T323*1/S323-1/S323*1/S323)))</f>
        <v>0</v>
      </c>
      <c r="S323">
        <f>IF(LEFT(DO323,1)&lt;&gt;"0",IF(LEFT(DO323,1)="1",3.0,DP323),$D$5+$E$5*(EG323*DZ323/($K$5*1000))+$F$5*(EG323*DZ323/($K$5*1000))*MAX(MIN(DM323,$J$5),$I$5)*MAX(MIN(DM323,$J$5),$I$5)+$G$5*MAX(MIN(DM323,$J$5),$I$5)*(EG323*DZ323/($K$5*1000))+$H$5*(EG323*DZ323/($K$5*1000))*(EG323*DZ323/($K$5*1000)))</f>
        <v>0</v>
      </c>
      <c r="T323">
        <f>K323*(1000-(1000*0.61365*exp(17.502*X323/(240.97+X323))/(DZ323+EA323)+DU323)/2)/(1000*0.61365*exp(17.502*X323/(240.97+X323))/(DZ323+EA323)-DU323)</f>
        <v>0</v>
      </c>
      <c r="U323">
        <f>1/((DN323+1)/(R323/1.6)+1/(S323/1.37)) + DN323/((DN323+1)/(R323/1.6) + DN323/(S323/1.37))</f>
        <v>0</v>
      </c>
      <c r="V323">
        <f>(DI323*DL323)</f>
        <v>0</v>
      </c>
      <c r="W323">
        <f>(EB323+(V323+2*0.95*5.67E-8*(((EB323+$B$7)+273)^4-(EB323+273)^4)-44100*K323)/(1.84*29.3*S323+8*0.95*5.67E-8*(EB323+273)^3))</f>
        <v>0</v>
      </c>
      <c r="X323">
        <f>($C$7*EC323+$D$7*ED323+$E$7*W323)</f>
        <v>0</v>
      </c>
      <c r="Y323">
        <f>0.61365*exp(17.502*X323/(240.97+X323))</f>
        <v>0</v>
      </c>
      <c r="Z323">
        <f>(AA323/AB323*100)</f>
        <v>0</v>
      </c>
      <c r="AA323">
        <f>DU323*(DZ323+EA323)/1000</f>
        <v>0</v>
      </c>
      <c r="AB323">
        <f>0.61365*exp(17.502*EB323/(240.97+EB323))</f>
        <v>0</v>
      </c>
      <c r="AC323">
        <f>(Y323-DU323*(DZ323+EA323)/1000)</f>
        <v>0</v>
      </c>
      <c r="AD323">
        <f>(-K323*44100)</f>
        <v>0</v>
      </c>
      <c r="AE323">
        <f>2*29.3*S323*0.92*(EB323-X323)</f>
        <v>0</v>
      </c>
      <c r="AF323">
        <f>2*0.95*5.67E-8*(((EB323+$B$7)+273)^4-(X323+273)^4)</f>
        <v>0</v>
      </c>
      <c r="AG323">
        <f>V323+AF323+AD323+AE323</f>
        <v>0</v>
      </c>
      <c r="AH323">
        <f>DY323*AV323*(DT323-DS323*(1000-AV323*DV323)/(1000-AV323*DU323))/(100*DM323)</f>
        <v>0</v>
      </c>
      <c r="AI323">
        <f>1000*DY323*AV323*(DU323-DV323)/(100*DM323*(1000-AV323*DU323))</f>
        <v>0</v>
      </c>
      <c r="AJ323">
        <f>(AK323 - AL323 - DZ323*1E3/(8.314*(EB323+273.15)) * AN323/DY323 * AM323) * DY323/(100*DM323) * (1000 - DV323)/1000</f>
        <v>0</v>
      </c>
      <c r="AK323">
        <v>153.9031062407255</v>
      </c>
      <c r="AL323">
        <v>159.7937515151515</v>
      </c>
      <c r="AM323">
        <v>-3.18199473131006</v>
      </c>
      <c r="AN323">
        <v>64.96223837057754</v>
      </c>
      <c r="AO323">
        <f>(AQ323 - AP323 + DZ323*1E3/(8.314*(EB323+273.15)) * AS323/DY323 * AR323) * DY323/(100*DM323) * 1000/(1000 - AQ323)</f>
        <v>0</v>
      </c>
      <c r="AP323">
        <v>18.49385900463339</v>
      </c>
      <c r="AQ323">
        <v>24.21515757575758</v>
      </c>
      <c r="AR323">
        <v>2.247068369441344E-06</v>
      </c>
      <c r="AS323">
        <v>107.1830395523258</v>
      </c>
      <c r="AT323">
        <v>0</v>
      </c>
      <c r="AU323">
        <v>0</v>
      </c>
      <c r="AV323">
        <f>IF(AT323*$H$13&gt;=AX323,1.0,(AX323/(AX323-AT323*$H$13)))</f>
        <v>0</v>
      </c>
      <c r="AW323">
        <f>(AV323-1)*100</f>
        <v>0</v>
      </c>
      <c r="AX323">
        <f>MAX(0,($B$13+$C$13*EG323)/(1+$D$13*EG323)*DZ323/(EB323+273)*$E$13)</f>
        <v>0</v>
      </c>
      <c r="AY323" t="s">
        <v>439</v>
      </c>
      <c r="AZ323" t="s">
        <v>439</v>
      </c>
      <c r="BA323">
        <v>0</v>
      </c>
      <c r="BB323">
        <v>0</v>
      </c>
      <c r="BC323">
        <f>1-BA323/BB323</f>
        <v>0</v>
      </c>
      <c r="BD323">
        <v>0</v>
      </c>
      <c r="BE323" t="s">
        <v>439</v>
      </c>
      <c r="BF323" t="s">
        <v>439</v>
      </c>
      <c r="BG323">
        <v>0</v>
      </c>
      <c r="BH323">
        <v>0</v>
      </c>
      <c r="BI323">
        <f>1-BG323/BH323</f>
        <v>0</v>
      </c>
      <c r="BJ323">
        <v>0.5</v>
      </c>
      <c r="BK323">
        <f>DJ323</f>
        <v>0</v>
      </c>
      <c r="BL323">
        <f>M323</f>
        <v>0</v>
      </c>
      <c r="BM323">
        <f>BI323*BJ323*BK323</f>
        <v>0</v>
      </c>
      <c r="BN323">
        <f>(BL323-BD323)/BK323</f>
        <v>0</v>
      </c>
      <c r="BO323">
        <f>(BB323-BH323)/BH323</f>
        <v>0</v>
      </c>
      <c r="BP323">
        <f>BA323/(BC323+BA323/BH323)</f>
        <v>0</v>
      </c>
      <c r="BQ323" t="s">
        <v>439</v>
      </c>
      <c r="BR323">
        <v>0</v>
      </c>
      <c r="BS323">
        <f>IF(BR323&lt;&gt;0, BR323, BP323)</f>
        <v>0</v>
      </c>
      <c r="BT323">
        <f>1-BS323/BH323</f>
        <v>0</v>
      </c>
      <c r="BU323">
        <f>(BH323-BG323)/(BH323-BS323)</f>
        <v>0</v>
      </c>
      <c r="BV323">
        <f>(BB323-BH323)/(BB323-BS323)</f>
        <v>0</v>
      </c>
      <c r="BW323">
        <f>(BH323-BG323)/(BH323-BA323)</f>
        <v>0</v>
      </c>
      <c r="BX323">
        <f>(BB323-BH323)/(BB323-BA323)</f>
        <v>0</v>
      </c>
      <c r="BY323">
        <f>(BU323*BS323/BG323)</f>
        <v>0</v>
      </c>
      <c r="BZ323">
        <f>(1-BY323)</f>
        <v>0</v>
      </c>
      <c r="DI323">
        <f>$B$11*EH323+$C$11*EI323+$F$11*ET323*(1-EW323)</f>
        <v>0</v>
      </c>
      <c r="DJ323">
        <f>DI323*DK323</f>
        <v>0</v>
      </c>
      <c r="DK323">
        <f>($B$11*$D$9+$C$11*$D$9+$F$11*((FG323+EY323)/MAX(FG323+EY323+FH323, 0.1)*$I$9+FH323/MAX(FG323+EY323+FH323, 0.1)*$J$9))/($B$11+$C$11+$F$11)</f>
        <v>0</v>
      </c>
      <c r="DL323">
        <f>($B$11*$K$9+$C$11*$K$9+$F$11*((FG323+EY323)/MAX(FG323+EY323+FH323, 0.1)*$P$9+FH323/MAX(FG323+EY323+FH323, 0.1)*$Q$9))/($B$11+$C$11+$F$11)</f>
        <v>0</v>
      </c>
      <c r="DM323">
        <v>3.7</v>
      </c>
      <c r="DN323">
        <v>0.5</v>
      </c>
      <c r="DO323" t="s">
        <v>440</v>
      </c>
      <c r="DP323">
        <v>2</v>
      </c>
      <c r="DQ323" t="b">
        <v>1</v>
      </c>
      <c r="DR323">
        <v>1758650129.314285</v>
      </c>
      <c r="DS323">
        <v>178.5270714285714</v>
      </c>
      <c r="DT323">
        <v>166.7765357142857</v>
      </c>
      <c r="DU323">
        <v>24.2167</v>
      </c>
      <c r="DV323">
        <v>18.49392142857143</v>
      </c>
      <c r="DW323">
        <v>178.3370714285714</v>
      </c>
      <c r="DX323">
        <v>24.063625</v>
      </c>
      <c r="DY323">
        <v>500.0043928571429</v>
      </c>
      <c r="DZ323">
        <v>90.42951071428571</v>
      </c>
      <c r="EA323">
        <v>0.03019863571428572</v>
      </c>
      <c r="EB323">
        <v>30.50736071428571</v>
      </c>
      <c r="EC323">
        <v>30.02045</v>
      </c>
      <c r="ED323">
        <v>999.9000000000002</v>
      </c>
      <c r="EE323">
        <v>0</v>
      </c>
      <c r="EF323">
        <v>0</v>
      </c>
      <c r="EG323">
        <v>10009.09107142857</v>
      </c>
      <c r="EH323">
        <v>0</v>
      </c>
      <c r="EI323">
        <v>11.8036</v>
      </c>
      <c r="EJ323">
        <v>11.75044678571428</v>
      </c>
      <c r="EK323">
        <v>182.95775</v>
      </c>
      <c r="EL323">
        <v>169.9190357142857</v>
      </c>
      <c r="EM323">
        <v>5.722775357142856</v>
      </c>
      <c r="EN323">
        <v>166.7765357142857</v>
      </c>
      <c r="EO323">
        <v>18.49392142857143</v>
      </c>
      <c r="EP323">
        <v>2.189905357142858</v>
      </c>
      <c r="EQ323">
        <v>1.672397142857143</v>
      </c>
      <c r="ER323">
        <v>18.88866428571428</v>
      </c>
      <c r="ES323">
        <v>14.64256428571429</v>
      </c>
      <c r="ET323">
        <v>2000.011071428571</v>
      </c>
      <c r="EU323">
        <v>0.9800056428571429</v>
      </c>
      <c r="EV323">
        <v>0.019994675</v>
      </c>
      <c r="EW323">
        <v>0</v>
      </c>
      <c r="EX323">
        <v>503.4437857142857</v>
      </c>
      <c r="EY323">
        <v>5.00097</v>
      </c>
      <c r="EZ323">
        <v>10094.93214285714</v>
      </c>
      <c r="FA323">
        <v>16707.70714285714</v>
      </c>
      <c r="FB323">
        <v>41.25</v>
      </c>
      <c r="FC323">
        <v>41.56199999999999</v>
      </c>
      <c r="FD323">
        <v>41.18257142857141</v>
      </c>
      <c r="FE323">
        <v>41.18699999999999</v>
      </c>
      <c r="FF323">
        <v>41.81199999999999</v>
      </c>
      <c r="FG323">
        <v>1955.121071428572</v>
      </c>
      <c r="FH323">
        <v>39.89000000000001</v>
      </c>
      <c r="FI323">
        <v>0</v>
      </c>
      <c r="FJ323">
        <v>1758650138.4</v>
      </c>
      <c r="FK323">
        <v>0</v>
      </c>
      <c r="FL323">
        <v>503.2663846153846</v>
      </c>
      <c r="FM323">
        <v>-22.87842734361676</v>
      </c>
      <c r="FN323">
        <v>-428.8957264292053</v>
      </c>
      <c r="FO323">
        <v>10091.93076923077</v>
      </c>
      <c r="FP323">
        <v>15</v>
      </c>
      <c r="FQ323">
        <v>0</v>
      </c>
      <c r="FR323" t="s">
        <v>441</v>
      </c>
      <c r="FS323">
        <v>1747247426.5</v>
      </c>
      <c r="FT323">
        <v>1747247420.5</v>
      </c>
      <c r="FU323">
        <v>0</v>
      </c>
      <c r="FV323">
        <v>1.027</v>
      </c>
      <c r="FW323">
        <v>0.031</v>
      </c>
      <c r="FX323">
        <v>0.02</v>
      </c>
      <c r="FY323">
        <v>0.05</v>
      </c>
      <c r="FZ323">
        <v>420</v>
      </c>
      <c r="GA323">
        <v>16</v>
      </c>
      <c r="GB323">
        <v>0.01</v>
      </c>
      <c r="GC323">
        <v>0.1</v>
      </c>
      <c r="GD323">
        <v>10.82543024390244</v>
      </c>
      <c r="GE323">
        <v>14.43933574912894</v>
      </c>
      <c r="GF323">
        <v>1.429071024739051</v>
      </c>
      <c r="GG323">
        <v>0</v>
      </c>
      <c r="GH323">
        <v>505.0779705882354</v>
      </c>
      <c r="GI323">
        <v>-25.77608862693632</v>
      </c>
      <c r="GJ323">
        <v>2.548149207069295</v>
      </c>
      <c r="GK323">
        <v>-1</v>
      </c>
      <c r="GL323">
        <v>5.721740487804878</v>
      </c>
      <c r="GM323">
        <v>0.01214153310104258</v>
      </c>
      <c r="GN323">
        <v>0.00677402173702993</v>
      </c>
      <c r="GO323">
        <v>1</v>
      </c>
      <c r="GP323">
        <v>1</v>
      </c>
      <c r="GQ323">
        <v>2</v>
      </c>
      <c r="GR323" t="s">
        <v>442</v>
      </c>
      <c r="GS323">
        <v>3.13508</v>
      </c>
      <c r="GT323">
        <v>2.69059</v>
      </c>
      <c r="GU323">
        <v>0.0400377</v>
      </c>
      <c r="GV323">
        <v>0.0364336</v>
      </c>
      <c r="GW323">
        <v>0.106798</v>
      </c>
      <c r="GX323">
        <v>0.0873163</v>
      </c>
      <c r="GY323">
        <v>30486.6</v>
      </c>
      <c r="GZ323">
        <v>30660.2</v>
      </c>
      <c r="HA323">
        <v>29525.3</v>
      </c>
      <c r="HB323">
        <v>29407.3</v>
      </c>
      <c r="HC323">
        <v>34841.4</v>
      </c>
      <c r="HD323">
        <v>35555</v>
      </c>
      <c r="HE323">
        <v>41547.5</v>
      </c>
      <c r="HF323">
        <v>41780.5</v>
      </c>
      <c r="HG323">
        <v>1.921</v>
      </c>
      <c r="HH323">
        <v>1.8553</v>
      </c>
      <c r="HI323">
        <v>0.06625060000000001</v>
      </c>
      <c r="HJ323">
        <v>0</v>
      </c>
      <c r="HK323">
        <v>28.9274</v>
      </c>
      <c r="HL323">
        <v>999.9</v>
      </c>
      <c r="HM323">
        <v>43.6</v>
      </c>
      <c r="HN323">
        <v>31.9</v>
      </c>
      <c r="HO323">
        <v>22.8945</v>
      </c>
      <c r="HP323">
        <v>62.0825</v>
      </c>
      <c r="HQ323">
        <v>26.1018</v>
      </c>
      <c r="HR323">
        <v>1</v>
      </c>
      <c r="HS323">
        <v>0.121047</v>
      </c>
      <c r="HT323">
        <v>-0.290286</v>
      </c>
      <c r="HU323">
        <v>20.338</v>
      </c>
      <c r="HV323">
        <v>5.21474</v>
      </c>
      <c r="HW323">
        <v>12.0146</v>
      </c>
      <c r="HX323">
        <v>4.98885</v>
      </c>
      <c r="HY323">
        <v>3.28758</v>
      </c>
      <c r="HZ323">
        <v>9999</v>
      </c>
      <c r="IA323">
        <v>9999</v>
      </c>
      <c r="IB323">
        <v>9999</v>
      </c>
      <c r="IC323">
        <v>999.9</v>
      </c>
      <c r="ID323">
        <v>1.86759</v>
      </c>
      <c r="IE323">
        <v>1.86676</v>
      </c>
      <c r="IF323">
        <v>1.86604</v>
      </c>
      <c r="IG323">
        <v>1.866</v>
      </c>
      <c r="IH323">
        <v>1.86784</v>
      </c>
      <c r="II323">
        <v>1.87027</v>
      </c>
      <c r="IJ323">
        <v>1.86893</v>
      </c>
      <c r="IK323">
        <v>1.87042</v>
      </c>
      <c r="IL323">
        <v>0</v>
      </c>
      <c r="IM323">
        <v>0</v>
      </c>
      <c r="IN323">
        <v>0</v>
      </c>
      <c r="IO323">
        <v>0</v>
      </c>
      <c r="IP323" t="s">
        <v>443</v>
      </c>
      <c r="IQ323" t="s">
        <v>444</v>
      </c>
      <c r="IR323" t="s">
        <v>445</v>
      </c>
      <c r="IS323" t="s">
        <v>445</v>
      </c>
      <c r="IT323" t="s">
        <v>445</v>
      </c>
      <c r="IU323" t="s">
        <v>445</v>
      </c>
      <c r="IV323">
        <v>0</v>
      </c>
      <c r="IW323">
        <v>100</v>
      </c>
      <c r="IX323">
        <v>100</v>
      </c>
      <c r="IY323">
        <v>0.187</v>
      </c>
      <c r="IZ323">
        <v>0.153</v>
      </c>
      <c r="JA323">
        <v>0.1520806729546384</v>
      </c>
      <c r="JB323">
        <v>0.0003178419753343253</v>
      </c>
      <c r="JC323">
        <v>-6.012475575984678E-07</v>
      </c>
      <c r="JD323">
        <v>7.594320938325871E-11</v>
      </c>
      <c r="JE323">
        <v>-0.06537213769188976</v>
      </c>
      <c r="JF323">
        <v>-0.002779077146552394</v>
      </c>
      <c r="JG323">
        <v>0.0007843295920201409</v>
      </c>
      <c r="JH323">
        <v>-1.211717912536145E-05</v>
      </c>
      <c r="JI323">
        <v>4</v>
      </c>
      <c r="JJ323">
        <v>2338</v>
      </c>
      <c r="JK323">
        <v>1</v>
      </c>
      <c r="JL323">
        <v>27</v>
      </c>
      <c r="JM323">
        <v>190045.2</v>
      </c>
      <c r="JN323">
        <v>190045.3</v>
      </c>
      <c r="JO323">
        <v>0.41748</v>
      </c>
      <c r="JP323">
        <v>2.33276</v>
      </c>
      <c r="JQ323">
        <v>1.39648</v>
      </c>
      <c r="JR323">
        <v>2.35107</v>
      </c>
      <c r="JS323">
        <v>1.49536</v>
      </c>
      <c r="JT323">
        <v>2.62695</v>
      </c>
      <c r="JU323">
        <v>36.8604</v>
      </c>
      <c r="JV323">
        <v>24.0612</v>
      </c>
      <c r="JW323">
        <v>18</v>
      </c>
      <c r="JX323">
        <v>491.651</v>
      </c>
      <c r="JY323">
        <v>440.273</v>
      </c>
      <c r="JZ323">
        <v>28.8809</v>
      </c>
      <c r="KA323">
        <v>29.1661</v>
      </c>
      <c r="KB323">
        <v>30</v>
      </c>
      <c r="KC323">
        <v>28.9983</v>
      </c>
      <c r="KD323">
        <v>28.9283</v>
      </c>
      <c r="KE323">
        <v>8.291399999999999</v>
      </c>
      <c r="KF323">
        <v>23.6688</v>
      </c>
      <c r="KG323">
        <v>35.063</v>
      </c>
      <c r="KH323">
        <v>28.8733</v>
      </c>
      <c r="KI323">
        <v>119.006</v>
      </c>
      <c r="KJ323">
        <v>18.4219</v>
      </c>
      <c r="KK323">
        <v>100.908</v>
      </c>
      <c r="KL323">
        <v>100.467</v>
      </c>
    </row>
    <row r="324" spans="1:298">
      <c r="A324">
        <v>308</v>
      </c>
      <c r="B324">
        <v>1758650142.1</v>
      </c>
      <c r="C324">
        <v>8516.099999904633</v>
      </c>
      <c r="D324" t="s">
        <v>1063</v>
      </c>
      <c r="E324" t="s">
        <v>1064</v>
      </c>
      <c r="F324">
        <v>5</v>
      </c>
      <c r="G324" t="s">
        <v>1026</v>
      </c>
      <c r="H324" t="s">
        <v>437</v>
      </c>
      <c r="I324" t="s">
        <v>438</v>
      </c>
      <c r="J324">
        <v>1758650134.6</v>
      </c>
      <c r="K324">
        <f>(L324)/1000</f>
        <v>0</v>
      </c>
      <c r="L324">
        <f>IF(DQ324, AO324, AI324)</f>
        <v>0</v>
      </c>
      <c r="M324">
        <f>IF(DQ324, AJ324, AH324)</f>
        <v>0</v>
      </c>
      <c r="N324">
        <f>DS324 - IF(AV324&gt;1, M324*DM324*100.0/(AX324), 0)</f>
        <v>0</v>
      </c>
      <c r="O324">
        <f>((U324-K324/2)*N324-M324)/(U324+K324/2)</f>
        <v>0</v>
      </c>
      <c r="P324">
        <f>O324*(DZ324+EA324)/1000.0</f>
        <v>0</v>
      </c>
      <c r="Q324">
        <f>(DS324 - IF(AV324&gt;1, M324*DM324*100.0/(AX324), 0))*(DZ324+EA324)/1000.0</f>
        <v>0</v>
      </c>
      <c r="R324">
        <f>2.0/((1/T324-1/S324)+SIGN(T324)*SQRT((1/T324-1/S324)*(1/T324-1/S324) + 4*DN324/((DN324+1)*(DN324+1))*(2*1/T324*1/S324-1/S324*1/S324)))</f>
        <v>0</v>
      </c>
      <c r="S324">
        <f>IF(LEFT(DO324,1)&lt;&gt;"0",IF(LEFT(DO324,1)="1",3.0,DP324),$D$5+$E$5*(EG324*DZ324/($K$5*1000))+$F$5*(EG324*DZ324/($K$5*1000))*MAX(MIN(DM324,$J$5),$I$5)*MAX(MIN(DM324,$J$5),$I$5)+$G$5*MAX(MIN(DM324,$J$5),$I$5)*(EG324*DZ324/($K$5*1000))+$H$5*(EG324*DZ324/($K$5*1000))*(EG324*DZ324/($K$5*1000)))</f>
        <v>0</v>
      </c>
      <c r="T324">
        <f>K324*(1000-(1000*0.61365*exp(17.502*X324/(240.97+X324))/(DZ324+EA324)+DU324)/2)/(1000*0.61365*exp(17.502*X324/(240.97+X324))/(DZ324+EA324)-DU324)</f>
        <v>0</v>
      </c>
      <c r="U324">
        <f>1/((DN324+1)/(R324/1.6)+1/(S324/1.37)) + DN324/((DN324+1)/(R324/1.6) + DN324/(S324/1.37))</f>
        <v>0</v>
      </c>
      <c r="V324">
        <f>(DI324*DL324)</f>
        <v>0</v>
      </c>
      <c r="W324">
        <f>(EB324+(V324+2*0.95*5.67E-8*(((EB324+$B$7)+273)^4-(EB324+273)^4)-44100*K324)/(1.84*29.3*S324+8*0.95*5.67E-8*(EB324+273)^3))</f>
        <v>0</v>
      </c>
      <c r="X324">
        <f>($C$7*EC324+$D$7*ED324+$E$7*W324)</f>
        <v>0</v>
      </c>
      <c r="Y324">
        <f>0.61365*exp(17.502*X324/(240.97+X324))</f>
        <v>0</v>
      </c>
      <c r="Z324">
        <f>(AA324/AB324*100)</f>
        <v>0</v>
      </c>
      <c r="AA324">
        <f>DU324*(DZ324+EA324)/1000</f>
        <v>0</v>
      </c>
      <c r="AB324">
        <f>0.61365*exp(17.502*EB324/(240.97+EB324))</f>
        <v>0</v>
      </c>
      <c r="AC324">
        <f>(Y324-DU324*(DZ324+EA324)/1000)</f>
        <v>0</v>
      </c>
      <c r="AD324">
        <f>(-K324*44100)</f>
        <v>0</v>
      </c>
      <c r="AE324">
        <f>2*29.3*S324*0.92*(EB324-X324)</f>
        <v>0</v>
      </c>
      <c r="AF324">
        <f>2*0.95*5.67E-8*(((EB324+$B$7)+273)^4-(X324+273)^4)</f>
        <v>0</v>
      </c>
      <c r="AG324">
        <f>V324+AF324+AD324+AE324</f>
        <v>0</v>
      </c>
      <c r="AH324">
        <f>DY324*AV324*(DT324-DS324*(1000-AV324*DV324)/(1000-AV324*DU324))/(100*DM324)</f>
        <v>0</v>
      </c>
      <c r="AI324">
        <f>1000*DY324*AV324*(DU324-DV324)/(100*DM324*(1000-AV324*DU324))</f>
        <v>0</v>
      </c>
      <c r="AJ324">
        <f>(AK324 - AL324 - DZ324*1E3/(8.314*(EB324+273.15)) * AN324/DY324 * AM324) * DY324/(100*DM324) * (1000 - DV324)/1000</f>
        <v>0</v>
      </c>
      <c r="AK324">
        <v>136.9140242843574</v>
      </c>
      <c r="AL324">
        <v>143.8926181818181</v>
      </c>
      <c r="AM324">
        <v>-3.177918924660728</v>
      </c>
      <c r="AN324">
        <v>64.96223837057754</v>
      </c>
      <c r="AO324">
        <f>(AQ324 - AP324 + DZ324*1E3/(8.314*(EB324+273.15)) * AS324/DY324 * AR324) * DY324/(100*DM324) * 1000/(1000 - AQ324)</f>
        <v>0</v>
      </c>
      <c r="AP324">
        <v>18.44893756017026</v>
      </c>
      <c r="AQ324">
        <v>24.20146242424242</v>
      </c>
      <c r="AR324">
        <v>-3.564244369666033E-05</v>
      </c>
      <c r="AS324">
        <v>107.1830395523258</v>
      </c>
      <c r="AT324">
        <v>0</v>
      </c>
      <c r="AU324">
        <v>0</v>
      </c>
      <c r="AV324">
        <f>IF(AT324*$H$13&gt;=AX324,1.0,(AX324/(AX324-AT324*$H$13)))</f>
        <v>0</v>
      </c>
      <c r="AW324">
        <f>(AV324-1)*100</f>
        <v>0</v>
      </c>
      <c r="AX324">
        <f>MAX(0,($B$13+$C$13*EG324)/(1+$D$13*EG324)*DZ324/(EB324+273)*$E$13)</f>
        <v>0</v>
      </c>
      <c r="AY324" t="s">
        <v>439</v>
      </c>
      <c r="AZ324" t="s">
        <v>439</v>
      </c>
      <c r="BA324">
        <v>0</v>
      </c>
      <c r="BB324">
        <v>0</v>
      </c>
      <c r="BC324">
        <f>1-BA324/BB324</f>
        <v>0</v>
      </c>
      <c r="BD324">
        <v>0</v>
      </c>
      <c r="BE324" t="s">
        <v>439</v>
      </c>
      <c r="BF324" t="s">
        <v>439</v>
      </c>
      <c r="BG324">
        <v>0</v>
      </c>
      <c r="BH324">
        <v>0</v>
      </c>
      <c r="BI324">
        <f>1-BG324/BH324</f>
        <v>0</v>
      </c>
      <c r="BJ324">
        <v>0.5</v>
      </c>
      <c r="BK324">
        <f>DJ324</f>
        <v>0</v>
      </c>
      <c r="BL324">
        <f>M324</f>
        <v>0</v>
      </c>
      <c r="BM324">
        <f>BI324*BJ324*BK324</f>
        <v>0</v>
      </c>
      <c r="BN324">
        <f>(BL324-BD324)/BK324</f>
        <v>0</v>
      </c>
      <c r="BO324">
        <f>(BB324-BH324)/BH324</f>
        <v>0</v>
      </c>
      <c r="BP324">
        <f>BA324/(BC324+BA324/BH324)</f>
        <v>0</v>
      </c>
      <c r="BQ324" t="s">
        <v>439</v>
      </c>
      <c r="BR324">
        <v>0</v>
      </c>
      <c r="BS324">
        <f>IF(BR324&lt;&gt;0, BR324, BP324)</f>
        <v>0</v>
      </c>
      <c r="BT324">
        <f>1-BS324/BH324</f>
        <v>0</v>
      </c>
      <c r="BU324">
        <f>(BH324-BG324)/(BH324-BS324)</f>
        <v>0</v>
      </c>
      <c r="BV324">
        <f>(BB324-BH324)/(BB324-BS324)</f>
        <v>0</v>
      </c>
      <c r="BW324">
        <f>(BH324-BG324)/(BH324-BA324)</f>
        <v>0</v>
      </c>
      <c r="BX324">
        <f>(BB324-BH324)/(BB324-BA324)</f>
        <v>0</v>
      </c>
      <c r="BY324">
        <f>(BU324*BS324/BG324)</f>
        <v>0</v>
      </c>
      <c r="BZ324">
        <f>(1-BY324)</f>
        <v>0</v>
      </c>
      <c r="DI324">
        <f>$B$11*EH324+$C$11*EI324+$F$11*ET324*(1-EW324)</f>
        <v>0</v>
      </c>
      <c r="DJ324">
        <f>DI324*DK324</f>
        <v>0</v>
      </c>
      <c r="DK324">
        <f>($B$11*$D$9+$C$11*$D$9+$F$11*((FG324+EY324)/MAX(FG324+EY324+FH324, 0.1)*$I$9+FH324/MAX(FG324+EY324+FH324, 0.1)*$J$9))/($B$11+$C$11+$F$11)</f>
        <v>0</v>
      </c>
      <c r="DL324">
        <f>($B$11*$K$9+$C$11*$K$9+$F$11*((FG324+EY324)/MAX(FG324+EY324+FH324, 0.1)*$P$9+FH324/MAX(FG324+EY324+FH324, 0.1)*$Q$9))/($B$11+$C$11+$F$11)</f>
        <v>0</v>
      </c>
      <c r="DM324">
        <v>3.7</v>
      </c>
      <c r="DN324">
        <v>0.5</v>
      </c>
      <c r="DO324" t="s">
        <v>440</v>
      </c>
      <c r="DP324">
        <v>2</v>
      </c>
      <c r="DQ324" t="b">
        <v>1</v>
      </c>
      <c r="DR324">
        <v>1758650134.6</v>
      </c>
      <c r="DS324">
        <v>162.1258518518518</v>
      </c>
      <c r="DT324">
        <v>149.1944814814815</v>
      </c>
      <c r="DU324">
        <v>24.2133962962963</v>
      </c>
      <c r="DV324">
        <v>18.48041851851852</v>
      </c>
      <c r="DW324">
        <v>161.9377407407408</v>
      </c>
      <c r="DX324">
        <v>24.06036666666667</v>
      </c>
      <c r="DY324">
        <v>499.9988518518518</v>
      </c>
      <c r="DZ324">
        <v>90.42532962962963</v>
      </c>
      <c r="EA324">
        <v>0.03016393333333333</v>
      </c>
      <c r="EB324">
        <v>30.49962592592592</v>
      </c>
      <c r="EC324">
        <v>30.01546296296296</v>
      </c>
      <c r="ED324">
        <v>999.9000000000001</v>
      </c>
      <c r="EE324">
        <v>0</v>
      </c>
      <c r="EF324">
        <v>0</v>
      </c>
      <c r="EG324">
        <v>10008.17111111111</v>
      </c>
      <c r="EH324">
        <v>0</v>
      </c>
      <c r="EI324">
        <v>11.8036</v>
      </c>
      <c r="EJ324">
        <v>12.93128888888889</v>
      </c>
      <c r="EK324">
        <v>166.1489259259259</v>
      </c>
      <c r="EL324">
        <v>152.003925925926</v>
      </c>
      <c r="EM324">
        <v>5.732972592592591</v>
      </c>
      <c r="EN324">
        <v>149.1944814814815</v>
      </c>
      <c r="EO324">
        <v>18.48041851851852</v>
      </c>
      <c r="EP324">
        <v>2.189505185185185</v>
      </c>
      <c r="EQ324">
        <v>1.671099259259259</v>
      </c>
      <c r="ER324">
        <v>18.88573333333333</v>
      </c>
      <c r="ES324">
        <v>14.63052222222222</v>
      </c>
      <c r="ET324">
        <v>2000.005925925926</v>
      </c>
      <c r="EU324">
        <v>0.9800055925925925</v>
      </c>
      <c r="EV324">
        <v>0.01999475555555556</v>
      </c>
      <c r="EW324">
        <v>0</v>
      </c>
      <c r="EX324">
        <v>501.6027777777778</v>
      </c>
      <c r="EY324">
        <v>5.00097</v>
      </c>
      <c r="EZ324">
        <v>10059.83333333334</v>
      </c>
      <c r="FA324">
        <v>16707.65555555555</v>
      </c>
      <c r="FB324">
        <v>41.25</v>
      </c>
      <c r="FC324">
        <v>41.56199999999999</v>
      </c>
      <c r="FD324">
        <v>41.1824074074074</v>
      </c>
      <c r="FE324">
        <v>41.18699999999999</v>
      </c>
      <c r="FF324">
        <v>41.81199999999999</v>
      </c>
      <c r="FG324">
        <v>1955.115925925926</v>
      </c>
      <c r="FH324">
        <v>39.89000000000001</v>
      </c>
      <c r="FI324">
        <v>0</v>
      </c>
      <c r="FJ324">
        <v>1758650143.2</v>
      </c>
      <c r="FK324">
        <v>0</v>
      </c>
      <c r="FL324">
        <v>501.6364615384616</v>
      </c>
      <c r="FM324">
        <v>-18.71781196805026</v>
      </c>
      <c r="FN324">
        <v>-356.4205130201766</v>
      </c>
      <c r="FO324">
        <v>10060.44230769231</v>
      </c>
      <c r="FP324">
        <v>15</v>
      </c>
      <c r="FQ324">
        <v>0</v>
      </c>
      <c r="FR324" t="s">
        <v>441</v>
      </c>
      <c r="FS324">
        <v>1747247426.5</v>
      </c>
      <c r="FT324">
        <v>1747247420.5</v>
      </c>
      <c r="FU324">
        <v>0</v>
      </c>
      <c r="FV324">
        <v>1.027</v>
      </c>
      <c r="FW324">
        <v>0.031</v>
      </c>
      <c r="FX324">
        <v>0.02</v>
      </c>
      <c r="FY324">
        <v>0.05</v>
      </c>
      <c r="FZ324">
        <v>420</v>
      </c>
      <c r="GA324">
        <v>16</v>
      </c>
      <c r="GB324">
        <v>0.01</v>
      </c>
      <c r="GC324">
        <v>0.1</v>
      </c>
      <c r="GD324">
        <v>12.209012</v>
      </c>
      <c r="GE324">
        <v>13.63118971857407</v>
      </c>
      <c r="GF324">
        <v>1.315101566241559</v>
      </c>
      <c r="GG324">
        <v>0</v>
      </c>
      <c r="GH324">
        <v>502.9291764705882</v>
      </c>
      <c r="GI324">
        <v>-21.53139801010193</v>
      </c>
      <c r="GJ324">
        <v>2.136804010812134</v>
      </c>
      <c r="GK324">
        <v>-1</v>
      </c>
      <c r="GL324">
        <v>5.72909625</v>
      </c>
      <c r="GM324">
        <v>0.07978615384614079</v>
      </c>
      <c r="GN324">
        <v>0.01497061616759648</v>
      </c>
      <c r="GO324">
        <v>1</v>
      </c>
      <c r="GP324">
        <v>1</v>
      </c>
      <c r="GQ324">
        <v>2</v>
      </c>
      <c r="GR324" t="s">
        <v>442</v>
      </c>
      <c r="GS324">
        <v>3.13512</v>
      </c>
      <c r="GT324">
        <v>2.69024</v>
      </c>
      <c r="GU324">
        <v>0.0362549</v>
      </c>
      <c r="GV324">
        <v>0.0323527</v>
      </c>
      <c r="GW324">
        <v>0.106745</v>
      </c>
      <c r="GX324">
        <v>0.0870495</v>
      </c>
      <c r="GY324">
        <v>30606.9</v>
      </c>
      <c r="GZ324">
        <v>30790</v>
      </c>
      <c r="HA324">
        <v>29525.5</v>
      </c>
      <c r="HB324">
        <v>29407.3</v>
      </c>
      <c r="HC324">
        <v>34843.6</v>
      </c>
      <c r="HD324">
        <v>35565.6</v>
      </c>
      <c r="HE324">
        <v>41547.7</v>
      </c>
      <c r="HF324">
        <v>41780.7</v>
      </c>
      <c r="HG324">
        <v>1.92095</v>
      </c>
      <c r="HH324">
        <v>1.85535</v>
      </c>
      <c r="HI324">
        <v>0.0665486</v>
      </c>
      <c r="HJ324">
        <v>0</v>
      </c>
      <c r="HK324">
        <v>28.9276</v>
      </c>
      <c r="HL324">
        <v>999.9</v>
      </c>
      <c r="HM324">
        <v>43.6</v>
      </c>
      <c r="HN324">
        <v>31.9</v>
      </c>
      <c r="HO324">
        <v>22.8952</v>
      </c>
      <c r="HP324">
        <v>61.9125</v>
      </c>
      <c r="HQ324">
        <v>26.0777</v>
      </c>
      <c r="HR324">
        <v>1</v>
      </c>
      <c r="HS324">
        <v>0.121451</v>
      </c>
      <c r="HT324">
        <v>-0.332252</v>
      </c>
      <c r="HU324">
        <v>20.3378</v>
      </c>
      <c r="HV324">
        <v>5.21385</v>
      </c>
      <c r="HW324">
        <v>12.014</v>
      </c>
      <c r="HX324">
        <v>4.9887</v>
      </c>
      <c r="HY324">
        <v>3.28753</v>
      </c>
      <c r="HZ324">
        <v>9999</v>
      </c>
      <c r="IA324">
        <v>9999</v>
      </c>
      <c r="IB324">
        <v>9999</v>
      </c>
      <c r="IC324">
        <v>999.9</v>
      </c>
      <c r="ID324">
        <v>1.8676</v>
      </c>
      <c r="IE324">
        <v>1.86675</v>
      </c>
      <c r="IF324">
        <v>1.86602</v>
      </c>
      <c r="IG324">
        <v>1.866</v>
      </c>
      <c r="IH324">
        <v>1.86784</v>
      </c>
      <c r="II324">
        <v>1.87027</v>
      </c>
      <c r="IJ324">
        <v>1.86893</v>
      </c>
      <c r="IK324">
        <v>1.87042</v>
      </c>
      <c r="IL324">
        <v>0</v>
      </c>
      <c r="IM324">
        <v>0</v>
      </c>
      <c r="IN324">
        <v>0</v>
      </c>
      <c r="IO324">
        <v>0</v>
      </c>
      <c r="IP324" t="s">
        <v>443</v>
      </c>
      <c r="IQ324" t="s">
        <v>444</v>
      </c>
      <c r="IR324" t="s">
        <v>445</v>
      </c>
      <c r="IS324" t="s">
        <v>445</v>
      </c>
      <c r="IT324" t="s">
        <v>445</v>
      </c>
      <c r="IU324" t="s">
        <v>445</v>
      </c>
      <c r="IV324">
        <v>0</v>
      </c>
      <c r="IW324">
        <v>100</v>
      </c>
      <c r="IX324">
        <v>100</v>
      </c>
      <c r="IY324">
        <v>0.184</v>
      </c>
      <c r="IZ324">
        <v>0.1529</v>
      </c>
      <c r="JA324">
        <v>0.1520806729546384</v>
      </c>
      <c r="JB324">
        <v>0.0003178419753343253</v>
      </c>
      <c r="JC324">
        <v>-6.012475575984678E-07</v>
      </c>
      <c r="JD324">
        <v>7.594320938325871E-11</v>
      </c>
      <c r="JE324">
        <v>-0.06537213769188976</v>
      </c>
      <c r="JF324">
        <v>-0.002779077146552394</v>
      </c>
      <c r="JG324">
        <v>0.0007843295920201409</v>
      </c>
      <c r="JH324">
        <v>-1.211717912536145E-05</v>
      </c>
      <c r="JI324">
        <v>4</v>
      </c>
      <c r="JJ324">
        <v>2338</v>
      </c>
      <c r="JK324">
        <v>1</v>
      </c>
      <c r="JL324">
        <v>27</v>
      </c>
      <c r="JM324">
        <v>190045.3</v>
      </c>
      <c r="JN324">
        <v>190045.4</v>
      </c>
      <c r="JO324">
        <v>0.378418</v>
      </c>
      <c r="JP324">
        <v>2.34375</v>
      </c>
      <c r="JQ324">
        <v>1.39771</v>
      </c>
      <c r="JR324">
        <v>2.34985</v>
      </c>
      <c r="JS324">
        <v>1.49536</v>
      </c>
      <c r="JT324">
        <v>2.55249</v>
      </c>
      <c r="JU324">
        <v>36.8604</v>
      </c>
      <c r="JV324">
        <v>24.0525</v>
      </c>
      <c r="JW324">
        <v>18</v>
      </c>
      <c r="JX324">
        <v>491.619</v>
      </c>
      <c r="JY324">
        <v>440.304</v>
      </c>
      <c r="JZ324">
        <v>28.8625</v>
      </c>
      <c r="KA324">
        <v>29.1685</v>
      </c>
      <c r="KB324">
        <v>30.0001</v>
      </c>
      <c r="KC324">
        <v>28.9983</v>
      </c>
      <c r="KD324">
        <v>28.9283</v>
      </c>
      <c r="KE324">
        <v>7.50968</v>
      </c>
      <c r="KF324">
        <v>23.6688</v>
      </c>
      <c r="KG324">
        <v>35.063</v>
      </c>
      <c r="KH324">
        <v>28.8662</v>
      </c>
      <c r="KI324">
        <v>98.93519999999999</v>
      </c>
      <c r="KJ324">
        <v>18.4323</v>
      </c>
      <c r="KK324">
        <v>100.909</v>
      </c>
      <c r="KL324">
        <v>100.467</v>
      </c>
    </row>
    <row r="325" spans="1:298">
      <c r="A325">
        <v>309</v>
      </c>
      <c r="B325">
        <v>1758650147.1</v>
      </c>
      <c r="C325">
        <v>8521.099999904633</v>
      </c>
      <c r="D325" t="s">
        <v>1065</v>
      </c>
      <c r="E325" t="s">
        <v>1066</v>
      </c>
      <c r="F325">
        <v>5</v>
      </c>
      <c r="G325" t="s">
        <v>1026</v>
      </c>
      <c r="H325" t="s">
        <v>437</v>
      </c>
      <c r="I325" t="s">
        <v>438</v>
      </c>
      <c r="J325">
        <v>1758650139.314285</v>
      </c>
      <c r="K325">
        <f>(L325)/1000</f>
        <v>0</v>
      </c>
      <c r="L325">
        <f>IF(DQ325, AO325, AI325)</f>
        <v>0</v>
      </c>
      <c r="M325">
        <f>IF(DQ325, AJ325, AH325)</f>
        <v>0</v>
      </c>
      <c r="N325">
        <f>DS325 - IF(AV325&gt;1, M325*DM325*100.0/(AX325), 0)</f>
        <v>0</v>
      </c>
      <c r="O325">
        <f>((U325-K325/2)*N325-M325)/(U325+K325/2)</f>
        <v>0</v>
      </c>
      <c r="P325">
        <f>O325*(DZ325+EA325)/1000.0</f>
        <v>0</v>
      </c>
      <c r="Q325">
        <f>(DS325 - IF(AV325&gt;1, M325*DM325*100.0/(AX325), 0))*(DZ325+EA325)/1000.0</f>
        <v>0</v>
      </c>
      <c r="R325">
        <f>2.0/((1/T325-1/S325)+SIGN(T325)*SQRT((1/T325-1/S325)*(1/T325-1/S325) + 4*DN325/((DN325+1)*(DN325+1))*(2*1/T325*1/S325-1/S325*1/S325)))</f>
        <v>0</v>
      </c>
      <c r="S325">
        <f>IF(LEFT(DO325,1)&lt;&gt;"0",IF(LEFT(DO325,1)="1",3.0,DP325),$D$5+$E$5*(EG325*DZ325/($K$5*1000))+$F$5*(EG325*DZ325/($K$5*1000))*MAX(MIN(DM325,$J$5),$I$5)*MAX(MIN(DM325,$J$5),$I$5)+$G$5*MAX(MIN(DM325,$J$5),$I$5)*(EG325*DZ325/($K$5*1000))+$H$5*(EG325*DZ325/($K$5*1000))*(EG325*DZ325/($K$5*1000)))</f>
        <v>0</v>
      </c>
      <c r="T325">
        <f>K325*(1000-(1000*0.61365*exp(17.502*X325/(240.97+X325))/(DZ325+EA325)+DU325)/2)/(1000*0.61365*exp(17.502*X325/(240.97+X325))/(DZ325+EA325)-DU325)</f>
        <v>0</v>
      </c>
      <c r="U325">
        <f>1/((DN325+1)/(R325/1.6)+1/(S325/1.37)) + DN325/((DN325+1)/(R325/1.6) + DN325/(S325/1.37))</f>
        <v>0</v>
      </c>
      <c r="V325">
        <f>(DI325*DL325)</f>
        <v>0</v>
      </c>
      <c r="W325">
        <f>(EB325+(V325+2*0.95*5.67E-8*(((EB325+$B$7)+273)^4-(EB325+273)^4)-44100*K325)/(1.84*29.3*S325+8*0.95*5.67E-8*(EB325+273)^3))</f>
        <v>0</v>
      </c>
      <c r="X325">
        <f>($C$7*EC325+$D$7*ED325+$E$7*W325)</f>
        <v>0</v>
      </c>
      <c r="Y325">
        <f>0.61365*exp(17.502*X325/(240.97+X325))</f>
        <v>0</v>
      </c>
      <c r="Z325">
        <f>(AA325/AB325*100)</f>
        <v>0</v>
      </c>
      <c r="AA325">
        <f>DU325*(DZ325+EA325)/1000</f>
        <v>0</v>
      </c>
      <c r="AB325">
        <f>0.61365*exp(17.502*EB325/(240.97+EB325))</f>
        <v>0</v>
      </c>
      <c r="AC325">
        <f>(Y325-DU325*(DZ325+EA325)/1000)</f>
        <v>0</v>
      </c>
      <c r="AD325">
        <f>(-K325*44100)</f>
        <v>0</v>
      </c>
      <c r="AE325">
        <f>2*29.3*S325*0.92*(EB325-X325)</f>
        <v>0</v>
      </c>
      <c r="AF325">
        <f>2*0.95*5.67E-8*(((EB325+$B$7)+273)^4-(X325+273)^4)</f>
        <v>0</v>
      </c>
      <c r="AG325">
        <f>V325+AF325+AD325+AE325</f>
        <v>0</v>
      </c>
      <c r="AH325">
        <f>DY325*AV325*(DT325-DS325*(1000-AV325*DV325)/(1000-AV325*DU325))/(100*DM325)</f>
        <v>0</v>
      </c>
      <c r="AI325">
        <f>1000*DY325*AV325*(DU325-DV325)/(100*DM325*(1000-AV325*DU325))</f>
        <v>0</v>
      </c>
      <c r="AJ325">
        <f>(AK325 - AL325 - DZ325*1E3/(8.314*(EB325+273.15)) * AN325/DY325 * AM325) * DY325/(100*DM325) * (1000 - DV325)/1000</f>
        <v>0</v>
      </c>
      <c r="AK325">
        <v>119.8485273714699</v>
      </c>
      <c r="AL325">
        <v>127.956103030303</v>
      </c>
      <c r="AM325">
        <v>-3.19150422441982</v>
      </c>
      <c r="AN325">
        <v>64.96223837057754</v>
      </c>
      <c r="AO325">
        <f>(AQ325 - AP325 + DZ325*1E3/(8.314*(EB325+273.15)) * AS325/DY325 * AR325) * DY325/(100*DM325) * 1000/(1000 - AQ325)</f>
        <v>0</v>
      </c>
      <c r="AP325">
        <v>18.3967820836754</v>
      </c>
      <c r="AQ325">
        <v>24.17580969696969</v>
      </c>
      <c r="AR325">
        <v>-0.003789990627347689</v>
      </c>
      <c r="AS325">
        <v>107.1830395523258</v>
      </c>
      <c r="AT325">
        <v>0</v>
      </c>
      <c r="AU325">
        <v>0</v>
      </c>
      <c r="AV325">
        <f>IF(AT325*$H$13&gt;=AX325,1.0,(AX325/(AX325-AT325*$H$13)))</f>
        <v>0</v>
      </c>
      <c r="AW325">
        <f>(AV325-1)*100</f>
        <v>0</v>
      </c>
      <c r="AX325">
        <f>MAX(0,($B$13+$C$13*EG325)/(1+$D$13*EG325)*DZ325/(EB325+273)*$E$13)</f>
        <v>0</v>
      </c>
      <c r="AY325" t="s">
        <v>439</v>
      </c>
      <c r="AZ325" t="s">
        <v>439</v>
      </c>
      <c r="BA325">
        <v>0</v>
      </c>
      <c r="BB325">
        <v>0</v>
      </c>
      <c r="BC325">
        <f>1-BA325/BB325</f>
        <v>0</v>
      </c>
      <c r="BD325">
        <v>0</v>
      </c>
      <c r="BE325" t="s">
        <v>439</v>
      </c>
      <c r="BF325" t="s">
        <v>439</v>
      </c>
      <c r="BG325">
        <v>0</v>
      </c>
      <c r="BH325">
        <v>0</v>
      </c>
      <c r="BI325">
        <f>1-BG325/BH325</f>
        <v>0</v>
      </c>
      <c r="BJ325">
        <v>0.5</v>
      </c>
      <c r="BK325">
        <f>DJ325</f>
        <v>0</v>
      </c>
      <c r="BL325">
        <f>M325</f>
        <v>0</v>
      </c>
      <c r="BM325">
        <f>BI325*BJ325*BK325</f>
        <v>0</v>
      </c>
      <c r="BN325">
        <f>(BL325-BD325)/BK325</f>
        <v>0</v>
      </c>
      <c r="BO325">
        <f>(BB325-BH325)/BH325</f>
        <v>0</v>
      </c>
      <c r="BP325">
        <f>BA325/(BC325+BA325/BH325)</f>
        <v>0</v>
      </c>
      <c r="BQ325" t="s">
        <v>439</v>
      </c>
      <c r="BR325">
        <v>0</v>
      </c>
      <c r="BS325">
        <f>IF(BR325&lt;&gt;0, BR325, BP325)</f>
        <v>0</v>
      </c>
      <c r="BT325">
        <f>1-BS325/BH325</f>
        <v>0</v>
      </c>
      <c r="BU325">
        <f>(BH325-BG325)/(BH325-BS325)</f>
        <v>0</v>
      </c>
      <c r="BV325">
        <f>(BB325-BH325)/(BB325-BS325)</f>
        <v>0</v>
      </c>
      <c r="BW325">
        <f>(BH325-BG325)/(BH325-BA325)</f>
        <v>0</v>
      </c>
      <c r="BX325">
        <f>(BB325-BH325)/(BB325-BA325)</f>
        <v>0</v>
      </c>
      <c r="BY325">
        <f>(BU325*BS325/BG325)</f>
        <v>0</v>
      </c>
      <c r="BZ325">
        <f>(1-BY325)</f>
        <v>0</v>
      </c>
      <c r="DI325">
        <f>$B$11*EH325+$C$11*EI325+$F$11*ET325*(1-EW325)</f>
        <v>0</v>
      </c>
      <c r="DJ325">
        <f>DI325*DK325</f>
        <v>0</v>
      </c>
      <c r="DK325">
        <f>($B$11*$D$9+$C$11*$D$9+$F$11*((FG325+EY325)/MAX(FG325+EY325+FH325, 0.1)*$I$9+FH325/MAX(FG325+EY325+FH325, 0.1)*$J$9))/($B$11+$C$11+$F$11)</f>
        <v>0</v>
      </c>
      <c r="DL325">
        <f>($B$11*$K$9+$C$11*$K$9+$F$11*((FG325+EY325)/MAX(FG325+EY325+FH325, 0.1)*$P$9+FH325/MAX(FG325+EY325+FH325, 0.1)*$Q$9))/($B$11+$C$11+$F$11)</f>
        <v>0</v>
      </c>
      <c r="DM325">
        <v>3.7</v>
      </c>
      <c r="DN325">
        <v>0.5</v>
      </c>
      <c r="DO325" t="s">
        <v>440</v>
      </c>
      <c r="DP325">
        <v>2</v>
      </c>
      <c r="DQ325" t="b">
        <v>1</v>
      </c>
      <c r="DR325">
        <v>1758650139.314285</v>
      </c>
      <c r="DS325">
        <v>147.5036428571429</v>
      </c>
      <c r="DT325">
        <v>133.4411428571429</v>
      </c>
      <c r="DU325">
        <v>24.20399642857143</v>
      </c>
      <c r="DV325">
        <v>18.45067142857143</v>
      </c>
      <c r="DW325">
        <v>147.3176071428572</v>
      </c>
      <c r="DX325">
        <v>24.05108928571429</v>
      </c>
      <c r="DY325">
        <v>499.9841785714285</v>
      </c>
      <c r="DZ325">
        <v>90.42480357142858</v>
      </c>
      <c r="EA325">
        <v>0.03019023928571429</v>
      </c>
      <c r="EB325">
        <v>30.49226428571428</v>
      </c>
      <c r="EC325">
        <v>30.01008214285715</v>
      </c>
      <c r="ED325">
        <v>999.9000000000002</v>
      </c>
      <c r="EE325">
        <v>0</v>
      </c>
      <c r="EF325">
        <v>0</v>
      </c>
      <c r="EG325">
        <v>10003.00785714286</v>
      </c>
      <c r="EH325">
        <v>0</v>
      </c>
      <c r="EI325">
        <v>11.8036</v>
      </c>
      <c r="EJ325">
        <v>14.06248571428572</v>
      </c>
      <c r="EK325">
        <v>151.1626071428571</v>
      </c>
      <c r="EL325">
        <v>135.9502142857143</v>
      </c>
      <c r="EM325">
        <v>5.753330000000001</v>
      </c>
      <c r="EN325">
        <v>133.4411428571429</v>
      </c>
      <c r="EO325">
        <v>18.45067142857143</v>
      </c>
      <c r="EP325">
        <v>2.188641785714286</v>
      </c>
      <c r="EQ325">
        <v>1.668399285714286</v>
      </c>
      <c r="ER325">
        <v>18.87942142857143</v>
      </c>
      <c r="ES325">
        <v>14.60545</v>
      </c>
      <c r="ET325">
        <v>1999.9925</v>
      </c>
      <c r="EU325">
        <v>0.9800054999999998</v>
      </c>
      <c r="EV325">
        <v>0.01999488214285714</v>
      </c>
      <c r="EW325">
        <v>0</v>
      </c>
      <c r="EX325">
        <v>500.3004999999999</v>
      </c>
      <c r="EY325">
        <v>5.00097</v>
      </c>
      <c r="EZ325">
        <v>10034.87142857143</v>
      </c>
      <c r="FA325">
        <v>16707.53928571428</v>
      </c>
      <c r="FB325">
        <v>41.25</v>
      </c>
      <c r="FC325">
        <v>41.56199999999999</v>
      </c>
      <c r="FD325">
        <v>41.1847857142857</v>
      </c>
      <c r="FE325">
        <v>41.18699999999999</v>
      </c>
      <c r="FF325">
        <v>41.81199999999999</v>
      </c>
      <c r="FG325">
        <v>1955.1025</v>
      </c>
      <c r="FH325">
        <v>39.89000000000001</v>
      </c>
      <c r="FI325">
        <v>0</v>
      </c>
      <c r="FJ325">
        <v>1758650148</v>
      </c>
      <c r="FK325">
        <v>0</v>
      </c>
      <c r="FL325">
        <v>500.2980384615385</v>
      </c>
      <c r="FM325">
        <v>-14.26143587416227</v>
      </c>
      <c r="FN325">
        <v>-283.9247859402342</v>
      </c>
      <c r="FO325">
        <v>10034.83076923077</v>
      </c>
      <c r="FP325">
        <v>15</v>
      </c>
      <c r="FQ325">
        <v>0</v>
      </c>
      <c r="FR325" t="s">
        <v>441</v>
      </c>
      <c r="FS325">
        <v>1747247426.5</v>
      </c>
      <c r="FT325">
        <v>1747247420.5</v>
      </c>
      <c r="FU325">
        <v>0</v>
      </c>
      <c r="FV325">
        <v>1.027</v>
      </c>
      <c r="FW325">
        <v>0.031</v>
      </c>
      <c r="FX325">
        <v>0.02</v>
      </c>
      <c r="FY325">
        <v>0.05</v>
      </c>
      <c r="FZ325">
        <v>420</v>
      </c>
      <c r="GA325">
        <v>16</v>
      </c>
      <c r="GB325">
        <v>0.01</v>
      </c>
      <c r="GC325">
        <v>0.1</v>
      </c>
      <c r="GD325">
        <v>13.36406</v>
      </c>
      <c r="GE325">
        <v>14.10292007504688</v>
      </c>
      <c r="GF325">
        <v>1.359604950675011</v>
      </c>
      <c r="GG325">
        <v>0</v>
      </c>
      <c r="GH325">
        <v>501.2048529411765</v>
      </c>
      <c r="GI325">
        <v>-17.04936590824913</v>
      </c>
      <c r="GJ325">
        <v>1.705910109561202</v>
      </c>
      <c r="GK325">
        <v>-1</v>
      </c>
      <c r="GL325">
        <v>5.743640999999999</v>
      </c>
      <c r="GM325">
        <v>0.2598612382739051</v>
      </c>
      <c r="GN325">
        <v>0.02821992999636962</v>
      </c>
      <c r="GO325">
        <v>0</v>
      </c>
      <c r="GP325">
        <v>0</v>
      </c>
      <c r="GQ325">
        <v>2</v>
      </c>
      <c r="GR325" t="s">
        <v>482</v>
      </c>
      <c r="GS325">
        <v>3.13485</v>
      </c>
      <c r="GT325">
        <v>2.69085</v>
      </c>
      <c r="GU325">
        <v>0.0323836</v>
      </c>
      <c r="GV325">
        <v>0.028117</v>
      </c>
      <c r="GW325">
        <v>0.10667</v>
      </c>
      <c r="GX325">
        <v>0.0869895</v>
      </c>
      <c r="GY325">
        <v>30730</v>
      </c>
      <c r="GZ325">
        <v>30924.8</v>
      </c>
      <c r="HA325">
        <v>29525.7</v>
      </c>
      <c r="HB325">
        <v>29407.3</v>
      </c>
      <c r="HC325">
        <v>34846.8</v>
      </c>
      <c r="HD325">
        <v>35568</v>
      </c>
      <c r="HE325">
        <v>41548.1</v>
      </c>
      <c r="HF325">
        <v>41780.8</v>
      </c>
      <c r="HG325">
        <v>1.92075</v>
      </c>
      <c r="HH325">
        <v>1.85525</v>
      </c>
      <c r="HI325">
        <v>0.0659078</v>
      </c>
      <c r="HJ325">
        <v>0</v>
      </c>
      <c r="HK325">
        <v>28.9298</v>
      </c>
      <c r="HL325">
        <v>999.9</v>
      </c>
      <c r="HM325">
        <v>43.6</v>
      </c>
      <c r="HN325">
        <v>31.9</v>
      </c>
      <c r="HO325">
        <v>22.8939</v>
      </c>
      <c r="HP325">
        <v>62.1325</v>
      </c>
      <c r="HQ325">
        <v>26.1579</v>
      </c>
      <c r="HR325">
        <v>1</v>
      </c>
      <c r="HS325">
        <v>0.121006</v>
      </c>
      <c r="HT325">
        <v>-0.34101</v>
      </c>
      <c r="HU325">
        <v>20.3379</v>
      </c>
      <c r="HV325">
        <v>5.21519</v>
      </c>
      <c r="HW325">
        <v>12.0131</v>
      </c>
      <c r="HX325">
        <v>4.9893</v>
      </c>
      <c r="HY325">
        <v>3.28775</v>
      </c>
      <c r="HZ325">
        <v>9999</v>
      </c>
      <c r="IA325">
        <v>9999</v>
      </c>
      <c r="IB325">
        <v>9999</v>
      </c>
      <c r="IC325">
        <v>999.9</v>
      </c>
      <c r="ID325">
        <v>1.86764</v>
      </c>
      <c r="IE325">
        <v>1.86675</v>
      </c>
      <c r="IF325">
        <v>1.86604</v>
      </c>
      <c r="IG325">
        <v>1.866</v>
      </c>
      <c r="IH325">
        <v>1.86786</v>
      </c>
      <c r="II325">
        <v>1.87027</v>
      </c>
      <c r="IJ325">
        <v>1.86892</v>
      </c>
      <c r="IK325">
        <v>1.87042</v>
      </c>
      <c r="IL325">
        <v>0</v>
      </c>
      <c r="IM325">
        <v>0</v>
      </c>
      <c r="IN325">
        <v>0</v>
      </c>
      <c r="IO325">
        <v>0</v>
      </c>
      <c r="IP325" t="s">
        <v>443</v>
      </c>
      <c r="IQ325" t="s">
        <v>444</v>
      </c>
      <c r="IR325" t="s">
        <v>445</v>
      </c>
      <c r="IS325" t="s">
        <v>445</v>
      </c>
      <c r="IT325" t="s">
        <v>445</v>
      </c>
      <c r="IU325" t="s">
        <v>445</v>
      </c>
      <c r="IV325">
        <v>0</v>
      </c>
      <c r="IW325">
        <v>100</v>
      </c>
      <c r="IX325">
        <v>100</v>
      </c>
      <c r="IY325">
        <v>0.183</v>
      </c>
      <c r="IZ325">
        <v>0.1525</v>
      </c>
      <c r="JA325">
        <v>0.1520806729546384</v>
      </c>
      <c r="JB325">
        <v>0.0003178419753343253</v>
      </c>
      <c r="JC325">
        <v>-6.012475575984678E-07</v>
      </c>
      <c r="JD325">
        <v>7.594320938325871E-11</v>
      </c>
      <c r="JE325">
        <v>-0.06537213769188976</v>
      </c>
      <c r="JF325">
        <v>-0.002779077146552394</v>
      </c>
      <c r="JG325">
        <v>0.0007843295920201409</v>
      </c>
      <c r="JH325">
        <v>-1.211717912536145E-05</v>
      </c>
      <c r="JI325">
        <v>4</v>
      </c>
      <c r="JJ325">
        <v>2338</v>
      </c>
      <c r="JK325">
        <v>1</v>
      </c>
      <c r="JL325">
        <v>27</v>
      </c>
      <c r="JM325">
        <v>190045.3</v>
      </c>
      <c r="JN325">
        <v>190045.4</v>
      </c>
      <c r="JO325">
        <v>0.343018</v>
      </c>
      <c r="JP325">
        <v>2.34497</v>
      </c>
      <c r="JQ325">
        <v>1.39771</v>
      </c>
      <c r="JR325">
        <v>2.34619</v>
      </c>
      <c r="JS325">
        <v>1.49536</v>
      </c>
      <c r="JT325">
        <v>2.58667</v>
      </c>
      <c r="JU325">
        <v>36.8604</v>
      </c>
      <c r="JV325">
        <v>24.0612</v>
      </c>
      <c r="JW325">
        <v>18</v>
      </c>
      <c r="JX325">
        <v>491.492</v>
      </c>
      <c r="JY325">
        <v>440.243</v>
      </c>
      <c r="JZ325">
        <v>28.8556</v>
      </c>
      <c r="KA325">
        <v>29.1685</v>
      </c>
      <c r="KB325">
        <v>30.0001</v>
      </c>
      <c r="KC325">
        <v>28.9983</v>
      </c>
      <c r="KD325">
        <v>28.9283</v>
      </c>
      <c r="KE325">
        <v>6.81038</v>
      </c>
      <c r="KF325">
        <v>23.6688</v>
      </c>
      <c r="KG325">
        <v>35.063</v>
      </c>
      <c r="KH325">
        <v>28.8551</v>
      </c>
      <c r="KI325">
        <v>85.5294</v>
      </c>
      <c r="KJ325">
        <v>18.4323</v>
      </c>
      <c r="KK325">
        <v>100.91</v>
      </c>
      <c r="KL325">
        <v>100.467</v>
      </c>
    </row>
    <row r="326" spans="1:298">
      <c r="A326">
        <v>310</v>
      </c>
      <c r="B326">
        <v>1758650152.1</v>
      </c>
      <c r="C326">
        <v>8526.099999904633</v>
      </c>
      <c r="D326" t="s">
        <v>1067</v>
      </c>
      <c r="E326" t="s">
        <v>1068</v>
      </c>
      <c r="F326">
        <v>5</v>
      </c>
      <c r="G326" t="s">
        <v>1026</v>
      </c>
      <c r="H326" t="s">
        <v>437</v>
      </c>
      <c r="I326" t="s">
        <v>438</v>
      </c>
      <c r="J326">
        <v>1758650144.6</v>
      </c>
      <c r="K326">
        <f>(L326)/1000</f>
        <v>0</v>
      </c>
      <c r="L326">
        <f>IF(DQ326, AO326, AI326)</f>
        <v>0</v>
      </c>
      <c r="M326">
        <f>IF(DQ326, AJ326, AH326)</f>
        <v>0</v>
      </c>
      <c r="N326">
        <f>DS326 - IF(AV326&gt;1, M326*DM326*100.0/(AX326), 0)</f>
        <v>0</v>
      </c>
      <c r="O326">
        <f>((U326-K326/2)*N326-M326)/(U326+K326/2)</f>
        <v>0</v>
      </c>
      <c r="P326">
        <f>O326*(DZ326+EA326)/1000.0</f>
        <v>0</v>
      </c>
      <c r="Q326">
        <f>(DS326 - IF(AV326&gt;1, M326*DM326*100.0/(AX326), 0))*(DZ326+EA326)/1000.0</f>
        <v>0</v>
      </c>
      <c r="R326">
        <f>2.0/((1/T326-1/S326)+SIGN(T326)*SQRT((1/T326-1/S326)*(1/T326-1/S326) + 4*DN326/((DN326+1)*(DN326+1))*(2*1/T326*1/S326-1/S326*1/S326)))</f>
        <v>0</v>
      </c>
      <c r="S326">
        <f>IF(LEFT(DO326,1)&lt;&gt;"0",IF(LEFT(DO326,1)="1",3.0,DP326),$D$5+$E$5*(EG326*DZ326/($K$5*1000))+$F$5*(EG326*DZ326/($K$5*1000))*MAX(MIN(DM326,$J$5),$I$5)*MAX(MIN(DM326,$J$5),$I$5)+$G$5*MAX(MIN(DM326,$J$5),$I$5)*(EG326*DZ326/($K$5*1000))+$H$5*(EG326*DZ326/($K$5*1000))*(EG326*DZ326/($K$5*1000)))</f>
        <v>0</v>
      </c>
      <c r="T326">
        <f>K326*(1000-(1000*0.61365*exp(17.502*X326/(240.97+X326))/(DZ326+EA326)+DU326)/2)/(1000*0.61365*exp(17.502*X326/(240.97+X326))/(DZ326+EA326)-DU326)</f>
        <v>0</v>
      </c>
      <c r="U326">
        <f>1/((DN326+1)/(R326/1.6)+1/(S326/1.37)) + DN326/((DN326+1)/(R326/1.6) + DN326/(S326/1.37))</f>
        <v>0</v>
      </c>
      <c r="V326">
        <f>(DI326*DL326)</f>
        <v>0</v>
      </c>
      <c r="W326">
        <f>(EB326+(V326+2*0.95*5.67E-8*(((EB326+$B$7)+273)^4-(EB326+273)^4)-44100*K326)/(1.84*29.3*S326+8*0.95*5.67E-8*(EB326+273)^3))</f>
        <v>0</v>
      </c>
      <c r="X326">
        <f>($C$7*EC326+$D$7*ED326+$E$7*W326)</f>
        <v>0</v>
      </c>
      <c r="Y326">
        <f>0.61365*exp(17.502*X326/(240.97+X326))</f>
        <v>0</v>
      </c>
      <c r="Z326">
        <f>(AA326/AB326*100)</f>
        <v>0</v>
      </c>
      <c r="AA326">
        <f>DU326*(DZ326+EA326)/1000</f>
        <v>0</v>
      </c>
      <c r="AB326">
        <f>0.61365*exp(17.502*EB326/(240.97+EB326))</f>
        <v>0</v>
      </c>
      <c r="AC326">
        <f>(Y326-DU326*(DZ326+EA326)/1000)</f>
        <v>0</v>
      </c>
      <c r="AD326">
        <f>(-K326*44100)</f>
        <v>0</v>
      </c>
      <c r="AE326">
        <f>2*29.3*S326*0.92*(EB326-X326)</f>
        <v>0</v>
      </c>
      <c r="AF326">
        <f>2*0.95*5.67E-8*(((EB326+$B$7)+273)^4-(X326+273)^4)</f>
        <v>0</v>
      </c>
      <c r="AG326">
        <f>V326+AF326+AD326+AE326</f>
        <v>0</v>
      </c>
      <c r="AH326">
        <f>DY326*AV326*(DT326-DS326*(1000-AV326*DV326)/(1000-AV326*DU326))/(100*DM326)</f>
        <v>0</v>
      </c>
      <c r="AI326">
        <f>1000*DY326*AV326*(DU326-DV326)/(100*DM326*(1000-AV326*DU326))</f>
        <v>0</v>
      </c>
      <c r="AJ326">
        <f>(AK326 - AL326 - DZ326*1E3/(8.314*(EB326+273.15)) * AN326/DY326 * AM326) * DY326/(100*DM326) * (1000 - DV326)/1000</f>
        <v>0</v>
      </c>
      <c r="AK326">
        <v>102.7435867049294</v>
      </c>
      <c r="AL326">
        <v>112.0336</v>
      </c>
      <c r="AM326">
        <v>-3.188638663582029</v>
      </c>
      <c r="AN326">
        <v>64.96223837057754</v>
      </c>
      <c r="AO326">
        <f>(AQ326 - AP326 + DZ326*1E3/(8.314*(EB326+273.15)) * AS326/DY326 * AR326) * DY326/(100*DM326) * 1000/(1000 - AQ326)</f>
        <v>0</v>
      </c>
      <c r="AP326">
        <v>18.39436487892343</v>
      </c>
      <c r="AQ326">
        <v>24.15853333333333</v>
      </c>
      <c r="AR326">
        <v>-0.0009795088400639692</v>
      </c>
      <c r="AS326">
        <v>107.1830395523258</v>
      </c>
      <c r="AT326">
        <v>0</v>
      </c>
      <c r="AU326">
        <v>0</v>
      </c>
      <c r="AV326">
        <f>IF(AT326*$H$13&gt;=AX326,1.0,(AX326/(AX326-AT326*$H$13)))</f>
        <v>0</v>
      </c>
      <c r="AW326">
        <f>(AV326-1)*100</f>
        <v>0</v>
      </c>
      <c r="AX326">
        <f>MAX(0,($B$13+$C$13*EG326)/(1+$D$13*EG326)*DZ326/(EB326+273)*$E$13)</f>
        <v>0</v>
      </c>
      <c r="AY326" t="s">
        <v>439</v>
      </c>
      <c r="AZ326" t="s">
        <v>439</v>
      </c>
      <c r="BA326">
        <v>0</v>
      </c>
      <c r="BB326">
        <v>0</v>
      </c>
      <c r="BC326">
        <f>1-BA326/BB326</f>
        <v>0</v>
      </c>
      <c r="BD326">
        <v>0</v>
      </c>
      <c r="BE326" t="s">
        <v>439</v>
      </c>
      <c r="BF326" t="s">
        <v>439</v>
      </c>
      <c r="BG326">
        <v>0</v>
      </c>
      <c r="BH326">
        <v>0</v>
      </c>
      <c r="BI326">
        <f>1-BG326/BH326</f>
        <v>0</v>
      </c>
      <c r="BJ326">
        <v>0.5</v>
      </c>
      <c r="BK326">
        <f>DJ326</f>
        <v>0</v>
      </c>
      <c r="BL326">
        <f>M326</f>
        <v>0</v>
      </c>
      <c r="BM326">
        <f>BI326*BJ326*BK326</f>
        <v>0</v>
      </c>
      <c r="BN326">
        <f>(BL326-BD326)/BK326</f>
        <v>0</v>
      </c>
      <c r="BO326">
        <f>(BB326-BH326)/BH326</f>
        <v>0</v>
      </c>
      <c r="BP326">
        <f>BA326/(BC326+BA326/BH326)</f>
        <v>0</v>
      </c>
      <c r="BQ326" t="s">
        <v>439</v>
      </c>
      <c r="BR326">
        <v>0</v>
      </c>
      <c r="BS326">
        <f>IF(BR326&lt;&gt;0, BR326, BP326)</f>
        <v>0</v>
      </c>
      <c r="BT326">
        <f>1-BS326/BH326</f>
        <v>0</v>
      </c>
      <c r="BU326">
        <f>(BH326-BG326)/(BH326-BS326)</f>
        <v>0</v>
      </c>
      <c r="BV326">
        <f>(BB326-BH326)/(BB326-BS326)</f>
        <v>0</v>
      </c>
      <c r="BW326">
        <f>(BH326-BG326)/(BH326-BA326)</f>
        <v>0</v>
      </c>
      <c r="BX326">
        <f>(BB326-BH326)/(BB326-BA326)</f>
        <v>0</v>
      </c>
      <c r="BY326">
        <f>(BU326*BS326/BG326)</f>
        <v>0</v>
      </c>
      <c r="BZ326">
        <f>(1-BY326)</f>
        <v>0</v>
      </c>
      <c r="DI326">
        <f>$B$11*EH326+$C$11*EI326+$F$11*ET326*(1-EW326)</f>
        <v>0</v>
      </c>
      <c r="DJ326">
        <f>DI326*DK326</f>
        <v>0</v>
      </c>
      <c r="DK326">
        <f>($B$11*$D$9+$C$11*$D$9+$F$11*((FG326+EY326)/MAX(FG326+EY326+FH326, 0.1)*$I$9+FH326/MAX(FG326+EY326+FH326, 0.1)*$J$9))/($B$11+$C$11+$F$11)</f>
        <v>0</v>
      </c>
      <c r="DL326">
        <f>($B$11*$K$9+$C$11*$K$9+$F$11*((FG326+EY326)/MAX(FG326+EY326+FH326, 0.1)*$P$9+FH326/MAX(FG326+EY326+FH326, 0.1)*$Q$9))/($B$11+$C$11+$F$11)</f>
        <v>0</v>
      </c>
      <c r="DM326">
        <v>3.7</v>
      </c>
      <c r="DN326">
        <v>0.5</v>
      </c>
      <c r="DO326" t="s">
        <v>440</v>
      </c>
      <c r="DP326">
        <v>2</v>
      </c>
      <c r="DQ326" t="b">
        <v>1</v>
      </c>
      <c r="DR326">
        <v>1758650144.6</v>
      </c>
      <c r="DS326">
        <v>131.0852962962963</v>
      </c>
      <c r="DT326">
        <v>115.7506555555556</v>
      </c>
      <c r="DU326">
        <v>24.18723333333333</v>
      </c>
      <c r="DV326">
        <v>18.41602962962963</v>
      </c>
      <c r="DW326">
        <v>130.9018148148148</v>
      </c>
      <c r="DX326">
        <v>24.03455925925926</v>
      </c>
      <c r="DY326">
        <v>499.9898888888889</v>
      </c>
      <c r="DZ326">
        <v>90.42460740740738</v>
      </c>
      <c r="EA326">
        <v>0.03042445555555556</v>
      </c>
      <c r="EB326">
        <v>30.48733703703704</v>
      </c>
      <c r="EC326">
        <v>30.00565925925926</v>
      </c>
      <c r="ED326">
        <v>999.9000000000001</v>
      </c>
      <c r="EE326">
        <v>0</v>
      </c>
      <c r="EF326">
        <v>0</v>
      </c>
      <c r="EG326">
        <v>10002.70444444444</v>
      </c>
      <c r="EH326">
        <v>0</v>
      </c>
      <c r="EI326">
        <v>11.8036</v>
      </c>
      <c r="EJ326">
        <v>15.33456666666666</v>
      </c>
      <c r="EK326">
        <v>134.3347777777778</v>
      </c>
      <c r="EL326">
        <v>117.9228259259259</v>
      </c>
      <c r="EM326">
        <v>5.771209629629629</v>
      </c>
      <c r="EN326">
        <v>115.7506555555556</v>
      </c>
      <c r="EO326">
        <v>18.41602962962963</v>
      </c>
      <c r="EP326">
        <v>2.187121111111111</v>
      </c>
      <c r="EQ326">
        <v>1.665262222222223</v>
      </c>
      <c r="ER326">
        <v>18.8682925925926</v>
      </c>
      <c r="ES326">
        <v>14.57632962962963</v>
      </c>
      <c r="ET326">
        <v>1999.980740740741</v>
      </c>
      <c r="EU326">
        <v>0.9800054444444443</v>
      </c>
      <c r="EV326">
        <v>0.01999497037037037</v>
      </c>
      <c r="EW326">
        <v>0</v>
      </c>
      <c r="EX326">
        <v>499.1583703703704</v>
      </c>
      <c r="EY326">
        <v>5.00097</v>
      </c>
      <c r="EZ326">
        <v>10013.03222222222</v>
      </c>
      <c r="FA326">
        <v>16707.44444444444</v>
      </c>
      <c r="FB326">
        <v>41.25</v>
      </c>
      <c r="FC326">
        <v>41.56199999999999</v>
      </c>
      <c r="FD326">
        <v>41.1824074074074</v>
      </c>
      <c r="FE326">
        <v>41.18699999999999</v>
      </c>
      <c r="FF326">
        <v>41.81199999999999</v>
      </c>
      <c r="FG326">
        <v>1955.090740740741</v>
      </c>
      <c r="FH326">
        <v>39.89000000000001</v>
      </c>
      <c r="FI326">
        <v>0</v>
      </c>
      <c r="FJ326">
        <v>1758650153.4</v>
      </c>
      <c r="FK326">
        <v>0</v>
      </c>
      <c r="FL326">
        <v>499.08412</v>
      </c>
      <c r="FM326">
        <v>-11.05761534738567</v>
      </c>
      <c r="FN326">
        <v>-200.4638458863077</v>
      </c>
      <c r="FO326">
        <v>10011.5628</v>
      </c>
      <c r="FP326">
        <v>15</v>
      </c>
      <c r="FQ326">
        <v>0</v>
      </c>
      <c r="FR326" t="s">
        <v>441</v>
      </c>
      <c r="FS326">
        <v>1747247426.5</v>
      </c>
      <c r="FT326">
        <v>1747247420.5</v>
      </c>
      <c r="FU326">
        <v>0</v>
      </c>
      <c r="FV326">
        <v>1.027</v>
      </c>
      <c r="FW326">
        <v>0.031</v>
      </c>
      <c r="FX326">
        <v>0.02</v>
      </c>
      <c r="FY326">
        <v>0.05</v>
      </c>
      <c r="FZ326">
        <v>420</v>
      </c>
      <c r="GA326">
        <v>16</v>
      </c>
      <c r="GB326">
        <v>0.01</v>
      </c>
      <c r="GC326">
        <v>0.1</v>
      </c>
      <c r="GD326">
        <v>14.5576425</v>
      </c>
      <c r="GE326">
        <v>14.59608517823636</v>
      </c>
      <c r="GF326">
        <v>1.405401981976598</v>
      </c>
      <c r="GG326">
        <v>0</v>
      </c>
      <c r="GH326">
        <v>499.9749705882354</v>
      </c>
      <c r="GI326">
        <v>-13.33294117491351</v>
      </c>
      <c r="GJ326">
        <v>1.343111323958935</v>
      </c>
      <c r="GK326">
        <v>-1</v>
      </c>
      <c r="GL326">
        <v>5.756989</v>
      </c>
      <c r="GM326">
        <v>0.2295413133208105</v>
      </c>
      <c r="GN326">
        <v>0.02676955124763958</v>
      </c>
      <c r="GO326">
        <v>0</v>
      </c>
      <c r="GP326">
        <v>0</v>
      </c>
      <c r="GQ326">
        <v>2</v>
      </c>
      <c r="GR326" t="s">
        <v>482</v>
      </c>
      <c r="GS326">
        <v>3.13518</v>
      </c>
      <c r="GT326">
        <v>2.69101</v>
      </c>
      <c r="GU326">
        <v>0.0284437</v>
      </c>
      <c r="GV326">
        <v>0.0238645</v>
      </c>
      <c r="GW326">
        <v>0.106621</v>
      </c>
      <c r="GX326">
        <v>0.08698110000000001</v>
      </c>
      <c r="GY326">
        <v>30855.5</v>
      </c>
      <c r="GZ326">
        <v>31060.3</v>
      </c>
      <c r="HA326">
        <v>29526.1</v>
      </c>
      <c r="HB326">
        <v>29407.6</v>
      </c>
      <c r="HC326">
        <v>34849.1</v>
      </c>
      <c r="HD326">
        <v>35568.5</v>
      </c>
      <c r="HE326">
        <v>41548.6</v>
      </c>
      <c r="HF326">
        <v>41781.1</v>
      </c>
      <c r="HG326">
        <v>1.92075</v>
      </c>
      <c r="HH326">
        <v>1.85487</v>
      </c>
      <c r="HI326">
        <v>0.0656694</v>
      </c>
      <c r="HJ326">
        <v>0</v>
      </c>
      <c r="HK326">
        <v>28.9298</v>
      </c>
      <c r="HL326">
        <v>999.9</v>
      </c>
      <c r="HM326">
        <v>43.6</v>
      </c>
      <c r="HN326">
        <v>31.9</v>
      </c>
      <c r="HO326">
        <v>22.8932</v>
      </c>
      <c r="HP326">
        <v>61.9625</v>
      </c>
      <c r="HQ326">
        <v>25.9375</v>
      </c>
      <c r="HR326">
        <v>1</v>
      </c>
      <c r="HS326">
        <v>0.121179</v>
      </c>
      <c r="HT326">
        <v>-0.365771</v>
      </c>
      <c r="HU326">
        <v>20.3377</v>
      </c>
      <c r="HV326">
        <v>5.21519</v>
      </c>
      <c r="HW326">
        <v>12.0143</v>
      </c>
      <c r="HX326">
        <v>4.989</v>
      </c>
      <c r="HY326">
        <v>3.28763</v>
      </c>
      <c r="HZ326">
        <v>9999</v>
      </c>
      <c r="IA326">
        <v>9999</v>
      </c>
      <c r="IB326">
        <v>9999</v>
      </c>
      <c r="IC326">
        <v>999.9</v>
      </c>
      <c r="ID326">
        <v>1.86758</v>
      </c>
      <c r="IE326">
        <v>1.86675</v>
      </c>
      <c r="IF326">
        <v>1.86603</v>
      </c>
      <c r="IG326">
        <v>1.866</v>
      </c>
      <c r="IH326">
        <v>1.86784</v>
      </c>
      <c r="II326">
        <v>1.87027</v>
      </c>
      <c r="IJ326">
        <v>1.86893</v>
      </c>
      <c r="IK326">
        <v>1.87042</v>
      </c>
      <c r="IL326">
        <v>0</v>
      </c>
      <c r="IM326">
        <v>0</v>
      </c>
      <c r="IN326">
        <v>0</v>
      </c>
      <c r="IO326">
        <v>0</v>
      </c>
      <c r="IP326" t="s">
        <v>443</v>
      </c>
      <c r="IQ326" t="s">
        <v>444</v>
      </c>
      <c r="IR326" t="s">
        <v>445</v>
      </c>
      <c r="IS326" t="s">
        <v>445</v>
      </c>
      <c r="IT326" t="s">
        <v>445</v>
      </c>
      <c r="IU326" t="s">
        <v>445</v>
      </c>
      <c r="IV326">
        <v>0</v>
      </c>
      <c r="IW326">
        <v>100</v>
      </c>
      <c r="IX326">
        <v>100</v>
      </c>
      <c r="IY326">
        <v>0.18</v>
      </c>
      <c r="IZ326">
        <v>0.1523</v>
      </c>
      <c r="JA326">
        <v>0.1520806729546384</v>
      </c>
      <c r="JB326">
        <v>0.0003178419753343253</v>
      </c>
      <c r="JC326">
        <v>-6.012475575984678E-07</v>
      </c>
      <c r="JD326">
        <v>7.594320938325871E-11</v>
      </c>
      <c r="JE326">
        <v>-0.06537213769188976</v>
      </c>
      <c r="JF326">
        <v>-0.002779077146552394</v>
      </c>
      <c r="JG326">
        <v>0.0007843295920201409</v>
      </c>
      <c r="JH326">
        <v>-1.211717912536145E-05</v>
      </c>
      <c r="JI326">
        <v>4</v>
      </c>
      <c r="JJ326">
        <v>2338</v>
      </c>
      <c r="JK326">
        <v>1</v>
      </c>
      <c r="JL326">
        <v>27</v>
      </c>
      <c r="JM326">
        <v>190045.4</v>
      </c>
      <c r="JN326">
        <v>190045.5</v>
      </c>
      <c r="JO326">
        <v>0.303955</v>
      </c>
      <c r="JP326">
        <v>2.34985</v>
      </c>
      <c r="JQ326">
        <v>1.39648</v>
      </c>
      <c r="JR326">
        <v>2.34741</v>
      </c>
      <c r="JS326">
        <v>1.49536</v>
      </c>
      <c r="JT326">
        <v>2.61108</v>
      </c>
      <c r="JU326">
        <v>36.8604</v>
      </c>
      <c r="JV326">
        <v>24.07</v>
      </c>
      <c r="JW326">
        <v>18</v>
      </c>
      <c r="JX326">
        <v>491.492</v>
      </c>
      <c r="JY326">
        <v>440.013</v>
      </c>
      <c r="JZ326">
        <v>28.8487</v>
      </c>
      <c r="KA326">
        <v>29.1685</v>
      </c>
      <c r="KB326">
        <v>30</v>
      </c>
      <c r="KC326">
        <v>28.9983</v>
      </c>
      <c r="KD326">
        <v>28.9283</v>
      </c>
      <c r="KE326">
        <v>6.03187</v>
      </c>
      <c r="KF326">
        <v>23.6688</v>
      </c>
      <c r="KG326">
        <v>35.063</v>
      </c>
      <c r="KH326">
        <v>28.8525</v>
      </c>
      <c r="KI326">
        <v>65.49209999999999</v>
      </c>
      <c r="KJ326">
        <v>18.4323</v>
      </c>
      <c r="KK326">
        <v>100.911</v>
      </c>
      <c r="KL326">
        <v>100.468</v>
      </c>
    </row>
    <row r="327" spans="1:298">
      <c r="A327">
        <v>311</v>
      </c>
      <c r="B327">
        <v>1758650157.1</v>
      </c>
      <c r="C327">
        <v>8531.099999904633</v>
      </c>
      <c r="D327" t="s">
        <v>1069</v>
      </c>
      <c r="E327" t="s">
        <v>1070</v>
      </c>
      <c r="F327">
        <v>5</v>
      </c>
      <c r="G327" t="s">
        <v>1026</v>
      </c>
      <c r="H327" t="s">
        <v>437</v>
      </c>
      <c r="I327" t="s">
        <v>438</v>
      </c>
      <c r="J327">
        <v>1758650149.314285</v>
      </c>
      <c r="K327">
        <f>(L327)/1000</f>
        <v>0</v>
      </c>
      <c r="L327">
        <f>IF(DQ327, AO327, AI327)</f>
        <v>0</v>
      </c>
      <c r="M327">
        <f>IF(DQ327, AJ327, AH327)</f>
        <v>0</v>
      </c>
      <c r="N327">
        <f>DS327 - IF(AV327&gt;1, M327*DM327*100.0/(AX327), 0)</f>
        <v>0</v>
      </c>
      <c r="O327">
        <f>((U327-K327/2)*N327-M327)/(U327+K327/2)</f>
        <v>0</v>
      </c>
      <c r="P327">
        <f>O327*(DZ327+EA327)/1000.0</f>
        <v>0</v>
      </c>
      <c r="Q327">
        <f>(DS327 - IF(AV327&gt;1, M327*DM327*100.0/(AX327), 0))*(DZ327+EA327)/1000.0</f>
        <v>0</v>
      </c>
      <c r="R327">
        <f>2.0/((1/T327-1/S327)+SIGN(T327)*SQRT((1/T327-1/S327)*(1/T327-1/S327) + 4*DN327/((DN327+1)*(DN327+1))*(2*1/T327*1/S327-1/S327*1/S327)))</f>
        <v>0</v>
      </c>
      <c r="S327">
        <f>IF(LEFT(DO327,1)&lt;&gt;"0",IF(LEFT(DO327,1)="1",3.0,DP327),$D$5+$E$5*(EG327*DZ327/($K$5*1000))+$F$5*(EG327*DZ327/($K$5*1000))*MAX(MIN(DM327,$J$5),$I$5)*MAX(MIN(DM327,$J$5),$I$5)+$G$5*MAX(MIN(DM327,$J$5),$I$5)*(EG327*DZ327/($K$5*1000))+$H$5*(EG327*DZ327/($K$5*1000))*(EG327*DZ327/($K$5*1000)))</f>
        <v>0</v>
      </c>
      <c r="T327">
        <f>K327*(1000-(1000*0.61365*exp(17.502*X327/(240.97+X327))/(DZ327+EA327)+DU327)/2)/(1000*0.61365*exp(17.502*X327/(240.97+X327))/(DZ327+EA327)-DU327)</f>
        <v>0</v>
      </c>
      <c r="U327">
        <f>1/((DN327+1)/(R327/1.6)+1/(S327/1.37)) + DN327/((DN327+1)/(R327/1.6) + DN327/(S327/1.37))</f>
        <v>0</v>
      </c>
      <c r="V327">
        <f>(DI327*DL327)</f>
        <v>0</v>
      </c>
      <c r="W327">
        <f>(EB327+(V327+2*0.95*5.67E-8*(((EB327+$B$7)+273)^4-(EB327+273)^4)-44100*K327)/(1.84*29.3*S327+8*0.95*5.67E-8*(EB327+273)^3))</f>
        <v>0</v>
      </c>
      <c r="X327">
        <f>($C$7*EC327+$D$7*ED327+$E$7*W327)</f>
        <v>0</v>
      </c>
      <c r="Y327">
        <f>0.61365*exp(17.502*X327/(240.97+X327))</f>
        <v>0</v>
      </c>
      <c r="Z327">
        <f>(AA327/AB327*100)</f>
        <v>0</v>
      </c>
      <c r="AA327">
        <f>DU327*(DZ327+EA327)/1000</f>
        <v>0</v>
      </c>
      <c r="AB327">
        <f>0.61365*exp(17.502*EB327/(240.97+EB327))</f>
        <v>0</v>
      </c>
      <c r="AC327">
        <f>(Y327-DU327*(DZ327+EA327)/1000)</f>
        <v>0</v>
      </c>
      <c r="AD327">
        <f>(-K327*44100)</f>
        <v>0</v>
      </c>
      <c r="AE327">
        <f>2*29.3*S327*0.92*(EB327-X327)</f>
        <v>0</v>
      </c>
      <c r="AF327">
        <f>2*0.95*5.67E-8*(((EB327+$B$7)+273)^4-(X327+273)^4)</f>
        <v>0</v>
      </c>
      <c r="AG327">
        <f>V327+AF327+AD327+AE327</f>
        <v>0</v>
      </c>
      <c r="AH327">
        <f>DY327*AV327*(DT327-DS327*(1000-AV327*DV327)/(1000-AV327*DU327))/(100*DM327)</f>
        <v>0</v>
      </c>
      <c r="AI327">
        <f>1000*DY327*AV327*(DU327-DV327)/(100*DM327*(1000-AV327*DU327))</f>
        <v>0</v>
      </c>
      <c r="AJ327">
        <f>(AK327 - AL327 - DZ327*1E3/(8.314*(EB327+273.15)) * AN327/DY327 * AM327) * DY327/(100*DM327) * (1000 - DV327)/1000</f>
        <v>0</v>
      </c>
      <c r="AK327">
        <v>85.69753453885201</v>
      </c>
      <c r="AL327">
        <v>96.11029939393939</v>
      </c>
      <c r="AM327">
        <v>-3.185066397943284</v>
      </c>
      <c r="AN327">
        <v>64.96223837057754</v>
      </c>
      <c r="AO327">
        <f>(AQ327 - AP327 + DZ327*1E3/(8.314*(EB327+273.15)) * AS327/DY327 * AR327) * DY327/(100*DM327) * 1000/(1000 - AQ327)</f>
        <v>0</v>
      </c>
      <c r="AP327">
        <v>18.39264212258417</v>
      </c>
      <c r="AQ327">
        <v>24.15399696969697</v>
      </c>
      <c r="AR327">
        <v>-0.0001009085515955818</v>
      </c>
      <c r="AS327">
        <v>107.1830395523258</v>
      </c>
      <c r="AT327">
        <v>0</v>
      </c>
      <c r="AU327">
        <v>0</v>
      </c>
      <c r="AV327">
        <f>IF(AT327*$H$13&gt;=AX327,1.0,(AX327/(AX327-AT327*$H$13)))</f>
        <v>0</v>
      </c>
      <c r="AW327">
        <f>(AV327-1)*100</f>
        <v>0</v>
      </c>
      <c r="AX327">
        <f>MAX(0,($B$13+$C$13*EG327)/(1+$D$13*EG327)*DZ327/(EB327+273)*$E$13)</f>
        <v>0</v>
      </c>
      <c r="AY327" t="s">
        <v>439</v>
      </c>
      <c r="AZ327" t="s">
        <v>439</v>
      </c>
      <c r="BA327">
        <v>0</v>
      </c>
      <c r="BB327">
        <v>0</v>
      </c>
      <c r="BC327">
        <f>1-BA327/BB327</f>
        <v>0</v>
      </c>
      <c r="BD327">
        <v>0</v>
      </c>
      <c r="BE327" t="s">
        <v>439</v>
      </c>
      <c r="BF327" t="s">
        <v>439</v>
      </c>
      <c r="BG327">
        <v>0</v>
      </c>
      <c r="BH327">
        <v>0</v>
      </c>
      <c r="BI327">
        <f>1-BG327/BH327</f>
        <v>0</v>
      </c>
      <c r="BJ327">
        <v>0.5</v>
      </c>
      <c r="BK327">
        <f>DJ327</f>
        <v>0</v>
      </c>
      <c r="BL327">
        <f>M327</f>
        <v>0</v>
      </c>
      <c r="BM327">
        <f>BI327*BJ327*BK327</f>
        <v>0</v>
      </c>
      <c r="BN327">
        <f>(BL327-BD327)/BK327</f>
        <v>0</v>
      </c>
      <c r="BO327">
        <f>(BB327-BH327)/BH327</f>
        <v>0</v>
      </c>
      <c r="BP327">
        <f>BA327/(BC327+BA327/BH327)</f>
        <v>0</v>
      </c>
      <c r="BQ327" t="s">
        <v>439</v>
      </c>
      <c r="BR327">
        <v>0</v>
      </c>
      <c r="BS327">
        <f>IF(BR327&lt;&gt;0, BR327, BP327)</f>
        <v>0</v>
      </c>
      <c r="BT327">
        <f>1-BS327/BH327</f>
        <v>0</v>
      </c>
      <c r="BU327">
        <f>(BH327-BG327)/(BH327-BS327)</f>
        <v>0</v>
      </c>
      <c r="BV327">
        <f>(BB327-BH327)/(BB327-BS327)</f>
        <v>0</v>
      </c>
      <c r="BW327">
        <f>(BH327-BG327)/(BH327-BA327)</f>
        <v>0</v>
      </c>
      <c r="BX327">
        <f>(BB327-BH327)/(BB327-BA327)</f>
        <v>0</v>
      </c>
      <c r="BY327">
        <f>(BU327*BS327/BG327)</f>
        <v>0</v>
      </c>
      <c r="BZ327">
        <f>(1-BY327)</f>
        <v>0</v>
      </c>
      <c r="DI327">
        <f>$B$11*EH327+$C$11*EI327+$F$11*ET327*(1-EW327)</f>
        <v>0</v>
      </c>
      <c r="DJ327">
        <f>DI327*DK327</f>
        <v>0</v>
      </c>
      <c r="DK327">
        <f>($B$11*$D$9+$C$11*$D$9+$F$11*((FG327+EY327)/MAX(FG327+EY327+FH327, 0.1)*$I$9+FH327/MAX(FG327+EY327+FH327, 0.1)*$J$9))/($B$11+$C$11+$F$11)</f>
        <v>0</v>
      </c>
      <c r="DL327">
        <f>($B$11*$K$9+$C$11*$K$9+$F$11*((FG327+EY327)/MAX(FG327+EY327+FH327, 0.1)*$P$9+FH327/MAX(FG327+EY327+FH327, 0.1)*$Q$9))/($B$11+$C$11+$F$11)</f>
        <v>0</v>
      </c>
      <c r="DM327">
        <v>3.7</v>
      </c>
      <c r="DN327">
        <v>0.5</v>
      </c>
      <c r="DO327" t="s">
        <v>440</v>
      </c>
      <c r="DP327">
        <v>2</v>
      </c>
      <c r="DQ327" t="b">
        <v>1</v>
      </c>
      <c r="DR327">
        <v>1758650149.314285</v>
      </c>
      <c r="DS327">
        <v>116.4425642857143</v>
      </c>
      <c r="DT327">
        <v>99.94643928571429</v>
      </c>
      <c r="DU327">
        <v>24.16990714285715</v>
      </c>
      <c r="DV327">
        <v>18.39638928571429</v>
      </c>
      <c r="DW327">
        <v>116.2617178571429</v>
      </c>
      <c r="DX327">
        <v>24.01747857142857</v>
      </c>
      <c r="DY327">
        <v>499.9877142857143</v>
      </c>
      <c r="DZ327">
        <v>90.42529999999999</v>
      </c>
      <c r="EA327">
        <v>0.03050650357142857</v>
      </c>
      <c r="EB327">
        <v>30.48403928571429</v>
      </c>
      <c r="EC327">
        <v>30.00302857142857</v>
      </c>
      <c r="ED327">
        <v>999.9000000000002</v>
      </c>
      <c r="EE327">
        <v>0</v>
      </c>
      <c r="EF327">
        <v>0</v>
      </c>
      <c r="EG327">
        <v>10004.33571428571</v>
      </c>
      <c r="EH327">
        <v>0</v>
      </c>
      <c r="EI327">
        <v>11.8036</v>
      </c>
      <c r="EJ327">
        <v>16.49613928571429</v>
      </c>
      <c r="EK327">
        <v>119.32695</v>
      </c>
      <c r="EL327">
        <v>101.8196357142857</v>
      </c>
      <c r="EM327">
        <v>5.773531428571428</v>
      </c>
      <c r="EN327">
        <v>99.94643928571429</v>
      </c>
      <c r="EO327">
        <v>18.39638928571429</v>
      </c>
      <c r="EP327">
        <v>2.185571428571429</v>
      </c>
      <c r="EQ327">
        <v>1.663498928571428</v>
      </c>
      <c r="ER327">
        <v>18.85695</v>
      </c>
      <c r="ES327">
        <v>14.55994285714286</v>
      </c>
      <c r="ET327">
        <v>2000</v>
      </c>
      <c r="EU327">
        <v>0.9800056071428571</v>
      </c>
      <c r="EV327">
        <v>0.01999477857142857</v>
      </c>
      <c r="EW327">
        <v>0</v>
      </c>
      <c r="EX327">
        <v>498.4735357142857</v>
      </c>
      <c r="EY327">
        <v>5.00097</v>
      </c>
      <c r="EZ327">
        <v>9999.255714285713</v>
      </c>
      <c r="FA327">
        <v>16707.60714285714</v>
      </c>
      <c r="FB327">
        <v>41.25</v>
      </c>
      <c r="FC327">
        <v>41.56199999999999</v>
      </c>
      <c r="FD327">
        <v>41.18257142857141</v>
      </c>
      <c r="FE327">
        <v>41.18699999999999</v>
      </c>
      <c r="FF327">
        <v>41.81199999999999</v>
      </c>
      <c r="FG327">
        <v>1955.11</v>
      </c>
      <c r="FH327">
        <v>39.89000000000001</v>
      </c>
      <c r="FI327">
        <v>0</v>
      </c>
      <c r="FJ327">
        <v>1758650158.2</v>
      </c>
      <c r="FK327">
        <v>0</v>
      </c>
      <c r="FL327">
        <v>498.3895600000001</v>
      </c>
      <c r="FM327">
        <v>-7.113999986679483</v>
      </c>
      <c r="FN327">
        <v>-140.1246154219674</v>
      </c>
      <c r="FO327">
        <v>9997.8392</v>
      </c>
      <c r="FP327">
        <v>15</v>
      </c>
      <c r="FQ327">
        <v>0</v>
      </c>
      <c r="FR327" t="s">
        <v>441</v>
      </c>
      <c r="FS327">
        <v>1747247426.5</v>
      </c>
      <c r="FT327">
        <v>1747247420.5</v>
      </c>
      <c r="FU327">
        <v>0</v>
      </c>
      <c r="FV327">
        <v>1.027</v>
      </c>
      <c r="FW327">
        <v>0.031</v>
      </c>
      <c r="FX327">
        <v>0.02</v>
      </c>
      <c r="FY327">
        <v>0.05</v>
      </c>
      <c r="FZ327">
        <v>420</v>
      </c>
      <c r="GA327">
        <v>16</v>
      </c>
      <c r="GB327">
        <v>0.01</v>
      </c>
      <c r="GC327">
        <v>0.1</v>
      </c>
      <c r="GD327">
        <v>15.82699756097561</v>
      </c>
      <c r="GE327">
        <v>14.68523414634149</v>
      </c>
      <c r="GF327">
        <v>1.448828236632053</v>
      </c>
      <c r="GG327">
        <v>0</v>
      </c>
      <c r="GH327">
        <v>498.9410294117647</v>
      </c>
      <c r="GI327">
        <v>-9.511306337531492</v>
      </c>
      <c r="GJ327">
        <v>0.9702394030005926</v>
      </c>
      <c r="GK327">
        <v>-1</v>
      </c>
      <c r="GL327">
        <v>5.767338292682927</v>
      </c>
      <c r="GM327">
        <v>0.04475456445993363</v>
      </c>
      <c r="GN327">
        <v>0.01722527792298555</v>
      </c>
      <c r="GO327">
        <v>1</v>
      </c>
      <c r="GP327">
        <v>1</v>
      </c>
      <c r="GQ327">
        <v>2</v>
      </c>
      <c r="GR327" t="s">
        <v>442</v>
      </c>
      <c r="GS327">
        <v>3.13501</v>
      </c>
      <c r="GT327">
        <v>2.69068</v>
      </c>
      <c r="GU327">
        <v>0.0244426</v>
      </c>
      <c r="GV327">
        <v>0.0194976</v>
      </c>
      <c r="GW327">
        <v>0.106609</v>
      </c>
      <c r="GX327">
        <v>0.0869825</v>
      </c>
      <c r="GY327">
        <v>30982.6</v>
      </c>
      <c r="GZ327">
        <v>31198.9</v>
      </c>
      <c r="HA327">
        <v>29526.2</v>
      </c>
      <c r="HB327">
        <v>29407.3</v>
      </c>
      <c r="HC327">
        <v>34849.4</v>
      </c>
      <c r="HD327">
        <v>35568</v>
      </c>
      <c r="HE327">
        <v>41548.5</v>
      </c>
      <c r="HF327">
        <v>41780.7</v>
      </c>
      <c r="HG327">
        <v>1.92083</v>
      </c>
      <c r="HH327">
        <v>1.85505</v>
      </c>
      <c r="HI327">
        <v>0.0656769</v>
      </c>
      <c r="HJ327">
        <v>0</v>
      </c>
      <c r="HK327">
        <v>28.9298</v>
      </c>
      <c r="HL327">
        <v>999.9</v>
      </c>
      <c r="HM327">
        <v>43.6</v>
      </c>
      <c r="HN327">
        <v>31.9</v>
      </c>
      <c r="HO327">
        <v>22.8928</v>
      </c>
      <c r="HP327">
        <v>61.9425</v>
      </c>
      <c r="HQ327">
        <v>26.0136</v>
      </c>
      <c r="HR327">
        <v>1</v>
      </c>
      <c r="HS327">
        <v>0.121133</v>
      </c>
      <c r="HT327">
        <v>-0.380861</v>
      </c>
      <c r="HU327">
        <v>20.3379</v>
      </c>
      <c r="HV327">
        <v>5.21594</v>
      </c>
      <c r="HW327">
        <v>12.0135</v>
      </c>
      <c r="HX327">
        <v>4.98875</v>
      </c>
      <c r="HY327">
        <v>3.28772</v>
      </c>
      <c r="HZ327">
        <v>9999</v>
      </c>
      <c r="IA327">
        <v>9999</v>
      </c>
      <c r="IB327">
        <v>9999</v>
      </c>
      <c r="IC327">
        <v>999.9</v>
      </c>
      <c r="ID327">
        <v>1.86762</v>
      </c>
      <c r="IE327">
        <v>1.86676</v>
      </c>
      <c r="IF327">
        <v>1.86605</v>
      </c>
      <c r="IG327">
        <v>1.86601</v>
      </c>
      <c r="IH327">
        <v>1.86784</v>
      </c>
      <c r="II327">
        <v>1.87027</v>
      </c>
      <c r="IJ327">
        <v>1.86895</v>
      </c>
      <c r="IK327">
        <v>1.87042</v>
      </c>
      <c r="IL327">
        <v>0</v>
      </c>
      <c r="IM327">
        <v>0</v>
      </c>
      <c r="IN327">
        <v>0</v>
      </c>
      <c r="IO327">
        <v>0</v>
      </c>
      <c r="IP327" t="s">
        <v>443</v>
      </c>
      <c r="IQ327" t="s">
        <v>444</v>
      </c>
      <c r="IR327" t="s">
        <v>445</v>
      </c>
      <c r="IS327" t="s">
        <v>445</v>
      </c>
      <c r="IT327" t="s">
        <v>445</v>
      </c>
      <c r="IU327" t="s">
        <v>445</v>
      </c>
      <c r="IV327">
        <v>0</v>
      </c>
      <c r="IW327">
        <v>100</v>
      </c>
      <c r="IX327">
        <v>100</v>
      </c>
      <c r="IY327">
        <v>0.176</v>
      </c>
      <c r="IZ327">
        <v>0.1522</v>
      </c>
      <c r="JA327">
        <v>0.1520806729546384</v>
      </c>
      <c r="JB327">
        <v>0.0003178419753343253</v>
      </c>
      <c r="JC327">
        <v>-6.012475575984678E-07</v>
      </c>
      <c r="JD327">
        <v>7.594320938325871E-11</v>
      </c>
      <c r="JE327">
        <v>-0.06537213769188976</v>
      </c>
      <c r="JF327">
        <v>-0.002779077146552394</v>
      </c>
      <c r="JG327">
        <v>0.0007843295920201409</v>
      </c>
      <c r="JH327">
        <v>-1.211717912536145E-05</v>
      </c>
      <c r="JI327">
        <v>4</v>
      </c>
      <c r="JJ327">
        <v>2338</v>
      </c>
      <c r="JK327">
        <v>1</v>
      </c>
      <c r="JL327">
        <v>27</v>
      </c>
      <c r="JM327">
        <v>190045.5</v>
      </c>
      <c r="JN327">
        <v>190045.6</v>
      </c>
      <c r="JO327">
        <v>0.268555</v>
      </c>
      <c r="JP327">
        <v>2.34863</v>
      </c>
      <c r="JQ327">
        <v>1.39648</v>
      </c>
      <c r="JR327">
        <v>2.34619</v>
      </c>
      <c r="JS327">
        <v>1.49536</v>
      </c>
      <c r="JT327">
        <v>2.66357</v>
      </c>
      <c r="JU327">
        <v>36.8604</v>
      </c>
      <c r="JV327">
        <v>24.07</v>
      </c>
      <c r="JW327">
        <v>18</v>
      </c>
      <c r="JX327">
        <v>491.54</v>
      </c>
      <c r="JY327">
        <v>440.12</v>
      </c>
      <c r="JZ327">
        <v>28.8481</v>
      </c>
      <c r="KA327">
        <v>29.1685</v>
      </c>
      <c r="KB327">
        <v>30.0001</v>
      </c>
      <c r="KC327">
        <v>28.9983</v>
      </c>
      <c r="KD327">
        <v>28.9283</v>
      </c>
      <c r="KE327">
        <v>5.33933</v>
      </c>
      <c r="KF327">
        <v>23.6688</v>
      </c>
      <c r="KG327">
        <v>35.063</v>
      </c>
      <c r="KH327">
        <v>28.8514</v>
      </c>
      <c r="KI327">
        <v>52.1337</v>
      </c>
      <c r="KJ327">
        <v>18.4323</v>
      </c>
      <c r="KK327">
        <v>100.911</v>
      </c>
      <c r="KL327">
        <v>100.467</v>
      </c>
    </row>
    <row r="328" spans="1:298">
      <c r="A328">
        <v>312</v>
      </c>
      <c r="B328">
        <v>1758650162.1</v>
      </c>
      <c r="C328">
        <v>8536.099999904633</v>
      </c>
      <c r="D328" t="s">
        <v>1071</v>
      </c>
      <c r="E328" t="s">
        <v>1072</v>
      </c>
      <c r="F328">
        <v>5</v>
      </c>
      <c r="G328" t="s">
        <v>1026</v>
      </c>
      <c r="H328" t="s">
        <v>437</v>
      </c>
      <c r="I328" t="s">
        <v>438</v>
      </c>
      <c r="J328">
        <v>1758650154.6</v>
      </c>
      <c r="K328">
        <f>(L328)/1000</f>
        <v>0</v>
      </c>
      <c r="L328">
        <f>IF(DQ328, AO328, AI328)</f>
        <v>0</v>
      </c>
      <c r="M328">
        <f>IF(DQ328, AJ328, AH328)</f>
        <v>0</v>
      </c>
      <c r="N328">
        <f>DS328 - IF(AV328&gt;1, M328*DM328*100.0/(AX328), 0)</f>
        <v>0</v>
      </c>
      <c r="O328">
        <f>((U328-K328/2)*N328-M328)/(U328+K328/2)</f>
        <v>0</v>
      </c>
      <c r="P328">
        <f>O328*(DZ328+EA328)/1000.0</f>
        <v>0</v>
      </c>
      <c r="Q328">
        <f>(DS328 - IF(AV328&gt;1, M328*DM328*100.0/(AX328), 0))*(DZ328+EA328)/1000.0</f>
        <v>0</v>
      </c>
      <c r="R328">
        <f>2.0/((1/T328-1/S328)+SIGN(T328)*SQRT((1/T328-1/S328)*(1/T328-1/S328) + 4*DN328/((DN328+1)*(DN328+1))*(2*1/T328*1/S328-1/S328*1/S328)))</f>
        <v>0</v>
      </c>
      <c r="S328">
        <f>IF(LEFT(DO328,1)&lt;&gt;"0",IF(LEFT(DO328,1)="1",3.0,DP328),$D$5+$E$5*(EG328*DZ328/($K$5*1000))+$F$5*(EG328*DZ328/($K$5*1000))*MAX(MIN(DM328,$J$5),$I$5)*MAX(MIN(DM328,$J$5),$I$5)+$G$5*MAX(MIN(DM328,$J$5),$I$5)*(EG328*DZ328/($K$5*1000))+$H$5*(EG328*DZ328/($K$5*1000))*(EG328*DZ328/($K$5*1000)))</f>
        <v>0</v>
      </c>
      <c r="T328">
        <f>K328*(1000-(1000*0.61365*exp(17.502*X328/(240.97+X328))/(DZ328+EA328)+DU328)/2)/(1000*0.61365*exp(17.502*X328/(240.97+X328))/(DZ328+EA328)-DU328)</f>
        <v>0</v>
      </c>
      <c r="U328">
        <f>1/((DN328+1)/(R328/1.6)+1/(S328/1.37)) + DN328/((DN328+1)/(R328/1.6) + DN328/(S328/1.37))</f>
        <v>0</v>
      </c>
      <c r="V328">
        <f>(DI328*DL328)</f>
        <v>0</v>
      </c>
      <c r="W328">
        <f>(EB328+(V328+2*0.95*5.67E-8*(((EB328+$B$7)+273)^4-(EB328+273)^4)-44100*K328)/(1.84*29.3*S328+8*0.95*5.67E-8*(EB328+273)^3))</f>
        <v>0</v>
      </c>
      <c r="X328">
        <f>($C$7*EC328+$D$7*ED328+$E$7*W328)</f>
        <v>0</v>
      </c>
      <c r="Y328">
        <f>0.61365*exp(17.502*X328/(240.97+X328))</f>
        <v>0</v>
      </c>
      <c r="Z328">
        <f>(AA328/AB328*100)</f>
        <v>0</v>
      </c>
      <c r="AA328">
        <f>DU328*(DZ328+EA328)/1000</f>
        <v>0</v>
      </c>
      <c r="AB328">
        <f>0.61365*exp(17.502*EB328/(240.97+EB328))</f>
        <v>0</v>
      </c>
      <c r="AC328">
        <f>(Y328-DU328*(DZ328+EA328)/1000)</f>
        <v>0</v>
      </c>
      <c r="AD328">
        <f>(-K328*44100)</f>
        <v>0</v>
      </c>
      <c r="AE328">
        <f>2*29.3*S328*0.92*(EB328-X328)</f>
        <v>0</v>
      </c>
      <c r="AF328">
        <f>2*0.95*5.67E-8*(((EB328+$B$7)+273)^4-(X328+273)^4)</f>
        <v>0</v>
      </c>
      <c r="AG328">
        <f>V328+AF328+AD328+AE328</f>
        <v>0</v>
      </c>
      <c r="AH328">
        <f>DY328*AV328*(DT328-DS328*(1000-AV328*DV328)/(1000-AV328*DU328))/(100*DM328)</f>
        <v>0</v>
      </c>
      <c r="AI328">
        <f>1000*DY328*AV328*(DU328-DV328)/(100*DM328*(1000-AV328*DU328))</f>
        <v>0</v>
      </c>
      <c r="AJ328">
        <f>(AK328 - AL328 - DZ328*1E3/(8.314*(EB328+273.15)) * AN328/DY328 * AM328) * DY328/(100*DM328) * (1000 - DV328)/1000</f>
        <v>0</v>
      </c>
      <c r="AK328">
        <v>68.54773087224638</v>
      </c>
      <c r="AL328">
        <v>80.04836000000002</v>
      </c>
      <c r="AM328">
        <v>-3.213648399235966</v>
      </c>
      <c r="AN328">
        <v>64.96223837057754</v>
      </c>
      <c r="AO328">
        <f>(AQ328 - AP328 + DZ328*1E3/(8.314*(EB328+273.15)) * AS328/DY328 * AR328) * DY328/(100*DM328) * 1000/(1000 - AQ328)</f>
        <v>0</v>
      </c>
      <c r="AP328">
        <v>18.39307323452261</v>
      </c>
      <c r="AQ328">
        <v>24.15571575757575</v>
      </c>
      <c r="AR328">
        <v>7.408088095485035E-05</v>
      </c>
      <c r="AS328">
        <v>107.1830395523258</v>
      </c>
      <c r="AT328">
        <v>0</v>
      </c>
      <c r="AU328">
        <v>0</v>
      </c>
      <c r="AV328">
        <f>IF(AT328*$H$13&gt;=AX328,1.0,(AX328/(AX328-AT328*$H$13)))</f>
        <v>0</v>
      </c>
      <c r="AW328">
        <f>(AV328-1)*100</f>
        <v>0</v>
      </c>
      <c r="AX328">
        <f>MAX(0,($B$13+$C$13*EG328)/(1+$D$13*EG328)*DZ328/(EB328+273)*$E$13)</f>
        <v>0</v>
      </c>
      <c r="AY328" t="s">
        <v>439</v>
      </c>
      <c r="AZ328" t="s">
        <v>439</v>
      </c>
      <c r="BA328">
        <v>0</v>
      </c>
      <c r="BB328">
        <v>0</v>
      </c>
      <c r="BC328">
        <f>1-BA328/BB328</f>
        <v>0</v>
      </c>
      <c r="BD328">
        <v>0</v>
      </c>
      <c r="BE328" t="s">
        <v>439</v>
      </c>
      <c r="BF328" t="s">
        <v>439</v>
      </c>
      <c r="BG328">
        <v>0</v>
      </c>
      <c r="BH328">
        <v>0</v>
      </c>
      <c r="BI328">
        <f>1-BG328/BH328</f>
        <v>0</v>
      </c>
      <c r="BJ328">
        <v>0.5</v>
      </c>
      <c r="BK328">
        <f>DJ328</f>
        <v>0</v>
      </c>
      <c r="BL328">
        <f>M328</f>
        <v>0</v>
      </c>
      <c r="BM328">
        <f>BI328*BJ328*BK328</f>
        <v>0</v>
      </c>
      <c r="BN328">
        <f>(BL328-BD328)/BK328</f>
        <v>0</v>
      </c>
      <c r="BO328">
        <f>(BB328-BH328)/BH328</f>
        <v>0</v>
      </c>
      <c r="BP328">
        <f>BA328/(BC328+BA328/BH328)</f>
        <v>0</v>
      </c>
      <c r="BQ328" t="s">
        <v>439</v>
      </c>
      <c r="BR328">
        <v>0</v>
      </c>
      <c r="BS328">
        <f>IF(BR328&lt;&gt;0, BR328, BP328)</f>
        <v>0</v>
      </c>
      <c r="BT328">
        <f>1-BS328/BH328</f>
        <v>0</v>
      </c>
      <c r="BU328">
        <f>(BH328-BG328)/(BH328-BS328)</f>
        <v>0</v>
      </c>
      <c r="BV328">
        <f>(BB328-BH328)/(BB328-BS328)</f>
        <v>0</v>
      </c>
      <c r="BW328">
        <f>(BH328-BG328)/(BH328-BA328)</f>
        <v>0</v>
      </c>
      <c r="BX328">
        <f>(BB328-BH328)/(BB328-BA328)</f>
        <v>0</v>
      </c>
      <c r="BY328">
        <f>(BU328*BS328/BG328)</f>
        <v>0</v>
      </c>
      <c r="BZ328">
        <f>(1-BY328)</f>
        <v>0</v>
      </c>
      <c r="DI328">
        <f>$B$11*EH328+$C$11*EI328+$F$11*ET328*(1-EW328)</f>
        <v>0</v>
      </c>
      <c r="DJ328">
        <f>DI328*DK328</f>
        <v>0</v>
      </c>
      <c r="DK328">
        <f>($B$11*$D$9+$C$11*$D$9+$F$11*((FG328+EY328)/MAX(FG328+EY328+FH328, 0.1)*$I$9+FH328/MAX(FG328+EY328+FH328, 0.1)*$J$9))/($B$11+$C$11+$F$11)</f>
        <v>0</v>
      </c>
      <c r="DL328">
        <f>($B$11*$K$9+$C$11*$K$9+$F$11*((FG328+EY328)/MAX(FG328+EY328+FH328, 0.1)*$P$9+FH328/MAX(FG328+EY328+FH328, 0.1)*$Q$9))/($B$11+$C$11+$F$11)</f>
        <v>0</v>
      </c>
      <c r="DM328">
        <v>3.7</v>
      </c>
      <c r="DN328">
        <v>0.5</v>
      </c>
      <c r="DO328" t="s">
        <v>440</v>
      </c>
      <c r="DP328">
        <v>2</v>
      </c>
      <c r="DQ328" t="b">
        <v>1</v>
      </c>
      <c r="DR328">
        <v>1758650154.6</v>
      </c>
      <c r="DS328">
        <v>99.97840740740742</v>
      </c>
      <c r="DT328">
        <v>82.2016888888889</v>
      </c>
      <c r="DU328">
        <v>24.15859259259259</v>
      </c>
      <c r="DV328">
        <v>18.3935037037037</v>
      </c>
      <c r="DW328">
        <v>99.80065555555555</v>
      </c>
      <c r="DX328">
        <v>24.00631481481481</v>
      </c>
      <c r="DY328">
        <v>499.9987777777777</v>
      </c>
      <c r="DZ328">
        <v>90.42571851851851</v>
      </c>
      <c r="EA328">
        <v>0.03054885555555556</v>
      </c>
      <c r="EB328">
        <v>30.48215185185185</v>
      </c>
      <c r="EC328">
        <v>29.99897407407407</v>
      </c>
      <c r="ED328">
        <v>999.9000000000001</v>
      </c>
      <c r="EE328">
        <v>0</v>
      </c>
      <c r="EF328">
        <v>0</v>
      </c>
      <c r="EG328">
        <v>10006.57592592592</v>
      </c>
      <c r="EH328">
        <v>0</v>
      </c>
      <c r="EI328">
        <v>11.8036</v>
      </c>
      <c r="EJ328">
        <v>17.77665925925926</v>
      </c>
      <c r="EK328">
        <v>102.4536444444444</v>
      </c>
      <c r="EL328">
        <v>83.74202222222222</v>
      </c>
      <c r="EM328">
        <v>5.765089999999999</v>
      </c>
      <c r="EN328">
        <v>82.2016888888889</v>
      </c>
      <c r="EO328">
        <v>18.3935037037037</v>
      </c>
      <c r="EP328">
        <v>2.184558518518518</v>
      </c>
      <c r="EQ328">
        <v>1.663245555555556</v>
      </c>
      <c r="ER328">
        <v>18.84952222222222</v>
      </c>
      <c r="ES328">
        <v>14.55758888888889</v>
      </c>
      <c r="ET328">
        <v>2000.013703703704</v>
      </c>
      <c r="EU328">
        <v>0.9800057407407405</v>
      </c>
      <c r="EV328">
        <v>0.01999464814814815</v>
      </c>
      <c r="EW328">
        <v>0</v>
      </c>
      <c r="EX328">
        <v>497.9619259259259</v>
      </c>
      <c r="EY328">
        <v>5.00097</v>
      </c>
      <c r="EZ328">
        <v>9988.946666666667</v>
      </c>
      <c r="FA328">
        <v>16707.72222222222</v>
      </c>
      <c r="FB328">
        <v>41.25</v>
      </c>
      <c r="FC328">
        <v>41.56199999999999</v>
      </c>
      <c r="FD328">
        <v>41.1824074074074</v>
      </c>
      <c r="FE328">
        <v>41.18699999999999</v>
      </c>
      <c r="FF328">
        <v>41.81199999999999</v>
      </c>
      <c r="FG328">
        <v>1955.123703703704</v>
      </c>
      <c r="FH328">
        <v>39.89000000000001</v>
      </c>
      <c r="FI328">
        <v>0</v>
      </c>
      <c r="FJ328">
        <v>1758650163</v>
      </c>
      <c r="FK328">
        <v>0</v>
      </c>
      <c r="FL328">
        <v>497.92524</v>
      </c>
      <c r="FM328">
        <v>-4.064999980124487</v>
      </c>
      <c r="FN328">
        <v>-86.22538450616538</v>
      </c>
      <c r="FO328">
        <v>9988.796</v>
      </c>
      <c r="FP328">
        <v>15</v>
      </c>
      <c r="FQ328">
        <v>0</v>
      </c>
      <c r="FR328" t="s">
        <v>441</v>
      </c>
      <c r="FS328">
        <v>1747247426.5</v>
      </c>
      <c r="FT328">
        <v>1747247420.5</v>
      </c>
      <c r="FU328">
        <v>0</v>
      </c>
      <c r="FV328">
        <v>1.027</v>
      </c>
      <c r="FW328">
        <v>0.031</v>
      </c>
      <c r="FX328">
        <v>0.02</v>
      </c>
      <c r="FY328">
        <v>0.05</v>
      </c>
      <c r="FZ328">
        <v>420</v>
      </c>
      <c r="GA328">
        <v>16</v>
      </c>
      <c r="GB328">
        <v>0.01</v>
      </c>
      <c r="GC328">
        <v>0.1</v>
      </c>
      <c r="GD328">
        <v>17.04492195121951</v>
      </c>
      <c r="GE328">
        <v>14.59499790940765</v>
      </c>
      <c r="GF328">
        <v>1.439755127471029</v>
      </c>
      <c r="GG328">
        <v>0</v>
      </c>
      <c r="GH328">
        <v>498.2464411764706</v>
      </c>
      <c r="GI328">
        <v>-5.933613436223207</v>
      </c>
      <c r="GJ328">
        <v>0.640807128511816</v>
      </c>
      <c r="GK328">
        <v>-1</v>
      </c>
      <c r="GL328">
        <v>5.770596341463415</v>
      </c>
      <c r="GM328">
        <v>-0.09538473867595745</v>
      </c>
      <c r="GN328">
        <v>0.009955366675291262</v>
      </c>
      <c r="GO328">
        <v>1</v>
      </c>
      <c r="GP328">
        <v>1</v>
      </c>
      <c r="GQ328">
        <v>2</v>
      </c>
      <c r="GR328" t="s">
        <v>442</v>
      </c>
      <c r="GS328">
        <v>3.13503</v>
      </c>
      <c r="GT328">
        <v>2.69056</v>
      </c>
      <c r="GU328">
        <v>0.0203509</v>
      </c>
      <c r="GV328">
        <v>0.015083</v>
      </c>
      <c r="GW328">
        <v>0.106617</v>
      </c>
      <c r="GX328">
        <v>0.0869847</v>
      </c>
      <c r="GY328">
        <v>31113</v>
      </c>
      <c r="GZ328">
        <v>31339</v>
      </c>
      <c r="HA328">
        <v>29526.6</v>
      </c>
      <c r="HB328">
        <v>29406.9</v>
      </c>
      <c r="HC328">
        <v>34849.6</v>
      </c>
      <c r="HD328">
        <v>35567.7</v>
      </c>
      <c r="HE328">
        <v>41549.1</v>
      </c>
      <c r="HF328">
        <v>41780.5</v>
      </c>
      <c r="HG328">
        <v>1.9208</v>
      </c>
      <c r="HH328">
        <v>1.85475</v>
      </c>
      <c r="HI328">
        <v>0.065431</v>
      </c>
      <c r="HJ328">
        <v>0</v>
      </c>
      <c r="HK328">
        <v>28.9298</v>
      </c>
      <c r="HL328">
        <v>999.9</v>
      </c>
      <c r="HM328">
        <v>43.6</v>
      </c>
      <c r="HN328">
        <v>31.9</v>
      </c>
      <c r="HO328">
        <v>22.8948</v>
      </c>
      <c r="HP328">
        <v>61.9226</v>
      </c>
      <c r="HQ328">
        <v>26.1458</v>
      </c>
      <c r="HR328">
        <v>1</v>
      </c>
      <c r="HS328">
        <v>0.121461</v>
      </c>
      <c r="HT328">
        <v>-0.9764620000000001</v>
      </c>
      <c r="HU328">
        <v>20.3348</v>
      </c>
      <c r="HV328">
        <v>5.21385</v>
      </c>
      <c r="HW328">
        <v>12.0119</v>
      </c>
      <c r="HX328">
        <v>4.98825</v>
      </c>
      <c r="HY328">
        <v>3.2875</v>
      </c>
      <c r="HZ328">
        <v>9999</v>
      </c>
      <c r="IA328">
        <v>9999</v>
      </c>
      <c r="IB328">
        <v>9999</v>
      </c>
      <c r="IC328">
        <v>999.9</v>
      </c>
      <c r="ID328">
        <v>1.8676</v>
      </c>
      <c r="IE328">
        <v>1.86676</v>
      </c>
      <c r="IF328">
        <v>1.86605</v>
      </c>
      <c r="IG328">
        <v>1.86601</v>
      </c>
      <c r="IH328">
        <v>1.86788</v>
      </c>
      <c r="II328">
        <v>1.87027</v>
      </c>
      <c r="IJ328">
        <v>1.86896</v>
      </c>
      <c r="IK328">
        <v>1.87042</v>
      </c>
      <c r="IL328">
        <v>0</v>
      </c>
      <c r="IM328">
        <v>0</v>
      </c>
      <c r="IN328">
        <v>0</v>
      </c>
      <c r="IO328">
        <v>0</v>
      </c>
      <c r="IP328" t="s">
        <v>443</v>
      </c>
      <c r="IQ328" t="s">
        <v>444</v>
      </c>
      <c r="IR328" t="s">
        <v>445</v>
      </c>
      <c r="IS328" t="s">
        <v>445</v>
      </c>
      <c r="IT328" t="s">
        <v>445</v>
      </c>
      <c r="IU328" t="s">
        <v>445</v>
      </c>
      <c r="IV328">
        <v>0</v>
      </c>
      <c r="IW328">
        <v>100</v>
      </c>
      <c r="IX328">
        <v>100</v>
      </c>
      <c r="IY328">
        <v>0.173</v>
      </c>
      <c r="IZ328">
        <v>0.1523</v>
      </c>
      <c r="JA328">
        <v>0.1520806729546384</v>
      </c>
      <c r="JB328">
        <v>0.0003178419753343253</v>
      </c>
      <c r="JC328">
        <v>-6.012475575984678E-07</v>
      </c>
      <c r="JD328">
        <v>7.594320938325871E-11</v>
      </c>
      <c r="JE328">
        <v>-0.06537213769188976</v>
      </c>
      <c r="JF328">
        <v>-0.002779077146552394</v>
      </c>
      <c r="JG328">
        <v>0.0007843295920201409</v>
      </c>
      <c r="JH328">
        <v>-1.211717912536145E-05</v>
      </c>
      <c r="JI328">
        <v>4</v>
      </c>
      <c r="JJ328">
        <v>2338</v>
      </c>
      <c r="JK328">
        <v>1</v>
      </c>
      <c r="JL328">
        <v>27</v>
      </c>
      <c r="JM328">
        <v>190045.6</v>
      </c>
      <c r="JN328">
        <v>190045.7</v>
      </c>
      <c r="JO328">
        <v>0.230713</v>
      </c>
      <c r="JP328">
        <v>2.36694</v>
      </c>
      <c r="JQ328">
        <v>1.39648</v>
      </c>
      <c r="JR328">
        <v>2.34741</v>
      </c>
      <c r="JS328">
        <v>1.49536</v>
      </c>
      <c r="JT328">
        <v>2.69653</v>
      </c>
      <c r="JU328">
        <v>36.8366</v>
      </c>
      <c r="JV328">
        <v>24.0612</v>
      </c>
      <c r="JW328">
        <v>18</v>
      </c>
      <c r="JX328">
        <v>491.524</v>
      </c>
      <c r="JY328">
        <v>439.936</v>
      </c>
      <c r="JZ328">
        <v>28.8848</v>
      </c>
      <c r="KA328">
        <v>29.1695</v>
      </c>
      <c r="KB328">
        <v>30.0002</v>
      </c>
      <c r="KC328">
        <v>28.9983</v>
      </c>
      <c r="KD328">
        <v>28.9283</v>
      </c>
      <c r="KE328">
        <v>4.57319</v>
      </c>
      <c r="KF328">
        <v>23.6688</v>
      </c>
      <c r="KG328">
        <v>35.063</v>
      </c>
      <c r="KH328">
        <v>29.0268</v>
      </c>
      <c r="KI328">
        <v>32.0921</v>
      </c>
      <c r="KJ328">
        <v>18.4323</v>
      </c>
      <c r="KK328">
        <v>100.913</v>
      </c>
      <c r="KL328">
        <v>100.466</v>
      </c>
    </row>
    <row r="329" spans="1:298">
      <c r="A329">
        <v>313</v>
      </c>
      <c r="B329">
        <v>1758650259.1</v>
      </c>
      <c r="C329">
        <v>8633.099999904633</v>
      </c>
      <c r="D329" t="s">
        <v>1073</v>
      </c>
      <c r="E329" t="s">
        <v>1074</v>
      </c>
      <c r="F329">
        <v>5</v>
      </c>
      <c r="G329" t="s">
        <v>1026</v>
      </c>
      <c r="H329" t="s">
        <v>437</v>
      </c>
      <c r="I329" t="s">
        <v>438</v>
      </c>
      <c r="J329">
        <v>1758650251.099999</v>
      </c>
      <c r="K329">
        <f>(L329)/1000</f>
        <v>0</v>
      </c>
      <c r="L329">
        <f>IF(DQ329, AO329, AI329)</f>
        <v>0</v>
      </c>
      <c r="M329">
        <f>IF(DQ329, AJ329, AH329)</f>
        <v>0</v>
      </c>
      <c r="N329">
        <f>DS329 - IF(AV329&gt;1, M329*DM329*100.0/(AX329), 0)</f>
        <v>0</v>
      </c>
      <c r="O329">
        <f>((U329-K329/2)*N329-M329)/(U329+K329/2)</f>
        <v>0</v>
      </c>
      <c r="P329">
        <f>O329*(DZ329+EA329)/1000.0</f>
        <v>0</v>
      </c>
      <c r="Q329">
        <f>(DS329 - IF(AV329&gt;1, M329*DM329*100.0/(AX329), 0))*(DZ329+EA329)/1000.0</f>
        <v>0</v>
      </c>
      <c r="R329">
        <f>2.0/((1/T329-1/S329)+SIGN(T329)*SQRT((1/T329-1/S329)*(1/T329-1/S329) + 4*DN329/((DN329+1)*(DN329+1))*(2*1/T329*1/S329-1/S329*1/S329)))</f>
        <v>0</v>
      </c>
      <c r="S329">
        <f>IF(LEFT(DO329,1)&lt;&gt;"0",IF(LEFT(DO329,1)="1",3.0,DP329),$D$5+$E$5*(EG329*DZ329/($K$5*1000))+$F$5*(EG329*DZ329/($K$5*1000))*MAX(MIN(DM329,$J$5),$I$5)*MAX(MIN(DM329,$J$5),$I$5)+$G$5*MAX(MIN(DM329,$J$5),$I$5)*(EG329*DZ329/($K$5*1000))+$H$5*(EG329*DZ329/($K$5*1000))*(EG329*DZ329/($K$5*1000)))</f>
        <v>0</v>
      </c>
      <c r="T329">
        <f>K329*(1000-(1000*0.61365*exp(17.502*X329/(240.97+X329))/(DZ329+EA329)+DU329)/2)/(1000*0.61365*exp(17.502*X329/(240.97+X329))/(DZ329+EA329)-DU329)</f>
        <v>0</v>
      </c>
      <c r="U329">
        <f>1/((DN329+1)/(R329/1.6)+1/(S329/1.37)) + DN329/((DN329+1)/(R329/1.6) + DN329/(S329/1.37))</f>
        <v>0</v>
      </c>
      <c r="V329">
        <f>(DI329*DL329)</f>
        <v>0</v>
      </c>
      <c r="W329">
        <f>(EB329+(V329+2*0.95*5.67E-8*(((EB329+$B$7)+273)^4-(EB329+273)^4)-44100*K329)/(1.84*29.3*S329+8*0.95*5.67E-8*(EB329+273)^3))</f>
        <v>0</v>
      </c>
      <c r="X329">
        <f>($C$7*EC329+$D$7*ED329+$E$7*W329)</f>
        <v>0</v>
      </c>
      <c r="Y329">
        <f>0.61365*exp(17.502*X329/(240.97+X329))</f>
        <v>0</v>
      </c>
      <c r="Z329">
        <f>(AA329/AB329*100)</f>
        <v>0</v>
      </c>
      <c r="AA329">
        <f>DU329*(DZ329+EA329)/1000</f>
        <v>0</v>
      </c>
      <c r="AB329">
        <f>0.61365*exp(17.502*EB329/(240.97+EB329))</f>
        <v>0</v>
      </c>
      <c r="AC329">
        <f>(Y329-DU329*(DZ329+EA329)/1000)</f>
        <v>0</v>
      </c>
      <c r="AD329">
        <f>(-K329*44100)</f>
        <v>0</v>
      </c>
      <c r="AE329">
        <f>2*29.3*S329*0.92*(EB329-X329)</f>
        <v>0</v>
      </c>
      <c r="AF329">
        <f>2*0.95*5.67E-8*(((EB329+$B$7)+273)^4-(X329+273)^4)</f>
        <v>0</v>
      </c>
      <c r="AG329">
        <f>V329+AF329+AD329+AE329</f>
        <v>0</v>
      </c>
      <c r="AH329">
        <f>DY329*AV329*(DT329-DS329*(1000-AV329*DV329)/(1000-AV329*DU329))/(100*DM329)</f>
        <v>0</v>
      </c>
      <c r="AI329">
        <f>1000*DY329*AV329*(DU329-DV329)/(100*DM329*(1000-AV329*DU329))</f>
        <v>0</v>
      </c>
      <c r="AJ329">
        <f>(AK329 - AL329 - DZ329*1E3/(8.314*(EB329+273.15)) * AN329/DY329 * AM329) * DY329/(100*DM329) * (1000 - DV329)/1000</f>
        <v>0</v>
      </c>
      <c r="AK329">
        <v>427.9723253365151</v>
      </c>
      <c r="AL329">
        <v>404.8269757575758</v>
      </c>
      <c r="AM329">
        <v>-0.002083918971774861</v>
      </c>
      <c r="AN329">
        <v>64.96223837057754</v>
      </c>
      <c r="AO329">
        <f>(AQ329 - AP329 + DZ329*1E3/(8.314*(EB329+273.15)) * AS329/DY329 * AR329) * DY329/(100*DM329) * 1000/(1000 - AQ329)</f>
        <v>0</v>
      </c>
      <c r="AP329">
        <v>18.37667305436536</v>
      </c>
      <c r="AQ329">
        <v>24.20978727272728</v>
      </c>
      <c r="AR329">
        <v>1.019424345674269E-05</v>
      </c>
      <c r="AS329">
        <v>107.1830395523258</v>
      </c>
      <c r="AT329">
        <v>0</v>
      </c>
      <c r="AU329">
        <v>0</v>
      </c>
      <c r="AV329">
        <f>IF(AT329*$H$13&gt;=AX329,1.0,(AX329/(AX329-AT329*$H$13)))</f>
        <v>0</v>
      </c>
      <c r="AW329">
        <f>(AV329-1)*100</f>
        <v>0</v>
      </c>
      <c r="AX329">
        <f>MAX(0,($B$13+$C$13*EG329)/(1+$D$13*EG329)*DZ329/(EB329+273)*$E$13)</f>
        <v>0</v>
      </c>
      <c r="AY329" t="s">
        <v>439</v>
      </c>
      <c r="AZ329" t="s">
        <v>439</v>
      </c>
      <c r="BA329">
        <v>0</v>
      </c>
      <c r="BB329">
        <v>0</v>
      </c>
      <c r="BC329">
        <f>1-BA329/BB329</f>
        <v>0</v>
      </c>
      <c r="BD329">
        <v>0</v>
      </c>
      <c r="BE329" t="s">
        <v>439</v>
      </c>
      <c r="BF329" t="s">
        <v>439</v>
      </c>
      <c r="BG329">
        <v>0</v>
      </c>
      <c r="BH329">
        <v>0</v>
      </c>
      <c r="BI329">
        <f>1-BG329/BH329</f>
        <v>0</v>
      </c>
      <c r="BJ329">
        <v>0.5</v>
      </c>
      <c r="BK329">
        <f>DJ329</f>
        <v>0</v>
      </c>
      <c r="BL329">
        <f>M329</f>
        <v>0</v>
      </c>
      <c r="BM329">
        <f>BI329*BJ329*BK329</f>
        <v>0</v>
      </c>
      <c r="BN329">
        <f>(BL329-BD329)/BK329</f>
        <v>0</v>
      </c>
      <c r="BO329">
        <f>(BB329-BH329)/BH329</f>
        <v>0</v>
      </c>
      <c r="BP329">
        <f>BA329/(BC329+BA329/BH329)</f>
        <v>0</v>
      </c>
      <c r="BQ329" t="s">
        <v>439</v>
      </c>
      <c r="BR329">
        <v>0</v>
      </c>
      <c r="BS329">
        <f>IF(BR329&lt;&gt;0, BR329, BP329)</f>
        <v>0</v>
      </c>
      <c r="BT329">
        <f>1-BS329/BH329</f>
        <v>0</v>
      </c>
      <c r="BU329">
        <f>(BH329-BG329)/(BH329-BS329)</f>
        <v>0</v>
      </c>
      <c r="BV329">
        <f>(BB329-BH329)/(BB329-BS329)</f>
        <v>0</v>
      </c>
      <c r="BW329">
        <f>(BH329-BG329)/(BH329-BA329)</f>
        <v>0</v>
      </c>
      <c r="BX329">
        <f>(BB329-BH329)/(BB329-BA329)</f>
        <v>0</v>
      </c>
      <c r="BY329">
        <f>(BU329*BS329/BG329)</f>
        <v>0</v>
      </c>
      <c r="BZ329">
        <f>(1-BY329)</f>
        <v>0</v>
      </c>
      <c r="DI329">
        <f>$B$11*EH329+$C$11*EI329+$F$11*ET329*(1-EW329)</f>
        <v>0</v>
      </c>
      <c r="DJ329">
        <f>DI329*DK329</f>
        <v>0</v>
      </c>
      <c r="DK329">
        <f>($B$11*$D$9+$C$11*$D$9+$F$11*((FG329+EY329)/MAX(FG329+EY329+FH329, 0.1)*$I$9+FH329/MAX(FG329+EY329+FH329, 0.1)*$J$9))/($B$11+$C$11+$F$11)</f>
        <v>0</v>
      </c>
      <c r="DL329">
        <f>($B$11*$K$9+$C$11*$K$9+$F$11*((FG329+EY329)/MAX(FG329+EY329+FH329, 0.1)*$P$9+FH329/MAX(FG329+EY329+FH329, 0.1)*$Q$9))/($B$11+$C$11+$F$11)</f>
        <v>0</v>
      </c>
      <c r="DM329">
        <v>3.7</v>
      </c>
      <c r="DN329">
        <v>0.5</v>
      </c>
      <c r="DO329" t="s">
        <v>440</v>
      </c>
      <c r="DP329">
        <v>2</v>
      </c>
      <c r="DQ329" t="b">
        <v>1</v>
      </c>
      <c r="DR329">
        <v>1758650251.099999</v>
      </c>
      <c r="DS329">
        <v>395.151129032258</v>
      </c>
      <c r="DT329">
        <v>420.0957096774193</v>
      </c>
      <c r="DU329">
        <v>24.20048064516129</v>
      </c>
      <c r="DV329">
        <v>18.3745870967742</v>
      </c>
      <c r="DW329">
        <v>394.9628064516128</v>
      </c>
      <c r="DX329">
        <v>24.04761935483871</v>
      </c>
      <c r="DY329">
        <v>499.990129032258</v>
      </c>
      <c r="DZ329">
        <v>90.42157096774194</v>
      </c>
      <c r="EA329">
        <v>0.0316753</v>
      </c>
      <c r="EB329">
        <v>30.48706129032258</v>
      </c>
      <c r="EC329">
        <v>29.9673129032258</v>
      </c>
      <c r="ED329">
        <v>999.9000000000003</v>
      </c>
      <c r="EE329">
        <v>0</v>
      </c>
      <c r="EF329">
        <v>0</v>
      </c>
      <c r="EG329">
        <v>9996.671935483871</v>
      </c>
      <c r="EH329">
        <v>0</v>
      </c>
      <c r="EI329">
        <v>11.8036</v>
      </c>
      <c r="EJ329">
        <v>-24.94452903225807</v>
      </c>
      <c r="EK329">
        <v>404.9511290322581</v>
      </c>
      <c r="EL329">
        <v>427.9593548387097</v>
      </c>
      <c r="EM329">
        <v>5.825895161290323</v>
      </c>
      <c r="EN329">
        <v>420.0957096774193</v>
      </c>
      <c r="EO329">
        <v>18.3745870967742</v>
      </c>
      <c r="EP329">
        <v>2.188246129032259</v>
      </c>
      <c r="EQ329">
        <v>1.661458709677419</v>
      </c>
      <c r="ER329">
        <v>18.87652903225807</v>
      </c>
      <c r="ES329">
        <v>14.54094516129032</v>
      </c>
      <c r="ET329">
        <v>2000.01</v>
      </c>
      <c r="EU329">
        <v>0.9800045483870965</v>
      </c>
      <c r="EV329">
        <v>0.01999579354838709</v>
      </c>
      <c r="EW329">
        <v>0</v>
      </c>
      <c r="EX329">
        <v>528.7649677419355</v>
      </c>
      <c r="EY329">
        <v>5.000969999999999</v>
      </c>
      <c r="EZ329">
        <v>10596.51935483871</v>
      </c>
      <c r="FA329">
        <v>16707.69354838709</v>
      </c>
      <c r="FB329">
        <v>41.25</v>
      </c>
      <c r="FC329">
        <v>41.56199999999998</v>
      </c>
      <c r="FD329">
        <v>41.15099999999999</v>
      </c>
      <c r="FE329">
        <v>41.18699999999998</v>
      </c>
      <c r="FF329">
        <v>41.81199999999998</v>
      </c>
      <c r="FG329">
        <v>1955.12</v>
      </c>
      <c r="FH329">
        <v>39.89000000000002</v>
      </c>
      <c r="FI329">
        <v>0</v>
      </c>
      <c r="FJ329">
        <v>1758650260.2</v>
      </c>
      <c r="FK329">
        <v>0</v>
      </c>
      <c r="FL329">
        <v>528.9998800000001</v>
      </c>
      <c r="FM329">
        <v>19.25246154672087</v>
      </c>
      <c r="FN329">
        <v>370.0307692319809</v>
      </c>
      <c r="FO329">
        <v>10601.224</v>
      </c>
      <c r="FP329">
        <v>15</v>
      </c>
      <c r="FQ329">
        <v>0</v>
      </c>
      <c r="FR329" t="s">
        <v>441</v>
      </c>
      <c r="FS329">
        <v>1747247426.5</v>
      </c>
      <c r="FT329">
        <v>1747247420.5</v>
      </c>
      <c r="FU329">
        <v>0</v>
      </c>
      <c r="FV329">
        <v>1.027</v>
      </c>
      <c r="FW329">
        <v>0.031</v>
      </c>
      <c r="FX329">
        <v>0.02</v>
      </c>
      <c r="FY329">
        <v>0.05</v>
      </c>
      <c r="FZ329">
        <v>420</v>
      </c>
      <c r="GA329">
        <v>16</v>
      </c>
      <c r="GB329">
        <v>0.01</v>
      </c>
      <c r="GC329">
        <v>0.1</v>
      </c>
      <c r="GD329">
        <v>-24.90690243902439</v>
      </c>
      <c r="GE329">
        <v>-0.9393783972125864</v>
      </c>
      <c r="GF329">
        <v>0.09845661044537658</v>
      </c>
      <c r="GG329">
        <v>0</v>
      </c>
      <c r="GH329">
        <v>527.9473823529412</v>
      </c>
      <c r="GI329">
        <v>19.54840337289792</v>
      </c>
      <c r="GJ329">
        <v>1.929825243759985</v>
      </c>
      <c r="GK329">
        <v>-1</v>
      </c>
      <c r="GL329">
        <v>5.823866829268293</v>
      </c>
      <c r="GM329">
        <v>0.05303540069685855</v>
      </c>
      <c r="GN329">
        <v>0.005474772492889439</v>
      </c>
      <c r="GO329">
        <v>1</v>
      </c>
      <c r="GP329">
        <v>1</v>
      </c>
      <c r="GQ329">
        <v>2</v>
      </c>
      <c r="GR329" t="s">
        <v>442</v>
      </c>
      <c r="GS329">
        <v>3.13505</v>
      </c>
      <c r="GT329">
        <v>2.69128</v>
      </c>
      <c r="GU329">
        <v>0.0895079</v>
      </c>
      <c r="GV329">
        <v>0.092922</v>
      </c>
      <c r="GW329">
        <v>0.106779</v>
      </c>
      <c r="GX329">
        <v>0.0869241</v>
      </c>
      <c r="GY329">
        <v>28916.8</v>
      </c>
      <c r="GZ329">
        <v>28864.2</v>
      </c>
      <c r="HA329">
        <v>29526.8</v>
      </c>
      <c r="HB329">
        <v>29408.9</v>
      </c>
      <c r="HC329">
        <v>34845</v>
      </c>
      <c r="HD329">
        <v>35573.7</v>
      </c>
      <c r="HE329">
        <v>41549.9</v>
      </c>
      <c r="HF329">
        <v>41783.1</v>
      </c>
      <c r="HG329">
        <v>1.92127</v>
      </c>
      <c r="HH329">
        <v>1.85597</v>
      </c>
      <c r="HI329">
        <v>0.0637248</v>
      </c>
      <c r="HJ329">
        <v>0</v>
      </c>
      <c r="HK329">
        <v>28.9323</v>
      </c>
      <c r="HL329">
        <v>999.9</v>
      </c>
      <c r="HM329">
        <v>43.5</v>
      </c>
      <c r="HN329">
        <v>31.9</v>
      </c>
      <c r="HO329">
        <v>22.8427</v>
      </c>
      <c r="HP329">
        <v>61.9126</v>
      </c>
      <c r="HQ329">
        <v>26.1058</v>
      </c>
      <c r="HR329">
        <v>1</v>
      </c>
      <c r="HS329">
        <v>0.120945</v>
      </c>
      <c r="HT329">
        <v>-0.797797</v>
      </c>
      <c r="HU329">
        <v>20.3367</v>
      </c>
      <c r="HV329">
        <v>5.21879</v>
      </c>
      <c r="HW329">
        <v>12.0143</v>
      </c>
      <c r="HX329">
        <v>4.9891</v>
      </c>
      <c r="HY329">
        <v>3.2883</v>
      </c>
      <c r="HZ329">
        <v>9999</v>
      </c>
      <c r="IA329">
        <v>9999</v>
      </c>
      <c r="IB329">
        <v>9999</v>
      </c>
      <c r="IC329">
        <v>999.9</v>
      </c>
      <c r="ID329">
        <v>1.8676</v>
      </c>
      <c r="IE329">
        <v>1.86674</v>
      </c>
      <c r="IF329">
        <v>1.86603</v>
      </c>
      <c r="IG329">
        <v>1.866</v>
      </c>
      <c r="IH329">
        <v>1.86784</v>
      </c>
      <c r="II329">
        <v>1.87027</v>
      </c>
      <c r="IJ329">
        <v>1.86894</v>
      </c>
      <c r="IK329">
        <v>1.87042</v>
      </c>
      <c r="IL329">
        <v>0</v>
      </c>
      <c r="IM329">
        <v>0</v>
      </c>
      <c r="IN329">
        <v>0</v>
      </c>
      <c r="IO329">
        <v>0</v>
      </c>
      <c r="IP329" t="s">
        <v>443</v>
      </c>
      <c r="IQ329" t="s">
        <v>444</v>
      </c>
      <c r="IR329" t="s">
        <v>445</v>
      </c>
      <c r="IS329" t="s">
        <v>445</v>
      </c>
      <c r="IT329" t="s">
        <v>445</v>
      </c>
      <c r="IU329" t="s">
        <v>445</v>
      </c>
      <c r="IV329">
        <v>0</v>
      </c>
      <c r="IW329">
        <v>100</v>
      </c>
      <c r="IX329">
        <v>100</v>
      </c>
      <c r="IY329">
        <v>0.188</v>
      </c>
      <c r="IZ329">
        <v>0.153</v>
      </c>
      <c r="JA329">
        <v>0.1520806729546384</v>
      </c>
      <c r="JB329">
        <v>0.0003178419753343253</v>
      </c>
      <c r="JC329">
        <v>-6.012475575984678E-07</v>
      </c>
      <c r="JD329">
        <v>7.594320938325871E-11</v>
      </c>
      <c r="JE329">
        <v>-0.06537213769188976</v>
      </c>
      <c r="JF329">
        <v>-0.002779077146552394</v>
      </c>
      <c r="JG329">
        <v>0.0007843295920201409</v>
      </c>
      <c r="JH329">
        <v>-1.211717912536145E-05</v>
      </c>
      <c r="JI329">
        <v>4</v>
      </c>
      <c r="JJ329">
        <v>2338</v>
      </c>
      <c r="JK329">
        <v>1</v>
      </c>
      <c r="JL329">
        <v>27</v>
      </c>
      <c r="JM329">
        <v>190047.2</v>
      </c>
      <c r="JN329">
        <v>190047.3</v>
      </c>
      <c r="JO329">
        <v>1.03149</v>
      </c>
      <c r="JP329">
        <v>2.29736</v>
      </c>
      <c r="JQ329">
        <v>1.39648</v>
      </c>
      <c r="JR329">
        <v>2.34619</v>
      </c>
      <c r="JS329">
        <v>1.49536</v>
      </c>
      <c r="JT329">
        <v>2.60132</v>
      </c>
      <c r="JU329">
        <v>36.8842</v>
      </c>
      <c r="JV329">
        <v>24.0612</v>
      </c>
      <c r="JW329">
        <v>18</v>
      </c>
      <c r="JX329">
        <v>491.806</v>
      </c>
      <c r="JY329">
        <v>440.669</v>
      </c>
      <c r="JZ329">
        <v>29.3129</v>
      </c>
      <c r="KA329">
        <v>29.1661</v>
      </c>
      <c r="KB329">
        <v>30.0001</v>
      </c>
      <c r="KC329">
        <v>28.9958</v>
      </c>
      <c r="KD329">
        <v>28.9258</v>
      </c>
      <c r="KE329">
        <v>20.7274</v>
      </c>
      <c r="KF329">
        <v>23.6688</v>
      </c>
      <c r="KG329">
        <v>34.6897</v>
      </c>
      <c r="KH329">
        <v>29.3364</v>
      </c>
      <c r="KI329">
        <v>426.778</v>
      </c>
      <c r="KJ329">
        <v>18.4144</v>
      </c>
      <c r="KK329">
        <v>100.914</v>
      </c>
      <c r="KL329">
        <v>100.473</v>
      </c>
    </row>
    <row r="330" spans="1:298">
      <c r="A330">
        <v>314</v>
      </c>
      <c r="B330">
        <v>1758650264.1</v>
      </c>
      <c r="C330">
        <v>8638.099999904633</v>
      </c>
      <c r="D330" t="s">
        <v>1075</v>
      </c>
      <c r="E330" t="s">
        <v>1076</v>
      </c>
      <c r="F330">
        <v>5</v>
      </c>
      <c r="G330" t="s">
        <v>1026</v>
      </c>
      <c r="H330" t="s">
        <v>437</v>
      </c>
      <c r="I330" t="s">
        <v>438</v>
      </c>
      <c r="J330">
        <v>1758650256.255172</v>
      </c>
      <c r="K330">
        <f>(L330)/1000</f>
        <v>0</v>
      </c>
      <c r="L330">
        <f>IF(DQ330, AO330, AI330)</f>
        <v>0</v>
      </c>
      <c r="M330">
        <f>IF(DQ330, AJ330, AH330)</f>
        <v>0</v>
      </c>
      <c r="N330">
        <f>DS330 - IF(AV330&gt;1, M330*DM330*100.0/(AX330), 0)</f>
        <v>0</v>
      </c>
      <c r="O330">
        <f>((U330-K330/2)*N330-M330)/(U330+K330/2)</f>
        <v>0</v>
      </c>
      <c r="P330">
        <f>O330*(DZ330+EA330)/1000.0</f>
        <v>0</v>
      </c>
      <c r="Q330">
        <f>(DS330 - IF(AV330&gt;1, M330*DM330*100.0/(AX330), 0))*(DZ330+EA330)/1000.0</f>
        <v>0</v>
      </c>
      <c r="R330">
        <f>2.0/((1/T330-1/S330)+SIGN(T330)*SQRT((1/T330-1/S330)*(1/T330-1/S330) + 4*DN330/((DN330+1)*(DN330+1))*(2*1/T330*1/S330-1/S330*1/S330)))</f>
        <v>0</v>
      </c>
      <c r="S330">
        <f>IF(LEFT(DO330,1)&lt;&gt;"0",IF(LEFT(DO330,1)="1",3.0,DP330),$D$5+$E$5*(EG330*DZ330/($K$5*1000))+$F$5*(EG330*DZ330/($K$5*1000))*MAX(MIN(DM330,$J$5),$I$5)*MAX(MIN(DM330,$J$5),$I$5)+$G$5*MAX(MIN(DM330,$J$5),$I$5)*(EG330*DZ330/($K$5*1000))+$H$5*(EG330*DZ330/($K$5*1000))*(EG330*DZ330/($K$5*1000)))</f>
        <v>0</v>
      </c>
      <c r="T330">
        <f>K330*(1000-(1000*0.61365*exp(17.502*X330/(240.97+X330))/(DZ330+EA330)+DU330)/2)/(1000*0.61365*exp(17.502*X330/(240.97+X330))/(DZ330+EA330)-DU330)</f>
        <v>0</v>
      </c>
      <c r="U330">
        <f>1/((DN330+1)/(R330/1.6)+1/(S330/1.37)) + DN330/((DN330+1)/(R330/1.6) + DN330/(S330/1.37))</f>
        <v>0</v>
      </c>
      <c r="V330">
        <f>(DI330*DL330)</f>
        <v>0</v>
      </c>
      <c r="W330">
        <f>(EB330+(V330+2*0.95*5.67E-8*(((EB330+$B$7)+273)^4-(EB330+273)^4)-44100*K330)/(1.84*29.3*S330+8*0.95*5.67E-8*(EB330+273)^3))</f>
        <v>0</v>
      </c>
      <c r="X330">
        <f>($C$7*EC330+$D$7*ED330+$E$7*W330)</f>
        <v>0</v>
      </c>
      <c r="Y330">
        <f>0.61365*exp(17.502*X330/(240.97+X330))</f>
        <v>0</v>
      </c>
      <c r="Z330">
        <f>(AA330/AB330*100)</f>
        <v>0</v>
      </c>
      <c r="AA330">
        <f>DU330*(DZ330+EA330)/1000</f>
        <v>0</v>
      </c>
      <c r="AB330">
        <f>0.61365*exp(17.502*EB330/(240.97+EB330))</f>
        <v>0</v>
      </c>
      <c r="AC330">
        <f>(Y330-DU330*(DZ330+EA330)/1000)</f>
        <v>0</v>
      </c>
      <c r="AD330">
        <f>(-K330*44100)</f>
        <v>0</v>
      </c>
      <c r="AE330">
        <f>2*29.3*S330*0.92*(EB330-X330)</f>
        <v>0</v>
      </c>
      <c r="AF330">
        <f>2*0.95*5.67E-8*(((EB330+$B$7)+273)^4-(X330+273)^4)</f>
        <v>0</v>
      </c>
      <c r="AG330">
        <f>V330+AF330+AD330+AE330</f>
        <v>0</v>
      </c>
      <c r="AH330">
        <f>DY330*AV330*(DT330-DS330*(1000-AV330*DV330)/(1000-AV330*DU330))/(100*DM330)</f>
        <v>0</v>
      </c>
      <c r="AI330">
        <f>1000*DY330*AV330*(DU330-DV330)/(100*DM330*(1000-AV330*DU330))</f>
        <v>0</v>
      </c>
      <c r="AJ330">
        <f>(AK330 - AL330 - DZ330*1E3/(8.314*(EB330+273.15)) * AN330/DY330 * AM330) * DY330/(100*DM330) * (1000 - DV330)/1000</f>
        <v>0</v>
      </c>
      <c r="AK330">
        <v>427.9291935599412</v>
      </c>
      <c r="AL330">
        <v>404.8809696969699</v>
      </c>
      <c r="AM330">
        <v>0.001040093659486044</v>
      </c>
      <c r="AN330">
        <v>64.96223837057754</v>
      </c>
      <c r="AO330">
        <f>(AQ330 - AP330 + DZ330*1E3/(8.314*(EB330+273.15)) * AS330/DY330 * AR330) * DY330/(100*DM330) * 1000/(1000 - AQ330)</f>
        <v>0</v>
      </c>
      <c r="AP330">
        <v>18.37747095179335</v>
      </c>
      <c r="AQ330">
        <v>24.21723575757575</v>
      </c>
      <c r="AR330">
        <v>2.600692795100872E-05</v>
      </c>
      <c r="AS330">
        <v>107.1830395523258</v>
      </c>
      <c r="AT330">
        <v>0</v>
      </c>
      <c r="AU330">
        <v>0</v>
      </c>
      <c r="AV330">
        <f>IF(AT330*$H$13&gt;=AX330,1.0,(AX330/(AX330-AT330*$H$13)))</f>
        <v>0</v>
      </c>
      <c r="AW330">
        <f>(AV330-1)*100</f>
        <v>0</v>
      </c>
      <c r="AX330">
        <f>MAX(0,($B$13+$C$13*EG330)/(1+$D$13*EG330)*DZ330/(EB330+273)*$E$13)</f>
        <v>0</v>
      </c>
      <c r="AY330" t="s">
        <v>439</v>
      </c>
      <c r="AZ330" t="s">
        <v>439</v>
      </c>
      <c r="BA330">
        <v>0</v>
      </c>
      <c r="BB330">
        <v>0</v>
      </c>
      <c r="BC330">
        <f>1-BA330/BB330</f>
        <v>0</v>
      </c>
      <c r="BD330">
        <v>0</v>
      </c>
      <c r="BE330" t="s">
        <v>439</v>
      </c>
      <c r="BF330" t="s">
        <v>439</v>
      </c>
      <c r="BG330">
        <v>0</v>
      </c>
      <c r="BH330">
        <v>0</v>
      </c>
      <c r="BI330">
        <f>1-BG330/BH330</f>
        <v>0</v>
      </c>
      <c r="BJ330">
        <v>0.5</v>
      </c>
      <c r="BK330">
        <f>DJ330</f>
        <v>0</v>
      </c>
      <c r="BL330">
        <f>M330</f>
        <v>0</v>
      </c>
      <c r="BM330">
        <f>BI330*BJ330*BK330</f>
        <v>0</v>
      </c>
      <c r="BN330">
        <f>(BL330-BD330)/BK330</f>
        <v>0</v>
      </c>
      <c r="BO330">
        <f>(BB330-BH330)/BH330</f>
        <v>0</v>
      </c>
      <c r="BP330">
        <f>BA330/(BC330+BA330/BH330)</f>
        <v>0</v>
      </c>
      <c r="BQ330" t="s">
        <v>439</v>
      </c>
      <c r="BR330">
        <v>0</v>
      </c>
      <c r="BS330">
        <f>IF(BR330&lt;&gt;0, BR330, BP330)</f>
        <v>0</v>
      </c>
      <c r="BT330">
        <f>1-BS330/BH330</f>
        <v>0</v>
      </c>
      <c r="BU330">
        <f>(BH330-BG330)/(BH330-BS330)</f>
        <v>0</v>
      </c>
      <c r="BV330">
        <f>(BB330-BH330)/(BB330-BS330)</f>
        <v>0</v>
      </c>
      <c r="BW330">
        <f>(BH330-BG330)/(BH330-BA330)</f>
        <v>0</v>
      </c>
      <c r="BX330">
        <f>(BB330-BH330)/(BB330-BA330)</f>
        <v>0</v>
      </c>
      <c r="BY330">
        <f>(BU330*BS330/BG330)</f>
        <v>0</v>
      </c>
      <c r="BZ330">
        <f>(1-BY330)</f>
        <v>0</v>
      </c>
      <c r="DI330">
        <f>$B$11*EH330+$C$11*EI330+$F$11*ET330*(1-EW330)</f>
        <v>0</v>
      </c>
      <c r="DJ330">
        <f>DI330*DK330</f>
        <v>0</v>
      </c>
      <c r="DK330">
        <f>($B$11*$D$9+$C$11*$D$9+$F$11*((FG330+EY330)/MAX(FG330+EY330+FH330, 0.1)*$I$9+FH330/MAX(FG330+EY330+FH330, 0.1)*$J$9))/($B$11+$C$11+$F$11)</f>
        <v>0</v>
      </c>
      <c r="DL330">
        <f>($B$11*$K$9+$C$11*$K$9+$F$11*((FG330+EY330)/MAX(FG330+EY330+FH330, 0.1)*$P$9+FH330/MAX(FG330+EY330+FH330, 0.1)*$Q$9))/($B$11+$C$11+$F$11)</f>
        <v>0</v>
      </c>
      <c r="DM330">
        <v>3.7</v>
      </c>
      <c r="DN330">
        <v>0.5</v>
      </c>
      <c r="DO330" t="s">
        <v>440</v>
      </c>
      <c r="DP330">
        <v>2</v>
      </c>
      <c r="DQ330" t="b">
        <v>1</v>
      </c>
      <c r="DR330">
        <v>1758650256.255172</v>
      </c>
      <c r="DS330">
        <v>395.0845172413793</v>
      </c>
      <c r="DT330">
        <v>420.2570344827586</v>
      </c>
      <c r="DU330">
        <v>24.20701724137931</v>
      </c>
      <c r="DV330">
        <v>18.37630344827586</v>
      </c>
      <c r="DW330">
        <v>394.8962068965517</v>
      </c>
      <c r="DX330">
        <v>24.05406551724138</v>
      </c>
      <c r="DY330">
        <v>499.9917931034483</v>
      </c>
      <c r="DZ330">
        <v>90.42097586206899</v>
      </c>
      <c r="EA330">
        <v>0.03131476896551724</v>
      </c>
      <c r="EB330">
        <v>30.48935172413793</v>
      </c>
      <c r="EC330">
        <v>29.96815172413793</v>
      </c>
      <c r="ED330">
        <v>999.9000000000002</v>
      </c>
      <c r="EE330">
        <v>0</v>
      </c>
      <c r="EF330">
        <v>0</v>
      </c>
      <c r="EG330">
        <v>9997.411379310344</v>
      </c>
      <c r="EH330">
        <v>0</v>
      </c>
      <c r="EI330">
        <v>11.8036</v>
      </c>
      <c r="EJ330">
        <v>-25.17246896551724</v>
      </c>
      <c r="EK330">
        <v>404.8856551724138</v>
      </c>
      <c r="EL330">
        <v>428.1245172413794</v>
      </c>
      <c r="EM330">
        <v>5.830711379310344</v>
      </c>
      <c r="EN330">
        <v>420.2570344827586</v>
      </c>
      <c r="EO330">
        <v>18.37630344827586</v>
      </c>
      <c r="EP330">
        <v>2.188822413793103</v>
      </c>
      <c r="EQ330">
        <v>1.661603793103448</v>
      </c>
      <c r="ER330">
        <v>18.88074137931035</v>
      </c>
      <c r="ES330">
        <v>14.54228965517241</v>
      </c>
      <c r="ET330">
        <v>1999.99724137931</v>
      </c>
      <c r="EU330">
        <v>0.9800042758620687</v>
      </c>
      <c r="EV330">
        <v>0.01999603103448275</v>
      </c>
      <c r="EW330">
        <v>0</v>
      </c>
      <c r="EX330">
        <v>530.4146551724137</v>
      </c>
      <c r="EY330">
        <v>5.000969999999999</v>
      </c>
      <c r="EZ330">
        <v>10628.03793103448</v>
      </c>
      <c r="FA330">
        <v>16707.58620689655</v>
      </c>
      <c r="FB330">
        <v>41.24131034482757</v>
      </c>
      <c r="FC330">
        <v>41.56199999999998</v>
      </c>
      <c r="FD330">
        <v>41.13782758620689</v>
      </c>
      <c r="FE330">
        <v>41.18699999999998</v>
      </c>
      <c r="FF330">
        <v>41.81199999999998</v>
      </c>
      <c r="FG330">
        <v>1955.10724137931</v>
      </c>
      <c r="FH330">
        <v>39.89000000000001</v>
      </c>
      <c r="FI330">
        <v>0</v>
      </c>
      <c r="FJ330">
        <v>1758650265</v>
      </c>
      <c r="FK330">
        <v>0</v>
      </c>
      <c r="FL330">
        <v>530.5272</v>
      </c>
      <c r="FM330">
        <v>18.15438459281589</v>
      </c>
      <c r="FN330">
        <v>363.6846148322564</v>
      </c>
      <c r="FO330">
        <v>10630.448</v>
      </c>
      <c r="FP330">
        <v>15</v>
      </c>
      <c r="FQ330">
        <v>0</v>
      </c>
      <c r="FR330" t="s">
        <v>441</v>
      </c>
      <c r="FS330">
        <v>1747247426.5</v>
      </c>
      <c r="FT330">
        <v>1747247420.5</v>
      </c>
      <c r="FU330">
        <v>0</v>
      </c>
      <c r="FV330">
        <v>1.027</v>
      </c>
      <c r="FW330">
        <v>0.031</v>
      </c>
      <c r="FX330">
        <v>0.02</v>
      </c>
      <c r="FY330">
        <v>0.05</v>
      </c>
      <c r="FZ330">
        <v>420</v>
      </c>
      <c r="GA330">
        <v>16</v>
      </c>
      <c r="GB330">
        <v>0.01</v>
      </c>
      <c r="GC330">
        <v>0.1</v>
      </c>
      <c r="GD330">
        <v>-24.99522195121951</v>
      </c>
      <c r="GE330">
        <v>-1.466935191637693</v>
      </c>
      <c r="GF330">
        <v>0.1921211463738381</v>
      </c>
      <c r="GG330">
        <v>0</v>
      </c>
      <c r="GH330">
        <v>529.2796764705881</v>
      </c>
      <c r="GI330">
        <v>19.01712758050504</v>
      </c>
      <c r="GJ330">
        <v>1.876298745819561</v>
      </c>
      <c r="GK330">
        <v>-1</v>
      </c>
      <c r="GL330">
        <v>5.827506829268293</v>
      </c>
      <c r="GM330">
        <v>0.05714885017420548</v>
      </c>
      <c r="GN330">
        <v>0.005847127057325555</v>
      </c>
      <c r="GO330">
        <v>1</v>
      </c>
      <c r="GP330">
        <v>1</v>
      </c>
      <c r="GQ330">
        <v>2</v>
      </c>
      <c r="GR330" t="s">
        <v>442</v>
      </c>
      <c r="GS330">
        <v>3.135</v>
      </c>
      <c r="GT330">
        <v>2.69085</v>
      </c>
      <c r="GU330">
        <v>0.08952980000000001</v>
      </c>
      <c r="GV330">
        <v>0.0934059</v>
      </c>
      <c r="GW330">
        <v>0.106803</v>
      </c>
      <c r="GX330">
        <v>0.0869331</v>
      </c>
      <c r="GY330">
        <v>28916.3</v>
      </c>
      <c r="GZ330">
        <v>28848.4</v>
      </c>
      <c r="HA330">
        <v>29527</v>
      </c>
      <c r="HB330">
        <v>29408.5</v>
      </c>
      <c r="HC330">
        <v>34844.5</v>
      </c>
      <c r="HD330">
        <v>35572.7</v>
      </c>
      <c r="HE330">
        <v>41550.3</v>
      </c>
      <c r="HF330">
        <v>41782.4</v>
      </c>
      <c r="HG330">
        <v>1.92113</v>
      </c>
      <c r="HH330">
        <v>1.8558</v>
      </c>
      <c r="HI330">
        <v>0.0641868</v>
      </c>
      <c r="HJ330">
        <v>0</v>
      </c>
      <c r="HK330">
        <v>28.9311</v>
      </c>
      <c r="HL330">
        <v>999.9</v>
      </c>
      <c r="HM330">
        <v>43.5</v>
      </c>
      <c r="HN330">
        <v>31.9</v>
      </c>
      <c r="HO330">
        <v>22.8435</v>
      </c>
      <c r="HP330">
        <v>62.0126</v>
      </c>
      <c r="HQ330">
        <v>25.9696</v>
      </c>
      <c r="HR330">
        <v>1</v>
      </c>
      <c r="HS330">
        <v>0.120816</v>
      </c>
      <c r="HT330">
        <v>-0.806473</v>
      </c>
      <c r="HU330">
        <v>20.336</v>
      </c>
      <c r="HV330">
        <v>5.21594</v>
      </c>
      <c r="HW330">
        <v>12.0143</v>
      </c>
      <c r="HX330">
        <v>4.98835</v>
      </c>
      <c r="HY330">
        <v>3.2876</v>
      </c>
      <c r="HZ330">
        <v>9999</v>
      </c>
      <c r="IA330">
        <v>9999</v>
      </c>
      <c r="IB330">
        <v>9999</v>
      </c>
      <c r="IC330">
        <v>999.9</v>
      </c>
      <c r="ID330">
        <v>1.86758</v>
      </c>
      <c r="IE330">
        <v>1.86674</v>
      </c>
      <c r="IF330">
        <v>1.86602</v>
      </c>
      <c r="IG330">
        <v>1.866</v>
      </c>
      <c r="IH330">
        <v>1.86784</v>
      </c>
      <c r="II330">
        <v>1.87027</v>
      </c>
      <c r="IJ330">
        <v>1.86893</v>
      </c>
      <c r="IK330">
        <v>1.87041</v>
      </c>
      <c r="IL330">
        <v>0</v>
      </c>
      <c r="IM330">
        <v>0</v>
      </c>
      <c r="IN330">
        <v>0</v>
      </c>
      <c r="IO330">
        <v>0</v>
      </c>
      <c r="IP330" t="s">
        <v>443</v>
      </c>
      <c r="IQ330" t="s">
        <v>444</v>
      </c>
      <c r="IR330" t="s">
        <v>445</v>
      </c>
      <c r="IS330" t="s">
        <v>445</v>
      </c>
      <c r="IT330" t="s">
        <v>445</v>
      </c>
      <c r="IU330" t="s">
        <v>445</v>
      </c>
      <c r="IV330">
        <v>0</v>
      </c>
      <c r="IW330">
        <v>100</v>
      </c>
      <c r="IX330">
        <v>100</v>
      </c>
      <c r="IY330">
        <v>0.188</v>
      </c>
      <c r="IZ330">
        <v>0.1531</v>
      </c>
      <c r="JA330">
        <v>0.1520806729546384</v>
      </c>
      <c r="JB330">
        <v>0.0003178419753343253</v>
      </c>
      <c r="JC330">
        <v>-6.012475575984678E-07</v>
      </c>
      <c r="JD330">
        <v>7.594320938325871E-11</v>
      </c>
      <c r="JE330">
        <v>-0.06537213769188976</v>
      </c>
      <c r="JF330">
        <v>-0.002779077146552394</v>
      </c>
      <c r="JG330">
        <v>0.0007843295920201409</v>
      </c>
      <c r="JH330">
        <v>-1.211717912536145E-05</v>
      </c>
      <c r="JI330">
        <v>4</v>
      </c>
      <c r="JJ330">
        <v>2338</v>
      </c>
      <c r="JK330">
        <v>1</v>
      </c>
      <c r="JL330">
        <v>27</v>
      </c>
      <c r="JM330">
        <v>190047.3</v>
      </c>
      <c r="JN330">
        <v>190047.4</v>
      </c>
      <c r="JO330">
        <v>1.05713</v>
      </c>
      <c r="JP330">
        <v>2.2937</v>
      </c>
      <c r="JQ330">
        <v>1.39648</v>
      </c>
      <c r="JR330">
        <v>2.34741</v>
      </c>
      <c r="JS330">
        <v>1.49536</v>
      </c>
      <c r="JT330">
        <v>2.54761</v>
      </c>
      <c r="JU330">
        <v>36.8842</v>
      </c>
      <c r="JV330">
        <v>24.0612</v>
      </c>
      <c r="JW330">
        <v>18</v>
      </c>
      <c r="JX330">
        <v>491.71</v>
      </c>
      <c r="JY330">
        <v>440.562</v>
      </c>
      <c r="JZ330">
        <v>29.3365</v>
      </c>
      <c r="KA330">
        <v>29.1657</v>
      </c>
      <c r="KB330">
        <v>30</v>
      </c>
      <c r="KC330">
        <v>28.9958</v>
      </c>
      <c r="KD330">
        <v>28.9258</v>
      </c>
      <c r="KE330">
        <v>21.2245</v>
      </c>
      <c r="KF330">
        <v>23.6688</v>
      </c>
      <c r="KG330">
        <v>34.6897</v>
      </c>
      <c r="KH330">
        <v>29.3547</v>
      </c>
      <c r="KI330">
        <v>440.226</v>
      </c>
      <c r="KJ330">
        <v>18.4022</v>
      </c>
      <c r="KK330">
        <v>100.915</v>
      </c>
      <c r="KL330">
        <v>100.471</v>
      </c>
    </row>
    <row r="331" spans="1:298">
      <c r="A331">
        <v>315</v>
      </c>
      <c r="B331">
        <v>1758650269.1</v>
      </c>
      <c r="C331">
        <v>8643.099999904633</v>
      </c>
      <c r="D331" t="s">
        <v>1077</v>
      </c>
      <c r="E331" t="s">
        <v>1078</v>
      </c>
      <c r="F331">
        <v>5</v>
      </c>
      <c r="G331" t="s">
        <v>1026</v>
      </c>
      <c r="H331" t="s">
        <v>437</v>
      </c>
      <c r="I331" t="s">
        <v>438</v>
      </c>
      <c r="J331">
        <v>1758650261.332142</v>
      </c>
      <c r="K331">
        <f>(L331)/1000</f>
        <v>0</v>
      </c>
      <c r="L331">
        <f>IF(DQ331, AO331, AI331)</f>
        <v>0</v>
      </c>
      <c r="M331">
        <f>IF(DQ331, AJ331, AH331)</f>
        <v>0</v>
      </c>
      <c r="N331">
        <f>DS331 - IF(AV331&gt;1, M331*DM331*100.0/(AX331), 0)</f>
        <v>0</v>
      </c>
      <c r="O331">
        <f>((U331-K331/2)*N331-M331)/(U331+K331/2)</f>
        <v>0</v>
      </c>
      <c r="P331">
        <f>O331*(DZ331+EA331)/1000.0</f>
        <v>0</v>
      </c>
      <c r="Q331">
        <f>(DS331 - IF(AV331&gt;1, M331*DM331*100.0/(AX331), 0))*(DZ331+EA331)/1000.0</f>
        <v>0</v>
      </c>
      <c r="R331">
        <f>2.0/((1/T331-1/S331)+SIGN(T331)*SQRT((1/T331-1/S331)*(1/T331-1/S331) + 4*DN331/((DN331+1)*(DN331+1))*(2*1/T331*1/S331-1/S331*1/S331)))</f>
        <v>0</v>
      </c>
      <c r="S331">
        <f>IF(LEFT(DO331,1)&lt;&gt;"0",IF(LEFT(DO331,1)="1",3.0,DP331),$D$5+$E$5*(EG331*DZ331/($K$5*1000))+$F$5*(EG331*DZ331/($K$5*1000))*MAX(MIN(DM331,$J$5),$I$5)*MAX(MIN(DM331,$J$5),$I$5)+$G$5*MAX(MIN(DM331,$J$5),$I$5)*(EG331*DZ331/($K$5*1000))+$H$5*(EG331*DZ331/($K$5*1000))*(EG331*DZ331/($K$5*1000)))</f>
        <v>0</v>
      </c>
      <c r="T331">
        <f>K331*(1000-(1000*0.61365*exp(17.502*X331/(240.97+X331))/(DZ331+EA331)+DU331)/2)/(1000*0.61365*exp(17.502*X331/(240.97+X331))/(DZ331+EA331)-DU331)</f>
        <v>0</v>
      </c>
      <c r="U331">
        <f>1/((DN331+1)/(R331/1.6)+1/(S331/1.37)) + DN331/((DN331+1)/(R331/1.6) + DN331/(S331/1.37))</f>
        <v>0</v>
      </c>
      <c r="V331">
        <f>(DI331*DL331)</f>
        <v>0</v>
      </c>
      <c r="W331">
        <f>(EB331+(V331+2*0.95*5.67E-8*(((EB331+$B$7)+273)^4-(EB331+273)^4)-44100*K331)/(1.84*29.3*S331+8*0.95*5.67E-8*(EB331+273)^3))</f>
        <v>0</v>
      </c>
      <c r="X331">
        <f>($C$7*EC331+$D$7*ED331+$E$7*W331)</f>
        <v>0</v>
      </c>
      <c r="Y331">
        <f>0.61365*exp(17.502*X331/(240.97+X331))</f>
        <v>0</v>
      </c>
      <c r="Z331">
        <f>(AA331/AB331*100)</f>
        <v>0</v>
      </c>
      <c r="AA331">
        <f>DU331*(DZ331+EA331)/1000</f>
        <v>0</v>
      </c>
      <c r="AB331">
        <f>0.61365*exp(17.502*EB331/(240.97+EB331))</f>
        <v>0</v>
      </c>
      <c r="AC331">
        <f>(Y331-DU331*(DZ331+EA331)/1000)</f>
        <v>0</v>
      </c>
      <c r="AD331">
        <f>(-K331*44100)</f>
        <v>0</v>
      </c>
      <c r="AE331">
        <f>2*29.3*S331*0.92*(EB331-X331)</f>
        <v>0</v>
      </c>
      <c r="AF331">
        <f>2*0.95*5.67E-8*(((EB331+$B$7)+273)^4-(X331+273)^4)</f>
        <v>0</v>
      </c>
      <c r="AG331">
        <f>V331+AF331+AD331+AE331</f>
        <v>0</v>
      </c>
      <c r="AH331">
        <f>DY331*AV331*(DT331-DS331*(1000-AV331*DV331)/(1000-AV331*DU331))/(100*DM331)</f>
        <v>0</v>
      </c>
      <c r="AI331">
        <f>1000*DY331*AV331*(DU331-DV331)/(100*DM331*(1000-AV331*DU331))</f>
        <v>0</v>
      </c>
      <c r="AJ331">
        <f>(AK331 - AL331 - DZ331*1E3/(8.314*(EB331+273.15)) * AN331/DY331 * AM331) * DY331/(100*DM331) * (1000 - DV331)/1000</f>
        <v>0</v>
      </c>
      <c r="AK331">
        <v>435.4693923775708</v>
      </c>
      <c r="AL331">
        <v>408.3799575757574</v>
      </c>
      <c r="AM331">
        <v>0.8297137359836485</v>
      </c>
      <c r="AN331">
        <v>64.96223837057754</v>
      </c>
      <c r="AO331">
        <f>(AQ331 - AP331 + DZ331*1E3/(8.314*(EB331+273.15)) * AS331/DY331 * AR331) * DY331/(100*DM331) * 1000/(1000 - AQ331)</f>
        <v>0</v>
      </c>
      <c r="AP331">
        <v>18.38060485054509</v>
      </c>
      <c r="AQ331">
        <v>24.22626363636363</v>
      </c>
      <c r="AR331">
        <v>2.236098500080548E-05</v>
      </c>
      <c r="AS331">
        <v>107.1830395523258</v>
      </c>
      <c r="AT331">
        <v>0</v>
      </c>
      <c r="AU331">
        <v>0</v>
      </c>
      <c r="AV331">
        <f>IF(AT331*$H$13&gt;=AX331,1.0,(AX331/(AX331-AT331*$H$13)))</f>
        <v>0</v>
      </c>
      <c r="AW331">
        <f>(AV331-1)*100</f>
        <v>0</v>
      </c>
      <c r="AX331">
        <f>MAX(0,($B$13+$C$13*EG331)/(1+$D$13*EG331)*DZ331/(EB331+273)*$E$13)</f>
        <v>0</v>
      </c>
      <c r="AY331" t="s">
        <v>439</v>
      </c>
      <c r="AZ331" t="s">
        <v>439</v>
      </c>
      <c r="BA331">
        <v>0</v>
      </c>
      <c r="BB331">
        <v>0</v>
      </c>
      <c r="BC331">
        <f>1-BA331/BB331</f>
        <v>0</v>
      </c>
      <c r="BD331">
        <v>0</v>
      </c>
      <c r="BE331" t="s">
        <v>439</v>
      </c>
      <c r="BF331" t="s">
        <v>439</v>
      </c>
      <c r="BG331">
        <v>0</v>
      </c>
      <c r="BH331">
        <v>0</v>
      </c>
      <c r="BI331">
        <f>1-BG331/BH331</f>
        <v>0</v>
      </c>
      <c r="BJ331">
        <v>0.5</v>
      </c>
      <c r="BK331">
        <f>DJ331</f>
        <v>0</v>
      </c>
      <c r="BL331">
        <f>M331</f>
        <v>0</v>
      </c>
      <c r="BM331">
        <f>BI331*BJ331*BK331</f>
        <v>0</v>
      </c>
      <c r="BN331">
        <f>(BL331-BD331)/BK331</f>
        <v>0</v>
      </c>
      <c r="BO331">
        <f>(BB331-BH331)/BH331</f>
        <v>0</v>
      </c>
      <c r="BP331">
        <f>BA331/(BC331+BA331/BH331)</f>
        <v>0</v>
      </c>
      <c r="BQ331" t="s">
        <v>439</v>
      </c>
      <c r="BR331">
        <v>0</v>
      </c>
      <c r="BS331">
        <f>IF(BR331&lt;&gt;0, BR331, BP331)</f>
        <v>0</v>
      </c>
      <c r="BT331">
        <f>1-BS331/BH331</f>
        <v>0</v>
      </c>
      <c r="BU331">
        <f>(BH331-BG331)/(BH331-BS331)</f>
        <v>0</v>
      </c>
      <c r="BV331">
        <f>(BB331-BH331)/(BB331-BS331)</f>
        <v>0</v>
      </c>
      <c r="BW331">
        <f>(BH331-BG331)/(BH331-BA331)</f>
        <v>0</v>
      </c>
      <c r="BX331">
        <f>(BB331-BH331)/(BB331-BA331)</f>
        <v>0</v>
      </c>
      <c r="BY331">
        <f>(BU331*BS331/BG331)</f>
        <v>0</v>
      </c>
      <c r="BZ331">
        <f>(1-BY331)</f>
        <v>0</v>
      </c>
      <c r="DI331">
        <f>$B$11*EH331+$C$11*EI331+$F$11*ET331*(1-EW331)</f>
        <v>0</v>
      </c>
      <c r="DJ331">
        <f>DI331*DK331</f>
        <v>0</v>
      </c>
      <c r="DK331">
        <f>($B$11*$D$9+$C$11*$D$9+$F$11*((FG331+EY331)/MAX(FG331+EY331+FH331, 0.1)*$I$9+FH331/MAX(FG331+EY331+FH331, 0.1)*$J$9))/($B$11+$C$11+$F$11)</f>
        <v>0</v>
      </c>
      <c r="DL331">
        <f>($B$11*$K$9+$C$11*$K$9+$F$11*((FG331+EY331)/MAX(FG331+EY331+FH331, 0.1)*$P$9+FH331/MAX(FG331+EY331+FH331, 0.1)*$Q$9))/($B$11+$C$11+$F$11)</f>
        <v>0</v>
      </c>
      <c r="DM331">
        <v>3.7</v>
      </c>
      <c r="DN331">
        <v>0.5</v>
      </c>
      <c r="DO331" t="s">
        <v>440</v>
      </c>
      <c r="DP331">
        <v>2</v>
      </c>
      <c r="DQ331" t="b">
        <v>1</v>
      </c>
      <c r="DR331">
        <v>1758650261.332142</v>
      </c>
      <c r="DS331">
        <v>395.5421071428572</v>
      </c>
      <c r="DT331">
        <v>423.1808928571429</v>
      </c>
      <c r="DU331">
        <v>24.21517857142857</v>
      </c>
      <c r="DV331">
        <v>18.37808928571429</v>
      </c>
      <c r="DW331">
        <v>395.3538928571429</v>
      </c>
      <c r="DX331">
        <v>24.06212142857143</v>
      </c>
      <c r="DY331">
        <v>500.0073571428572</v>
      </c>
      <c r="DZ331">
        <v>90.42086785714287</v>
      </c>
      <c r="EA331">
        <v>0.03084880714285714</v>
      </c>
      <c r="EB331">
        <v>30.49297142857143</v>
      </c>
      <c r="EC331">
        <v>29.97217499999999</v>
      </c>
      <c r="ED331">
        <v>999.9000000000002</v>
      </c>
      <c r="EE331">
        <v>0</v>
      </c>
      <c r="EF331">
        <v>0</v>
      </c>
      <c r="EG331">
        <v>9998.263571428572</v>
      </c>
      <c r="EH331">
        <v>0</v>
      </c>
      <c r="EI331">
        <v>11.8036</v>
      </c>
      <c r="EJ331">
        <v>-27.63867857142857</v>
      </c>
      <c r="EK331">
        <v>405.3579999999999</v>
      </c>
      <c r="EL331">
        <v>431.1037857142857</v>
      </c>
      <c r="EM331">
        <v>5.837084285714285</v>
      </c>
      <c r="EN331">
        <v>423.1808928571429</v>
      </c>
      <c r="EO331">
        <v>18.37808928571429</v>
      </c>
      <c r="EP331">
        <v>2.189557857142857</v>
      </c>
      <c r="EQ331">
        <v>1.661763214285714</v>
      </c>
      <c r="ER331">
        <v>18.88611071428571</v>
      </c>
      <c r="ES331">
        <v>14.54378214285714</v>
      </c>
      <c r="ET331">
        <v>2000.000357142857</v>
      </c>
      <c r="EU331">
        <v>0.9800042857142854</v>
      </c>
      <c r="EV331">
        <v>0.01999605</v>
      </c>
      <c r="EW331">
        <v>0</v>
      </c>
      <c r="EX331">
        <v>531.9242142857144</v>
      </c>
      <c r="EY331">
        <v>5.00097</v>
      </c>
      <c r="EZ331">
        <v>10657.19285714286</v>
      </c>
      <c r="FA331">
        <v>16707.61428571429</v>
      </c>
      <c r="FB331">
        <v>41.2365</v>
      </c>
      <c r="FC331">
        <v>41.56199999999999</v>
      </c>
      <c r="FD331">
        <v>41.13828571428571</v>
      </c>
      <c r="FE331">
        <v>41.18699999999999</v>
      </c>
      <c r="FF331">
        <v>41.81199999999999</v>
      </c>
      <c r="FG331">
        <v>1955.110357142857</v>
      </c>
      <c r="FH331">
        <v>39.89000000000001</v>
      </c>
      <c r="FI331">
        <v>0</v>
      </c>
      <c r="FJ331">
        <v>1758650270.4</v>
      </c>
      <c r="FK331">
        <v>0</v>
      </c>
      <c r="FL331">
        <v>532.0326153846154</v>
      </c>
      <c r="FM331">
        <v>17.43076922536712</v>
      </c>
      <c r="FN331">
        <v>324.5572649349396</v>
      </c>
      <c r="FO331">
        <v>10659.40384615385</v>
      </c>
      <c r="FP331">
        <v>15</v>
      </c>
      <c r="FQ331">
        <v>0</v>
      </c>
      <c r="FR331" t="s">
        <v>441</v>
      </c>
      <c r="FS331">
        <v>1747247426.5</v>
      </c>
      <c r="FT331">
        <v>1747247420.5</v>
      </c>
      <c r="FU331">
        <v>0</v>
      </c>
      <c r="FV331">
        <v>1.027</v>
      </c>
      <c r="FW331">
        <v>0.031</v>
      </c>
      <c r="FX331">
        <v>0.02</v>
      </c>
      <c r="FY331">
        <v>0.05</v>
      </c>
      <c r="FZ331">
        <v>420</v>
      </c>
      <c r="GA331">
        <v>16</v>
      </c>
      <c r="GB331">
        <v>0.01</v>
      </c>
      <c r="GC331">
        <v>0.1</v>
      </c>
      <c r="GD331">
        <v>-26.85113170731708</v>
      </c>
      <c r="GE331">
        <v>-25.90260418118464</v>
      </c>
      <c r="GF331">
        <v>3.305803924027648</v>
      </c>
      <c r="GG331">
        <v>0</v>
      </c>
      <c r="GH331">
        <v>531.1350294117647</v>
      </c>
      <c r="GI331">
        <v>18.02498090386034</v>
      </c>
      <c r="GJ331">
        <v>1.777774509047007</v>
      </c>
      <c r="GK331">
        <v>-1</v>
      </c>
      <c r="GL331">
        <v>5.83358487804878</v>
      </c>
      <c r="GM331">
        <v>0.07121874564460398</v>
      </c>
      <c r="GN331">
        <v>0.007137056550472288</v>
      </c>
      <c r="GO331">
        <v>1</v>
      </c>
      <c r="GP331">
        <v>1</v>
      </c>
      <c r="GQ331">
        <v>2</v>
      </c>
      <c r="GR331" t="s">
        <v>442</v>
      </c>
      <c r="GS331">
        <v>3.13506</v>
      </c>
      <c r="GT331">
        <v>2.69065</v>
      </c>
      <c r="GU331">
        <v>0.090229</v>
      </c>
      <c r="GV331">
        <v>0.09563960000000001</v>
      </c>
      <c r="GW331">
        <v>0.106829</v>
      </c>
      <c r="GX331">
        <v>0.0869414</v>
      </c>
      <c r="GY331">
        <v>28894</v>
      </c>
      <c r="GZ331">
        <v>28777.3</v>
      </c>
      <c r="HA331">
        <v>29526.8</v>
      </c>
      <c r="HB331">
        <v>29408.5</v>
      </c>
      <c r="HC331">
        <v>34843.1</v>
      </c>
      <c r="HD331">
        <v>35572.6</v>
      </c>
      <c r="HE331">
        <v>41549.9</v>
      </c>
      <c r="HF331">
        <v>41782.5</v>
      </c>
      <c r="HG331">
        <v>1.92105</v>
      </c>
      <c r="HH331">
        <v>1.85555</v>
      </c>
      <c r="HI331">
        <v>0.0640377</v>
      </c>
      <c r="HJ331">
        <v>0</v>
      </c>
      <c r="HK331">
        <v>28.9303</v>
      </c>
      <c r="HL331">
        <v>999.9</v>
      </c>
      <c r="HM331">
        <v>43.5</v>
      </c>
      <c r="HN331">
        <v>31.9</v>
      </c>
      <c r="HO331">
        <v>22.843</v>
      </c>
      <c r="HP331">
        <v>61.9026</v>
      </c>
      <c r="HQ331">
        <v>25.9415</v>
      </c>
      <c r="HR331">
        <v>1</v>
      </c>
      <c r="HS331">
        <v>0.1208</v>
      </c>
      <c r="HT331">
        <v>-0.80808</v>
      </c>
      <c r="HU331">
        <v>20.3363</v>
      </c>
      <c r="HV331">
        <v>5.21519</v>
      </c>
      <c r="HW331">
        <v>12.0141</v>
      </c>
      <c r="HX331">
        <v>4.9886</v>
      </c>
      <c r="HY331">
        <v>3.28775</v>
      </c>
      <c r="HZ331">
        <v>9999</v>
      </c>
      <c r="IA331">
        <v>9999</v>
      </c>
      <c r="IB331">
        <v>9999</v>
      </c>
      <c r="IC331">
        <v>999.9</v>
      </c>
      <c r="ID331">
        <v>1.86762</v>
      </c>
      <c r="IE331">
        <v>1.86673</v>
      </c>
      <c r="IF331">
        <v>1.86606</v>
      </c>
      <c r="IG331">
        <v>1.866</v>
      </c>
      <c r="IH331">
        <v>1.86785</v>
      </c>
      <c r="II331">
        <v>1.87027</v>
      </c>
      <c r="IJ331">
        <v>1.86898</v>
      </c>
      <c r="IK331">
        <v>1.87041</v>
      </c>
      <c r="IL331">
        <v>0</v>
      </c>
      <c r="IM331">
        <v>0</v>
      </c>
      <c r="IN331">
        <v>0</v>
      </c>
      <c r="IO331">
        <v>0</v>
      </c>
      <c r="IP331" t="s">
        <v>443</v>
      </c>
      <c r="IQ331" t="s">
        <v>444</v>
      </c>
      <c r="IR331" t="s">
        <v>445</v>
      </c>
      <c r="IS331" t="s">
        <v>445</v>
      </c>
      <c r="IT331" t="s">
        <v>445</v>
      </c>
      <c r="IU331" t="s">
        <v>445</v>
      </c>
      <c r="IV331">
        <v>0</v>
      </c>
      <c r="IW331">
        <v>100</v>
      </c>
      <c r="IX331">
        <v>100</v>
      </c>
      <c r="IY331">
        <v>0.188</v>
      </c>
      <c r="IZ331">
        <v>0.1532</v>
      </c>
      <c r="JA331">
        <v>0.1520806729546384</v>
      </c>
      <c r="JB331">
        <v>0.0003178419753343253</v>
      </c>
      <c r="JC331">
        <v>-6.012475575984678E-07</v>
      </c>
      <c r="JD331">
        <v>7.594320938325871E-11</v>
      </c>
      <c r="JE331">
        <v>-0.06537213769188976</v>
      </c>
      <c r="JF331">
        <v>-0.002779077146552394</v>
      </c>
      <c r="JG331">
        <v>0.0007843295920201409</v>
      </c>
      <c r="JH331">
        <v>-1.211717912536145E-05</v>
      </c>
      <c r="JI331">
        <v>4</v>
      </c>
      <c r="JJ331">
        <v>2338</v>
      </c>
      <c r="JK331">
        <v>1</v>
      </c>
      <c r="JL331">
        <v>27</v>
      </c>
      <c r="JM331">
        <v>190047.4</v>
      </c>
      <c r="JN331">
        <v>190047.5</v>
      </c>
      <c r="JO331">
        <v>1.08643</v>
      </c>
      <c r="JP331">
        <v>2.27539</v>
      </c>
      <c r="JQ331">
        <v>1.39648</v>
      </c>
      <c r="JR331">
        <v>2.34863</v>
      </c>
      <c r="JS331">
        <v>1.49536</v>
      </c>
      <c r="JT331">
        <v>2.68433</v>
      </c>
      <c r="JU331">
        <v>36.8842</v>
      </c>
      <c r="JV331">
        <v>24.07</v>
      </c>
      <c r="JW331">
        <v>18</v>
      </c>
      <c r="JX331">
        <v>491.663</v>
      </c>
      <c r="JY331">
        <v>440.403</v>
      </c>
      <c r="JZ331">
        <v>29.3554</v>
      </c>
      <c r="KA331">
        <v>29.1635</v>
      </c>
      <c r="KB331">
        <v>30</v>
      </c>
      <c r="KC331">
        <v>28.9958</v>
      </c>
      <c r="KD331">
        <v>28.9251</v>
      </c>
      <c r="KE331">
        <v>21.883</v>
      </c>
      <c r="KF331">
        <v>23.6688</v>
      </c>
      <c r="KG331">
        <v>34.6897</v>
      </c>
      <c r="KH331">
        <v>29.3718</v>
      </c>
      <c r="KI331">
        <v>460.264</v>
      </c>
      <c r="KJ331">
        <v>18.3884</v>
      </c>
      <c r="KK331">
        <v>100.914</v>
      </c>
      <c r="KL331">
        <v>100.471</v>
      </c>
    </row>
    <row r="332" spans="1:298">
      <c r="A332">
        <v>316</v>
      </c>
      <c r="B332">
        <v>1758650274.1</v>
      </c>
      <c r="C332">
        <v>8648.099999904633</v>
      </c>
      <c r="D332" t="s">
        <v>1079</v>
      </c>
      <c r="E332" t="s">
        <v>1080</v>
      </c>
      <c r="F332">
        <v>5</v>
      </c>
      <c r="G332" t="s">
        <v>1026</v>
      </c>
      <c r="H332" t="s">
        <v>437</v>
      </c>
      <c r="I332" t="s">
        <v>438</v>
      </c>
      <c r="J332">
        <v>1758650266.6</v>
      </c>
      <c r="K332">
        <f>(L332)/1000</f>
        <v>0</v>
      </c>
      <c r="L332">
        <f>IF(DQ332, AO332, AI332)</f>
        <v>0</v>
      </c>
      <c r="M332">
        <f>IF(DQ332, AJ332, AH332)</f>
        <v>0</v>
      </c>
      <c r="N332">
        <f>DS332 - IF(AV332&gt;1, M332*DM332*100.0/(AX332), 0)</f>
        <v>0</v>
      </c>
      <c r="O332">
        <f>((U332-K332/2)*N332-M332)/(U332+K332/2)</f>
        <v>0</v>
      </c>
      <c r="P332">
        <f>O332*(DZ332+EA332)/1000.0</f>
        <v>0</v>
      </c>
      <c r="Q332">
        <f>(DS332 - IF(AV332&gt;1, M332*DM332*100.0/(AX332), 0))*(DZ332+EA332)/1000.0</f>
        <v>0</v>
      </c>
      <c r="R332">
        <f>2.0/((1/T332-1/S332)+SIGN(T332)*SQRT((1/T332-1/S332)*(1/T332-1/S332) + 4*DN332/((DN332+1)*(DN332+1))*(2*1/T332*1/S332-1/S332*1/S332)))</f>
        <v>0</v>
      </c>
      <c r="S332">
        <f>IF(LEFT(DO332,1)&lt;&gt;"0",IF(LEFT(DO332,1)="1",3.0,DP332),$D$5+$E$5*(EG332*DZ332/($K$5*1000))+$F$5*(EG332*DZ332/($K$5*1000))*MAX(MIN(DM332,$J$5),$I$5)*MAX(MIN(DM332,$J$5),$I$5)+$G$5*MAX(MIN(DM332,$J$5),$I$5)*(EG332*DZ332/($K$5*1000))+$H$5*(EG332*DZ332/($K$5*1000))*(EG332*DZ332/($K$5*1000)))</f>
        <v>0</v>
      </c>
      <c r="T332">
        <f>K332*(1000-(1000*0.61365*exp(17.502*X332/(240.97+X332))/(DZ332+EA332)+DU332)/2)/(1000*0.61365*exp(17.502*X332/(240.97+X332))/(DZ332+EA332)-DU332)</f>
        <v>0</v>
      </c>
      <c r="U332">
        <f>1/((DN332+1)/(R332/1.6)+1/(S332/1.37)) + DN332/((DN332+1)/(R332/1.6) + DN332/(S332/1.37))</f>
        <v>0</v>
      </c>
      <c r="V332">
        <f>(DI332*DL332)</f>
        <v>0</v>
      </c>
      <c r="W332">
        <f>(EB332+(V332+2*0.95*5.67E-8*(((EB332+$B$7)+273)^4-(EB332+273)^4)-44100*K332)/(1.84*29.3*S332+8*0.95*5.67E-8*(EB332+273)^3))</f>
        <v>0</v>
      </c>
      <c r="X332">
        <f>($C$7*EC332+$D$7*ED332+$E$7*W332)</f>
        <v>0</v>
      </c>
      <c r="Y332">
        <f>0.61365*exp(17.502*X332/(240.97+X332))</f>
        <v>0</v>
      </c>
      <c r="Z332">
        <f>(AA332/AB332*100)</f>
        <v>0</v>
      </c>
      <c r="AA332">
        <f>DU332*(DZ332+EA332)/1000</f>
        <v>0</v>
      </c>
      <c r="AB332">
        <f>0.61365*exp(17.502*EB332/(240.97+EB332))</f>
        <v>0</v>
      </c>
      <c r="AC332">
        <f>(Y332-DU332*(DZ332+EA332)/1000)</f>
        <v>0</v>
      </c>
      <c r="AD332">
        <f>(-K332*44100)</f>
        <v>0</v>
      </c>
      <c r="AE332">
        <f>2*29.3*S332*0.92*(EB332-X332)</f>
        <v>0</v>
      </c>
      <c r="AF332">
        <f>2*0.95*5.67E-8*(((EB332+$B$7)+273)^4-(X332+273)^4)</f>
        <v>0</v>
      </c>
      <c r="AG332">
        <f>V332+AF332+AD332+AE332</f>
        <v>0</v>
      </c>
      <c r="AH332">
        <f>DY332*AV332*(DT332-DS332*(1000-AV332*DV332)/(1000-AV332*DU332))/(100*DM332)</f>
        <v>0</v>
      </c>
      <c r="AI332">
        <f>1000*DY332*AV332*(DU332-DV332)/(100*DM332*(1000-AV332*DU332))</f>
        <v>0</v>
      </c>
      <c r="AJ332">
        <f>(AK332 - AL332 - DZ332*1E3/(8.314*(EB332+273.15)) * AN332/DY332 * AM332) * DY332/(100*DM332) * (1000 - DV332)/1000</f>
        <v>0</v>
      </c>
      <c r="AK332">
        <v>450.8325125552671</v>
      </c>
      <c r="AL332">
        <v>417.7904424242424</v>
      </c>
      <c r="AM332">
        <v>1.99575559348928</v>
      </c>
      <c r="AN332">
        <v>64.96223837057754</v>
      </c>
      <c r="AO332">
        <f>(AQ332 - AP332 + DZ332*1E3/(8.314*(EB332+273.15)) * AS332/DY332 * AR332) * DY332/(100*DM332) * 1000/(1000 - AQ332)</f>
        <v>0</v>
      </c>
      <c r="AP332">
        <v>18.38392064730492</v>
      </c>
      <c r="AQ332">
        <v>24.23236303030303</v>
      </c>
      <c r="AR332">
        <v>1.793858091708242E-05</v>
      </c>
      <c r="AS332">
        <v>107.1830395523258</v>
      </c>
      <c r="AT332">
        <v>0</v>
      </c>
      <c r="AU332">
        <v>0</v>
      </c>
      <c r="AV332">
        <f>IF(AT332*$H$13&gt;=AX332,1.0,(AX332/(AX332-AT332*$H$13)))</f>
        <v>0</v>
      </c>
      <c r="AW332">
        <f>(AV332-1)*100</f>
        <v>0</v>
      </c>
      <c r="AX332">
        <f>MAX(0,($B$13+$C$13*EG332)/(1+$D$13*EG332)*DZ332/(EB332+273)*$E$13)</f>
        <v>0</v>
      </c>
      <c r="AY332" t="s">
        <v>439</v>
      </c>
      <c r="AZ332" t="s">
        <v>439</v>
      </c>
      <c r="BA332">
        <v>0</v>
      </c>
      <c r="BB332">
        <v>0</v>
      </c>
      <c r="BC332">
        <f>1-BA332/BB332</f>
        <v>0</v>
      </c>
      <c r="BD332">
        <v>0</v>
      </c>
      <c r="BE332" t="s">
        <v>439</v>
      </c>
      <c r="BF332" t="s">
        <v>439</v>
      </c>
      <c r="BG332">
        <v>0</v>
      </c>
      <c r="BH332">
        <v>0</v>
      </c>
      <c r="BI332">
        <f>1-BG332/BH332</f>
        <v>0</v>
      </c>
      <c r="BJ332">
        <v>0.5</v>
      </c>
      <c r="BK332">
        <f>DJ332</f>
        <v>0</v>
      </c>
      <c r="BL332">
        <f>M332</f>
        <v>0</v>
      </c>
      <c r="BM332">
        <f>BI332*BJ332*BK332</f>
        <v>0</v>
      </c>
      <c r="BN332">
        <f>(BL332-BD332)/BK332</f>
        <v>0</v>
      </c>
      <c r="BO332">
        <f>(BB332-BH332)/BH332</f>
        <v>0</v>
      </c>
      <c r="BP332">
        <f>BA332/(BC332+BA332/BH332)</f>
        <v>0</v>
      </c>
      <c r="BQ332" t="s">
        <v>439</v>
      </c>
      <c r="BR332">
        <v>0</v>
      </c>
      <c r="BS332">
        <f>IF(BR332&lt;&gt;0, BR332, BP332)</f>
        <v>0</v>
      </c>
      <c r="BT332">
        <f>1-BS332/BH332</f>
        <v>0</v>
      </c>
      <c r="BU332">
        <f>(BH332-BG332)/(BH332-BS332)</f>
        <v>0</v>
      </c>
      <c r="BV332">
        <f>(BB332-BH332)/(BB332-BS332)</f>
        <v>0</v>
      </c>
      <c r="BW332">
        <f>(BH332-BG332)/(BH332-BA332)</f>
        <v>0</v>
      </c>
      <c r="BX332">
        <f>(BB332-BH332)/(BB332-BA332)</f>
        <v>0</v>
      </c>
      <c r="BY332">
        <f>(BU332*BS332/BG332)</f>
        <v>0</v>
      </c>
      <c r="BZ332">
        <f>(1-BY332)</f>
        <v>0</v>
      </c>
      <c r="DI332">
        <f>$B$11*EH332+$C$11*EI332+$F$11*ET332*(1-EW332)</f>
        <v>0</v>
      </c>
      <c r="DJ332">
        <f>DI332*DK332</f>
        <v>0</v>
      </c>
      <c r="DK332">
        <f>($B$11*$D$9+$C$11*$D$9+$F$11*((FG332+EY332)/MAX(FG332+EY332+FH332, 0.1)*$I$9+FH332/MAX(FG332+EY332+FH332, 0.1)*$J$9))/($B$11+$C$11+$F$11)</f>
        <v>0</v>
      </c>
      <c r="DL332">
        <f>($B$11*$K$9+$C$11*$K$9+$F$11*((FG332+EY332)/MAX(FG332+EY332+FH332, 0.1)*$P$9+FH332/MAX(FG332+EY332+FH332, 0.1)*$Q$9))/($B$11+$C$11+$F$11)</f>
        <v>0</v>
      </c>
      <c r="DM332">
        <v>3.7</v>
      </c>
      <c r="DN332">
        <v>0.5</v>
      </c>
      <c r="DO332" t="s">
        <v>440</v>
      </c>
      <c r="DP332">
        <v>2</v>
      </c>
      <c r="DQ332" t="b">
        <v>1</v>
      </c>
      <c r="DR332">
        <v>1758650266.6</v>
      </c>
      <c r="DS332">
        <v>398.4021481481482</v>
      </c>
      <c r="DT332">
        <v>431.3893333333334</v>
      </c>
      <c r="DU332">
        <v>24.22269999999999</v>
      </c>
      <c r="DV332">
        <v>18.38054074074075</v>
      </c>
      <c r="DW332">
        <v>398.2141481481482</v>
      </c>
      <c r="DX332">
        <v>24.06955185185186</v>
      </c>
      <c r="DY332">
        <v>499.9914444444444</v>
      </c>
      <c r="DZ332">
        <v>90.42091481481481</v>
      </c>
      <c r="EA332">
        <v>0.03052381111111111</v>
      </c>
      <c r="EB332">
        <v>30.49796666666667</v>
      </c>
      <c r="EC332">
        <v>29.97458888888889</v>
      </c>
      <c r="ED332">
        <v>999.9000000000001</v>
      </c>
      <c r="EE332">
        <v>0</v>
      </c>
      <c r="EF332">
        <v>0</v>
      </c>
      <c r="EG332">
        <v>9995.396296296296</v>
      </c>
      <c r="EH332">
        <v>0</v>
      </c>
      <c r="EI332">
        <v>11.8036</v>
      </c>
      <c r="EJ332">
        <v>-32.98713333333333</v>
      </c>
      <c r="EK332">
        <v>408.292074074074</v>
      </c>
      <c r="EL332">
        <v>439.467</v>
      </c>
      <c r="EM332">
        <v>5.842167037037037</v>
      </c>
      <c r="EN332">
        <v>431.3893333333334</v>
      </c>
      <c r="EO332">
        <v>18.38054074074075</v>
      </c>
      <c r="EP332">
        <v>2.190239259259259</v>
      </c>
      <c r="EQ332">
        <v>1.661985925925926</v>
      </c>
      <c r="ER332">
        <v>18.8911</v>
      </c>
      <c r="ES332">
        <v>14.54585185185185</v>
      </c>
      <c r="ET332">
        <v>2000.016296296296</v>
      </c>
      <c r="EU332">
        <v>0.9800044074074072</v>
      </c>
      <c r="EV332">
        <v>0.01999595925925926</v>
      </c>
      <c r="EW332">
        <v>0</v>
      </c>
      <c r="EX332">
        <v>533.3758148148148</v>
      </c>
      <c r="EY332">
        <v>5.00097</v>
      </c>
      <c r="EZ332">
        <v>10685.68888888889</v>
      </c>
      <c r="FA332">
        <v>16707.74074074074</v>
      </c>
      <c r="FB332">
        <v>41.23133333333332</v>
      </c>
      <c r="FC332">
        <v>41.56199999999999</v>
      </c>
      <c r="FD332">
        <v>41.12959259259259</v>
      </c>
      <c r="FE332">
        <v>41.1778148148148</v>
      </c>
      <c r="FF332">
        <v>41.81199999999999</v>
      </c>
      <c r="FG332">
        <v>1955.126296296297</v>
      </c>
      <c r="FH332">
        <v>39.89000000000001</v>
      </c>
      <c r="FI332">
        <v>0</v>
      </c>
      <c r="FJ332">
        <v>1758650275.2</v>
      </c>
      <c r="FK332">
        <v>0</v>
      </c>
      <c r="FL332">
        <v>533.3595</v>
      </c>
      <c r="FM332">
        <v>16.70389744480623</v>
      </c>
      <c r="FN332">
        <v>311.9213677455803</v>
      </c>
      <c r="FO332">
        <v>10685.51923076923</v>
      </c>
      <c r="FP332">
        <v>15</v>
      </c>
      <c r="FQ332">
        <v>0</v>
      </c>
      <c r="FR332" t="s">
        <v>441</v>
      </c>
      <c r="FS332">
        <v>1747247426.5</v>
      </c>
      <c r="FT332">
        <v>1747247420.5</v>
      </c>
      <c r="FU332">
        <v>0</v>
      </c>
      <c r="FV332">
        <v>1.027</v>
      </c>
      <c r="FW332">
        <v>0.031</v>
      </c>
      <c r="FX332">
        <v>0.02</v>
      </c>
      <c r="FY332">
        <v>0.05</v>
      </c>
      <c r="FZ332">
        <v>420</v>
      </c>
      <c r="GA332">
        <v>16</v>
      </c>
      <c r="GB332">
        <v>0.01</v>
      </c>
      <c r="GC332">
        <v>0.1</v>
      </c>
      <c r="GD332">
        <v>-30.63737804878049</v>
      </c>
      <c r="GE332">
        <v>-60.76331498257844</v>
      </c>
      <c r="GF332">
        <v>6.452480486868642</v>
      </c>
      <c r="GG332">
        <v>0</v>
      </c>
      <c r="GH332">
        <v>532.4882352941177</v>
      </c>
      <c r="GI332">
        <v>16.78600458904105</v>
      </c>
      <c r="GJ332">
        <v>1.662115060412016</v>
      </c>
      <c r="GK332">
        <v>-1</v>
      </c>
      <c r="GL332">
        <v>5.839159268292684</v>
      </c>
      <c r="GM332">
        <v>0.06009742160278815</v>
      </c>
      <c r="GN332">
        <v>0.006027002405938642</v>
      </c>
      <c r="GO332">
        <v>1</v>
      </c>
      <c r="GP332">
        <v>1</v>
      </c>
      <c r="GQ332">
        <v>2</v>
      </c>
      <c r="GR332" t="s">
        <v>442</v>
      </c>
      <c r="GS332">
        <v>3.13502</v>
      </c>
      <c r="GT332">
        <v>2.69105</v>
      </c>
      <c r="GU332">
        <v>0.0918952</v>
      </c>
      <c r="GV332">
        <v>0.0982812</v>
      </c>
      <c r="GW332">
        <v>0.106847</v>
      </c>
      <c r="GX332">
        <v>0.0869438</v>
      </c>
      <c r="GY332">
        <v>28840.9</v>
      </c>
      <c r="GZ332">
        <v>28693.1</v>
      </c>
      <c r="HA332">
        <v>29526.7</v>
      </c>
      <c r="HB332">
        <v>29408.4</v>
      </c>
      <c r="HC332">
        <v>34842.2</v>
      </c>
      <c r="HD332">
        <v>35572.5</v>
      </c>
      <c r="HE332">
        <v>41549.6</v>
      </c>
      <c r="HF332">
        <v>41782.5</v>
      </c>
      <c r="HG332">
        <v>1.9212</v>
      </c>
      <c r="HH332">
        <v>1.85597</v>
      </c>
      <c r="HI332">
        <v>0.06373230000000001</v>
      </c>
      <c r="HJ332">
        <v>0</v>
      </c>
      <c r="HK332">
        <v>28.9298</v>
      </c>
      <c r="HL332">
        <v>999.9</v>
      </c>
      <c r="HM332">
        <v>43.5</v>
      </c>
      <c r="HN332">
        <v>31.9</v>
      </c>
      <c r="HO332">
        <v>22.8435</v>
      </c>
      <c r="HP332">
        <v>61.9726</v>
      </c>
      <c r="HQ332">
        <v>26.0777</v>
      </c>
      <c r="HR332">
        <v>1</v>
      </c>
      <c r="HS332">
        <v>0.120737</v>
      </c>
      <c r="HT332">
        <v>-0.806269</v>
      </c>
      <c r="HU332">
        <v>20.3361</v>
      </c>
      <c r="HV332">
        <v>5.21564</v>
      </c>
      <c r="HW332">
        <v>12.0141</v>
      </c>
      <c r="HX332">
        <v>4.98835</v>
      </c>
      <c r="HY332">
        <v>3.2877</v>
      </c>
      <c r="HZ332">
        <v>9999</v>
      </c>
      <c r="IA332">
        <v>9999</v>
      </c>
      <c r="IB332">
        <v>9999</v>
      </c>
      <c r="IC332">
        <v>999.9</v>
      </c>
      <c r="ID332">
        <v>1.86764</v>
      </c>
      <c r="IE332">
        <v>1.86675</v>
      </c>
      <c r="IF332">
        <v>1.86604</v>
      </c>
      <c r="IG332">
        <v>1.866</v>
      </c>
      <c r="IH332">
        <v>1.86785</v>
      </c>
      <c r="II332">
        <v>1.87028</v>
      </c>
      <c r="IJ332">
        <v>1.86895</v>
      </c>
      <c r="IK332">
        <v>1.87042</v>
      </c>
      <c r="IL332">
        <v>0</v>
      </c>
      <c r="IM332">
        <v>0</v>
      </c>
      <c r="IN332">
        <v>0</v>
      </c>
      <c r="IO332">
        <v>0</v>
      </c>
      <c r="IP332" t="s">
        <v>443</v>
      </c>
      <c r="IQ332" t="s">
        <v>444</v>
      </c>
      <c r="IR332" t="s">
        <v>445</v>
      </c>
      <c r="IS332" t="s">
        <v>445</v>
      </c>
      <c r="IT332" t="s">
        <v>445</v>
      </c>
      <c r="IU332" t="s">
        <v>445</v>
      </c>
      <c r="IV332">
        <v>0</v>
      </c>
      <c r="IW332">
        <v>100</v>
      </c>
      <c r="IX332">
        <v>100</v>
      </c>
      <c r="IY332">
        <v>0.187</v>
      </c>
      <c r="IZ332">
        <v>0.1533</v>
      </c>
      <c r="JA332">
        <v>0.1520806729546384</v>
      </c>
      <c r="JB332">
        <v>0.0003178419753343253</v>
      </c>
      <c r="JC332">
        <v>-6.012475575984678E-07</v>
      </c>
      <c r="JD332">
        <v>7.594320938325871E-11</v>
      </c>
      <c r="JE332">
        <v>-0.06537213769188976</v>
      </c>
      <c r="JF332">
        <v>-0.002779077146552394</v>
      </c>
      <c r="JG332">
        <v>0.0007843295920201409</v>
      </c>
      <c r="JH332">
        <v>-1.211717912536145E-05</v>
      </c>
      <c r="JI332">
        <v>4</v>
      </c>
      <c r="JJ332">
        <v>2338</v>
      </c>
      <c r="JK332">
        <v>1</v>
      </c>
      <c r="JL332">
        <v>27</v>
      </c>
      <c r="JM332">
        <v>190047.5</v>
      </c>
      <c r="JN332">
        <v>190047.6</v>
      </c>
      <c r="JO332">
        <v>1.12183</v>
      </c>
      <c r="JP332">
        <v>2.28149</v>
      </c>
      <c r="JQ332">
        <v>1.39771</v>
      </c>
      <c r="JR332">
        <v>2.34741</v>
      </c>
      <c r="JS332">
        <v>1.49536</v>
      </c>
      <c r="JT332">
        <v>2.70508</v>
      </c>
      <c r="JU332">
        <v>36.8842</v>
      </c>
      <c r="JV332">
        <v>24.07</v>
      </c>
      <c r="JW332">
        <v>18</v>
      </c>
      <c r="JX332">
        <v>491.758</v>
      </c>
      <c r="JY332">
        <v>440.652</v>
      </c>
      <c r="JZ332">
        <v>29.3733</v>
      </c>
      <c r="KA332">
        <v>29.1635</v>
      </c>
      <c r="KB332">
        <v>29.9999</v>
      </c>
      <c r="KC332">
        <v>28.9958</v>
      </c>
      <c r="KD332">
        <v>28.9234</v>
      </c>
      <c r="KE332">
        <v>22.4963</v>
      </c>
      <c r="KF332">
        <v>23.6688</v>
      </c>
      <c r="KG332">
        <v>34.6897</v>
      </c>
      <c r="KH332">
        <v>29.3902</v>
      </c>
      <c r="KI332">
        <v>473.639</v>
      </c>
      <c r="KJ332">
        <v>18.3706</v>
      </c>
      <c r="KK332">
        <v>100.913</v>
      </c>
      <c r="KL332">
        <v>100.471</v>
      </c>
    </row>
    <row r="333" spans="1:298">
      <c r="A333">
        <v>317</v>
      </c>
      <c r="B333">
        <v>1758650279.1</v>
      </c>
      <c r="C333">
        <v>8653.099999904633</v>
      </c>
      <c r="D333" t="s">
        <v>1081</v>
      </c>
      <c r="E333" t="s">
        <v>1082</v>
      </c>
      <c r="F333">
        <v>5</v>
      </c>
      <c r="G333" t="s">
        <v>1026</v>
      </c>
      <c r="H333" t="s">
        <v>437</v>
      </c>
      <c r="I333" t="s">
        <v>438</v>
      </c>
      <c r="J333">
        <v>1758650271.314285</v>
      </c>
      <c r="K333">
        <f>(L333)/1000</f>
        <v>0</v>
      </c>
      <c r="L333">
        <f>IF(DQ333, AO333, AI333)</f>
        <v>0</v>
      </c>
      <c r="M333">
        <f>IF(DQ333, AJ333, AH333)</f>
        <v>0</v>
      </c>
      <c r="N333">
        <f>DS333 - IF(AV333&gt;1, M333*DM333*100.0/(AX333), 0)</f>
        <v>0</v>
      </c>
      <c r="O333">
        <f>((U333-K333/2)*N333-M333)/(U333+K333/2)</f>
        <v>0</v>
      </c>
      <c r="P333">
        <f>O333*(DZ333+EA333)/1000.0</f>
        <v>0</v>
      </c>
      <c r="Q333">
        <f>(DS333 - IF(AV333&gt;1, M333*DM333*100.0/(AX333), 0))*(DZ333+EA333)/1000.0</f>
        <v>0</v>
      </c>
      <c r="R333">
        <f>2.0/((1/T333-1/S333)+SIGN(T333)*SQRT((1/T333-1/S333)*(1/T333-1/S333) + 4*DN333/((DN333+1)*(DN333+1))*(2*1/T333*1/S333-1/S333*1/S333)))</f>
        <v>0</v>
      </c>
      <c r="S333">
        <f>IF(LEFT(DO333,1)&lt;&gt;"0",IF(LEFT(DO333,1)="1",3.0,DP333),$D$5+$E$5*(EG333*DZ333/($K$5*1000))+$F$5*(EG333*DZ333/($K$5*1000))*MAX(MIN(DM333,$J$5),$I$5)*MAX(MIN(DM333,$J$5),$I$5)+$G$5*MAX(MIN(DM333,$J$5),$I$5)*(EG333*DZ333/($K$5*1000))+$H$5*(EG333*DZ333/($K$5*1000))*(EG333*DZ333/($K$5*1000)))</f>
        <v>0</v>
      </c>
      <c r="T333">
        <f>K333*(1000-(1000*0.61365*exp(17.502*X333/(240.97+X333))/(DZ333+EA333)+DU333)/2)/(1000*0.61365*exp(17.502*X333/(240.97+X333))/(DZ333+EA333)-DU333)</f>
        <v>0</v>
      </c>
      <c r="U333">
        <f>1/((DN333+1)/(R333/1.6)+1/(S333/1.37)) + DN333/((DN333+1)/(R333/1.6) + DN333/(S333/1.37))</f>
        <v>0</v>
      </c>
      <c r="V333">
        <f>(DI333*DL333)</f>
        <v>0</v>
      </c>
      <c r="W333">
        <f>(EB333+(V333+2*0.95*5.67E-8*(((EB333+$B$7)+273)^4-(EB333+273)^4)-44100*K333)/(1.84*29.3*S333+8*0.95*5.67E-8*(EB333+273)^3))</f>
        <v>0</v>
      </c>
      <c r="X333">
        <f>($C$7*EC333+$D$7*ED333+$E$7*W333)</f>
        <v>0</v>
      </c>
      <c r="Y333">
        <f>0.61365*exp(17.502*X333/(240.97+X333))</f>
        <v>0</v>
      </c>
      <c r="Z333">
        <f>(AA333/AB333*100)</f>
        <v>0</v>
      </c>
      <c r="AA333">
        <f>DU333*(DZ333+EA333)/1000</f>
        <v>0</v>
      </c>
      <c r="AB333">
        <f>0.61365*exp(17.502*EB333/(240.97+EB333))</f>
        <v>0</v>
      </c>
      <c r="AC333">
        <f>(Y333-DU333*(DZ333+EA333)/1000)</f>
        <v>0</v>
      </c>
      <c r="AD333">
        <f>(-K333*44100)</f>
        <v>0</v>
      </c>
      <c r="AE333">
        <f>2*29.3*S333*0.92*(EB333-X333)</f>
        <v>0</v>
      </c>
      <c r="AF333">
        <f>2*0.95*5.67E-8*(((EB333+$B$7)+273)^4-(X333+273)^4)</f>
        <v>0</v>
      </c>
      <c r="AG333">
        <f>V333+AF333+AD333+AE333</f>
        <v>0</v>
      </c>
      <c r="AH333">
        <f>DY333*AV333*(DT333-DS333*(1000-AV333*DV333)/(1000-AV333*DU333))/(100*DM333)</f>
        <v>0</v>
      </c>
      <c r="AI333">
        <f>1000*DY333*AV333*(DU333-DV333)/(100*DM333*(1000-AV333*DU333))</f>
        <v>0</v>
      </c>
      <c r="AJ333">
        <f>(AK333 - AL333 - DZ333*1E3/(8.314*(EB333+273.15)) * AN333/DY333 * AM333) * DY333/(100*DM333) * (1000 - DV333)/1000</f>
        <v>0</v>
      </c>
      <c r="AK333">
        <v>467.4904583821832</v>
      </c>
      <c r="AL333">
        <v>430.8008303030302</v>
      </c>
      <c r="AM333">
        <v>2.663848080913387</v>
      </c>
      <c r="AN333">
        <v>64.96223837057754</v>
      </c>
      <c r="AO333">
        <f>(AQ333 - AP333 + DZ333*1E3/(8.314*(EB333+273.15)) * AS333/DY333 * AR333) * DY333/(100*DM333) * 1000/(1000 - AQ333)</f>
        <v>0</v>
      </c>
      <c r="AP333">
        <v>18.38394610991656</v>
      </c>
      <c r="AQ333">
        <v>24.24549333333333</v>
      </c>
      <c r="AR333">
        <v>4.241707191783763E-05</v>
      </c>
      <c r="AS333">
        <v>107.1830395523258</v>
      </c>
      <c r="AT333">
        <v>0</v>
      </c>
      <c r="AU333">
        <v>0</v>
      </c>
      <c r="AV333">
        <f>IF(AT333*$H$13&gt;=AX333,1.0,(AX333/(AX333-AT333*$H$13)))</f>
        <v>0</v>
      </c>
      <c r="AW333">
        <f>(AV333-1)*100</f>
        <v>0</v>
      </c>
      <c r="AX333">
        <f>MAX(0,($B$13+$C$13*EG333)/(1+$D$13*EG333)*DZ333/(EB333+273)*$E$13)</f>
        <v>0</v>
      </c>
      <c r="AY333" t="s">
        <v>439</v>
      </c>
      <c r="AZ333" t="s">
        <v>439</v>
      </c>
      <c r="BA333">
        <v>0</v>
      </c>
      <c r="BB333">
        <v>0</v>
      </c>
      <c r="BC333">
        <f>1-BA333/BB333</f>
        <v>0</v>
      </c>
      <c r="BD333">
        <v>0</v>
      </c>
      <c r="BE333" t="s">
        <v>439</v>
      </c>
      <c r="BF333" t="s">
        <v>439</v>
      </c>
      <c r="BG333">
        <v>0</v>
      </c>
      <c r="BH333">
        <v>0</v>
      </c>
      <c r="BI333">
        <f>1-BG333/BH333</f>
        <v>0</v>
      </c>
      <c r="BJ333">
        <v>0.5</v>
      </c>
      <c r="BK333">
        <f>DJ333</f>
        <v>0</v>
      </c>
      <c r="BL333">
        <f>M333</f>
        <v>0</v>
      </c>
      <c r="BM333">
        <f>BI333*BJ333*BK333</f>
        <v>0</v>
      </c>
      <c r="BN333">
        <f>(BL333-BD333)/BK333</f>
        <v>0</v>
      </c>
      <c r="BO333">
        <f>(BB333-BH333)/BH333</f>
        <v>0</v>
      </c>
      <c r="BP333">
        <f>BA333/(BC333+BA333/BH333)</f>
        <v>0</v>
      </c>
      <c r="BQ333" t="s">
        <v>439</v>
      </c>
      <c r="BR333">
        <v>0</v>
      </c>
      <c r="BS333">
        <f>IF(BR333&lt;&gt;0, BR333, BP333)</f>
        <v>0</v>
      </c>
      <c r="BT333">
        <f>1-BS333/BH333</f>
        <v>0</v>
      </c>
      <c r="BU333">
        <f>(BH333-BG333)/(BH333-BS333)</f>
        <v>0</v>
      </c>
      <c r="BV333">
        <f>(BB333-BH333)/(BB333-BS333)</f>
        <v>0</v>
      </c>
      <c r="BW333">
        <f>(BH333-BG333)/(BH333-BA333)</f>
        <v>0</v>
      </c>
      <c r="BX333">
        <f>(BB333-BH333)/(BB333-BA333)</f>
        <v>0</v>
      </c>
      <c r="BY333">
        <f>(BU333*BS333/BG333)</f>
        <v>0</v>
      </c>
      <c r="BZ333">
        <f>(1-BY333)</f>
        <v>0</v>
      </c>
      <c r="DI333">
        <f>$B$11*EH333+$C$11*EI333+$F$11*ET333*(1-EW333)</f>
        <v>0</v>
      </c>
      <c r="DJ333">
        <f>DI333*DK333</f>
        <v>0</v>
      </c>
      <c r="DK333">
        <f>($B$11*$D$9+$C$11*$D$9+$F$11*((FG333+EY333)/MAX(FG333+EY333+FH333, 0.1)*$I$9+FH333/MAX(FG333+EY333+FH333, 0.1)*$J$9))/($B$11+$C$11+$F$11)</f>
        <v>0</v>
      </c>
      <c r="DL333">
        <f>($B$11*$K$9+$C$11*$K$9+$F$11*((FG333+EY333)/MAX(FG333+EY333+FH333, 0.1)*$P$9+FH333/MAX(FG333+EY333+FH333, 0.1)*$Q$9))/($B$11+$C$11+$F$11)</f>
        <v>0</v>
      </c>
      <c r="DM333">
        <v>3.7</v>
      </c>
      <c r="DN333">
        <v>0.5</v>
      </c>
      <c r="DO333" t="s">
        <v>440</v>
      </c>
      <c r="DP333">
        <v>2</v>
      </c>
      <c r="DQ333" t="b">
        <v>1</v>
      </c>
      <c r="DR333">
        <v>1758650271.314285</v>
      </c>
      <c r="DS333">
        <v>404.7256071428571</v>
      </c>
      <c r="DT333">
        <v>443.9681428571429</v>
      </c>
      <c r="DU333">
        <v>24.231</v>
      </c>
      <c r="DV333">
        <v>18.38255357142857</v>
      </c>
      <c r="DW333">
        <v>404.5383928571429</v>
      </c>
      <c r="DX333">
        <v>24.07774642857143</v>
      </c>
      <c r="DY333">
        <v>499.9747142857142</v>
      </c>
      <c r="DZ333">
        <v>90.42085714285714</v>
      </c>
      <c r="EA333">
        <v>0.03056462857142856</v>
      </c>
      <c r="EB333">
        <v>30.50301785714285</v>
      </c>
      <c r="EC333">
        <v>29.97390357142857</v>
      </c>
      <c r="ED333">
        <v>999.9000000000002</v>
      </c>
      <c r="EE333">
        <v>0</v>
      </c>
      <c r="EF333">
        <v>0</v>
      </c>
      <c r="EG333">
        <v>9996.119999999999</v>
      </c>
      <c r="EH333">
        <v>0</v>
      </c>
      <c r="EI333">
        <v>11.8036</v>
      </c>
      <c r="EJ333">
        <v>-39.24241785714286</v>
      </c>
      <c r="EK333">
        <v>414.7760714285714</v>
      </c>
      <c r="EL333">
        <v>452.2821785714285</v>
      </c>
      <c r="EM333">
        <v>5.848467142857143</v>
      </c>
      <c r="EN333">
        <v>443.9681428571429</v>
      </c>
      <c r="EO333">
        <v>18.38255357142857</v>
      </c>
      <c r="EP333">
        <v>2.19099</v>
      </c>
      <c r="EQ333">
        <v>1.662166428571429</v>
      </c>
      <c r="ER333">
        <v>18.89657857142857</v>
      </c>
      <c r="ES333">
        <v>14.54753571428571</v>
      </c>
      <c r="ET333">
        <v>2000.015</v>
      </c>
      <c r="EU333">
        <v>0.9800043214285713</v>
      </c>
      <c r="EV333">
        <v>0.01999604642857142</v>
      </c>
      <c r="EW333">
        <v>0</v>
      </c>
      <c r="EX333">
        <v>534.89525</v>
      </c>
      <c r="EY333">
        <v>5.00097</v>
      </c>
      <c r="EZ333">
        <v>10716.13928571428</v>
      </c>
      <c r="FA333">
        <v>16707.72857142858</v>
      </c>
      <c r="FB333">
        <v>41.2275</v>
      </c>
      <c r="FC333">
        <v>41.56199999999999</v>
      </c>
      <c r="FD333">
        <v>41.13164285714286</v>
      </c>
      <c r="FE333">
        <v>41.16928571428571</v>
      </c>
      <c r="FF333">
        <v>41.81199999999999</v>
      </c>
      <c r="FG333">
        <v>1955.125</v>
      </c>
      <c r="FH333">
        <v>39.89000000000001</v>
      </c>
      <c r="FI333">
        <v>0</v>
      </c>
      <c r="FJ333">
        <v>1758650280</v>
      </c>
      <c r="FK333">
        <v>0</v>
      </c>
      <c r="FL333">
        <v>534.9123461538461</v>
      </c>
      <c r="FM333">
        <v>20.58588031808102</v>
      </c>
      <c r="FN333">
        <v>419.6752131381802</v>
      </c>
      <c r="FO333">
        <v>10716.33461538461</v>
      </c>
      <c r="FP333">
        <v>15</v>
      </c>
      <c r="FQ333">
        <v>0</v>
      </c>
      <c r="FR333" t="s">
        <v>441</v>
      </c>
      <c r="FS333">
        <v>1747247426.5</v>
      </c>
      <c r="FT333">
        <v>1747247420.5</v>
      </c>
      <c r="FU333">
        <v>0</v>
      </c>
      <c r="FV333">
        <v>1.027</v>
      </c>
      <c r="FW333">
        <v>0.031</v>
      </c>
      <c r="FX333">
        <v>0.02</v>
      </c>
      <c r="FY333">
        <v>0.05</v>
      </c>
      <c r="FZ333">
        <v>420</v>
      </c>
      <c r="GA333">
        <v>16</v>
      </c>
      <c r="GB333">
        <v>0.01</v>
      </c>
      <c r="GC333">
        <v>0.1</v>
      </c>
      <c r="GD333">
        <v>-35.34581</v>
      </c>
      <c r="GE333">
        <v>-80.55959774859286</v>
      </c>
      <c r="GF333">
        <v>7.842040921431104</v>
      </c>
      <c r="GG333">
        <v>0</v>
      </c>
      <c r="GH333">
        <v>533.9958529411765</v>
      </c>
      <c r="GI333">
        <v>18.70788386587408</v>
      </c>
      <c r="GJ333">
        <v>1.864532982566826</v>
      </c>
      <c r="GK333">
        <v>-1</v>
      </c>
      <c r="GL333">
        <v>5.844702499999999</v>
      </c>
      <c r="GM333">
        <v>0.07423317073171132</v>
      </c>
      <c r="GN333">
        <v>0.00729944167385428</v>
      </c>
      <c r="GO333">
        <v>1</v>
      </c>
      <c r="GP333">
        <v>1</v>
      </c>
      <c r="GQ333">
        <v>2</v>
      </c>
      <c r="GR333" t="s">
        <v>442</v>
      </c>
      <c r="GS333">
        <v>3.13507</v>
      </c>
      <c r="GT333">
        <v>2.69083</v>
      </c>
      <c r="GU333">
        <v>0.0941071</v>
      </c>
      <c r="GV333">
        <v>0.100952</v>
      </c>
      <c r="GW333">
        <v>0.106889</v>
      </c>
      <c r="GX333">
        <v>0.0869567</v>
      </c>
      <c r="GY333">
        <v>28771.1</v>
      </c>
      <c r="GZ333">
        <v>28608.1</v>
      </c>
      <c r="HA333">
        <v>29527.2</v>
      </c>
      <c r="HB333">
        <v>29408.4</v>
      </c>
      <c r="HC333">
        <v>34841.4</v>
      </c>
      <c r="HD333">
        <v>35572.2</v>
      </c>
      <c r="HE333">
        <v>41550.6</v>
      </c>
      <c r="HF333">
        <v>41782.7</v>
      </c>
      <c r="HG333">
        <v>1.92125</v>
      </c>
      <c r="HH333">
        <v>1.85555</v>
      </c>
      <c r="HI333">
        <v>0.0644401</v>
      </c>
      <c r="HJ333">
        <v>0</v>
      </c>
      <c r="HK333">
        <v>28.93</v>
      </c>
      <c r="HL333">
        <v>999.9</v>
      </c>
      <c r="HM333">
        <v>43.5</v>
      </c>
      <c r="HN333">
        <v>31.9</v>
      </c>
      <c r="HO333">
        <v>22.8436</v>
      </c>
      <c r="HP333">
        <v>62.0126</v>
      </c>
      <c r="HQ333">
        <v>26.0897</v>
      </c>
      <c r="HR333">
        <v>1</v>
      </c>
      <c r="HS333">
        <v>0.120668</v>
      </c>
      <c r="HT333">
        <v>-0.8234399999999999</v>
      </c>
      <c r="HU333">
        <v>20.3361</v>
      </c>
      <c r="HV333">
        <v>5.21564</v>
      </c>
      <c r="HW333">
        <v>12.0141</v>
      </c>
      <c r="HX333">
        <v>4.98865</v>
      </c>
      <c r="HY333">
        <v>3.28778</v>
      </c>
      <c r="HZ333">
        <v>9999</v>
      </c>
      <c r="IA333">
        <v>9999</v>
      </c>
      <c r="IB333">
        <v>9999</v>
      </c>
      <c r="IC333">
        <v>999.9</v>
      </c>
      <c r="ID333">
        <v>1.86758</v>
      </c>
      <c r="IE333">
        <v>1.86674</v>
      </c>
      <c r="IF333">
        <v>1.86603</v>
      </c>
      <c r="IG333">
        <v>1.866</v>
      </c>
      <c r="IH333">
        <v>1.86785</v>
      </c>
      <c r="II333">
        <v>1.87028</v>
      </c>
      <c r="IJ333">
        <v>1.86896</v>
      </c>
      <c r="IK333">
        <v>1.87042</v>
      </c>
      <c r="IL333">
        <v>0</v>
      </c>
      <c r="IM333">
        <v>0</v>
      </c>
      <c r="IN333">
        <v>0</v>
      </c>
      <c r="IO333">
        <v>0</v>
      </c>
      <c r="IP333" t="s">
        <v>443</v>
      </c>
      <c r="IQ333" t="s">
        <v>444</v>
      </c>
      <c r="IR333" t="s">
        <v>445</v>
      </c>
      <c r="IS333" t="s">
        <v>445</v>
      </c>
      <c r="IT333" t="s">
        <v>445</v>
      </c>
      <c r="IU333" t="s">
        <v>445</v>
      </c>
      <c r="IV333">
        <v>0</v>
      </c>
      <c r="IW333">
        <v>100</v>
      </c>
      <c r="IX333">
        <v>100</v>
      </c>
      <c r="IY333">
        <v>0.185</v>
      </c>
      <c r="IZ333">
        <v>0.1534</v>
      </c>
      <c r="JA333">
        <v>0.1520806729546384</v>
      </c>
      <c r="JB333">
        <v>0.0003178419753343253</v>
      </c>
      <c r="JC333">
        <v>-6.012475575984678E-07</v>
      </c>
      <c r="JD333">
        <v>7.594320938325871E-11</v>
      </c>
      <c r="JE333">
        <v>-0.06537213769188976</v>
      </c>
      <c r="JF333">
        <v>-0.002779077146552394</v>
      </c>
      <c r="JG333">
        <v>0.0007843295920201409</v>
      </c>
      <c r="JH333">
        <v>-1.211717912536145E-05</v>
      </c>
      <c r="JI333">
        <v>4</v>
      </c>
      <c r="JJ333">
        <v>2338</v>
      </c>
      <c r="JK333">
        <v>1</v>
      </c>
      <c r="JL333">
        <v>27</v>
      </c>
      <c r="JM333">
        <v>190047.5</v>
      </c>
      <c r="JN333">
        <v>190047.6</v>
      </c>
      <c r="JO333">
        <v>1.15112</v>
      </c>
      <c r="JP333">
        <v>2.28638</v>
      </c>
      <c r="JQ333">
        <v>1.39648</v>
      </c>
      <c r="JR333">
        <v>2.34985</v>
      </c>
      <c r="JS333">
        <v>1.49536</v>
      </c>
      <c r="JT333">
        <v>2.53906</v>
      </c>
      <c r="JU333">
        <v>36.8842</v>
      </c>
      <c r="JV333">
        <v>24.0612</v>
      </c>
      <c r="JW333">
        <v>18</v>
      </c>
      <c r="JX333">
        <v>491.778</v>
      </c>
      <c r="JY333">
        <v>440.39</v>
      </c>
      <c r="JZ333">
        <v>29.3897</v>
      </c>
      <c r="KA333">
        <v>29.1614</v>
      </c>
      <c r="KB333">
        <v>29.9999</v>
      </c>
      <c r="KC333">
        <v>28.9943</v>
      </c>
      <c r="KD333">
        <v>28.9234</v>
      </c>
      <c r="KE333">
        <v>23.1749</v>
      </c>
      <c r="KF333">
        <v>23.6688</v>
      </c>
      <c r="KG333">
        <v>34.6897</v>
      </c>
      <c r="KH333">
        <v>29.4097</v>
      </c>
      <c r="KI333">
        <v>493.731</v>
      </c>
      <c r="KJ333">
        <v>18.349</v>
      </c>
      <c r="KK333">
        <v>100.915</v>
      </c>
      <c r="KL333">
        <v>100.471</v>
      </c>
    </row>
    <row r="334" spans="1:298">
      <c r="A334">
        <v>318</v>
      </c>
      <c r="B334">
        <v>1758650284.1</v>
      </c>
      <c r="C334">
        <v>8658.099999904633</v>
      </c>
      <c r="D334" t="s">
        <v>1083</v>
      </c>
      <c r="E334" t="s">
        <v>1084</v>
      </c>
      <c r="F334">
        <v>5</v>
      </c>
      <c r="G334" t="s">
        <v>1026</v>
      </c>
      <c r="H334" t="s">
        <v>437</v>
      </c>
      <c r="I334" t="s">
        <v>438</v>
      </c>
      <c r="J334">
        <v>1758650276.6</v>
      </c>
      <c r="K334">
        <f>(L334)/1000</f>
        <v>0</v>
      </c>
      <c r="L334">
        <f>IF(DQ334, AO334, AI334)</f>
        <v>0</v>
      </c>
      <c r="M334">
        <f>IF(DQ334, AJ334, AH334)</f>
        <v>0</v>
      </c>
      <c r="N334">
        <f>DS334 - IF(AV334&gt;1, M334*DM334*100.0/(AX334), 0)</f>
        <v>0</v>
      </c>
      <c r="O334">
        <f>((U334-K334/2)*N334-M334)/(U334+K334/2)</f>
        <v>0</v>
      </c>
      <c r="P334">
        <f>O334*(DZ334+EA334)/1000.0</f>
        <v>0</v>
      </c>
      <c r="Q334">
        <f>(DS334 - IF(AV334&gt;1, M334*DM334*100.0/(AX334), 0))*(DZ334+EA334)/1000.0</f>
        <v>0</v>
      </c>
      <c r="R334">
        <f>2.0/((1/T334-1/S334)+SIGN(T334)*SQRT((1/T334-1/S334)*(1/T334-1/S334) + 4*DN334/((DN334+1)*(DN334+1))*(2*1/T334*1/S334-1/S334*1/S334)))</f>
        <v>0</v>
      </c>
      <c r="S334">
        <f>IF(LEFT(DO334,1)&lt;&gt;"0",IF(LEFT(DO334,1)="1",3.0,DP334),$D$5+$E$5*(EG334*DZ334/($K$5*1000))+$F$5*(EG334*DZ334/($K$5*1000))*MAX(MIN(DM334,$J$5),$I$5)*MAX(MIN(DM334,$J$5),$I$5)+$G$5*MAX(MIN(DM334,$J$5),$I$5)*(EG334*DZ334/($K$5*1000))+$H$5*(EG334*DZ334/($K$5*1000))*(EG334*DZ334/($K$5*1000)))</f>
        <v>0</v>
      </c>
      <c r="T334">
        <f>K334*(1000-(1000*0.61365*exp(17.502*X334/(240.97+X334))/(DZ334+EA334)+DU334)/2)/(1000*0.61365*exp(17.502*X334/(240.97+X334))/(DZ334+EA334)-DU334)</f>
        <v>0</v>
      </c>
      <c r="U334">
        <f>1/((DN334+1)/(R334/1.6)+1/(S334/1.37)) + DN334/((DN334+1)/(R334/1.6) + DN334/(S334/1.37))</f>
        <v>0</v>
      </c>
      <c r="V334">
        <f>(DI334*DL334)</f>
        <v>0</v>
      </c>
      <c r="W334">
        <f>(EB334+(V334+2*0.95*5.67E-8*(((EB334+$B$7)+273)^4-(EB334+273)^4)-44100*K334)/(1.84*29.3*S334+8*0.95*5.67E-8*(EB334+273)^3))</f>
        <v>0</v>
      </c>
      <c r="X334">
        <f>($C$7*EC334+$D$7*ED334+$E$7*W334)</f>
        <v>0</v>
      </c>
      <c r="Y334">
        <f>0.61365*exp(17.502*X334/(240.97+X334))</f>
        <v>0</v>
      </c>
      <c r="Z334">
        <f>(AA334/AB334*100)</f>
        <v>0</v>
      </c>
      <c r="AA334">
        <f>DU334*(DZ334+EA334)/1000</f>
        <v>0</v>
      </c>
      <c r="AB334">
        <f>0.61365*exp(17.502*EB334/(240.97+EB334))</f>
        <v>0</v>
      </c>
      <c r="AC334">
        <f>(Y334-DU334*(DZ334+EA334)/1000)</f>
        <v>0</v>
      </c>
      <c r="AD334">
        <f>(-K334*44100)</f>
        <v>0</v>
      </c>
      <c r="AE334">
        <f>2*29.3*S334*0.92*(EB334-X334)</f>
        <v>0</v>
      </c>
      <c r="AF334">
        <f>2*0.95*5.67E-8*(((EB334+$B$7)+273)^4-(X334+273)^4)</f>
        <v>0</v>
      </c>
      <c r="AG334">
        <f>V334+AF334+AD334+AE334</f>
        <v>0</v>
      </c>
      <c r="AH334">
        <f>DY334*AV334*(DT334-DS334*(1000-AV334*DV334)/(1000-AV334*DU334))/(100*DM334)</f>
        <v>0</v>
      </c>
      <c r="AI334">
        <f>1000*DY334*AV334*(DU334-DV334)/(100*DM334*(1000-AV334*DU334))</f>
        <v>0</v>
      </c>
      <c r="AJ334">
        <f>(AK334 - AL334 - DZ334*1E3/(8.314*(EB334+273.15)) * AN334/DY334 * AM334) * DY334/(100*DM334) * (1000 - DV334)/1000</f>
        <v>0</v>
      </c>
      <c r="AK334">
        <v>484.6038776793997</v>
      </c>
      <c r="AL334">
        <v>445.6834000000002</v>
      </c>
      <c r="AM334">
        <v>3.012082197170844</v>
      </c>
      <c r="AN334">
        <v>64.96223837057754</v>
      </c>
      <c r="AO334">
        <f>(AQ334 - AP334 + DZ334*1E3/(8.314*(EB334+273.15)) * AS334/DY334 * AR334) * DY334/(100*DM334) * 1000/(1000 - AQ334)</f>
        <v>0</v>
      </c>
      <c r="AP334">
        <v>18.38690757960853</v>
      </c>
      <c r="AQ334">
        <v>24.24944121212121</v>
      </c>
      <c r="AR334">
        <v>1.423851442807756E-05</v>
      </c>
      <c r="AS334">
        <v>107.1830395523258</v>
      </c>
      <c r="AT334">
        <v>0</v>
      </c>
      <c r="AU334">
        <v>0</v>
      </c>
      <c r="AV334">
        <f>IF(AT334*$H$13&gt;=AX334,1.0,(AX334/(AX334-AT334*$H$13)))</f>
        <v>0</v>
      </c>
      <c r="AW334">
        <f>(AV334-1)*100</f>
        <v>0</v>
      </c>
      <c r="AX334">
        <f>MAX(0,($B$13+$C$13*EG334)/(1+$D$13*EG334)*DZ334/(EB334+273)*$E$13)</f>
        <v>0</v>
      </c>
      <c r="AY334" t="s">
        <v>439</v>
      </c>
      <c r="AZ334" t="s">
        <v>439</v>
      </c>
      <c r="BA334">
        <v>0</v>
      </c>
      <c r="BB334">
        <v>0</v>
      </c>
      <c r="BC334">
        <f>1-BA334/BB334</f>
        <v>0</v>
      </c>
      <c r="BD334">
        <v>0</v>
      </c>
      <c r="BE334" t="s">
        <v>439</v>
      </c>
      <c r="BF334" t="s">
        <v>439</v>
      </c>
      <c r="BG334">
        <v>0</v>
      </c>
      <c r="BH334">
        <v>0</v>
      </c>
      <c r="BI334">
        <f>1-BG334/BH334</f>
        <v>0</v>
      </c>
      <c r="BJ334">
        <v>0.5</v>
      </c>
      <c r="BK334">
        <f>DJ334</f>
        <v>0</v>
      </c>
      <c r="BL334">
        <f>M334</f>
        <v>0</v>
      </c>
      <c r="BM334">
        <f>BI334*BJ334*BK334</f>
        <v>0</v>
      </c>
      <c r="BN334">
        <f>(BL334-BD334)/BK334</f>
        <v>0</v>
      </c>
      <c r="BO334">
        <f>(BB334-BH334)/BH334</f>
        <v>0</v>
      </c>
      <c r="BP334">
        <f>BA334/(BC334+BA334/BH334)</f>
        <v>0</v>
      </c>
      <c r="BQ334" t="s">
        <v>439</v>
      </c>
      <c r="BR334">
        <v>0</v>
      </c>
      <c r="BS334">
        <f>IF(BR334&lt;&gt;0, BR334, BP334)</f>
        <v>0</v>
      </c>
      <c r="BT334">
        <f>1-BS334/BH334</f>
        <v>0</v>
      </c>
      <c r="BU334">
        <f>(BH334-BG334)/(BH334-BS334)</f>
        <v>0</v>
      </c>
      <c r="BV334">
        <f>(BB334-BH334)/(BB334-BS334)</f>
        <v>0</v>
      </c>
      <c r="BW334">
        <f>(BH334-BG334)/(BH334-BA334)</f>
        <v>0</v>
      </c>
      <c r="BX334">
        <f>(BB334-BH334)/(BB334-BA334)</f>
        <v>0</v>
      </c>
      <c r="BY334">
        <f>(BU334*BS334/BG334)</f>
        <v>0</v>
      </c>
      <c r="BZ334">
        <f>(1-BY334)</f>
        <v>0</v>
      </c>
      <c r="DI334">
        <f>$B$11*EH334+$C$11*EI334+$F$11*ET334*(1-EW334)</f>
        <v>0</v>
      </c>
      <c r="DJ334">
        <f>DI334*DK334</f>
        <v>0</v>
      </c>
      <c r="DK334">
        <f>($B$11*$D$9+$C$11*$D$9+$F$11*((FG334+EY334)/MAX(FG334+EY334+FH334, 0.1)*$I$9+FH334/MAX(FG334+EY334+FH334, 0.1)*$J$9))/($B$11+$C$11+$F$11)</f>
        <v>0</v>
      </c>
      <c r="DL334">
        <f>($B$11*$K$9+$C$11*$K$9+$F$11*((FG334+EY334)/MAX(FG334+EY334+FH334, 0.1)*$P$9+FH334/MAX(FG334+EY334+FH334, 0.1)*$Q$9))/($B$11+$C$11+$F$11)</f>
        <v>0</v>
      </c>
      <c r="DM334">
        <v>3.7</v>
      </c>
      <c r="DN334">
        <v>0.5</v>
      </c>
      <c r="DO334" t="s">
        <v>440</v>
      </c>
      <c r="DP334">
        <v>2</v>
      </c>
      <c r="DQ334" t="b">
        <v>1</v>
      </c>
      <c r="DR334">
        <v>1758650276.6</v>
      </c>
      <c r="DS334">
        <v>415.871037037037</v>
      </c>
      <c r="DT334">
        <v>460.9174074074074</v>
      </c>
      <c r="DU334">
        <v>24.23932222222222</v>
      </c>
      <c r="DV334">
        <v>18.38474444444444</v>
      </c>
      <c r="DW334">
        <v>415.6853333333333</v>
      </c>
      <c r="DX334">
        <v>24.08595185185185</v>
      </c>
      <c r="DY334">
        <v>499.9969629629629</v>
      </c>
      <c r="DZ334">
        <v>90.42133333333332</v>
      </c>
      <c r="EA334">
        <v>0.03029592222222222</v>
      </c>
      <c r="EB334">
        <v>30.50757407407407</v>
      </c>
      <c r="EC334">
        <v>29.97519259259259</v>
      </c>
      <c r="ED334">
        <v>999.9000000000001</v>
      </c>
      <c r="EE334">
        <v>0</v>
      </c>
      <c r="EF334">
        <v>0</v>
      </c>
      <c r="EG334">
        <v>10001.15407407407</v>
      </c>
      <c r="EH334">
        <v>0</v>
      </c>
      <c r="EI334">
        <v>11.80738518518519</v>
      </c>
      <c r="EJ334">
        <v>-45.04631481481481</v>
      </c>
      <c r="EK334">
        <v>426.2019629629629</v>
      </c>
      <c r="EL334">
        <v>469.549962962963</v>
      </c>
      <c r="EM334">
        <v>5.854596296296297</v>
      </c>
      <c r="EN334">
        <v>460.9174074074074</v>
      </c>
      <c r="EO334">
        <v>18.38474444444444</v>
      </c>
      <c r="EP334">
        <v>2.191753333333333</v>
      </c>
      <c r="EQ334">
        <v>1.662372222222222</v>
      </c>
      <c r="ER334">
        <v>18.90215925925926</v>
      </c>
      <c r="ES334">
        <v>14.54945925925926</v>
      </c>
      <c r="ET334">
        <v>1999.998518518519</v>
      </c>
      <c r="EU334">
        <v>0.980004074074074</v>
      </c>
      <c r="EV334">
        <v>0.01999628888888889</v>
      </c>
      <c r="EW334">
        <v>0</v>
      </c>
      <c r="EX334">
        <v>537.1794074074074</v>
      </c>
      <c r="EY334">
        <v>5.00097</v>
      </c>
      <c r="EZ334">
        <v>10762.78518518519</v>
      </c>
      <c r="FA334">
        <v>16707.58518518519</v>
      </c>
      <c r="FB334">
        <v>41.22433333333333</v>
      </c>
      <c r="FC334">
        <v>41.56199999999999</v>
      </c>
      <c r="FD334">
        <v>41.13188888888889</v>
      </c>
      <c r="FE334">
        <v>41.15944444444444</v>
      </c>
      <c r="FF334">
        <v>41.81199999999999</v>
      </c>
      <c r="FG334">
        <v>1955.108518518519</v>
      </c>
      <c r="FH334">
        <v>39.89000000000001</v>
      </c>
      <c r="FI334">
        <v>0</v>
      </c>
      <c r="FJ334">
        <v>1758650285.4</v>
      </c>
      <c r="FK334">
        <v>0</v>
      </c>
      <c r="FL334">
        <v>537.419</v>
      </c>
      <c r="FM334">
        <v>33.28161533957407</v>
      </c>
      <c r="FN334">
        <v>674.292306674778</v>
      </c>
      <c r="FO334">
        <v>10767.712</v>
      </c>
      <c r="FP334">
        <v>15</v>
      </c>
      <c r="FQ334">
        <v>0</v>
      </c>
      <c r="FR334" t="s">
        <v>441</v>
      </c>
      <c r="FS334">
        <v>1747247426.5</v>
      </c>
      <c r="FT334">
        <v>1747247420.5</v>
      </c>
      <c r="FU334">
        <v>0</v>
      </c>
      <c r="FV334">
        <v>1.027</v>
      </c>
      <c r="FW334">
        <v>0.031</v>
      </c>
      <c r="FX334">
        <v>0.02</v>
      </c>
      <c r="FY334">
        <v>0.05</v>
      </c>
      <c r="FZ334">
        <v>420</v>
      </c>
      <c r="GA334">
        <v>16</v>
      </c>
      <c r="GB334">
        <v>0.01</v>
      </c>
      <c r="GC334">
        <v>0.1</v>
      </c>
      <c r="GD334">
        <v>-41.0789575</v>
      </c>
      <c r="GE334">
        <v>-68.0867943714821</v>
      </c>
      <c r="GF334">
        <v>6.739329296965964</v>
      </c>
      <c r="GG334">
        <v>0</v>
      </c>
      <c r="GH334">
        <v>535.8509411764708</v>
      </c>
      <c r="GI334">
        <v>25.05103133485418</v>
      </c>
      <c r="GJ334">
        <v>2.521932626580325</v>
      </c>
      <c r="GK334">
        <v>-1</v>
      </c>
      <c r="GL334">
        <v>5.850920499999999</v>
      </c>
      <c r="GM334">
        <v>0.07566416510318211</v>
      </c>
      <c r="GN334">
        <v>0.007442384345759071</v>
      </c>
      <c r="GO334">
        <v>1</v>
      </c>
      <c r="GP334">
        <v>1</v>
      </c>
      <c r="GQ334">
        <v>2</v>
      </c>
      <c r="GR334" t="s">
        <v>442</v>
      </c>
      <c r="GS334">
        <v>3.13501</v>
      </c>
      <c r="GT334">
        <v>2.69032</v>
      </c>
      <c r="GU334">
        <v>0.09657</v>
      </c>
      <c r="GV334">
        <v>0.103617</v>
      </c>
      <c r="GW334">
        <v>0.106904</v>
      </c>
      <c r="GX334">
        <v>0.08696470000000001</v>
      </c>
      <c r="GY334">
        <v>28693.5</v>
      </c>
      <c r="GZ334">
        <v>28523.8</v>
      </c>
      <c r="HA334">
        <v>29527.9</v>
      </c>
      <c r="HB334">
        <v>29408.9</v>
      </c>
      <c r="HC334">
        <v>34841.5</v>
      </c>
      <c r="HD334">
        <v>35572.4</v>
      </c>
      <c r="HE334">
        <v>41551.4</v>
      </c>
      <c r="HF334">
        <v>41783.2</v>
      </c>
      <c r="HG334">
        <v>1.92115</v>
      </c>
      <c r="HH334">
        <v>1.85597</v>
      </c>
      <c r="HI334">
        <v>0.0640526</v>
      </c>
      <c r="HJ334">
        <v>0</v>
      </c>
      <c r="HK334">
        <v>28.9323</v>
      </c>
      <c r="HL334">
        <v>999.9</v>
      </c>
      <c r="HM334">
        <v>43.5</v>
      </c>
      <c r="HN334">
        <v>31.9</v>
      </c>
      <c r="HO334">
        <v>22.8436</v>
      </c>
      <c r="HP334">
        <v>61.9326</v>
      </c>
      <c r="HQ334">
        <v>26.0176</v>
      </c>
      <c r="HR334">
        <v>1</v>
      </c>
      <c r="HS334">
        <v>0.120221</v>
      </c>
      <c r="HT334">
        <v>-0.837209</v>
      </c>
      <c r="HU334">
        <v>20.3359</v>
      </c>
      <c r="HV334">
        <v>5.21415</v>
      </c>
      <c r="HW334">
        <v>12.0132</v>
      </c>
      <c r="HX334">
        <v>4.9873</v>
      </c>
      <c r="HY334">
        <v>3.2876</v>
      </c>
      <c r="HZ334">
        <v>9999</v>
      </c>
      <c r="IA334">
        <v>9999</v>
      </c>
      <c r="IB334">
        <v>9999</v>
      </c>
      <c r="IC334">
        <v>999.9</v>
      </c>
      <c r="ID334">
        <v>1.86762</v>
      </c>
      <c r="IE334">
        <v>1.86675</v>
      </c>
      <c r="IF334">
        <v>1.86603</v>
      </c>
      <c r="IG334">
        <v>1.866</v>
      </c>
      <c r="IH334">
        <v>1.86784</v>
      </c>
      <c r="II334">
        <v>1.87027</v>
      </c>
      <c r="IJ334">
        <v>1.86893</v>
      </c>
      <c r="IK334">
        <v>1.87042</v>
      </c>
      <c r="IL334">
        <v>0</v>
      </c>
      <c r="IM334">
        <v>0</v>
      </c>
      <c r="IN334">
        <v>0</v>
      </c>
      <c r="IO334">
        <v>0</v>
      </c>
      <c r="IP334" t="s">
        <v>443</v>
      </c>
      <c r="IQ334" t="s">
        <v>444</v>
      </c>
      <c r="IR334" t="s">
        <v>445</v>
      </c>
      <c r="IS334" t="s">
        <v>445</v>
      </c>
      <c r="IT334" t="s">
        <v>445</v>
      </c>
      <c r="IU334" t="s">
        <v>445</v>
      </c>
      <c r="IV334">
        <v>0</v>
      </c>
      <c r="IW334">
        <v>100</v>
      </c>
      <c r="IX334">
        <v>100</v>
      </c>
      <c r="IY334">
        <v>0.182</v>
      </c>
      <c r="IZ334">
        <v>0.1535</v>
      </c>
      <c r="JA334">
        <v>0.1520806729546384</v>
      </c>
      <c r="JB334">
        <v>0.0003178419753343253</v>
      </c>
      <c r="JC334">
        <v>-6.012475575984678E-07</v>
      </c>
      <c r="JD334">
        <v>7.594320938325871E-11</v>
      </c>
      <c r="JE334">
        <v>-0.06537213769188976</v>
      </c>
      <c r="JF334">
        <v>-0.002779077146552394</v>
      </c>
      <c r="JG334">
        <v>0.0007843295920201409</v>
      </c>
      <c r="JH334">
        <v>-1.211717912536145E-05</v>
      </c>
      <c r="JI334">
        <v>4</v>
      </c>
      <c r="JJ334">
        <v>2338</v>
      </c>
      <c r="JK334">
        <v>1</v>
      </c>
      <c r="JL334">
        <v>27</v>
      </c>
      <c r="JM334">
        <v>190047.6</v>
      </c>
      <c r="JN334">
        <v>190047.7</v>
      </c>
      <c r="JO334">
        <v>1.1853</v>
      </c>
      <c r="JP334">
        <v>2.29126</v>
      </c>
      <c r="JQ334">
        <v>1.39648</v>
      </c>
      <c r="JR334">
        <v>2.34375</v>
      </c>
      <c r="JS334">
        <v>1.49536</v>
      </c>
      <c r="JT334">
        <v>2.5354</v>
      </c>
      <c r="JU334">
        <v>36.8842</v>
      </c>
      <c r="JV334">
        <v>24.0612</v>
      </c>
      <c r="JW334">
        <v>18</v>
      </c>
      <c r="JX334">
        <v>491.707</v>
      </c>
      <c r="JY334">
        <v>440.651</v>
      </c>
      <c r="JZ334">
        <v>29.409</v>
      </c>
      <c r="KA334">
        <v>29.161</v>
      </c>
      <c r="KB334">
        <v>30</v>
      </c>
      <c r="KC334">
        <v>28.9934</v>
      </c>
      <c r="KD334">
        <v>28.9234</v>
      </c>
      <c r="KE334">
        <v>23.7905</v>
      </c>
      <c r="KF334">
        <v>23.6688</v>
      </c>
      <c r="KG334">
        <v>34.6897</v>
      </c>
      <c r="KH334">
        <v>29.4241</v>
      </c>
      <c r="KI334">
        <v>507.107</v>
      </c>
      <c r="KJ334">
        <v>18.3274</v>
      </c>
      <c r="KK334">
        <v>100.918</v>
      </c>
      <c r="KL334">
        <v>100.473</v>
      </c>
    </row>
    <row r="335" spans="1:298">
      <c r="A335">
        <v>319</v>
      </c>
      <c r="B335">
        <v>1758650289.1</v>
      </c>
      <c r="C335">
        <v>8663.099999904633</v>
      </c>
      <c r="D335" t="s">
        <v>1085</v>
      </c>
      <c r="E335" t="s">
        <v>1086</v>
      </c>
      <c r="F335">
        <v>5</v>
      </c>
      <c r="G335" t="s">
        <v>1026</v>
      </c>
      <c r="H335" t="s">
        <v>437</v>
      </c>
      <c r="I335" t="s">
        <v>438</v>
      </c>
      <c r="J335">
        <v>1758650281.314285</v>
      </c>
      <c r="K335">
        <f>(L335)/1000</f>
        <v>0</v>
      </c>
      <c r="L335">
        <f>IF(DQ335, AO335, AI335)</f>
        <v>0</v>
      </c>
      <c r="M335">
        <f>IF(DQ335, AJ335, AH335)</f>
        <v>0</v>
      </c>
      <c r="N335">
        <f>DS335 - IF(AV335&gt;1, M335*DM335*100.0/(AX335), 0)</f>
        <v>0</v>
      </c>
      <c r="O335">
        <f>((U335-K335/2)*N335-M335)/(U335+K335/2)</f>
        <v>0</v>
      </c>
      <c r="P335">
        <f>O335*(DZ335+EA335)/1000.0</f>
        <v>0</v>
      </c>
      <c r="Q335">
        <f>(DS335 - IF(AV335&gt;1, M335*DM335*100.0/(AX335), 0))*(DZ335+EA335)/1000.0</f>
        <v>0</v>
      </c>
      <c r="R335">
        <f>2.0/((1/T335-1/S335)+SIGN(T335)*SQRT((1/T335-1/S335)*(1/T335-1/S335) + 4*DN335/((DN335+1)*(DN335+1))*(2*1/T335*1/S335-1/S335*1/S335)))</f>
        <v>0</v>
      </c>
      <c r="S335">
        <f>IF(LEFT(DO335,1)&lt;&gt;"0",IF(LEFT(DO335,1)="1",3.0,DP335),$D$5+$E$5*(EG335*DZ335/($K$5*1000))+$F$5*(EG335*DZ335/($K$5*1000))*MAX(MIN(DM335,$J$5),$I$5)*MAX(MIN(DM335,$J$5),$I$5)+$G$5*MAX(MIN(DM335,$J$5),$I$5)*(EG335*DZ335/($K$5*1000))+$H$5*(EG335*DZ335/($K$5*1000))*(EG335*DZ335/($K$5*1000)))</f>
        <v>0</v>
      </c>
      <c r="T335">
        <f>K335*(1000-(1000*0.61365*exp(17.502*X335/(240.97+X335))/(DZ335+EA335)+DU335)/2)/(1000*0.61365*exp(17.502*X335/(240.97+X335))/(DZ335+EA335)-DU335)</f>
        <v>0</v>
      </c>
      <c r="U335">
        <f>1/((DN335+1)/(R335/1.6)+1/(S335/1.37)) + DN335/((DN335+1)/(R335/1.6) + DN335/(S335/1.37))</f>
        <v>0</v>
      </c>
      <c r="V335">
        <f>(DI335*DL335)</f>
        <v>0</v>
      </c>
      <c r="W335">
        <f>(EB335+(V335+2*0.95*5.67E-8*(((EB335+$B$7)+273)^4-(EB335+273)^4)-44100*K335)/(1.84*29.3*S335+8*0.95*5.67E-8*(EB335+273)^3))</f>
        <v>0</v>
      </c>
      <c r="X335">
        <f>($C$7*EC335+$D$7*ED335+$E$7*W335)</f>
        <v>0</v>
      </c>
      <c r="Y335">
        <f>0.61365*exp(17.502*X335/(240.97+X335))</f>
        <v>0</v>
      </c>
      <c r="Z335">
        <f>(AA335/AB335*100)</f>
        <v>0</v>
      </c>
      <c r="AA335">
        <f>DU335*(DZ335+EA335)/1000</f>
        <v>0</v>
      </c>
      <c r="AB335">
        <f>0.61365*exp(17.502*EB335/(240.97+EB335))</f>
        <v>0</v>
      </c>
      <c r="AC335">
        <f>(Y335-DU335*(DZ335+EA335)/1000)</f>
        <v>0</v>
      </c>
      <c r="AD335">
        <f>(-K335*44100)</f>
        <v>0</v>
      </c>
      <c r="AE335">
        <f>2*29.3*S335*0.92*(EB335-X335)</f>
        <v>0</v>
      </c>
      <c r="AF335">
        <f>2*0.95*5.67E-8*(((EB335+$B$7)+273)^4-(X335+273)^4)</f>
        <v>0</v>
      </c>
      <c r="AG335">
        <f>V335+AF335+AD335+AE335</f>
        <v>0</v>
      </c>
      <c r="AH335">
        <f>DY335*AV335*(DT335-DS335*(1000-AV335*DV335)/(1000-AV335*DU335))/(100*DM335)</f>
        <v>0</v>
      </c>
      <c r="AI335">
        <f>1000*DY335*AV335*(DU335-DV335)/(100*DM335*(1000-AV335*DU335))</f>
        <v>0</v>
      </c>
      <c r="AJ335">
        <f>(AK335 - AL335 - DZ335*1E3/(8.314*(EB335+273.15)) * AN335/DY335 * AM335) * DY335/(100*DM335) * (1000 - DV335)/1000</f>
        <v>0</v>
      </c>
      <c r="AK335">
        <v>501.7222197217265</v>
      </c>
      <c r="AL335">
        <v>461.2127030303029</v>
      </c>
      <c r="AM335">
        <v>3.113925207621469</v>
      </c>
      <c r="AN335">
        <v>64.96223837057754</v>
      </c>
      <c r="AO335">
        <f>(AQ335 - AP335 + DZ335*1E3/(8.314*(EB335+273.15)) * AS335/DY335 * AR335) * DY335/(100*DM335) * 1000/(1000 - AQ335)</f>
        <v>0</v>
      </c>
      <c r="AP335">
        <v>18.38944593192182</v>
      </c>
      <c r="AQ335">
        <v>24.26196484848484</v>
      </c>
      <c r="AR335">
        <v>3.603104748427164E-05</v>
      </c>
      <c r="AS335">
        <v>107.1830395523258</v>
      </c>
      <c r="AT335">
        <v>0</v>
      </c>
      <c r="AU335">
        <v>0</v>
      </c>
      <c r="AV335">
        <f>IF(AT335*$H$13&gt;=AX335,1.0,(AX335/(AX335-AT335*$H$13)))</f>
        <v>0</v>
      </c>
      <c r="AW335">
        <f>(AV335-1)*100</f>
        <v>0</v>
      </c>
      <c r="AX335">
        <f>MAX(0,($B$13+$C$13*EG335)/(1+$D$13*EG335)*DZ335/(EB335+273)*$E$13)</f>
        <v>0</v>
      </c>
      <c r="AY335" t="s">
        <v>439</v>
      </c>
      <c r="AZ335" t="s">
        <v>439</v>
      </c>
      <c r="BA335">
        <v>0</v>
      </c>
      <c r="BB335">
        <v>0</v>
      </c>
      <c r="BC335">
        <f>1-BA335/BB335</f>
        <v>0</v>
      </c>
      <c r="BD335">
        <v>0</v>
      </c>
      <c r="BE335" t="s">
        <v>439</v>
      </c>
      <c r="BF335" t="s">
        <v>439</v>
      </c>
      <c r="BG335">
        <v>0</v>
      </c>
      <c r="BH335">
        <v>0</v>
      </c>
      <c r="BI335">
        <f>1-BG335/BH335</f>
        <v>0</v>
      </c>
      <c r="BJ335">
        <v>0.5</v>
      </c>
      <c r="BK335">
        <f>DJ335</f>
        <v>0</v>
      </c>
      <c r="BL335">
        <f>M335</f>
        <v>0</v>
      </c>
      <c r="BM335">
        <f>BI335*BJ335*BK335</f>
        <v>0</v>
      </c>
      <c r="BN335">
        <f>(BL335-BD335)/BK335</f>
        <v>0</v>
      </c>
      <c r="BO335">
        <f>(BB335-BH335)/BH335</f>
        <v>0</v>
      </c>
      <c r="BP335">
        <f>BA335/(BC335+BA335/BH335)</f>
        <v>0</v>
      </c>
      <c r="BQ335" t="s">
        <v>439</v>
      </c>
      <c r="BR335">
        <v>0</v>
      </c>
      <c r="BS335">
        <f>IF(BR335&lt;&gt;0, BR335, BP335)</f>
        <v>0</v>
      </c>
      <c r="BT335">
        <f>1-BS335/BH335</f>
        <v>0</v>
      </c>
      <c r="BU335">
        <f>(BH335-BG335)/(BH335-BS335)</f>
        <v>0</v>
      </c>
      <c r="BV335">
        <f>(BB335-BH335)/(BB335-BS335)</f>
        <v>0</v>
      </c>
      <c r="BW335">
        <f>(BH335-BG335)/(BH335-BA335)</f>
        <v>0</v>
      </c>
      <c r="BX335">
        <f>(BB335-BH335)/(BB335-BA335)</f>
        <v>0</v>
      </c>
      <c r="BY335">
        <f>(BU335*BS335/BG335)</f>
        <v>0</v>
      </c>
      <c r="BZ335">
        <f>(1-BY335)</f>
        <v>0</v>
      </c>
      <c r="DI335">
        <f>$B$11*EH335+$C$11*EI335+$F$11*ET335*(1-EW335)</f>
        <v>0</v>
      </c>
      <c r="DJ335">
        <f>DI335*DK335</f>
        <v>0</v>
      </c>
      <c r="DK335">
        <f>($B$11*$D$9+$C$11*$D$9+$F$11*((FG335+EY335)/MAX(FG335+EY335+FH335, 0.1)*$I$9+FH335/MAX(FG335+EY335+FH335, 0.1)*$J$9))/($B$11+$C$11+$F$11)</f>
        <v>0</v>
      </c>
      <c r="DL335">
        <f>($B$11*$K$9+$C$11*$K$9+$F$11*((FG335+EY335)/MAX(FG335+EY335+FH335, 0.1)*$P$9+FH335/MAX(FG335+EY335+FH335, 0.1)*$Q$9))/($B$11+$C$11+$F$11)</f>
        <v>0</v>
      </c>
      <c r="DM335">
        <v>3.7</v>
      </c>
      <c r="DN335">
        <v>0.5</v>
      </c>
      <c r="DO335" t="s">
        <v>440</v>
      </c>
      <c r="DP335">
        <v>2</v>
      </c>
      <c r="DQ335" t="b">
        <v>1</v>
      </c>
      <c r="DR335">
        <v>1758650281.314285</v>
      </c>
      <c r="DS335">
        <v>428.5425</v>
      </c>
      <c r="DT335">
        <v>476.6339642857143</v>
      </c>
      <c r="DU335">
        <v>24.24761071428571</v>
      </c>
      <c r="DV335">
        <v>18.38660714285714</v>
      </c>
      <c r="DW335">
        <v>428.3587499999999</v>
      </c>
      <c r="DX335">
        <v>24.094125</v>
      </c>
      <c r="DY335">
        <v>500.0110357142857</v>
      </c>
      <c r="DZ335">
        <v>90.42114285714287</v>
      </c>
      <c r="EA335">
        <v>0.03030017500000001</v>
      </c>
      <c r="EB335">
        <v>30.512</v>
      </c>
      <c r="EC335">
        <v>29.97776071428571</v>
      </c>
      <c r="ED335">
        <v>999.9000000000002</v>
      </c>
      <c r="EE335">
        <v>0</v>
      </c>
      <c r="EF335">
        <v>0</v>
      </c>
      <c r="EG335">
        <v>10006.37714285715</v>
      </c>
      <c r="EH335">
        <v>0</v>
      </c>
      <c r="EI335">
        <v>11.8073</v>
      </c>
      <c r="EJ335">
        <v>-48.09137500000001</v>
      </c>
      <c r="EK335">
        <v>439.1920000000001</v>
      </c>
      <c r="EL335">
        <v>485.5618214285714</v>
      </c>
      <c r="EM335">
        <v>5.861022142857143</v>
      </c>
      <c r="EN335">
        <v>476.6339642857143</v>
      </c>
      <c r="EO335">
        <v>18.38660714285714</v>
      </c>
      <c r="EP335">
        <v>2.192498214285715</v>
      </c>
      <c r="EQ335">
        <v>1.662537142857143</v>
      </c>
      <c r="ER335">
        <v>18.9076</v>
      </c>
      <c r="ES335">
        <v>14.55099285714286</v>
      </c>
      <c r="ET335">
        <v>1999.955357142857</v>
      </c>
      <c r="EU335">
        <v>0.9800035714285712</v>
      </c>
      <c r="EV335">
        <v>0.01999679285714285</v>
      </c>
      <c r="EW335">
        <v>0</v>
      </c>
      <c r="EX335">
        <v>540.0854999999999</v>
      </c>
      <c r="EY335">
        <v>5.00097</v>
      </c>
      <c r="EZ335">
        <v>10820.42857142857</v>
      </c>
      <c r="FA335">
        <v>16707.21785714286</v>
      </c>
      <c r="FB335">
        <v>41.21174999999999</v>
      </c>
      <c r="FC335">
        <v>41.56199999999999</v>
      </c>
      <c r="FD335">
        <v>41.13164285714286</v>
      </c>
      <c r="FE335">
        <v>41.16042857142855</v>
      </c>
      <c r="FF335">
        <v>41.81199999999999</v>
      </c>
      <c r="FG335">
        <v>1955.065357142857</v>
      </c>
      <c r="FH335">
        <v>39.89000000000001</v>
      </c>
      <c r="FI335">
        <v>0</v>
      </c>
      <c r="FJ335">
        <v>1758650290.2</v>
      </c>
      <c r="FK335">
        <v>0</v>
      </c>
      <c r="FL335">
        <v>540.44844</v>
      </c>
      <c r="FM335">
        <v>42.83630769069462</v>
      </c>
      <c r="FN335">
        <v>840.9230769322355</v>
      </c>
      <c r="FO335">
        <v>10827.536</v>
      </c>
      <c r="FP335">
        <v>15</v>
      </c>
      <c r="FQ335">
        <v>0</v>
      </c>
      <c r="FR335" t="s">
        <v>441</v>
      </c>
      <c r="FS335">
        <v>1747247426.5</v>
      </c>
      <c r="FT335">
        <v>1747247420.5</v>
      </c>
      <c r="FU335">
        <v>0</v>
      </c>
      <c r="FV335">
        <v>1.027</v>
      </c>
      <c r="FW335">
        <v>0.031</v>
      </c>
      <c r="FX335">
        <v>0.02</v>
      </c>
      <c r="FY335">
        <v>0.05</v>
      </c>
      <c r="FZ335">
        <v>420</v>
      </c>
      <c r="GA335">
        <v>16</v>
      </c>
      <c r="GB335">
        <v>0.01</v>
      </c>
      <c r="GC335">
        <v>0.1</v>
      </c>
      <c r="GD335">
        <v>-45.97128292682927</v>
      </c>
      <c r="GE335">
        <v>-40.89807595818807</v>
      </c>
      <c r="GF335">
        <v>4.173013681829103</v>
      </c>
      <c r="GG335">
        <v>0</v>
      </c>
      <c r="GH335">
        <v>538.5782352941177</v>
      </c>
      <c r="GI335">
        <v>36.0807333972239</v>
      </c>
      <c r="GJ335">
        <v>3.585671329864622</v>
      </c>
      <c r="GK335">
        <v>-1</v>
      </c>
      <c r="GL335">
        <v>5.857137317073171</v>
      </c>
      <c r="GM335">
        <v>0.07896229965156321</v>
      </c>
      <c r="GN335">
        <v>0.007954460636738079</v>
      </c>
      <c r="GO335">
        <v>1</v>
      </c>
      <c r="GP335">
        <v>1</v>
      </c>
      <c r="GQ335">
        <v>2</v>
      </c>
      <c r="GR335" t="s">
        <v>442</v>
      </c>
      <c r="GS335">
        <v>3.13507</v>
      </c>
      <c r="GT335">
        <v>2.69096</v>
      </c>
      <c r="GU335">
        <v>0.09908930000000001</v>
      </c>
      <c r="GV335">
        <v>0.10625</v>
      </c>
      <c r="GW335">
        <v>0.106936</v>
      </c>
      <c r="GX335">
        <v>0.0869669</v>
      </c>
      <c r="GY335">
        <v>28613.1</v>
      </c>
      <c r="GZ335">
        <v>28440.2</v>
      </c>
      <c r="HA335">
        <v>29527.4</v>
      </c>
      <c r="HB335">
        <v>29409.1</v>
      </c>
      <c r="HC335">
        <v>34839.8</v>
      </c>
      <c r="HD335">
        <v>35572.5</v>
      </c>
      <c r="HE335">
        <v>41550.8</v>
      </c>
      <c r="HF335">
        <v>41783.4</v>
      </c>
      <c r="HG335">
        <v>1.92145</v>
      </c>
      <c r="HH335">
        <v>1.85597</v>
      </c>
      <c r="HI335">
        <v>0.0649691</v>
      </c>
      <c r="HJ335">
        <v>0</v>
      </c>
      <c r="HK335">
        <v>28.9323</v>
      </c>
      <c r="HL335">
        <v>999.9</v>
      </c>
      <c r="HM335">
        <v>43.5</v>
      </c>
      <c r="HN335">
        <v>31.9</v>
      </c>
      <c r="HO335">
        <v>22.8412</v>
      </c>
      <c r="HP335">
        <v>61.6726</v>
      </c>
      <c r="HQ335">
        <v>26.0737</v>
      </c>
      <c r="HR335">
        <v>1</v>
      </c>
      <c r="HS335">
        <v>0.120335</v>
      </c>
      <c r="HT335">
        <v>-0.836277</v>
      </c>
      <c r="HU335">
        <v>20.336</v>
      </c>
      <c r="HV335">
        <v>5.21489</v>
      </c>
      <c r="HW335">
        <v>12.0131</v>
      </c>
      <c r="HX335">
        <v>4.9882</v>
      </c>
      <c r="HY335">
        <v>3.28765</v>
      </c>
      <c r="HZ335">
        <v>9999</v>
      </c>
      <c r="IA335">
        <v>9999</v>
      </c>
      <c r="IB335">
        <v>9999</v>
      </c>
      <c r="IC335">
        <v>999.9</v>
      </c>
      <c r="ID335">
        <v>1.8676</v>
      </c>
      <c r="IE335">
        <v>1.86675</v>
      </c>
      <c r="IF335">
        <v>1.86606</v>
      </c>
      <c r="IG335">
        <v>1.866</v>
      </c>
      <c r="IH335">
        <v>1.86784</v>
      </c>
      <c r="II335">
        <v>1.87028</v>
      </c>
      <c r="IJ335">
        <v>1.86896</v>
      </c>
      <c r="IK335">
        <v>1.87042</v>
      </c>
      <c r="IL335">
        <v>0</v>
      </c>
      <c r="IM335">
        <v>0</v>
      </c>
      <c r="IN335">
        <v>0</v>
      </c>
      <c r="IO335">
        <v>0</v>
      </c>
      <c r="IP335" t="s">
        <v>443</v>
      </c>
      <c r="IQ335" t="s">
        <v>444</v>
      </c>
      <c r="IR335" t="s">
        <v>445</v>
      </c>
      <c r="IS335" t="s">
        <v>445</v>
      </c>
      <c r="IT335" t="s">
        <v>445</v>
      </c>
      <c r="IU335" t="s">
        <v>445</v>
      </c>
      <c r="IV335">
        <v>0</v>
      </c>
      <c r="IW335">
        <v>100</v>
      </c>
      <c r="IX335">
        <v>100</v>
      </c>
      <c r="IY335">
        <v>0.18</v>
      </c>
      <c r="IZ335">
        <v>0.1537</v>
      </c>
      <c r="JA335">
        <v>0.1520806729546384</v>
      </c>
      <c r="JB335">
        <v>0.0003178419753343253</v>
      </c>
      <c r="JC335">
        <v>-6.012475575984678E-07</v>
      </c>
      <c r="JD335">
        <v>7.594320938325871E-11</v>
      </c>
      <c r="JE335">
        <v>-0.06537213769188976</v>
      </c>
      <c r="JF335">
        <v>-0.002779077146552394</v>
      </c>
      <c r="JG335">
        <v>0.0007843295920201409</v>
      </c>
      <c r="JH335">
        <v>-1.211717912536145E-05</v>
      </c>
      <c r="JI335">
        <v>4</v>
      </c>
      <c r="JJ335">
        <v>2338</v>
      </c>
      <c r="JK335">
        <v>1</v>
      </c>
      <c r="JL335">
        <v>27</v>
      </c>
      <c r="JM335">
        <v>190047.7</v>
      </c>
      <c r="JN335">
        <v>190047.8</v>
      </c>
      <c r="JO335">
        <v>1.21582</v>
      </c>
      <c r="JP335">
        <v>2.28271</v>
      </c>
      <c r="JQ335">
        <v>1.39648</v>
      </c>
      <c r="JR335">
        <v>2.34863</v>
      </c>
      <c r="JS335">
        <v>1.49536</v>
      </c>
      <c r="JT335">
        <v>2.55493</v>
      </c>
      <c r="JU335">
        <v>36.8842</v>
      </c>
      <c r="JV335">
        <v>24.0612</v>
      </c>
      <c r="JW335">
        <v>18</v>
      </c>
      <c r="JX335">
        <v>491.897</v>
      </c>
      <c r="JY335">
        <v>440.651</v>
      </c>
      <c r="JZ335">
        <v>29.4245</v>
      </c>
      <c r="KA335">
        <v>29.1607</v>
      </c>
      <c r="KB335">
        <v>30.0001</v>
      </c>
      <c r="KC335">
        <v>28.9934</v>
      </c>
      <c r="KD335">
        <v>28.9234</v>
      </c>
      <c r="KE335">
        <v>24.4552</v>
      </c>
      <c r="KF335">
        <v>23.6688</v>
      </c>
      <c r="KG335">
        <v>34.6897</v>
      </c>
      <c r="KH335">
        <v>29.4354</v>
      </c>
      <c r="KI335">
        <v>527.143</v>
      </c>
      <c r="KJ335">
        <v>18.3043</v>
      </c>
      <c r="KK335">
        <v>100.916</v>
      </c>
      <c r="KL335">
        <v>100.474</v>
      </c>
    </row>
    <row r="336" spans="1:298">
      <c r="A336">
        <v>320</v>
      </c>
      <c r="B336">
        <v>1758650294.1</v>
      </c>
      <c r="C336">
        <v>8668.099999904633</v>
      </c>
      <c r="D336" t="s">
        <v>1087</v>
      </c>
      <c r="E336" t="s">
        <v>1088</v>
      </c>
      <c r="F336">
        <v>5</v>
      </c>
      <c r="G336" t="s">
        <v>1026</v>
      </c>
      <c r="H336" t="s">
        <v>437</v>
      </c>
      <c r="I336" t="s">
        <v>438</v>
      </c>
      <c r="J336">
        <v>1758650286.6</v>
      </c>
      <c r="K336">
        <f>(L336)/1000</f>
        <v>0</v>
      </c>
      <c r="L336">
        <f>IF(DQ336, AO336, AI336)</f>
        <v>0</v>
      </c>
      <c r="M336">
        <f>IF(DQ336, AJ336, AH336)</f>
        <v>0</v>
      </c>
      <c r="N336">
        <f>DS336 - IF(AV336&gt;1, M336*DM336*100.0/(AX336), 0)</f>
        <v>0</v>
      </c>
      <c r="O336">
        <f>((U336-K336/2)*N336-M336)/(U336+K336/2)</f>
        <v>0</v>
      </c>
      <c r="P336">
        <f>O336*(DZ336+EA336)/1000.0</f>
        <v>0</v>
      </c>
      <c r="Q336">
        <f>(DS336 - IF(AV336&gt;1, M336*DM336*100.0/(AX336), 0))*(DZ336+EA336)/1000.0</f>
        <v>0</v>
      </c>
      <c r="R336">
        <f>2.0/((1/T336-1/S336)+SIGN(T336)*SQRT((1/T336-1/S336)*(1/T336-1/S336) + 4*DN336/((DN336+1)*(DN336+1))*(2*1/T336*1/S336-1/S336*1/S336)))</f>
        <v>0</v>
      </c>
      <c r="S336">
        <f>IF(LEFT(DO336,1)&lt;&gt;"0",IF(LEFT(DO336,1)="1",3.0,DP336),$D$5+$E$5*(EG336*DZ336/($K$5*1000))+$F$5*(EG336*DZ336/($K$5*1000))*MAX(MIN(DM336,$J$5),$I$5)*MAX(MIN(DM336,$J$5),$I$5)+$G$5*MAX(MIN(DM336,$J$5),$I$5)*(EG336*DZ336/($K$5*1000))+$H$5*(EG336*DZ336/($K$5*1000))*(EG336*DZ336/($K$5*1000)))</f>
        <v>0</v>
      </c>
      <c r="T336">
        <f>K336*(1000-(1000*0.61365*exp(17.502*X336/(240.97+X336))/(DZ336+EA336)+DU336)/2)/(1000*0.61365*exp(17.502*X336/(240.97+X336))/(DZ336+EA336)-DU336)</f>
        <v>0</v>
      </c>
      <c r="U336">
        <f>1/((DN336+1)/(R336/1.6)+1/(S336/1.37)) + DN336/((DN336+1)/(R336/1.6) + DN336/(S336/1.37))</f>
        <v>0</v>
      </c>
      <c r="V336">
        <f>(DI336*DL336)</f>
        <v>0</v>
      </c>
      <c r="W336">
        <f>(EB336+(V336+2*0.95*5.67E-8*(((EB336+$B$7)+273)^4-(EB336+273)^4)-44100*K336)/(1.84*29.3*S336+8*0.95*5.67E-8*(EB336+273)^3))</f>
        <v>0</v>
      </c>
      <c r="X336">
        <f>($C$7*EC336+$D$7*ED336+$E$7*W336)</f>
        <v>0</v>
      </c>
      <c r="Y336">
        <f>0.61365*exp(17.502*X336/(240.97+X336))</f>
        <v>0</v>
      </c>
      <c r="Z336">
        <f>(AA336/AB336*100)</f>
        <v>0</v>
      </c>
      <c r="AA336">
        <f>DU336*(DZ336+EA336)/1000</f>
        <v>0</v>
      </c>
      <c r="AB336">
        <f>0.61365*exp(17.502*EB336/(240.97+EB336))</f>
        <v>0</v>
      </c>
      <c r="AC336">
        <f>(Y336-DU336*(DZ336+EA336)/1000)</f>
        <v>0</v>
      </c>
      <c r="AD336">
        <f>(-K336*44100)</f>
        <v>0</v>
      </c>
      <c r="AE336">
        <f>2*29.3*S336*0.92*(EB336-X336)</f>
        <v>0</v>
      </c>
      <c r="AF336">
        <f>2*0.95*5.67E-8*(((EB336+$B$7)+273)^4-(X336+273)^4)</f>
        <v>0</v>
      </c>
      <c r="AG336">
        <f>V336+AF336+AD336+AE336</f>
        <v>0</v>
      </c>
      <c r="AH336">
        <f>DY336*AV336*(DT336-DS336*(1000-AV336*DV336)/(1000-AV336*DU336))/(100*DM336)</f>
        <v>0</v>
      </c>
      <c r="AI336">
        <f>1000*DY336*AV336*(DU336-DV336)/(100*DM336*(1000-AV336*DU336))</f>
        <v>0</v>
      </c>
      <c r="AJ336">
        <f>(AK336 - AL336 - DZ336*1E3/(8.314*(EB336+273.15)) * AN336/DY336 * AM336) * DY336/(100*DM336) * (1000 - DV336)/1000</f>
        <v>0</v>
      </c>
      <c r="AK336">
        <v>519.0301969053297</v>
      </c>
      <c r="AL336">
        <v>477.3214606060606</v>
      </c>
      <c r="AM336">
        <v>3.228310829616907</v>
      </c>
      <c r="AN336">
        <v>64.96223837057754</v>
      </c>
      <c r="AO336">
        <f>(AQ336 - AP336 + DZ336*1E3/(8.314*(EB336+273.15)) * AS336/DY336 * AR336) * DY336/(100*DM336) * 1000/(1000 - AQ336)</f>
        <v>0</v>
      </c>
      <c r="AP336">
        <v>18.39060355537273</v>
      </c>
      <c r="AQ336">
        <v>24.26814666666667</v>
      </c>
      <c r="AR336">
        <v>2.261005588348882E-05</v>
      </c>
      <c r="AS336">
        <v>107.1830395523258</v>
      </c>
      <c r="AT336">
        <v>0</v>
      </c>
      <c r="AU336">
        <v>0</v>
      </c>
      <c r="AV336">
        <f>IF(AT336*$H$13&gt;=AX336,1.0,(AX336/(AX336-AT336*$H$13)))</f>
        <v>0</v>
      </c>
      <c r="AW336">
        <f>(AV336-1)*100</f>
        <v>0</v>
      </c>
      <c r="AX336">
        <f>MAX(0,($B$13+$C$13*EG336)/(1+$D$13*EG336)*DZ336/(EB336+273)*$E$13)</f>
        <v>0</v>
      </c>
      <c r="AY336" t="s">
        <v>439</v>
      </c>
      <c r="AZ336" t="s">
        <v>439</v>
      </c>
      <c r="BA336">
        <v>0</v>
      </c>
      <c r="BB336">
        <v>0</v>
      </c>
      <c r="BC336">
        <f>1-BA336/BB336</f>
        <v>0</v>
      </c>
      <c r="BD336">
        <v>0</v>
      </c>
      <c r="BE336" t="s">
        <v>439</v>
      </c>
      <c r="BF336" t="s">
        <v>439</v>
      </c>
      <c r="BG336">
        <v>0</v>
      </c>
      <c r="BH336">
        <v>0</v>
      </c>
      <c r="BI336">
        <f>1-BG336/BH336</f>
        <v>0</v>
      </c>
      <c r="BJ336">
        <v>0.5</v>
      </c>
      <c r="BK336">
        <f>DJ336</f>
        <v>0</v>
      </c>
      <c r="BL336">
        <f>M336</f>
        <v>0</v>
      </c>
      <c r="BM336">
        <f>BI336*BJ336*BK336</f>
        <v>0</v>
      </c>
      <c r="BN336">
        <f>(BL336-BD336)/BK336</f>
        <v>0</v>
      </c>
      <c r="BO336">
        <f>(BB336-BH336)/BH336</f>
        <v>0</v>
      </c>
      <c r="BP336">
        <f>BA336/(BC336+BA336/BH336)</f>
        <v>0</v>
      </c>
      <c r="BQ336" t="s">
        <v>439</v>
      </c>
      <c r="BR336">
        <v>0</v>
      </c>
      <c r="BS336">
        <f>IF(BR336&lt;&gt;0, BR336, BP336)</f>
        <v>0</v>
      </c>
      <c r="BT336">
        <f>1-BS336/BH336</f>
        <v>0</v>
      </c>
      <c r="BU336">
        <f>(BH336-BG336)/(BH336-BS336)</f>
        <v>0</v>
      </c>
      <c r="BV336">
        <f>(BB336-BH336)/(BB336-BS336)</f>
        <v>0</v>
      </c>
      <c r="BW336">
        <f>(BH336-BG336)/(BH336-BA336)</f>
        <v>0</v>
      </c>
      <c r="BX336">
        <f>(BB336-BH336)/(BB336-BA336)</f>
        <v>0</v>
      </c>
      <c r="BY336">
        <f>(BU336*BS336/BG336)</f>
        <v>0</v>
      </c>
      <c r="BZ336">
        <f>(1-BY336)</f>
        <v>0</v>
      </c>
      <c r="DI336">
        <f>$B$11*EH336+$C$11*EI336+$F$11*ET336*(1-EW336)</f>
        <v>0</v>
      </c>
      <c r="DJ336">
        <f>DI336*DK336</f>
        <v>0</v>
      </c>
      <c r="DK336">
        <f>($B$11*$D$9+$C$11*$D$9+$F$11*((FG336+EY336)/MAX(FG336+EY336+FH336, 0.1)*$I$9+FH336/MAX(FG336+EY336+FH336, 0.1)*$J$9))/($B$11+$C$11+$F$11)</f>
        <v>0</v>
      </c>
      <c r="DL336">
        <f>($B$11*$K$9+$C$11*$K$9+$F$11*((FG336+EY336)/MAX(FG336+EY336+FH336, 0.1)*$P$9+FH336/MAX(FG336+EY336+FH336, 0.1)*$Q$9))/($B$11+$C$11+$F$11)</f>
        <v>0</v>
      </c>
      <c r="DM336">
        <v>3.7</v>
      </c>
      <c r="DN336">
        <v>0.5</v>
      </c>
      <c r="DO336" t="s">
        <v>440</v>
      </c>
      <c r="DP336">
        <v>2</v>
      </c>
      <c r="DQ336" t="b">
        <v>1</v>
      </c>
      <c r="DR336">
        <v>1758650286.6</v>
      </c>
      <c r="DS336">
        <v>444.1022962962962</v>
      </c>
      <c r="DT336">
        <v>494.4472962962963</v>
      </c>
      <c r="DU336">
        <v>24.25628888888889</v>
      </c>
      <c r="DV336">
        <v>18.38890740740741</v>
      </c>
      <c r="DW336">
        <v>443.9211481481482</v>
      </c>
      <c r="DX336">
        <v>24.10266666666667</v>
      </c>
      <c r="DY336">
        <v>500.0441481481482</v>
      </c>
      <c r="DZ336">
        <v>90.42164814814815</v>
      </c>
      <c r="EA336">
        <v>0.0301670037037037</v>
      </c>
      <c r="EB336">
        <v>30.51692222222222</v>
      </c>
      <c r="EC336">
        <v>29.98542962962963</v>
      </c>
      <c r="ED336">
        <v>999.9000000000001</v>
      </c>
      <c r="EE336">
        <v>0</v>
      </c>
      <c r="EF336">
        <v>0</v>
      </c>
      <c r="EG336">
        <v>10006.74740740741</v>
      </c>
      <c r="EH336">
        <v>0</v>
      </c>
      <c r="EI336">
        <v>11.80743703703704</v>
      </c>
      <c r="EJ336">
        <v>-50.34498148148148</v>
      </c>
      <c r="EK336">
        <v>455.1424444444444</v>
      </c>
      <c r="EL336">
        <v>503.7099629629629</v>
      </c>
      <c r="EM336">
        <v>5.86738111111111</v>
      </c>
      <c r="EN336">
        <v>494.4472962962963</v>
      </c>
      <c r="EO336">
        <v>18.38890740740741</v>
      </c>
      <c r="EP336">
        <v>2.193292962962963</v>
      </c>
      <c r="EQ336">
        <v>1.662755185185185</v>
      </c>
      <c r="ER336">
        <v>18.91341481481481</v>
      </c>
      <c r="ES336">
        <v>14.55302222222222</v>
      </c>
      <c r="ET336">
        <v>1999.937037037037</v>
      </c>
      <c r="EU336">
        <v>0.9800033333333331</v>
      </c>
      <c r="EV336">
        <v>0.01999706296296296</v>
      </c>
      <c r="EW336">
        <v>0</v>
      </c>
      <c r="EX336">
        <v>543.9991851851852</v>
      </c>
      <c r="EY336">
        <v>5.00097</v>
      </c>
      <c r="EZ336">
        <v>10897.35555555556</v>
      </c>
      <c r="FA336">
        <v>16707.05925925926</v>
      </c>
      <c r="FB336">
        <v>41.20333333333333</v>
      </c>
      <c r="FC336">
        <v>41.56199999999999</v>
      </c>
      <c r="FD336">
        <v>41.12959259259259</v>
      </c>
      <c r="FE336">
        <v>41.15714814814814</v>
      </c>
      <c r="FF336">
        <v>41.81199999999999</v>
      </c>
      <c r="FG336">
        <v>1955.047037037037</v>
      </c>
      <c r="FH336">
        <v>39.89000000000001</v>
      </c>
      <c r="FI336">
        <v>0</v>
      </c>
      <c r="FJ336">
        <v>1758650295</v>
      </c>
      <c r="FK336">
        <v>0</v>
      </c>
      <c r="FL336">
        <v>544.0302399999999</v>
      </c>
      <c r="FM336">
        <v>47.36423069526906</v>
      </c>
      <c r="FN336">
        <v>926.0999985673024</v>
      </c>
      <c r="FO336">
        <v>10897.748</v>
      </c>
      <c r="FP336">
        <v>15</v>
      </c>
      <c r="FQ336">
        <v>0</v>
      </c>
      <c r="FR336" t="s">
        <v>441</v>
      </c>
      <c r="FS336">
        <v>1747247426.5</v>
      </c>
      <c r="FT336">
        <v>1747247420.5</v>
      </c>
      <c r="FU336">
        <v>0</v>
      </c>
      <c r="FV336">
        <v>1.027</v>
      </c>
      <c r="FW336">
        <v>0.031</v>
      </c>
      <c r="FX336">
        <v>0.02</v>
      </c>
      <c r="FY336">
        <v>0.05</v>
      </c>
      <c r="FZ336">
        <v>420</v>
      </c>
      <c r="GA336">
        <v>16</v>
      </c>
      <c r="GB336">
        <v>0.01</v>
      </c>
      <c r="GC336">
        <v>0.1</v>
      </c>
      <c r="GD336">
        <v>-48.4459243902439</v>
      </c>
      <c r="GE336">
        <v>-28.15332125435543</v>
      </c>
      <c r="GF336">
        <v>2.839002333763118</v>
      </c>
      <c r="GG336">
        <v>0</v>
      </c>
      <c r="GH336">
        <v>541.288</v>
      </c>
      <c r="GI336">
        <v>42.72883116906881</v>
      </c>
      <c r="GJ336">
        <v>4.216152595184657</v>
      </c>
      <c r="GK336">
        <v>-1</v>
      </c>
      <c r="GL336">
        <v>5.862555609756098</v>
      </c>
      <c r="GM336">
        <v>0.07693860627177178</v>
      </c>
      <c r="GN336">
        <v>0.007741428950082352</v>
      </c>
      <c r="GO336">
        <v>1</v>
      </c>
      <c r="GP336">
        <v>1</v>
      </c>
      <c r="GQ336">
        <v>2</v>
      </c>
      <c r="GR336" t="s">
        <v>442</v>
      </c>
      <c r="GS336">
        <v>3.13511</v>
      </c>
      <c r="GT336">
        <v>2.69038</v>
      </c>
      <c r="GU336">
        <v>0.101654</v>
      </c>
      <c r="GV336">
        <v>0.108828</v>
      </c>
      <c r="GW336">
        <v>0.106961</v>
      </c>
      <c r="GX336">
        <v>0.0869775</v>
      </c>
      <c r="GY336">
        <v>28531.5</v>
      </c>
      <c r="GZ336">
        <v>28358.4</v>
      </c>
      <c r="HA336">
        <v>29527.3</v>
      </c>
      <c r="HB336">
        <v>29409.4</v>
      </c>
      <c r="HC336">
        <v>34838.7</v>
      </c>
      <c r="HD336">
        <v>35572.3</v>
      </c>
      <c r="HE336">
        <v>41550.7</v>
      </c>
      <c r="HF336">
        <v>41783.7</v>
      </c>
      <c r="HG336">
        <v>1.92138</v>
      </c>
      <c r="HH336">
        <v>1.85583</v>
      </c>
      <c r="HI336">
        <v>0.0646636</v>
      </c>
      <c r="HJ336">
        <v>0</v>
      </c>
      <c r="HK336">
        <v>28.9348</v>
      </c>
      <c r="HL336">
        <v>999.9</v>
      </c>
      <c r="HM336">
        <v>43.5</v>
      </c>
      <c r="HN336">
        <v>31.9</v>
      </c>
      <c r="HO336">
        <v>22.8418</v>
      </c>
      <c r="HP336">
        <v>61.8626</v>
      </c>
      <c r="HQ336">
        <v>26.0657</v>
      </c>
      <c r="HR336">
        <v>1</v>
      </c>
      <c r="HS336">
        <v>0.12018</v>
      </c>
      <c r="HT336">
        <v>-0.828115</v>
      </c>
      <c r="HU336">
        <v>20.3361</v>
      </c>
      <c r="HV336">
        <v>5.21504</v>
      </c>
      <c r="HW336">
        <v>12.0137</v>
      </c>
      <c r="HX336">
        <v>4.9878</v>
      </c>
      <c r="HY336">
        <v>3.28768</v>
      </c>
      <c r="HZ336">
        <v>9999</v>
      </c>
      <c r="IA336">
        <v>9999</v>
      </c>
      <c r="IB336">
        <v>9999</v>
      </c>
      <c r="IC336">
        <v>999.9</v>
      </c>
      <c r="ID336">
        <v>1.86762</v>
      </c>
      <c r="IE336">
        <v>1.86675</v>
      </c>
      <c r="IF336">
        <v>1.86602</v>
      </c>
      <c r="IG336">
        <v>1.866</v>
      </c>
      <c r="IH336">
        <v>1.86786</v>
      </c>
      <c r="II336">
        <v>1.87027</v>
      </c>
      <c r="IJ336">
        <v>1.86896</v>
      </c>
      <c r="IK336">
        <v>1.87042</v>
      </c>
      <c r="IL336">
        <v>0</v>
      </c>
      <c r="IM336">
        <v>0</v>
      </c>
      <c r="IN336">
        <v>0</v>
      </c>
      <c r="IO336">
        <v>0</v>
      </c>
      <c r="IP336" t="s">
        <v>443</v>
      </c>
      <c r="IQ336" t="s">
        <v>444</v>
      </c>
      <c r="IR336" t="s">
        <v>445</v>
      </c>
      <c r="IS336" t="s">
        <v>445</v>
      </c>
      <c r="IT336" t="s">
        <v>445</v>
      </c>
      <c r="IU336" t="s">
        <v>445</v>
      </c>
      <c r="IV336">
        <v>0</v>
      </c>
      <c r="IW336">
        <v>100</v>
      </c>
      <c r="IX336">
        <v>100</v>
      </c>
      <c r="IY336">
        <v>0.177</v>
      </c>
      <c r="IZ336">
        <v>0.1538</v>
      </c>
      <c r="JA336">
        <v>0.1520806729546384</v>
      </c>
      <c r="JB336">
        <v>0.0003178419753343253</v>
      </c>
      <c r="JC336">
        <v>-6.012475575984678E-07</v>
      </c>
      <c r="JD336">
        <v>7.594320938325871E-11</v>
      </c>
      <c r="JE336">
        <v>-0.06537213769188976</v>
      </c>
      <c r="JF336">
        <v>-0.002779077146552394</v>
      </c>
      <c r="JG336">
        <v>0.0007843295920201409</v>
      </c>
      <c r="JH336">
        <v>-1.211717912536145E-05</v>
      </c>
      <c r="JI336">
        <v>4</v>
      </c>
      <c r="JJ336">
        <v>2338</v>
      </c>
      <c r="JK336">
        <v>1</v>
      </c>
      <c r="JL336">
        <v>27</v>
      </c>
      <c r="JM336">
        <v>190047.8</v>
      </c>
      <c r="JN336">
        <v>190047.9</v>
      </c>
      <c r="JO336">
        <v>1.24878</v>
      </c>
      <c r="JP336">
        <v>2.27783</v>
      </c>
      <c r="JQ336">
        <v>1.39771</v>
      </c>
      <c r="JR336">
        <v>2.34863</v>
      </c>
      <c r="JS336">
        <v>1.49536</v>
      </c>
      <c r="JT336">
        <v>2.69897</v>
      </c>
      <c r="JU336">
        <v>36.8842</v>
      </c>
      <c r="JV336">
        <v>24.07</v>
      </c>
      <c r="JW336">
        <v>18</v>
      </c>
      <c r="JX336">
        <v>491.849</v>
      </c>
      <c r="JY336">
        <v>440.549</v>
      </c>
      <c r="JZ336">
        <v>29.4373</v>
      </c>
      <c r="KA336">
        <v>29.1586</v>
      </c>
      <c r="KB336">
        <v>30</v>
      </c>
      <c r="KC336">
        <v>28.9934</v>
      </c>
      <c r="KD336">
        <v>28.922</v>
      </c>
      <c r="KE336">
        <v>25.0549</v>
      </c>
      <c r="KF336">
        <v>23.9477</v>
      </c>
      <c r="KG336">
        <v>34.6897</v>
      </c>
      <c r="KH336">
        <v>29.4404</v>
      </c>
      <c r="KI336">
        <v>540.52</v>
      </c>
      <c r="KJ336">
        <v>18.2746</v>
      </c>
      <c r="KK336">
        <v>100.916</v>
      </c>
      <c r="KL336">
        <v>100.474</v>
      </c>
    </row>
    <row r="337" spans="1:298">
      <c r="A337">
        <v>321</v>
      </c>
      <c r="B337">
        <v>1758650299.1</v>
      </c>
      <c r="C337">
        <v>8673.099999904633</v>
      </c>
      <c r="D337" t="s">
        <v>1089</v>
      </c>
      <c r="E337" t="s">
        <v>1090</v>
      </c>
      <c r="F337">
        <v>5</v>
      </c>
      <c r="G337" t="s">
        <v>1026</v>
      </c>
      <c r="H337" t="s">
        <v>437</v>
      </c>
      <c r="I337" t="s">
        <v>438</v>
      </c>
      <c r="J337">
        <v>1758650291.314285</v>
      </c>
      <c r="K337">
        <f>(L337)/1000</f>
        <v>0</v>
      </c>
      <c r="L337">
        <f>IF(DQ337, AO337, AI337)</f>
        <v>0</v>
      </c>
      <c r="M337">
        <f>IF(DQ337, AJ337, AH337)</f>
        <v>0</v>
      </c>
      <c r="N337">
        <f>DS337 - IF(AV337&gt;1, M337*DM337*100.0/(AX337), 0)</f>
        <v>0</v>
      </c>
      <c r="O337">
        <f>((U337-K337/2)*N337-M337)/(U337+K337/2)</f>
        <v>0</v>
      </c>
      <c r="P337">
        <f>O337*(DZ337+EA337)/1000.0</f>
        <v>0</v>
      </c>
      <c r="Q337">
        <f>(DS337 - IF(AV337&gt;1, M337*DM337*100.0/(AX337), 0))*(DZ337+EA337)/1000.0</f>
        <v>0</v>
      </c>
      <c r="R337">
        <f>2.0/((1/T337-1/S337)+SIGN(T337)*SQRT((1/T337-1/S337)*(1/T337-1/S337) + 4*DN337/((DN337+1)*(DN337+1))*(2*1/T337*1/S337-1/S337*1/S337)))</f>
        <v>0</v>
      </c>
      <c r="S337">
        <f>IF(LEFT(DO337,1)&lt;&gt;"0",IF(LEFT(DO337,1)="1",3.0,DP337),$D$5+$E$5*(EG337*DZ337/($K$5*1000))+$F$5*(EG337*DZ337/($K$5*1000))*MAX(MIN(DM337,$J$5),$I$5)*MAX(MIN(DM337,$J$5),$I$5)+$G$5*MAX(MIN(DM337,$J$5),$I$5)*(EG337*DZ337/($K$5*1000))+$H$5*(EG337*DZ337/($K$5*1000))*(EG337*DZ337/($K$5*1000)))</f>
        <v>0</v>
      </c>
      <c r="T337">
        <f>K337*(1000-(1000*0.61365*exp(17.502*X337/(240.97+X337))/(DZ337+EA337)+DU337)/2)/(1000*0.61365*exp(17.502*X337/(240.97+X337))/(DZ337+EA337)-DU337)</f>
        <v>0</v>
      </c>
      <c r="U337">
        <f>1/((DN337+1)/(R337/1.6)+1/(S337/1.37)) + DN337/((DN337+1)/(R337/1.6) + DN337/(S337/1.37))</f>
        <v>0</v>
      </c>
      <c r="V337">
        <f>(DI337*DL337)</f>
        <v>0</v>
      </c>
      <c r="W337">
        <f>(EB337+(V337+2*0.95*5.67E-8*(((EB337+$B$7)+273)^4-(EB337+273)^4)-44100*K337)/(1.84*29.3*S337+8*0.95*5.67E-8*(EB337+273)^3))</f>
        <v>0</v>
      </c>
      <c r="X337">
        <f>($C$7*EC337+$D$7*ED337+$E$7*W337)</f>
        <v>0</v>
      </c>
      <c r="Y337">
        <f>0.61365*exp(17.502*X337/(240.97+X337))</f>
        <v>0</v>
      </c>
      <c r="Z337">
        <f>(AA337/AB337*100)</f>
        <v>0</v>
      </c>
      <c r="AA337">
        <f>DU337*(DZ337+EA337)/1000</f>
        <v>0</v>
      </c>
      <c r="AB337">
        <f>0.61365*exp(17.502*EB337/(240.97+EB337))</f>
        <v>0</v>
      </c>
      <c r="AC337">
        <f>(Y337-DU337*(DZ337+EA337)/1000)</f>
        <v>0</v>
      </c>
      <c r="AD337">
        <f>(-K337*44100)</f>
        <v>0</v>
      </c>
      <c r="AE337">
        <f>2*29.3*S337*0.92*(EB337-X337)</f>
        <v>0</v>
      </c>
      <c r="AF337">
        <f>2*0.95*5.67E-8*(((EB337+$B$7)+273)^4-(X337+273)^4)</f>
        <v>0</v>
      </c>
      <c r="AG337">
        <f>V337+AF337+AD337+AE337</f>
        <v>0</v>
      </c>
      <c r="AH337">
        <f>DY337*AV337*(DT337-DS337*(1000-AV337*DV337)/(1000-AV337*DU337))/(100*DM337)</f>
        <v>0</v>
      </c>
      <c r="AI337">
        <f>1000*DY337*AV337*(DU337-DV337)/(100*DM337*(1000-AV337*DU337))</f>
        <v>0</v>
      </c>
      <c r="AJ337">
        <f>(AK337 - AL337 - DZ337*1E3/(8.314*(EB337+273.15)) * AN337/DY337 * AM337) * DY337/(100*DM337) * (1000 - DV337)/1000</f>
        <v>0</v>
      </c>
      <c r="AK337">
        <v>536.0575798014888</v>
      </c>
      <c r="AL337">
        <v>493.5425515151514</v>
      </c>
      <c r="AM337">
        <v>3.250586159798606</v>
      </c>
      <c r="AN337">
        <v>64.96223837057754</v>
      </c>
      <c r="AO337">
        <f>(AQ337 - AP337 + DZ337*1E3/(8.314*(EB337+273.15)) * AS337/DY337 * AR337) * DY337/(100*DM337) * 1000/(1000 - AQ337)</f>
        <v>0</v>
      </c>
      <c r="AP337">
        <v>18.38431296556682</v>
      </c>
      <c r="AQ337">
        <v>24.27492242424241</v>
      </c>
      <c r="AR337">
        <v>1.724054353170762E-05</v>
      </c>
      <c r="AS337">
        <v>107.1830395523258</v>
      </c>
      <c r="AT337">
        <v>0</v>
      </c>
      <c r="AU337">
        <v>0</v>
      </c>
      <c r="AV337">
        <f>IF(AT337*$H$13&gt;=AX337,1.0,(AX337/(AX337-AT337*$H$13)))</f>
        <v>0</v>
      </c>
      <c r="AW337">
        <f>(AV337-1)*100</f>
        <v>0</v>
      </c>
      <c r="AX337">
        <f>MAX(0,($B$13+$C$13*EG337)/(1+$D$13*EG337)*DZ337/(EB337+273)*$E$13)</f>
        <v>0</v>
      </c>
      <c r="AY337" t="s">
        <v>439</v>
      </c>
      <c r="AZ337" t="s">
        <v>439</v>
      </c>
      <c r="BA337">
        <v>0</v>
      </c>
      <c r="BB337">
        <v>0</v>
      </c>
      <c r="BC337">
        <f>1-BA337/BB337</f>
        <v>0</v>
      </c>
      <c r="BD337">
        <v>0</v>
      </c>
      <c r="BE337" t="s">
        <v>439</v>
      </c>
      <c r="BF337" t="s">
        <v>439</v>
      </c>
      <c r="BG337">
        <v>0</v>
      </c>
      <c r="BH337">
        <v>0</v>
      </c>
      <c r="BI337">
        <f>1-BG337/BH337</f>
        <v>0</v>
      </c>
      <c r="BJ337">
        <v>0.5</v>
      </c>
      <c r="BK337">
        <f>DJ337</f>
        <v>0</v>
      </c>
      <c r="BL337">
        <f>M337</f>
        <v>0</v>
      </c>
      <c r="BM337">
        <f>BI337*BJ337*BK337</f>
        <v>0</v>
      </c>
      <c r="BN337">
        <f>(BL337-BD337)/BK337</f>
        <v>0</v>
      </c>
      <c r="BO337">
        <f>(BB337-BH337)/BH337</f>
        <v>0</v>
      </c>
      <c r="BP337">
        <f>BA337/(BC337+BA337/BH337)</f>
        <v>0</v>
      </c>
      <c r="BQ337" t="s">
        <v>439</v>
      </c>
      <c r="BR337">
        <v>0</v>
      </c>
      <c r="BS337">
        <f>IF(BR337&lt;&gt;0, BR337, BP337)</f>
        <v>0</v>
      </c>
      <c r="BT337">
        <f>1-BS337/BH337</f>
        <v>0</v>
      </c>
      <c r="BU337">
        <f>(BH337-BG337)/(BH337-BS337)</f>
        <v>0</v>
      </c>
      <c r="BV337">
        <f>(BB337-BH337)/(BB337-BS337)</f>
        <v>0</v>
      </c>
      <c r="BW337">
        <f>(BH337-BG337)/(BH337-BA337)</f>
        <v>0</v>
      </c>
      <c r="BX337">
        <f>(BB337-BH337)/(BB337-BA337)</f>
        <v>0</v>
      </c>
      <c r="BY337">
        <f>(BU337*BS337/BG337)</f>
        <v>0</v>
      </c>
      <c r="BZ337">
        <f>(1-BY337)</f>
        <v>0</v>
      </c>
      <c r="DI337">
        <f>$B$11*EH337+$C$11*EI337+$F$11*ET337*(1-EW337)</f>
        <v>0</v>
      </c>
      <c r="DJ337">
        <f>DI337*DK337</f>
        <v>0</v>
      </c>
      <c r="DK337">
        <f>($B$11*$D$9+$C$11*$D$9+$F$11*((FG337+EY337)/MAX(FG337+EY337+FH337, 0.1)*$I$9+FH337/MAX(FG337+EY337+FH337, 0.1)*$J$9))/($B$11+$C$11+$F$11)</f>
        <v>0</v>
      </c>
      <c r="DL337">
        <f>($B$11*$K$9+$C$11*$K$9+$F$11*((FG337+EY337)/MAX(FG337+EY337+FH337, 0.1)*$P$9+FH337/MAX(FG337+EY337+FH337, 0.1)*$Q$9))/($B$11+$C$11+$F$11)</f>
        <v>0</v>
      </c>
      <c r="DM337">
        <v>3.7</v>
      </c>
      <c r="DN337">
        <v>0.5</v>
      </c>
      <c r="DO337" t="s">
        <v>440</v>
      </c>
      <c r="DP337">
        <v>2</v>
      </c>
      <c r="DQ337" t="b">
        <v>1</v>
      </c>
      <c r="DR337">
        <v>1758650291.314285</v>
      </c>
      <c r="DS337">
        <v>458.6436785714286</v>
      </c>
      <c r="DT337">
        <v>510.3200714285715</v>
      </c>
      <c r="DU337">
        <v>24.26380357142857</v>
      </c>
      <c r="DV337">
        <v>18.387025</v>
      </c>
      <c r="DW337">
        <v>458.4650357142856</v>
      </c>
      <c r="DX337">
        <v>24.11006785714286</v>
      </c>
      <c r="DY337">
        <v>500.0108214285714</v>
      </c>
      <c r="DZ337">
        <v>90.42168214285714</v>
      </c>
      <c r="EA337">
        <v>0.03037712857142857</v>
      </c>
      <c r="EB337">
        <v>30.52213571428571</v>
      </c>
      <c r="EC337">
        <v>29.98750357142857</v>
      </c>
      <c r="ED337">
        <v>999.9000000000002</v>
      </c>
      <c r="EE337">
        <v>0</v>
      </c>
      <c r="EF337">
        <v>0</v>
      </c>
      <c r="EG337">
        <v>9999.921428571428</v>
      </c>
      <c r="EH337">
        <v>0</v>
      </c>
      <c r="EI337">
        <v>11.80415</v>
      </c>
      <c r="EJ337">
        <v>-51.67642142857142</v>
      </c>
      <c r="EK337">
        <v>470.0488928571429</v>
      </c>
      <c r="EL337">
        <v>519.8790714285714</v>
      </c>
      <c r="EM337">
        <v>5.8767725</v>
      </c>
      <c r="EN337">
        <v>510.3200714285715</v>
      </c>
      <c r="EO337">
        <v>18.387025</v>
      </c>
      <c r="EP337">
        <v>2.193972857142857</v>
      </c>
      <c r="EQ337">
        <v>1.662585714285714</v>
      </c>
      <c r="ER337">
        <v>18.918375</v>
      </c>
      <c r="ES337">
        <v>14.55143928571428</v>
      </c>
      <c r="ET337">
        <v>1999.963214285714</v>
      </c>
      <c r="EU337">
        <v>0.9800034642857141</v>
      </c>
      <c r="EV337">
        <v>0.01999690357142857</v>
      </c>
      <c r="EW337">
        <v>0</v>
      </c>
      <c r="EX337">
        <v>547.7141428571429</v>
      </c>
      <c r="EY337">
        <v>5.00097</v>
      </c>
      <c r="EZ337">
        <v>10971.48214285714</v>
      </c>
      <c r="FA337">
        <v>16707.28214285714</v>
      </c>
      <c r="FB337">
        <v>41.19599999999998</v>
      </c>
      <c r="FC337">
        <v>41.56199999999999</v>
      </c>
      <c r="FD337">
        <v>41.125</v>
      </c>
      <c r="FE337">
        <v>41.16264285714284</v>
      </c>
      <c r="FF337">
        <v>41.80757142857141</v>
      </c>
      <c r="FG337">
        <v>1955.072857142857</v>
      </c>
      <c r="FH337">
        <v>39.89000000000001</v>
      </c>
      <c r="FI337">
        <v>0</v>
      </c>
      <c r="FJ337">
        <v>1758650300.4</v>
      </c>
      <c r="FK337">
        <v>0</v>
      </c>
      <c r="FL337">
        <v>548.0750384615385</v>
      </c>
      <c r="FM337">
        <v>47.76174358833821</v>
      </c>
      <c r="FN337">
        <v>964.7589743160996</v>
      </c>
      <c r="FO337">
        <v>10978.04615384616</v>
      </c>
      <c r="FP337">
        <v>15</v>
      </c>
      <c r="FQ337">
        <v>0</v>
      </c>
      <c r="FR337" t="s">
        <v>441</v>
      </c>
      <c r="FS337">
        <v>1747247426.5</v>
      </c>
      <c r="FT337">
        <v>1747247420.5</v>
      </c>
      <c r="FU337">
        <v>0</v>
      </c>
      <c r="FV337">
        <v>1.027</v>
      </c>
      <c r="FW337">
        <v>0.031</v>
      </c>
      <c r="FX337">
        <v>0.02</v>
      </c>
      <c r="FY337">
        <v>0.05</v>
      </c>
      <c r="FZ337">
        <v>420</v>
      </c>
      <c r="GA337">
        <v>16</v>
      </c>
      <c r="GB337">
        <v>0.01</v>
      </c>
      <c r="GC337">
        <v>0.1</v>
      </c>
      <c r="GD337">
        <v>-50.80424634146343</v>
      </c>
      <c r="GE337">
        <v>-17.74701951219508</v>
      </c>
      <c r="GF337">
        <v>1.775812054038124</v>
      </c>
      <c r="GG337">
        <v>0</v>
      </c>
      <c r="GH337">
        <v>545.6985294117648</v>
      </c>
      <c r="GI337">
        <v>47.47654698206939</v>
      </c>
      <c r="GJ337">
        <v>4.662604455447458</v>
      </c>
      <c r="GK337">
        <v>-1</v>
      </c>
      <c r="GL337">
        <v>5.872340243902439</v>
      </c>
      <c r="GM337">
        <v>0.1142354006968632</v>
      </c>
      <c r="GN337">
        <v>0.01322828667035891</v>
      </c>
      <c r="GO337">
        <v>0</v>
      </c>
      <c r="GP337">
        <v>0</v>
      </c>
      <c r="GQ337">
        <v>2</v>
      </c>
      <c r="GR337" t="s">
        <v>482</v>
      </c>
      <c r="GS337">
        <v>3.13492</v>
      </c>
      <c r="GT337">
        <v>2.69089</v>
      </c>
      <c r="GU337">
        <v>0.104191</v>
      </c>
      <c r="GV337">
        <v>0.111351</v>
      </c>
      <c r="GW337">
        <v>0.106974</v>
      </c>
      <c r="GX337">
        <v>0.0867966</v>
      </c>
      <c r="GY337">
        <v>28450.5</v>
      </c>
      <c r="GZ337">
        <v>28277.5</v>
      </c>
      <c r="HA337">
        <v>29526.9</v>
      </c>
      <c r="HB337">
        <v>29408.8</v>
      </c>
      <c r="HC337">
        <v>34837.5</v>
      </c>
      <c r="HD337">
        <v>35579.1</v>
      </c>
      <c r="HE337">
        <v>41549.7</v>
      </c>
      <c r="HF337">
        <v>41783.2</v>
      </c>
      <c r="HG337">
        <v>1.92157</v>
      </c>
      <c r="HH337">
        <v>1.85597</v>
      </c>
      <c r="HI337">
        <v>0.0649691</v>
      </c>
      <c r="HJ337">
        <v>0</v>
      </c>
      <c r="HK337">
        <v>28.9348</v>
      </c>
      <c r="HL337">
        <v>999.9</v>
      </c>
      <c r="HM337">
        <v>43.4</v>
      </c>
      <c r="HN337">
        <v>31.9</v>
      </c>
      <c r="HO337">
        <v>22.7881</v>
      </c>
      <c r="HP337">
        <v>61.6326</v>
      </c>
      <c r="HQ337">
        <v>26.1058</v>
      </c>
      <c r="HR337">
        <v>1</v>
      </c>
      <c r="HS337">
        <v>0.120173</v>
      </c>
      <c r="HT337">
        <v>-0.80719</v>
      </c>
      <c r="HU337">
        <v>20.3362</v>
      </c>
      <c r="HV337">
        <v>5.21504</v>
      </c>
      <c r="HW337">
        <v>12.0123</v>
      </c>
      <c r="HX337">
        <v>4.98785</v>
      </c>
      <c r="HY337">
        <v>3.28758</v>
      </c>
      <c r="HZ337">
        <v>9999</v>
      </c>
      <c r="IA337">
        <v>9999</v>
      </c>
      <c r="IB337">
        <v>9999</v>
      </c>
      <c r="IC337">
        <v>999.9</v>
      </c>
      <c r="ID337">
        <v>1.86762</v>
      </c>
      <c r="IE337">
        <v>1.86676</v>
      </c>
      <c r="IF337">
        <v>1.86602</v>
      </c>
      <c r="IG337">
        <v>1.866</v>
      </c>
      <c r="IH337">
        <v>1.86787</v>
      </c>
      <c r="II337">
        <v>1.87027</v>
      </c>
      <c r="IJ337">
        <v>1.86895</v>
      </c>
      <c r="IK337">
        <v>1.87042</v>
      </c>
      <c r="IL337">
        <v>0</v>
      </c>
      <c r="IM337">
        <v>0</v>
      </c>
      <c r="IN337">
        <v>0</v>
      </c>
      <c r="IO337">
        <v>0</v>
      </c>
      <c r="IP337" t="s">
        <v>443</v>
      </c>
      <c r="IQ337" t="s">
        <v>444</v>
      </c>
      <c r="IR337" t="s">
        <v>445</v>
      </c>
      <c r="IS337" t="s">
        <v>445</v>
      </c>
      <c r="IT337" t="s">
        <v>445</v>
      </c>
      <c r="IU337" t="s">
        <v>445</v>
      </c>
      <c r="IV337">
        <v>0</v>
      </c>
      <c r="IW337">
        <v>100</v>
      </c>
      <c r="IX337">
        <v>100</v>
      </c>
      <c r="IY337">
        <v>0.174</v>
      </c>
      <c r="IZ337">
        <v>0.1538</v>
      </c>
      <c r="JA337">
        <v>0.1520806729546384</v>
      </c>
      <c r="JB337">
        <v>0.0003178419753343253</v>
      </c>
      <c r="JC337">
        <v>-6.012475575984678E-07</v>
      </c>
      <c r="JD337">
        <v>7.594320938325871E-11</v>
      </c>
      <c r="JE337">
        <v>-0.06537213769188976</v>
      </c>
      <c r="JF337">
        <v>-0.002779077146552394</v>
      </c>
      <c r="JG337">
        <v>0.0007843295920201409</v>
      </c>
      <c r="JH337">
        <v>-1.211717912536145E-05</v>
      </c>
      <c r="JI337">
        <v>4</v>
      </c>
      <c r="JJ337">
        <v>2338</v>
      </c>
      <c r="JK337">
        <v>1</v>
      </c>
      <c r="JL337">
        <v>27</v>
      </c>
      <c r="JM337">
        <v>190047.9</v>
      </c>
      <c r="JN337">
        <v>190048</v>
      </c>
      <c r="JO337">
        <v>1.2793</v>
      </c>
      <c r="JP337">
        <v>2.28638</v>
      </c>
      <c r="JQ337">
        <v>1.39648</v>
      </c>
      <c r="JR337">
        <v>2.34863</v>
      </c>
      <c r="JS337">
        <v>1.49536</v>
      </c>
      <c r="JT337">
        <v>2.57202</v>
      </c>
      <c r="JU337">
        <v>36.8842</v>
      </c>
      <c r="JV337">
        <v>24.0612</v>
      </c>
      <c r="JW337">
        <v>18</v>
      </c>
      <c r="JX337">
        <v>491.977</v>
      </c>
      <c r="JY337">
        <v>440.633</v>
      </c>
      <c r="JZ337">
        <v>29.4441</v>
      </c>
      <c r="KA337">
        <v>29.1586</v>
      </c>
      <c r="KB337">
        <v>30</v>
      </c>
      <c r="KC337">
        <v>28.9934</v>
      </c>
      <c r="KD337">
        <v>28.921</v>
      </c>
      <c r="KE337">
        <v>25.715</v>
      </c>
      <c r="KF337">
        <v>23.9477</v>
      </c>
      <c r="KG337">
        <v>34.3171</v>
      </c>
      <c r="KH337">
        <v>29.4487</v>
      </c>
      <c r="KI337">
        <v>560.557</v>
      </c>
      <c r="KJ337">
        <v>18.2518</v>
      </c>
      <c r="KK337">
        <v>100.914</v>
      </c>
      <c r="KL337">
        <v>100.473</v>
      </c>
    </row>
    <row r="338" spans="1:298">
      <c r="A338">
        <v>322</v>
      </c>
      <c r="B338">
        <v>1758650304.1</v>
      </c>
      <c r="C338">
        <v>8678.099999904633</v>
      </c>
      <c r="D338" t="s">
        <v>1091</v>
      </c>
      <c r="E338" t="s">
        <v>1092</v>
      </c>
      <c r="F338">
        <v>5</v>
      </c>
      <c r="G338" t="s">
        <v>1026</v>
      </c>
      <c r="H338" t="s">
        <v>437</v>
      </c>
      <c r="I338" t="s">
        <v>438</v>
      </c>
      <c r="J338">
        <v>1758650296.6</v>
      </c>
      <c r="K338">
        <f>(L338)/1000</f>
        <v>0</v>
      </c>
      <c r="L338">
        <f>IF(DQ338, AO338, AI338)</f>
        <v>0</v>
      </c>
      <c r="M338">
        <f>IF(DQ338, AJ338, AH338)</f>
        <v>0</v>
      </c>
      <c r="N338">
        <f>DS338 - IF(AV338&gt;1, M338*DM338*100.0/(AX338), 0)</f>
        <v>0</v>
      </c>
      <c r="O338">
        <f>((U338-K338/2)*N338-M338)/(U338+K338/2)</f>
        <v>0</v>
      </c>
      <c r="P338">
        <f>O338*(DZ338+EA338)/1000.0</f>
        <v>0</v>
      </c>
      <c r="Q338">
        <f>(DS338 - IF(AV338&gt;1, M338*DM338*100.0/(AX338), 0))*(DZ338+EA338)/1000.0</f>
        <v>0</v>
      </c>
      <c r="R338">
        <f>2.0/((1/T338-1/S338)+SIGN(T338)*SQRT((1/T338-1/S338)*(1/T338-1/S338) + 4*DN338/((DN338+1)*(DN338+1))*(2*1/T338*1/S338-1/S338*1/S338)))</f>
        <v>0</v>
      </c>
      <c r="S338">
        <f>IF(LEFT(DO338,1)&lt;&gt;"0",IF(LEFT(DO338,1)="1",3.0,DP338),$D$5+$E$5*(EG338*DZ338/($K$5*1000))+$F$5*(EG338*DZ338/($K$5*1000))*MAX(MIN(DM338,$J$5),$I$5)*MAX(MIN(DM338,$J$5),$I$5)+$G$5*MAX(MIN(DM338,$J$5),$I$5)*(EG338*DZ338/($K$5*1000))+$H$5*(EG338*DZ338/($K$5*1000))*(EG338*DZ338/($K$5*1000)))</f>
        <v>0</v>
      </c>
      <c r="T338">
        <f>K338*(1000-(1000*0.61365*exp(17.502*X338/(240.97+X338))/(DZ338+EA338)+DU338)/2)/(1000*0.61365*exp(17.502*X338/(240.97+X338))/(DZ338+EA338)-DU338)</f>
        <v>0</v>
      </c>
      <c r="U338">
        <f>1/((DN338+1)/(R338/1.6)+1/(S338/1.37)) + DN338/((DN338+1)/(R338/1.6) + DN338/(S338/1.37))</f>
        <v>0</v>
      </c>
      <c r="V338">
        <f>(DI338*DL338)</f>
        <v>0</v>
      </c>
      <c r="W338">
        <f>(EB338+(V338+2*0.95*5.67E-8*(((EB338+$B$7)+273)^4-(EB338+273)^4)-44100*K338)/(1.84*29.3*S338+8*0.95*5.67E-8*(EB338+273)^3))</f>
        <v>0</v>
      </c>
      <c r="X338">
        <f>($C$7*EC338+$D$7*ED338+$E$7*W338)</f>
        <v>0</v>
      </c>
      <c r="Y338">
        <f>0.61365*exp(17.502*X338/(240.97+X338))</f>
        <v>0</v>
      </c>
      <c r="Z338">
        <f>(AA338/AB338*100)</f>
        <v>0</v>
      </c>
      <c r="AA338">
        <f>DU338*(DZ338+EA338)/1000</f>
        <v>0</v>
      </c>
      <c r="AB338">
        <f>0.61365*exp(17.502*EB338/(240.97+EB338))</f>
        <v>0</v>
      </c>
      <c r="AC338">
        <f>(Y338-DU338*(DZ338+EA338)/1000)</f>
        <v>0</v>
      </c>
      <c r="AD338">
        <f>(-K338*44100)</f>
        <v>0</v>
      </c>
      <c r="AE338">
        <f>2*29.3*S338*0.92*(EB338-X338)</f>
        <v>0</v>
      </c>
      <c r="AF338">
        <f>2*0.95*5.67E-8*(((EB338+$B$7)+273)^4-(X338+273)^4)</f>
        <v>0</v>
      </c>
      <c r="AG338">
        <f>V338+AF338+AD338+AE338</f>
        <v>0</v>
      </c>
      <c r="AH338">
        <f>DY338*AV338*(DT338-DS338*(1000-AV338*DV338)/(1000-AV338*DU338))/(100*DM338)</f>
        <v>0</v>
      </c>
      <c r="AI338">
        <f>1000*DY338*AV338*(DU338-DV338)/(100*DM338*(1000-AV338*DU338))</f>
        <v>0</v>
      </c>
      <c r="AJ338">
        <f>(AK338 - AL338 - DZ338*1E3/(8.314*(EB338+273.15)) * AN338/DY338 * AM338) * DY338/(100*DM338) * (1000 - DV338)/1000</f>
        <v>0</v>
      </c>
      <c r="AK338">
        <v>553.1716452387435</v>
      </c>
      <c r="AL338">
        <v>509.8005030303029</v>
      </c>
      <c r="AM338">
        <v>3.260988187448821</v>
      </c>
      <c r="AN338">
        <v>64.96223837057754</v>
      </c>
      <c r="AO338">
        <f>(AQ338 - AP338 + DZ338*1E3/(8.314*(EB338+273.15)) * AS338/DY338 * AR338) * DY338/(100*DM338) * 1000/(1000 - AQ338)</f>
        <v>0</v>
      </c>
      <c r="AP338">
        <v>18.27896461490124</v>
      </c>
      <c r="AQ338">
        <v>24.24505818181818</v>
      </c>
      <c r="AR338">
        <v>-0.007381937506688864</v>
      </c>
      <c r="AS338">
        <v>107.1830395523258</v>
      </c>
      <c r="AT338">
        <v>0</v>
      </c>
      <c r="AU338">
        <v>0</v>
      </c>
      <c r="AV338">
        <f>IF(AT338*$H$13&gt;=AX338,1.0,(AX338/(AX338-AT338*$H$13)))</f>
        <v>0</v>
      </c>
      <c r="AW338">
        <f>(AV338-1)*100</f>
        <v>0</v>
      </c>
      <c r="AX338">
        <f>MAX(0,($B$13+$C$13*EG338)/(1+$D$13*EG338)*DZ338/(EB338+273)*$E$13)</f>
        <v>0</v>
      </c>
      <c r="AY338" t="s">
        <v>439</v>
      </c>
      <c r="AZ338" t="s">
        <v>439</v>
      </c>
      <c r="BA338">
        <v>0</v>
      </c>
      <c r="BB338">
        <v>0</v>
      </c>
      <c r="BC338">
        <f>1-BA338/BB338</f>
        <v>0</v>
      </c>
      <c r="BD338">
        <v>0</v>
      </c>
      <c r="BE338" t="s">
        <v>439</v>
      </c>
      <c r="BF338" t="s">
        <v>439</v>
      </c>
      <c r="BG338">
        <v>0</v>
      </c>
      <c r="BH338">
        <v>0</v>
      </c>
      <c r="BI338">
        <f>1-BG338/BH338</f>
        <v>0</v>
      </c>
      <c r="BJ338">
        <v>0.5</v>
      </c>
      <c r="BK338">
        <f>DJ338</f>
        <v>0</v>
      </c>
      <c r="BL338">
        <f>M338</f>
        <v>0</v>
      </c>
      <c r="BM338">
        <f>BI338*BJ338*BK338</f>
        <v>0</v>
      </c>
      <c r="BN338">
        <f>(BL338-BD338)/BK338</f>
        <v>0</v>
      </c>
      <c r="BO338">
        <f>(BB338-BH338)/BH338</f>
        <v>0</v>
      </c>
      <c r="BP338">
        <f>BA338/(BC338+BA338/BH338)</f>
        <v>0</v>
      </c>
      <c r="BQ338" t="s">
        <v>439</v>
      </c>
      <c r="BR338">
        <v>0</v>
      </c>
      <c r="BS338">
        <f>IF(BR338&lt;&gt;0, BR338, BP338)</f>
        <v>0</v>
      </c>
      <c r="BT338">
        <f>1-BS338/BH338</f>
        <v>0</v>
      </c>
      <c r="BU338">
        <f>(BH338-BG338)/(BH338-BS338)</f>
        <v>0</v>
      </c>
      <c r="BV338">
        <f>(BB338-BH338)/(BB338-BS338)</f>
        <v>0</v>
      </c>
      <c r="BW338">
        <f>(BH338-BG338)/(BH338-BA338)</f>
        <v>0</v>
      </c>
      <c r="BX338">
        <f>(BB338-BH338)/(BB338-BA338)</f>
        <v>0</v>
      </c>
      <c r="BY338">
        <f>(BU338*BS338/BG338)</f>
        <v>0</v>
      </c>
      <c r="BZ338">
        <f>(1-BY338)</f>
        <v>0</v>
      </c>
      <c r="DI338">
        <f>$B$11*EH338+$C$11*EI338+$F$11*ET338*(1-EW338)</f>
        <v>0</v>
      </c>
      <c r="DJ338">
        <f>DI338*DK338</f>
        <v>0</v>
      </c>
      <c r="DK338">
        <f>($B$11*$D$9+$C$11*$D$9+$F$11*((FG338+EY338)/MAX(FG338+EY338+FH338, 0.1)*$I$9+FH338/MAX(FG338+EY338+FH338, 0.1)*$J$9))/($B$11+$C$11+$F$11)</f>
        <v>0</v>
      </c>
      <c r="DL338">
        <f>($B$11*$K$9+$C$11*$K$9+$F$11*((FG338+EY338)/MAX(FG338+EY338+FH338, 0.1)*$P$9+FH338/MAX(FG338+EY338+FH338, 0.1)*$Q$9))/($B$11+$C$11+$F$11)</f>
        <v>0</v>
      </c>
      <c r="DM338">
        <v>3.7</v>
      </c>
      <c r="DN338">
        <v>0.5</v>
      </c>
      <c r="DO338" t="s">
        <v>440</v>
      </c>
      <c r="DP338">
        <v>2</v>
      </c>
      <c r="DQ338" t="b">
        <v>1</v>
      </c>
      <c r="DR338">
        <v>1758650296.6</v>
      </c>
      <c r="DS338">
        <v>475.2366296296298</v>
      </c>
      <c r="DT338">
        <v>528.1366296296296</v>
      </c>
      <c r="DU338">
        <v>24.26564444444444</v>
      </c>
      <c r="DV338">
        <v>18.3536037037037</v>
      </c>
      <c r="DW338">
        <v>475.0612592592593</v>
      </c>
      <c r="DX338">
        <v>24.11187777777777</v>
      </c>
      <c r="DY338">
        <v>500.0230370370371</v>
      </c>
      <c r="DZ338">
        <v>90.4220962962963</v>
      </c>
      <c r="EA338">
        <v>0.03038974814814815</v>
      </c>
      <c r="EB338">
        <v>30.5279037037037</v>
      </c>
      <c r="EC338">
        <v>29.99137777777778</v>
      </c>
      <c r="ED338">
        <v>999.9000000000001</v>
      </c>
      <c r="EE338">
        <v>0</v>
      </c>
      <c r="EF338">
        <v>0</v>
      </c>
      <c r="EG338">
        <v>9995.940740740742</v>
      </c>
      <c r="EH338">
        <v>0</v>
      </c>
      <c r="EI338">
        <v>11.8036</v>
      </c>
      <c r="EJ338">
        <v>-52.90003333333333</v>
      </c>
      <c r="EK338">
        <v>487.0552962962963</v>
      </c>
      <c r="EL338">
        <v>538.0105555555555</v>
      </c>
      <c r="EM338">
        <v>5.912030370370371</v>
      </c>
      <c r="EN338">
        <v>528.1366296296296</v>
      </c>
      <c r="EO338">
        <v>18.3536037037037</v>
      </c>
      <c r="EP338">
        <v>2.194149259259259</v>
      </c>
      <c r="EQ338">
        <v>1.659570740740741</v>
      </c>
      <c r="ER338">
        <v>18.91965925925926</v>
      </c>
      <c r="ES338">
        <v>14.5233037037037</v>
      </c>
      <c r="ET338">
        <v>1999.97037037037</v>
      </c>
      <c r="EU338">
        <v>0.9800034074074072</v>
      </c>
      <c r="EV338">
        <v>0.01999695925925926</v>
      </c>
      <c r="EW338">
        <v>0</v>
      </c>
      <c r="EX338">
        <v>551.9838888888888</v>
      </c>
      <c r="EY338">
        <v>5.00097</v>
      </c>
      <c r="EZ338">
        <v>11056.41481481482</v>
      </c>
      <c r="FA338">
        <v>16707.35555555555</v>
      </c>
      <c r="FB338">
        <v>41.19166666666666</v>
      </c>
      <c r="FC338">
        <v>41.56199999999999</v>
      </c>
      <c r="FD338">
        <v>41.125</v>
      </c>
      <c r="FE338">
        <v>41.16174074074074</v>
      </c>
      <c r="FF338">
        <v>41.8074074074074</v>
      </c>
      <c r="FG338">
        <v>1955.08</v>
      </c>
      <c r="FH338">
        <v>39.89000000000001</v>
      </c>
      <c r="FI338">
        <v>0</v>
      </c>
      <c r="FJ338">
        <v>1758650305.2</v>
      </c>
      <c r="FK338">
        <v>0</v>
      </c>
      <c r="FL338">
        <v>551.8932692307692</v>
      </c>
      <c r="FM338">
        <v>47.80591455771116</v>
      </c>
      <c r="FN338">
        <v>962.9162399124315</v>
      </c>
      <c r="FO338">
        <v>11054.91153846154</v>
      </c>
      <c r="FP338">
        <v>15</v>
      </c>
      <c r="FQ338">
        <v>0</v>
      </c>
      <c r="FR338" t="s">
        <v>441</v>
      </c>
      <c r="FS338">
        <v>1747247426.5</v>
      </c>
      <c r="FT338">
        <v>1747247420.5</v>
      </c>
      <c r="FU338">
        <v>0</v>
      </c>
      <c r="FV338">
        <v>1.027</v>
      </c>
      <c r="FW338">
        <v>0.031</v>
      </c>
      <c r="FX338">
        <v>0.02</v>
      </c>
      <c r="FY338">
        <v>0.05</v>
      </c>
      <c r="FZ338">
        <v>420</v>
      </c>
      <c r="GA338">
        <v>16</v>
      </c>
      <c r="GB338">
        <v>0.01</v>
      </c>
      <c r="GC338">
        <v>0.1</v>
      </c>
      <c r="GD338">
        <v>-51.91528048780488</v>
      </c>
      <c r="GE338">
        <v>-14.41959721254348</v>
      </c>
      <c r="GF338">
        <v>1.435746658170773</v>
      </c>
      <c r="GG338">
        <v>0</v>
      </c>
      <c r="GH338">
        <v>549.0098823529411</v>
      </c>
      <c r="GI338">
        <v>48.03764705770613</v>
      </c>
      <c r="GJ338">
        <v>4.717877848982944</v>
      </c>
      <c r="GK338">
        <v>-1</v>
      </c>
      <c r="GL338">
        <v>5.892957804878049</v>
      </c>
      <c r="GM338">
        <v>0.3271526132404249</v>
      </c>
      <c r="GN338">
        <v>0.0383302010145471</v>
      </c>
      <c r="GO338">
        <v>0</v>
      </c>
      <c r="GP338">
        <v>0</v>
      </c>
      <c r="GQ338">
        <v>2</v>
      </c>
      <c r="GR338" t="s">
        <v>482</v>
      </c>
      <c r="GS338">
        <v>3.13486</v>
      </c>
      <c r="GT338">
        <v>2.69076</v>
      </c>
      <c r="GU338">
        <v>0.106701</v>
      </c>
      <c r="GV338">
        <v>0.113857</v>
      </c>
      <c r="GW338">
        <v>0.106875</v>
      </c>
      <c r="GX338">
        <v>0.086564</v>
      </c>
      <c r="GY338">
        <v>28370.9</v>
      </c>
      <c r="GZ338">
        <v>28198</v>
      </c>
      <c r="HA338">
        <v>29527</v>
      </c>
      <c r="HB338">
        <v>29409.1</v>
      </c>
      <c r="HC338">
        <v>34842</v>
      </c>
      <c r="HD338">
        <v>35588.5</v>
      </c>
      <c r="HE338">
        <v>41550.4</v>
      </c>
      <c r="HF338">
        <v>41783.4</v>
      </c>
      <c r="HG338">
        <v>1.92138</v>
      </c>
      <c r="HH338">
        <v>1.85615</v>
      </c>
      <c r="HI338">
        <v>0.0651851</v>
      </c>
      <c r="HJ338">
        <v>0</v>
      </c>
      <c r="HK338">
        <v>28.9369</v>
      </c>
      <c r="HL338">
        <v>999.9</v>
      </c>
      <c r="HM338">
        <v>43.4</v>
      </c>
      <c r="HN338">
        <v>31.9</v>
      </c>
      <c r="HO338">
        <v>22.7894</v>
      </c>
      <c r="HP338">
        <v>61.7326</v>
      </c>
      <c r="HQ338">
        <v>26.0857</v>
      </c>
      <c r="HR338">
        <v>1</v>
      </c>
      <c r="HS338">
        <v>0.120033</v>
      </c>
      <c r="HT338">
        <v>-0.81153</v>
      </c>
      <c r="HU338">
        <v>20.3361</v>
      </c>
      <c r="HV338">
        <v>5.21444</v>
      </c>
      <c r="HW338">
        <v>12.0131</v>
      </c>
      <c r="HX338">
        <v>4.98785</v>
      </c>
      <c r="HY338">
        <v>3.2878</v>
      </c>
      <c r="HZ338">
        <v>9999</v>
      </c>
      <c r="IA338">
        <v>9999</v>
      </c>
      <c r="IB338">
        <v>9999</v>
      </c>
      <c r="IC338">
        <v>999.9</v>
      </c>
      <c r="ID338">
        <v>1.86763</v>
      </c>
      <c r="IE338">
        <v>1.86675</v>
      </c>
      <c r="IF338">
        <v>1.86601</v>
      </c>
      <c r="IG338">
        <v>1.866</v>
      </c>
      <c r="IH338">
        <v>1.86786</v>
      </c>
      <c r="II338">
        <v>1.87027</v>
      </c>
      <c r="IJ338">
        <v>1.86894</v>
      </c>
      <c r="IK338">
        <v>1.87042</v>
      </c>
      <c r="IL338">
        <v>0</v>
      </c>
      <c r="IM338">
        <v>0</v>
      </c>
      <c r="IN338">
        <v>0</v>
      </c>
      <c r="IO338">
        <v>0</v>
      </c>
      <c r="IP338" t="s">
        <v>443</v>
      </c>
      <c r="IQ338" t="s">
        <v>444</v>
      </c>
      <c r="IR338" t="s">
        <v>445</v>
      </c>
      <c r="IS338" t="s">
        <v>445</v>
      </c>
      <c r="IT338" t="s">
        <v>445</v>
      </c>
      <c r="IU338" t="s">
        <v>445</v>
      </c>
      <c r="IV338">
        <v>0</v>
      </c>
      <c r="IW338">
        <v>100</v>
      </c>
      <c r="IX338">
        <v>100</v>
      </c>
      <c r="IY338">
        <v>0.171</v>
      </c>
      <c r="IZ338">
        <v>0.1534</v>
      </c>
      <c r="JA338">
        <v>0.1520806729546384</v>
      </c>
      <c r="JB338">
        <v>0.0003178419753343253</v>
      </c>
      <c r="JC338">
        <v>-6.012475575984678E-07</v>
      </c>
      <c r="JD338">
        <v>7.594320938325871E-11</v>
      </c>
      <c r="JE338">
        <v>-0.06537213769188976</v>
      </c>
      <c r="JF338">
        <v>-0.002779077146552394</v>
      </c>
      <c r="JG338">
        <v>0.0007843295920201409</v>
      </c>
      <c r="JH338">
        <v>-1.211717912536145E-05</v>
      </c>
      <c r="JI338">
        <v>4</v>
      </c>
      <c r="JJ338">
        <v>2338</v>
      </c>
      <c r="JK338">
        <v>1</v>
      </c>
      <c r="JL338">
        <v>27</v>
      </c>
      <c r="JM338">
        <v>190048</v>
      </c>
      <c r="JN338">
        <v>190048.1</v>
      </c>
      <c r="JO338">
        <v>1.31226</v>
      </c>
      <c r="JP338">
        <v>2.28149</v>
      </c>
      <c r="JQ338">
        <v>1.39648</v>
      </c>
      <c r="JR338">
        <v>2.34497</v>
      </c>
      <c r="JS338">
        <v>1.49536</v>
      </c>
      <c r="JT338">
        <v>2.58423</v>
      </c>
      <c r="JU338">
        <v>36.8842</v>
      </c>
      <c r="JV338">
        <v>24.0612</v>
      </c>
      <c r="JW338">
        <v>18</v>
      </c>
      <c r="JX338">
        <v>491.83</v>
      </c>
      <c r="JY338">
        <v>440.74</v>
      </c>
      <c r="JZ338">
        <v>29.4498</v>
      </c>
      <c r="KA338">
        <v>29.1582</v>
      </c>
      <c r="KB338">
        <v>29.9999</v>
      </c>
      <c r="KC338">
        <v>28.9909</v>
      </c>
      <c r="KD338">
        <v>28.921</v>
      </c>
      <c r="KE338">
        <v>26.305</v>
      </c>
      <c r="KF338">
        <v>23.9477</v>
      </c>
      <c r="KG338">
        <v>34.3171</v>
      </c>
      <c r="KH338">
        <v>29.4531</v>
      </c>
      <c r="KI338">
        <v>573.932</v>
      </c>
      <c r="KJ338">
        <v>18.2655</v>
      </c>
      <c r="KK338">
        <v>100.915</v>
      </c>
      <c r="KL338">
        <v>100.473</v>
      </c>
    </row>
    <row r="339" spans="1:298">
      <c r="A339">
        <v>323</v>
      </c>
      <c r="B339">
        <v>1758650309.1</v>
      </c>
      <c r="C339">
        <v>8683.099999904633</v>
      </c>
      <c r="D339" t="s">
        <v>1093</v>
      </c>
      <c r="E339" t="s">
        <v>1094</v>
      </c>
      <c r="F339">
        <v>5</v>
      </c>
      <c r="G339" t="s">
        <v>1026</v>
      </c>
      <c r="H339" t="s">
        <v>437</v>
      </c>
      <c r="I339" t="s">
        <v>438</v>
      </c>
      <c r="J339">
        <v>1758650301.314285</v>
      </c>
      <c r="K339">
        <f>(L339)/1000</f>
        <v>0</v>
      </c>
      <c r="L339">
        <f>IF(DQ339, AO339, AI339)</f>
        <v>0</v>
      </c>
      <c r="M339">
        <f>IF(DQ339, AJ339, AH339)</f>
        <v>0</v>
      </c>
      <c r="N339">
        <f>DS339 - IF(AV339&gt;1, M339*DM339*100.0/(AX339), 0)</f>
        <v>0</v>
      </c>
      <c r="O339">
        <f>((U339-K339/2)*N339-M339)/(U339+K339/2)</f>
        <v>0</v>
      </c>
      <c r="P339">
        <f>O339*(DZ339+EA339)/1000.0</f>
        <v>0</v>
      </c>
      <c r="Q339">
        <f>(DS339 - IF(AV339&gt;1, M339*DM339*100.0/(AX339), 0))*(DZ339+EA339)/1000.0</f>
        <v>0</v>
      </c>
      <c r="R339">
        <f>2.0/((1/T339-1/S339)+SIGN(T339)*SQRT((1/T339-1/S339)*(1/T339-1/S339) + 4*DN339/((DN339+1)*(DN339+1))*(2*1/T339*1/S339-1/S339*1/S339)))</f>
        <v>0</v>
      </c>
      <c r="S339">
        <f>IF(LEFT(DO339,1)&lt;&gt;"0",IF(LEFT(DO339,1)="1",3.0,DP339),$D$5+$E$5*(EG339*DZ339/($K$5*1000))+$F$5*(EG339*DZ339/($K$5*1000))*MAX(MIN(DM339,$J$5),$I$5)*MAX(MIN(DM339,$J$5),$I$5)+$G$5*MAX(MIN(DM339,$J$5),$I$5)*(EG339*DZ339/($K$5*1000))+$H$5*(EG339*DZ339/($K$5*1000))*(EG339*DZ339/($K$5*1000)))</f>
        <v>0</v>
      </c>
      <c r="T339">
        <f>K339*(1000-(1000*0.61365*exp(17.502*X339/(240.97+X339))/(DZ339+EA339)+DU339)/2)/(1000*0.61365*exp(17.502*X339/(240.97+X339))/(DZ339+EA339)-DU339)</f>
        <v>0</v>
      </c>
      <c r="U339">
        <f>1/((DN339+1)/(R339/1.6)+1/(S339/1.37)) + DN339/((DN339+1)/(R339/1.6) + DN339/(S339/1.37))</f>
        <v>0</v>
      </c>
      <c r="V339">
        <f>(DI339*DL339)</f>
        <v>0</v>
      </c>
      <c r="W339">
        <f>(EB339+(V339+2*0.95*5.67E-8*(((EB339+$B$7)+273)^4-(EB339+273)^4)-44100*K339)/(1.84*29.3*S339+8*0.95*5.67E-8*(EB339+273)^3))</f>
        <v>0</v>
      </c>
      <c r="X339">
        <f>($C$7*EC339+$D$7*ED339+$E$7*W339)</f>
        <v>0</v>
      </c>
      <c r="Y339">
        <f>0.61365*exp(17.502*X339/(240.97+X339))</f>
        <v>0</v>
      </c>
      <c r="Z339">
        <f>(AA339/AB339*100)</f>
        <v>0</v>
      </c>
      <c r="AA339">
        <f>DU339*(DZ339+EA339)/1000</f>
        <v>0</v>
      </c>
      <c r="AB339">
        <f>0.61365*exp(17.502*EB339/(240.97+EB339))</f>
        <v>0</v>
      </c>
      <c r="AC339">
        <f>(Y339-DU339*(DZ339+EA339)/1000)</f>
        <v>0</v>
      </c>
      <c r="AD339">
        <f>(-K339*44100)</f>
        <v>0</v>
      </c>
      <c r="AE339">
        <f>2*29.3*S339*0.92*(EB339-X339)</f>
        <v>0</v>
      </c>
      <c r="AF339">
        <f>2*0.95*5.67E-8*(((EB339+$B$7)+273)^4-(X339+273)^4)</f>
        <v>0</v>
      </c>
      <c r="AG339">
        <f>V339+AF339+AD339+AE339</f>
        <v>0</v>
      </c>
      <c r="AH339">
        <f>DY339*AV339*(DT339-DS339*(1000-AV339*DV339)/(1000-AV339*DU339))/(100*DM339)</f>
        <v>0</v>
      </c>
      <c r="AI339">
        <f>1000*DY339*AV339*(DU339-DV339)/(100*DM339*(1000-AV339*DU339))</f>
        <v>0</v>
      </c>
      <c r="AJ339">
        <f>(AK339 - AL339 - DZ339*1E3/(8.314*(EB339+273.15)) * AN339/DY339 * AM339) * DY339/(100*DM339) * (1000 - DV339)/1000</f>
        <v>0</v>
      </c>
      <c r="AK339">
        <v>570.2964352419229</v>
      </c>
      <c r="AL339">
        <v>526.1402303030305</v>
      </c>
      <c r="AM339">
        <v>3.267848709829036</v>
      </c>
      <c r="AN339">
        <v>64.96223837057754</v>
      </c>
      <c r="AO339">
        <f>(AQ339 - AP339 + DZ339*1E3/(8.314*(EB339+273.15)) * AS339/DY339 * AR339) * DY339/(100*DM339) * 1000/(1000 - AQ339)</f>
        <v>0</v>
      </c>
      <c r="AP339">
        <v>18.26743986309913</v>
      </c>
      <c r="AQ339">
        <v>24.2256696969697</v>
      </c>
      <c r="AR339">
        <v>-0.001770858534233276</v>
      </c>
      <c r="AS339">
        <v>107.1830395523258</v>
      </c>
      <c r="AT339">
        <v>0</v>
      </c>
      <c r="AU339">
        <v>0</v>
      </c>
      <c r="AV339">
        <f>IF(AT339*$H$13&gt;=AX339,1.0,(AX339/(AX339-AT339*$H$13)))</f>
        <v>0</v>
      </c>
      <c r="AW339">
        <f>(AV339-1)*100</f>
        <v>0</v>
      </c>
      <c r="AX339">
        <f>MAX(0,($B$13+$C$13*EG339)/(1+$D$13*EG339)*DZ339/(EB339+273)*$E$13)</f>
        <v>0</v>
      </c>
      <c r="AY339" t="s">
        <v>439</v>
      </c>
      <c r="AZ339" t="s">
        <v>439</v>
      </c>
      <c r="BA339">
        <v>0</v>
      </c>
      <c r="BB339">
        <v>0</v>
      </c>
      <c r="BC339">
        <f>1-BA339/BB339</f>
        <v>0</v>
      </c>
      <c r="BD339">
        <v>0</v>
      </c>
      <c r="BE339" t="s">
        <v>439</v>
      </c>
      <c r="BF339" t="s">
        <v>439</v>
      </c>
      <c r="BG339">
        <v>0</v>
      </c>
      <c r="BH339">
        <v>0</v>
      </c>
      <c r="BI339">
        <f>1-BG339/BH339</f>
        <v>0</v>
      </c>
      <c r="BJ339">
        <v>0.5</v>
      </c>
      <c r="BK339">
        <f>DJ339</f>
        <v>0</v>
      </c>
      <c r="BL339">
        <f>M339</f>
        <v>0</v>
      </c>
      <c r="BM339">
        <f>BI339*BJ339*BK339</f>
        <v>0</v>
      </c>
      <c r="BN339">
        <f>(BL339-BD339)/BK339</f>
        <v>0</v>
      </c>
      <c r="BO339">
        <f>(BB339-BH339)/BH339</f>
        <v>0</v>
      </c>
      <c r="BP339">
        <f>BA339/(BC339+BA339/BH339)</f>
        <v>0</v>
      </c>
      <c r="BQ339" t="s">
        <v>439</v>
      </c>
      <c r="BR339">
        <v>0</v>
      </c>
      <c r="BS339">
        <f>IF(BR339&lt;&gt;0, BR339, BP339)</f>
        <v>0</v>
      </c>
      <c r="BT339">
        <f>1-BS339/BH339</f>
        <v>0</v>
      </c>
      <c r="BU339">
        <f>(BH339-BG339)/(BH339-BS339)</f>
        <v>0</v>
      </c>
      <c r="BV339">
        <f>(BB339-BH339)/(BB339-BS339)</f>
        <v>0</v>
      </c>
      <c r="BW339">
        <f>(BH339-BG339)/(BH339-BA339)</f>
        <v>0</v>
      </c>
      <c r="BX339">
        <f>(BB339-BH339)/(BB339-BA339)</f>
        <v>0</v>
      </c>
      <c r="BY339">
        <f>(BU339*BS339/BG339)</f>
        <v>0</v>
      </c>
      <c r="BZ339">
        <f>(1-BY339)</f>
        <v>0</v>
      </c>
      <c r="DI339">
        <f>$B$11*EH339+$C$11*EI339+$F$11*ET339*(1-EW339)</f>
        <v>0</v>
      </c>
      <c r="DJ339">
        <f>DI339*DK339</f>
        <v>0</v>
      </c>
      <c r="DK339">
        <f>($B$11*$D$9+$C$11*$D$9+$F$11*((FG339+EY339)/MAX(FG339+EY339+FH339, 0.1)*$I$9+FH339/MAX(FG339+EY339+FH339, 0.1)*$J$9))/($B$11+$C$11+$F$11)</f>
        <v>0</v>
      </c>
      <c r="DL339">
        <f>($B$11*$K$9+$C$11*$K$9+$F$11*((FG339+EY339)/MAX(FG339+EY339+FH339, 0.1)*$P$9+FH339/MAX(FG339+EY339+FH339, 0.1)*$Q$9))/($B$11+$C$11+$F$11)</f>
        <v>0</v>
      </c>
      <c r="DM339">
        <v>3.7</v>
      </c>
      <c r="DN339">
        <v>0.5</v>
      </c>
      <c r="DO339" t="s">
        <v>440</v>
      </c>
      <c r="DP339">
        <v>2</v>
      </c>
      <c r="DQ339" t="b">
        <v>1</v>
      </c>
      <c r="DR339">
        <v>1758650301.314285</v>
      </c>
      <c r="DS339">
        <v>490.1880714285715</v>
      </c>
      <c r="DT339">
        <v>543.9888928571429</v>
      </c>
      <c r="DU339">
        <v>24.25488214285715</v>
      </c>
      <c r="DV339">
        <v>18.31553928571429</v>
      </c>
      <c r="DW339">
        <v>490.0158928571428</v>
      </c>
      <c r="DX339">
        <v>24.10126428571428</v>
      </c>
      <c r="DY339">
        <v>500.0020357142857</v>
      </c>
      <c r="DZ339">
        <v>90.42166428571429</v>
      </c>
      <c r="EA339">
        <v>0.03042587857142857</v>
      </c>
      <c r="EB339">
        <v>30.53342142857143</v>
      </c>
      <c r="EC339">
        <v>29.99276785714286</v>
      </c>
      <c r="ED339">
        <v>999.9000000000002</v>
      </c>
      <c r="EE339">
        <v>0</v>
      </c>
      <c r="EF339">
        <v>0</v>
      </c>
      <c r="EG339">
        <v>9993.474285714286</v>
      </c>
      <c r="EH339">
        <v>0</v>
      </c>
      <c r="EI339">
        <v>11.8036</v>
      </c>
      <c r="EJ339">
        <v>-53.80078571428572</v>
      </c>
      <c r="EK339">
        <v>502.3729285714286</v>
      </c>
      <c r="EL339">
        <v>554.1376071428571</v>
      </c>
      <c r="EM339">
        <v>5.939341428571427</v>
      </c>
      <c r="EN339">
        <v>543.9888928571429</v>
      </c>
      <c r="EO339">
        <v>18.31553928571429</v>
      </c>
      <c r="EP339">
        <v>2.193166428571428</v>
      </c>
      <c r="EQ339">
        <v>1.656121071428572</v>
      </c>
      <c r="ER339">
        <v>18.91247142857143</v>
      </c>
      <c r="ES339">
        <v>14.49109285714286</v>
      </c>
      <c r="ET339">
        <v>1999.9775</v>
      </c>
      <c r="EU339">
        <v>0.9800033214285714</v>
      </c>
      <c r="EV339">
        <v>0.01999701071428571</v>
      </c>
      <c r="EW339">
        <v>0</v>
      </c>
      <c r="EX339">
        <v>555.6729642857143</v>
      </c>
      <c r="EY339">
        <v>5.00097</v>
      </c>
      <c r="EZ339">
        <v>11130.36428571428</v>
      </c>
      <c r="FA339">
        <v>16707.42142857143</v>
      </c>
      <c r="FB339">
        <v>41.19149999999998</v>
      </c>
      <c r="FC339">
        <v>41.56199999999999</v>
      </c>
      <c r="FD339">
        <v>41.125</v>
      </c>
      <c r="FE339">
        <v>41.15821428571428</v>
      </c>
      <c r="FF339">
        <v>41.80757142857141</v>
      </c>
      <c r="FG339">
        <v>1955.086785714286</v>
      </c>
      <c r="FH339">
        <v>39.89000000000001</v>
      </c>
      <c r="FI339">
        <v>0</v>
      </c>
      <c r="FJ339">
        <v>1758650310.6</v>
      </c>
      <c r="FK339">
        <v>0</v>
      </c>
      <c r="FL339">
        <v>556.36596</v>
      </c>
      <c r="FM339">
        <v>46.8502308346234</v>
      </c>
      <c r="FN339">
        <v>931.8538474989406</v>
      </c>
      <c r="FO339">
        <v>11144.996</v>
      </c>
      <c r="FP339">
        <v>15</v>
      </c>
      <c r="FQ339">
        <v>0</v>
      </c>
      <c r="FR339" t="s">
        <v>441</v>
      </c>
      <c r="FS339">
        <v>1747247426.5</v>
      </c>
      <c r="FT339">
        <v>1747247420.5</v>
      </c>
      <c r="FU339">
        <v>0</v>
      </c>
      <c r="FV339">
        <v>1.027</v>
      </c>
      <c r="FW339">
        <v>0.031</v>
      </c>
      <c r="FX339">
        <v>0.02</v>
      </c>
      <c r="FY339">
        <v>0.05</v>
      </c>
      <c r="FZ339">
        <v>420</v>
      </c>
      <c r="GA339">
        <v>16</v>
      </c>
      <c r="GB339">
        <v>0.01</v>
      </c>
      <c r="GC339">
        <v>0.1</v>
      </c>
      <c r="GD339">
        <v>-53.27009512195123</v>
      </c>
      <c r="GE339">
        <v>-11.70717491289212</v>
      </c>
      <c r="GF339">
        <v>1.155359484538379</v>
      </c>
      <c r="GG339">
        <v>0</v>
      </c>
      <c r="GH339">
        <v>553.7773235294119</v>
      </c>
      <c r="GI339">
        <v>47.37003819301465</v>
      </c>
      <c r="GJ339">
        <v>4.651734058205607</v>
      </c>
      <c r="GK339">
        <v>-1</v>
      </c>
      <c r="GL339">
        <v>5.922481707317073</v>
      </c>
      <c r="GM339">
        <v>0.3988486411149927</v>
      </c>
      <c r="GN339">
        <v>0.04398535021652591</v>
      </c>
      <c r="GO339">
        <v>0</v>
      </c>
      <c r="GP339">
        <v>0</v>
      </c>
      <c r="GQ339">
        <v>2</v>
      </c>
      <c r="GR339" t="s">
        <v>482</v>
      </c>
      <c r="GS339">
        <v>3.13498</v>
      </c>
      <c r="GT339">
        <v>2.69079</v>
      </c>
      <c r="GU339">
        <v>0.109176</v>
      </c>
      <c r="GV339">
        <v>0.116324</v>
      </c>
      <c r="GW339">
        <v>0.106823</v>
      </c>
      <c r="GX339">
        <v>0.08655590000000001</v>
      </c>
      <c r="GY339">
        <v>28292.8</v>
      </c>
      <c r="GZ339">
        <v>28119.8</v>
      </c>
      <c r="HA339">
        <v>29527.6</v>
      </c>
      <c r="HB339">
        <v>29409.4</v>
      </c>
      <c r="HC339">
        <v>34844.4</v>
      </c>
      <c r="HD339">
        <v>35589.3</v>
      </c>
      <c r="HE339">
        <v>41550.8</v>
      </c>
      <c r="HF339">
        <v>41784</v>
      </c>
      <c r="HG339">
        <v>1.92125</v>
      </c>
      <c r="HH339">
        <v>1.85592</v>
      </c>
      <c r="HI339">
        <v>0.0647828</v>
      </c>
      <c r="HJ339">
        <v>0</v>
      </c>
      <c r="HK339">
        <v>28.9381</v>
      </c>
      <c r="HL339">
        <v>999.9</v>
      </c>
      <c r="HM339">
        <v>43.4</v>
      </c>
      <c r="HN339">
        <v>31.9</v>
      </c>
      <c r="HO339">
        <v>22.7899</v>
      </c>
      <c r="HP339">
        <v>62.0426</v>
      </c>
      <c r="HQ339">
        <v>25.9335</v>
      </c>
      <c r="HR339">
        <v>1</v>
      </c>
      <c r="HS339">
        <v>0.11971</v>
      </c>
      <c r="HT339">
        <v>-0.804526</v>
      </c>
      <c r="HU339">
        <v>20.336</v>
      </c>
      <c r="HV339">
        <v>5.21534</v>
      </c>
      <c r="HW339">
        <v>12.0132</v>
      </c>
      <c r="HX339">
        <v>4.98815</v>
      </c>
      <c r="HY339">
        <v>3.28785</v>
      </c>
      <c r="HZ339">
        <v>9999</v>
      </c>
      <c r="IA339">
        <v>9999</v>
      </c>
      <c r="IB339">
        <v>9999</v>
      </c>
      <c r="IC339">
        <v>999.9</v>
      </c>
      <c r="ID339">
        <v>1.86763</v>
      </c>
      <c r="IE339">
        <v>1.86675</v>
      </c>
      <c r="IF339">
        <v>1.86602</v>
      </c>
      <c r="IG339">
        <v>1.866</v>
      </c>
      <c r="IH339">
        <v>1.86788</v>
      </c>
      <c r="II339">
        <v>1.87028</v>
      </c>
      <c r="IJ339">
        <v>1.86894</v>
      </c>
      <c r="IK339">
        <v>1.87042</v>
      </c>
      <c r="IL339">
        <v>0</v>
      </c>
      <c r="IM339">
        <v>0</v>
      </c>
      <c r="IN339">
        <v>0</v>
      </c>
      <c r="IO339">
        <v>0</v>
      </c>
      <c r="IP339" t="s">
        <v>443</v>
      </c>
      <c r="IQ339" t="s">
        <v>444</v>
      </c>
      <c r="IR339" t="s">
        <v>445</v>
      </c>
      <c r="IS339" t="s">
        <v>445</v>
      </c>
      <c r="IT339" t="s">
        <v>445</v>
      </c>
      <c r="IU339" t="s">
        <v>445</v>
      </c>
      <c r="IV339">
        <v>0</v>
      </c>
      <c r="IW339">
        <v>100</v>
      </c>
      <c r="IX339">
        <v>100</v>
      </c>
      <c r="IY339">
        <v>0.166</v>
      </c>
      <c r="IZ339">
        <v>0.1532</v>
      </c>
      <c r="JA339">
        <v>0.1520806729546384</v>
      </c>
      <c r="JB339">
        <v>0.0003178419753343253</v>
      </c>
      <c r="JC339">
        <v>-6.012475575984678E-07</v>
      </c>
      <c r="JD339">
        <v>7.594320938325871E-11</v>
      </c>
      <c r="JE339">
        <v>-0.06537213769188976</v>
      </c>
      <c r="JF339">
        <v>-0.002779077146552394</v>
      </c>
      <c r="JG339">
        <v>0.0007843295920201409</v>
      </c>
      <c r="JH339">
        <v>-1.211717912536145E-05</v>
      </c>
      <c r="JI339">
        <v>4</v>
      </c>
      <c r="JJ339">
        <v>2338</v>
      </c>
      <c r="JK339">
        <v>1</v>
      </c>
      <c r="JL339">
        <v>27</v>
      </c>
      <c r="JM339">
        <v>190048</v>
      </c>
      <c r="JN339">
        <v>190048.1</v>
      </c>
      <c r="JO339">
        <v>1.34033</v>
      </c>
      <c r="JP339">
        <v>2.26318</v>
      </c>
      <c r="JQ339">
        <v>1.39648</v>
      </c>
      <c r="JR339">
        <v>2.34741</v>
      </c>
      <c r="JS339">
        <v>1.49536</v>
      </c>
      <c r="JT339">
        <v>2.68066</v>
      </c>
      <c r="JU339">
        <v>36.908</v>
      </c>
      <c r="JV339">
        <v>24.07</v>
      </c>
      <c r="JW339">
        <v>18</v>
      </c>
      <c r="JX339">
        <v>491.751</v>
      </c>
      <c r="JY339">
        <v>440.602</v>
      </c>
      <c r="JZ339">
        <v>29.4546</v>
      </c>
      <c r="KA339">
        <v>29.156</v>
      </c>
      <c r="KB339">
        <v>30.0001</v>
      </c>
      <c r="KC339">
        <v>28.9909</v>
      </c>
      <c r="KD339">
        <v>28.921</v>
      </c>
      <c r="KE339">
        <v>26.9502</v>
      </c>
      <c r="KF339">
        <v>23.9477</v>
      </c>
      <c r="KG339">
        <v>34.3171</v>
      </c>
      <c r="KH339">
        <v>29.4548</v>
      </c>
      <c r="KI339">
        <v>593.967</v>
      </c>
      <c r="KJ339">
        <v>18.2599</v>
      </c>
      <c r="KK339">
        <v>100.916</v>
      </c>
      <c r="KL339">
        <v>100.475</v>
      </c>
    </row>
    <row r="340" spans="1:298">
      <c r="A340">
        <v>324</v>
      </c>
      <c r="B340">
        <v>1758650314.1</v>
      </c>
      <c r="C340">
        <v>8688.099999904633</v>
      </c>
      <c r="D340" t="s">
        <v>1095</v>
      </c>
      <c r="E340" t="s">
        <v>1096</v>
      </c>
      <c r="F340">
        <v>5</v>
      </c>
      <c r="G340" t="s">
        <v>1026</v>
      </c>
      <c r="H340" t="s">
        <v>437</v>
      </c>
      <c r="I340" t="s">
        <v>438</v>
      </c>
      <c r="J340">
        <v>1758650306.6</v>
      </c>
      <c r="K340">
        <f>(L340)/1000</f>
        <v>0</v>
      </c>
      <c r="L340">
        <f>IF(DQ340, AO340, AI340)</f>
        <v>0</v>
      </c>
      <c r="M340">
        <f>IF(DQ340, AJ340, AH340)</f>
        <v>0</v>
      </c>
      <c r="N340">
        <f>DS340 - IF(AV340&gt;1, M340*DM340*100.0/(AX340), 0)</f>
        <v>0</v>
      </c>
      <c r="O340">
        <f>((U340-K340/2)*N340-M340)/(U340+K340/2)</f>
        <v>0</v>
      </c>
      <c r="P340">
        <f>O340*(DZ340+EA340)/1000.0</f>
        <v>0</v>
      </c>
      <c r="Q340">
        <f>(DS340 - IF(AV340&gt;1, M340*DM340*100.0/(AX340), 0))*(DZ340+EA340)/1000.0</f>
        <v>0</v>
      </c>
      <c r="R340">
        <f>2.0/((1/T340-1/S340)+SIGN(T340)*SQRT((1/T340-1/S340)*(1/T340-1/S340) + 4*DN340/((DN340+1)*(DN340+1))*(2*1/T340*1/S340-1/S340*1/S340)))</f>
        <v>0</v>
      </c>
      <c r="S340">
        <f>IF(LEFT(DO340,1)&lt;&gt;"0",IF(LEFT(DO340,1)="1",3.0,DP340),$D$5+$E$5*(EG340*DZ340/($K$5*1000))+$F$5*(EG340*DZ340/($K$5*1000))*MAX(MIN(DM340,$J$5),$I$5)*MAX(MIN(DM340,$J$5),$I$5)+$G$5*MAX(MIN(DM340,$J$5),$I$5)*(EG340*DZ340/($K$5*1000))+$H$5*(EG340*DZ340/($K$5*1000))*(EG340*DZ340/($K$5*1000)))</f>
        <v>0</v>
      </c>
      <c r="T340">
        <f>K340*(1000-(1000*0.61365*exp(17.502*X340/(240.97+X340))/(DZ340+EA340)+DU340)/2)/(1000*0.61365*exp(17.502*X340/(240.97+X340))/(DZ340+EA340)-DU340)</f>
        <v>0</v>
      </c>
      <c r="U340">
        <f>1/((DN340+1)/(R340/1.6)+1/(S340/1.37)) + DN340/((DN340+1)/(R340/1.6) + DN340/(S340/1.37))</f>
        <v>0</v>
      </c>
      <c r="V340">
        <f>(DI340*DL340)</f>
        <v>0</v>
      </c>
      <c r="W340">
        <f>(EB340+(V340+2*0.95*5.67E-8*(((EB340+$B$7)+273)^4-(EB340+273)^4)-44100*K340)/(1.84*29.3*S340+8*0.95*5.67E-8*(EB340+273)^3))</f>
        <v>0</v>
      </c>
      <c r="X340">
        <f>($C$7*EC340+$D$7*ED340+$E$7*W340)</f>
        <v>0</v>
      </c>
      <c r="Y340">
        <f>0.61365*exp(17.502*X340/(240.97+X340))</f>
        <v>0</v>
      </c>
      <c r="Z340">
        <f>(AA340/AB340*100)</f>
        <v>0</v>
      </c>
      <c r="AA340">
        <f>DU340*(DZ340+EA340)/1000</f>
        <v>0</v>
      </c>
      <c r="AB340">
        <f>0.61365*exp(17.502*EB340/(240.97+EB340))</f>
        <v>0</v>
      </c>
      <c r="AC340">
        <f>(Y340-DU340*(DZ340+EA340)/1000)</f>
        <v>0</v>
      </c>
      <c r="AD340">
        <f>(-K340*44100)</f>
        <v>0</v>
      </c>
      <c r="AE340">
        <f>2*29.3*S340*0.92*(EB340-X340)</f>
        <v>0</v>
      </c>
      <c r="AF340">
        <f>2*0.95*5.67E-8*(((EB340+$B$7)+273)^4-(X340+273)^4)</f>
        <v>0</v>
      </c>
      <c r="AG340">
        <f>V340+AF340+AD340+AE340</f>
        <v>0</v>
      </c>
      <c r="AH340">
        <f>DY340*AV340*(DT340-DS340*(1000-AV340*DV340)/(1000-AV340*DU340))/(100*DM340)</f>
        <v>0</v>
      </c>
      <c r="AI340">
        <f>1000*DY340*AV340*(DU340-DV340)/(100*DM340*(1000-AV340*DU340))</f>
        <v>0</v>
      </c>
      <c r="AJ340">
        <f>(AK340 - AL340 - DZ340*1E3/(8.314*(EB340+273.15)) * AN340/DY340 * AM340) * DY340/(100*DM340) * (1000 - DV340)/1000</f>
        <v>0</v>
      </c>
      <c r="AK340">
        <v>587.4602936142843</v>
      </c>
      <c r="AL340">
        <v>542.4980606060604</v>
      </c>
      <c r="AM340">
        <v>3.276167864722252</v>
      </c>
      <c r="AN340">
        <v>64.96223837057754</v>
      </c>
      <c r="AO340">
        <f>(AQ340 - AP340 + DZ340*1E3/(8.314*(EB340+273.15)) * AS340/DY340 * AR340) * DY340/(100*DM340) * 1000/(1000 - AQ340)</f>
        <v>0</v>
      </c>
      <c r="AP340">
        <v>18.26757340678681</v>
      </c>
      <c r="AQ340">
        <v>24.21431515151514</v>
      </c>
      <c r="AR340">
        <v>-0.0005163483461367707</v>
      </c>
      <c r="AS340">
        <v>107.1830395523258</v>
      </c>
      <c r="AT340">
        <v>0</v>
      </c>
      <c r="AU340">
        <v>0</v>
      </c>
      <c r="AV340">
        <f>IF(AT340*$H$13&gt;=AX340,1.0,(AX340/(AX340-AT340*$H$13)))</f>
        <v>0</v>
      </c>
      <c r="AW340">
        <f>(AV340-1)*100</f>
        <v>0</v>
      </c>
      <c r="AX340">
        <f>MAX(0,($B$13+$C$13*EG340)/(1+$D$13*EG340)*DZ340/(EB340+273)*$E$13)</f>
        <v>0</v>
      </c>
      <c r="AY340" t="s">
        <v>439</v>
      </c>
      <c r="AZ340" t="s">
        <v>439</v>
      </c>
      <c r="BA340">
        <v>0</v>
      </c>
      <c r="BB340">
        <v>0</v>
      </c>
      <c r="BC340">
        <f>1-BA340/BB340</f>
        <v>0</v>
      </c>
      <c r="BD340">
        <v>0</v>
      </c>
      <c r="BE340" t="s">
        <v>439</v>
      </c>
      <c r="BF340" t="s">
        <v>439</v>
      </c>
      <c r="BG340">
        <v>0</v>
      </c>
      <c r="BH340">
        <v>0</v>
      </c>
      <c r="BI340">
        <f>1-BG340/BH340</f>
        <v>0</v>
      </c>
      <c r="BJ340">
        <v>0.5</v>
      </c>
      <c r="BK340">
        <f>DJ340</f>
        <v>0</v>
      </c>
      <c r="BL340">
        <f>M340</f>
        <v>0</v>
      </c>
      <c r="BM340">
        <f>BI340*BJ340*BK340</f>
        <v>0</v>
      </c>
      <c r="BN340">
        <f>(BL340-BD340)/BK340</f>
        <v>0</v>
      </c>
      <c r="BO340">
        <f>(BB340-BH340)/BH340</f>
        <v>0</v>
      </c>
      <c r="BP340">
        <f>BA340/(BC340+BA340/BH340)</f>
        <v>0</v>
      </c>
      <c r="BQ340" t="s">
        <v>439</v>
      </c>
      <c r="BR340">
        <v>0</v>
      </c>
      <c r="BS340">
        <f>IF(BR340&lt;&gt;0, BR340, BP340)</f>
        <v>0</v>
      </c>
      <c r="BT340">
        <f>1-BS340/BH340</f>
        <v>0</v>
      </c>
      <c r="BU340">
        <f>(BH340-BG340)/(BH340-BS340)</f>
        <v>0</v>
      </c>
      <c r="BV340">
        <f>(BB340-BH340)/(BB340-BS340)</f>
        <v>0</v>
      </c>
      <c r="BW340">
        <f>(BH340-BG340)/(BH340-BA340)</f>
        <v>0</v>
      </c>
      <c r="BX340">
        <f>(BB340-BH340)/(BB340-BA340)</f>
        <v>0</v>
      </c>
      <c r="BY340">
        <f>(BU340*BS340/BG340)</f>
        <v>0</v>
      </c>
      <c r="BZ340">
        <f>(1-BY340)</f>
        <v>0</v>
      </c>
      <c r="DI340">
        <f>$B$11*EH340+$C$11*EI340+$F$11*ET340*(1-EW340)</f>
        <v>0</v>
      </c>
      <c r="DJ340">
        <f>DI340*DK340</f>
        <v>0</v>
      </c>
      <c r="DK340">
        <f>($B$11*$D$9+$C$11*$D$9+$F$11*((FG340+EY340)/MAX(FG340+EY340+FH340, 0.1)*$I$9+FH340/MAX(FG340+EY340+FH340, 0.1)*$J$9))/($B$11+$C$11+$F$11)</f>
        <v>0</v>
      </c>
      <c r="DL340">
        <f>($B$11*$K$9+$C$11*$K$9+$F$11*((FG340+EY340)/MAX(FG340+EY340+FH340, 0.1)*$P$9+FH340/MAX(FG340+EY340+FH340, 0.1)*$Q$9))/($B$11+$C$11+$F$11)</f>
        <v>0</v>
      </c>
      <c r="DM340">
        <v>3.7</v>
      </c>
      <c r="DN340">
        <v>0.5</v>
      </c>
      <c r="DO340" t="s">
        <v>440</v>
      </c>
      <c r="DP340">
        <v>2</v>
      </c>
      <c r="DQ340" t="b">
        <v>1</v>
      </c>
      <c r="DR340">
        <v>1758650306.6</v>
      </c>
      <c r="DS340">
        <v>507.0134074074074</v>
      </c>
      <c r="DT340">
        <v>561.7841851851853</v>
      </c>
      <c r="DU340">
        <v>24.23673703703703</v>
      </c>
      <c r="DV340">
        <v>18.27484074074074</v>
      </c>
      <c r="DW340">
        <v>506.8450370370371</v>
      </c>
      <c r="DX340">
        <v>24.08337037037037</v>
      </c>
      <c r="DY340">
        <v>500.0147407407407</v>
      </c>
      <c r="DZ340">
        <v>90.42096666666667</v>
      </c>
      <c r="EA340">
        <v>0.03052473703703704</v>
      </c>
      <c r="EB340">
        <v>30.53892592592593</v>
      </c>
      <c r="EC340">
        <v>29.99616296296296</v>
      </c>
      <c r="ED340">
        <v>999.9000000000001</v>
      </c>
      <c r="EE340">
        <v>0</v>
      </c>
      <c r="EF340">
        <v>0</v>
      </c>
      <c r="EG340">
        <v>9995.292962962963</v>
      </c>
      <c r="EH340">
        <v>0</v>
      </c>
      <c r="EI340">
        <v>11.8036</v>
      </c>
      <c r="EJ340">
        <v>-54.77073703703704</v>
      </c>
      <c r="EK340">
        <v>519.6067777777778</v>
      </c>
      <c r="EL340">
        <v>572.2418148148148</v>
      </c>
      <c r="EM340">
        <v>5.961894074074074</v>
      </c>
      <c r="EN340">
        <v>561.7841851851853</v>
      </c>
      <c r="EO340">
        <v>18.27484074074074</v>
      </c>
      <c r="EP340">
        <v>2.19150962962963</v>
      </c>
      <c r="EQ340">
        <v>1.652428888888889</v>
      </c>
      <c r="ER340">
        <v>18.90037037037037</v>
      </c>
      <c r="ES340">
        <v>14.45662222222222</v>
      </c>
      <c r="ET340">
        <v>1999.975555555556</v>
      </c>
      <c r="EU340">
        <v>0.9800031481481482</v>
      </c>
      <c r="EV340">
        <v>0.01999718148148148</v>
      </c>
      <c r="EW340">
        <v>0</v>
      </c>
      <c r="EX340">
        <v>559.738925925926</v>
      </c>
      <c r="EY340">
        <v>5.00097</v>
      </c>
      <c r="EZ340">
        <v>11210.97777777778</v>
      </c>
      <c r="FA340">
        <v>16707.4</v>
      </c>
      <c r="FB340">
        <v>41.18699999999999</v>
      </c>
      <c r="FC340">
        <v>41.56199999999999</v>
      </c>
      <c r="FD340">
        <v>41.125</v>
      </c>
      <c r="FE340">
        <v>41.13877777777778</v>
      </c>
      <c r="FF340">
        <v>41.81199999999999</v>
      </c>
      <c r="FG340">
        <v>1955.084814814815</v>
      </c>
      <c r="FH340">
        <v>39.89000000000001</v>
      </c>
      <c r="FI340">
        <v>0</v>
      </c>
      <c r="FJ340">
        <v>1758650315.4</v>
      </c>
      <c r="FK340">
        <v>0</v>
      </c>
      <c r="FL340">
        <v>560.06192</v>
      </c>
      <c r="FM340">
        <v>45.38238453688984</v>
      </c>
      <c r="FN340">
        <v>892.0307678026468</v>
      </c>
      <c r="FO340">
        <v>11217.788</v>
      </c>
      <c r="FP340">
        <v>15</v>
      </c>
      <c r="FQ340">
        <v>0</v>
      </c>
      <c r="FR340" t="s">
        <v>441</v>
      </c>
      <c r="FS340">
        <v>1747247426.5</v>
      </c>
      <c r="FT340">
        <v>1747247420.5</v>
      </c>
      <c r="FU340">
        <v>0</v>
      </c>
      <c r="FV340">
        <v>1.027</v>
      </c>
      <c r="FW340">
        <v>0.031</v>
      </c>
      <c r="FX340">
        <v>0.02</v>
      </c>
      <c r="FY340">
        <v>0.05</v>
      </c>
      <c r="FZ340">
        <v>420</v>
      </c>
      <c r="GA340">
        <v>16</v>
      </c>
      <c r="GB340">
        <v>0.01</v>
      </c>
      <c r="GC340">
        <v>0.1</v>
      </c>
      <c r="GD340">
        <v>-54.0282</v>
      </c>
      <c r="GE340">
        <v>-11.20727665505223</v>
      </c>
      <c r="GF340">
        <v>1.106363779762666</v>
      </c>
      <c r="GG340">
        <v>0</v>
      </c>
      <c r="GH340">
        <v>556.5590588235293</v>
      </c>
      <c r="GI340">
        <v>46.36601987841828</v>
      </c>
      <c r="GJ340">
        <v>4.553154917463514</v>
      </c>
      <c r="GK340">
        <v>-1</v>
      </c>
      <c r="GL340">
        <v>5.93810268292683</v>
      </c>
      <c r="GM340">
        <v>0.2794340069686529</v>
      </c>
      <c r="GN340">
        <v>0.03739578859974781</v>
      </c>
      <c r="GO340">
        <v>0</v>
      </c>
      <c r="GP340">
        <v>0</v>
      </c>
      <c r="GQ340">
        <v>2</v>
      </c>
      <c r="GR340" t="s">
        <v>482</v>
      </c>
      <c r="GS340">
        <v>3.13529</v>
      </c>
      <c r="GT340">
        <v>2.69031</v>
      </c>
      <c r="GU340">
        <v>0.111623</v>
      </c>
      <c r="GV340">
        <v>0.118715</v>
      </c>
      <c r="GW340">
        <v>0.106791</v>
      </c>
      <c r="GX340">
        <v>0.086561</v>
      </c>
      <c r="GY340">
        <v>28215.2</v>
      </c>
      <c r="GZ340">
        <v>28043.6</v>
      </c>
      <c r="HA340">
        <v>29527.8</v>
      </c>
      <c r="HB340">
        <v>29409.3</v>
      </c>
      <c r="HC340">
        <v>34846.2</v>
      </c>
      <c r="HD340">
        <v>35589.1</v>
      </c>
      <c r="HE340">
        <v>41551.4</v>
      </c>
      <c r="HF340">
        <v>41783.8</v>
      </c>
      <c r="HG340">
        <v>1.92167</v>
      </c>
      <c r="HH340">
        <v>1.85597</v>
      </c>
      <c r="HI340">
        <v>0.06473810000000001</v>
      </c>
      <c r="HJ340">
        <v>0</v>
      </c>
      <c r="HK340">
        <v>28.9398</v>
      </c>
      <c r="HL340">
        <v>999.9</v>
      </c>
      <c r="HM340">
        <v>43.4</v>
      </c>
      <c r="HN340">
        <v>31.9</v>
      </c>
      <c r="HO340">
        <v>22.7888</v>
      </c>
      <c r="HP340">
        <v>61.7226</v>
      </c>
      <c r="HQ340">
        <v>25.9856</v>
      </c>
      <c r="HR340">
        <v>1</v>
      </c>
      <c r="HS340">
        <v>0.119718</v>
      </c>
      <c r="HT340">
        <v>-0.795237</v>
      </c>
      <c r="HU340">
        <v>20.3359</v>
      </c>
      <c r="HV340">
        <v>5.21355</v>
      </c>
      <c r="HW340">
        <v>12.0143</v>
      </c>
      <c r="HX340">
        <v>4.98765</v>
      </c>
      <c r="HY340">
        <v>3.2874</v>
      </c>
      <c r="HZ340">
        <v>9999</v>
      </c>
      <c r="IA340">
        <v>9999</v>
      </c>
      <c r="IB340">
        <v>9999</v>
      </c>
      <c r="IC340">
        <v>999.9</v>
      </c>
      <c r="ID340">
        <v>1.86764</v>
      </c>
      <c r="IE340">
        <v>1.86675</v>
      </c>
      <c r="IF340">
        <v>1.86602</v>
      </c>
      <c r="IG340">
        <v>1.866</v>
      </c>
      <c r="IH340">
        <v>1.86785</v>
      </c>
      <c r="II340">
        <v>1.87027</v>
      </c>
      <c r="IJ340">
        <v>1.86892</v>
      </c>
      <c r="IK340">
        <v>1.87042</v>
      </c>
      <c r="IL340">
        <v>0</v>
      </c>
      <c r="IM340">
        <v>0</v>
      </c>
      <c r="IN340">
        <v>0</v>
      </c>
      <c r="IO340">
        <v>0</v>
      </c>
      <c r="IP340" t="s">
        <v>443</v>
      </c>
      <c r="IQ340" t="s">
        <v>444</v>
      </c>
      <c r="IR340" t="s">
        <v>445</v>
      </c>
      <c r="IS340" t="s">
        <v>445</v>
      </c>
      <c r="IT340" t="s">
        <v>445</v>
      </c>
      <c r="IU340" t="s">
        <v>445</v>
      </c>
      <c r="IV340">
        <v>0</v>
      </c>
      <c r="IW340">
        <v>100</v>
      </c>
      <c r="IX340">
        <v>100</v>
      </c>
      <c r="IY340">
        <v>0.162</v>
      </c>
      <c r="IZ340">
        <v>0.153</v>
      </c>
      <c r="JA340">
        <v>0.1520806729546384</v>
      </c>
      <c r="JB340">
        <v>0.0003178419753343253</v>
      </c>
      <c r="JC340">
        <v>-6.012475575984678E-07</v>
      </c>
      <c r="JD340">
        <v>7.594320938325871E-11</v>
      </c>
      <c r="JE340">
        <v>-0.06537213769188976</v>
      </c>
      <c r="JF340">
        <v>-0.002779077146552394</v>
      </c>
      <c r="JG340">
        <v>0.0007843295920201409</v>
      </c>
      <c r="JH340">
        <v>-1.211717912536145E-05</v>
      </c>
      <c r="JI340">
        <v>4</v>
      </c>
      <c r="JJ340">
        <v>2338</v>
      </c>
      <c r="JK340">
        <v>1</v>
      </c>
      <c r="JL340">
        <v>27</v>
      </c>
      <c r="JM340">
        <v>190048.1</v>
      </c>
      <c r="JN340">
        <v>190048.2</v>
      </c>
      <c r="JO340">
        <v>1.37329</v>
      </c>
      <c r="JP340">
        <v>2.27051</v>
      </c>
      <c r="JQ340">
        <v>1.39771</v>
      </c>
      <c r="JR340">
        <v>2.34741</v>
      </c>
      <c r="JS340">
        <v>1.49536</v>
      </c>
      <c r="JT340">
        <v>2.71118</v>
      </c>
      <c r="JU340">
        <v>36.8842</v>
      </c>
      <c r="JV340">
        <v>24.07</v>
      </c>
      <c r="JW340">
        <v>18</v>
      </c>
      <c r="JX340">
        <v>492.02</v>
      </c>
      <c r="JY340">
        <v>440.632</v>
      </c>
      <c r="JZ340">
        <v>29.4565</v>
      </c>
      <c r="KA340">
        <v>29.156</v>
      </c>
      <c r="KB340">
        <v>30.0001</v>
      </c>
      <c r="KC340">
        <v>28.9909</v>
      </c>
      <c r="KD340">
        <v>28.9207</v>
      </c>
      <c r="KE340">
        <v>27.5395</v>
      </c>
      <c r="KF340">
        <v>23.9477</v>
      </c>
      <c r="KG340">
        <v>34.3171</v>
      </c>
      <c r="KH340">
        <v>29.4569</v>
      </c>
      <c r="KI340">
        <v>607.367</v>
      </c>
      <c r="KJ340">
        <v>18.3233</v>
      </c>
      <c r="KK340">
        <v>100.917</v>
      </c>
      <c r="KL340">
        <v>100.474</v>
      </c>
    </row>
    <row r="341" spans="1:298">
      <c r="A341">
        <v>325</v>
      </c>
      <c r="B341">
        <v>1758650319.1</v>
      </c>
      <c r="C341">
        <v>8693.099999904633</v>
      </c>
      <c r="D341" t="s">
        <v>1097</v>
      </c>
      <c r="E341" t="s">
        <v>1098</v>
      </c>
      <c r="F341">
        <v>5</v>
      </c>
      <c r="G341" t="s">
        <v>1026</v>
      </c>
      <c r="H341" t="s">
        <v>437</v>
      </c>
      <c r="I341" t="s">
        <v>438</v>
      </c>
      <c r="J341">
        <v>1758650311.314285</v>
      </c>
      <c r="K341">
        <f>(L341)/1000</f>
        <v>0</v>
      </c>
      <c r="L341">
        <f>IF(DQ341, AO341, AI341)</f>
        <v>0</v>
      </c>
      <c r="M341">
        <f>IF(DQ341, AJ341, AH341)</f>
        <v>0</v>
      </c>
      <c r="N341">
        <f>DS341 - IF(AV341&gt;1, M341*DM341*100.0/(AX341), 0)</f>
        <v>0</v>
      </c>
      <c r="O341">
        <f>((U341-K341/2)*N341-M341)/(U341+K341/2)</f>
        <v>0</v>
      </c>
      <c r="P341">
        <f>O341*(DZ341+EA341)/1000.0</f>
        <v>0</v>
      </c>
      <c r="Q341">
        <f>(DS341 - IF(AV341&gt;1, M341*DM341*100.0/(AX341), 0))*(DZ341+EA341)/1000.0</f>
        <v>0</v>
      </c>
      <c r="R341">
        <f>2.0/((1/T341-1/S341)+SIGN(T341)*SQRT((1/T341-1/S341)*(1/T341-1/S341) + 4*DN341/((DN341+1)*(DN341+1))*(2*1/T341*1/S341-1/S341*1/S341)))</f>
        <v>0</v>
      </c>
      <c r="S341">
        <f>IF(LEFT(DO341,1)&lt;&gt;"0",IF(LEFT(DO341,1)="1",3.0,DP341),$D$5+$E$5*(EG341*DZ341/($K$5*1000))+$F$5*(EG341*DZ341/($K$5*1000))*MAX(MIN(DM341,$J$5),$I$5)*MAX(MIN(DM341,$J$5),$I$5)+$G$5*MAX(MIN(DM341,$J$5),$I$5)*(EG341*DZ341/($K$5*1000))+$H$5*(EG341*DZ341/($K$5*1000))*(EG341*DZ341/($K$5*1000)))</f>
        <v>0</v>
      </c>
      <c r="T341">
        <f>K341*(1000-(1000*0.61365*exp(17.502*X341/(240.97+X341))/(DZ341+EA341)+DU341)/2)/(1000*0.61365*exp(17.502*X341/(240.97+X341))/(DZ341+EA341)-DU341)</f>
        <v>0</v>
      </c>
      <c r="U341">
        <f>1/((DN341+1)/(R341/1.6)+1/(S341/1.37)) + DN341/((DN341+1)/(R341/1.6) + DN341/(S341/1.37))</f>
        <v>0</v>
      </c>
      <c r="V341">
        <f>(DI341*DL341)</f>
        <v>0</v>
      </c>
      <c r="W341">
        <f>(EB341+(V341+2*0.95*5.67E-8*(((EB341+$B$7)+273)^4-(EB341+273)^4)-44100*K341)/(1.84*29.3*S341+8*0.95*5.67E-8*(EB341+273)^3))</f>
        <v>0</v>
      </c>
      <c r="X341">
        <f>($C$7*EC341+$D$7*ED341+$E$7*W341)</f>
        <v>0</v>
      </c>
      <c r="Y341">
        <f>0.61365*exp(17.502*X341/(240.97+X341))</f>
        <v>0</v>
      </c>
      <c r="Z341">
        <f>(AA341/AB341*100)</f>
        <v>0</v>
      </c>
      <c r="AA341">
        <f>DU341*(DZ341+EA341)/1000</f>
        <v>0</v>
      </c>
      <c r="AB341">
        <f>0.61365*exp(17.502*EB341/(240.97+EB341))</f>
        <v>0</v>
      </c>
      <c r="AC341">
        <f>(Y341-DU341*(DZ341+EA341)/1000)</f>
        <v>0</v>
      </c>
      <c r="AD341">
        <f>(-K341*44100)</f>
        <v>0</v>
      </c>
      <c r="AE341">
        <f>2*29.3*S341*0.92*(EB341-X341)</f>
        <v>0</v>
      </c>
      <c r="AF341">
        <f>2*0.95*5.67E-8*(((EB341+$B$7)+273)^4-(X341+273)^4)</f>
        <v>0</v>
      </c>
      <c r="AG341">
        <f>V341+AF341+AD341+AE341</f>
        <v>0</v>
      </c>
      <c r="AH341">
        <f>DY341*AV341*(DT341-DS341*(1000-AV341*DV341)/(1000-AV341*DU341))/(100*DM341)</f>
        <v>0</v>
      </c>
      <c r="AI341">
        <f>1000*DY341*AV341*(DU341-DV341)/(100*DM341*(1000-AV341*DU341))</f>
        <v>0</v>
      </c>
      <c r="AJ341">
        <f>(AK341 - AL341 - DZ341*1E3/(8.314*(EB341+273.15)) * AN341/DY341 * AM341) * DY341/(100*DM341) * (1000 - DV341)/1000</f>
        <v>0</v>
      </c>
      <c r="AK341">
        <v>604.352338973172</v>
      </c>
      <c r="AL341">
        <v>558.8072909090906</v>
      </c>
      <c r="AM341">
        <v>3.266444086057396</v>
      </c>
      <c r="AN341">
        <v>64.96223837057754</v>
      </c>
      <c r="AO341">
        <f>(AQ341 - AP341 + DZ341*1E3/(8.314*(EB341+273.15)) * AS341/DY341 * AR341) * DY341/(100*DM341) * 1000/(1000 - AQ341)</f>
        <v>0</v>
      </c>
      <c r="AP341">
        <v>18.26876223322753</v>
      </c>
      <c r="AQ341">
        <v>24.21108181818181</v>
      </c>
      <c r="AR341">
        <v>-8.524633030253482E-05</v>
      </c>
      <c r="AS341">
        <v>107.1830395523258</v>
      </c>
      <c r="AT341">
        <v>0</v>
      </c>
      <c r="AU341">
        <v>0</v>
      </c>
      <c r="AV341">
        <f>IF(AT341*$H$13&gt;=AX341,1.0,(AX341/(AX341-AT341*$H$13)))</f>
        <v>0</v>
      </c>
      <c r="AW341">
        <f>(AV341-1)*100</f>
        <v>0</v>
      </c>
      <c r="AX341">
        <f>MAX(0,($B$13+$C$13*EG341)/(1+$D$13*EG341)*DZ341/(EB341+273)*$E$13)</f>
        <v>0</v>
      </c>
      <c r="AY341" t="s">
        <v>439</v>
      </c>
      <c r="AZ341" t="s">
        <v>439</v>
      </c>
      <c r="BA341">
        <v>0</v>
      </c>
      <c r="BB341">
        <v>0</v>
      </c>
      <c r="BC341">
        <f>1-BA341/BB341</f>
        <v>0</v>
      </c>
      <c r="BD341">
        <v>0</v>
      </c>
      <c r="BE341" t="s">
        <v>439</v>
      </c>
      <c r="BF341" t="s">
        <v>439</v>
      </c>
      <c r="BG341">
        <v>0</v>
      </c>
      <c r="BH341">
        <v>0</v>
      </c>
      <c r="BI341">
        <f>1-BG341/BH341</f>
        <v>0</v>
      </c>
      <c r="BJ341">
        <v>0.5</v>
      </c>
      <c r="BK341">
        <f>DJ341</f>
        <v>0</v>
      </c>
      <c r="BL341">
        <f>M341</f>
        <v>0</v>
      </c>
      <c r="BM341">
        <f>BI341*BJ341*BK341</f>
        <v>0</v>
      </c>
      <c r="BN341">
        <f>(BL341-BD341)/BK341</f>
        <v>0</v>
      </c>
      <c r="BO341">
        <f>(BB341-BH341)/BH341</f>
        <v>0</v>
      </c>
      <c r="BP341">
        <f>BA341/(BC341+BA341/BH341)</f>
        <v>0</v>
      </c>
      <c r="BQ341" t="s">
        <v>439</v>
      </c>
      <c r="BR341">
        <v>0</v>
      </c>
      <c r="BS341">
        <f>IF(BR341&lt;&gt;0, BR341, BP341)</f>
        <v>0</v>
      </c>
      <c r="BT341">
        <f>1-BS341/BH341</f>
        <v>0</v>
      </c>
      <c r="BU341">
        <f>(BH341-BG341)/(BH341-BS341)</f>
        <v>0</v>
      </c>
      <c r="BV341">
        <f>(BB341-BH341)/(BB341-BS341)</f>
        <v>0</v>
      </c>
      <c r="BW341">
        <f>(BH341-BG341)/(BH341-BA341)</f>
        <v>0</v>
      </c>
      <c r="BX341">
        <f>(BB341-BH341)/(BB341-BA341)</f>
        <v>0</v>
      </c>
      <c r="BY341">
        <f>(BU341*BS341/BG341)</f>
        <v>0</v>
      </c>
      <c r="BZ341">
        <f>(1-BY341)</f>
        <v>0</v>
      </c>
      <c r="DI341">
        <f>$B$11*EH341+$C$11*EI341+$F$11*ET341*(1-EW341)</f>
        <v>0</v>
      </c>
      <c r="DJ341">
        <f>DI341*DK341</f>
        <v>0</v>
      </c>
      <c r="DK341">
        <f>($B$11*$D$9+$C$11*$D$9+$F$11*((FG341+EY341)/MAX(FG341+EY341+FH341, 0.1)*$I$9+FH341/MAX(FG341+EY341+FH341, 0.1)*$J$9))/($B$11+$C$11+$F$11)</f>
        <v>0</v>
      </c>
      <c r="DL341">
        <f>($B$11*$K$9+$C$11*$K$9+$F$11*((FG341+EY341)/MAX(FG341+EY341+FH341, 0.1)*$P$9+FH341/MAX(FG341+EY341+FH341, 0.1)*$Q$9))/($B$11+$C$11+$F$11)</f>
        <v>0</v>
      </c>
      <c r="DM341">
        <v>3.7</v>
      </c>
      <c r="DN341">
        <v>0.5</v>
      </c>
      <c r="DO341" t="s">
        <v>440</v>
      </c>
      <c r="DP341">
        <v>2</v>
      </c>
      <c r="DQ341" t="b">
        <v>1</v>
      </c>
      <c r="DR341">
        <v>1758650311.314285</v>
      </c>
      <c r="DS341">
        <v>522.0470714285714</v>
      </c>
      <c r="DT341">
        <v>577.5794642857143</v>
      </c>
      <c r="DU341">
        <v>24.22139285714285</v>
      </c>
      <c r="DV341">
        <v>18.26805714285714</v>
      </c>
      <c r="DW341">
        <v>521.8822142857142</v>
      </c>
      <c r="DX341">
        <v>24.06824285714286</v>
      </c>
      <c r="DY341">
        <v>500.0003571428571</v>
      </c>
      <c r="DZ341">
        <v>90.42135357142857</v>
      </c>
      <c r="EA341">
        <v>0.03040899285714286</v>
      </c>
      <c r="EB341">
        <v>30.54194642857144</v>
      </c>
      <c r="EC341">
        <v>29.9975</v>
      </c>
      <c r="ED341">
        <v>999.9000000000002</v>
      </c>
      <c r="EE341">
        <v>0</v>
      </c>
      <c r="EF341">
        <v>0</v>
      </c>
      <c r="EG341">
        <v>9995.262499999999</v>
      </c>
      <c r="EH341">
        <v>0</v>
      </c>
      <c r="EI341">
        <v>11.8036</v>
      </c>
      <c r="EJ341">
        <v>-55.53232500000001</v>
      </c>
      <c r="EK341">
        <v>535.0055357142858</v>
      </c>
      <c r="EL341">
        <v>588.3270357142857</v>
      </c>
      <c r="EM341">
        <v>5.953333214285713</v>
      </c>
      <c r="EN341">
        <v>577.5794642857143</v>
      </c>
      <c r="EO341">
        <v>18.26805714285714</v>
      </c>
      <c r="EP341">
        <v>2.190131785714286</v>
      </c>
      <c r="EQ341">
        <v>1.651823928571429</v>
      </c>
      <c r="ER341">
        <v>18.89030714285715</v>
      </c>
      <c r="ES341">
        <v>14.45095714285715</v>
      </c>
      <c r="ET341">
        <v>1999.985357142857</v>
      </c>
      <c r="EU341">
        <v>0.9800030714285713</v>
      </c>
      <c r="EV341">
        <v>0.019997225</v>
      </c>
      <c r="EW341">
        <v>0</v>
      </c>
      <c r="EX341">
        <v>563.1913214285714</v>
      </c>
      <c r="EY341">
        <v>5.00097</v>
      </c>
      <c r="EZ341">
        <v>11278.91428571429</v>
      </c>
      <c r="FA341">
        <v>16707.47142857143</v>
      </c>
      <c r="FB341">
        <v>41.18699999999999</v>
      </c>
      <c r="FC341">
        <v>41.56199999999999</v>
      </c>
      <c r="FD341">
        <v>41.125</v>
      </c>
      <c r="FE341">
        <v>41.12942857142857</v>
      </c>
      <c r="FF341">
        <v>41.79871428571428</v>
      </c>
      <c r="FG341">
        <v>1955.094285714286</v>
      </c>
      <c r="FH341">
        <v>39.89000000000001</v>
      </c>
      <c r="FI341">
        <v>0</v>
      </c>
      <c r="FJ341">
        <v>1758650320.2</v>
      </c>
      <c r="FK341">
        <v>0</v>
      </c>
      <c r="FL341">
        <v>563.57152</v>
      </c>
      <c r="FM341">
        <v>42.91130769485152</v>
      </c>
      <c r="FN341">
        <v>842.0999999351986</v>
      </c>
      <c r="FO341">
        <v>11287.072</v>
      </c>
      <c r="FP341">
        <v>15</v>
      </c>
      <c r="FQ341">
        <v>0</v>
      </c>
      <c r="FR341" t="s">
        <v>441</v>
      </c>
      <c r="FS341">
        <v>1747247426.5</v>
      </c>
      <c r="FT341">
        <v>1747247420.5</v>
      </c>
      <c r="FU341">
        <v>0</v>
      </c>
      <c r="FV341">
        <v>1.027</v>
      </c>
      <c r="FW341">
        <v>0.031</v>
      </c>
      <c r="FX341">
        <v>0.02</v>
      </c>
      <c r="FY341">
        <v>0.05</v>
      </c>
      <c r="FZ341">
        <v>420</v>
      </c>
      <c r="GA341">
        <v>16</v>
      </c>
      <c r="GB341">
        <v>0.01</v>
      </c>
      <c r="GC341">
        <v>0.1</v>
      </c>
      <c r="GD341">
        <v>-55.06851219512195</v>
      </c>
      <c r="GE341">
        <v>-9.898124738675968</v>
      </c>
      <c r="GF341">
        <v>0.9794650466740292</v>
      </c>
      <c r="GG341">
        <v>0</v>
      </c>
      <c r="GH341">
        <v>561.1132647058823</v>
      </c>
      <c r="GI341">
        <v>44.59390376150587</v>
      </c>
      <c r="GJ341">
        <v>4.38019923874557</v>
      </c>
      <c r="GK341">
        <v>-1</v>
      </c>
      <c r="GL341">
        <v>5.955953658536585</v>
      </c>
      <c r="GM341">
        <v>-0.07283331010453198</v>
      </c>
      <c r="GN341">
        <v>0.01326748138211873</v>
      </c>
      <c r="GO341">
        <v>1</v>
      </c>
      <c r="GP341">
        <v>1</v>
      </c>
      <c r="GQ341">
        <v>2</v>
      </c>
      <c r="GR341" t="s">
        <v>442</v>
      </c>
      <c r="GS341">
        <v>3.1349</v>
      </c>
      <c r="GT341">
        <v>2.69068</v>
      </c>
      <c r="GU341">
        <v>0.11402</v>
      </c>
      <c r="GV341">
        <v>0.121103</v>
      </c>
      <c r="GW341">
        <v>0.106783</v>
      </c>
      <c r="GX341">
        <v>0.0865629</v>
      </c>
      <c r="GY341">
        <v>28138.9</v>
      </c>
      <c r="GZ341">
        <v>27967.2</v>
      </c>
      <c r="HA341">
        <v>29527.6</v>
      </c>
      <c r="HB341">
        <v>29408.9</v>
      </c>
      <c r="HC341">
        <v>34846.3</v>
      </c>
      <c r="HD341">
        <v>35588.5</v>
      </c>
      <c r="HE341">
        <v>41551.1</v>
      </c>
      <c r="HF341">
        <v>41783.2</v>
      </c>
      <c r="HG341">
        <v>1.9215</v>
      </c>
      <c r="HH341">
        <v>1.85623</v>
      </c>
      <c r="HI341">
        <v>0.0655092</v>
      </c>
      <c r="HJ341">
        <v>0</v>
      </c>
      <c r="HK341">
        <v>28.94</v>
      </c>
      <c r="HL341">
        <v>999.9</v>
      </c>
      <c r="HM341">
        <v>43.4</v>
      </c>
      <c r="HN341">
        <v>31.9</v>
      </c>
      <c r="HO341">
        <v>22.7891</v>
      </c>
      <c r="HP341">
        <v>62.0326</v>
      </c>
      <c r="HQ341">
        <v>26.0096</v>
      </c>
      <c r="HR341">
        <v>1</v>
      </c>
      <c r="HS341">
        <v>0.119721</v>
      </c>
      <c r="HT341">
        <v>-0.792391</v>
      </c>
      <c r="HU341">
        <v>20.3363</v>
      </c>
      <c r="HV341">
        <v>5.21564</v>
      </c>
      <c r="HW341">
        <v>12.0137</v>
      </c>
      <c r="HX341">
        <v>4.988</v>
      </c>
      <c r="HY341">
        <v>3.2877</v>
      </c>
      <c r="HZ341">
        <v>9999</v>
      </c>
      <c r="IA341">
        <v>9999</v>
      </c>
      <c r="IB341">
        <v>9999</v>
      </c>
      <c r="IC341">
        <v>999.9</v>
      </c>
      <c r="ID341">
        <v>1.86762</v>
      </c>
      <c r="IE341">
        <v>1.86675</v>
      </c>
      <c r="IF341">
        <v>1.86606</v>
      </c>
      <c r="IG341">
        <v>1.866</v>
      </c>
      <c r="IH341">
        <v>1.86785</v>
      </c>
      <c r="II341">
        <v>1.87027</v>
      </c>
      <c r="IJ341">
        <v>1.86893</v>
      </c>
      <c r="IK341">
        <v>1.87042</v>
      </c>
      <c r="IL341">
        <v>0</v>
      </c>
      <c r="IM341">
        <v>0</v>
      </c>
      <c r="IN341">
        <v>0</v>
      </c>
      <c r="IO341">
        <v>0</v>
      </c>
      <c r="IP341" t="s">
        <v>443</v>
      </c>
      <c r="IQ341" t="s">
        <v>444</v>
      </c>
      <c r="IR341" t="s">
        <v>445</v>
      </c>
      <c r="IS341" t="s">
        <v>445</v>
      </c>
      <c r="IT341" t="s">
        <v>445</v>
      </c>
      <c r="IU341" t="s">
        <v>445</v>
      </c>
      <c r="IV341">
        <v>0</v>
      </c>
      <c r="IW341">
        <v>100</v>
      </c>
      <c r="IX341">
        <v>100</v>
      </c>
      <c r="IY341">
        <v>0.159</v>
      </c>
      <c r="IZ341">
        <v>0.153</v>
      </c>
      <c r="JA341">
        <v>0.1520806729546384</v>
      </c>
      <c r="JB341">
        <v>0.0003178419753343253</v>
      </c>
      <c r="JC341">
        <v>-6.012475575984678E-07</v>
      </c>
      <c r="JD341">
        <v>7.594320938325871E-11</v>
      </c>
      <c r="JE341">
        <v>-0.06537213769188976</v>
      </c>
      <c r="JF341">
        <v>-0.002779077146552394</v>
      </c>
      <c r="JG341">
        <v>0.0007843295920201409</v>
      </c>
      <c r="JH341">
        <v>-1.211717912536145E-05</v>
      </c>
      <c r="JI341">
        <v>4</v>
      </c>
      <c r="JJ341">
        <v>2338</v>
      </c>
      <c r="JK341">
        <v>1</v>
      </c>
      <c r="JL341">
        <v>27</v>
      </c>
      <c r="JM341">
        <v>190048.2</v>
      </c>
      <c r="JN341">
        <v>190048.3</v>
      </c>
      <c r="JO341">
        <v>1.40259</v>
      </c>
      <c r="JP341">
        <v>2.28149</v>
      </c>
      <c r="JQ341">
        <v>1.39771</v>
      </c>
      <c r="JR341">
        <v>2.34741</v>
      </c>
      <c r="JS341">
        <v>1.49536</v>
      </c>
      <c r="JT341">
        <v>2.62451</v>
      </c>
      <c r="JU341">
        <v>36.908</v>
      </c>
      <c r="JV341">
        <v>24.0612</v>
      </c>
      <c r="JW341">
        <v>18</v>
      </c>
      <c r="JX341">
        <v>491.909</v>
      </c>
      <c r="JY341">
        <v>440.768</v>
      </c>
      <c r="JZ341">
        <v>29.458</v>
      </c>
      <c r="KA341">
        <v>29.1545</v>
      </c>
      <c r="KB341">
        <v>30.0001</v>
      </c>
      <c r="KC341">
        <v>28.9909</v>
      </c>
      <c r="KD341">
        <v>28.9185</v>
      </c>
      <c r="KE341">
        <v>28.1822</v>
      </c>
      <c r="KF341">
        <v>23.9477</v>
      </c>
      <c r="KG341">
        <v>34.3171</v>
      </c>
      <c r="KH341">
        <v>29.458</v>
      </c>
      <c r="KI341">
        <v>627.4299999999999</v>
      </c>
      <c r="KJ341">
        <v>18.3421</v>
      </c>
      <c r="KK341">
        <v>100.917</v>
      </c>
      <c r="KL341">
        <v>100.473</v>
      </c>
    </row>
    <row r="342" spans="1:298">
      <c r="A342">
        <v>326</v>
      </c>
      <c r="B342">
        <v>1758650324.1</v>
      </c>
      <c r="C342">
        <v>8698.099999904633</v>
      </c>
      <c r="D342" t="s">
        <v>1099</v>
      </c>
      <c r="E342" t="s">
        <v>1100</v>
      </c>
      <c r="F342">
        <v>5</v>
      </c>
      <c r="G342" t="s">
        <v>1026</v>
      </c>
      <c r="H342" t="s">
        <v>437</v>
      </c>
      <c r="I342" t="s">
        <v>438</v>
      </c>
      <c r="J342">
        <v>1758650316.6</v>
      </c>
      <c r="K342">
        <f>(L342)/1000</f>
        <v>0</v>
      </c>
      <c r="L342">
        <f>IF(DQ342, AO342, AI342)</f>
        <v>0</v>
      </c>
      <c r="M342">
        <f>IF(DQ342, AJ342, AH342)</f>
        <v>0</v>
      </c>
      <c r="N342">
        <f>DS342 - IF(AV342&gt;1, M342*DM342*100.0/(AX342), 0)</f>
        <v>0</v>
      </c>
      <c r="O342">
        <f>((U342-K342/2)*N342-M342)/(U342+K342/2)</f>
        <v>0</v>
      </c>
      <c r="P342">
        <f>O342*(DZ342+EA342)/1000.0</f>
        <v>0</v>
      </c>
      <c r="Q342">
        <f>(DS342 - IF(AV342&gt;1, M342*DM342*100.0/(AX342), 0))*(DZ342+EA342)/1000.0</f>
        <v>0</v>
      </c>
      <c r="R342">
        <f>2.0/((1/T342-1/S342)+SIGN(T342)*SQRT((1/T342-1/S342)*(1/T342-1/S342) + 4*DN342/((DN342+1)*(DN342+1))*(2*1/T342*1/S342-1/S342*1/S342)))</f>
        <v>0</v>
      </c>
      <c r="S342">
        <f>IF(LEFT(DO342,1)&lt;&gt;"0",IF(LEFT(DO342,1)="1",3.0,DP342),$D$5+$E$5*(EG342*DZ342/($K$5*1000))+$F$5*(EG342*DZ342/($K$5*1000))*MAX(MIN(DM342,$J$5),$I$5)*MAX(MIN(DM342,$J$5),$I$5)+$G$5*MAX(MIN(DM342,$J$5),$I$5)*(EG342*DZ342/($K$5*1000))+$H$5*(EG342*DZ342/($K$5*1000))*(EG342*DZ342/($K$5*1000)))</f>
        <v>0</v>
      </c>
      <c r="T342">
        <f>K342*(1000-(1000*0.61365*exp(17.502*X342/(240.97+X342))/(DZ342+EA342)+DU342)/2)/(1000*0.61365*exp(17.502*X342/(240.97+X342))/(DZ342+EA342)-DU342)</f>
        <v>0</v>
      </c>
      <c r="U342">
        <f>1/((DN342+1)/(R342/1.6)+1/(S342/1.37)) + DN342/((DN342+1)/(R342/1.6) + DN342/(S342/1.37))</f>
        <v>0</v>
      </c>
      <c r="V342">
        <f>(DI342*DL342)</f>
        <v>0</v>
      </c>
      <c r="W342">
        <f>(EB342+(V342+2*0.95*5.67E-8*(((EB342+$B$7)+273)^4-(EB342+273)^4)-44100*K342)/(1.84*29.3*S342+8*0.95*5.67E-8*(EB342+273)^3))</f>
        <v>0</v>
      </c>
      <c r="X342">
        <f>($C$7*EC342+$D$7*ED342+$E$7*W342)</f>
        <v>0</v>
      </c>
      <c r="Y342">
        <f>0.61365*exp(17.502*X342/(240.97+X342))</f>
        <v>0</v>
      </c>
      <c r="Z342">
        <f>(AA342/AB342*100)</f>
        <v>0</v>
      </c>
      <c r="AA342">
        <f>DU342*(DZ342+EA342)/1000</f>
        <v>0</v>
      </c>
      <c r="AB342">
        <f>0.61365*exp(17.502*EB342/(240.97+EB342))</f>
        <v>0</v>
      </c>
      <c r="AC342">
        <f>(Y342-DU342*(DZ342+EA342)/1000)</f>
        <v>0</v>
      </c>
      <c r="AD342">
        <f>(-K342*44100)</f>
        <v>0</v>
      </c>
      <c r="AE342">
        <f>2*29.3*S342*0.92*(EB342-X342)</f>
        <v>0</v>
      </c>
      <c r="AF342">
        <f>2*0.95*5.67E-8*(((EB342+$B$7)+273)^4-(X342+273)^4)</f>
        <v>0</v>
      </c>
      <c r="AG342">
        <f>V342+AF342+AD342+AE342</f>
        <v>0</v>
      </c>
      <c r="AH342">
        <f>DY342*AV342*(DT342-DS342*(1000-AV342*DV342)/(1000-AV342*DU342))/(100*DM342)</f>
        <v>0</v>
      </c>
      <c r="AI342">
        <f>1000*DY342*AV342*(DU342-DV342)/(100*DM342*(1000-AV342*DU342))</f>
        <v>0</v>
      </c>
      <c r="AJ342">
        <f>(AK342 - AL342 - DZ342*1E3/(8.314*(EB342+273.15)) * AN342/DY342 * AM342) * DY342/(100*DM342) * (1000 - DV342)/1000</f>
        <v>0</v>
      </c>
      <c r="AK342">
        <v>621.6326639960882</v>
      </c>
      <c r="AL342">
        <v>575.2317696969698</v>
      </c>
      <c r="AM342">
        <v>3.300154977010111</v>
      </c>
      <c r="AN342">
        <v>64.96223837057754</v>
      </c>
      <c r="AO342">
        <f>(AQ342 - AP342 + DZ342*1E3/(8.314*(EB342+273.15)) * AS342/DY342 * AR342) * DY342/(100*DM342) * 1000/(1000 - AQ342)</f>
        <v>0</v>
      </c>
      <c r="AP342">
        <v>18.26876633963545</v>
      </c>
      <c r="AQ342">
        <v>24.21631757575758</v>
      </c>
      <c r="AR342">
        <v>0.0001382966708278185</v>
      </c>
      <c r="AS342">
        <v>107.1830395523258</v>
      </c>
      <c r="AT342">
        <v>0</v>
      </c>
      <c r="AU342">
        <v>0</v>
      </c>
      <c r="AV342">
        <f>IF(AT342*$H$13&gt;=AX342,1.0,(AX342/(AX342-AT342*$H$13)))</f>
        <v>0</v>
      </c>
      <c r="AW342">
        <f>(AV342-1)*100</f>
        <v>0</v>
      </c>
      <c r="AX342">
        <f>MAX(0,($B$13+$C$13*EG342)/(1+$D$13*EG342)*DZ342/(EB342+273)*$E$13)</f>
        <v>0</v>
      </c>
      <c r="AY342" t="s">
        <v>439</v>
      </c>
      <c r="AZ342" t="s">
        <v>439</v>
      </c>
      <c r="BA342">
        <v>0</v>
      </c>
      <c r="BB342">
        <v>0</v>
      </c>
      <c r="BC342">
        <f>1-BA342/BB342</f>
        <v>0</v>
      </c>
      <c r="BD342">
        <v>0</v>
      </c>
      <c r="BE342" t="s">
        <v>439</v>
      </c>
      <c r="BF342" t="s">
        <v>439</v>
      </c>
      <c r="BG342">
        <v>0</v>
      </c>
      <c r="BH342">
        <v>0</v>
      </c>
      <c r="BI342">
        <f>1-BG342/BH342</f>
        <v>0</v>
      </c>
      <c r="BJ342">
        <v>0.5</v>
      </c>
      <c r="BK342">
        <f>DJ342</f>
        <v>0</v>
      </c>
      <c r="BL342">
        <f>M342</f>
        <v>0</v>
      </c>
      <c r="BM342">
        <f>BI342*BJ342*BK342</f>
        <v>0</v>
      </c>
      <c r="BN342">
        <f>(BL342-BD342)/BK342</f>
        <v>0</v>
      </c>
      <c r="BO342">
        <f>(BB342-BH342)/BH342</f>
        <v>0</v>
      </c>
      <c r="BP342">
        <f>BA342/(BC342+BA342/BH342)</f>
        <v>0</v>
      </c>
      <c r="BQ342" t="s">
        <v>439</v>
      </c>
      <c r="BR342">
        <v>0</v>
      </c>
      <c r="BS342">
        <f>IF(BR342&lt;&gt;0, BR342, BP342)</f>
        <v>0</v>
      </c>
      <c r="BT342">
        <f>1-BS342/BH342</f>
        <v>0</v>
      </c>
      <c r="BU342">
        <f>(BH342-BG342)/(BH342-BS342)</f>
        <v>0</v>
      </c>
      <c r="BV342">
        <f>(BB342-BH342)/(BB342-BS342)</f>
        <v>0</v>
      </c>
      <c r="BW342">
        <f>(BH342-BG342)/(BH342-BA342)</f>
        <v>0</v>
      </c>
      <c r="BX342">
        <f>(BB342-BH342)/(BB342-BA342)</f>
        <v>0</v>
      </c>
      <c r="BY342">
        <f>(BU342*BS342/BG342)</f>
        <v>0</v>
      </c>
      <c r="BZ342">
        <f>(1-BY342)</f>
        <v>0</v>
      </c>
      <c r="DI342">
        <f>$B$11*EH342+$C$11*EI342+$F$11*ET342*(1-EW342)</f>
        <v>0</v>
      </c>
      <c r="DJ342">
        <f>DI342*DK342</f>
        <v>0</v>
      </c>
      <c r="DK342">
        <f>($B$11*$D$9+$C$11*$D$9+$F$11*((FG342+EY342)/MAX(FG342+EY342+FH342, 0.1)*$I$9+FH342/MAX(FG342+EY342+FH342, 0.1)*$J$9))/($B$11+$C$11+$F$11)</f>
        <v>0</v>
      </c>
      <c r="DL342">
        <f>($B$11*$K$9+$C$11*$K$9+$F$11*((FG342+EY342)/MAX(FG342+EY342+FH342, 0.1)*$P$9+FH342/MAX(FG342+EY342+FH342, 0.1)*$Q$9))/($B$11+$C$11+$F$11)</f>
        <v>0</v>
      </c>
      <c r="DM342">
        <v>3.7</v>
      </c>
      <c r="DN342">
        <v>0.5</v>
      </c>
      <c r="DO342" t="s">
        <v>440</v>
      </c>
      <c r="DP342">
        <v>2</v>
      </c>
      <c r="DQ342" t="b">
        <v>1</v>
      </c>
      <c r="DR342">
        <v>1758650316.6</v>
      </c>
      <c r="DS342">
        <v>538.9108518518519</v>
      </c>
      <c r="DT342">
        <v>595.3112222222222</v>
      </c>
      <c r="DU342">
        <v>24.21476666666667</v>
      </c>
      <c r="DV342">
        <v>18.26828888888889</v>
      </c>
      <c r="DW342">
        <v>538.7502222222222</v>
      </c>
      <c r="DX342">
        <v>24.06171111111111</v>
      </c>
      <c r="DY342">
        <v>500.0017037037037</v>
      </c>
      <c r="DZ342">
        <v>90.42235555555555</v>
      </c>
      <c r="EA342">
        <v>0.03040595925925926</v>
      </c>
      <c r="EB342">
        <v>30.54307407407407</v>
      </c>
      <c r="EC342">
        <v>29.99828518518518</v>
      </c>
      <c r="ED342">
        <v>999.9000000000001</v>
      </c>
      <c r="EE342">
        <v>0</v>
      </c>
      <c r="EF342">
        <v>0</v>
      </c>
      <c r="EG342">
        <v>9996.036666666669</v>
      </c>
      <c r="EH342">
        <v>0</v>
      </c>
      <c r="EI342">
        <v>11.8036</v>
      </c>
      <c r="EJ342">
        <v>-56.40032222222222</v>
      </c>
      <c r="EK342">
        <v>552.2842592592592</v>
      </c>
      <c r="EL342">
        <v>606.3888888888888</v>
      </c>
      <c r="EM342">
        <v>5.946478518518519</v>
      </c>
      <c r="EN342">
        <v>595.3112222222222</v>
      </c>
      <c r="EO342">
        <v>18.26828888888889</v>
      </c>
      <c r="EP342">
        <v>2.189557037037037</v>
      </c>
      <c r="EQ342">
        <v>1.651862592592593</v>
      </c>
      <c r="ER342">
        <v>18.88610740740741</v>
      </c>
      <c r="ES342">
        <v>14.45132222222222</v>
      </c>
      <c r="ET342">
        <v>1999.978888888889</v>
      </c>
      <c r="EU342">
        <v>0.9800029259259256</v>
      </c>
      <c r="EV342">
        <v>0.0199974037037037</v>
      </c>
      <c r="EW342">
        <v>0</v>
      </c>
      <c r="EX342">
        <v>566.8394814814815</v>
      </c>
      <c r="EY342">
        <v>5.00097</v>
      </c>
      <c r="EZ342">
        <v>11351.64814814815</v>
      </c>
      <c r="FA342">
        <v>16707.40740740741</v>
      </c>
      <c r="FB342">
        <v>41.18699999999999</v>
      </c>
      <c r="FC342">
        <v>41.56199999999999</v>
      </c>
      <c r="FD342">
        <v>41.125</v>
      </c>
      <c r="FE342">
        <v>41.12959259259259</v>
      </c>
      <c r="FF342">
        <v>41.78214814814815</v>
      </c>
      <c r="FG342">
        <v>1955.088148148148</v>
      </c>
      <c r="FH342">
        <v>39.89000000000001</v>
      </c>
      <c r="FI342">
        <v>0</v>
      </c>
      <c r="FJ342">
        <v>1758650325</v>
      </c>
      <c r="FK342">
        <v>0</v>
      </c>
      <c r="FL342">
        <v>566.8432</v>
      </c>
      <c r="FM342">
        <v>39.80784610030368</v>
      </c>
      <c r="FN342">
        <v>784.646152624562</v>
      </c>
      <c r="FO342">
        <v>11352.088</v>
      </c>
      <c r="FP342">
        <v>15</v>
      </c>
      <c r="FQ342">
        <v>0</v>
      </c>
      <c r="FR342" t="s">
        <v>441</v>
      </c>
      <c r="FS342">
        <v>1747247426.5</v>
      </c>
      <c r="FT342">
        <v>1747247420.5</v>
      </c>
      <c r="FU342">
        <v>0</v>
      </c>
      <c r="FV342">
        <v>1.027</v>
      </c>
      <c r="FW342">
        <v>0.031</v>
      </c>
      <c r="FX342">
        <v>0.02</v>
      </c>
      <c r="FY342">
        <v>0.05</v>
      </c>
      <c r="FZ342">
        <v>420</v>
      </c>
      <c r="GA342">
        <v>16</v>
      </c>
      <c r="GB342">
        <v>0.01</v>
      </c>
      <c r="GC342">
        <v>0.1</v>
      </c>
      <c r="GD342">
        <v>-55.91876097560975</v>
      </c>
      <c r="GE342">
        <v>-9.689646689895525</v>
      </c>
      <c r="GF342">
        <v>0.9583303366203397</v>
      </c>
      <c r="GG342">
        <v>0</v>
      </c>
      <c r="GH342">
        <v>564.9368823529412</v>
      </c>
      <c r="GI342">
        <v>41.41420931926262</v>
      </c>
      <c r="GJ342">
        <v>4.070416930261462</v>
      </c>
      <c r="GK342">
        <v>-1</v>
      </c>
      <c r="GL342">
        <v>5.951561951219512</v>
      </c>
      <c r="GM342">
        <v>-0.08400501742160653</v>
      </c>
      <c r="GN342">
        <v>0.00933327778658298</v>
      </c>
      <c r="GO342">
        <v>1</v>
      </c>
      <c r="GP342">
        <v>1</v>
      </c>
      <c r="GQ342">
        <v>2</v>
      </c>
      <c r="GR342" t="s">
        <v>442</v>
      </c>
      <c r="GS342">
        <v>3.135</v>
      </c>
      <c r="GT342">
        <v>2.69073</v>
      </c>
      <c r="GU342">
        <v>0.116406</v>
      </c>
      <c r="GV342">
        <v>0.123447</v>
      </c>
      <c r="GW342">
        <v>0.1068</v>
      </c>
      <c r="GX342">
        <v>0.08656519999999999</v>
      </c>
      <c r="GY342">
        <v>28062.8</v>
      </c>
      <c r="GZ342">
        <v>27892.9</v>
      </c>
      <c r="HA342">
        <v>29527.2</v>
      </c>
      <c r="HB342">
        <v>29409.2</v>
      </c>
      <c r="HC342">
        <v>34845.6</v>
      </c>
      <c r="HD342">
        <v>35588.8</v>
      </c>
      <c r="HE342">
        <v>41551</v>
      </c>
      <c r="HF342">
        <v>41783.6</v>
      </c>
      <c r="HG342">
        <v>1.92167</v>
      </c>
      <c r="HH342">
        <v>1.85607</v>
      </c>
      <c r="HI342">
        <v>0.06509570000000001</v>
      </c>
      <c r="HJ342">
        <v>0</v>
      </c>
      <c r="HK342">
        <v>28.9423</v>
      </c>
      <c r="HL342">
        <v>999.9</v>
      </c>
      <c r="HM342">
        <v>43.4</v>
      </c>
      <c r="HN342">
        <v>31.9</v>
      </c>
      <c r="HO342">
        <v>22.789</v>
      </c>
      <c r="HP342">
        <v>61.9826</v>
      </c>
      <c r="HQ342">
        <v>26.1298</v>
      </c>
      <c r="HR342">
        <v>1</v>
      </c>
      <c r="HS342">
        <v>0.119665</v>
      </c>
      <c r="HT342">
        <v>-0.788197</v>
      </c>
      <c r="HU342">
        <v>20.3365</v>
      </c>
      <c r="HV342">
        <v>5.21534</v>
      </c>
      <c r="HW342">
        <v>12.0132</v>
      </c>
      <c r="HX342">
        <v>4.9883</v>
      </c>
      <c r="HY342">
        <v>3.28763</v>
      </c>
      <c r="HZ342">
        <v>9999</v>
      </c>
      <c r="IA342">
        <v>9999</v>
      </c>
      <c r="IB342">
        <v>9999</v>
      </c>
      <c r="IC342">
        <v>999.9</v>
      </c>
      <c r="ID342">
        <v>1.86759</v>
      </c>
      <c r="IE342">
        <v>1.86676</v>
      </c>
      <c r="IF342">
        <v>1.86602</v>
      </c>
      <c r="IG342">
        <v>1.866</v>
      </c>
      <c r="IH342">
        <v>1.86785</v>
      </c>
      <c r="II342">
        <v>1.87027</v>
      </c>
      <c r="IJ342">
        <v>1.86893</v>
      </c>
      <c r="IK342">
        <v>1.87042</v>
      </c>
      <c r="IL342">
        <v>0</v>
      </c>
      <c r="IM342">
        <v>0</v>
      </c>
      <c r="IN342">
        <v>0</v>
      </c>
      <c r="IO342">
        <v>0</v>
      </c>
      <c r="IP342" t="s">
        <v>443</v>
      </c>
      <c r="IQ342" t="s">
        <v>444</v>
      </c>
      <c r="IR342" t="s">
        <v>445</v>
      </c>
      <c r="IS342" t="s">
        <v>445</v>
      </c>
      <c r="IT342" t="s">
        <v>445</v>
      </c>
      <c r="IU342" t="s">
        <v>445</v>
      </c>
      <c r="IV342">
        <v>0</v>
      </c>
      <c r="IW342">
        <v>100</v>
      </c>
      <c r="IX342">
        <v>100</v>
      </c>
      <c r="IY342">
        <v>0.154</v>
      </c>
      <c r="IZ342">
        <v>0.1531</v>
      </c>
      <c r="JA342">
        <v>0.1520806729546384</v>
      </c>
      <c r="JB342">
        <v>0.0003178419753343253</v>
      </c>
      <c r="JC342">
        <v>-6.012475575984678E-07</v>
      </c>
      <c r="JD342">
        <v>7.594320938325871E-11</v>
      </c>
      <c r="JE342">
        <v>-0.06537213769188976</v>
      </c>
      <c r="JF342">
        <v>-0.002779077146552394</v>
      </c>
      <c r="JG342">
        <v>0.0007843295920201409</v>
      </c>
      <c r="JH342">
        <v>-1.211717912536145E-05</v>
      </c>
      <c r="JI342">
        <v>4</v>
      </c>
      <c r="JJ342">
        <v>2338</v>
      </c>
      <c r="JK342">
        <v>1</v>
      </c>
      <c r="JL342">
        <v>27</v>
      </c>
      <c r="JM342">
        <v>190048.3</v>
      </c>
      <c r="JN342">
        <v>190048.4</v>
      </c>
      <c r="JO342">
        <v>1.43555</v>
      </c>
      <c r="JP342">
        <v>2.27783</v>
      </c>
      <c r="JQ342">
        <v>1.39771</v>
      </c>
      <c r="JR342">
        <v>2.34741</v>
      </c>
      <c r="JS342">
        <v>1.49536</v>
      </c>
      <c r="JT342">
        <v>2.63184</v>
      </c>
      <c r="JU342">
        <v>36.908</v>
      </c>
      <c r="JV342">
        <v>24.0612</v>
      </c>
      <c r="JW342">
        <v>18</v>
      </c>
      <c r="JX342">
        <v>492.008</v>
      </c>
      <c r="JY342">
        <v>440.676</v>
      </c>
      <c r="JZ342">
        <v>29.4589</v>
      </c>
      <c r="KA342">
        <v>29.1535</v>
      </c>
      <c r="KB342">
        <v>30</v>
      </c>
      <c r="KC342">
        <v>28.9893</v>
      </c>
      <c r="KD342">
        <v>28.9185</v>
      </c>
      <c r="KE342">
        <v>28.7673</v>
      </c>
      <c r="KF342">
        <v>23.9477</v>
      </c>
      <c r="KG342">
        <v>34.3171</v>
      </c>
      <c r="KH342">
        <v>29.2435</v>
      </c>
      <c r="KI342">
        <v>640.804</v>
      </c>
      <c r="KJ342">
        <v>18.3563</v>
      </c>
      <c r="KK342">
        <v>100.916</v>
      </c>
      <c r="KL342">
        <v>100.474</v>
      </c>
    </row>
    <row r="343" spans="1:298">
      <c r="A343">
        <v>327</v>
      </c>
      <c r="B343">
        <v>1758650329.1</v>
      </c>
      <c r="C343">
        <v>8703.099999904633</v>
      </c>
      <c r="D343" t="s">
        <v>1101</v>
      </c>
      <c r="E343" t="s">
        <v>1102</v>
      </c>
      <c r="F343">
        <v>5</v>
      </c>
      <c r="G343" t="s">
        <v>1026</v>
      </c>
      <c r="H343" t="s">
        <v>437</v>
      </c>
      <c r="I343" t="s">
        <v>438</v>
      </c>
      <c r="J343">
        <v>1758650321.314285</v>
      </c>
      <c r="K343">
        <f>(L343)/1000</f>
        <v>0</v>
      </c>
      <c r="L343">
        <f>IF(DQ343, AO343, AI343)</f>
        <v>0</v>
      </c>
      <c r="M343">
        <f>IF(DQ343, AJ343, AH343)</f>
        <v>0</v>
      </c>
      <c r="N343">
        <f>DS343 - IF(AV343&gt;1, M343*DM343*100.0/(AX343), 0)</f>
        <v>0</v>
      </c>
      <c r="O343">
        <f>((U343-K343/2)*N343-M343)/(U343+K343/2)</f>
        <v>0</v>
      </c>
      <c r="P343">
        <f>O343*(DZ343+EA343)/1000.0</f>
        <v>0</v>
      </c>
      <c r="Q343">
        <f>(DS343 - IF(AV343&gt;1, M343*DM343*100.0/(AX343), 0))*(DZ343+EA343)/1000.0</f>
        <v>0</v>
      </c>
      <c r="R343">
        <f>2.0/((1/T343-1/S343)+SIGN(T343)*SQRT((1/T343-1/S343)*(1/T343-1/S343) + 4*DN343/((DN343+1)*(DN343+1))*(2*1/T343*1/S343-1/S343*1/S343)))</f>
        <v>0</v>
      </c>
      <c r="S343">
        <f>IF(LEFT(DO343,1)&lt;&gt;"0",IF(LEFT(DO343,1)="1",3.0,DP343),$D$5+$E$5*(EG343*DZ343/($K$5*1000))+$F$5*(EG343*DZ343/($K$5*1000))*MAX(MIN(DM343,$J$5),$I$5)*MAX(MIN(DM343,$J$5),$I$5)+$G$5*MAX(MIN(DM343,$J$5),$I$5)*(EG343*DZ343/($K$5*1000))+$H$5*(EG343*DZ343/($K$5*1000))*(EG343*DZ343/($K$5*1000)))</f>
        <v>0</v>
      </c>
      <c r="T343">
        <f>K343*(1000-(1000*0.61365*exp(17.502*X343/(240.97+X343))/(DZ343+EA343)+DU343)/2)/(1000*0.61365*exp(17.502*X343/(240.97+X343))/(DZ343+EA343)-DU343)</f>
        <v>0</v>
      </c>
      <c r="U343">
        <f>1/((DN343+1)/(R343/1.6)+1/(S343/1.37)) + DN343/((DN343+1)/(R343/1.6) + DN343/(S343/1.37))</f>
        <v>0</v>
      </c>
      <c r="V343">
        <f>(DI343*DL343)</f>
        <v>0</v>
      </c>
      <c r="W343">
        <f>(EB343+(V343+2*0.95*5.67E-8*(((EB343+$B$7)+273)^4-(EB343+273)^4)-44100*K343)/(1.84*29.3*S343+8*0.95*5.67E-8*(EB343+273)^3))</f>
        <v>0</v>
      </c>
      <c r="X343">
        <f>($C$7*EC343+$D$7*ED343+$E$7*W343)</f>
        <v>0</v>
      </c>
      <c r="Y343">
        <f>0.61365*exp(17.502*X343/(240.97+X343))</f>
        <v>0</v>
      </c>
      <c r="Z343">
        <f>(AA343/AB343*100)</f>
        <v>0</v>
      </c>
      <c r="AA343">
        <f>DU343*(DZ343+EA343)/1000</f>
        <v>0</v>
      </c>
      <c r="AB343">
        <f>0.61365*exp(17.502*EB343/(240.97+EB343))</f>
        <v>0</v>
      </c>
      <c r="AC343">
        <f>(Y343-DU343*(DZ343+EA343)/1000)</f>
        <v>0</v>
      </c>
      <c r="AD343">
        <f>(-K343*44100)</f>
        <v>0</v>
      </c>
      <c r="AE343">
        <f>2*29.3*S343*0.92*(EB343-X343)</f>
        <v>0</v>
      </c>
      <c r="AF343">
        <f>2*0.95*5.67E-8*(((EB343+$B$7)+273)^4-(X343+273)^4)</f>
        <v>0</v>
      </c>
      <c r="AG343">
        <f>V343+AF343+AD343+AE343</f>
        <v>0</v>
      </c>
      <c r="AH343">
        <f>DY343*AV343*(DT343-DS343*(1000-AV343*DV343)/(1000-AV343*DU343))/(100*DM343)</f>
        <v>0</v>
      </c>
      <c r="AI343">
        <f>1000*DY343*AV343*(DU343-DV343)/(100*DM343*(1000-AV343*DU343))</f>
        <v>0</v>
      </c>
      <c r="AJ343">
        <f>(AK343 - AL343 - DZ343*1E3/(8.314*(EB343+273.15)) * AN343/DY343 * AM343) * DY343/(100*DM343) * (1000 - DV343)/1000</f>
        <v>0</v>
      </c>
      <c r="AK343">
        <v>638.639937357186</v>
      </c>
      <c r="AL343">
        <v>591.7673090909091</v>
      </c>
      <c r="AM343">
        <v>3.312675591527941</v>
      </c>
      <c r="AN343">
        <v>64.96223837057754</v>
      </c>
      <c r="AO343">
        <f>(AQ343 - AP343 + DZ343*1E3/(8.314*(EB343+273.15)) * AS343/DY343 * AR343) * DY343/(100*DM343) * 1000/(1000 - AQ343)</f>
        <v>0</v>
      </c>
      <c r="AP343">
        <v>18.2705924136756</v>
      </c>
      <c r="AQ343">
        <v>24.21513757575756</v>
      </c>
      <c r="AR343">
        <v>-6.563185500568721E-06</v>
      </c>
      <c r="AS343">
        <v>107.1830395523258</v>
      </c>
      <c r="AT343">
        <v>0</v>
      </c>
      <c r="AU343">
        <v>0</v>
      </c>
      <c r="AV343">
        <f>IF(AT343*$H$13&gt;=AX343,1.0,(AX343/(AX343-AT343*$H$13)))</f>
        <v>0</v>
      </c>
      <c r="AW343">
        <f>(AV343-1)*100</f>
        <v>0</v>
      </c>
      <c r="AX343">
        <f>MAX(0,($B$13+$C$13*EG343)/(1+$D$13*EG343)*DZ343/(EB343+273)*$E$13)</f>
        <v>0</v>
      </c>
      <c r="AY343" t="s">
        <v>439</v>
      </c>
      <c r="AZ343" t="s">
        <v>439</v>
      </c>
      <c r="BA343">
        <v>0</v>
      </c>
      <c r="BB343">
        <v>0</v>
      </c>
      <c r="BC343">
        <f>1-BA343/BB343</f>
        <v>0</v>
      </c>
      <c r="BD343">
        <v>0</v>
      </c>
      <c r="BE343" t="s">
        <v>439</v>
      </c>
      <c r="BF343" t="s">
        <v>439</v>
      </c>
      <c r="BG343">
        <v>0</v>
      </c>
      <c r="BH343">
        <v>0</v>
      </c>
      <c r="BI343">
        <f>1-BG343/BH343</f>
        <v>0</v>
      </c>
      <c r="BJ343">
        <v>0.5</v>
      </c>
      <c r="BK343">
        <f>DJ343</f>
        <v>0</v>
      </c>
      <c r="BL343">
        <f>M343</f>
        <v>0</v>
      </c>
      <c r="BM343">
        <f>BI343*BJ343*BK343</f>
        <v>0</v>
      </c>
      <c r="BN343">
        <f>(BL343-BD343)/BK343</f>
        <v>0</v>
      </c>
      <c r="BO343">
        <f>(BB343-BH343)/BH343</f>
        <v>0</v>
      </c>
      <c r="BP343">
        <f>BA343/(BC343+BA343/BH343)</f>
        <v>0</v>
      </c>
      <c r="BQ343" t="s">
        <v>439</v>
      </c>
      <c r="BR343">
        <v>0</v>
      </c>
      <c r="BS343">
        <f>IF(BR343&lt;&gt;0, BR343, BP343)</f>
        <v>0</v>
      </c>
      <c r="BT343">
        <f>1-BS343/BH343</f>
        <v>0</v>
      </c>
      <c r="BU343">
        <f>(BH343-BG343)/(BH343-BS343)</f>
        <v>0</v>
      </c>
      <c r="BV343">
        <f>(BB343-BH343)/(BB343-BS343)</f>
        <v>0</v>
      </c>
      <c r="BW343">
        <f>(BH343-BG343)/(BH343-BA343)</f>
        <v>0</v>
      </c>
      <c r="BX343">
        <f>(BB343-BH343)/(BB343-BA343)</f>
        <v>0</v>
      </c>
      <c r="BY343">
        <f>(BU343*BS343/BG343)</f>
        <v>0</v>
      </c>
      <c r="BZ343">
        <f>(1-BY343)</f>
        <v>0</v>
      </c>
      <c r="DI343">
        <f>$B$11*EH343+$C$11*EI343+$F$11*ET343*(1-EW343)</f>
        <v>0</v>
      </c>
      <c r="DJ343">
        <f>DI343*DK343</f>
        <v>0</v>
      </c>
      <c r="DK343">
        <f>($B$11*$D$9+$C$11*$D$9+$F$11*((FG343+EY343)/MAX(FG343+EY343+FH343, 0.1)*$I$9+FH343/MAX(FG343+EY343+FH343, 0.1)*$J$9))/($B$11+$C$11+$F$11)</f>
        <v>0</v>
      </c>
      <c r="DL343">
        <f>($B$11*$K$9+$C$11*$K$9+$F$11*((FG343+EY343)/MAX(FG343+EY343+FH343, 0.1)*$P$9+FH343/MAX(FG343+EY343+FH343, 0.1)*$Q$9))/($B$11+$C$11+$F$11)</f>
        <v>0</v>
      </c>
      <c r="DM343">
        <v>3.7</v>
      </c>
      <c r="DN343">
        <v>0.5</v>
      </c>
      <c r="DO343" t="s">
        <v>440</v>
      </c>
      <c r="DP343">
        <v>2</v>
      </c>
      <c r="DQ343" t="b">
        <v>1</v>
      </c>
      <c r="DR343">
        <v>1758650321.314285</v>
      </c>
      <c r="DS343">
        <v>553.9944642857142</v>
      </c>
      <c r="DT343">
        <v>611.112642857143</v>
      </c>
      <c r="DU343">
        <v>24.21345</v>
      </c>
      <c r="DV343">
        <v>18.26923571428571</v>
      </c>
      <c r="DW343">
        <v>553.8379642857143</v>
      </c>
      <c r="DX343">
        <v>24.06041785714286</v>
      </c>
      <c r="DY343">
        <v>500.0041071428571</v>
      </c>
      <c r="DZ343">
        <v>90.42305357142857</v>
      </c>
      <c r="EA343">
        <v>0.03037723571428572</v>
      </c>
      <c r="EB343">
        <v>30.54424285714286</v>
      </c>
      <c r="EC343">
        <v>30.00083928571428</v>
      </c>
      <c r="ED343">
        <v>999.9000000000002</v>
      </c>
      <c r="EE343">
        <v>0</v>
      </c>
      <c r="EF343">
        <v>0</v>
      </c>
      <c r="EG343">
        <v>9997.273571428572</v>
      </c>
      <c r="EH343">
        <v>0</v>
      </c>
      <c r="EI343">
        <v>11.8036</v>
      </c>
      <c r="EJ343">
        <v>-57.11809642857143</v>
      </c>
      <c r="EK343">
        <v>567.7415</v>
      </c>
      <c r="EL343">
        <v>622.4848928571429</v>
      </c>
      <c r="EM343">
        <v>5.944225714285714</v>
      </c>
      <c r="EN343">
        <v>611.112642857143</v>
      </c>
      <c r="EO343">
        <v>18.26923571428571</v>
      </c>
      <c r="EP343">
        <v>2.189454642857143</v>
      </c>
      <c r="EQ343">
        <v>1.65196</v>
      </c>
      <c r="ER343">
        <v>18.88536428571429</v>
      </c>
      <c r="ES343">
        <v>14.452225</v>
      </c>
      <c r="ET343">
        <v>1999.991071428571</v>
      </c>
      <c r="EU343">
        <v>0.9800029642857142</v>
      </c>
      <c r="EV343">
        <v>0.01999733571428572</v>
      </c>
      <c r="EW343">
        <v>0</v>
      </c>
      <c r="EX343">
        <v>569.8658571428572</v>
      </c>
      <c r="EY343">
        <v>5.00097</v>
      </c>
      <c r="EZ343">
        <v>11411.475</v>
      </c>
      <c r="FA343">
        <v>16707.51428571428</v>
      </c>
      <c r="FB343">
        <v>41.18699999999999</v>
      </c>
      <c r="FC343">
        <v>41.56199999999999</v>
      </c>
      <c r="FD343">
        <v>41.125</v>
      </c>
      <c r="FE343">
        <v>41.13607142857143</v>
      </c>
      <c r="FF343">
        <v>41.77214285714285</v>
      </c>
      <c r="FG343">
        <v>1955.1</v>
      </c>
      <c r="FH343">
        <v>39.89000000000001</v>
      </c>
      <c r="FI343">
        <v>0</v>
      </c>
      <c r="FJ343">
        <v>1758650330.4</v>
      </c>
      <c r="FK343">
        <v>0</v>
      </c>
      <c r="FL343">
        <v>570.0803076923077</v>
      </c>
      <c r="FM343">
        <v>36.83090598201493</v>
      </c>
      <c r="FN343">
        <v>724.1982905410706</v>
      </c>
      <c r="FO343">
        <v>11416.21538461538</v>
      </c>
      <c r="FP343">
        <v>15</v>
      </c>
      <c r="FQ343">
        <v>0</v>
      </c>
      <c r="FR343" t="s">
        <v>441</v>
      </c>
      <c r="FS343">
        <v>1747247426.5</v>
      </c>
      <c r="FT343">
        <v>1747247420.5</v>
      </c>
      <c r="FU343">
        <v>0</v>
      </c>
      <c r="FV343">
        <v>1.027</v>
      </c>
      <c r="FW343">
        <v>0.031</v>
      </c>
      <c r="FX343">
        <v>0.02</v>
      </c>
      <c r="FY343">
        <v>0.05</v>
      </c>
      <c r="FZ343">
        <v>420</v>
      </c>
      <c r="GA343">
        <v>16</v>
      </c>
      <c r="GB343">
        <v>0.01</v>
      </c>
      <c r="GC343">
        <v>0.1</v>
      </c>
      <c r="GD343">
        <v>-56.664385</v>
      </c>
      <c r="GE343">
        <v>-9.311734333958499</v>
      </c>
      <c r="GF343">
        <v>0.8990109800636473</v>
      </c>
      <c r="GG343">
        <v>0</v>
      </c>
      <c r="GH343">
        <v>567.7341470588235</v>
      </c>
      <c r="GI343">
        <v>38.83512606736587</v>
      </c>
      <c r="GJ343">
        <v>3.818616435094484</v>
      </c>
      <c r="GK343">
        <v>-1</v>
      </c>
      <c r="GL343">
        <v>5.946479</v>
      </c>
      <c r="GM343">
        <v>-0.03082716697935875</v>
      </c>
      <c r="GN343">
        <v>0.004358834591952277</v>
      </c>
      <c r="GO343">
        <v>1</v>
      </c>
      <c r="GP343">
        <v>1</v>
      </c>
      <c r="GQ343">
        <v>2</v>
      </c>
      <c r="GR343" t="s">
        <v>442</v>
      </c>
      <c r="GS343">
        <v>3.13506</v>
      </c>
      <c r="GT343">
        <v>2.69072</v>
      </c>
      <c r="GU343">
        <v>0.118769</v>
      </c>
      <c r="GV343">
        <v>0.125781</v>
      </c>
      <c r="GW343">
        <v>0.106801</v>
      </c>
      <c r="GX343">
        <v>0.08657289999999999</v>
      </c>
      <c r="GY343">
        <v>27988.5</v>
      </c>
      <c r="GZ343">
        <v>27818.9</v>
      </c>
      <c r="HA343">
        <v>29528.1</v>
      </c>
      <c r="HB343">
        <v>29409.6</v>
      </c>
      <c r="HC343">
        <v>34846.1</v>
      </c>
      <c r="HD343">
        <v>35588.9</v>
      </c>
      <c r="HE343">
        <v>41551.6</v>
      </c>
      <c r="HF343">
        <v>41784.1</v>
      </c>
      <c r="HG343">
        <v>1.9212</v>
      </c>
      <c r="HH343">
        <v>1.85623</v>
      </c>
      <c r="HI343">
        <v>0.0651926</v>
      </c>
      <c r="HJ343">
        <v>0</v>
      </c>
      <c r="HK343">
        <v>28.9423</v>
      </c>
      <c r="HL343">
        <v>999.9</v>
      </c>
      <c r="HM343">
        <v>43.4</v>
      </c>
      <c r="HN343">
        <v>31.9</v>
      </c>
      <c r="HO343">
        <v>22.7875</v>
      </c>
      <c r="HP343">
        <v>61.9326</v>
      </c>
      <c r="HQ343">
        <v>25.9014</v>
      </c>
      <c r="HR343">
        <v>1</v>
      </c>
      <c r="HS343">
        <v>0.119865</v>
      </c>
      <c r="HT343">
        <v>-0.0250926</v>
      </c>
      <c r="HU343">
        <v>20.338</v>
      </c>
      <c r="HV343">
        <v>5.21564</v>
      </c>
      <c r="HW343">
        <v>12.0144</v>
      </c>
      <c r="HX343">
        <v>4.98795</v>
      </c>
      <c r="HY343">
        <v>3.28765</v>
      </c>
      <c r="HZ343">
        <v>9999</v>
      </c>
      <c r="IA343">
        <v>9999</v>
      </c>
      <c r="IB343">
        <v>9999</v>
      </c>
      <c r="IC343">
        <v>999.9</v>
      </c>
      <c r="ID343">
        <v>1.86762</v>
      </c>
      <c r="IE343">
        <v>1.86676</v>
      </c>
      <c r="IF343">
        <v>1.86603</v>
      </c>
      <c r="IG343">
        <v>1.86601</v>
      </c>
      <c r="IH343">
        <v>1.86787</v>
      </c>
      <c r="II343">
        <v>1.87027</v>
      </c>
      <c r="IJ343">
        <v>1.86894</v>
      </c>
      <c r="IK343">
        <v>1.87042</v>
      </c>
      <c r="IL343">
        <v>0</v>
      </c>
      <c r="IM343">
        <v>0</v>
      </c>
      <c r="IN343">
        <v>0</v>
      </c>
      <c r="IO343">
        <v>0</v>
      </c>
      <c r="IP343" t="s">
        <v>443</v>
      </c>
      <c r="IQ343" t="s">
        <v>444</v>
      </c>
      <c r="IR343" t="s">
        <v>445</v>
      </c>
      <c r="IS343" t="s">
        <v>445</v>
      </c>
      <c r="IT343" t="s">
        <v>445</v>
      </c>
      <c r="IU343" t="s">
        <v>445</v>
      </c>
      <c r="IV343">
        <v>0</v>
      </c>
      <c r="IW343">
        <v>100</v>
      </c>
      <c r="IX343">
        <v>100</v>
      </c>
      <c r="IY343">
        <v>0.149</v>
      </c>
      <c r="IZ343">
        <v>0.1531</v>
      </c>
      <c r="JA343">
        <v>0.1520806729546384</v>
      </c>
      <c r="JB343">
        <v>0.0003178419753343253</v>
      </c>
      <c r="JC343">
        <v>-6.012475575984678E-07</v>
      </c>
      <c r="JD343">
        <v>7.594320938325871E-11</v>
      </c>
      <c r="JE343">
        <v>-0.06537213769188976</v>
      </c>
      <c r="JF343">
        <v>-0.002779077146552394</v>
      </c>
      <c r="JG343">
        <v>0.0007843295920201409</v>
      </c>
      <c r="JH343">
        <v>-1.211717912536145E-05</v>
      </c>
      <c r="JI343">
        <v>4</v>
      </c>
      <c r="JJ343">
        <v>2338</v>
      </c>
      <c r="JK343">
        <v>1</v>
      </c>
      <c r="JL343">
        <v>27</v>
      </c>
      <c r="JM343">
        <v>190048.4</v>
      </c>
      <c r="JN343">
        <v>190048.5</v>
      </c>
      <c r="JO343">
        <v>1.46362</v>
      </c>
      <c r="JP343">
        <v>2.26807</v>
      </c>
      <c r="JQ343">
        <v>1.39648</v>
      </c>
      <c r="JR343">
        <v>2.34741</v>
      </c>
      <c r="JS343">
        <v>1.49536</v>
      </c>
      <c r="JT343">
        <v>2.70996</v>
      </c>
      <c r="JU343">
        <v>36.8842</v>
      </c>
      <c r="JV343">
        <v>24.07</v>
      </c>
      <c r="JW343">
        <v>18</v>
      </c>
      <c r="JX343">
        <v>491.698</v>
      </c>
      <c r="JY343">
        <v>440.768</v>
      </c>
      <c r="JZ343">
        <v>29.3251</v>
      </c>
      <c r="KA343">
        <v>29.1535</v>
      </c>
      <c r="KB343">
        <v>30.0002</v>
      </c>
      <c r="KC343">
        <v>28.9884</v>
      </c>
      <c r="KD343">
        <v>28.9185</v>
      </c>
      <c r="KE343">
        <v>29.4035</v>
      </c>
      <c r="KF343">
        <v>23.6599</v>
      </c>
      <c r="KG343">
        <v>34.3171</v>
      </c>
      <c r="KH343">
        <v>29.2381</v>
      </c>
      <c r="KI343">
        <v>660.842</v>
      </c>
      <c r="KJ343">
        <v>18.3691</v>
      </c>
      <c r="KK343">
        <v>100.918</v>
      </c>
      <c r="KL343">
        <v>100.475</v>
      </c>
    </row>
    <row r="344" spans="1:298">
      <c r="A344">
        <v>328</v>
      </c>
      <c r="B344">
        <v>1758650334.1</v>
      </c>
      <c r="C344">
        <v>8708.099999904633</v>
      </c>
      <c r="D344" t="s">
        <v>1103</v>
      </c>
      <c r="E344" t="s">
        <v>1104</v>
      </c>
      <c r="F344">
        <v>5</v>
      </c>
      <c r="G344" t="s">
        <v>1026</v>
      </c>
      <c r="H344" t="s">
        <v>437</v>
      </c>
      <c r="I344" t="s">
        <v>438</v>
      </c>
      <c r="J344">
        <v>1758650326.6</v>
      </c>
      <c r="K344">
        <f>(L344)/1000</f>
        <v>0</v>
      </c>
      <c r="L344">
        <f>IF(DQ344, AO344, AI344)</f>
        <v>0</v>
      </c>
      <c r="M344">
        <f>IF(DQ344, AJ344, AH344)</f>
        <v>0</v>
      </c>
      <c r="N344">
        <f>DS344 - IF(AV344&gt;1, M344*DM344*100.0/(AX344), 0)</f>
        <v>0</v>
      </c>
      <c r="O344">
        <f>((U344-K344/2)*N344-M344)/(U344+K344/2)</f>
        <v>0</v>
      </c>
      <c r="P344">
        <f>O344*(DZ344+EA344)/1000.0</f>
        <v>0</v>
      </c>
      <c r="Q344">
        <f>(DS344 - IF(AV344&gt;1, M344*DM344*100.0/(AX344), 0))*(DZ344+EA344)/1000.0</f>
        <v>0</v>
      </c>
      <c r="R344">
        <f>2.0/((1/T344-1/S344)+SIGN(T344)*SQRT((1/T344-1/S344)*(1/T344-1/S344) + 4*DN344/((DN344+1)*(DN344+1))*(2*1/T344*1/S344-1/S344*1/S344)))</f>
        <v>0</v>
      </c>
      <c r="S344">
        <f>IF(LEFT(DO344,1)&lt;&gt;"0",IF(LEFT(DO344,1)="1",3.0,DP344),$D$5+$E$5*(EG344*DZ344/($K$5*1000))+$F$5*(EG344*DZ344/($K$5*1000))*MAX(MIN(DM344,$J$5),$I$5)*MAX(MIN(DM344,$J$5),$I$5)+$G$5*MAX(MIN(DM344,$J$5),$I$5)*(EG344*DZ344/($K$5*1000))+$H$5*(EG344*DZ344/($K$5*1000))*(EG344*DZ344/($K$5*1000)))</f>
        <v>0</v>
      </c>
      <c r="T344">
        <f>K344*(1000-(1000*0.61365*exp(17.502*X344/(240.97+X344))/(DZ344+EA344)+DU344)/2)/(1000*0.61365*exp(17.502*X344/(240.97+X344))/(DZ344+EA344)-DU344)</f>
        <v>0</v>
      </c>
      <c r="U344">
        <f>1/((DN344+1)/(R344/1.6)+1/(S344/1.37)) + DN344/((DN344+1)/(R344/1.6) + DN344/(S344/1.37))</f>
        <v>0</v>
      </c>
      <c r="V344">
        <f>(DI344*DL344)</f>
        <v>0</v>
      </c>
      <c r="W344">
        <f>(EB344+(V344+2*0.95*5.67E-8*(((EB344+$B$7)+273)^4-(EB344+273)^4)-44100*K344)/(1.84*29.3*S344+8*0.95*5.67E-8*(EB344+273)^3))</f>
        <v>0</v>
      </c>
      <c r="X344">
        <f>($C$7*EC344+$D$7*ED344+$E$7*W344)</f>
        <v>0</v>
      </c>
      <c r="Y344">
        <f>0.61365*exp(17.502*X344/(240.97+X344))</f>
        <v>0</v>
      </c>
      <c r="Z344">
        <f>(AA344/AB344*100)</f>
        <v>0</v>
      </c>
      <c r="AA344">
        <f>DU344*(DZ344+EA344)/1000</f>
        <v>0</v>
      </c>
      <c r="AB344">
        <f>0.61365*exp(17.502*EB344/(240.97+EB344))</f>
        <v>0</v>
      </c>
      <c r="AC344">
        <f>(Y344-DU344*(DZ344+EA344)/1000)</f>
        <v>0</v>
      </c>
      <c r="AD344">
        <f>(-K344*44100)</f>
        <v>0</v>
      </c>
      <c r="AE344">
        <f>2*29.3*S344*0.92*(EB344-X344)</f>
        <v>0</v>
      </c>
      <c r="AF344">
        <f>2*0.95*5.67E-8*(((EB344+$B$7)+273)^4-(X344+273)^4)</f>
        <v>0</v>
      </c>
      <c r="AG344">
        <f>V344+AF344+AD344+AE344</f>
        <v>0</v>
      </c>
      <c r="AH344">
        <f>DY344*AV344*(DT344-DS344*(1000-AV344*DV344)/(1000-AV344*DU344))/(100*DM344)</f>
        <v>0</v>
      </c>
      <c r="AI344">
        <f>1000*DY344*AV344*(DU344-DV344)/(100*DM344*(1000-AV344*DU344))</f>
        <v>0</v>
      </c>
      <c r="AJ344">
        <f>(AK344 - AL344 - DZ344*1E3/(8.314*(EB344+273.15)) * AN344/DY344 * AM344) * DY344/(100*DM344) * (1000 - DV344)/1000</f>
        <v>0</v>
      </c>
      <c r="AK344">
        <v>655.7937981700292</v>
      </c>
      <c r="AL344">
        <v>608.2215272727269</v>
      </c>
      <c r="AM344">
        <v>3.298083318110713</v>
      </c>
      <c r="AN344">
        <v>64.96223837057754</v>
      </c>
      <c r="AO344">
        <f>(AQ344 - AP344 + DZ344*1E3/(8.314*(EB344+273.15)) * AS344/DY344 * AR344) * DY344/(100*DM344) * 1000/(1000 - AQ344)</f>
        <v>0</v>
      </c>
      <c r="AP344">
        <v>18.28669321669029</v>
      </c>
      <c r="AQ344">
        <v>24.21658848484849</v>
      </c>
      <c r="AR344">
        <v>-1.45834248712321E-05</v>
      </c>
      <c r="AS344">
        <v>107.1830395523258</v>
      </c>
      <c r="AT344">
        <v>0</v>
      </c>
      <c r="AU344">
        <v>0</v>
      </c>
      <c r="AV344">
        <f>IF(AT344*$H$13&gt;=AX344,1.0,(AX344/(AX344-AT344*$H$13)))</f>
        <v>0</v>
      </c>
      <c r="AW344">
        <f>(AV344-1)*100</f>
        <v>0</v>
      </c>
      <c r="AX344">
        <f>MAX(0,($B$13+$C$13*EG344)/(1+$D$13*EG344)*DZ344/(EB344+273)*$E$13)</f>
        <v>0</v>
      </c>
      <c r="AY344" t="s">
        <v>439</v>
      </c>
      <c r="AZ344" t="s">
        <v>439</v>
      </c>
      <c r="BA344">
        <v>0</v>
      </c>
      <c r="BB344">
        <v>0</v>
      </c>
      <c r="BC344">
        <f>1-BA344/BB344</f>
        <v>0</v>
      </c>
      <c r="BD344">
        <v>0</v>
      </c>
      <c r="BE344" t="s">
        <v>439</v>
      </c>
      <c r="BF344" t="s">
        <v>439</v>
      </c>
      <c r="BG344">
        <v>0</v>
      </c>
      <c r="BH344">
        <v>0</v>
      </c>
      <c r="BI344">
        <f>1-BG344/BH344</f>
        <v>0</v>
      </c>
      <c r="BJ344">
        <v>0.5</v>
      </c>
      <c r="BK344">
        <f>DJ344</f>
        <v>0</v>
      </c>
      <c r="BL344">
        <f>M344</f>
        <v>0</v>
      </c>
      <c r="BM344">
        <f>BI344*BJ344*BK344</f>
        <v>0</v>
      </c>
      <c r="BN344">
        <f>(BL344-BD344)/BK344</f>
        <v>0</v>
      </c>
      <c r="BO344">
        <f>(BB344-BH344)/BH344</f>
        <v>0</v>
      </c>
      <c r="BP344">
        <f>BA344/(BC344+BA344/BH344)</f>
        <v>0</v>
      </c>
      <c r="BQ344" t="s">
        <v>439</v>
      </c>
      <c r="BR344">
        <v>0</v>
      </c>
      <c r="BS344">
        <f>IF(BR344&lt;&gt;0, BR344, BP344)</f>
        <v>0</v>
      </c>
      <c r="BT344">
        <f>1-BS344/BH344</f>
        <v>0</v>
      </c>
      <c r="BU344">
        <f>(BH344-BG344)/(BH344-BS344)</f>
        <v>0</v>
      </c>
      <c r="BV344">
        <f>(BB344-BH344)/(BB344-BS344)</f>
        <v>0</v>
      </c>
      <c r="BW344">
        <f>(BH344-BG344)/(BH344-BA344)</f>
        <v>0</v>
      </c>
      <c r="BX344">
        <f>(BB344-BH344)/(BB344-BA344)</f>
        <v>0</v>
      </c>
      <c r="BY344">
        <f>(BU344*BS344/BG344)</f>
        <v>0</v>
      </c>
      <c r="BZ344">
        <f>(1-BY344)</f>
        <v>0</v>
      </c>
      <c r="DI344">
        <f>$B$11*EH344+$C$11*EI344+$F$11*ET344*(1-EW344)</f>
        <v>0</v>
      </c>
      <c r="DJ344">
        <f>DI344*DK344</f>
        <v>0</v>
      </c>
      <c r="DK344">
        <f>($B$11*$D$9+$C$11*$D$9+$F$11*((FG344+EY344)/MAX(FG344+EY344+FH344, 0.1)*$I$9+FH344/MAX(FG344+EY344+FH344, 0.1)*$J$9))/($B$11+$C$11+$F$11)</f>
        <v>0</v>
      </c>
      <c r="DL344">
        <f>($B$11*$K$9+$C$11*$K$9+$F$11*((FG344+EY344)/MAX(FG344+EY344+FH344, 0.1)*$P$9+FH344/MAX(FG344+EY344+FH344, 0.1)*$Q$9))/($B$11+$C$11+$F$11)</f>
        <v>0</v>
      </c>
      <c r="DM344">
        <v>3.7</v>
      </c>
      <c r="DN344">
        <v>0.5</v>
      </c>
      <c r="DO344" t="s">
        <v>440</v>
      </c>
      <c r="DP344">
        <v>2</v>
      </c>
      <c r="DQ344" t="b">
        <v>1</v>
      </c>
      <c r="DR344">
        <v>1758650326.6</v>
      </c>
      <c r="DS344">
        <v>570.9545185185185</v>
      </c>
      <c r="DT344">
        <v>628.8957407407406</v>
      </c>
      <c r="DU344">
        <v>24.21514814814815</v>
      </c>
      <c r="DV344">
        <v>18.27474074074074</v>
      </c>
      <c r="DW344">
        <v>570.8028518518518</v>
      </c>
      <c r="DX344">
        <v>24.0620925925926</v>
      </c>
      <c r="DY344">
        <v>499.9940370370369</v>
      </c>
      <c r="DZ344">
        <v>90.42280370370369</v>
      </c>
      <c r="EA344">
        <v>0.03056235185185185</v>
      </c>
      <c r="EB344">
        <v>30.54629629629629</v>
      </c>
      <c r="EC344">
        <v>30.0014037037037</v>
      </c>
      <c r="ED344">
        <v>999.9000000000001</v>
      </c>
      <c r="EE344">
        <v>0</v>
      </c>
      <c r="EF344">
        <v>0</v>
      </c>
      <c r="EG344">
        <v>9999.479259259262</v>
      </c>
      <c r="EH344">
        <v>0</v>
      </c>
      <c r="EI344">
        <v>11.8036</v>
      </c>
      <c r="EJ344">
        <v>-57.94115925925926</v>
      </c>
      <c r="EK344">
        <v>585.1234814814815</v>
      </c>
      <c r="EL344">
        <v>640.6025925925925</v>
      </c>
      <c r="EM344">
        <v>5.940420000000001</v>
      </c>
      <c r="EN344">
        <v>628.8957407407406</v>
      </c>
      <c r="EO344">
        <v>18.27474074074074</v>
      </c>
      <c r="EP344">
        <v>2.189601111111111</v>
      </c>
      <c r="EQ344">
        <v>1.652452962962963</v>
      </c>
      <c r="ER344">
        <v>18.88642962962963</v>
      </c>
      <c r="ES344">
        <v>14.45682962962963</v>
      </c>
      <c r="ET344">
        <v>2000.008518518519</v>
      </c>
      <c r="EU344">
        <v>0.980003111111111</v>
      </c>
      <c r="EV344">
        <v>0.01999718888888889</v>
      </c>
      <c r="EW344">
        <v>0</v>
      </c>
      <c r="EX344">
        <v>572.9414074074074</v>
      </c>
      <c r="EY344">
        <v>5.00097</v>
      </c>
      <c r="EZ344">
        <v>11473.48888888889</v>
      </c>
      <c r="FA344">
        <v>16707.67407407408</v>
      </c>
      <c r="FB344">
        <v>41.18699999999999</v>
      </c>
      <c r="FC344">
        <v>41.56199999999999</v>
      </c>
      <c r="FD344">
        <v>41.125</v>
      </c>
      <c r="FE344">
        <v>41.13648148148148</v>
      </c>
      <c r="FF344">
        <v>41.77066666666666</v>
      </c>
      <c r="FG344">
        <v>1955.117407407408</v>
      </c>
      <c r="FH344">
        <v>39.89000000000001</v>
      </c>
      <c r="FI344">
        <v>0</v>
      </c>
      <c r="FJ344">
        <v>1758650335.2</v>
      </c>
      <c r="FK344">
        <v>0</v>
      </c>
      <c r="FL344">
        <v>572.8606153846154</v>
      </c>
      <c r="FM344">
        <v>34.03487181766151</v>
      </c>
      <c r="FN344">
        <v>669.8837610683645</v>
      </c>
      <c r="FO344">
        <v>11471.89615384615</v>
      </c>
      <c r="FP344">
        <v>15</v>
      </c>
      <c r="FQ344">
        <v>0</v>
      </c>
      <c r="FR344" t="s">
        <v>441</v>
      </c>
      <c r="FS344">
        <v>1747247426.5</v>
      </c>
      <c r="FT344">
        <v>1747247420.5</v>
      </c>
      <c r="FU344">
        <v>0</v>
      </c>
      <c r="FV344">
        <v>1.027</v>
      </c>
      <c r="FW344">
        <v>0.031</v>
      </c>
      <c r="FX344">
        <v>0.02</v>
      </c>
      <c r="FY344">
        <v>0.05</v>
      </c>
      <c r="FZ344">
        <v>420</v>
      </c>
      <c r="GA344">
        <v>16</v>
      </c>
      <c r="GB344">
        <v>0.01</v>
      </c>
      <c r="GC344">
        <v>0.1</v>
      </c>
      <c r="GD344">
        <v>-57.41940999999999</v>
      </c>
      <c r="GE344">
        <v>-9.250480300187526</v>
      </c>
      <c r="GF344">
        <v>0.893139223693596</v>
      </c>
      <c r="GG344">
        <v>0</v>
      </c>
      <c r="GH344">
        <v>571.0881470588234</v>
      </c>
      <c r="GI344">
        <v>35.27265089484048</v>
      </c>
      <c r="GJ344">
        <v>3.466986546508052</v>
      </c>
      <c r="GK344">
        <v>-1</v>
      </c>
      <c r="GL344">
        <v>5.942239499999999</v>
      </c>
      <c r="GM344">
        <v>-0.03204225140715223</v>
      </c>
      <c r="GN344">
        <v>0.005686470324375218</v>
      </c>
      <c r="GO344">
        <v>1</v>
      </c>
      <c r="GP344">
        <v>1</v>
      </c>
      <c r="GQ344">
        <v>2</v>
      </c>
      <c r="GR344" t="s">
        <v>442</v>
      </c>
      <c r="GS344">
        <v>3.13494</v>
      </c>
      <c r="GT344">
        <v>2.69105</v>
      </c>
      <c r="GU344">
        <v>0.121093</v>
      </c>
      <c r="GV344">
        <v>0.128068</v>
      </c>
      <c r="GW344">
        <v>0.106804</v>
      </c>
      <c r="GX344">
        <v>0.086674</v>
      </c>
      <c r="GY344">
        <v>27914.3</v>
      </c>
      <c r="GZ344">
        <v>27746.4</v>
      </c>
      <c r="HA344">
        <v>29527.7</v>
      </c>
      <c r="HB344">
        <v>29409.8</v>
      </c>
      <c r="HC344">
        <v>34845.7</v>
      </c>
      <c r="HD344">
        <v>35585.1</v>
      </c>
      <c r="HE344">
        <v>41551.2</v>
      </c>
      <c r="HF344">
        <v>41784.2</v>
      </c>
      <c r="HG344">
        <v>1.92125</v>
      </c>
      <c r="HH344">
        <v>1.8564</v>
      </c>
      <c r="HI344">
        <v>0.0646114</v>
      </c>
      <c r="HJ344">
        <v>0</v>
      </c>
      <c r="HK344">
        <v>28.9423</v>
      </c>
      <c r="HL344">
        <v>999.9</v>
      </c>
      <c r="HM344">
        <v>43.3</v>
      </c>
      <c r="HN344">
        <v>31.9</v>
      </c>
      <c r="HO344">
        <v>22.738</v>
      </c>
      <c r="HP344">
        <v>61.7626</v>
      </c>
      <c r="HQ344">
        <v>26.0457</v>
      </c>
      <c r="HR344">
        <v>1</v>
      </c>
      <c r="HS344">
        <v>0.119543</v>
      </c>
      <c r="HT344">
        <v>-0.400104</v>
      </c>
      <c r="HU344">
        <v>20.3378</v>
      </c>
      <c r="HV344">
        <v>5.21549</v>
      </c>
      <c r="HW344">
        <v>12.0134</v>
      </c>
      <c r="HX344">
        <v>4.988</v>
      </c>
      <c r="HY344">
        <v>3.28778</v>
      </c>
      <c r="HZ344">
        <v>9999</v>
      </c>
      <c r="IA344">
        <v>9999</v>
      </c>
      <c r="IB344">
        <v>9999</v>
      </c>
      <c r="IC344">
        <v>999.9</v>
      </c>
      <c r="ID344">
        <v>1.86758</v>
      </c>
      <c r="IE344">
        <v>1.86675</v>
      </c>
      <c r="IF344">
        <v>1.86601</v>
      </c>
      <c r="IG344">
        <v>1.866</v>
      </c>
      <c r="IH344">
        <v>1.86784</v>
      </c>
      <c r="II344">
        <v>1.87027</v>
      </c>
      <c r="IJ344">
        <v>1.86891</v>
      </c>
      <c r="IK344">
        <v>1.87042</v>
      </c>
      <c r="IL344">
        <v>0</v>
      </c>
      <c r="IM344">
        <v>0</v>
      </c>
      <c r="IN344">
        <v>0</v>
      </c>
      <c r="IO344">
        <v>0</v>
      </c>
      <c r="IP344" t="s">
        <v>443</v>
      </c>
      <c r="IQ344" t="s">
        <v>444</v>
      </c>
      <c r="IR344" t="s">
        <v>445</v>
      </c>
      <c r="IS344" t="s">
        <v>445</v>
      </c>
      <c r="IT344" t="s">
        <v>445</v>
      </c>
      <c r="IU344" t="s">
        <v>445</v>
      </c>
      <c r="IV344">
        <v>0</v>
      </c>
      <c r="IW344">
        <v>100</v>
      </c>
      <c r="IX344">
        <v>100</v>
      </c>
      <c r="IY344">
        <v>0.145</v>
      </c>
      <c r="IZ344">
        <v>0.1531</v>
      </c>
      <c r="JA344">
        <v>0.1520806729546384</v>
      </c>
      <c r="JB344">
        <v>0.0003178419753343253</v>
      </c>
      <c r="JC344">
        <v>-6.012475575984678E-07</v>
      </c>
      <c r="JD344">
        <v>7.594320938325871E-11</v>
      </c>
      <c r="JE344">
        <v>-0.06537213769188976</v>
      </c>
      <c r="JF344">
        <v>-0.002779077146552394</v>
      </c>
      <c r="JG344">
        <v>0.0007843295920201409</v>
      </c>
      <c r="JH344">
        <v>-1.211717912536145E-05</v>
      </c>
      <c r="JI344">
        <v>4</v>
      </c>
      <c r="JJ344">
        <v>2338</v>
      </c>
      <c r="JK344">
        <v>1</v>
      </c>
      <c r="JL344">
        <v>27</v>
      </c>
      <c r="JM344">
        <v>190048.5</v>
      </c>
      <c r="JN344">
        <v>190048.6</v>
      </c>
      <c r="JO344">
        <v>1.49536</v>
      </c>
      <c r="JP344">
        <v>2.27783</v>
      </c>
      <c r="JQ344">
        <v>1.39648</v>
      </c>
      <c r="JR344">
        <v>2.34619</v>
      </c>
      <c r="JS344">
        <v>1.49536</v>
      </c>
      <c r="JT344">
        <v>2.54395</v>
      </c>
      <c r="JU344">
        <v>36.908</v>
      </c>
      <c r="JV344">
        <v>24.0612</v>
      </c>
      <c r="JW344">
        <v>18</v>
      </c>
      <c r="JX344">
        <v>491.73</v>
      </c>
      <c r="JY344">
        <v>440.876</v>
      </c>
      <c r="JZ344">
        <v>29.2218</v>
      </c>
      <c r="KA344">
        <v>29.1525</v>
      </c>
      <c r="KB344">
        <v>29.9999</v>
      </c>
      <c r="KC344">
        <v>28.9884</v>
      </c>
      <c r="KD344">
        <v>28.9185</v>
      </c>
      <c r="KE344">
        <v>29.9757</v>
      </c>
      <c r="KF344">
        <v>23.6599</v>
      </c>
      <c r="KG344">
        <v>34.3171</v>
      </c>
      <c r="KH344">
        <v>29.2327</v>
      </c>
      <c r="KI344">
        <v>674.218</v>
      </c>
      <c r="KJ344">
        <v>18.385</v>
      </c>
      <c r="KK344">
        <v>100.917</v>
      </c>
      <c r="KL344">
        <v>100.476</v>
      </c>
    </row>
    <row r="345" spans="1:298">
      <c r="A345">
        <v>329</v>
      </c>
      <c r="B345">
        <v>1758650339.1</v>
      </c>
      <c r="C345">
        <v>8713.099999904633</v>
      </c>
      <c r="D345" t="s">
        <v>1105</v>
      </c>
      <c r="E345" t="s">
        <v>1106</v>
      </c>
      <c r="F345">
        <v>5</v>
      </c>
      <c r="G345" t="s">
        <v>1026</v>
      </c>
      <c r="H345" t="s">
        <v>437</v>
      </c>
      <c r="I345" t="s">
        <v>438</v>
      </c>
      <c r="J345">
        <v>1758650331.314285</v>
      </c>
      <c r="K345">
        <f>(L345)/1000</f>
        <v>0</v>
      </c>
      <c r="L345">
        <f>IF(DQ345, AO345, AI345)</f>
        <v>0</v>
      </c>
      <c r="M345">
        <f>IF(DQ345, AJ345, AH345)</f>
        <v>0</v>
      </c>
      <c r="N345">
        <f>DS345 - IF(AV345&gt;1, M345*DM345*100.0/(AX345), 0)</f>
        <v>0</v>
      </c>
      <c r="O345">
        <f>((U345-K345/2)*N345-M345)/(U345+K345/2)</f>
        <v>0</v>
      </c>
      <c r="P345">
        <f>O345*(DZ345+EA345)/1000.0</f>
        <v>0</v>
      </c>
      <c r="Q345">
        <f>(DS345 - IF(AV345&gt;1, M345*DM345*100.0/(AX345), 0))*(DZ345+EA345)/1000.0</f>
        <v>0</v>
      </c>
      <c r="R345">
        <f>2.0/((1/T345-1/S345)+SIGN(T345)*SQRT((1/T345-1/S345)*(1/T345-1/S345) + 4*DN345/((DN345+1)*(DN345+1))*(2*1/T345*1/S345-1/S345*1/S345)))</f>
        <v>0</v>
      </c>
      <c r="S345">
        <f>IF(LEFT(DO345,1)&lt;&gt;"0",IF(LEFT(DO345,1)="1",3.0,DP345),$D$5+$E$5*(EG345*DZ345/($K$5*1000))+$F$5*(EG345*DZ345/($K$5*1000))*MAX(MIN(DM345,$J$5),$I$5)*MAX(MIN(DM345,$J$5),$I$5)+$G$5*MAX(MIN(DM345,$J$5),$I$5)*(EG345*DZ345/($K$5*1000))+$H$5*(EG345*DZ345/($K$5*1000))*(EG345*DZ345/($K$5*1000)))</f>
        <v>0</v>
      </c>
      <c r="T345">
        <f>K345*(1000-(1000*0.61365*exp(17.502*X345/(240.97+X345))/(DZ345+EA345)+DU345)/2)/(1000*0.61365*exp(17.502*X345/(240.97+X345))/(DZ345+EA345)-DU345)</f>
        <v>0</v>
      </c>
      <c r="U345">
        <f>1/((DN345+1)/(R345/1.6)+1/(S345/1.37)) + DN345/((DN345+1)/(R345/1.6) + DN345/(S345/1.37))</f>
        <v>0</v>
      </c>
      <c r="V345">
        <f>(DI345*DL345)</f>
        <v>0</v>
      </c>
      <c r="W345">
        <f>(EB345+(V345+2*0.95*5.67E-8*(((EB345+$B$7)+273)^4-(EB345+273)^4)-44100*K345)/(1.84*29.3*S345+8*0.95*5.67E-8*(EB345+273)^3))</f>
        <v>0</v>
      </c>
      <c r="X345">
        <f>($C$7*EC345+$D$7*ED345+$E$7*W345)</f>
        <v>0</v>
      </c>
      <c r="Y345">
        <f>0.61365*exp(17.502*X345/(240.97+X345))</f>
        <v>0</v>
      </c>
      <c r="Z345">
        <f>(AA345/AB345*100)</f>
        <v>0</v>
      </c>
      <c r="AA345">
        <f>DU345*(DZ345+EA345)/1000</f>
        <v>0</v>
      </c>
      <c r="AB345">
        <f>0.61365*exp(17.502*EB345/(240.97+EB345))</f>
        <v>0</v>
      </c>
      <c r="AC345">
        <f>(Y345-DU345*(DZ345+EA345)/1000)</f>
        <v>0</v>
      </c>
      <c r="AD345">
        <f>(-K345*44100)</f>
        <v>0</v>
      </c>
      <c r="AE345">
        <f>2*29.3*S345*0.92*(EB345-X345)</f>
        <v>0</v>
      </c>
      <c r="AF345">
        <f>2*0.95*5.67E-8*(((EB345+$B$7)+273)^4-(X345+273)^4)</f>
        <v>0</v>
      </c>
      <c r="AG345">
        <f>V345+AF345+AD345+AE345</f>
        <v>0</v>
      </c>
      <c r="AH345">
        <f>DY345*AV345*(DT345-DS345*(1000-AV345*DV345)/(1000-AV345*DU345))/(100*DM345)</f>
        <v>0</v>
      </c>
      <c r="AI345">
        <f>1000*DY345*AV345*(DU345-DV345)/(100*DM345*(1000-AV345*DU345))</f>
        <v>0</v>
      </c>
      <c r="AJ345">
        <f>(AK345 - AL345 - DZ345*1E3/(8.314*(EB345+273.15)) * AN345/DY345 * AM345) * DY345/(100*DM345) * (1000 - DV345)/1000</f>
        <v>0</v>
      </c>
      <c r="AK345">
        <v>672.9418960837675</v>
      </c>
      <c r="AL345">
        <v>624.7154303030302</v>
      </c>
      <c r="AM345">
        <v>3.302804347314371</v>
      </c>
      <c r="AN345">
        <v>64.96223837057754</v>
      </c>
      <c r="AO345">
        <f>(AQ345 - AP345 + DZ345*1E3/(8.314*(EB345+273.15)) * AS345/DY345 * AR345) * DY345/(100*DM345) * 1000/(1000 - AQ345)</f>
        <v>0</v>
      </c>
      <c r="AP345">
        <v>18.30674166474636</v>
      </c>
      <c r="AQ345">
        <v>24.23020606060605</v>
      </c>
      <c r="AR345">
        <v>0.0001774674686288755</v>
      </c>
      <c r="AS345">
        <v>107.1830395523258</v>
      </c>
      <c r="AT345">
        <v>0</v>
      </c>
      <c r="AU345">
        <v>0</v>
      </c>
      <c r="AV345">
        <f>IF(AT345*$H$13&gt;=AX345,1.0,(AX345/(AX345-AT345*$H$13)))</f>
        <v>0</v>
      </c>
      <c r="AW345">
        <f>(AV345-1)*100</f>
        <v>0</v>
      </c>
      <c r="AX345">
        <f>MAX(0,($B$13+$C$13*EG345)/(1+$D$13*EG345)*DZ345/(EB345+273)*$E$13)</f>
        <v>0</v>
      </c>
      <c r="AY345" t="s">
        <v>439</v>
      </c>
      <c r="AZ345" t="s">
        <v>439</v>
      </c>
      <c r="BA345">
        <v>0</v>
      </c>
      <c r="BB345">
        <v>0</v>
      </c>
      <c r="BC345">
        <f>1-BA345/BB345</f>
        <v>0</v>
      </c>
      <c r="BD345">
        <v>0</v>
      </c>
      <c r="BE345" t="s">
        <v>439</v>
      </c>
      <c r="BF345" t="s">
        <v>439</v>
      </c>
      <c r="BG345">
        <v>0</v>
      </c>
      <c r="BH345">
        <v>0</v>
      </c>
      <c r="BI345">
        <f>1-BG345/BH345</f>
        <v>0</v>
      </c>
      <c r="BJ345">
        <v>0.5</v>
      </c>
      <c r="BK345">
        <f>DJ345</f>
        <v>0</v>
      </c>
      <c r="BL345">
        <f>M345</f>
        <v>0</v>
      </c>
      <c r="BM345">
        <f>BI345*BJ345*BK345</f>
        <v>0</v>
      </c>
      <c r="BN345">
        <f>(BL345-BD345)/BK345</f>
        <v>0</v>
      </c>
      <c r="BO345">
        <f>(BB345-BH345)/BH345</f>
        <v>0</v>
      </c>
      <c r="BP345">
        <f>BA345/(BC345+BA345/BH345)</f>
        <v>0</v>
      </c>
      <c r="BQ345" t="s">
        <v>439</v>
      </c>
      <c r="BR345">
        <v>0</v>
      </c>
      <c r="BS345">
        <f>IF(BR345&lt;&gt;0, BR345, BP345)</f>
        <v>0</v>
      </c>
      <c r="BT345">
        <f>1-BS345/BH345</f>
        <v>0</v>
      </c>
      <c r="BU345">
        <f>(BH345-BG345)/(BH345-BS345)</f>
        <v>0</v>
      </c>
      <c r="BV345">
        <f>(BB345-BH345)/(BB345-BS345)</f>
        <v>0</v>
      </c>
      <c r="BW345">
        <f>(BH345-BG345)/(BH345-BA345)</f>
        <v>0</v>
      </c>
      <c r="BX345">
        <f>(BB345-BH345)/(BB345-BA345)</f>
        <v>0</v>
      </c>
      <c r="BY345">
        <f>(BU345*BS345/BG345)</f>
        <v>0</v>
      </c>
      <c r="BZ345">
        <f>(1-BY345)</f>
        <v>0</v>
      </c>
      <c r="DI345">
        <f>$B$11*EH345+$C$11*EI345+$F$11*ET345*(1-EW345)</f>
        <v>0</v>
      </c>
      <c r="DJ345">
        <f>DI345*DK345</f>
        <v>0</v>
      </c>
      <c r="DK345">
        <f>($B$11*$D$9+$C$11*$D$9+$F$11*((FG345+EY345)/MAX(FG345+EY345+FH345, 0.1)*$I$9+FH345/MAX(FG345+EY345+FH345, 0.1)*$J$9))/($B$11+$C$11+$F$11)</f>
        <v>0</v>
      </c>
      <c r="DL345">
        <f>($B$11*$K$9+$C$11*$K$9+$F$11*((FG345+EY345)/MAX(FG345+EY345+FH345, 0.1)*$P$9+FH345/MAX(FG345+EY345+FH345, 0.1)*$Q$9))/($B$11+$C$11+$F$11)</f>
        <v>0</v>
      </c>
      <c r="DM345">
        <v>3.7</v>
      </c>
      <c r="DN345">
        <v>0.5</v>
      </c>
      <c r="DO345" t="s">
        <v>440</v>
      </c>
      <c r="DP345">
        <v>2</v>
      </c>
      <c r="DQ345" t="b">
        <v>1</v>
      </c>
      <c r="DR345">
        <v>1758650331.314285</v>
      </c>
      <c r="DS345">
        <v>586.1233571428572</v>
      </c>
      <c r="DT345">
        <v>644.7268928571428</v>
      </c>
      <c r="DU345">
        <v>24.21855357142858</v>
      </c>
      <c r="DV345">
        <v>18.28649285714286</v>
      </c>
      <c r="DW345">
        <v>585.9762857142858</v>
      </c>
      <c r="DX345">
        <v>24.06546071428571</v>
      </c>
      <c r="DY345">
        <v>500.0146428571429</v>
      </c>
      <c r="DZ345">
        <v>90.42246428571427</v>
      </c>
      <c r="EA345">
        <v>0.03058924285714286</v>
      </c>
      <c r="EB345">
        <v>30.54417857142858</v>
      </c>
      <c r="EC345">
        <v>29.99743214285715</v>
      </c>
      <c r="ED345">
        <v>999.9000000000002</v>
      </c>
      <c r="EE345">
        <v>0</v>
      </c>
      <c r="EF345">
        <v>0</v>
      </c>
      <c r="EG345">
        <v>9999.21107142857</v>
      </c>
      <c r="EH345">
        <v>0</v>
      </c>
      <c r="EI345">
        <v>11.8036</v>
      </c>
      <c r="EJ345">
        <v>-58.60350357142857</v>
      </c>
      <c r="EK345">
        <v>600.6708928571428</v>
      </c>
      <c r="EL345">
        <v>656.7364642857141</v>
      </c>
      <c r="EM345">
        <v>5.932073214285714</v>
      </c>
      <c r="EN345">
        <v>644.7268928571428</v>
      </c>
      <c r="EO345">
        <v>18.28649285714286</v>
      </c>
      <c r="EP345">
        <v>2.189900714285714</v>
      </c>
      <c r="EQ345">
        <v>1.653509285714286</v>
      </c>
      <c r="ER345">
        <v>18.88862857142857</v>
      </c>
      <c r="ES345">
        <v>14.46671071428572</v>
      </c>
      <c r="ET345">
        <v>2000.041785714286</v>
      </c>
      <c r="EU345">
        <v>0.9800033214285714</v>
      </c>
      <c r="EV345">
        <v>0.01999691785714285</v>
      </c>
      <c r="EW345">
        <v>0</v>
      </c>
      <c r="EX345">
        <v>575.4754642857143</v>
      </c>
      <c r="EY345">
        <v>5.00097</v>
      </c>
      <c r="EZ345">
        <v>11523.46428571429</v>
      </c>
      <c r="FA345">
        <v>16707.95357142857</v>
      </c>
      <c r="FB345">
        <v>41.18699999999999</v>
      </c>
      <c r="FC345">
        <v>41.56199999999999</v>
      </c>
      <c r="FD345">
        <v>41.125</v>
      </c>
      <c r="FE345">
        <v>41.13385714285715</v>
      </c>
      <c r="FF345">
        <v>41.76992857142857</v>
      </c>
      <c r="FG345">
        <v>1955.148928571429</v>
      </c>
      <c r="FH345">
        <v>39.89142857142858</v>
      </c>
      <c r="FI345">
        <v>0</v>
      </c>
      <c r="FJ345">
        <v>1758650340.6</v>
      </c>
      <c r="FK345">
        <v>0</v>
      </c>
      <c r="FL345">
        <v>575.9028</v>
      </c>
      <c r="FM345">
        <v>29.36769235537076</v>
      </c>
      <c r="FN345">
        <v>601.7000009191011</v>
      </c>
      <c r="FO345">
        <v>11532.324</v>
      </c>
      <c r="FP345">
        <v>15</v>
      </c>
      <c r="FQ345">
        <v>0</v>
      </c>
      <c r="FR345" t="s">
        <v>441</v>
      </c>
      <c r="FS345">
        <v>1747247426.5</v>
      </c>
      <c r="FT345">
        <v>1747247420.5</v>
      </c>
      <c r="FU345">
        <v>0</v>
      </c>
      <c r="FV345">
        <v>1.027</v>
      </c>
      <c r="FW345">
        <v>0.031</v>
      </c>
      <c r="FX345">
        <v>0.02</v>
      </c>
      <c r="FY345">
        <v>0.05</v>
      </c>
      <c r="FZ345">
        <v>420</v>
      </c>
      <c r="GA345">
        <v>16</v>
      </c>
      <c r="GB345">
        <v>0.01</v>
      </c>
      <c r="GC345">
        <v>0.1</v>
      </c>
      <c r="GD345">
        <v>-58.2222219512195</v>
      </c>
      <c r="GE345">
        <v>-8.578565853658409</v>
      </c>
      <c r="GF345">
        <v>0.8473508311092633</v>
      </c>
      <c r="GG345">
        <v>0</v>
      </c>
      <c r="GH345">
        <v>574.1074411764706</v>
      </c>
      <c r="GI345">
        <v>32.34974789774836</v>
      </c>
      <c r="GJ345">
        <v>3.183987974696261</v>
      </c>
      <c r="GK345">
        <v>-1</v>
      </c>
      <c r="GL345">
        <v>5.935284634146342</v>
      </c>
      <c r="GM345">
        <v>-0.102169756097566</v>
      </c>
      <c r="GN345">
        <v>0.01191417133185046</v>
      </c>
      <c r="GO345">
        <v>0</v>
      </c>
      <c r="GP345">
        <v>0</v>
      </c>
      <c r="GQ345">
        <v>2</v>
      </c>
      <c r="GR345" t="s">
        <v>482</v>
      </c>
      <c r="GS345">
        <v>3.13516</v>
      </c>
      <c r="GT345">
        <v>2.69069</v>
      </c>
      <c r="GU345">
        <v>0.123392</v>
      </c>
      <c r="GV345">
        <v>0.130328</v>
      </c>
      <c r="GW345">
        <v>0.106845</v>
      </c>
      <c r="GX345">
        <v>0.0866971</v>
      </c>
      <c r="GY345">
        <v>27841.5</v>
      </c>
      <c r="GZ345">
        <v>27674.3</v>
      </c>
      <c r="HA345">
        <v>29527.9</v>
      </c>
      <c r="HB345">
        <v>29409.7</v>
      </c>
      <c r="HC345">
        <v>34844.3</v>
      </c>
      <c r="HD345">
        <v>35584.3</v>
      </c>
      <c r="HE345">
        <v>41551.5</v>
      </c>
      <c r="HF345">
        <v>41784.3</v>
      </c>
      <c r="HG345">
        <v>1.92157</v>
      </c>
      <c r="HH345">
        <v>1.85637</v>
      </c>
      <c r="HI345">
        <v>0.0637919</v>
      </c>
      <c r="HJ345">
        <v>0</v>
      </c>
      <c r="HK345">
        <v>28.9423</v>
      </c>
      <c r="HL345">
        <v>999.9</v>
      </c>
      <c r="HM345">
        <v>43.4</v>
      </c>
      <c r="HN345">
        <v>31.9</v>
      </c>
      <c r="HO345">
        <v>22.7888</v>
      </c>
      <c r="HP345">
        <v>61.9826</v>
      </c>
      <c r="HQ345">
        <v>26.0497</v>
      </c>
      <c r="HR345">
        <v>1</v>
      </c>
      <c r="HS345">
        <v>0.119461</v>
      </c>
      <c r="HT345">
        <v>-0.549918</v>
      </c>
      <c r="HU345">
        <v>20.3374</v>
      </c>
      <c r="HV345">
        <v>5.21564</v>
      </c>
      <c r="HW345">
        <v>12.0135</v>
      </c>
      <c r="HX345">
        <v>4.9878</v>
      </c>
      <c r="HY345">
        <v>3.2875</v>
      </c>
      <c r="HZ345">
        <v>9999</v>
      </c>
      <c r="IA345">
        <v>9999</v>
      </c>
      <c r="IB345">
        <v>9999</v>
      </c>
      <c r="IC345">
        <v>999.9</v>
      </c>
      <c r="ID345">
        <v>1.8676</v>
      </c>
      <c r="IE345">
        <v>1.86676</v>
      </c>
      <c r="IF345">
        <v>1.86603</v>
      </c>
      <c r="IG345">
        <v>1.866</v>
      </c>
      <c r="IH345">
        <v>1.86785</v>
      </c>
      <c r="II345">
        <v>1.87027</v>
      </c>
      <c r="IJ345">
        <v>1.86892</v>
      </c>
      <c r="IK345">
        <v>1.87042</v>
      </c>
      <c r="IL345">
        <v>0</v>
      </c>
      <c r="IM345">
        <v>0</v>
      </c>
      <c r="IN345">
        <v>0</v>
      </c>
      <c r="IO345">
        <v>0</v>
      </c>
      <c r="IP345" t="s">
        <v>443</v>
      </c>
      <c r="IQ345" t="s">
        <v>444</v>
      </c>
      <c r="IR345" t="s">
        <v>445</v>
      </c>
      <c r="IS345" t="s">
        <v>445</v>
      </c>
      <c r="IT345" t="s">
        <v>445</v>
      </c>
      <c r="IU345" t="s">
        <v>445</v>
      </c>
      <c r="IV345">
        <v>0</v>
      </c>
      <c r="IW345">
        <v>100</v>
      </c>
      <c r="IX345">
        <v>100</v>
      </c>
      <c r="IY345">
        <v>0.14</v>
      </c>
      <c r="IZ345">
        <v>0.1533</v>
      </c>
      <c r="JA345">
        <v>0.1520806729546384</v>
      </c>
      <c r="JB345">
        <v>0.0003178419753343253</v>
      </c>
      <c r="JC345">
        <v>-6.012475575984678E-07</v>
      </c>
      <c r="JD345">
        <v>7.594320938325871E-11</v>
      </c>
      <c r="JE345">
        <v>-0.06537213769188976</v>
      </c>
      <c r="JF345">
        <v>-0.002779077146552394</v>
      </c>
      <c r="JG345">
        <v>0.0007843295920201409</v>
      </c>
      <c r="JH345">
        <v>-1.211717912536145E-05</v>
      </c>
      <c r="JI345">
        <v>4</v>
      </c>
      <c r="JJ345">
        <v>2338</v>
      </c>
      <c r="JK345">
        <v>1</v>
      </c>
      <c r="JL345">
        <v>27</v>
      </c>
      <c r="JM345">
        <v>190048.5</v>
      </c>
      <c r="JN345">
        <v>190048.6</v>
      </c>
      <c r="JO345">
        <v>1.52344</v>
      </c>
      <c r="JP345">
        <v>2.26562</v>
      </c>
      <c r="JQ345">
        <v>1.39771</v>
      </c>
      <c r="JR345">
        <v>2.34985</v>
      </c>
      <c r="JS345">
        <v>1.49536</v>
      </c>
      <c r="JT345">
        <v>2.69531</v>
      </c>
      <c r="JU345">
        <v>36.908</v>
      </c>
      <c r="JV345">
        <v>24.07</v>
      </c>
      <c r="JW345">
        <v>18</v>
      </c>
      <c r="JX345">
        <v>491.937</v>
      </c>
      <c r="JY345">
        <v>440.859</v>
      </c>
      <c r="JZ345">
        <v>29.2064</v>
      </c>
      <c r="KA345">
        <v>29.1511</v>
      </c>
      <c r="KB345">
        <v>29.9999</v>
      </c>
      <c r="KC345">
        <v>28.9884</v>
      </c>
      <c r="KD345">
        <v>28.9183</v>
      </c>
      <c r="KE345">
        <v>30.6103</v>
      </c>
      <c r="KF345">
        <v>23.3871</v>
      </c>
      <c r="KG345">
        <v>34.3171</v>
      </c>
      <c r="KH345">
        <v>29.2416</v>
      </c>
      <c r="KI345">
        <v>694.252</v>
      </c>
      <c r="KJ345">
        <v>18.3884</v>
      </c>
      <c r="KK345">
        <v>100.918</v>
      </c>
      <c r="KL345">
        <v>100.476</v>
      </c>
    </row>
    <row r="346" spans="1:298">
      <c r="A346">
        <v>330</v>
      </c>
      <c r="B346">
        <v>1758650344.1</v>
      </c>
      <c r="C346">
        <v>8718.099999904633</v>
      </c>
      <c r="D346" t="s">
        <v>1107</v>
      </c>
      <c r="E346" t="s">
        <v>1108</v>
      </c>
      <c r="F346">
        <v>5</v>
      </c>
      <c r="G346" t="s">
        <v>1026</v>
      </c>
      <c r="H346" t="s">
        <v>437</v>
      </c>
      <c r="I346" t="s">
        <v>438</v>
      </c>
      <c r="J346">
        <v>1758650336.6</v>
      </c>
      <c r="K346">
        <f>(L346)/1000</f>
        <v>0</v>
      </c>
      <c r="L346">
        <f>IF(DQ346, AO346, AI346)</f>
        <v>0</v>
      </c>
      <c r="M346">
        <f>IF(DQ346, AJ346, AH346)</f>
        <v>0</v>
      </c>
      <c r="N346">
        <f>DS346 - IF(AV346&gt;1, M346*DM346*100.0/(AX346), 0)</f>
        <v>0</v>
      </c>
      <c r="O346">
        <f>((U346-K346/2)*N346-M346)/(U346+K346/2)</f>
        <v>0</v>
      </c>
      <c r="P346">
        <f>O346*(DZ346+EA346)/1000.0</f>
        <v>0</v>
      </c>
      <c r="Q346">
        <f>(DS346 - IF(AV346&gt;1, M346*DM346*100.0/(AX346), 0))*(DZ346+EA346)/1000.0</f>
        <v>0</v>
      </c>
      <c r="R346">
        <f>2.0/((1/T346-1/S346)+SIGN(T346)*SQRT((1/T346-1/S346)*(1/T346-1/S346) + 4*DN346/((DN346+1)*(DN346+1))*(2*1/T346*1/S346-1/S346*1/S346)))</f>
        <v>0</v>
      </c>
      <c r="S346">
        <f>IF(LEFT(DO346,1)&lt;&gt;"0",IF(LEFT(DO346,1)="1",3.0,DP346),$D$5+$E$5*(EG346*DZ346/($K$5*1000))+$F$5*(EG346*DZ346/($K$5*1000))*MAX(MIN(DM346,$J$5),$I$5)*MAX(MIN(DM346,$J$5),$I$5)+$G$5*MAX(MIN(DM346,$J$5),$I$5)*(EG346*DZ346/($K$5*1000))+$H$5*(EG346*DZ346/($K$5*1000))*(EG346*DZ346/($K$5*1000)))</f>
        <v>0</v>
      </c>
      <c r="T346">
        <f>K346*(1000-(1000*0.61365*exp(17.502*X346/(240.97+X346))/(DZ346+EA346)+DU346)/2)/(1000*0.61365*exp(17.502*X346/(240.97+X346))/(DZ346+EA346)-DU346)</f>
        <v>0</v>
      </c>
      <c r="U346">
        <f>1/((DN346+1)/(R346/1.6)+1/(S346/1.37)) + DN346/((DN346+1)/(R346/1.6) + DN346/(S346/1.37))</f>
        <v>0</v>
      </c>
      <c r="V346">
        <f>(DI346*DL346)</f>
        <v>0</v>
      </c>
      <c r="W346">
        <f>(EB346+(V346+2*0.95*5.67E-8*(((EB346+$B$7)+273)^4-(EB346+273)^4)-44100*K346)/(1.84*29.3*S346+8*0.95*5.67E-8*(EB346+273)^3))</f>
        <v>0</v>
      </c>
      <c r="X346">
        <f>($C$7*EC346+$D$7*ED346+$E$7*W346)</f>
        <v>0</v>
      </c>
      <c r="Y346">
        <f>0.61365*exp(17.502*X346/(240.97+X346))</f>
        <v>0</v>
      </c>
      <c r="Z346">
        <f>(AA346/AB346*100)</f>
        <v>0</v>
      </c>
      <c r="AA346">
        <f>DU346*(DZ346+EA346)/1000</f>
        <v>0</v>
      </c>
      <c r="AB346">
        <f>0.61365*exp(17.502*EB346/(240.97+EB346))</f>
        <v>0</v>
      </c>
      <c r="AC346">
        <f>(Y346-DU346*(DZ346+EA346)/1000)</f>
        <v>0</v>
      </c>
      <c r="AD346">
        <f>(-K346*44100)</f>
        <v>0</v>
      </c>
      <c r="AE346">
        <f>2*29.3*S346*0.92*(EB346-X346)</f>
        <v>0</v>
      </c>
      <c r="AF346">
        <f>2*0.95*5.67E-8*(((EB346+$B$7)+273)^4-(X346+273)^4)</f>
        <v>0</v>
      </c>
      <c r="AG346">
        <f>V346+AF346+AD346+AE346</f>
        <v>0</v>
      </c>
      <c r="AH346">
        <f>DY346*AV346*(DT346-DS346*(1000-AV346*DV346)/(1000-AV346*DU346))/(100*DM346)</f>
        <v>0</v>
      </c>
      <c r="AI346">
        <f>1000*DY346*AV346*(DU346-DV346)/(100*DM346*(1000-AV346*DU346))</f>
        <v>0</v>
      </c>
      <c r="AJ346">
        <f>(AK346 - AL346 - DZ346*1E3/(8.314*(EB346+273.15)) * AN346/DY346 * AM346) * DY346/(100*DM346) * (1000 - DV346)/1000</f>
        <v>0</v>
      </c>
      <c r="AK346">
        <v>689.8465712145153</v>
      </c>
      <c r="AL346">
        <v>641.3284303030301</v>
      </c>
      <c r="AM346">
        <v>3.318182334730731</v>
      </c>
      <c r="AN346">
        <v>64.96223837057754</v>
      </c>
      <c r="AO346">
        <f>(AQ346 - AP346 + DZ346*1E3/(8.314*(EB346+273.15)) * AS346/DY346 * AR346) * DY346/(100*DM346) * 1000/(1000 - AQ346)</f>
        <v>0</v>
      </c>
      <c r="AP346">
        <v>18.32436629978644</v>
      </c>
      <c r="AQ346">
        <v>24.23840545454545</v>
      </c>
      <c r="AR346">
        <v>6.067674821692475E-05</v>
      </c>
      <c r="AS346">
        <v>107.1830395523258</v>
      </c>
      <c r="AT346">
        <v>0</v>
      </c>
      <c r="AU346">
        <v>0</v>
      </c>
      <c r="AV346">
        <f>IF(AT346*$H$13&gt;=AX346,1.0,(AX346/(AX346-AT346*$H$13)))</f>
        <v>0</v>
      </c>
      <c r="AW346">
        <f>(AV346-1)*100</f>
        <v>0</v>
      </c>
      <c r="AX346">
        <f>MAX(0,($B$13+$C$13*EG346)/(1+$D$13*EG346)*DZ346/(EB346+273)*$E$13)</f>
        <v>0</v>
      </c>
      <c r="AY346" t="s">
        <v>439</v>
      </c>
      <c r="AZ346" t="s">
        <v>439</v>
      </c>
      <c r="BA346">
        <v>0</v>
      </c>
      <c r="BB346">
        <v>0</v>
      </c>
      <c r="BC346">
        <f>1-BA346/BB346</f>
        <v>0</v>
      </c>
      <c r="BD346">
        <v>0</v>
      </c>
      <c r="BE346" t="s">
        <v>439</v>
      </c>
      <c r="BF346" t="s">
        <v>439</v>
      </c>
      <c r="BG346">
        <v>0</v>
      </c>
      <c r="BH346">
        <v>0</v>
      </c>
      <c r="BI346">
        <f>1-BG346/BH346</f>
        <v>0</v>
      </c>
      <c r="BJ346">
        <v>0.5</v>
      </c>
      <c r="BK346">
        <f>DJ346</f>
        <v>0</v>
      </c>
      <c r="BL346">
        <f>M346</f>
        <v>0</v>
      </c>
      <c r="BM346">
        <f>BI346*BJ346*BK346</f>
        <v>0</v>
      </c>
      <c r="BN346">
        <f>(BL346-BD346)/BK346</f>
        <v>0</v>
      </c>
      <c r="BO346">
        <f>(BB346-BH346)/BH346</f>
        <v>0</v>
      </c>
      <c r="BP346">
        <f>BA346/(BC346+BA346/BH346)</f>
        <v>0</v>
      </c>
      <c r="BQ346" t="s">
        <v>439</v>
      </c>
      <c r="BR346">
        <v>0</v>
      </c>
      <c r="BS346">
        <f>IF(BR346&lt;&gt;0, BR346, BP346)</f>
        <v>0</v>
      </c>
      <c r="BT346">
        <f>1-BS346/BH346</f>
        <v>0</v>
      </c>
      <c r="BU346">
        <f>(BH346-BG346)/(BH346-BS346)</f>
        <v>0</v>
      </c>
      <c r="BV346">
        <f>(BB346-BH346)/(BB346-BS346)</f>
        <v>0</v>
      </c>
      <c r="BW346">
        <f>(BH346-BG346)/(BH346-BA346)</f>
        <v>0</v>
      </c>
      <c r="BX346">
        <f>(BB346-BH346)/(BB346-BA346)</f>
        <v>0</v>
      </c>
      <c r="BY346">
        <f>(BU346*BS346/BG346)</f>
        <v>0</v>
      </c>
      <c r="BZ346">
        <f>(1-BY346)</f>
        <v>0</v>
      </c>
      <c r="DI346">
        <f>$B$11*EH346+$C$11*EI346+$F$11*ET346*(1-EW346)</f>
        <v>0</v>
      </c>
      <c r="DJ346">
        <f>DI346*DK346</f>
        <v>0</v>
      </c>
      <c r="DK346">
        <f>($B$11*$D$9+$C$11*$D$9+$F$11*((FG346+EY346)/MAX(FG346+EY346+FH346, 0.1)*$I$9+FH346/MAX(FG346+EY346+FH346, 0.1)*$J$9))/($B$11+$C$11+$F$11)</f>
        <v>0</v>
      </c>
      <c r="DL346">
        <f>($B$11*$K$9+$C$11*$K$9+$F$11*((FG346+EY346)/MAX(FG346+EY346+FH346, 0.1)*$P$9+FH346/MAX(FG346+EY346+FH346, 0.1)*$Q$9))/($B$11+$C$11+$F$11)</f>
        <v>0</v>
      </c>
      <c r="DM346">
        <v>3.7</v>
      </c>
      <c r="DN346">
        <v>0.5</v>
      </c>
      <c r="DO346" t="s">
        <v>440</v>
      </c>
      <c r="DP346">
        <v>2</v>
      </c>
      <c r="DQ346" t="b">
        <v>1</v>
      </c>
      <c r="DR346">
        <v>1758650336.6</v>
      </c>
      <c r="DS346">
        <v>603.1628888888889</v>
      </c>
      <c r="DT346">
        <v>662.4357407407407</v>
      </c>
      <c r="DU346">
        <v>24.22554074074074</v>
      </c>
      <c r="DV346">
        <v>18.30461111111111</v>
      </c>
      <c r="DW346">
        <v>603.0211111111111</v>
      </c>
      <c r="DX346">
        <v>24.07235925925926</v>
      </c>
      <c r="DY346">
        <v>500.0026296296296</v>
      </c>
      <c r="DZ346">
        <v>90.42266296296296</v>
      </c>
      <c r="EA346">
        <v>0.03050767037037037</v>
      </c>
      <c r="EB346">
        <v>30.53871851851851</v>
      </c>
      <c r="EC346">
        <v>29.98677777777778</v>
      </c>
      <c r="ED346">
        <v>999.9000000000001</v>
      </c>
      <c r="EE346">
        <v>0</v>
      </c>
      <c r="EF346">
        <v>0</v>
      </c>
      <c r="EG346">
        <v>10000.47296296296</v>
      </c>
      <c r="EH346">
        <v>0</v>
      </c>
      <c r="EI346">
        <v>11.8036</v>
      </c>
      <c r="EJ346">
        <v>-59.27286296296296</v>
      </c>
      <c r="EK346">
        <v>618.1378148148148</v>
      </c>
      <c r="EL346">
        <v>674.7876666666666</v>
      </c>
      <c r="EM346">
        <v>5.92093925925926</v>
      </c>
      <c r="EN346">
        <v>662.4357407407407</v>
      </c>
      <c r="EO346">
        <v>18.30461111111111</v>
      </c>
      <c r="EP346">
        <v>2.190537777777778</v>
      </c>
      <c r="EQ346">
        <v>1.655151851851852</v>
      </c>
      <c r="ER346">
        <v>18.89328148148148</v>
      </c>
      <c r="ES346">
        <v>14.48207407407408</v>
      </c>
      <c r="ET346">
        <v>2000.048518518519</v>
      </c>
      <c r="EU346">
        <v>0.9800032592592592</v>
      </c>
      <c r="EV346">
        <v>0.01999697407407407</v>
      </c>
      <c r="EW346">
        <v>0</v>
      </c>
      <c r="EX346">
        <v>577.9340740740741</v>
      </c>
      <c r="EY346">
        <v>5.00097</v>
      </c>
      <c r="EZ346">
        <v>11574.44074074074</v>
      </c>
      <c r="FA346">
        <v>16708</v>
      </c>
      <c r="FB346">
        <v>41.18699999999999</v>
      </c>
      <c r="FC346">
        <v>41.56199999999999</v>
      </c>
      <c r="FD346">
        <v>41.125</v>
      </c>
      <c r="FE346">
        <v>41.12959259259259</v>
      </c>
      <c r="FF346">
        <v>41.76607407407408</v>
      </c>
      <c r="FG346">
        <v>1955.152592592592</v>
      </c>
      <c r="FH346">
        <v>39.89444444444445</v>
      </c>
      <c r="FI346">
        <v>0</v>
      </c>
      <c r="FJ346">
        <v>1758650345.4</v>
      </c>
      <c r="FK346">
        <v>0</v>
      </c>
      <c r="FL346">
        <v>578.1220399999999</v>
      </c>
      <c r="FM346">
        <v>26.17061535597489</v>
      </c>
      <c r="FN346">
        <v>543.4999991530257</v>
      </c>
      <c r="FO346">
        <v>11578.168</v>
      </c>
      <c r="FP346">
        <v>15</v>
      </c>
      <c r="FQ346">
        <v>0</v>
      </c>
      <c r="FR346" t="s">
        <v>441</v>
      </c>
      <c r="FS346">
        <v>1747247426.5</v>
      </c>
      <c r="FT346">
        <v>1747247420.5</v>
      </c>
      <c r="FU346">
        <v>0</v>
      </c>
      <c r="FV346">
        <v>1.027</v>
      </c>
      <c r="FW346">
        <v>0.031</v>
      </c>
      <c r="FX346">
        <v>0.02</v>
      </c>
      <c r="FY346">
        <v>0.05</v>
      </c>
      <c r="FZ346">
        <v>420</v>
      </c>
      <c r="GA346">
        <v>16</v>
      </c>
      <c r="GB346">
        <v>0.01</v>
      </c>
      <c r="GC346">
        <v>0.1</v>
      </c>
      <c r="GD346">
        <v>-58.73875365853659</v>
      </c>
      <c r="GE346">
        <v>-7.978187456445948</v>
      </c>
      <c r="GF346">
        <v>0.7920610656729116</v>
      </c>
      <c r="GG346">
        <v>0</v>
      </c>
      <c r="GH346">
        <v>575.951794117647</v>
      </c>
      <c r="GI346">
        <v>29.45590528718531</v>
      </c>
      <c r="GJ346">
        <v>2.902417235780143</v>
      </c>
      <c r="GK346">
        <v>-1</v>
      </c>
      <c r="GL346">
        <v>5.930080487804879</v>
      </c>
      <c r="GM346">
        <v>-0.1214322648083604</v>
      </c>
      <c r="GN346">
        <v>0.01322269389755312</v>
      </c>
      <c r="GO346">
        <v>0</v>
      </c>
      <c r="GP346">
        <v>0</v>
      </c>
      <c r="GQ346">
        <v>2</v>
      </c>
      <c r="GR346" t="s">
        <v>482</v>
      </c>
      <c r="GS346">
        <v>3.13501</v>
      </c>
      <c r="GT346">
        <v>2.69053</v>
      </c>
      <c r="GU346">
        <v>0.12567</v>
      </c>
      <c r="GV346">
        <v>0.132544</v>
      </c>
      <c r="GW346">
        <v>0.106876</v>
      </c>
      <c r="GX346">
        <v>0.0868163</v>
      </c>
      <c r="GY346">
        <v>27769.4</v>
      </c>
      <c r="GZ346">
        <v>27603.7</v>
      </c>
      <c r="HA346">
        <v>29528.2</v>
      </c>
      <c r="HB346">
        <v>29409.7</v>
      </c>
      <c r="HC346">
        <v>34843.5</v>
      </c>
      <c r="HD346">
        <v>35579.8</v>
      </c>
      <c r="HE346">
        <v>41551.9</v>
      </c>
      <c r="HF346">
        <v>41784.5</v>
      </c>
      <c r="HG346">
        <v>1.92157</v>
      </c>
      <c r="HH346">
        <v>1.85667</v>
      </c>
      <c r="HI346">
        <v>0.06324050000000001</v>
      </c>
      <c r="HJ346">
        <v>0</v>
      </c>
      <c r="HK346">
        <v>28.9402</v>
      </c>
      <c r="HL346">
        <v>999.9</v>
      </c>
      <c r="HM346">
        <v>43.4</v>
      </c>
      <c r="HN346">
        <v>31.9</v>
      </c>
      <c r="HO346">
        <v>22.7906</v>
      </c>
      <c r="HP346">
        <v>62.0226</v>
      </c>
      <c r="HQ346">
        <v>26.0817</v>
      </c>
      <c r="HR346">
        <v>1</v>
      </c>
      <c r="HS346">
        <v>0.119146</v>
      </c>
      <c r="HT346">
        <v>-0.667367</v>
      </c>
      <c r="HU346">
        <v>20.3369</v>
      </c>
      <c r="HV346">
        <v>5.21624</v>
      </c>
      <c r="HW346">
        <v>12.0138</v>
      </c>
      <c r="HX346">
        <v>4.98815</v>
      </c>
      <c r="HY346">
        <v>3.2878</v>
      </c>
      <c r="HZ346">
        <v>9999</v>
      </c>
      <c r="IA346">
        <v>9999</v>
      </c>
      <c r="IB346">
        <v>9999</v>
      </c>
      <c r="IC346">
        <v>999.9</v>
      </c>
      <c r="ID346">
        <v>1.86759</v>
      </c>
      <c r="IE346">
        <v>1.86676</v>
      </c>
      <c r="IF346">
        <v>1.86603</v>
      </c>
      <c r="IG346">
        <v>1.866</v>
      </c>
      <c r="IH346">
        <v>1.86784</v>
      </c>
      <c r="II346">
        <v>1.87027</v>
      </c>
      <c r="IJ346">
        <v>1.86891</v>
      </c>
      <c r="IK346">
        <v>1.87042</v>
      </c>
      <c r="IL346">
        <v>0</v>
      </c>
      <c r="IM346">
        <v>0</v>
      </c>
      <c r="IN346">
        <v>0</v>
      </c>
      <c r="IO346">
        <v>0</v>
      </c>
      <c r="IP346" t="s">
        <v>443</v>
      </c>
      <c r="IQ346" t="s">
        <v>444</v>
      </c>
      <c r="IR346" t="s">
        <v>445</v>
      </c>
      <c r="IS346" t="s">
        <v>445</v>
      </c>
      <c r="IT346" t="s">
        <v>445</v>
      </c>
      <c r="IU346" t="s">
        <v>445</v>
      </c>
      <c r="IV346">
        <v>0</v>
      </c>
      <c r="IW346">
        <v>100</v>
      </c>
      <c r="IX346">
        <v>100</v>
      </c>
      <c r="IY346">
        <v>0.134</v>
      </c>
      <c r="IZ346">
        <v>0.1534</v>
      </c>
      <c r="JA346">
        <v>0.1520806729546384</v>
      </c>
      <c r="JB346">
        <v>0.0003178419753343253</v>
      </c>
      <c r="JC346">
        <v>-6.012475575984678E-07</v>
      </c>
      <c r="JD346">
        <v>7.594320938325871E-11</v>
      </c>
      <c r="JE346">
        <v>-0.06537213769188976</v>
      </c>
      <c r="JF346">
        <v>-0.002779077146552394</v>
      </c>
      <c r="JG346">
        <v>0.0007843295920201409</v>
      </c>
      <c r="JH346">
        <v>-1.211717912536145E-05</v>
      </c>
      <c r="JI346">
        <v>4</v>
      </c>
      <c r="JJ346">
        <v>2338</v>
      </c>
      <c r="JK346">
        <v>1</v>
      </c>
      <c r="JL346">
        <v>27</v>
      </c>
      <c r="JM346">
        <v>190048.6</v>
      </c>
      <c r="JN346">
        <v>190048.7</v>
      </c>
      <c r="JO346">
        <v>1.5564</v>
      </c>
      <c r="JP346">
        <v>2.27051</v>
      </c>
      <c r="JQ346">
        <v>1.39771</v>
      </c>
      <c r="JR346">
        <v>2.34497</v>
      </c>
      <c r="JS346">
        <v>1.49536</v>
      </c>
      <c r="JT346">
        <v>2.6001</v>
      </c>
      <c r="JU346">
        <v>36.908</v>
      </c>
      <c r="JV346">
        <v>24.0612</v>
      </c>
      <c r="JW346">
        <v>18</v>
      </c>
      <c r="JX346">
        <v>491.932</v>
      </c>
      <c r="JY346">
        <v>441.026</v>
      </c>
      <c r="JZ346">
        <v>29.2174</v>
      </c>
      <c r="KA346">
        <v>29.1511</v>
      </c>
      <c r="KB346">
        <v>29.9999</v>
      </c>
      <c r="KC346">
        <v>28.9878</v>
      </c>
      <c r="KD346">
        <v>28.9161</v>
      </c>
      <c r="KE346">
        <v>31.1854</v>
      </c>
      <c r="KF346">
        <v>23.3871</v>
      </c>
      <c r="KG346">
        <v>34.3171</v>
      </c>
      <c r="KH346">
        <v>29.2602</v>
      </c>
      <c r="KI346">
        <v>707.611</v>
      </c>
      <c r="KJ346">
        <v>18.3861</v>
      </c>
      <c r="KK346">
        <v>100.919</v>
      </c>
      <c r="KL346">
        <v>100.476</v>
      </c>
    </row>
    <row r="347" spans="1:298">
      <c r="A347">
        <v>331</v>
      </c>
      <c r="B347">
        <v>1758650349.1</v>
      </c>
      <c r="C347">
        <v>8723.099999904633</v>
      </c>
      <c r="D347" t="s">
        <v>1109</v>
      </c>
      <c r="E347" t="s">
        <v>1110</v>
      </c>
      <c r="F347">
        <v>5</v>
      </c>
      <c r="G347" t="s">
        <v>1026</v>
      </c>
      <c r="H347" t="s">
        <v>437</v>
      </c>
      <c r="I347" t="s">
        <v>438</v>
      </c>
      <c r="J347">
        <v>1758650341.314285</v>
      </c>
      <c r="K347">
        <f>(L347)/1000</f>
        <v>0</v>
      </c>
      <c r="L347">
        <f>IF(DQ347, AO347, AI347)</f>
        <v>0</v>
      </c>
      <c r="M347">
        <f>IF(DQ347, AJ347, AH347)</f>
        <v>0</v>
      </c>
      <c r="N347">
        <f>DS347 - IF(AV347&gt;1, M347*DM347*100.0/(AX347), 0)</f>
        <v>0</v>
      </c>
      <c r="O347">
        <f>((U347-K347/2)*N347-M347)/(U347+K347/2)</f>
        <v>0</v>
      </c>
      <c r="P347">
        <f>O347*(DZ347+EA347)/1000.0</f>
        <v>0</v>
      </c>
      <c r="Q347">
        <f>(DS347 - IF(AV347&gt;1, M347*DM347*100.0/(AX347), 0))*(DZ347+EA347)/1000.0</f>
        <v>0</v>
      </c>
      <c r="R347">
        <f>2.0/((1/T347-1/S347)+SIGN(T347)*SQRT((1/T347-1/S347)*(1/T347-1/S347) + 4*DN347/((DN347+1)*(DN347+1))*(2*1/T347*1/S347-1/S347*1/S347)))</f>
        <v>0</v>
      </c>
      <c r="S347">
        <f>IF(LEFT(DO347,1)&lt;&gt;"0",IF(LEFT(DO347,1)="1",3.0,DP347),$D$5+$E$5*(EG347*DZ347/($K$5*1000))+$F$5*(EG347*DZ347/($K$5*1000))*MAX(MIN(DM347,$J$5),$I$5)*MAX(MIN(DM347,$J$5),$I$5)+$G$5*MAX(MIN(DM347,$J$5),$I$5)*(EG347*DZ347/($K$5*1000))+$H$5*(EG347*DZ347/($K$5*1000))*(EG347*DZ347/($K$5*1000)))</f>
        <v>0</v>
      </c>
      <c r="T347">
        <f>K347*(1000-(1000*0.61365*exp(17.502*X347/(240.97+X347))/(DZ347+EA347)+DU347)/2)/(1000*0.61365*exp(17.502*X347/(240.97+X347))/(DZ347+EA347)-DU347)</f>
        <v>0</v>
      </c>
      <c r="U347">
        <f>1/((DN347+1)/(R347/1.6)+1/(S347/1.37)) + DN347/((DN347+1)/(R347/1.6) + DN347/(S347/1.37))</f>
        <v>0</v>
      </c>
      <c r="V347">
        <f>(DI347*DL347)</f>
        <v>0</v>
      </c>
      <c r="W347">
        <f>(EB347+(V347+2*0.95*5.67E-8*(((EB347+$B$7)+273)^4-(EB347+273)^4)-44100*K347)/(1.84*29.3*S347+8*0.95*5.67E-8*(EB347+273)^3))</f>
        <v>0</v>
      </c>
      <c r="X347">
        <f>($C$7*EC347+$D$7*ED347+$E$7*W347)</f>
        <v>0</v>
      </c>
      <c r="Y347">
        <f>0.61365*exp(17.502*X347/(240.97+X347))</f>
        <v>0</v>
      </c>
      <c r="Z347">
        <f>(AA347/AB347*100)</f>
        <v>0</v>
      </c>
      <c r="AA347">
        <f>DU347*(DZ347+EA347)/1000</f>
        <v>0</v>
      </c>
      <c r="AB347">
        <f>0.61365*exp(17.502*EB347/(240.97+EB347))</f>
        <v>0</v>
      </c>
      <c r="AC347">
        <f>(Y347-DU347*(DZ347+EA347)/1000)</f>
        <v>0</v>
      </c>
      <c r="AD347">
        <f>(-K347*44100)</f>
        <v>0</v>
      </c>
      <c r="AE347">
        <f>2*29.3*S347*0.92*(EB347-X347)</f>
        <v>0</v>
      </c>
      <c r="AF347">
        <f>2*0.95*5.67E-8*(((EB347+$B$7)+273)^4-(X347+273)^4)</f>
        <v>0</v>
      </c>
      <c r="AG347">
        <f>V347+AF347+AD347+AE347</f>
        <v>0</v>
      </c>
      <c r="AH347">
        <f>DY347*AV347*(DT347-DS347*(1000-AV347*DV347)/(1000-AV347*DU347))/(100*DM347)</f>
        <v>0</v>
      </c>
      <c r="AI347">
        <f>1000*DY347*AV347*(DU347-DV347)/(100*DM347*(1000-AV347*DU347))</f>
        <v>0</v>
      </c>
      <c r="AJ347">
        <f>(AK347 - AL347 - DZ347*1E3/(8.314*(EB347+273.15)) * AN347/DY347 * AM347) * DY347/(100*DM347) * (1000 - DV347)/1000</f>
        <v>0</v>
      </c>
      <c r="AK347">
        <v>706.9563045723743</v>
      </c>
      <c r="AL347">
        <v>657.902006060606</v>
      </c>
      <c r="AM347">
        <v>3.317882196724987</v>
      </c>
      <c r="AN347">
        <v>64.96223837057754</v>
      </c>
      <c r="AO347">
        <f>(AQ347 - AP347 + DZ347*1E3/(8.314*(EB347+273.15)) * AS347/DY347 * AR347) * DY347/(100*DM347) * 1000/(1000 - AQ347)</f>
        <v>0</v>
      </c>
      <c r="AP347">
        <v>18.3502358915728</v>
      </c>
      <c r="AQ347">
        <v>24.25854848484848</v>
      </c>
      <c r="AR347">
        <v>0.0001766295124078391</v>
      </c>
      <c r="AS347">
        <v>107.1830395523258</v>
      </c>
      <c r="AT347">
        <v>0</v>
      </c>
      <c r="AU347">
        <v>0</v>
      </c>
      <c r="AV347">
        <f>IF(AT347*$H$13&gt;=AX347,1.0,(AX347/(AX347-AT347*$H$13)))</f>
        <v>0</v>
      </c>
      <c r="AW347">
        <f>(AV347-1)*100</f>
        <v>0</v>
      </c>
      <c r="AX347">
        <f>MAX(0,($B$13+$C$13*EG347)/(1+$D$13*EG347)*DZ347/(EB347+273)*$E$13)</f>
        <v>0</v>
      </c>
      <c r="AY347" t="s">
        <v>439</v>
      </c>
      <c r="AZ347" t="s">
        <v>439</v>
      </c>
      <c r="BA347">
        <v>0</v>
      </c>
      <c r="BB347">
        <v>0</v>
      </c>
      <c r="BC347">
        <f>1-BA347/BB347</f>
        <v>0</v>
      </c>
      <c r="BD347">
        <v>0</v>
      </c>
      <c r="BE347" t="s">
        <v>439</v>
      </c>
      <c r="BF347" t="s">
        <v>439</v>
      </c>
      <c r="BG347">
        <v>0</v>
      </c>
      <c r="BH347">
        <v>0</v>
      </c>
      <c r="BI347">
        <f>1-BG347/BH347</f>
        <v>0</v>
      </c>
      <c r="BJ347">
        <v>0.5</v>
      </c>
      <c r="BK347">
        <f>DJ347</f>
        <v>0</v>
      </c>
      <c r="BL347">
        <f>M347</f>
        <v>0</v>
      </c>
      <c r="BM347">
        <f>BI347*BJ347*BK347</f>
        <v>0</v>
      </c>
      <c r="BN347">
        <f>(BL347-BD347)/BK347</f>
        <v>0</v>
      </c>
      <c r="BO347">
        <f>(BB347-BH347)/BH347</f>
        <v>0</v>
      </c>
      <c r="BP347">
        <f>BA347/(BC347+BA347/BH347)</f>
        <v>0</v>
      </c>
      <c r="BQ347" t="s">
        <v>439</v>
      </c>
      <c r="BR347">
        <v>0</v>
      </c>
      <c r="BS347">
        <f>IF(BR347&lt;&gt;0, BR347, BP347)</f>
        <v>0</v>
      </c>
      <c r="BT347">
        <f>1-BS347/BH347</f>
        <v>0</v>
      </c>
      <c r="BU347">
        <f>(BH347-BG347)/(BH347-BS347)</f>
        <v>0</v>
      </c>
      <c r="BV347">
        <f>(BB347-BH347)/(BB347-BS347)</f>
        <v>0</v>
      </c>
      <c r="BW347">
        <f>(BH347-BG347)/(BH347-BA347)</f>
        <v>0</v>
      </c>
      <c r="BX347">
        <f>(BB347-BH347)/(BB347-BA347)</f>
        <v>0</v>
      </c>
      <c r="BY347">
        <f>(BU347*BS347/BG347)</f>
        <v>0</v>
      </c>
      <c r="BZ347">
        <f>(1-BY347)</f>
        <v>0</v>
      </c>
      <c r="DI347">
        <f>$B$11*EH347+$C$11*EI347+$F$11*ET347*(1-EW347)</f>
        <v>0</v>
      </c>
      <c r="DJ347">
        <f>DI347*DK347</f>
        <v>0</v>
      </c>
      <c r="DK347">
        <f>($B$11*$D$9+$C$11*$D$9+$F$11*((FG347+EY347)/MAX(FG347+EY347+FH347, 0.1)*$I$9+FH347/MAX(FG347+EY347+FH347, 0.1)*$J$9))/($B$11+$C$11+$F$11)</f>
        <v>0</v>
      </c>
      <c r="DL347">
        <f>($B$11*$K$9+$C$11*$K$9+$F$11*((FG347+EY347)/MAX(FG347+EY347+FH347, 0.1)*$P$9+FH347/MAX(FG347+EY347+FH347, 0.1)*$Q$9))/($B$11+$C$11+$F$11)</f>
        <v>0</v>
      </c>
      <c r="DM347">
        <v>3.7</v>
      </c>
      <c r="DN347">
        <v>0.5</v>
      </c>
      <c r="DO347" t="s">
        <v>440</v>
      </c>
      <c r="DP347">
        <v>2</v>
      </c>
      <c r="DQ347" t="b">
        <v>1</v>
      </c>
      <c r="DR347">
        <v>1758650341.314285</v>
      </c>
      <c r="DS347">
        <v>618.3811428571429</v>
      </c>
      <c r="DT347">
        <v>678.2176071428572</v>
      </c>
      <c r="DU347">
        <v>24.23626071428571</v>
      </c>
      <c r="DV347">
        <v>18.3251</v>
      </c>
      <c r="DW347">
        <v>618.2443571428572</v>
      </c>
      <c r="DX347">
        <v>24.08293571428571</v>
      </c>
      <c r="DY347">
        <v>500.0174285714285</v>
      </c>
      <c r="DZ347">
        <v>90.42292857142857</v>
      </c>
      <c r="EA347">
        <v>0.03040631071428572</v>
      </c>
      <c r="EB347">
        <v>30.5323</v>
      </c>
      <c r="EC347">
        <v>29.97601071428571</v>
      </c>
      <c r="ED347">
        <v>999.9000000000002</v>
      </c>
      <c r="EE347">
        <v>0</v>
      </c>
      <c r="EF347">
        <v>0</v>
      </c>
      <c r="EG347">
        <v>10002.73857142857</v>
      </c>
      <c r="EH347">
        <v>0</v>
      </c>
      <c r="EI347">
        <v>11.8036</v>
      </c>
      <c r="EJ347">
        <v>-59.83655</v>
      </c>
      <c r="EK347">
        <v>633.7408214285714</v>
      </c>
      <c r="EL347">
        <v>690.8782857142857</v>
      </c>
      <c r="EM347">
        <v>5.911171785714285</v>
      </c>
      <c r="EN347">
        <v>678.2176071428572</v>
      </c>
      <c r="EO347">
        <v>18.3251</v>
      </c>
      <c r="EP347">
        <v>2.191513928571428</v>
      </c>
      <c r="EQ347">
        <v>1.65701</v>
      </c>
      <c r="ER347">
        <v>18.900425</v>
      </c>
      <c r="ES347">
        <v>14.49943928571429</v>
      </c>
      <c r="ET347">
        <v>2000.021428571428</v>
      </c>
      <c r="EU347">
        <v>0.9800029642857142</v>
      </c>
      <c r="EV347">
        <v>0.01999733928571428</v>
      </c>
      <c r="EW347">
        <v>0</v>
      </c>
      <c r="EX347">
        <v>579.9233214285714</v>
      </c>
      <c r="EY347">
        <v>5.00097</v>
      </c>
      <c r="EZ347">
        <v>11615.11785714286</v>
      </c>
      <c r="FA347">
        <v>16707.76785714286</v>
      </c>
      <c r="FB347">
        <v>41.18699999999999</v>
      </c>
      <c r="FC347">
        <v>41.56199999999999</v>
      </c>
      <c r="FD347">
        <v>41.125</v>
      </c>
      <c r="FE347">
        <v>41.13385714285714</v>
      </c>
      <c r="FF347">
        <v>41.7655</v>
      </c>
      <c r="FG347">
        <v>1955.123214285714</v>
      </c>
      <c r="FH347">
        <v>39.89714285714286</v>
      </c>
      <c r="FI347">
        <v>0</v>
      </c>
      <c r="FJ347">
        <v>1758650350.2</v>
      </c>
      <c r="FK347">
        <v>0</v>
      </c>
      <c r="FL347">
        <v>580.14936</v>
      </c>
      <c r="FM347">
        <v>23.71907693086391</v>
      </c>
      <c r="FN347">
        <v>486.8230769389802</v>
      </c>
      <c r="FO347">
        <v>11619.384</v>
      </c>
      <c r="FP347">
        <v>15</v>
      </c>
      <c r="FQ347">
        <v>0</v>
      </c>
      <c r="FR347" t="s">
        <v>441</v>
      </c>
      <c r="FS347">
        <v>1747247426.5</v>
      </c>
      <c r="FT347">
        <v>1747247420.5</v>
      </c>
      <c r="FU347">
        <v>0</v>
      </c>
      <c r="FV347">
        <v>1.027</v>
      </c>
      <c r="FW347">
        <v>0.031</v>
      </c>
      <c r="FX347">
        <v>0.02</v>
      </c>
      <c r="FY347">
        <v>0.05</v>
      </c>
      <c r="FZ347">
        <v>420</v>
      </c>
      <c r="GA347">
        <v>16</v>
      </c>
      <c r="GB347">
        <v>0.01</v>
      </c>
      <c r="GC347">
        <v>0.1</v>
      </c>
      <c r="GD347">
        <v>-59.47104</v>
      </c>
      <c r="GE347">
        <v>-7.050630393996144</v>
      </c>
      <c r="GF347">
        <v>0.6827162861687128</v>
      </c>
      <c r="GG347">
        <v>0</v>
      </c>
      <c r="GH347">
        <v>578.4336764705884</v>
      </c>
      <c r="GI347">
        <v>25.60294881973945</v>
      </c>
      <c r="GJ347">
        <v>2.52314266832862</v>
      </c>
      <c r="GK347">
        <v>-1</v>
      </c>
      <c r="GL347">
        <v>5.91757825</v>
      </c>
      <c r="GM347">
        <v>-0.128082889305837</v>
      </c>
      <c r="GN347">
        <v>0.01388597653885023</v>
      </c>
      <c r="GO347">
        <v>0</v>
      </c>
      <c r="GP347">
        <v>0</v>
      </c>
      <c r="GQ347">
        <v>2</v>
      </c>
      <c r="GR347" t="s">
        <v>482</v>
      </c>
      <c r="GS347">
        <v>3.13507</v>
      </c>
      <c r="GT347">
        <v>2.6909</v>
      </c>
      <c r="GU347">
        <v>0.127917</v>
      </c>
      <c r="GV347">
        <v>0.134759</v>
      </c>
      <c r="GW347">
        <v>0.106933</v>
      </c>
      <c r="GX347">
        <v>0.0868429</v>
      </c>
      <c r="GY347">
        <v>27698.2</v>
      </c>
      <c r="GZ347">
        <v>27533.3</v>
      </c>
      <c r="HA347">
        <v>29528.4</v>
      </c>
      <c r="HB347">
        <v>29409.8</v>
      </c>
      <c r="HC347">
        <v>34841.5</v>
      </c>
      <c r="HD347">
        <v>35578.7</v>
      </c>
      <c r="HE347">
        <v>41552.1</v>
      </c>
      <c r="HF347">
        <v>41784.4</v>
      </c>
      <c r="HG347">
        <v>1.92153</v>
      </c>
      <c r="HH347">
        <v>1.8566</v>
      </c>
      <c r="HI347">
        <v>0.06268170000000001</v>
      </c>
      <c r="HJ347">
        <v>0</v>
      </c>
      <c r="HK347">
        <v>28.9398</v>
      </c>
      <c r="HL347">
        <v>999.9</v>
      </c>
      <c r="HM347">
        <v>43.3</v>
      </c>
      <c r="HN347">
        <v>31.9</v>
      </c>
      <c r="HO347">
        <v>22.7346</v>
      </c>
      <c r="HP347">
        <v>62.0026</v>
      </c>
      <c r="HQ347">
        <v>25.9575</v>
      </c>
      <c r="HR347">
        <v>1</v>
      </c>
      <c r="HS347">
        <v>0.11904</v>
      </c>
      <c r="HT347">
        <v>-0.740507</v>
      </c>
      <c r="HU347">
        <v>20.3367</v>
      </c>
      <c r="HV347">
        <v>5.21669</v>
      </c>
      <c r="HW347">
        <v>12.0137</v>
      </c>
      <c r="HX347">
        <v>4.9881</v>
      </c>
      <c r="HY347">
        <v>3.28772</v>
      </c>
      <c r="HZ347">
        <v>9999</v>
      </c>
      <c r="IA347">
        <v>9999</v>
      </c>
      <c r="IB347">
        <v>9999</v>
      </c>
      <c r="IC347">
        <v>999.9</v>
      </c>
      <c r="ID347">
        <v>1.86762</v>
      </c>
      <c r="IE347">
        <v>1.86676</v>
      </c>
      <c r="IF347">
        <v>1.86605</v>
      </c>
      <c r="IG347">
        <v>1.866</v>
      </c>
      <c r="IH347">
        <v>1.86786</v>
      </c>
      <c r="II347">
        <v>1.87028</v>
      </c>
      <c r="IJ347">
        <v>1.86892</v>
      </c>
      <c r="IK347">
        <v>1.87042</v>
      </c>
      <c r="IL347">
        <v>0</v>
      </c>
      <c r="IM347">
        <v>0</v>
      </c>
      <c r="IN347">
        <v>0</v>
      </c>
      <c r="IO347">
        <v>0</v>
      </c>
      <c r="IP347" t="s">
        <v>443</v>
      </c>
      <c r="IQ347" t="s">
        <v>444</v>
      </c>
      <c r="IR347" t="s">
        <v>445</v>
      </c>
      <c r="IS347" t="s">
        <v>445</v>
      </c>
      <c r="IT347" t="s">
        <v>445</v>
      </c>
      <c r="IU347" t="s">
        <v>445</v>
      </c>
      <c r="IV347">
        <v>0</v>
      </c>
      <c r="IW347">
        <v>100</v>
      </c>
      <c r="IX347">
        <v>100</v>
      </c>
      <c r="IY347">
        <v>0.128</v>
      </c>
      <c r="IZ347">
        <v>0.1537</v>
      </c>
      <c r="JA347">
        <v>0.1520806729546384</v>
      </c>
      <c r="JB347">
        <v>0.0003178419753343253</v>
      </c>
      <c r="JC347">
        <v>-6.012475575984678E-07</v>
      </c>
      <c r="JD347">
        <v>7.594320938325871E-11</v>
      </c>
      <c r="JE347">
        <v>-0.06537213769188976</v>
      </c>
      <c r="JF347">
        <v>-0.002779077146552394</v>
      </c>
      <c r="JG347">
        <v>0.0007843295920201409</v>
      </c>
      <c r="JH347">
        <v>-1.211717912536145E-05</v>
      </c>
      <c r="JI347">
        <v>4</v>
      </c>
      <c r="JJ347">
        <v>2338</v>
      </c>
      <c r="JK347">
        <v>1</v>
      </c>
      <c r="JL347">
        <v>27</v>
      </c>
      <c r="JM347">
        <v>190048.7</v>
      </c>
      <c r="JN347">
        <v>190048.8</v>
      </c>
      <c r="JO347">
        <v>1.58447</v>
      </c>
      <c r="JP347">
        <v>2.25586</v>
      </c>
      <c r="JQ347">
        <v>1.39648</v>
      </c>
      <c r="JR347">
        <v>2.34863</v>
      </c>
      <c r="JS347">
        <v>1.49536</v>
      </c>
      <c r="JT347">
        <v>2.70508</v>
      </c>
      <c r="JU347">
        <v>36.908</v>
      </c>
      <c r="JV347">
        <v>24.07</v>
      </c>
      <c r="JW347">
        <v>18</v>
      </c>
      <c r="JX347">
        <v>491.885</v>
      </c>
      <c r="JY347">
        <v>440.98</v>
      </c>
      <c r="JZ347">
        <v>29.2433</v>
      </c>
      <c r="KA347">
        <v>29.1507</v>
      </c>
      <c r="KB347">
        <v>30</v>
      </c>
      <c r="KC347">
        <v>28.9859</v>
      </c>
      <c r="KD347">
        <v>28.9161</v>
      </c>
      <c r="KE347">
        <v>31.8127</v>
      </c>
      <c r="KF347">
        <v>23.3871</v>
      </c>
      <c r="KG347">
        <v>34.3171</v>
      </c>
      <c r="KH347">
        <v>29.2856</v>
      </c>
      <c r="KI347">
        <v>727.645</v>
      </c>
      <c r="KJ347">
        <v>18.3786</v>
      </c>
      <c r="KK347">
        <v>100.919</v>
      </c>
      <c r="KL347">
        <v>100.476</v>
      </c>
    </row>
    <row r="348" spans="1:298">
      <c r="A348">
        <v>332</v>
      </c>
      <c r="B348">
        <v>1758650354.1</v>
      </c>
      <c r="C348">
        <v>8728.099999904633</v>
      </c>
      <c r="D348" t="s">
        <v>1111</v>
      </c>
      <c r="E348" t="s">
        <v>1112</v>
      </c>
      <c r="F348">
        <v>5</v>
      </c>
      <c r="G348" t="s">
        <v>1026</v>
      </c>
      <c r="H348" t="s">
        <v>437</v>
      </c>
      <c r="I348" t="s">
        <v>438</v>
      </c>
      <c r="J348">
        <v>1758650346.6</v>
      </c>
      <c r="K348">
        <f>(L348)/1000</f>
        <v>0</v>
      </c>
      <c r="L348">
        <f>IF(DQ348, AO348, AI348)</f>
        <v>0</v>
      </c>
      <c r="M348">
        <f>IF(DQ348, AJ348, AH348)</f>
        <v>0</v>
      </c>
      <c r="N348">
        <f>DS348 - IF(AV348&gt;1, M348*DM348*100.0/(AX348), 0)</f>
        <v>0</v>
      </c>
      <c r="O348">
        <f>((U348-K348/2)*N348-M348)/(U348+K348/2)</f>
        <v>0</v>
      </c>
      <c r="P348">
        <f>O348*(DZ348+EA348)/1000.0</f>
        <v>0</v>
      </c>
      <c r="Q348">
        <f>(DS348 - IF(AV348&gt;1, M348*DM348*100.0/(AX348), 0))*(DZ348+EA348)/1000.0</f>
        <v>0</v>
      </c>
      <c r="R348">
        <f>2.0/((1/T348-1/S348)+SIGN(T348)*SQRT((1/T348-1/S348)*(1/T348-1/S348) + 4*DN348/((DN348+1)*(DN348+1))*(2*1/T348*1/S348-1/S348*1/S348)))</f>
        <v>0</v>
      </c>
      <c r="S348">
        <f>IF(LEFT(DO348,1)&lt;&gt;"0",IF(LEFT(DO348,1)="1",3.0,DP348),$D$5+$E$5*(EG348*DZ348/($K$5*1000))+$F$5*(EG348*DZ348/($K$5*1000))*MAX(MIN(DM348,$J$5),$I$5)*MAX(MIN(DM348,$J$5),$I$5)+$G$5*MAX(MIN(DM348,$J$5),$I$5)*(EG348*DZ348/($K$5*1000))+$H$5*(EG348*DZ348/($K$5*1000))*(EG348*DZ348/($K$5*1000)))</f>
        <v>0</v>
      </c>
      <c r="T348">
        <f>K348*(1000-(1000*0.61365*exp(17.502*X348/(240.97+X348))/(DZ348+EA348)+DU348)/2)/(1000*0.61365*exp(17.502*X348/(240.97+X348))/(DZ348+EA348)-DU348)</f>
        <v>0</v>
      </c>
      <c r="U348">
        <f>1/((DN348+1)/(R348/1.6)+1/(S348/1.37)) + DN348/((DN348+1)/(R348/1.6) + DN348/(S348/1.37))</f>
        <v>0</v>
      </c>
      <c r="V348">
        <f>(DI348*DL348)</f>
        <v>0</v>
      </c>
      <c r="W348">
        <f>(EB348+(V348+2*0.95*5.67E-8*(((EB348+$B$7)+273)^4-(EB348+273)^4)-44100*K348)/(1.84*29.3*S348+8*0.95*5.67E-8*(EB348+273)^3))</f>
        <v>0</v>
      </c>
      <c r="X348">
        <f>($C$7*EC348+$D$7*ED348+$E$7*W348)</f>
        <v>0</v>
      </c>
      <c r="Y348">
        <f>0.61365*exp(17.502*X348/(240.97+X348))</f>
        <v>0</v>
      </c>
      <c r="Z348">
        <f>(AA348/AB348*100)</f>
        <v>0</v>
      </c>
      <c r="AA348">
        <f>DU348*(DZ348+EA348)/1000</f>
        <v>0</v>
      </c>
      <c r="AB348">
        <f>0.61365*exp(17.502*EB348/(240.97+EB348))</f>
        <v>0</v>
      </c>
      <c r="AC348">
        <f>(Y348-DU348*(DZ348+EA348)/1000)</f>
        <v>0</v>
      </c>
      <c r="AD348">
        <f>(-K348*44100)</f>
        <v>0</v>
      </c>
      <c r="AE348">
        <f>2*29.3*S348*0.92*(EB348-X348)</f>
        <v>0</v>
      </c>
      <c r="AF348">
        <f>2*0.95*5.67E-8*(((EB348+$B$7)+273)^4-(X348+273)^4)</f>
        <v>0</v>
      </c>
      <c r="AG348">
        <f>V348+AF348+AD348+AE348</f>
        <v>0</v>
      </c>
      <c r="AH348">
        <f>DY348*AV348*(DT348-DS348*(1000-AV348*DV348)/(1000-AV348*DU348))/(100*DM348)</f>
        <v>0</v>
      </c>
      <c r="AI348">
        <f>1000*DY348*AV348*(DU348-DV348)/(100*DM348*(1000-AV348*DU348))</f>
        <v>0</v>
      </c>
      <c r="AJ348">
        <f>(AK348 - AL348 - DZ348*1E3/(8.314*(EB348+273.15)) * AN348/DY348 * AM348) * DY348/(100*DM348) * (1000 - DV348)/1000</f>
        <v>0</v>
      </c>
      <c r="AK348">
        <v>724.170934579422</v>
      </c>
      <c r="AL348">
        <v>674.529727272727</v>
      </c>
      <c r="AM348">
        <v>3.329387173623777</v>
      </c>
      <c r="AN348">
        <v>64.96223837057754</v>
      </c>
      <c r="AO348">
        <f>(AQ348 - AP348 + DZ348*1E3/(8.314*(EB348+273.15)) * AS348/DY348 * AR348) * DY348/(100*DM348) * 1000/(1000 - AQ348)</f>
        <v>0</v>
      </c>
      <c r="AP348">
        <v>18.35291600685198</v>
      </c>
      <c r="AQ348">
        <v>24.26951333333334</v>
      </c>
      <c r="AR348">
        <v>7.857801929384988E-05</v>
      </c>
      <c r="AS348">
        <v>107.1830395523258</v>
      </c>
      <c r="AT348">
        <v>0</v>
      </c>
      <c r="AU348">
        <v>0</v>
      </c>
      <c r="AV348">
        <f>IF(AT348*$H$13&gt;=AX348,1.0,(AX348/(AX348-AT348*$H$13)))</f>
        <v>0</v>
      </c>
      <c r="AW348">
        <f>(AV348-1)*100</f>
        <v>0</v>
      </c>
      <c r="AX348">
        <f>MAX(0,($B$13+$C$13*EG348)/(1+$D$13*EG348)*DZ348/(EB348+273)*$E$13)</f>
        <v>0</v>
      </c>
      <c r="AY348" t="s">
        <v>439</v>
      </c>
      <c r="AZ348" t="s">
        <v>439</v>
      </c>
      <c r="BA348">
        <v>0</v>
      </c>
      <c r="BB348">
        <v>0</v>
      </c>
      <c r="BC348">
        <f>1-BA348/BB348</f>
        <v>0</v>
      </c>
      <c r="BD348">
        <v>0</v>
      </c>
      <c r="BE348" t="s">
        <v>439</v>
      </c>
      <c r="BF348" t="s">
        <v>439</v>
      </c>
      <c r="BG348">
        <v>0</v>
      </c>
      <c r="BH348">
        <v>0</v>
      </c>
      <c r="BI348">
        <f>1-BG348/BH348</f>
        <v>0</v>
      </c>
      <c r="BJ348">
        <v>0.5</v>
      </c>
      <c r="BK348">
        <f>DJ348</f>
        <v>0</v>
      </c>
      <c r="BL348">
        <f>M348</f>
        <v>0</v>
      </c>
      <c r="BM348">
        <f>BI348*BJ348*BK348</f>
        <v>0</v>
      </c>
      <c r="BN348">
        <f>(BL348-BD348)/BK348</f>
        <v>0</v>
      </c>
      <c r="BO348">
        <f>(BB348-BH348)/BH348</f>
        <v>0</v>
      </c>
      <c r="BP348">
        <f>BA348/(BC348+BA348/BH348)</f>
        <v>0</v>
      </c>
      <c r="BQ348" t="s">
        <v>439</v>
      </c>
      <c r="BR348">
        <v>0</v>
      </c>
      <c r="BS348">
        <f>IF(BR348&lt;&gt;0, BR348, BP348)</f>
        <v>0</v>
      </c>
      <c r="BT348">
        <f>1-BS348/BH348</f>
        <v>0</v>
      </c>
      <c r="BU348">
        <f>(BH348-BG348)/(BH348-BS348)</f>
        <v>0</v>
      </c>
      <c r="BV348">
        <f>(BB348-BH348)/(BB348-BS348)</f>
        <v>0</v>
      </c>
      <c r="BW348">
        <f>(BH348-BG348)/(BH348-BA348)</f>
        <v>0</v>
      </c>
      <c r="BX348">
        <f>(BB348-BH348)/(BB348-BA348)</f>
        <v>0</v>
      </c>
      <c r="BY348">
        <f>(BU348*BS348/BG348)</f>
        <v>0</v>
      </c>
      <c r="BZ348">
        <f>(1-BY348)</f>
        <v>0</v>
      </c>
      <c r="DI348">
        <f>$B$11*EH348+$C$11*EI348+$F$11*ET348*(1-EW348)</f>
        <v>0</v>
      </c>
      <c r="DJ348">
        <f>DI348*DK348</f>
        <v>0</v>
      </c>
      <c r="DK348">
        <f>($B$11*$D$9+$C$11*$D$9+$F$11*((FG348+EY348)/MAX(FG348+EY348+FH348, 0.1)*$I$9+FH348/MAX(FG348+EY348+FH348, 0.1)*$J$9))/($B$11+$C$11+$F$11)</f>
        <v>0</v>
      </c>
      <c r="DL348">
        <f>($B$11*$K$9+$C$11*$K$9+$F$11*((FG348+EY348)/MAX(FG348+EY348+FH348, 0.1)*$P$9+FH348/MAX(FG348+EY348+FH348, 0.1)*$Q$9))/($B$11+$C$11+$F$11)</f>
        <v>0</v>
      </c>
      <c r="DM348">
        <v>3.7</v>
      </c>
      <c r="DN348">
        <v>0.5</v>
      </c>
      <c r="DO348" t="s">
        <v>440</v>
      </c>
      <c r="DP348">
        <v>2</v>
      </c>
      <c r="DQ348" t="b">
        <v>1</v>
      </c>
      <c r="DR348">
        <v>1758650346.6</v>
      </c>
      <c r="DS348">
        <v>635.4818888888889</v>
      </c>
      <c r="DT348">
        <v>695.9243703703703</v>
      </c>
      <c r="DU348">
        <v>24.2508925925926</v>
      </c>
      <c r="DV348">
        <v>18.34171481481482</v>
      </c>
      <c r="DW348">
        <v>635.3511111111111</v>
      </c>
      <c r="DX348">
        <v>24.09735555555556</v>
      </c>
      <c r="DY348">
        <v>499.9925555555556</v>
      </c>
      <c r="DZ348">
        <v>90.42318518518518</v>
      </c>
      <c r="EA348">
        <v>0.03041946666666667</v>
      </c>
      <c r="EB348">
        <v>30.52950740740741</v>
      </c>
      <c r="EC348">
        <v>29.96636666666666</v>
      </c>
      <c r="ED348">
        <v>999.9000000000001</v>
      </c>
      <c r="EE348">
        <v>0</v>
      </c>
      <c r="EF348">
        <v>0</v>
      </c>
      <c r="EG348">
        <v>10003.58518518518</v>
      </c>
      <c r="EH348">
        <v>0</v>
      </c>
      <c r="EI348">
        <v>11.8036</v>
      </c>
      <c r="EJ348">
        <v>-60.44247407407407</v>
      </c>
      <c r="EK348">
        <v>651.276111111111</v>
      </c>
      <c r="EL348">
        <v>708.9273703703703</v>
      </c>
      <c r="EM348">
        <v>5.909182962962963</v>
      </c>
      <c r="EN348">
        <v>695.9243703703703</v>
      </c>
      <c r="EO348">
        <v>18.34171481481482</v>
      </c>
      <c r="EP348">
        <v>2.192842962962963</v>
      </c>
      <c r="EQ348">
        <v>1.658517037037037</v>
      </c>
      <c r="ER348">
        <v>18.91012962962963</v>
      </c>
      <c r="ES348">
        <v>14.51351111111111</v>
      </c>
      <c r="ET348">
        <v>1999.998148148148</v>
      </c>
      <c r="EU348">
        <v>0.9800027037037036</v>
      </c>
      <c r="EV348">
        <v>0.01999762962962963</v>
      </c>
      <c r="EW348">
        <v>0</v>
      </c>
      <c r="EX348">
        <v>581.9832962962963</v>
      </c>
      <c r="EY348">
        <v>5.00097</v>
      </c>
      <c r="EZ348">
        <v>11656.43703703704</v>
      </c>
      <c r="FA348">
        <v>16707.57777777778</v>
      </c>
      <c r="FB348">
        <v>41.18699999999999</v>
      </c>
      <c r="FC348">
        <v>41.56199999999999</v>
      </c>
      <c r="FD348">
        <v>41.125</v>
      </c>
      <c r="FE348">
        <v>41.13188888888889</v>
      </c>
      <c r="FF348">
        <v>41.76607407407406</v>
      </c>
      <c r="FG348">
        <v>1955.098148148148</v>
      </c>
      <c r="FH348">
        <v>39.89925925925926</v>
      </c>
      <c r="FI348">
        <v>0</v>
      </c>
      <c r="FJ348">
        <v>1758650355</v>
      </c>
      <c r="FK348">
        <v>0</v>
      </c>
      <c r="FL348">
        <v>581.995</v>
      </c>
      <c r="FM348">
        <v>23.05338459120703</v>
      </c>
      <c r="FN348">
        <v>437.1153839669821</v>
      </c>
      <c r="FO348">
        <v>11656.48</v>
      </c>
      <c r="FP348">
        <v>15</v>
      </c>
      <c r="FQ348">
        <v>0</v>
      </c>
      <c r="FR348" t="s">
        <v>441</v>
      </c>
      <c r="FS348">
        <v>1747247426.5</v>
      </c>
      <c r="FT348">
        <v>1747247420.5</v>
      </c>
      <c r="FU348">
        <v>0</v>
      </c>
      <c r="FV348">
        <v>1.027</v>
      </c>
      <c r="FW348">
        <v>0.031</v>
      </c>
      <c r="FX348">
        <v>0.02</v>
      </c>
      <c r="FY348">
        <v>0.05</v>
      </c>
      <c r="FZ348">
        <v>420</v>
      </c>
      <c r="GA348">
        <v>16</v>
      </c>
      <c r="GB348">
        <v>0.01</v>
      </c>
      <c r="GC348">
        <v>0.1</v>
      </c>
      <c r="GD348">
        <v>-60.0886675</v>
      </c>
      <c r="GE348">
        <v>-6.995336960600205</v>
      </c>
      <c r="GF348">
        <v>0.6774855704690317</v>
      </c>
      <c r="GG348">
        <v>0</v>
      </c>
      <c r="GH348">
        <v>580.7035882352942</v>
      </c>
      <c r="GI348">
        <v>23.41711228458619</v>
      </c>
      <c r="GJ348">
        <v>2.30929627831468</v>
      </c>
      <c r="GK348">
        <v>-1</v>
      </c>
      <c r="GL348">
        <v>5.911441</v>
      </c>
      <c r="GM348">
        <v>-0.03742108818012063</v>
      </c>
      <c r="GN348">
        <v>0.007895945731829676</v>
      </c>
      <c r="GO348">
        <v>1</v>
      </c>
      <c r="GP348">
        <v>1</v>
      </c>
      <c r="GQ348">
        <v>2</v>
      </c>
      <c r="GR348" t="s">
        <v>442</v>
      </c>
      <c r="GS348">
        <v>3.13511</v>
      </c>
      <c r="GT348">
        <v>2.69095</v>
      </c>
      <c r="GU348">
        <v>0.130142</v>
      </c>
      <c r="GV348">
        <v>0.136928</v>
      </c>
      <c r="GW348">
        <v>0.106968</v>
      </c>
      <c r="GX348">
        <v>0.08685470000000001</v>
      </c>
      <c r="GY348">
        <v>27627.5</v>
      </c>
      <c r="GZ348">
        <v>27464.4</v>
      </c>
      <c r="HA348">
        <v>29528.5</v>
      </c>
      <c r="HB348">
        <v>29409.9</v>
      </c>
      <c r="HC348">
        <v>34840.6</v>
      </c>
      <c r="HD348">
        <v>35578.7</v>
      </c>
      <c r="HE348">
        <v>41552.7</v>
      </c>
      <c r="HF348">
        <v>41784.8</v>
      </c>
      <c r="HG348">
        <v>1.92157</v>
      </c>
      <c r="HH348">
        <v>1.85667</v>
      </c>
      <c r="HI348">
        <v>0.0629202</v>
      </c>
      <c r="HJ348">
        <v>0</v>
      </c>
      <c r="HK348">
        <v>28.9383</v>
      </c>
      <c r="HL348">
        <v>999.9</v>
      </c>
      <c r="HM348">
        <v>43.3</v>
      </c>
      <c r="HN348">
        <v>31.9</v>
      </c>
      <c r="HO348">
        <v>22.7359</v>
      </c>
      <c r="HP348">
        <v>61.9226</v>
      </c>
      <c r="HQ348">
        <v>25.9054</v>
      </c>
      <c r="HR348">
        <v>1</v>
      </c>
      <c r="HS348">
        <v>0.119062</v>
      </c>
      <c r="HT348">
        <v>-0.7899890000000001</v>
      </c>
      <c r="HU348">
        <v>20.3365</v>
      </c>
      <c r="HV348">
        <v>5.21639</v>
      </c>
      <c r="HW348">
        <v>12.0147</v>
      </c>
      <c r="HX348">
        <v>4.9883</v>
      </c>
      <c r="HY348">
        <v>3.28775</v>
      </c>
      <c r="HZ348">
        <v>9999</v>
      </c>
      <c r="IA348">
        <v>9999</v>
      </c>
      <c r="IB348">
        <v>9999</v>
      </c>
      <c r="IC348">
        <v>999.9</v>
      </c>
      <c r="ID348">
        <v>1.86763</v>
      </c>
      <c r="IE348">
        <v>1.86676</v>
      </c>
      <c r="IF348">
        <v>1.86607</v>
      </c>
      <c r="IG348">
        <v>1.86601</v>
      </c>
      <c r="IH348">
        <v>1.86784</v>
      </c>
      <c r="II348">
        <v>1.87028</v>
      </c>
      <c r="IJ348">
        <v>1.86891</v>
      </c>
      <c r="IK348">
        <v>1.87042</v>
      </c>
      <c r="IL348">
        <v>0</v>
      </c>
      <c r="IM348">
        <v>0</v>
      </c>
      <c r="IN348">
        <v>0</v>
      </c>
      <c r="IO348">
        <v>0</v>
      </c>
      <c r="IP348" t="s">
        <v>443</v>
      </c>
      <c r="IQ348" t="s">
        <v>444</v>
      </c>
      <c r="IR348" t="s">
        <v>445</v>
      </c>
      <c r="IS348" t="s">
        <v>445</v>
      </c>
      <c r="IT348" t="s">
        <v>445</v>
      </c>
      <c r="IU348" t="s">
        <v>445</v>
      </c>
      <c r="IV348">
        <v>0</v>
      </c>
      <c r="IW348">
        <v>100</v>
      </c>
      <c r="IX348">
        <v>100</v>
      </c>
      <c r="IY348">
        <v>0.122</v>
      </c>
      <c r="IZ348">
        <v>0.1538</v>
      </c>
      <c r="JA348">
        <v>0.1520806729546384</v>
      </c>
      <c r="JB348">
        <v>0.0003178419753343253</v>
      </c>
      <c r="JC348">
        <v>-6.012475575984678E-07</v>
      </c>
      <c r="JD348">
        <v>7.594320938325871E-11</v>
      </c>
      <c r="JE348">
        <v>-0.06537213769188976</v>
      </c>
      <c r="JF348">
        <v>-0.002779077146552394</v>
      </c>
      <c r="JG348">
        <v>0.0007843295920201409</v>
      </c>
      <c r="JH348">
        <v>-1.211717912536145E-05</v>
      </c>
      <c r="JI348">
        <v>4</v>
      </c>
      <c r="JJ348">
        <v>2338</v>
      </c>
      <c r="JK348">
        <v>1</v>
      </c>
      <c r="JL348">
        <v>27</v>
      </c>
      <c r="JM348">
        <v>190048.8</v>
      </c>
      <c r="JN348">
        <v>190048.9</v>
      </c>
      <c r="JO348">
        <v>1.61499</v>
      </c>
      <c r="JP348">
        <v>2.2583</v>
      </c>
      <c r="JQ348">
        <v>1.39648</v>
      </c>
      <c r="JR348">
        <v>2.34741</v>
      </c>
      <c r="JS348">
        <v>1.49536</v>
      </c>
      <c r="JT348">
        <v>2.64526</v>
      </c>
      <c r="JU348">
        <v>36.908</v>
      </c>
      <c r="JV348">
        <v>24.07</v>
      </c>
      <c r="JW348">
        <v>18</v>
      </c>
      <c r="JX348">
        <v>491.917</v>
      </c>
      <c r="JY348">
        <v>441.026</v>
      </c>
      <c r="JZ348">
        <v>29.2744</v>
      </c>
      <c r="KA348">
        <v>29.1486</v>
      </c>
      <c r="KB348">
        <v>30</v>
      </c>
      <c r="KC348">
        <v>28.9859</v>
      </c>
      <c r="KD348">
        <v>28.9161</v>
      </c>
      <c r="KE348">
        <v>32.3772</v>
      </c>
      <c r="KF348">
        <v>23.3871</v>
      </c>
      <c r="KG348">
        <v>34.3171</v>
      </c>
      <c r="KH348">
        <v>29.3126</v>
      </c>
      <c r="KI348">
        <v>741.019</v>
      </c>
      <c r="KJ348">
        <v>18.3779</v>
      </c>
      <c r="KK348">
        <v>100.92</v>
      </c>
      <c r="KL348">
        <v>100.477</v>
      </c>
    </row>
    <row r="349" spans="1:298">
      <c r="A349">
        <v>333</v>
      </c>
      <c r="B349">
        <v>1758650359.1</v>
      </c>
      <c r="C349">
        <v>8733.099999904633</v>
      </c>
      <c r="D349" t="s">
        <v>1113</v>
      </c>
      <c r="E349" t="s">
        <v>1114</v>
      </c>
      <c r="F349">
        <v>5</v>
      </c>
      <c r="G349" t="s">
        <v>1026</v>
      </c>
      <c r="H349" t="s">
        <v>437</v>
      </c>
      <c r="I349" t="s">
        <v>438</v>
      </c>
      <c r="J349">
        <v>1758650351.314285</v>
      </c>
      <c r="K349">
        <f>(L349)/1000</f>
        <v>0</v>
      </c>
      <c r="L349">
        <f>IF(DQ349, AO349, AI349)</f>
        <v>0</v>
      </c>
      <c r="M349">
        <f>IF(DQ349, AJ349, AH349)</f>
        <v>0</v>
      </c>
      <c r="N349">
        <f>DS349 - IF(AV349&gt;1, M349*DM349*100.0/(AX349), 0)</f>
        <v>0</v>
      </c>
      <c r="O349">
        <f>((U349-K349/2)*N349-M349)/(U349+K349/2)</f>
        <v>0</v>
      </c>
      <c r="P349">
        <f>O349*(DZ349+EA349)/1000.0</f>
        <v>0</v>
      </c>
      <c r="Q349">
        <f>(DS349 - IF(AV349&gt;1, M349*DM349*100.0/(AX349), 0))*(DZ349+EA349)/1000.0</f>
        <v>0</v>
      </c>
      <c r="R349">
        <f>2.0/((1/T349-1/S349)+SIGN(T349)*SQRT((1/T349-1/S349)*(1/T349-1/S349) + 4*DN349/((DN349+1)*(DN349+1))*(2*1/T349*1/S349-1/S349*1/S349)))</f>
        <v>0</v>
      </c>
      <c r="S349">
        <f>IF(LEFT(DO349,1)&lt;&gt;"0",IF(LEFT(DO349,1)="1",3.0,DP349),$D$5+$E$5*(EG349*DZ349/($K$5*1000))+$F$5*(EG349*DZ349/($K$5*1000))*MAX(MIN(DM349,$J$5),$I$5)*MAX(MIN(DM349,$J$5),$I$5)+$G$5*MAX(MIN(DM349,$J$5),$I$5)*(EG349*DZ349/($K$5*1000))+$H$5*(EG349*DZ349/($K$5*1000))*(EG349*DZ349/($K$5*1000)))</f>
        <v>0</v>
      </c>
      <c r="T349">
        <f>K349*(1000-(1000*0.61365*exp(17.502*X349/(240.97+X349))/(DZ349+EA349)+DU349)/2)/(1000*0.61365*exp(17.502*X349/(240.97+X349))/(DZ349+EA349)-DU349)</f>
        <v>0</v>
      </c>
      <c r="U349">
        <f>1/((DN349+1)/(R349/1.6)+1/(S349/1.37)) + DN349/((DN349+1)/(R349/1.6) + DN349/(S349/1.37))</f>
        <v>0</v>
      </c>
      <c r="V349">
        <f>(DI349*DL349)</f>
        <v>0</v>
      </c>
      <c r="W349">
        <f>(EB349+(V349+2*0.95*5.67E-8*(((EB349+$B$7)+273)^4-(EB349+273)^4)-44100*K349)/(1.84*29.3*S349+8*0.95*5.67E-8*(EB349+273)^3))</f>
        <v>0</v>
      </c>
      <c r="X349">
        <f>($C$7*EC349+$D$7*ED349+$E$7*W349)</f>
        <v>0</v>
      </c>
      <c r="Y349">
        <f>0.61365*exp(17.502*X349/(240.97+X349))</f>
        <v>0</v>
      </c>
      <c r="Z349">
        <f>(AA349/AB349*100)</f>
        <v>0</v>
      </c>
      <c r="AA349">
        <f>DU349*(DZ349+EA349)/1000</f>
        <v>0</v>
      </c>
      <c r="AB349">
        <f>0.61365*exp(17.502*EB349/(240.97+EB349))</f>
        <v>0</v>
      </c>
      <c r="AC349">
        <f>(Y349-DU349*(DZ349+EA349)/1000)</f>
        <v>0</v>
      </c>
      <c r="AD349">
        <f>(-K349*44100)</f>
        <v>0</v>
      </c>
      <c r="AE349">
        <f>2*29.3*S349*0.92*(EB349-X349)</f>
        <v>0</v>
      </c>
      <c r="AF349">
        <f>2*0.95*5.67E-8*(((EB349+$B$7)+273)^4-(X349+273)^4)</f>
        <v>0</v>
      </c>
      <c r="AG349">
        <f>V349+AF349+AD349+AE349</f>
        <v>0</v>
      </c>
      <c r="AH349">
        <f>DY349*AV349*(DT349-DS349*(1000-AV349*DV349)/(1000-AV349*DU349))/(100*DM349)</f>
        <v>0</v>
      </c>
      <c r="AI349">
        <f>1000*DY349*AV349*(DU349-DV349)/(100*DM349*(1000-AV349*DU349))</f>
        <v>0</v>
      </c>
      <c r="AJ349">
        <f>(AK349 - AL349 - DZ349*1E3/(8.314*(EB349+273.15)) * AN349/DY349 * AM349) * DY349/(100*DM349) * (1000 - DV349)/1000</f>
        <v>0</v>
      </c>
      <c r="AK349">
        <v>741.2363371596521</v>
      </c>
      <c r="AL349">
        <v>691.2438060606058</v>
      </c>
      <c r="AM349">
        <v>3.350969938597189</v>
      </c>
      <c r="AN349">
        <v>64.96223837057754</v>
      </c>
      <c r="AO349">
        <f>(AQ349 - AP349 + DZ349*1E3/(8.314*(EB349+273.15)) * AS349/DY349 * AR349) * DY349/(100*DM349) * 1000/(1000 - AQ349)</f>
        <v>0</v>
      </c>
      <c r="AP349">
        <v>18.35811963051107</v>
      </c>
      <c r="AQ349">
        <v>24.28313515151514</v>
      </c>
      <c r="AR349">
        <v>0.0001034976417240704</v>
      </c>
      <c r="AS349">
        <v>107.1830395523258</v>
      </c>
      <c r="AT349">
        <v>0</v>
      </c>
      <c r="AU349">
        <v>0</v>
      </c>
      <c r="AV349">
        <f>IF(AT349*$H$13&gt;=AX349,1.0,(AX349/(AX349-AT349*$H$13)))</f>
        <v>0</v>
      </c>
      <c r="AW349">
        <f>(AV349-1)*100</f>
        <v>0</v>
      </c>
      <c r="AX349">
        <f>MAX(0,($B$13+$C$13*EG349)/(1+$D$13*EG349)*DZ349/(EB349+273)*$E$13)</f>
        <v>0</v>
      </c>
      <c r="AY349" t="s">
        <v>439</v>
      </c>
      <c r="AZ349" t="s">
        <v>439</v>
      </c>
      <c r="BA349">
        <v>0</v>
      </c>
      <c r="BB349">
        <v>0</v>
      </c>
      <c r="BC349">
        <f>1-BA349/BB349</f>
        <v>0</v>
      </c>
      <c r="BD349">
        <v>0</v>
      </c>
      <c r="BE349" t="s">
        <v>439</v>
      </c>
      <c r="BF349" t="s">
        <v>439</v>
      </c>
      <c r="BG349">
        <v>0</v>
      </c>
      <c r="BH349">
        <v>0</v>
      </c>
      <c r="BI349">
        <f>1-BG349/BH349</f>
        <v>0</v>
      </c>
      <c r="BJ349">
        <v>0.5</v>
      </c>
      <c r="BK349">
        <f>DJ349</f>
        <v>0</v>
      </c>
      <c r="BL349">
        <f>M349</f>
        <v>0</v>
      </c>
      <c r="BM349">
        <f>BI349*BJ349*BK349</f>
        <v>0</v>
      </c>
      <c r="BN349">
        <f>(BL349-BD349)/BK349</f>
        <v>0</v>
      </c>
      <c r="BO349">
        <f>(BB349-BH349)/BH349</f>
        <v>0</v>
      </c>
      <c r="BP349">
        <f>BA349/(BC349+BA349/BH349)</f>
        <v>0</v>
      </c>
      <c r="BQ349" t="s">
        <v>439</v>
      </c>
      <c r="BR349">
        <v>0</v>
      </c>
      <c r="BS349">
        <f>IF(BR349&lt;&gt;0, BR349, BP349)</f>
        <v>0</v>
      </c>
      <c r="BT349">
        <f>1-BS349/BH349</f>
        <v>0</v>
      </c>
      <c r="BU349">
        <f>(BH349-BG349)/(BH349-BS349)</f>
        <v>0</v>
      </c>
      <c r="BV349">
        <f>(BB349-BH349)/(BB349-BS349)</f>
        <v>0</v>
      </c>
      <c r="BW349">
        <f>(BH349-BG349)/(BH349-BA349)</f>
        <v>0</v>
      </c>
      <c r="BX349">
        <f>(BB349-BH349)/(BB349-BA349)</f>
        <v>0</v>
      </c>
      <c r="BY349">
        <f>(BU349*BS349/BG349)</f>
        <v>0</v>
      </c>
      <c r="BZ349">
        <f>(1-BY349)</f>
        <v>0</v>
      </c>
      <c r="DI349">
        <f>$B$11*EH349+$C$11*EI349+$F$11*ET349*(1-EW349)</f>
        <v>0</v>
      </c>
      <c r="DJ349">
        <f>DI349*DK349</f>
        <v>0</v>
      </c>
      <c r="DK349">
        <f>($B$11*$D$9+$C$11*$D$9+$F$11*((FG349+EY349)/MAX(FG349+EY349+FH349, 0.1)*$I$9+FH349/MAX(FG349+EY349+FH349, 0.1)*$J$9))/($B$11+$C$11+$F$11)</f>
        <v>0</v>
      </c>
      <c r="DL349">
        <f>($B$11*$K$9+$C$11*$K$9+$F$11*((FG349+EY349)/MAX(FG349+EY349+FH349, 0.1)*$P$9+FH349/MAX(FG349+EY349+FH349, 0.1)*$Q$9))/($B$11+$C$11+$F$11)</f>
        <v>0</v>
      </c>
      <c r="DM349">
        <v>3.7</v>
      </c>
      <c r="DN349">
        <v>0.5</v>
      </c>
      <c r="DO349" t="s">
        <v>440</v>
      </c>
      <c r="DP349">
        <v>2</v>
      </c>
      <c r="DQ349" t="b">
        <v>1</v>
      </c>
      <c r="DR349">
        <v>1758650351.314285</v>
      </c>
      <c r="DS349">
        <v>650.7562142857143</v>
      </c>
      <c r="DT349">
        <v>711.7622142857144</v>
      </c>
      <c r="DU349">
        <v>24.26406428571428</v>
      </c>
      <c r="DV349">
        <v>18.35288214285714</v>
      </c>
      <c r="DW349">
        <v>650.6309642857142</v>
      </c>
      <c r="DX349">
        <v>24.11033571428571</v>
      </c>
      <c r="DY349">
        <v>500.0056071428571</v>
      </c>
      <c r="DZ349">
        <v>90.42333928571431</v>
      </c>
      <c r="EA349">
        <v>0.03050102142857143</v>
      </c>
      <c r="EB349">
        <v>30.52876785714286</v>
      </c>
      <c r="EC349">
        <v>29.96458928571429</v>
      </c>
      <c r="ED349">
        <v>999.9000000000002</v>
      </c>
      <c r="EE349">
        <v>0</v>
      </c>
      <c r="EF349">
        <v>0</v>
      </c>
      <c r="EG349">
        <v>9999.357142857143</v>
      </c>
      <c r="EH349">
        <v>0</v>
      </c>
      <c r="EI349">
        <v>11.8036</v>
      </c>
      <c r="EJ349">
        <v>-61.00599642857144</v>
      </c>
      <c r="EK349">
        <v>666.9390000000001</v>
      </c>
      <c r="EL349">
        <v>725.0692499999999</v>
      </c>
      <c r="EM349">
        <v>5.911185714285714</v>
      </c>
      <c r="EN349">
        <v>711.7622142857144</v>
      </c>
      <c r="EO349">
        <v>18.35288214285714</v>
      </c>
      <c r="EP349">
        <v>2.194037142857142</v>
      </c>
      <c r="EQ349">
        <v>1.659528571428571</v>
      </c>
      <c r="ER349">
        <v>18.91884642857142</v>
      </c>
      <c r="ES349">
        <v>14.52295357142857</v>
      </c>
      <c r="ET349">
        <v>1999.989285714286</v>
      </c>
      <c r="EU349">
        <v>0.9800026071428569</v>
      </c>
      <c r="EV349">
        <v>0.01999776071428571</v>
      </c>
      <c r="EW349">
        <v>0</v>
      </c>
      <c r="EX349">
        <v>583.6361785714286</v>
      </c>
      <c r="EY349">
        <v>5.00097</v>
      </c>
      <c r="EZ349">
        <v>11689.11785714286</v>
      </c>
      <c r="FA349">
        <v>16707.51428571429</v>
      </c>
      <c r="FB349">
        <v>41.18699999999999</v>
      </c>
      <c r="FC349">
        <v>41.56199999999999</v>
      </c>
      <c r="FD349">
        <v>41.125</v>
      </c>
      <c r="FE349">
        <v>41.12942857142857</v>
      </c>
      <c r="FF349">
        <v>41.76107142857143</v>
      </c>
      <c r="FG349">
        <v>1955.089285714286</v>
      </c>
      <c r="FH349">
        <v>39.89964285714286</v>
      </c>
      <c r="FI349">
        <v>0</v>
      </c>
      <c r="FJ349">
        <v>1758650360.4</v>
      </c>
      <c r="FK349">
        <v>0</v>
      </c>
      <c r="FL349">
        <v>583.7944615384615</v>
      </c>
      <c r="FM349">
        <v>19.7414017109631</v>
      </c>
      <c r="FN349">
        <v>390.6256410560094</v>
      </c>
      <c r="FO349">
        <v>11691.50769230769</v>
      </c>
      <c r="FP349">
        <v>15</v>
      </c>
      <c r="FQ349">
        <v>0</v>
      </c>
      <c r="FR349" t="s">
        <v>441</v>
      </c>
      <c r="FS349">
        <v>1747247426.5</v>
      </c>
      <c r="FT349">
        <v>1747247420.5</v>
      </c>
      <c r="FU349">
        <v>0</v>
      </c>
      <c r="FV349">
        <v>1.027</v>
      </c>
      <c r="FW349">
        <v>0.031</v>
      </c>
      <c r="FX349">
        <v>0.02</v>
      </c>
      <c r="FY349">
        <v>0.05</v>
      </c>
      <c r="FZ349">
        <v>420</v>
      </c>
      <c r="GA349">
        <v>16</v>
      </c>
      <c r="GB349">
        <v>0.01</v>
      </c>
      <c r="GC349">
        <v>0.1</v>
      </c>
      <c r="GD349">
        <v>-60.67651219512194</v>
      </c>
      <c r="GE349">
        <v>-7.099774912892034</v>
      </c>
      <c r="GF349">
        <v>0.7030521648047495</v>
      </c>
      <c r="GG349">
        <v>0</v>
      </c>
      <c r="GH349">
        <v>582.6847352941177</v>
      </c>
      <c r="GI349">
        <v>21.54739496334889</v>
      </c>
      <c r="GJ349">
        <v>2.133125286698912</v>
      </c>
      <c r="GK349">
        <v>-1</v>
      </c>
      <c r="GL349">
        <v>5.91201975609756</v>
      </c>
      <c r="GM349">
        <v>0.02564529616724026</v>
      </c>
      <c r="GN349">
        <v>0.0082729071446159</v>
      </c>
      <c r="GO349">
        <v>1</v>
      </c>
      <c r="GP349">
        <v>1</v>
      </c>
      <c r="GQ349">
        <v>2</v>
      </c>
      <c r="GR349" t="s">
        <v>442</v>
      </c>
      <c r="GS349">
        <v>3.13507</v>
      </c>
      <c r="GT349">
        <v>2.69075</v>
      </c>
      <c r="GU349">
        <v>0.132349</v>
      </c>
      <c r="GV349">
        <v>0.139088</v>
      </c>
      <c r="GW349">
        <v>0.107008</v>
      </c>
      <c r="GX349">
        <v>0.08687010000000001</v>
      </c>
      <c r="GY349">
        <v>27558.2</v>
      </c>
      <c r="GZ349">
        <v>27395.7</v>
      </c>
      <c r="HA349">
        <v>29529.3</v>
      </c>
      <c r="HB349">
        <v>29410</v>
      </c>
      <c r="HC349">
        <v>34839.5</v>
      </c>
      <c r="HD349">
        <v>35578.2</v>
      </c>
      <c r="HE349">
        <v>41553.2</v>
      </c>
      <c r="HF349">
        <v>41785</v>
      </c>
      <c r="HG349">
        <v>1.92155</v>
      </c>
      <c r="HH349">
        <v>1.8567</v>
      </c>
      <c r="HI349">
        <v>0.06318840000000001</v>
      </c>
      <c r="HJ349">
        <v>0</v>
      </c>
      <c r="HK349">
        <v>28.9365</v>
      </c>
      <c r="HL349">
        <v>999.9</v>
      </c>
      <c r="HM349">
        <v>43.3</v>
      </c>
      <c r="HN349">
        <v>31.9</v>
      </c>
      <c r="HO349">
        <v>22.7359</v>
      </c>
      <c r="HP349">
        <v>61.9926</v>
      </c>
      <c r="HQ349">
        <v>26.0657</v>
      </c>
      <c r="HR349">
        <v>1</v>
      </c>
      <c r="HS349">
        <v>0.119062</v>
      </c>
      <c r="HT349">
        <v>-0.816002</v>
      </c>
      <c r="HU349">
        <v>20.3364</v>
      </c>
      <c r="HV349">
        <v>5.21684</v>
      </c>
      <c r="HW349">
        <v>12.014</v>
      </c>
      <c r="HX349">
        <v>4.9885</v>
      </c>
      <c r="HY349">
        <v>3.28785</v>
      </c>
      <c r="HZ349">
        <v>9999</v>
      </c>
      <c r="IA349">
        <v>9999</v>
      </c>
      <c r="IB349">
        <v>9999</v>
      </c>
      <c r="IC349">
        <v>999.9</v>
      </c>
      <c r="ID349">
        <v>1.86762</v>
      </c>
      <c r="IE349">
        <v>1.86676</v>
      </c>
      <c r="IF349">
        <v>1.86605</v>
      </c>
      <c r="IG349">
        <v>1.86601</v>
      </c>
      <c r="IH349">
        <v>1.86786</v>
      </c>
      <c r="II349">
        <v>1.87029</v>
      </c>
      <c r="IJ349">
        <v>1.86892</v>
      </c>
      <c r="IK349">
        <v>1.87042</v>
      </c>
      <c r="IL349">
        <v>0</v>
      </c>
      <c r="IM349">
        <v>0</v>
      </c>
      <c r="IN349">
        <v>0</v>
      </c>
      <c r="IO349">
        <v>0</v>
      </c>
      <c r="IP349" t="s">
        <v>443</v>
      </c>
      <c r="IQ349" t="s">
        <v>444</v>
      </c>
      <c r="IR349" t="s">
        <v>445</v>
      </c>
      <c r="IS349" t="s">
        <v>445</v>
      </c>
      <c r="IT349" t="s">
        <v>445</v>
      </c>
      <c r="IU349" t="s">
        <v>445</v>
      </c>
      <c r="IV349">
        <v>0</v>
      </c>
      <c r="IW349">
        <v>100</v>
      </c>
      <c r="IX349">
        <v>100</v>
      </c>
      <c r="IY349">
        <v>0.115</v>
      </c>
      <c r="IZ349">
        <v>0.154</v>
      </c>
      <c r="JA349">
        <v>0.1520806729546384</v>
      </c>
      <c r="JB349">
        <v>0.0003178419753343253</v>
      </c>
      <c r="JC349">
        <v>-6.012475575984678E-07</v>
      </c>
      <c r="JD349">
        <v>7.594320938325871E-11</v>
      </c>
      <c r="JE349">
        <v>-0.06537213769188976</v>
      </c>
      <c r="JF349">
        <v>-0.002779077146552394</v>
      </c>
      <c r="JG349">
        <v>0.0007843295920201409</v>
      </c>
      <c r="JH349">
        <v>-1.211717912536145E-05</v>
      </c>
      <c r="JI349">
        <v>4</v>
      </c>
      <c r="JJ349">
        <v>2338</v>
      </c>
      <c r="JK349">
        <v>1</v>
      </c>
      <c r="JL349">
        <v>27</v>
      </c>
      <c r="JM349">
        <v>190048.9</v>
      </c>
      <c r="JN349">
        <v>190049</v>
      </c>
      <c r="JO349">
        <v>1.64307</v>
      </c>
      <c r="JP349">
        <v>2.27051</v>
      </c>
      <c r="JQ349">
        <v>1.39771</v>
      </c>
      <c r="JR349">
        <v>2.34863</v>
      </c>
      <c r="JS349">
        <v>1.49536</v>
      </c>
      <c r="JT349">
        <v>2.62207</v>
      </c>
      <c r="JU349">
        <v>36.908</v>
      </c>
      <c r="JV349">
        <v>24.07</v>
      </c>
      <c r="JW349">
        <v>18</v>
      </c>
      <c r="JX349">
        <v>491.901</v>
      </c>
      <c r="JY349">
        <v>441.04</v>
      </c>
      <c r="JZ349">
        <v>29.3071</v>
      </c>
      <c r="KA349">
        <v>29.1486</v>
      </c>
      <c r="KB349">
        <v>30</v>
      </c>
      <c r="KC349">
        <v>28.9859</v>
      </c>
      <c r="KD349">
        <v>28.9158</v>
      </c>
      <c r="KE349">
        <v>32.9217</v>
      </c>
      <c r="KF349">
        <v>23.3871</v>
      </c>
      <c r="KG349">
        <v>34.3171</v>
      </c>
      <c r="KH349">
        <v>29.3354</v>
      </c>
      <c r="KI349">
        <v>754.378</v>
      </c>
      <c r="KJ349">
        <v>18.3779</v>
      </c>
      <c r="KK349">
        <v>100.922</v>
      </c>
      <c r="KL349">
        <v>100.477</v>
      </c>
    </row>
    <row r="350" spans="1:298">
      <c r="A350">
        <v>334</v>
      </c>
      <c r="B350">
        <v>1758650364.1</v>
      </c>
      <c r="C350">
        <v>8738.099999904633</v>
      </c>
      <c r="D350" t="s">
        <v>1115</v>
      </c>
      <c r="E350" t="s">
        <v>1116</v>
      </c>
      <c r="F350">
        <v>5</v>
      </c>
      <c r="G350" t="s">
        <v>1026</v>
      </c>
      <c r="H350" t="s">
        <v>437</v>
      </c>
      <c r="I350" t="s">
        <v>438</v>
      </c>
      <c r="J350">
        <v>1758650356.6</v>
      </c>
      <c r="K350">
        <f>(L350)/1000</f>
        <v>0</v>
      </c>
      <c r="L350">
        <f>IF(DQ350, AO350, AI350)</f>
        <v>0</v>
      </c>
      <c r="M350">
        <f>IF(DQ350, AJ350, AH350)</f>
        <v>0</v>
      </c>
      <c r="N350">
        <f>DS350 - IF(AV350&gt;1, M350*DM350*100.0/(AX350), 0)</f>
        <v>0</v>
      </c>
      <c r="O350">
        <f>((U350-K350/2)*N350-M350)/(U350+K350/2)</f>
        <v>0</v>
      </c>
      <c r="P350">
        <f>O350*(DZ350+EA350)/1000.0</f>
        <v>0</v>
      </c>
      <c r="Q350">
        <f>(DS350 - IF(AV350&gt;1, M350*DM350*100.0/(AX350), 0))*(DZ350+EA350)/1000.0</f>
        <v>0</v>
      </c>
      <c r="R350">
        <f>2.0/((1/T350-1/S350)+SIGN(T350)*SQRT((1/T350-1/S350)*(1/T350-1/S350) + 4*DN350/((DN350+1)*(DN350+1))*(2*1/T350*1/S350-1/S350*1/S350)))</f>
        <v>0</v>
      </c>
      <c r="S350">
        <f>IF(LEFT(DO350,1)&lt;&gt;"0",IF(LEFT(DO350,1)="1",3.0,DP350),$D$5+$E$5*(EG350*DZ350/($K$5*1000))+$F$5*(EG350*DZ350/($K$5*1000))*MAX(MIN(DM350,$J$5),$I$5)*MAX(MIN(DM350,$J$5),$I$5)+$G$5*MAX(MIN(DM350,$J$5),$I$5)*(EG350*DZ350/($K$5*1000))+$H$5*(EG350*DZ350/($K$5*1000))*(EG350*DZ350/($K$5*1000)))</f>
        <v>0</v>
      </c>
      <c r="T350">
        <f>K350*(1000-(1000*0.61365*exp(17.502*X350/(240.97+X350))/(DZ350+EA350)+DU350)/2)/(1000*0.61365*exp(17.502*X350/(240.97+X350))/(DZ350+EA350)-DU350)</f>
        <v>0</v>
      </c>
      <c r="U350">
        <f>1/((DN350+1)/(R350/1.6)+1/(S350/1.37)) + DN350/((DN350+1)/(R350/1.6) + DN350/(S350/1.37))</f>
        <v>0</v>
      </c>
      <c r="V350">
        <f>(DI350*DL350)</f>
        <v>0</v>
      </c>
      <c r="W350">
        <f>(EB350+(V350+2*0.95*5.67E-8*(((EB350+$B$7)+273)^4-(EB350+273)^4)-44100*K350)/(1.84*29.3*S350+8*0.95*5.67E-8*(EB350+273)^3))</f>
        <v>0</v>
      </c>
      <c r="X350">
        <f>($C$7*EC350+$D$7*ED350+$E$7*W350)</f>
        <v>0</v>
      </c>
      <c r="Y350">
        <f>0.61365*exp(17.502*X350/(240.97+X350))</f>
        <v>0</v>
      </c>
      <c r="Z350">
        <f>(AA350/AB350*100)</f>
        <v>0</v>
      </c>
      <c r="AA350">
        <f>DU350*(DZ350+EA350)/1000</f>
        <v>0</v>
      </c>
      <c r="AB350">
        <f>0.61365*exp(17.502*EB350/(240.97+EB350))</f>
        <v>0</v>
      </c>
      <c r="AC350">
        <f>(Y350-DU350*(DZ350+EA350)/1000)</f>
        <v>0</v>
      </c>
      <c r="AD350">
        <f>(-K350*44100)</f>
        <v>0</v>
      </c>
      <c r="AE350">
        <f>2*29.3*S350*0.92*(EB350-X350)</f>
        <v>0</v>
      </c>
      <c r="AF350">
        <f>2*0.95*5.67E-8*(((EB350+$B$7)+273)^4-(X350+273)^4)</f>
        <v>0</v>
      </c>
      <c r="AG350">
        <f>V350+AF350+AD350+AE350</f>
        <v>0</v>
      </c>
      <c r="AH350">
        <f>DY350*AV350*(DT350-DS350*(1000-AV350*DV350)/(1000-AV350*DU350))/(100*DM350)</f>
        <v>0</v>
      </c>
      <c r="AI350">
        <f>1000*DY350*AV350*(DU350-DV350)/(100*DM350*(1000-AV350*DU350))</f>
        <v>0</v>
      </c>
      <c r="AJ350">
        <f>(AK350 - AL350 - DZ350*1E3/(8.314*(EB350+273.15)) * AN350/DY350 * AM350) * DY350/(100*DM350) * (1000 - DV350)/1000</f>
        <v>0</v>
      </c>
      <c r="AK350">
        <v>758.1716376823779</v>
      </c>
      <c r="AL350">
        <v>707.6742727272722</v>
      </c>
      <c r="AM350">
        <v>3.291959769678265</v>
      </c>
      <c r="AN350">
        <v>64.96223837057754</v>
      </c>
      <c r="AO350">
        <f>(AQ350 - AP350 + DZ350*1E3/(8.314*(EB350+273.15)) * AS350/DY350 * AR350) * DY350/(100*DM350) * 1000/(1000 - AQ350)</f>
        <v>0</v>
      </c>
      <c r="AP350">
        <v>18.36004913366898</v>
      </c>
      <c r="AQ350">
        <v>24.29175757575757</v>
      </c>
      <c r="AR350">
        <v>7.331318997737832E-05</v>
      </c>
      <c r="AS350">
        <v>107.1830395523258</v>
      </c>
      <c r="AT350">
        <v>0</v>
      </c>
      <c r="AU350">
        <v>0</v>
      </c>
      <c r="AV350">
        <f>IF(AT350*$H$13&gt;=AX350,1.0,(AX350/(AX350-AT350*$H$13)))</f>
        <v>0</v>
      </c>
      <c r="AW350">
        <f>(AV350-1)*100</f>
        <v>0</v>
      </c>
      <c r="AX350">
        <f>MAX(0,($B$13+$C$13*EG350)/(1+$D$13*EG350)*DZ350/(EB350+273)*$E$13)</f>
        <v>0</v>
      </c>
      <c r="AY350" t="s">
        <v>439</v>
      </c>
      <c r="AZ350" t="s">
        <v>439</v>
      </c>
      <c r="BA350">
        <v>0</v>
      </c>
      <c r="BB350">
        <v>0</v>
      </c>
      <c r="BC350">
        <f>1-BA350/BB350</f>
        <v>0</v>
      </c>
      <c r="BD350">
        <v>0</v>
      </c>
      <c r="BE350" t="s">
        <v>439</v>
      </c>
      <c r="BF350" t="s">
        <v>439</v>
      </c>
      <c r="BG350">
        <v>0</v>
      </c>
      <c r="BH350">
        <v>0</v>
      </c>
      <c r="BI350">
        <f>1-BG350/BH350</f>
        <v>0</v>
      </c>
      <c r="BJ350">
        <v>0.5</v>
      </c>
      <c r="BK350">
        <f>DJ350</f>
        <v>0</v>
      </c>
      <c r="BL350">
        <f>M350</f>
        <v>0</v>
      </c>
      <c r="BM350">
        <f>BI350*BJ350*BK350</f>
        <v>0</v>
      </c>
      <c r="BN350">
        <f>(BL350-BD350)/BK350</f>
        <v>0</v>
      </c>
      <c r="BO350">
        <f>(BB350-BH350)/BH350</f>
        <v>0</v>
      </c>
      <c r="BP350">
        <f>BA350/(BC350+BA350/BH350)</f>
        <v>0</v>
      </c>
      <c r="BQ350" t="s">
        <v>439</v>
      </c>
      <c r="BR350">
        <v>0</v>
      </c>
      <c r="BS350">
        <f>IF(BR350&lt;&gt;0, BR350, BP350)</f>
        <v>0</v>
      </c>
      <c r="BT350">
        <f>1-BS350/BH350</f>
        <v>0</v>
      </c>
      <c r="BU350">
        <f>(BH350-BG350)/(BH350-BS350)</f>
        <v>0</v>
      </c>
      <c r="BV350">
        <f>(BB350-BH350)/(BB350-BS350)</f>
        <v>0</v>
      </c>
      <c r="BW350">
        <f>(BH350-BG350)/(BH350-BA350)</f>
        <v>0</v>
      </c>
      <c r="BX350">
        <f>(BB350-BH350)/(BB350-BA350)</f>
        <v>0</v>
      </c>
      <c r="BY350">
        <f>(BU350*BS350/BG350)</f>
        <v>0</v>
      </c>
      <c r="BZ350">
        <f>(1-BY350)</f>
        <v>0</v>
      </c>
      <c r="DI350">
        <f>$B$11*EH350+$C$11*EI350+$F$11*ET350*(1-EW350)</f>
        <v>0</v>
      </c>
      <c r="DJ350">
        <f>DI350*DK350</f>
        <v>0</v>
      </c>
      <c r="DK350">
        <f>($B$11*$D$9+$C$11*$D$9+$F$11*((FG350+EY350)/MAX(FG350+EY350+FH350, 0.1)*$I$9+FH350/MAX(FG350+EY350+FH350, 0.1)*$J$9))/($B$11+$C$11+$F$11)</f>
        <v>0</v>
      </c>
      <c r="DL350">
        <f>($B$11*$K$9+$C$11*$K$9+$F$11*((FG350+EY350)/MAX(FG350+EY350+FH350, 0.1)*$P$9+FH350/MAX(FG350+EY350+FH350, 0.1)*$Q$9))/($B$11+$C$11+$F$11)</f>
        <v>0</v>
      </c>
      <c r="DM350">
        <v>3.7</v>
      </c>
      <c r="DN350">
        <v>0.5</v>
      </c>
      <c r="DO350" t="s">
        <v>440</v>
      </c>
      <c r="DP350">
        <v>2</v>
      </c>
      <c r="DQ350" t="b">
        <v>1</v>
      </c>
      <c r="DR350">
        <v>1758650356.6</v>
      </c>
      <c r="DS350">
        <v>667.8783333333332</v>
      </c>
      <c r="DT350">
        <v>729.4370370370369</v>
      </c>
      <c r="DU350">
        <v>24.27682222222223</v>
      </c>
      <c r="DV350">
        <v>18.35698888888889</v>
      </c>
      <c r="DW350">
        <v>667.7595925925926</v>
      </c>
      <c r="DX350">
        <v>24.12291481481482</v>
      </c>
      <c r="DY350">
        <v>500.0068148148148</v>
      </c>
      <c r="DZ350">
        <v>90.42439999999999</v>
      </c>
      <c r="EA350">
        <v>0.03055133703703703</v>
      </c>
      <c r="EB350">
        <v>30.52980370370371</v>
      </c>
      <c r="EC350">
        <v>29.96413703703704</v>
      </c>
      <c r="ED350">
        <v>999.9000000000001</v>
      </c>
      <c r="EE350">
        <v>0</v>
      </c>
      <c r="EF350">
        <v>0</v>
      </c>
      <c r="EG350">
        <v>9994.769259259259</v>
      </c>
      <c r="EH350">
        <v>0</v>
      </c>
      <c r="EI350">
        <v>11.8036</v>
      </c>
      <c r="EJ350">
        <v>-61.5585962962963</v>
      </c>
      <c r="EK350">
        <v>684.4957777777777</v>
      </c>
      <c r="EL350">
        <v>743.0775555555555</v>
      </c>
      <c r="EM350">
        <v>5.919837777777777</v>
      </c>
      <c r="EN350">
        <v>729.4370370370369</v>
      </c>
      <c r="EO350">
        <v>18.35698888888889</v>
      </c>
      <c r="EP350">
        <v>2.195216296296297</v>
      </c>
      <c r="EQ350">
        <v>1.659917777777778</v>
      </c>
      <c r="ER350">
        <v>18.92744814814815</v>
      </c>
      <c r="ES350">
        <v>14.52658888888889</v>
      </c>
      <c r="ET350">
        <v>2000.007037037037</v>
      </c>
      <c r="EU350">
        <v>0.9800027407407406</v>
      </c>
      <c r="EV350">
        <v>0.01999762592592592</v>
      </c>
      <c r="EW350">
        <v>0</v>
      </c>
      <c r="EX350">
        <v>585.2987777777778</v>
      </c>
      <c r="EY350">
        <v>5.00097</v>
      </c>
      <c r="EZ350">
        <v>11722.05925925926</v>
      </c>
      <c r="FA350">
        <v>16707.67037037037</v>
      </c>
      <c r="FB350">
        <v>41.18699999999999</v>
      </c>
      <c r="FC350">
        <v>41.5574074074074</v>
      </c>
      <c r="FD350">
        <v>41.125</v>
      </c>
      <c r="FE350">
        <v>41.125</v>
      </c>
      <c r="FF350">
        <v>41.75459259259259</v>
      </c>
      <c r="FG350">
        <v>1955.107037037037</v>
      </c>
      <c r="FH350">
        <v>39.9</v>
      </c>
      <c r="FI350">
        <v>0</v>
      </c>
      <c r="FJ350">
        <v>1758650365.2</v>
      </c>
      <c r="FK350">
        <v>0</v>
      </c>
      <c r="FL350">
        <v>585.2728846153846</v>
      </c>
      <c r="FM350">
        <v>16.69993164365493</v>
      </c>
      <c r="FN350">
        <v>352.3111113894972</v>
      </c>
      <c r="FO350">
        <v>11721.35</v>
      </c>
      <c r="FP350">
        <v>15</v>
      </c>
      <c r="FQ350">
        <v>0</v>
      </c>
      <c r="FR350" t="s">
        <v>441</v>
      </c>
      <c r="FS350">
        <v>1747247426.5</v>
      </c>
      <c r="FT350">
        <v>1747247420.5</v>
      </c>
      <c r="FU350">
        <v>0</v>
      </c>
      <c r="FV350">
        <v>1.027</v>
      </c>
      <c r="FW350">
        <v>0.031</v>
      </c>
      <c r="FX350">
        <v>0.02</v>
      </c>
      <c r="FY350">
        <v>0.05</v>
      </c>
      <c r="FZ350">
        <v>420</v>
      </c>
      <c r="GA350">
        <v>16</v>
      </c>
      <c r="GB350">
        <v>0.01</v>
      </c>
      <c r="GC350">
        <v>0.1</v>
      </c>
      <c r="GD350">
        <v>-61.12140731707318</v>
      </c>
      <c r="GE350">
        <v>-6.649220905923404</v>
      </c>
      <c r="GF350">
        <v>0.66029179779787</v>
      </c>
      <c r="GG350">
        <v>0</v>
      </c>
      <c r="GH350">
        <v>584.0977647058824</v>
      </c>
      <c r="GI350">
        <v>19.21619557279708</v>
      </c>
      <c r="GJ350">
        <v>1.908106684938576</v>
      </c>
      <c r="GK350">
        <v>-1</v>
      </c>
      <c r="GL350">
        <v>5.91331756097561</v>
      </c>
      <c r="GM350">
        <v>0.09359331010453986</v>
      </c>
      <c r="GN350">
        <v>0.009430786321220712</v>
      </c>
      <c r="GO350">
        <v>1</v>
      </c>
      <c r="GP350">
        <v>1</v>
      </c>
      <c r="GQ350">
        <v>2</v>
      </c>
      <c r="GR350" t="s">
        <v>442</v>
      </c>
      <c r="GS350">
        <v>3.13518</v>
      </c>
      <c r="GT350">
        <v>2.69069</v>
      </c>
      <c r="GU350">
        <v>0.134499</v>
      </c>
      <c r="GV350">
        <v>0.141146</v>
      </c>
      <c r="GW350">
        <v>0.107038</v>
      </c>
      <c r="GX350">
        <v>0.0868785</v>
      </c>
      <c r="GY350">
        <v>27489.4</v>
      </c>
      <c r="GZ350">
        <v>27330.1</v>
      </c>
      <c r="HA350">
        <v>29528.7</v>
      </c>
      <c r="HB350">
        <v>29410</v>
      </c>
      <c r="HC350">
        <v>34838.1</v>
      </c>
      <c r="HD350">
        <v>35577.8</v>
      </c>
      <c r="HE350">
        <v>41552.8</v>
      </c>
      <c r="HF350">
        <v>41784.8</v>
      </c>
      <c r="HG350">
        <v>1.9217</v>
      </c>
      <c r="HH350">
        <v>1.85688</v>
      </c>
      <c r="HI350">
        <v>0.0636578</v>
      </c>
      <c r="HJ350">
        <v>0</v>
      </c>
      <c r="HK350">
        <v>28.9333</v>
      </c>
      <c r="HL350">
        <v>999.9</v>
      </c>
      <c r="HM350">
        <v>43.3</v>
      </c>
      <c r="HN350">
        <v>31.9</v>
      </c>
      <c r="HO350">
        <v>22.7357</v>
      </c>
      <c r="HP350">
        <v>61.8526</v>
      </c>
      <c r="HQ350">
        <v>26.0216</v>
      </c>
      <c r="HR350">
        <v>1</v>
      </c>
      <c r="HS350">
        <v>0.118968</v>
      </c>
      <c r="HT350">
        <v>-0.8116370000000001</v>
      </c>
      <c r="HU350">
        <v>20.3364</v>
      </c>
      <c r="HV350">
        <v>5.21624</v>
      </c>
      <c r="HW350">
        <v>12.0132</v>
      </c>
      <c r="HX350">
        <v>4.98795</v>
      </c>
      <c r="HY350">
        <v>3.28778</v>
      </c>
      <c r="HZ350">
        <v>9999</v>
      </c>
      <c r="IA350">
        <v>9999</v>
      </c>
      <c r="IB350">
        <v>9999</v>
      </c>
      <c r="IC350">
        <v>999.9</v>
      </c>
      <c r="ID350">
        <v>1.86764</v>
      </c>
      <c r="IE350">
        <v>1.86676</v>
      </c>
      <c r="IF350">
        <v>1.86607</v>
      </c>
      <c r="IG350">
        <v>1.866</v>
      </c>
      <c r="IH350">
        <v>1.86788</v>
      </c>
      <c r="II350">
        <v>1.87028</v>
      </c>
      <c r="IJ350">
        <v>1.86893</v>
      </c>
      <c r="IK350">
        <v>1.87042</v>
      </c>
      <c r="IL350">
        <v>0</v>
      </c>
      <c r="IM350">
        <v>0</v>
      </c>
      <c r="IN350">
        <v>0</v>
      </c>
      <c r="IO350">
        <v>0</v>
      </c>
      <c r="IP350" t="s">
        <v>443</v>
      </c>
      <c r="IQ350" t="s">
        <v>444</v>
      </c>
      <c r="IR350" t="s">
        <v>445</v>
      </c>
      <c r="IS350" t="s">
        <v>445</v>
      </c>
      <c r="IT350" t="s">
        <v>445</v>
      </c>
      <c r="IU350" t="s">
        <v>445</v>
      </c>
      <c r="IV350">
        <v>0</v>
      </c>
      <c r="IW350">
        <v>100</v>
      </c>
      <c r="IX350">
        <v>100</v>
      </c>
      <c r="IY350">
        <v>0.109</v>
      </c>
      <c r="IZ350">
        <v>0.1541</v>
      </c>
      <c r="JA350">
        <v>0.1520806729546384</v>
      </c>
      <c r="JB350">
        <v>0.0003178419753343253</v>
      </c>
      <c r="JC350">
        <v>-6.012475575984678E-07</v>
      </c>
      <c r="JD350">
        <v>7.594320938325871E-11</v>
      </c>
      <c r="JE350">
        <v>-0.06537213769188976</v>
      </c>
      <c r="JF350">
        <v>-0.002779077146552394</v>
      </c>
      <c r="JG350">
        <v>0.0007843295920201409</v>
      </c>
      <c r="JH350">
        <v>-1.211717912536145E-05</v>
      </c>
      <c r="JI350">
        <v>4</v>
      </c>
      <c r="JJ350">
        <v>2338</v>
      </c>
      <c r="JK350">
        <v>1</v>
      </c>
      <c r="JL350">
        <v>27</v>
      </c>
      <c r="JM350">
        <v>190049</v>
      </c>
      <c r="JN350">
        <v>190049.1</v>
      </c>
      <c r="JO350">
        <v>1.67358</v>
      </c>
      <c r="JP350">
        <v>2.27051</v>
      </c>
      <c r="JQ350">
        <v>1.39771</v>
      </c>
      <c r="JR350">
        <v>2.34741</v>
      </c>
      <c r="JS350">
        <v>1.49536</v>
      </c>
      <c r="JT350">
        <v>2.54395</v>
      </c>
      <c r="JU350">
        <v>36.908</v>
      </c>
      <c r="JV350">
        <v>24.0612</v>
      </c>
      <c r="JW350">
        <v>18</v>
      </c>
      <c r="JX350">
        <v>491.996</v>
      </c>
      <c r="JY350">
        <v>441.131</v>
      </c>
      <c r="JZ350">
        <v>29.3354</v>
      </c>
      <c r="KA350">
        <v>29.1482</v>
      </c>
      <c r="KB350">
        <v>30</v>
      </c>
      <c r="KC350">
        <v>28.9859</v>
      </c>
      <c r="KD350">
        <v>28.9136</v>
      </c>
      <c r="KE350">
        <v>33.5305</v>
      </c>
      <c r="KF350">
        <v>23.3871</v>
      </c>
      <c r="KG350">
        <v>34.3171</v>
      </c>
      <c r="KH350">
        <v>29.3604</v>
      </c>
      <c r="KI350">
        <v>774.413</v>
      </c>
      <c r="KJ350">
        <v>18.3779</v>
      </c>
      <c r="KK350">
        <v>100.921</v>
      </c>
      <c r="KL350">
        <v>100.477</v>
      </c>
    </row>
    <row r="351" spans="1:298">
      <c r="A351">
        <v>335</v>
      </c>
      <c r="B351">
        <v>1758650369.1</v>
      </c>
      <c r="C351">
        <v>8743.099999904633</v>
      </c>
      <c r="D351" t="s">
        <v>1117</v>
      </c>
      <c r="E351" t="s">
        <v>1118</v>
      </c>
      <c r="F351">
        <v>5</v>
      </c>
      <c r="G351" t="s">
        <v>1026</v>
      </c>
      <c r="H351" t="s">
        <v>437</v>
      </c>
      <c r="I351" t="s">
        <v>438</v>
      </c>
      <c r="J351">
        <v>1758650361.314285</v>
      </c>
      <c r="K351">
        <f>(L351)/1000</f>
        <v>0</v>
      </c>
      <c r="L351">
        <f>IF(DQ351, AO351, AI351)</f>
        <v>0</v>
      </c>
      <c r="M351">
        <f>IF(DQ351, AJ351, AH351)</f>
        <v>0</v>
      </c>
      <c r="N351">
        <f>DS351 - IF(AV351&gt;1, M351*DM351*100.0/(AX351), 0)</f>
        <v>0</v>
      </c>
      <c r="O351">
        <f>((U351-K351/2)*N351-M351)/(U351+K351/2)</f>
        <v>0</v>
      </c>
      <c r="P351">
        <f>O351*(DZ351+EA351)/1000.0</f>
        <v>0</v>
      </c>
      <c r="Q351">
        <f>(DS351 - IF(AV351&gt;1, M351*DM351*100.0/(AX351), 0))*(DZ351+EA351)/1000.0</f>
        <v>0</v>
      </c>
      <c r="R351">
        <f>2.0/((1/T351-1/S351)+SIGN(T351)*SQRT((1/T351-1/S351)*(1/T351-1/S351) + 4*DN351/((DN351+1)*(DN351+1))*(2*1/T351*1/S351-1/S351*1/S351)))</f>
        <v>0</v>
      </c>
      <c r="S351">
        <f>IF(LEFT(DO351,1)&lt;&gt;"0",IF(LEFT(DO351,1)="1",3.0,DP351),$D$5+$E$5*(EG351*DZ351/($K$5*1000))+$F$5*(EG351*DZ351/($K$5*1000))*MAX(MIN(DM351,$J$5),$I$5)*MAX(MIN(DM351,$J$5),$I$5)+$G$5*MAX(MIN(DM351,$J$5),$I$5)*(EG351*DZ351/($K$5*1000))+$H$5*(EG351*DZ351/($K$5*1000))*(EG351*DZ351/($K$5*1000)))</f>
        <v>0</v>
      </c>
      <c r="T351">
        <f>K351*(1000-(1000*0.61365*exp(17.502*X351/(240.97+X351))/(DZ351+EA351)+DU351)/2)/(1000*0.61365*exp(17.502*X351/(240.97+X351))/(DZ351+EA351)-DU351)</f>
        <v>0</v>
      </c>
      <c r="U351">
        <f>1/((DN351+1)/(R351/1.6)+1/(S351/1.37)) + DN351/((DN351+1)/(R351/1.6) + DN351/(S351/1.37))</f>
        <v>0</v>
      </c>
      <c r="V351">
        <f>(DI351*DL351)</f>
        <v>0</v>
      </c>
      <c r="W351">
        <f>(EB351+(V351+2*0.95*5.67E-8*(((EB351+$B$7)+273)^4-(EB351+273)^4)-44100*K351)/(1.84*29.3*S351+8*0.95*5.67E-8*(EB351+273)^3))</f>
        <v>0</v>
      </c>
      <c r="X351">
        <f>($C$7*EC351+$D$7*ED351+$E$7*W351)</f>
        <v>0</v>
      </c>
      <c r="Y351">
        <f>0.61365*exp(17.502*X351/(240.97+X351))</f>
        <v>0</v>
      </c>
      <c r="Z351">
        <f>(AA351/AB351*100)</f>
        <v>0</v>
      </c>
      <c r="AA351">
        <f>DU351*(DZ351+EA351)/1000</f>
        <v>0</v>
      </c>
      <c r="AB351">
        <f>0.61365*exp(17.502*EB351/(240.97+EB351))</f>
        <v>0</v>
      </c>
      <c r="AC351">
        <f>(Y351-DU351*(DZ351+EA351)/1000)</f>
        <v>0</v>
      </c>
      <c r="AD351">
        <f>(-K351*44100)</f>
        <v>0</v>
      </c>
      <c r="AE351">
        <f>2*29.3*S351*0.92*(EB351-X351)</f>
        <v>0</v>
      </c>
      <c r="AF351">
        <f>2*0.95*5.67E-8*(((EB351+$B$7)+273)^4-(X351+273)^4)</f>
        <v>0</v>
      </c>
      <c r="AG351">
        <f>V351+AF351+AD351+AE351</f>
        <v>0</v>
      </c>
      <c r="AH351">
        <f>DY351*AV351*(DT351-DS351*(1000-AV351*DV351)/(1000-AV351*DU351))/(100*DM351)</f>
        <v>0</v>
      </c>
      <c r="AI351">
        <f>1000*DY351*AV351*(DU351-DV351)/(100*DM351*(1000-AV351*DU351))</f>
        <v>0</v>
      </c>
      <c r="AJ351">
        <f>(AK351 - AL351 - DZ351*1E3/(8.314*(EB351+273.15)) * AN351/DY351 * AM351) * DY351/(100*DM351) * (1000 - DV351)/1000</f>
        <v>0</v>
      </c>
      <c r="AK351">
        <v>774.6658222905806</v>
      </c>
      <c r="AL351">
        <v>723.868054545454</v>
      </c>
      <c r="AM351">
        <v>3.235066267537478</v>
      </c>
      <c r="AN351">
        <v>64.96223837057754</v>
      </c>
      <c r="AO351">
        <f>(AQ351 - AP351 + DZ351*1E3/(8.314*(EB351+273.15)) * AS351/DY351 * AR351) * DY351/(100*DM351) * 1000/(1000 - AQ351)</f>
        <v>0</v>
      </c>
      <c r="AP351">
        <v>18.362535362813</v>
      </c>
      <c r="AQ351">
        <v>24.2948806060606</v>
      </c>
      <c r="AR351">
        <v>1.346293139998479E-05</v>
      </c>
      <c r="AS351">
        <v>107.1830395523258</v>
      </c>
      <c r="AT351">
        <v>0</v>
      </c>
      <c r="AU351">
        <v>0</v>
      </c>
      <c r="AV351">
        <f>IF(AT351*$H$13&gt;=AX351,1.0,(AX351/(AX351-AT351*$H$13)))</f>
        <v>0</v>
      </c>
      <c r="AW351">
        <f>(AV351-1)*100</f>
        <v>0</v>
      </c>
      <c r="AX351">
        <f>MAX(0,($B$13+$C$13*EG351)/(1+$D$13*EG351)*DZ351/(EB351+273)*$E$13)</f>
        <v>0</v>
      </c>
      <c r="AY351" t="s">
        <v>439</v>
      </c>
      <c r="AZ351" t="s">
        <v>439</v>
      </c>
      <c r="BA351">
        <v>0</v>
      </c>
      <c r="BB351">
        <v>0</v>
      </c>
      <c r="BC351">
        <f>1-BA351/BB351</f>
        <v>0</v>
      </c>
      <c r="BD351">
        <v>0</v>
      </c>
      <c r="BE351" t="s">
        <v>439</v>
      </c>
      <c r="BF351" t="s">
        <v>439</v>
      </c>
      <c r="BG351">
        <v>0</v>
      </c>
      <c r="BH351">
        <v>0</v>
      </c>
      <c r="BI351">
        <f>1-BG351/BH351</f>
        <v>0</v>
      </c>
      <c r="BJ351">
        <v>0.5</v>
      </c>
      <c r="BK351">
        <f>DJ351</f>
        <v>0</v>
      </c>
      <c r="BL351">
        <f>M351</f>
        <v>0</v>
      </c>
      <c r="BM351">
        <f>BI351*BJ351*BK351</f>
        <v>0</v>
      </c>
      <c r="BN351">
        <f>(BL351-BD351)/BK351</f>
        <v>0</v>
      </c>
      <c r="BO351">
        <f>(BB351-BH351)/BH351</f>
        <v>0</v>
      </c>
      <c r="BP351">
        <f>BA351/(BC351+BA351/BH351)</f>
        <v>0</v>
      </c>
      <c r="BQ351" t="s">
        <v>439</v>
      </c>
      <c r="BR351">
        <v>0</v>
      </c>
      <c r="BS351">
        <f>IF(BR351&lt;&gt;0, BR351, BP351)</f>
        <v>0</v>
      </c>
      <c r="BT351">
        <f>1-BS351/BH351</f>
        <v>0</v>
      </c>
      <c r="BU351">
        <f>(BH351-BG351)/(BH351-BS351)</f>
        <v>0</v>
      </c>
      <c r="BV351">
        <f>(BB351-BH351)/(BB351-BS351)</f>
        <v>0</v>
      </c>
      <c r="BW351">
        <f>(BH351-BG351)/(BH351-BA351)</f>
        <v>0</v>
      </c>
      <c r="BX351">
        <f>(BB351-BH351)/(BB351-BA351)</f>
        <v>0</v>
      </c>
      <c r="BY351">
        <f>(BU351*BS351/BG351)</f>
        <v>0</v>
      </c>
      <c r="BZ351">
        <f>(1-BY351)</f>
        <v>0</v>
      </c>
      <c r="DI351">
        <f>$B$11*EH351+$C$11*EI351+$F$11*ET351*(1-EW351)</f>
        <v>0</v>
      </c>
      <c r="DJ351">
        <f>DI351*DK351</f>
        <v>0</v>
      </c>
      <c r="DK351">
        <f>($B$11*$D$9+$C$11*$D$9+$F$11*((FG351+EY351)/MAX(FG351+EY351+FH351, 0.1)*$I$9+FH351/MAX(FG351+EY351+FH351, 0.1)*$J$9))/($B$11+$C$11+$F$11)</f>
        <v>0</v>
      </c>
      <c r="DL351">
        <f>($B$11*$K$9+$C$11*$K$9+$F$11*((FG351+EY351)/MAX(FG351+EY351+FH351, 0.1)*$P$9+FH351/MAX(FG351+EY351+FH351, 0.1)*$Q$9))/($B$11+$C$11+$F$11)</f>
        <v>0</v>
      </c>
      <c r="DM351">
        <v>3.7</v>
      </c>
      <c r="DN351">
        <v>0.5</v>
      </c>
      <c r="DO351" t="s">
        <v>440</v>
      </c>
      <c r="DP351">
        <v>2</v>
      </c>
      <c r="DQ351" t="b">
        <v>1</v>
      </c>
      <c r="DR351">
        <v>1758650361.314285</v>
      </c>
      <c r="DS351">
        <v>683.0519999999999</v>
      </c>
      <c r="DT351">
        <v>744.9900357142858</v>
      </c>
      <c r="DU351">
        <v>24.285475</v>
      </c>
      <c r="DV351">
        <v>18.36000000000001</v>
      </c>
      <c r="DW351">
        <v>682.9391071428571</v>
      </c>
      <c r="DX351">
        <v>24.13145</v>
      </c>
      <c r="DY351">
        <v>500.0060714285714</v>
      </c>
      <c r="DZ351">
        <v>90.42514285714287</v>
      </c>
      <c r="EA351">
        <v>0.03050495</v>
      </c>
      <c r="EB351">
        <v>30.53135357142857</v>
      </c>
      <c r="EC351">
        <v>29.96928214285714</v>
      </c>
      <c r="ED351">
        <v>999.9000000000002</v>
      </c>
      <c r="EE351">
        <v>0</v>
      </c>
      <c r="EF351">
        <v>0</v>
      </c>
      <c r="EG351">
        <v>9993.117857142857</v>
      </c>
      <c r="EH351">
        <v>0</v>
      </c>
      <c r="EI351">
        <v>11.8036</v>
      </c>
      <c r="EJ351">
        <v>-61.93797142857142</v>
      </c>
      <c r="EK351">
        <v>700.0531428571429</v>
      </c>
      <c r="EL351">
        <v>758.9238214285715</v>
      </c>
      <c r="EM351">
        <v>5.925480714285714</v>
      </c>
      <c r="EN351">
        <v>744.9900357142858</v>
      </c>
      <c r="EO351">
        <v>18.36000000000001</v>
      </c>
      <c r="EP351">
        <v>2.1960175</v>
      </c>
      <c r="EQ351">
        <v>1.660204285714286</v>
      </c>
      <c r="ER351">
        <v>18.93328214285714</v>
      </c>
      <c r="ES351">
        <v>14.52925714285714</v>
      </c>
      <c r="ET351">
        <v>1999.988214285715</v>
      </c>
      <c r="EU351">
        <v>0.9800025357142855</v>
      </c>
      <c r="EV351">
        <v>0.01999786428571428</v>
      </c>
      <c r="EW351">
        <v>0</v>
      </c>
      <c r="EX351">
        <v>586.5793214285713</v>
      </c>
      <c r="EY351">
        <v>5.00097</v>
      </c>
      <c r="EZ351">
        <v>11748.02142857143</v>
      </c>
      <c r="FA351">
        <v>16707.50714285714</v>
      </c>
      <c r="FB351">
        <v>41.18699999999999</v>
      </c>
      <c r="FC351">
        <v>41.55535714285713</v>
      </c>
      <c r="FD351">
        <v>41.125</v>
      </c>
      <c r="FE351">
        <v>41.125</v>
      </c>
      <c r="FF351">
        <v>41.75221428571428</v>
      </c>
      <c r="FG351">
        <v>1955.088214285714</v>
      </c>
      <c r="FH351">
        <v>39.9</v>
      </c>
      <c r="FI351">
        <v>0</v>
      </c>
      <c r="FJ351">
        <v>1758650370</v>
      </c>
      <c r="FK351">
        <v>0</v>
      </c>
      <c r="FL351">
        <v>586.6005</v>
      </c>
      <c r="FM351">
        <v>15.5945640859185</v>
      </c>
      <c r="FN351">
        <v>318.2529910372182</v>
      </c>
      <c r="FO351">
        <v>11748.01923076923</v>
      </c>
      <c r="FP351">
        <v>15</v>
      </c>
      <c r="FQ351">
        <v>0</v>
      </c>
      <c r="FR351" t="s">
        <v>441</v>
      </c>
      <c r="FS351">
        <v>1747247426.5</v>
      </c>
      <c r="FT351">
        <v>1747247420.5</v>
      </c>
      <c r="FU351">
        <v>0</v>
      </c>
      <c r="FV351">
        <v>1.027</v>
      </c>
      <c r="FW351">
        <v>0.031</v>
      </c>
      <c r="FX351">
        <v>0.02</v>
      </c>
      <c r="FY351">
        <v>0.05</v>
      </c>
      <c r="FZ351">
        <v>420</v>
      </c>
      <c r="GA351">
        <v>16</v>
      </c>
      <c r="GB351">
        <v>0.01</v>
      </c>
      <c r="GC351">
        <v>0.1</v>
      </c>
      <c r="GD351">
        <v>-61.69673170731708</v>
      </c>
      <c r="GE351">
        <v>-4.929616724738702</v>
      </c>
      <c r="GF351">
        <v>0.4923690671264173</v>
      </c>
      <c r="GG351">
        <v>0</v>
      </c>
      <c r="GH351">
        <v>585.921</v>
      </c>
      <c r="GI351">
        <v>16.33906799402272</v>
      </c>
      <c r="GJ351">
        <v>1.620512065040297</v>
      </c>
      <c r="GK351">
        <v>-1</v>
      </c>
      <c r="GL351">
        <v>5.92196487804878</v>
      </c>
      <c r="GM351">
        <v>0.07623491289198098</v>
      </c>
      <c r="GN351">
        <v>0.007656345088035108</v>
      </c>
      <c r="GO351">
        <v>1</v>
      </c>
      <c r="GP351">
        <v>1</v>
      </c>
      <c r="GQ351">
        <v>2</v>
      </c>
      <c r="GR351" t="s">
        <v>442</v>
      </c>
      <c r="GS351">
        <v>3.13505</v>
      </c>
      <c r="GT351">
        <v>2.69081</v>
      </c>
      <c r="GU351">
        <v>0.136592</v>
      </c>
      <c r="GV351">
        <v>0.143184</v>
      </c>
      <c r="GW351">
        <v>0.107049</v>
      </c>
      <c r="GX351">
        <v>0.08688800000000001</v>
      </c>
      <c r="GY351">
        <v>27422.4</v>
      </c>
      <c r="GZ351">
        <v>27265.1</v>
      </c>
      <c r="HA351">
        <v>29528.3</v>
      </c>
      <c r="HB351">
        <v>29409.8</v>
      </c>
      <c r="HC351">
        <v>34836.8</v>
      </c>
      <c r="HD351">
        <v>35577.1</v>
      </c>
      <c r="HE351">
        <v>41551.9</v>
      </c>
      <c r="HF351">
        <v>41784.4</v>
      </c>
      <c r="HG351">
        <v>1.9216</v>
      </c>
      <c r="HH351">
        <v>1.85695</v>
      </c>
      <c r="HI351">
        <v>0.06411219999999999</v>
      </c>
      <c r="HJ351">
        <v>0</v>
      </c>
      <c r="HK351">
        <v>28.9308</v>
      </c>
      <c r="HL351">
        <v>999.9</v>
      </c>
      <c r="HM351">
        <v>43.3</v>
      </c>
      <c r="HN351">
        <v>31.9</v>
      </c>
      <c r="HO351">
        <v>22.7364</v>
      </c>
      <c r="HP351">
        <v>61.8326</v>
      </c>
      <c r="HQ351">
        <v>25.9776</v>
      </c>
      <c r="HR351">
        <v>1</v>
      </c>
      <c r="HS351">
        <v>0.118948</v>
      </c>
      <c r="HT351">
        <v>-0.82497</v>
      </c>
      <c r="HU351">
        <v>20.3363</v>
      </c>
      <c r="HV351">
        <v>5.21579</v>
      </c>
      <c r="HW351">
        <v>12.0138</v>
      </c>
      <c r="HX351">
        <v>4.9878</v>
      </c>
      <c r="HY351">
        <v>3.28758</v>
      </c>
      <c r="HZ351">
        <v>9999</v>
      </c>
      <c r="IA351">
        <v>9999</v>
      </c>
      <c r="IB351">
        <v>9999</v>
      </c>
      <c r="IC351">
        <v>999.9</v>
      </c>
      <c r="ID351">
        <v>1.86761</v>
      </c>
      <c r="IE351">
        <v>1.86676</v>
      </c>
      <c r="IF351">
        <v>1.86607</v>
      </c>
      <c r="IG351">
        <v>1.866</v>
      </c>
      <c r="IH351">
        <v>1.86788</v>
      </c>
      <c r="II351">
        <v>1.87028</v>
      </c>
      <c r="IJ351">
        <v>1.86894</v>
      </c>
      <c r="IK351">
        <v>1.87042</v>
      </c>
      <c r="IL351">
        <v>0</v>
      </c>
      <c r="IM351">
        <v>0</v>
      </c>
      <c r="IN351">
        <v>0</v>
      </c>
      <c r="IO351">
        <v>0</v>
      </c>
      <c r="IP351" t="s">
        <v>443</v>
      </c>
      <c r="IQ351" t="s">
        <v>444</v>
      </c>
      <c r="IR351" t="s">
        <v>445</v>
      </c>
      <c r="IS351" t="s">
        <v>445</v>
      </c>
      <c r="IT351" t="s">
        <v>445</v>
      </c>
      <c r="IU351" t="s">
        <v>445</v>
      </c>
      <c r="IV351">
        <v>0</v>
      </c>
      <c r="IW351">
        <v>100</v>
      </c>
      <c r="IX351">
        <v>100</v>
      </c>
      <c r="IY351">
        <v>0.102</v>
      </c>
      <c r="IZ351">
        <v>0.1542</v>
      </c>
      <c r="JA351">
        <v>0.1520806729546384</v>
      </c>
      <c r="JB351">
        <v>0.0003178419753343253</v>
      </c>
      <c r="JC351">
        <v>-6.012475575984678E-07</v>
      </c>
      <c r="JD351">
        <v>7.594320938325871E-11</v>
      </c>
      <c r="JE351">
        <v>-0.06537213769188976</v>
      </c>
      <c r="JF351">
        <v>-0.002779077146552394</v>
      </c>
      <c r="JG351">
        <v>0.0007843295920201409</v>
      </c>
      <c r="JH351">
        <v>-1.211717912536145E-05</v>
      </c>
      <c r="JI351">
        <v>4</v>
      </c>
      <c r="JJ351">
        <v>2338</v>
      </c>
      <c r="JK351">
        <v>1</v>
      </c>
      <c r="JL351">
        <v>27</v>
      </c>
      <c r="JM351">
        <v>190049</v>
      </c>
      <c r="JN351">
        <v>190049.1</v>
      </c>
      <c r="JO351">
        <v>1.69922</v>
      </c>
      <c r="JP351">
        <v>2.26196</v>
      </c>
      <c r="JQ351">
        <v>1.39648</v>
      </c>
      <c r="JR351">
        <v>2.34741</v>
      </c>
      <c r="JS351">
        <v>1.49536</v>
      </c>
      <c r="JT351">
        <v>2.54639</v>
      </c>
      <c r="JU351">
        <v>36.908</v>
      </c>
      <c r="JV351">
        <v>24.0612</v>
      </c>
      <c r="JW351">
        <v>18</v>
      </c>
      <c r="JX351">
        <v>491.912</v>
      </c>
      <c r="JY351">
        <v>441.177</v>
      </c>
      <c r="JZ351">
        <v>29.3606</v>
      </c>
      <c r="KA351">
        <v>29.146</v>
      </c>
      <c r="KB351">
        <v>30</v>
      </c>
      <c r="KC351">
        <v>28.9834</v>
      </c>
      <c r="KD351">
        <v>28.9136</v>
      </c>
      <c r="KE351">
        <v>34.0565</v>
      </c>
      <c r="KF351">
        <v>23.3871</v>
      </c>
      <c r="KG351">
        <v>34.3171</v>
      </c>
      <c r="KH351">
        <v>29.3764</v>
      </c>
      <c r="KI351">
        <v>787.77</v>
      </c>
      <c r="KJ351">
        <v>18.3779</v>
      </c>
      <c r="KK351">
        <v>100.919</v>
      </c>
      <c r="KL351">
        <v>100.476</v>
      </c>
    </row>
    <row r="352" spans="1:298">
      <c r="A352">
        <v>336</v>
      </c>
      <c r="B352">
        <v>1758650374.1</v>
      </c>
      <c r="C352">
        <v>8748.099999904633</v>
      </c>
      <c r="D352" t="s">
        <v>1119</v>
      </c>
      <c r="E352" t="s">
        <v>1120</v>
      </c>
      <c r="F352">
        <v>5</v>
      </c>
      <c r="G352" t="s">
        <v>1026</v>
      </c>
      <c r="H352" t="s">
        <v>437</v>
      </c>
      <c r="I352" t="s">
        <v>438</v>
      </c>
      <c r="J352">
        <v>1758650366.6</v>
      </c>
      <c r="K352">
        <f>(L352)/1000</f>
        <v>0</v>
      </c>
      <c r="L352">
        <f>IF(DQ352, AO352, AI352)</f>
        <v>0</v>
      </c>
      <c r="M352">
        <f>IF(DQ352, AJ352, AH352)</f>
        <v>0</v>
      </c>
      <c r="N352">
        <f>DS352 - IF(AV352&gt;1, M352*DM352*100.0/(AX352), 0)</f>
        <v>0</v>
      </c>
      <c r="O352">
        <f>((U352-K352/2)*N352-M352)/(U352+K352/2)</f>
        <v>0</v>
      </c>
      <c r="P352">
        <f>O352*(DZ352+EA352)/1000.0</f>
        <v>0</v>
      </c>
      <c r="Q352">
        <f>(DS352 - IF(AV352&gt;1, M352*DM352*100.0/(AX352), 0))*(DZ352+EA352)/1000.0</f>
        <v>0</v>
      </c>
      <c r="R352">
        <f>2.0/((1/T352-1/S352)+SIGN(T352)*SQRT((1/T352-1/S352)*(1/T352-1/S352) + 4*DN352/((DN352+1)*(DN352+1))*(2*1/T352*1/S352-1/S352*1/S352)))</f>
        <v>0</v>
      </c>
      <c r="S352">
        <f>IF(LEFT(DO352,1)&lt;&gt;"0",IF(LEFT(DO352,1)="1",3.0,DP352),$D$5+$E$5*(EG352*DZ352/($K$5*1000))+$F$5*(EG352*DZ352/($K$5*1000))*MAX(MIN(DM352,$J$5),$I$5)*MAX(MIN(DM352,$J$5),$I$5)+$G$5*MAX(MIN(DM352,$J$5),$I$5)*(EG352*DZ352/($K$5*1000))+$H$5*(EG352*DZ352/($K$5*1000))*(EG352*DZ352/($K$5*1000)))</f>
        <v>0</v>
      </c>
      <c r="T352">
        <f>K352*(1000-(1000*0.61365*exp(17.502*X352/(240.97+X352))/(DZ352+EA352)+DU352)/2)/(1000*0.61365*exp(17.502*X352/(240.97+X352))/(DZ352+EA352)-DU352)</f>
        <v>0</v>
      </c>
      <c r="U352">
        <f>1/((DN352+1)/(R352/1.6)+1/(S352/1.37)) + DN352/((DN352+1)/(R352/1.6) + DN352/(S352/1.37))</f>
        <v>0</v>
      </c>
      <c r="V352">
        <f>(DI352*DL352)</f>
        <v>0</v>
      </c>
      <c r="W352">
        <f>(EB352+(V352+2*0.95*5.67E-8*(((EB352+$B$7)+273)^4-(EB352+273)^4)-44100*K352)/(1.84*29.3*S352+8*0.95*5.67E-8*(EB352+273)^3))</f>
        <v>0</v>
      </c>
      <c r="X352">
        <f>($C$7*EC352+$D$7*ED352+$E$7*W352)</f>
        <v>0</v>
      </c>
      <c r="Y352">
        <f>0.61365*exp(17.502*X352/(240.97+X352))</f>
        <v>0</v>
      </c>
      <c r="Z352">
        <f>(AA352/AB352*100)</f>
        <v>0</v>
      </c>
      <c r="AA352">
        <f>DU352*(DZ352+EA352)/1000</f>
        <v>0</v>
      </c>
      <c r="AB352">
        <f>0.61365*exp(17.502*EB352/(240.97+EB352))</f>
        <v>0</v>
      </c>
      <c r="AC352">
        <f>(Y352-DU352*(DZ352+EA352)/1000)</f>
        <v>0</v>
      </c>
      <c r="AD352">
        <f>(-K352*44100)</f>
        <v>0</v>
      </c>
      <c r="AE352">
        <f>2*29.3*S352*0.92*(EB352-X352)</f>
        <v>0</v>
      </c>
      <c r="AF352">
        <f>2*0.95*5.67E-8*(((EB352+$B$7)+273)^4-(X352+273)^4)</f>
        <v>0</v>
      </c>
      <c r="AG352">
        <f>V352+AF352+AD352+AE352</f>
        <v>0</v>
      </c>
      <c r="AH352">
        <f>DY352*AV352*(DT352-DS352*(1000-AV352*DV352)/(1000-AV352*DU352))/(100*DM352)</f>
        <v>0</v>
      </c>
      <c r="AI352">
        <f>1000*DY352*AV352*(DU352-DV352)/(100*DM352*(1000-AV352*DU352))</f>
        <v>0</v>
      </c>
      <c r="AJ352">
        <f>(AK352 - AL352 - DZ352*1E3/(8.314*(EB352+273.15)) * AN352/DY352 * AM352) * DY352/(100*DM352) * (1000 - DV352)/1000</f>
        <v>0</v>
      </c>
      <c r="AK352">
        <v>791.1923702766087</v>
      </c>
      <c r="AL352">
        <v>740.1682484848483</v>
      </c>
      <c r="AM352">
        <v>3.260925315182185</v>
      </c>
      <c r="AN352">
        <v>64.96223837057754</v>
      </c>
      <c r="AO352">
        <f>(AQ352 - AP352 + DZ352*1E3/(8.314*(EB352+273.15)) * AS352/DY352 * AR352) * DY352/(100*DM352) * 1000/(1000 - AQ352)</f>
        <v>0</v>
      </c>
      <c r="AP352">
        <v>18.36519040861821</v>
      </c>
      <c r="AQ352">
        <v>24.30017696969696</v>
      </c>
      <c r="AR352">
        <v>2.575989337744207E-05</v>
      </c>
      <c r="AS352">
        <v>107.1830395523258</v>
      </c>
      <c r="AT352">
        <v>0</v>
      </c>
      <c r="AU352">
        <v>0</v>
      </c>
      <c r="AV352">
        <f>IF(AT352*$H$13&gt;=AX352,1.0,(AX352/(AX352-AT352*$H$13)))</f>
        <v>0</v>
      </c>
      <c r="AW352">
        <f>(AV352-1)*100</f>
        <v>0</v>
      </c>
      <c r="AX352">
        <f>MAX(0,($B$13+$C$13*EG352)/(1+$D$13*EG352)*DZ352/(EB352+273)*$E$13)</f>
        <v>0</v>
      </c>
      <c r="AY352" t="s">
        <v>439</v>
      </c>
      <c r="AZ352" t="s">
        <v>439</v>
      </c>
      <c r="BA352">
        <v>0</v>
      </c>
      <c r="BB352">
        <v>0</v>
      </c>
      <c r="BC352">
        <f>1-BA352/BB352</f>
        <v>0</v>
      </c>
      <c r="BD352">
        <v>0</v>
      </c>
      <c r="BE352" t="s">
        <v>439</v>
      </c>
      <c r="BF352" t="s">
        <v>439</v>
      </c>
      <c r="BG352">
        <v>0</v>
      </c>
      <c r="BH352">
        <v>0</v>
      </c>
      <c r="BI352">
        <f>1-BG352/BH352</f>
        <v>0</v>
      </c>
      <c r="BJ352">
        <v>0.5</v>
      </c>
      <c r="BK352">
        <f>DJ352</f>
        <v>0</v>
      </c>
      <c r="BL352">
        <f>M352</f>
        <v>0</v>
      </c>
      <c r="BM352">
        <f>BI352*BJ352*BK352</f>
        <v>0</v>
      </c>
      <c r="BN352">
        <f>(BL352-BD352)/BK352</f>
        <v>0</v>
      </c>
      <c r="BO352">
        <f>(BB352-BH352)/BH352</f>
        <v>0</v>
      </c>
      <c r="BP352">
        <f>BA352/(BC352+BA352/BH352)</f>
        <v>0</v>
      </c>
      <c r="BQ352" t="s">
        <v>439</v>
      </c>
      <c r="BR352">
        <v>0</v>
      </c>
      <c r="BS352">
        <f>IF(BR352&lt;&gt;0, BR352, BP352)</f>
        <v>0</v>
      </c>
      <c r="BT352">
        <f>1-BS352/BH352</f>
        <v>0</v>
      </c>
      <c r="BU352">
        <f>(BH352-BG352)/(BH352-BS352)</f>
        <v>0</v>
      </c>
      <c r="BV352">
        <f>(BB352-BH352)/(BB352-BS352)</f>
        <v>0</v>
      </c>
      <c r="BW352">
        <f>(BH352-BG352)/(BH352-BA352)</f>
        <v>0</v>
      </c>
      <c r="BX352">
        <f>(BB352-BH352)/(BB352-BA352)</f>
        <v>0</v>
      </c>
      <c r="BY352">
        <f>(BU352*BS352/BG352)</f>
        <v>0</v>
      </c>
      <c r="BZ352">
        <f>(1-BY352)</f>
        <v>0</v>
      </c>
      <c r="DI352">
        <f>$B$11*EH352+$C$11*EI352+$F$11*ET352*(1-EW352)</f>
        <v>0</v>
      </c>
      <c r="DJ352">
        <f>DI352*DK352</f>
        <v>0</v>
      </c>
      <c r="DK352">
        <f>($B$11*$D$9+$C$11*$D$9+$F$11*((FG352+EY352)/MAX(FG352+EY352+FH352, 0.1)*$I$9+FH352/MAX(FG352+EY352+FH352, 0.1)*$J$9))/($B$11+$C$11+$F$11)</f>
        <v>0</v>
      </c>
      <c r="DL352">
        <f>($B$11*$K$9+$C$11*$K$9+$F$11*((FG352+EY352)/MAX(FG352+EY352+FH352, 0.1)*$P$9+FH352/MAX(FG352+EY352+FH352, 0.1)*$Q$9))/($B$11+$C$11+$F$11)</f>
        <v>0</v>
      </c>
      <c r="DM352">
        <v>3.7</v>
      </c>
      <c r="DN352">
        <v>0.5</v>
      </c>
      <c r="DO352" t="s">
        <v>440</v>
      </c>
      <c r="DP352">
        <v>2</v>
      </c>
      <c r="DQ352" t="b">
        <v>1</v>
      </c>
      <c r="DR352">
        <v>1758650366.6</v>
      </c>
      <c r="DS352">
        <v>699.9327777777778</v>
      </c>
      <c r="DT352">
        <v>762.2606666666667</v>
      </c>
      <c r="DU352">
        <v>24.2930037037037</v>
      </c>
      <c r="DV352">
        <v>18.36269259259259</v>
      </c>
      <c r="DW352">
        <v>699.8267037037037</v>
      </c>
      <c r="DX352">
        <v>24.13888148148149</v>
      </c>
      <c r="DY352">
        <v>500.0232962962963</v>
      </c>
      <c r="DZ352">
        <v>90.42548518518518</v>
      </c>
      <c r="EA352">
        <v>0.0303624962962963</v>
      </c>
      <c r="EB352">
        <v>30.53447037037037</v>
      </c>
      <c r="EC352">
        <v>29.97281111111111</v>
      </c>
      <c r="ED352">
        <v>999.9000000000001</v>
      </c>
      <c r="EE352">
        <v>0</v>
      </c>
      <c r="EF352">
        <v>0</v>
      </c>
      <c r="EG352">
        <v>9998.881481481481</v>
      </c>
      <c r="EH352">
        <v>0</v>
      </c>
      <c r="EI352">
        <v>11.8036</v>
      </c>
      <c r="EJ352">
        <v>-62.32775925925925</v>
      </c>
      <c r="EK352">
        <v>717.3595925925925</v>
      </c>
      <c r="EL352">
        <v>776.5195925925924</v>
      </c>
      <c r="EM352">
        <v>5.930314074074074</v>
      </c>
      <c r="EN352">
        <v>762.2606666666667</v>
      </c>
      <c r="EO352">
        <v>18.36269259259259</v>
      </c>
      <c r="EP352">
        <v>2.196706666666667</v>
      </c>
      <c r="EQ352">
        <v>1.660454814814815</v>
      </c>
      <c r="ER352">
        <v>18.93831481481482</v>
      </c>
      <c r="ES352">
        <v>14.53158518518519</v>
      </c>
      <c r="ET352">
        <v>2000.02037037037</v>
      </c>
      <c r="EU352">
        <v>0.9800027407407407</v>
      </c>
      <c r="EV352">
        <v>0.01999762592592592</v>
      </c>
      <c r="EW352">
        <v>0</v>
      </c>
      <c r="EX352">
        <v>587.8612592592592</v>
      </c>
      <c r="EY352">
        <v>5.00097</v>
      </c>
      <c r="EZ352">
        <v>11774.83703703704</v>
      </c>
      <c r="FA352">
        <v>16707.76666666667</v>
      </c>
      <c r="FB352">
        <v>41.18699999999999</v>
      </c>
      <c r="FC352">
        <v>41.55051851851852</v>
      </c>
      <c r="FD352">
        <v>41.125</v>
      </c>
      <c r="FE352">
        <v>41.125</v>
      </c>
      <c r="FF352">
        <v>41.75</v>
      </c>
      <c r="FG352">
        <v>1955.12037037037</v>
      </c>
      <c r="FH352">
        <v>39.9</v>
      </c>
      <c r="FI352">
        <v>0</v>
      </c>
      <c r="FJ352">
        <v>1758650375.4</v>
      </c>
      <c r="FK352">
        <v>0</v>
      </c>
      <c r="FL352">
        <v>587.96632</v>
      </c>
      <c r="FM352">
        <v>13.37553844519407</v>
      </c>
      <c r="FN352">
        <v>282.892307243918</v>
      </c>
      <c r="FO352">
        <v>11776.792</v>
      </c>
      <c r="FP352">
        <v>15</v>
      </c>
      <c r="FQ352">
        <v>0</v>
      </c>
      <c r="FR352" t="s">
        <v>441</v>
      </c>
      <c r="FS352">
        <v>1747247426.5</v>
      </c>
      <c r="FT352">
        <v>1747247420.5</v>
      </c>
      <c r="FU352">
        <v>0</v>
      </c>
      <c r="FV352">
        <v>1.027</v>
      </c>
      <c r="FW352">
        <v>0.031</v>
      </c>
      <c r="FX352">
        <v>0.02</v>
      </c>
      <c r="FY352">
        <v>0.05</v>
      </c>
      <c r="FZ352">
        <v>420</v>
      </c>
      <c r="GA352">
        <v>16</v>
      </c>
      <c r="GB352">
        <v>0.01</v>
      </c>
      <c r="GC352">
        <v>0.1</v>
      </c>
      <c r="GD352">
        <v>-62.02041707317073</v>
      </c>
      <c r="GE352">
        <v>-4.546910801393843</v>
      </c>
      <c r="GF352">
        <v>0.4539477212311407</v>
      </c>
      <c r="GG352">
        <v>0</v>
      </c>
      <c r="GH352">
        <v>586.8490294117647</v>
      </c>
      <c r="GI352">
        <v>15.34015279862939</v>
      </c>
      <c r="GJ352">
        <v>1.523121378757793</v>
      </c>
      <c r="GK352">
        <v>-1</v>
      </c>
      <c r="GL352">
        <v>5.926308536585366</v>
      </c>
      <c r="GM352">
        <v>0.0607994425087133</v>
      </c>
      <c r="GN352">
        <v>0.006232617803755255</v>
      </c>
      <c r="GO352">
        <v>1</v>
      </c>
      <c r="GP352">
        <v>1</v>
      </c>
      <c r="GQ352">
        <v>2</v>
      </c>
      <c r="GR352" t="s">
        <v>442</v>
      </c>
      <c r="GS352">
        <v>3.13524</v>
      </c>
      <c r="GT352">
        <v>2.69023</v>
      </c>
      <c r="GU352">
        <v>0.138669</v>
      </c>
      <c r="GV352">
        <v>0.145204</v>
      </c>
      <c r="GW352">
        <v>0.107059</v>
      </c>
      <c r="GX352">
        <v>0.08689760000000001</v>
      </c>
      <c r="GY352">
        <v>27356.5</v>
      </c>
      <c r="GZ352">
        <v>27201</v>
      </c>
      <c r="HA352">
        <v>29528.3</v>
      </c>
      <c r="HB352">
        <v>29410</v>
      </c>
      <c r="HC352">
        <v>34836.5</v>
      </c>
      <c r="HD352">
        <v>35577</v>
      </c>
      <c r="HE352">
        <v>41551.9</v>
      </c>
      <c r="HF352">
        <v>41784.7</v>
      </c>
      <c r="HG352">
        <v>1.9219</v>
      </c>
      <c r="HH352">
        <v>1.85667</v>
      </c>
      <c r="HI352">
        <v>0.0641868</v>
      </c>
      <c r="HJ352">
        <v>0</v>
      </c>
      <c r="HK352">
        <v>28.9298</v>
      </c>
      <c r="HL352">
        <v>999.9</v>
      </c>
      <c r="HM352">
        <v>43.3</v>
      </c>
      <c r="HN352">
        <v>31.9</v>
      </c>
      <c r="HO352">
        <v>22.7376</v>
      </c>
      <c r="HP352">
        <v>61.7526</v>
      </c>
      <c r="HQ352">
        <v>25.8373</v>
      </c>
      <c r="HR352">
        <v>1</v>
      </c>
      <c r="HS352">
        <v>0.118618</v>
      </c>
      <c r="HT352">
        <v>-0.81223</v>
      </c>
      <c r="HU352">
        <v>20.3365</v>
      </c>
      <c r="HV352">
        <v>5.21549</v>
      </c>
      <c r="HW352">
        <v>12.0135</v>
      </c>
      <c r="HX352">
        <v>4.98775</v>
      </c>
      <c r="HY352">
        <v>3.2877</v>
      </c>
      <c r="HZ352">
        <v>9999</v>
      </c>
      <c r="IA352">
        <v>9999</v>
      </c>
      <c r="IB352">
        <v>9999</v>
      </c>
      <c r="IC352">
        <v>999.9</v>
      </c>
      <c r="ID352">
        <v>1.86764</v>
      </c>
      <c r="IE352">
        <v>1.86676</v>
      </c>
      <c r="IF352">
        <v>1.86608</v>
      </c>
      <c r="IG352">
        <v>1.86601</v>
      </c>
      <c r="IH352">
        <v>1.86789</v>
      </c>
      <c r="II352">
        <v>1.8703</v>
      </c>
      <c r="IJ352">
        <v>1.86896</v>
      </c>
      <c r="IK352">
        <v>1.87042</v>
      </c>
      <c r="IL352">
        <v>0</v>
      </c>
      <c r="IM352">
        <v>0</v>
      </c>
      <c r="IN352">
        <v>0</v>
      </c>
      <c r="IO352">
        <v>0</v>
      </c>
      <c r="IP352" t="s">
        <v>443</v>
      </c>
      <c r="IQ352" t="s">
        <v>444</v>
      </c>
      <c r="IR352" t="s">
        <v>445</v>
      </c>
      <c r="IS352" t="s">
        <v>445</v>
      </c>
      <c r="IT352" t="s">
        <v>445</v>
      </c>
      <c r="IU352" t="s">
        <v>445</v>
      </c>
      <c r="IV352">
        <v>0</v>
      </c>
      <c r="IW352">
        <v>100</v>
      </c>
      <c r="IX352">
        <v>100</v>
      </c>
      <c r="IY352">
        <v>0.096</v>
      </c>
      <c r="IZ352">
        <v>0.1542</v>
      </c>
      <c r="JA352">
        <v>0.1520806729546384</v>
      </c>
      <c r="JB352">
        <v>0.0003178419753343253</v>
      </c>
      <c r="JC352">
        <v>-6.012475575984678E-07</v>
      </c>
      <c r="JD352">
        <v>7.594320938325871E-11</v>
      </c>
      <c r="JE352">
        <v>-0.06537213769188976</v>
      </c>
      <c r="JF352">
        <v>-0.002779077146552394</v>
      </c>
      <c r="JG352">
        <v>0.0007843295920201409</v>
      </c>
      <c r="JH352">
        <v>-1.211717912536145E-05</v>
      </c>
      <c r="JI352">
        <v>4</v>
      </c>
      <c r="JJ352">
        <v>2338</v>
      </c>
      <c r="JK352">
        <v>1</v>
      </c>
      <c r="JL352">
        <v>27</v>
      </c>
      <c r="JM352">
        <v>190049.1</v>
      </c>
      <c r="JN352">
        <v>190049.2</v>
      </c>
      <c r="JO352">
        <v>1.72974</v>
      </c>
      <c r="JP352">
        <v>2.24976</v>
      </c>
      <c r="JQ352">
        <v>1.39648</v>
      </c>
      <c r="JR352">
        <v>2.34863</v>
      </c>
      <c r="JS352">
        <v>1.49536</v>
      </c>
      <c r="JT352">
        <v>2.70142</v>
      </c>
      <c r="JU352">
        <v>36.908</v>
      </c>
      <c r="JV352">
        <v>24.07</v>
      </c>
      <c r="JW352">
        <v>18</v>
      </c>
      <c r="JX352">
        <v>492.103</v>
      </c>
      <c r="JY352">
        <v>441.008</v>
      </c>
      <c r="JZ352">
        <v>29.3789</v>
      </c>
      <c r="KA352">
        <v>29.146</v>
      </c>
      <c r="KB352">
        <v>30</v>
      </c>
      <c r="KC352">
        <v>28.9834</v>
      </c>
      <c r="KD352">
        <v>28.9136</v>
      </c>
      <c r="KE352">
        <v>34.6763</v>
      </c>
      <c r="KF352">
        <v>23.3871</v>
      </c>
      <c r="KG352">
        <v>34.3171</v>
      </c>
      <c r="KH352">
        <v>29.3923</v>
      </c>
      <c r="KI352">
        <v>807.806</v>
      </c>
      <c r="KJ352">
        <v>18.3779</v>
      </c>
      <c r="KK352">
        <v>100.919</v>
      </c>
      <c r="KL352">
        <v>100.477</v>
      </c>
    </row>
    <row r="353" spans="1:298">
      <c r="A353">
        <v>337</v>
      </c>
      <c r="B353">
        <v>1758650378.6</v>
      </c>
      <c r="C353">
        <v>8752.599999904633</v>
      </c>
      <c r="D353" t="s">
        <v>1121</v>
      </c>
      <c r="E353" t="s">
        <v>1122</v>
      </c>
      <c r="F353">
        <v>5</v>
      </c>
      <c r="G353" t="s">
        <v>1026</v>
      </c>
      <c r="H353" t="s">
        <v>437</v>
      </c>
      <c r="I353" t="s">
        <v>438</v>
      </c>
      <c r="J353">
        <v>1758650371.044444</v>
      </c>
      <c r="K353">
        <f>(L353)/1000</f>
        <v>0</v>
      </c>
      <c r="L353">
        <f>IF(DQ353, AO353, AI353)</f>
        <v>0</v>
      </c>
      <c r="M353">
        <f>IF(DQ353, AJ353, AH353)</f>
        <v>0</v>
      </c>
      <c r="N353">
        <f>DS353 - IF(AV353&gt;1, M353*DM353*100.0/(AX353), 0)</f>
        <v>0</v>
      </c>
      <c r="O353">
        <f>((U353-K353/2)*N353-M353)/(U353+K353/2)</f>
        <v>0</v>
      </c>
      <c r="P353">
        <f>O353*(DZ353+EA353)/1000.0</f>
        <v>0</v>
      </c>
      <c r="Q353">
        <f>(DS353 - IF(AV353&gt;1, M353*DM353*100.0/(AX353), 0))*(DZ353+EA353)/1000.0</f>
        <v>0</v>
      </c>
      <c r="R353">
        <f>2.0/((1/T353-1/S353)+SIGN(T353)*SQRT((1/T353-1/S353)*(1/T353-1/S353) + 4*DN353/((DN353+1)*(DN353+1))*(2*1/T353*1/S353-1/S353*1/S353)))</f>
        <v>0</v>
      </c>
      <c r="S353">
        <f>IF(LEFT(DO353,1)&lt;&gt;"0",IF(LEFT(DO353,1)="1",3.0,DP353),$D$5+$E$5*(EG353*DZ353/($K$5*1000))+$F$5*(EG353*DZ353/($K$5*1000))*MAX(MIN(DM353,$J$5),$I$5)*MAX(MIN(DM353,$J$5),$I$5)+$G$5*MAX(MIN(DM353,$J$5),$I$5)*(EG353*DZ353/($K$5*1000))+$H$5*(EG353*DZ353/($K$5*1000))*(EG353*DZ353/($K$5*1000)))</f>
        <v>0</v>
      </c>
      <c r="T353">
        <f>K353*(1000-(1000*0.61365*exp(17.502*X353/(240.97+X353))/(DZ353+EA353)+DU353)/2)/(1000*0.61365*exp(17.502*X353/(240.97+X353))/(DZ353+EA353)-DU353)</f>
        <v>0</v>
      </c>
      <c r="U353">
        <f>1/((DN353+1)/(R353/1.6)+1/(S353/1.37)) + DN353/((DN353+1)/(R353/1.6) + DN353/(S353/1.37))</f>
        <v>0</v>
      </c>
      <c r="V353">
        <f>(DI353*DL353)</f>
        <v>0</v>
      </c>
      <c r="W353">
        <f>(EB353+(V353+2*0.95*5.67E-8*(((EB353+$B$7)+273)^4-(EB353+273)^4)-44100*K353)/(1.84*29.3*S353+8*0.95*5.67E-8*(EB353+273)^3))</f>
        <v>0</v>
      </c>
      <c r="X353">
        <f>($C$7*EC353+$D$7*ED353+$E$7*W353)</f>
        <v>0</v>
      </c>
      <c r="Y353">
        <f>0.61365*exp(17.502*X353/(240.97+X353))</f>
        <v>0</v>
      </c>
      <c r="Z353">
        <f>(AA353/AB353*100)</f>
        <v>0</v>
      </c>
      <c r="AA353">
        <f>DU353*(DZ353+EA353)/1000</f>
        <v>0</v>
      </c>
      <c r="AB353">
        <f>0.61365*exp(17.502*EB353/(240.97+EB353))</f>
        <v>0</v>
      </c>
      <c r="AC353">
        <f>(Y353-DU353*(DZ353+EA353)/1000)</f>
        <v>0</v>
      </c>
      <c r="AD353">
        <f>(-K353*44100)</f>
        <v>0</v>
      </c>
      <c r="AE353">
        <f>2*29.3*S353*0.92*(EB353-X353)</f>
        <v>0</v>
      </c>
      <c r="AF353">
        <f>2*0.95*5.67E-8*(((EB353+$B$7)+273)^4-(X353+273)^4)</f>
        <v>0</v>
      </c>
      <c r="AG353">
        <f>V353+AF353+AD353+AE353</f>
        <v>0</v>
      </c>
      <c r="AH353">
        <f>DY353*AV353*(DT353-DS353*(1000-AV353*DV353)/(1000-AV353*DU353))/(100*DM353)</f>
        <v>0</v>
      </c>
      <c r="AI353">
        <f>1000*DY353*AV353*(DU353-DV353)/(100*DM353*(1000-AV353*DU353))</f>
        <v>0</v>
      </c>
      <c r="AJ353">
        <f>(AK353 - AL353 - DZ353*1E3/(8.314*(EB353+273.15)) * AN353/DY353 * AM353) * DY353/(100*DM353) * (1000 - DV353)/1000</f>
        <v>0</v>
      </c>
      <c r="AK353">
        <v>806.1547783002618</v>
      </c>
      <c r="AL353">
        <v>754.7430909090908</v>
      </c>
      <c r="AM353">
        <v>3.233873855446031</v>
      </c>
      <c r="AN353">
        <v>64.96223837057754</v>
      </c>
      <c r="AO353">
        <f>(AQ353 - AP353 + DZ353*1E3/(8.314*(EB353+273.15)) * AS353/DY353 * AR353) * DY353/(100*DM353) * 1000/(1000 - AQ353)</f>
        <v>0</v>
      </c>
      <c r="AP353">
        <v>18.36778079209883</v>
      </c>
      <c r="AQ353">
        <v>24.30329454545454</v>
      </c>
      <c r="AR353">
        <v>1.860918469863324E-05</v>
      </c>
      <c r="AS353">
        <v>107.1830395523258</v>
      </c>
      <c r="AT353">
        <v>0</v>
      </c>
      <c r="AU353">
        <v>0</v>
      </c>
      <c r="AV353">
        <f>IF(AT353*$H$13&gt;=AX353,1.0,(AX353/(AX353-AT353*$H$13)))</f>
        <v>0</v>
      </c>
      <c r="AW353">
        <f>(AV353-1)*100</f>
        <v>0</v>
      </c>
      <c r="AX353">
        <f>MAX(0,($B$13+$C$13*EG353)/(1+$D$13*EG353)*DZ353/(EB353+273)*$E$13)</f>
        <v>0</v>
      </c>
      <c r="AY353" t="s">
        <v>439</v>
      </c>
      <c r="AZ353" t="s">
        <v>439</v>
      </c>
      <c r="BA353">
        <v>0</v>
      </c>
      <c r="BB353">
        <v>0</v>
      </c>
      <c r="BC353">
        <f>1-BA353/BB353</f>
        <v>0</v>
      </c>
      <c r="BD353">
        <v>0</v>
      </c>
      <c r="BE353" t="s">
        <v>439</v>
      </c>
      <c r="BF353" t="s">
        <v>439</v>
      </c>
      <c r="BG353">
        <v>0</v>
      </c>
      <c r="BH353">
        <v>0</v>
      </c>
      <c r="BI353">
        <f>1-BG353/BH353</f>
        <v>0</v>
      </c>
      <c r="BJ353">
        <v>0.5</v>
      </c>
      <c r="BK353">
        <f>DJ353</f>
        <v>0</v>
      </c>
      <c r="BL353">
        <f>M353</f>
        <v>0</v>
      </c>
      <c r="BM353">
        <f>BI353*BJ353*BK353</f>
        <v>0</v>
      </c>
      <c r="BN353">
        <f>(BL353-BD353)/BK353</f>
        <v>0</v>
      </c>
      <c r="BO353">
        <f>(BB353-BH353)/BH353</f>
        <v>0</v>
      </c>
      <c r="BP353">
        <f>BA353/(BC353+BA353/BH353)</f>
        <v>0</v>
      </c>
      <c r="BQ353" t="s">
        <v>439</v>
      </c>
      <c r="BR353">
        <v>0</v>
      </c>
      <c r="BS353">
        <f>IF(BR353&lt;&gt;0, BR353, BP353)</f>
        <v>0</v>
      </c>
      <c r="BT353">
        <f>1-BS353/BH353</f>
        <v>0</v>
      </c>
      <c r="BU353">
        <f>(BH353-BG353)/(BH353-BS353)</f>
        <v>0</v>
      </c>
      <c r="BV353">
        <f>(BB353-BH353)/(BB353-BS353)</f>
        <v>0</v>
      </c>
      <c r="BW353">
        <f>(BH353-BG353)/(BH353-BA353)</f>
        <v>0</v>
      </c>
      <c r="BX353">
        <f>(BB353-BH353)/(BB353-BA353)</f>
        <v>0</v>
      </c>
      <c r="BY353">
        <f>(BU353*BS353/BG353)</f>
        <v>0</v>
      </c>
      <c r="BZ353">
        <f>(1-BY353)</f>
        <v>0</v>
      </c>
      <c r="DI353">
        <f>$B$11*EH353+$C$11*EI353+$F$11*ET353*(1-EW353)</f>
        <v>0</v>
      </c>
      <c r="DJ353">
        <f>DI353*DK353</f>
        <v>0</v>
      </c>
      <c r="DK353">
        <f>($B$11*$D$9+$C$11*$D$9+$F$11*((FG353+EY353)/MAX(FG353+EY353+FH353, 0.1)*$I$9+FH353/MAX(FG353+EY353+FH353, 0.1)*$J$9))/($B$11+$C$11+$F$11)</f>
        <v>0</v>
      </c>
      <c r="DL353">
        <f>($B$11*$K$9+$C$11*$K$9+$F$11*((FG353+EY353)/MAX(FG353+EY353+FH353, 0.1)*$P$9+FH353/MAX(FG353+EY353+FH353, 0.1)*$Q$9))/($B$11+$C$11+$F$11)</f>
        <v>0</v>
      </c>
      <c r="DM353">
        <v>3.7</v>
      </c>
      <c r="DN353">
        <v>0.5</v>
      </c>
      <c r="DO353" t="s">
        <v>440</v>
      </c>
      <c r="DP353">
        <v>2</v>
      </c>
      <c r="DQ353" t="b">
        <v>1</v>
      </c>
      <c r="DR353">
        <v>1758650371.044444</v>
      </c>
      <c r="DS353">
        <v>714.0495185185185</v>
      </c>
      <c r="DT353">
        <v>776.7227037037037</v>
      </c>
      <c r="DU353">
        <v>24.29776666666667</v>
      </c>
      <c r="DV353">
        <v>18.36500740740741</v>
      </c>
      <c r="DW353">
        <v>713.9493333333332</v>
      </c>
      <c r="DX353">
        <v>24.14358148148148</v>
      </c>
      <c r="DY353">
        <v>500.0102222222222</v>
      </c>
      <c r="DZ353">
        <v>90.42487037037036</v>
      </c>
      <c r="EA353">
        <v>0.0303536074074074</v>
      </c>
      <c r="EB353">
        <v>30.53634444444445</v>
      </c>
      <c r="EC353">
        <v>29.97684444444445</v>
      </c>
      <c r="ED353">
        <v>999.9000000000001</v>
      </c>
      <c r="EE353">
        <v>0</v>
      </c>
      <c r="EF353">
        <v>0</v>
      </c>
      <c r="EG353">
        <v>9995.503703703704</v>
      </c>
      <c r="EH353">
        <v>0</v>
      </c>
      <c r="EI353">
        <v>11.8036</v>
      </c>
      <c r="EJ353">
        <v>-62.67305925925926</v>
      </c>
      <c r="EK353">
        <v>731.8313333333332</v>
      </c>
      <c r="EL353">
        <v>791.254</v>
      </c>
      <c r="EM353">
        <v>5.932757777777778</v>
      </c>
      <c r="EN353">
        <v>776.7227037037037</v>
      </c>
      <c r="EO353">
        <v>18.36500740740741</v>
      </c>
      <c r="EP353">
        <v>2.197123333333334</v>
      </c>
      <c r="EQ353">
        <v>1.660653333333334</v>
      </c>
      <c r="ER353">
        <v>18.94135185185185</v>
      </c>
      <c r="ES353">
        <v>14.53344814814815</v>
      </c>
      <c r="ET353">
        <v>2000.029629629629</v>
      </c>
      <c r="EU353">
        <v>0.9800027407407407</v>
      </c>
      <c r="EV353">
        <v>0.01999762592592592</v>
      </c>
      <c r="EW353">
        <v>0</v>
      </c>
      <c r="EX353">
        <v>588.8850740740741</v>
      </c>
      <c r="EY353">
        <v>5.00097</v>
      </c>
      <c r="EZ353">
        <v>11794.80740740741</v>
      </c>
      <c r="FA353">
        <v>16707.84074074074</v>
      </c>
      <c r="FB353">
        <v>41.18699999999999</v>
      </c>
      <c r="FC353">
        <v>41.54822222222221</v>
      </c>
      <c r="FD353">
        <v>41.125</v>
      </c>
      <c r="FE353">
        <v>41.125</v>
      </c>
      <c r="FF353">
        <v>41.75459259259259</v>
      </c>
      <c r="FG353">
        <v>1955.12962962963</v>
      </c>
      <c r="FH353">
        <v>39.9</v>
      </c>
      <c r="FI353">
        <v>0</v>
      </c>
      <c r="FJ353">
        <v>1758650379.6</v>
      </c>
      <c r="FK353">
        <v>0</v>
      </c>
      <c r="FL353">
        <v>588.8510384615385</v>
      </c>
      <c r="FM353">
        <v>12.36290598449654</v>
      </c>
      <c r="FN353">
        <v>257.2410256569287</v>
      </c>
      <c r="FO353">
        <v>11794.16538461539</v>
      </c>
      <c r="FP353">
        <v>15</v>
      </c>
      <c r="FQ353">
        <v>0</v>
      </c>
      <c r="FR353" t="s">
        <v>441</v>
      </c>
      <c r="FS353">
        <v>1747247426.5</v>
      </c>
      <c r="FT353">
        <v>1747247420.5</v>
      </c>
      <c r="FU353">
        <v>0</v>
      </c>
      <c r="FV353">
        <v>1.027</v>
      </c>
      <c r="FW353">
        <v>0.031</v>
      </c>
      <c r="FX353">
        <v>0.02</v>
      </c>
      <c r="FY353">
        <v>0.05</v>
      </c>
      <c r="FZ353">
        <v>420</v>
      </c>
      <c r="GA353">
        <v>16</v>
      </c>
      <c r="GB353">
        <v>0.01</v>
      </c>
      <c r="GC353">
        <v>0.1</v>
      </c>
      <c r="GD353">
        <v>-62.39028</v>
      </c>
      <c r="GE353">
        <v>-4.399855159474562</v>
      </c>
      <c r="GF353">
        <v>0.4302541349016881</v>
      </c>
      <c r="GG353">
        <v>0</v>
      </c>
      <c r="GH353">
        <v>588.0151470588235</v>
      </c>
      <c r="GI353">
        <v>13.69074101628217</v>
      </c>
      <c r="GJ353">
        <v>1.360938714364481</v>
      </c>
      <c r="GK353">
        <v>-1</v>
      </c>
      <c r="GL353">
        <v>5.93030825</v>
      </c>
      <c r="GM353">
        <v>0.03605999999999517</v>
      </c>
      <c r="GN353">
        <v>0.003764183103609675</v>
      </c>
      <c r="GO353">
        <v>1</v>
      </c>
      <c r="GP353">
        <v>1</v>
      </c>
      <c r="GQ353">
        <v>2</v>
      </c>
      <c r="GR353" t="s">
        <v>442</v>
      </c>
      <c r="GS353">
        <v>3.13496</v>
      </c>
      <c r="GT353">
        <v>2.69084</v>
      </c>
      <c r="GU353">
        <v>0.140515</v>
      </c>
      <c r="GV353">
        <v>0.14704</v>
      </c>
      <c r="GW353">
        <v>0.107073</v>
      </c>
      <c r="GX353">
        <v>0.0869041</v>
      </c>
      <c r="GY353">
        <v>27298.2</v>
      </c>
      <c r="GZ353">
        <v>27142.5</v>
      </c>
      <c r="HA353">
        <v>29528.7</v>
      </c>
      <c r="HB353">
        <v>29409.9</v>
      </c>
      <c r="HC353">
        <v>34836.6</v>
      </c>
      <c r="HD353">
        <v>35576.8</v>
      </c>
      <c r="HE353">
        <v>41552.7</v>
      </c>
      <c r="HF353">
        <v>41784.8</v>
      </c>
      <c r="HG353">
        <v>1.92132</v>
      </c>
      <c r="HH353">
        <v>1.85707</v>
      </c>
      <c r="HI353">
        <v>0.0647083</v>
      </c>
      <c r="HJ353">
        <v>0</v>
      </c>
      <c r="HK353">
        <v>28.9298</v>
      </c>
      <c r="HL353">
        <v>999.9</v>
      </c>
      <c r="HM353">
        <v>43.3</v>
      </c>
      <c r="HN353">
        <v>31.9</v>
      </c>
      <c r="HO353">
        <v>22.7376</v>
      </c>
      <c r="HP353">
        <v>62.1626</v>
      </c>
      <c r="HQ353">
        <v>25.9736</v>
      </c>
      <c r="HR353">
        <v>1</v>
      </c>
      <c r="HS353">
        <v>0.118689</v>
      </c>
      <c r="HT353">
        <v>-0.821825</v>
      </c>
      <c r="HU353">
        <v>20.3363</v>
      </c>
      <c r="HV353">
        <v>5.21609</v>
      </c>
      <c r="HW353">
        <v>12.0126</v>
      </c>
      <c r="HX353">
        <v>4.9882</v>
      </c>
      <c r="HY353">
        <v>3.28765</v>
      </c>
      <c r="HZ353">
        <v>9999</v>
      </c>
      <c r="IA353">
        <v>9999</v>
      </c>
      <c r="IB353">
        <v>9999</v>
      </c>
      <c r="IC353">
        <v>999.9</v>
      </c>
      <c r="ID353">
        <v>1.86765</v>
      </c>
      <c r="IE353">
        <v>1.86676</v>
      </c>
      <c r="IF353">
        <v>1.86607</v>
      </c>
      <c r="IG353">
        <v>1.866</v>
      </c>
      <c r="IH353">
        <v>1.86786</v>
      </c>
      <c r="II353">
        <v>1.87031</v>
      </c>
      <c r="IJ353">
        <v>1.86897</v>
      </c>
      <c r="IK353">
        <v>1.87042</v>
      </c>
      <c r="IL353">
        <v>0</v>
      </c>
      <c r="IM353">
        <v>0</v>
      </c>
      <c r="IN353">
        <v>0</v>
      </c>
      <c r="IO353">
        <v>0</v>
      </c>
      <c r="IP353" t="s">
        <v>443</v>
      </c>
      <c r="IQ353" t="s">
        <v>444</v>
      </c>
      <c r="IR353" t="s">
        <v>445</v>
      </c>
      <c r="IS353" t="s">
        <v>445</v>
      </c>
      <c r="IT353" t="s">
        <v>445</v>
      </c>
      <c r="IU353" t="s">
        <v>445</v>
      </c>
      <c r="IV353">
        <v>0</v>
      </c>
      <c r="IW353">
        <v>100</v>
      </c>
      <c r="IX353">
        <v>100</v>
      </c>
      <c r="IY353">
        <v>0.09</v>
      </c>
      <c r="IZ353">
        <v>0.1543</v>
      </c>
      <c r="JA353">
        <v>0.1520806729546384</v>
      </c>
      <c r="JB353">
        <v>0.0003178419753343253</v>
      </c>
      <c r="JC353">
        <v>-6.012475575984678E-07</v>
      </c>
      <c r="JD353">
        <v>7.594320938325871E-11</v>
      </c>
      <c r="JE353">
        <v>-0.06537213769188976</v>
      </c>
      <c r="JF353">
        <v>-0.002779077146552394</v>
      </c>
      <c r="JG353">
        <v>0.0007843295920201409</v>
      </c>
      <c r="JH353">
        <v>-1.211717912536145E-05</v>
      </c>
      <c r="JI353">
        <v>4</v>
      </c>
      <c r="JJ353">
        <v>2338</v>
      </c>
      <c r="JK353">
        <v>1</v>
      </c>
      <c r="JL353">
        <v>27</v>
      </c>
      <c r="JM353">
        <v>190049.2</v>
      </c>
      <c r="JN353">
        <v>190049.3</v>
      </c>
      <c r="JO353">
        <v>1.75537</v>
      </c>
      <c r="JP353">
        <v>2.26074</v>
      </c>
      <c r="JQ353">
        <v>1.39648</v>
      </c>
      <c r="JR353">
        <v>2.34741</v>
      </c>
      <c r="JS353">
        <v>1.49536</v>
      </c>
      <c r="JT353">
        <v>2.56348</v>
      </c>
      <c r="JU353">
        <v>36.908</v>
      </c>
      <c r="JV353">
        <v>24.07</v>
      </c>
      <c r="JW353">
        <v>18</v>
      </c>
      <c r="JX353">
        <v>491.738</v>
      </c>
      <c r="JY353">
        <v>441.254</v>
      </c>
      <c r="JZ353">
        <v>29.3928</v>
      </c>
      <c r="KA353">
        <v>29.146</v>
      </c>
      <c r="KB353">
        <v>30.0001</v>
      </c>
      <c r="KC353">
        <v>28.9834</v>
      </c>
      <c r="KD353">
        <v>28.9136</v>
      </c>
      <c r="KE353">
        <v>35.1891</v>
      </c>
      <c r="KF353">
        <v>23.3871</v>
      </c>
      <c r="KG353">
        <v>34.3171</v>
      </c>
      <c r="KH353">
        <v>29.3923</v>
      </c>
      <c r="KI353">
        <v>821.165</v>
      </c>
      <c r="KJ353">
        <v>18.3779</v>
      </c>
      <c r="KK353">
        <v>100.921</v>
      </c>
      <c r="KL353">
        <v>100.477</v>
      </c>
    </row>
    <row r="354" spans="1:298">
      <c r="A354">
        <v>338</v>
      </c>
      <c r="B354">
        <v>1758650383.6</v>
      </c>
      <c r="C354">
        <v>8757.599999904633</v>
      </c>
      <c r="D354" t="s">
        <v>1123</v>
      </c>
      <c r="E354" t="s">
        <v>1124</v>
      </c>
      <c r="F354">
        <v>5</v>
      </c>
      <c r="G354" t="s">
        <v>1026</v>
      </c>
      <c r="H354" t="s">
        <v>437</v>
      </c>
      <c r="I354" t="s">
        <v>438</v>
      </c>
      <c r="J354">
        <v>1758650376.062963</v>
      </c>
      <c r="K354">
        <f>(L354)/1000</f>
        <v>0</v>
      </c>
      <c r="L354">
        <f>IF(DQ354, AO354, AI354)</f>
        <v>0</v>
      </c>
      <c r="M354">
        <f>IF(DQ354, AJ354, AH354)</f>
        <v>0</v>
      </c>
      <c r="N354">
        <f>DS354 - IF(AV354&gt;1, M354*DM354*100.0/(AX354), 0)</f>
        <v>0</v>
      </c>
      <c r="O354">
        <f>((U354-K354/2)*N354-M354)/(U354+K354/2)</f>
        <v>0</v>
      </c>
      <c r="P354">
        <f>O354*(DZ354+EA354)/1000.0</f>
        <v>0</v>
      </c>
      <c r="Q354">
        <f>(DS354 - IF(AV354&gt;1, M354*DM354*100.0/(AX354), 0))*(DZ354+EA354)/1000.0</f>
        <v>0</v>
      </c>
      <c r="R354">
        <f>2.0/((1/T354-1/S354)+SIGN(T354)*SQRT((1/T354-1/S354)*(1/T354-1/S354) + 4*DN354/((DN354+1)*(DN354+1))*(2*1/T354*1/S354-1/S354*1/S354)))</f>
        <v>0</v>
      </c>
      <c r="S354">
        <f>IF(LEFT(DO354,1)&lt;&gt;"0",IF(LEFT(DO354,1)="1",3.0,DP354),$D$5+$E$5*(EG354*DZ354/($K$5*1000))+$F$5*(EG354*DZ354/($K$5*1000))*MAX(MIN(DM354,$J$5),$I$5)*MAX(MIN(DM354,$J$5),$I$5)+$G$5*MAX(MIN(DM354,$J$5),$I$5)*(EG354*DZ354/($K$5*1000))+$H$5*(EG354*DZ354/($K$5*1000))*(EG354*DZ354/($K$5*1000)))</f>
        <v>0</v>
      </c>
      <c r="T354">
        <f>K354*(1000-(1000*0.61365*exp(17.502*X354/(240.97+X354))/(DZ354+EA354)+DU354)/2)/(1000*0.61365*exp(17.502*X354/(240.97+X354))/(DZ354+EA354)-DU354)</f>
        <v>0</v>
      </c>
      <c r="U354">
        <f>1/((DN354+1)/(R354/1.6)+1/(S354/1.37)) + DN354/((DN354+1)/(R354/1.6) + DN354/(S354/1.37))</f>
        <v>0</v>
      </c>
      <c r="V354">
        <f>(DI354*DL354)</f>
        <v>0</v>
      </c>
      <c r="W354">
        <f>(EB354+(V354+2*0.95*5.67E-8*(((EB354+$B$7)+273)^4-(EB354+273)^4)-44100*K354)/(1.84*29.3*S354+8*0.95*5.67E-8*(EB354+273)^3))</f>
        <v>0</v>
      </c>
      <c r="X354">
        <f>($C$7*EC354+$D$7*ED354+$E$7*W354)</f>
        <v>0</v>
      </c>
      <c r="Y354">
        <f>0.61365*exp(17.502*X354/(240.97+X354))</f>
        <v>0</v>
      </c>
      <c r="Z354">
        <f>(AA354/AB354*100)</f>
        <v>0</v>
      </c>
      <c r="AA354">
        <f>DU354*(DZ354+EA354)/1000</f>
        <v>0</v>
      </c>
      <c r="AB354">
        <f>0.61365*exp(17.502*EB354/(240.97+EB354))</f>
        <v>0</v>
      </c>
      <c r="AC354">
        <f>(Y354-DU354*(DZ354+EA354)/1000)</f>
        <v>0</v>
      </c>
      <c r="AD354">
        <f>(-K354*44100)</f>
        <v>0</v>
      </c>
      <c r="AE354">
        <f>2*29.3*S354*0.92*(EB354-X354)</f>
        <v>0</v>
      </c>
      <c r="AF354">
        <f>2*0.95*5.67E-8*(((EB354+$B$7)+273)^4-(X354+273)^4)</f>
        <v>0</v>
      </c>
      <c r="AG354">
        <f>V354+AF354+AD354+AE354</f>
        <v>0</v>
      </c>
      <c r="AH354">
        <f>DY354*AV354*(DT354-DS354*(1000-AV354*DV354)/(1000-AV354*DU354))/(100*DM354)</f>
        <v>0</v>
      </c>
      <c r="AI354">
        <f>1000*DY354*AV354*(DU354-DV354)/(100*DM354*(1000-AV354*DU354))</f>
        <v>0</v>
      </c>
      <c r="AJ354">
        <f>(AK354 - AL354 - DZ354*1E3/(8.314*(EB354+273.15)) * AN354/DY354 * AM354) * DY354/(100*DM354) * (1000 - DV354)/1000</f>
        <v>0</v>
      </c>
      <c r="AK354">
        <v>823.1932287647463</v>
      </c>
      <c r="AL354">
        <v>771.1172121212121</v>
      </c>
      <c r="AM354">
        <v>3.282008755964676</v>
      </c>
      <c r="AN354">
        <v>64.96223837057754</v>
      </c>
      <c r="AO354">
        <f>(AQ354 - AP354 + DZ354*1E3/(8.314*(EB354+273.15)) * AS354/DY354 * AR354) * DY354/(100*DM354) * 1000/(1000 - AQ354)</f>
        <v>0</v>
      </c>
      <c r="AP354">
        <v>18.37131605788597</v>
      </c>
      <c r="AQ354">
        <v>24.3066890909091</v>
      </c>
      <c r="AR354">
        <v>1.896947309319044E-05</v>
      </c>
      <c r="AS354">
        <v>107.1830395523258</v>
      </c>
      <c r="AT354">
        <v>0</v>
      </c>
      <c r="AU354">
        <v>0</v>
      </c>
      <c r="AV354">
        <f>IF(AT354*$H$13&gt;=AX354,1.0,(AX354/(AX354-AT354*$H$13)))</f>
        <v>0</v>
      </c>
      <c r="AW354">
        <f>(AV354-1)*100</f>
        <v>0</v>
      </c>
      <c r="AX354">
        <f>MAX(0,($B$13+$C$13*EG354)/(1+$D$13*EG354)*DZ354/(EB354+273)*$E$13)</f>
        <v>0</v>
      </c>
      <c r="AY354" t="s">
        <v>439</v>
      </c>
      <c r="AZ354" t="s">
        <v>439</v>
      </c>
      <c r="BA354">
        <v>0</v>
      </c>
      <c r="BB354">
        <v>0</v>
      </c>
      <c r="BC354">
        <f>1-BA354/BB354</f>
        <v>0</v>
      </c>
      <c r="BD354">
        <v>0</v>
      </c>
      <c r="BE354" t="s">
        <v>439</v>
      </c>
      <c r="BF354" t="s">
        <v>439</v>
      </c>
      <c r="BG354">
        <v>0</v>
      </c>
      <c r="BH354">
        <v>0</v>
      </c>
      <c r="BI354">
        <f>1-BG354/BH354</f>
        <v>0</v>
      </c>
      <c r="BJ354">
        <v>0.5</v>
      </c>
      <c r="BK354">
        <f>DJ354</f>
        <v>0</v>
      </c>
      <c r="BL354">
        <f>M354</f>
        <v>0</v>
      </c>
      <c r="BM354">
        <f>BI354*BJ354*BK354</f>
        <v>0</v>
      </c>
      <c r="BN354">
        <f>(BL354-BD354)/BK354</f>
        <v>0</v>
      </c>
      <c r="BO354">
        <f>(BB354-BH354)/BH354</f>
        <v>0</v>
      </c>
      <c r="BP354">
        <f>BA354/(BC354+BA354/BH354)</f>
        <v>0</v>
      </c>
      <c r="BQ354" t="s">
        <v>439</v>
      </c>
      <c r="BR354">
        <v>0</v>
      </c>
      <c r="BS354">
        <f>IF(BR354&lt;&gt;0, BR354, BP354)</f>
        <v>0</v>
      </c>
      <c r="BT354">
        <f>1-BS354/BH354</f>
        <v>0</v>
      </c>
      <c r="BU354">
        <f>(BH354-BG354)/(BH354-BS354)</f>
        <v>0</v>
      </c>
      <c r="BV354">
        <f>(BB354-BH354)/(BB354-BS354)</f>
        <v>0</v>
      </c>
      <c r="BW354">
        <f>(BH354-BG354)/(BH354-BA354)</f>
        <v>0</v>
      </c>
      <c r="BX354">
        <f>(BB354-BH354)/(BB354-BA354)</f>
        <v>0</v>
      </c>
      <c r="BY354">
        <f>(BU354*BS354/BG354)</f>
        <v>0</v>
      </c>
      <c r="BZ354">
        <f>(1-BY354)</f>
        <v>0</v>
      </c>
      <c r="DI354">
        <f>$B$11*EH354+$C$11*EI354+$F$11*ET354*(1-EW354)</f>
        <v>0</v>
      </c>
      <c r="DJ354">
        <f>DI354*DK354</f>
        <v>0</v>
      </c>
      <c r="DK354">
        <f>($B$11*$D$9+$C$11*$D$9+$F$11*((FG354+EY354)/MAX(FG354+EY354+FH354, 0.1)*$I$9+FH354/MAX(FG354+EY354+FH354, 0.1)*$J$9))/($B$11+$C$11+$F$11)</f>
        <v>0</v>
      </c>
      <c r="DL354">
        <f>($B$11*$K$9+$C$11*$K$9+$F$11*((FG354+EY354)/MAX(FG354+EY354+FH354, 0.1)*$P$9+FH354/MAX(FG354+EY354+FH354, 0.1)*$Q$9))/($B$11+$C$11+$F$11)</f>
        <v>0</v>
      </c>
      <c r="DM354">
        <v>3.7</v>
      </c>
      <c r="DN354">
        <v>0.5</v>
      </c>
      <c r="DO354" t="s">
        <v>440</v>
      </c>
      <c r="DP354">
        <v>2</v>
      </c>
      <c r="DQ354" t="b">
        <v>1</v>
      </c>
      <c r="DR354">
        <v>1758650376.062963</v>
      </c>
      <c r="DS354">
        <v>729.9703333333333</v>
      </c>
      <c r="DT354">
        <v>793.2379999999999</v>
      </c>
      <c r="DU354">
        <v>24.30177777777778</v>
      </c>
      <c r="DV354">
        <v>18.36791851851852</v>
      </c>
      <c r="DW354">
        <v>729.8769999999998</v>
      </c>
      <c r="DX354">
        <v>24.14753703703704</v>
      </c>
      <c r="DY354">
        <v>499.9835555555556</v>
      </c>
      <c r="DZ354">
        <v>90.42477407407405</v>
      </c>
      <c r="EA354">
        <v>0.03043818518518519</v>
      </c>
      <c r="EB354">
        <v>30.53811111111111</v>
      </c>
      <c r="EC354">
        <v>29.9799</v>
      </c>
      <c r="ED354">
        <v>999.9000000000001</v>
      </c>
      <c r="EE354">
        <v>0</v>
      </c>
      <c r="EF354">
        <v>0</v>
      </c>
      <c r="EG354">
        <v>9999.124074074074</v>
      </c>
      <c r="EH354">
        <v>0</v>
      </c>
      <c r="EI354">
        <v>11.8036</v>
      </c>
      <c r="EJ354">
        <v>-63.26754074074074</v>
      </c>
      <c r="EK354">
        <v>748.1517037037037</v>
      </c>
      <c r="EL354">
        <v>808.0806296296296</v>
      </c>
      <c r="EM354">
        <v>5.933861851851852</v>
      </c>
      <c r="EN354">
        <v>793.2379999999999</v>
      </c>
      <c r="EO354">
        <v>18.36791851851852</v>
      </c>
      <c r="EP354">
        <v>2.197483703703704</v>
      </c>
      <c r="EQ354">
        <v>1.660915555555556</v>
      </c>
      <c r="ER354">
        <v>18.94398148148148</v>
      </c>
      <c r="ES354">
        <v>14.53588518518518</v>
      </c>
      <c r="ET354">
        <v>2000.01925925926</v>
      </c>
      <c r="EU354">
        <v>0.9800025185185184</v>
      </c>
      <c r="EV354">
        <v>0.01999784814814814</v>
      </c>
      <c r="EW354">
        <v>0</v>
      </c>
      <c r="EX354">
        <v>589.9342592592592</v>
      </c>
      <c r="EY354">
        <v>5.00097</v>
      </c>
      <c r="EZ354">
        <v>11814.92962962963</v>
      </c>
      <c r="FA354">
        <v>16707.75555555556</v>
      </c>
      <c r="FB354">
        <v>41.18699999999999</v>
      </c>
      <c r="FC354">
        <v>41.54362962962961</v>
      </c>
      <c r="FD354">
        <v>41.125</v>
      </c>
      <c r="FE354">
        <v>41.125</v>
      </c>
      <c r="FF354">
        <v>41.75459259259259</v>
      </c>
      <c r="FG354">
        <v>1955.119259259259</v>
      </c>
      <c r="FH354">
        <v>39.9</v>
      </c>
      <c r="FI354">
        <v>0</v>
      </c>
      <c r="FJ354">
        <v>1758650385</v>
      </c>
      <c r="FK354">
        <v>0</v>
      </c>
      <c r="FL354">
        <v>590.0033199999999</v>
      </c>
      <c r="FM354">
        <v>11.59584613316197</v>
      </c>
      <c r="FN354">
        <v>219.8307689292587</v>
      </c>
      <c r="FO354">
        <v>11816.992</v>
      </c>
      <c r="FP354">
        <v>15</v>
      </c>
      <c r="FQ354">
        <v>0</v>
      </c>
      <c r="FR354" t="s">
        <v>441</v>
      </c>
      <c r="FS354">
        <v>1747247426.5</v>
      </c>
      <c r="FT354">
        <v>1747247420.5</v>
      </c>
      <c r="FU354">
        <v>0</v>
      </c>
      <c r="FV354">
        <v>1.027</v>
      </c>
      <c r="FW354">
        <v>0.031</v>
      </c>
      <c r="FX354">
        <v>0.02</v>
      </c>
      <c r="FY354">
        <v>0.05</v>
      </c>
      <c r="FZ354">
        <v>420</v>
      </c>
      <c r="GA354">
        <v>16</v>
      </c>
      <c r="GB354">
        <v>0.01</v>
      </c>
      <c r="GC354">
        <v>0.1</v>
      </c>
      <c r="GD354">
        <v>-62.98448499999999</v>
      </c>
      <c r="GE354">
        <v>-6.972956848029888</v>
      </c>
      <c r="GF354">
        <v>0.6896190544605044</v>
      </c>
      <c r="GG354">
        <v>0</v>
      </c>
      <c r="GH354">
        <v>589.3506176470588</v>
      </c>
      <c r="GI354">
        <v>12.35867072997179</v>
      </c>
      <c r="GJ354">
        <v>1.230238164763851</v>
      </c>
      <c r="GK354">
        <v>-1</v>
      </c>
      <c r="GL354">
        <v>5.933093250000001</v>
      </c>
      <c r="GM354">
        <v>0.01303395872420162</v>
      </c>
      <c r="GN354">
        <v>0.001492171886043935</v>
      </c>
      <c r="GO354">
        <v>1</v>
      </c>
      <c r="GP354">
        <v>1</v>
      </c>
      <c r="GQ354">
        <v>2</v>
      </c>
      <c r="GR354" t="s">
        <v>442</v>
      </c>
      <c r="GS354">
        <v>3.13513</v>
      </c>
      <c r="GT354">
        <v>2.691</v>
      </c>
      <c r="GU354">
        <v>0.142568</v>
      </c>
      <c r="GV354">
        <v>0.149104</v>
      </c>
      <c r="GW354">
        <v>0.107081</v>
      </c>
      <c r="GX354">
        <v>0.08691749999999999</v>
      </c>
      <c r="GY354">
        <v>27233.2</v>
      </c>
      <c r="GZ354">
        <v>27076.9</v>
      </c>
      <c r="HA354">
        <v>29529</v>
      </c>
      <c r="HB354">
        <v>29410.2</v>
      </c>
      <c r="HC354">
        <v>34836.7</v>
      </c>
      <c r="HD354">
        <v>35576.5</v>
      </c>
      <c r="HE354">
        <v>41553.1</v>
      </c>
      <c r="HF354">
        <v>41784.9</v>
      </c>
      <c r="HG354">
        <v>1.92175</v>
      </c>
      <c r="HH354">
        <v>1.8569</v>
      </c>
      <c r="HI354">
        <v>0.0647865</v>
      </c>
      <c r="HJ354">
        <v>0</v>
      </c>
      <c r="HK354">
        <v>28.9287</v>
      </c>
      <c r="HL354">
        <v>999.9</v>
      </c>
      <c r="HM354">
        <v>43.3</v>
      </c>
      <c r="HN354">
        <v>31.9</v>
      </c>
      <c r="HO354">
        <v>22.737</v>
      </c>
      <c r="HP354">
        <v>61.9926</v>
      </c>
      <c r="HQ354">
        <v>25.9375</v>
      </c>
      <c r="HR354">
        <v>1</v>
      </c>
      <c r="HS354">
        <v>0.118506</v>
      </c>
      <c r="HT354">
        <v>-0.825256</v>
      </c>
      <c r="HU354">
        <v>20.3364</v>
      </c>
      <c r="HV354">
        <v>5.21594</v>
      </c>
      <c r="HW354">
        <v>12.0135</v>
      </c>
      <c r="HX354">
        <v>4.98795</v>
      </c>
      <c r="HY354">
        <v>3.28763</v>
      </c>
      <c r="HZ354">
        <v>9999</v>
      </c>
      <c r="IA354">
        <v>9999</v>
      </c>
      <c r="IB354">
        <v>9999</v>
      </c>
      <c r="IC354">
        <v>999.9</v>
      </c>
      <c r="ID354">
        <v>1.86768</v>
      </c>
      <c r="IE354">
        <v>1.86676</v>
      </c>
      <c r="IF354">
        <v>1.86607</v>
      </c>
      <c r="IG354">
        <v>1.86601</v>
      </c>
      <c r="IH354">
        <v>1.86787</v>
      </c>
      <c r="II354">
        <v>1.8703</v>
      </c>
      <c r="IJ354">
        <v>1.86898</v>
      </c>
      <c r="IK354">
        <v>1.87042</v>
      </c>
      <c r="IL354">
        <v>0</v>
      </c>
      <c r="IM354">
        <v>0</v>
      </c>
      <c r="IN354">
        <v>0</v>
      </c>
      <c r="IO354">
        <v>0</v>
      </c>
      <c r="IP354" t="s">
        <v>443</v>
      </c>
      <c r="IQ354" t="s">
        <v>444</v>
      </c>
      <c r="IR354" t="s">
        <v>445</v>
      </c>
      <c r="IS354" t="s">
        <v>445</v>
      </c>
      <c r="IT354" t="s">
        <v>445</v>
      </c>
      <c r="IU354" t="s">
        <v>445</v>
      </c>
      <c r="IV354">
        <v>0</v>
      </c>
      <c r="IW354">
        <v>100</v>
      </c>
      <c r="IX354">
        <v>100</v>
      </c>
      <c r="IY354">
        <v>0.083</v>
      </c>
      <c r="IZ354">
        <v>0.1543</v>
      </c>
      <c r="JA354">
        <v>0.1520806729546384</v>
      </c>
      <c r="JB354">
        <v>0.0003178419753343253</v>
      </c>
      <c r="JC354">
        <v>-6.012475575984678E-07</v>
      </c>
      <c r="JD354">
        <v>7.594320938325871E-11</v>
      </c>
      <c r="JE354">
        <v>-0.06537213769188976</v>
      </c>
      <c r="JF354">
        <v>-0.002779077146552394</v>
      </c>
      <c r="JG354">
        <v>0.0007843295920201409</v>
      </c>
      <c r="JH354">
        <v>-1.211717912536145E-05</v>
      </c>
      <c r="JI354">
        <v>4</v>
      </c>
      <c r="JJ354">
        <v>2338</v>
      </c>
      <c r="JK354">
        <v>1</v>
      </c>
      <c r="JL354">
        <v>27</v>
      </c>
      <c r="JM354">
        <v>190049.3</v>
      </c>
      <c r="JN354">
        <v>190049.4</v>
      </c>
      <c r="JO354">
        <v>1.78223</v>
      </c>
      <c r="JP354">
        <v>2.25586</v>
      </c>
      <c r="JQ354">
        <v>1.39648</v>
      </c>
      <c r="JR354">
        <v>2.34497</v>
      </c>
      <c r="JS354">
        <v>1.49536</v>
      </c>
      <c r="JT354">
        <v>2.58057</v>
      </c>
      <c r="JU354">
        <v>36.908</v>
      </c>
      <c r="JV354">
        <v>24.07</v>
      </c>
      <c r="JW354">
        <v>18</v>
      </c>
      <c r="JX354">
        <v>492.009</v>
      </c>
      <c r="JY354">
        <v>441.129</v>
      </c>
      <c r="JZ354">
        <v>29.4074</v>
      </c>
      <c r="KA354">
        <v>29.1441</v>
      </c>
      <c r="KB354">
        <v>30.0001</v>
      </c>
      <c r="KC354">
        <v>28.9834</v>
      </c>
      <c r="KD354">
        <v>28.9112</v>
      </c>
      <c r="KE354">
        <v>35.793</v>
      </c>
      <c r="KF354">
        <v>23.3871</v>
      </c>
      <c r="KG354">
        <v>34.3171</v>
      </c>
      <c r="KH354">
        <v>29.4077</v>
      </c>
      <c r="KI354">
        <v>841.21</v>
      </c>
      <c r="KJ354">
        <v>18.3779</v>
      </c>
      <c r="KK354">
        <v>100.922</v>
      </c>
      <c r="KL354">
        <v>100.477</v>
      </c>
    </row>
    <row r="355" spans="1:298">
      <c r="A355">
        <v>339</v>
      </c>
      <c r="B355">
        <v>1758650388.6</v>
      </c>
      <c r="C355">
        <v>8762.599999904633</v>
      </c>
      <c r="D355" t="s">
        <v>1125</v>
      </c>
      <c r="E355" t="s">
        <v>1126</v>
      </c>
      <c r="F355">
        <v>5</v>
      </c>
      <c r="G355" t="s">
        <v>1026</v>
      </c>
      <c r="H355" t="s">
        <v>437</v>
      </c>
      <c r="I355" t="s">
        <v>438</v>
      </c>
      <c r="J355">
        <v>1758650381.081481</v>
      </c>
      <c r="K355">
        <f>(L355)/1000</f>
        <v>0</v>
      </c>
      <c r="L355">
        <f>IF(DQ355, AO355, AI355)</f>
        <v>0</v>
      </c>
      <c r="M355">
        <f>IF(DQ355, AJ355, AH355)</f>
        <v>0</v>
      </c>
      <c r="N355">
        <f>DS355 - IF(AV355&gt;1, M355*DM355*100.0/(AX355), 0)</f>
        <v>0</v>
      </c>
      <c r="O355">
        <f>((U355-K355/2)*N355-M355)/(U355+K355/2)</f>
        <v>0</v>
      </c>
      <c r="P355">
        <f>O355*(DZ355+EA355)/1000.0</f>
        <v>0</v>
      </c>
      <c r="Q355">
        <f>(DS355 - IF(AV355&gt;1, M355*DM355*100.0/(AX355), 0))*(DZ355+EA355)/1000.0</f>
        <v>0</v>
      </c>
      <c r="R355">
        <f>2.0/((1/T355-1/S355)+SIGN(T355)*SQRT((1/T355-1/S355)*(1/T355-1/S355) + 4*DN355/((DN355+1)*(DN355+1))*(2*1/T355*1/S355-1/S355*1/S355)))</f>
        <v>0</v>
      </c>
      <c r="S355">
        <f>IF(LEFT(DO355,1)&lt;&gt;"0",IF(LEFT(DO355,1)="1",3.0,DP355),$D$5+$E$5*(EG355*DZ355/($K$5*1000))+$F$5*(EG355*DZ355/($K$5*1000))*MAX(MIN(DM355,$J$5),$I$5)*MAX(MIN(DM355,$J$5),$I$5)+$G$5*MAX(MIN(DM355,$J$5),$I$5)*(EG355*DZ355/($K$5*1000))+$H$5*(EG355*DZ355/($K$5*1000))*(EG355*DZ355/($K$5*1000)))</f>
        <v>0</v>
      </c>
      <c r="T355">
        <f>K355*(1000-(1000*0.61365*exp(17.502*X355/(240.97+X355))/(DZ355+EA355)+DU355)/2)/(1000*0.61365*exp(17.502*X355/(240.97+X355))/(DZ355+EA355)-DU355)</f>
        <v>0</v>
      </c>
      <c r="U355">
        <f>1/((DN355+1)/(R355/1.6)+1/(S355/1.37)) + DN355/((DN355+1)/(R355/1.6) + DN355/(S355/1.37))</f>
        <v>0</v>
      </c>
      <c r="V355">
        <f>(DI355*DL355)</f>
        <v>0</v>
      </c>
      <c r="W355">
        <f>(EB355+(V355+2*0.95*5.67E-8*(((EB355+$B$7)+273)^4-(EB355+273)^4)-44100*K355)/(1.84*29.3*S355+8*0.95*5.67E-8*(EB355+273)^3))</f>
        <v>0</v>
      </c>
      <c r="X355">
        <f>($C$7*EC355+$D$7*ED355+$E$7*W355)</f>
        <v>0</v>
      </c>
      <c r="Y355">
        <f>0.61365*exp(17.502*X355/(240.97+X355))</f>
        <v>0</v>
      </c>
      <c r="Z355">
        <f>(AA355/AB355*100)</f>
        <v>0</v>
      </c>
      <c r="AA355">
        <f>DU355*(DZ355+EA355)/1000</f>
        <v>0</v>
      </c>
      <c r="AB355">
        <f>0.61365*exp(17.502*EB355/(240.97+EB355))</f>
        <v>0</v>
      </c>
      <c r="AC355">
        <f>(Y355-DU355*(DZ355+EA355)/1000)</f>
        <v>0</v>
      </c>
      <c r="AD355">
        <f>(-K355*44100)</f>
        <v>0</v>
      </c>
      <c r="AE355">
        <f>2*29.3*S355*0.92*(EB355-X355)</f>
        <v>0</v>
      </c>
      <c r="AF355">
        <f>2*0.95*5.67E-8*(((EB355+$B$7)+273)^4-(X355+273)^4)</f>
        <v>0</v>
      </c>
      <c r="AG355">
        <f>V355+AF355+AD355+AE355</f>
        <v>0</v>
      </c>
      <c r="AH355">
        <f>DY355*AV355*(DT355-DS355*(1000-AV355*DV355)/(1000-AV355*DU355))/(100*DM355)</f>
        <v>0</v>
      </c>
      <c r="AI355">
        <f>1000*DY355*AV355*(DU355-DV355)/(100*DM355*(1000-AV355*DU355))</f>
        <v>0</v>
      </c>
      <c r="AJ355">
        <f>(AK355 - AL355 - DZ355*1E3/(8.314*(EB355+273.15)) * AN355/DY355 * AM355) * DY355/(100*DM355) * (1000 - DV355)/1000</f>
        <v>0</v>
      </c>
      <c r="AK355">
        <v>840.2724284672272</v>
      </c>
      <c r="AL355">
        <v>787.8112181818184</v>
      </c>
      <c r="AM355">
        <v>3.337700184230493</v>
      </c>
      <c r="AN355">
        <v>64.96223837057754</v>
      </c>
      <c r="AO355">
        <f>(AQ355 - AP355 + DZ355*1E3/(8.314*(EB355+273.15)) * AS355/DY355 * AR355) * DY355/(100*DM355) * 1000/(1000 - AQ355)</f>
        <v>0</v>
      </c>
      <c r="AP355">
        <v>18.37300673868078</v>
      </c>
      <c r="AQ355">
        <v>24.30549696969696</v>
      </c>
      <c r="AR355">
        <v>-6.260715537756709E-06</v>
      </c>
      <c r="AS355">
        <v>107.1830395523258</v>
      </c>
      <c r="AT355">
        <v>0</v>
      </c>
      <c r="AU355">
        <v>0</v>
      </c>
      <c r="AV355">
        <f>IF(AT355*$H$13&gt;=AX355,1.0,(AX355/(AX355-AT355*$H$13)))</f>
        <v>0</v>
      </c>
      <c r="AW355">
        <f>(AV355-1)*100</f>
        <v>0</v>
      </c>
      <c r="AX355">
        <f>MAX(0,($B$13+$C$13*EG355)/(1+$D$13*EG355)*DZ355/(EB355+273)*$E$13)</f>
        <v>0</v>
      </c>
      <c r="AY355" t="s">
        <v>439</v>
      </c>
      <c r="AZ355" t="s">
        <v>439</v>
      </c>
      <c r="BA355">
        <v>0</v>
      </c>
      <c r="BB355">
        <v>0</v>
      </c>
      <c r="BC355">
        <f>1-BA355/BB355</f>
        <v>0</v>
      </c>
      <c r="BD355">
        <v>0</v>
      </c>
      <c r="BE355" t="s">
        <v>439</v>
      </c>
      <c r="BF355" t="s">
        <v>439</v>
      </c>
      <c r="BG355">
        <v>0</v>
      </c>
      <c r="BH355">
        <v>0</v>
      </c>
      <c r="BI355">
        <f>1-BG355/BH355</f>
        <v>0</v>
      </c>
      <c r="BJ355">
        <v>0.5</v>
      </c>
      <c r="BK355">
        <f>DJ355</f>
        <v>0</v>
      </c>
      <c r="BL355">
        <f>M355</f>
        <v>0</v>
      </c>
      <c r="BM355">
        <f>BI355*BJ355*BK355</f>
        <v>0</v>
      </c>
      <c r="BN355">
        <f>(BL355-BD355)/BK355</f>
        <v>0</v>
      </c>
      <c r="BO355">
        <f>(BB355-BH355)/BH355</f>
        <v>0</v>
      </c>
      <c r="BP355">
        <f>BA355/(BC355+BA355/BH355)</f>
        <v>0</v>
      </c>
      <c r="BQ355" t="s">
        <v>439</v>
      </c>
      <c r="BR355">
        <v>0</v>
      </c>
      <c r="BS355">
        <f>IF(BR355&lt;&gt;0, BR355, BP355)</f>
        <v>0</v>
      </c>
      <c r="BT355">
        <f>1-BS355/BH355</f>
        <v>0</v>
      </c>
      <c r="BU355">
        <f>(BH355-BG355)/(BH355-BS355)</f>
        <v>0</v>
      </c>
      <c r="BV355">
        <f>(BB355-BH355)/(BB355-BS355)</f>
        <v>0</v>
      </c>
      <c r="BW355">
        <f>(BH355-BG355)/(BH355-BA355)</f>
        <v>0</v>
      </c>
      <c r="BX355">
        <f>(BB355-BH355)/(BB355-BA355)</f>
        <v>0</v>
      </c>
      <c r="BY355">
        <f>(BU355*BS355/BG355)</f>
        <v>0</v>
      </c>
      <c r="BZ355">
        <f>(1-BY355)</f>
        <v>0</v>
      </c>
      <c r="DI355">
        <f>$B$11*EH355+$C$11*EI355+$F$11*ET355*(1-EW355)</f>
        <v>0</v>
      </c>
      <c r="DJ355">
        <f>DI355*DK355</f>
        <v>0</v>
      </c>
      <c r="DK355">
        <f>($B$11*$D$9+$C$11*$D$9+$F$11*((FG355+EY355)/MAX(FG355+EY355+FH355, 0.1)*$I$9+FH355/MAX(FG355+EY355+FH355, 0.1)*$J$9))/($B$11+$C$11+$F$11)</f>
        <v>0</v>
      </c>
      <c r="DL355">
        <f>($B$11*$K$9+$C$11*$K$9+$F$11*((FG355+EY355)/MAX(FG355+EY355+FH355, 0.1)*$P$9+FH355/MAX(FG355+EY355+FH355, 0.1)*$Q$9))/($B$11+$C$11+$F$11)</f>
        <v>0</v>
      </c>
      <c r="DM355">
        <v>3.7</v>
      </c>
      <c r="DN355">
        <v>0.5</v>
      </c>
      <c r="DO355" t="s">
        <v>440</v>
      </c>
      <c r="DP355">
        <v>2</v>
      </c>
      <c r="DQ355" t="b">
        <v>1</v>
      </c>
      <c r="DR355">
        <v>1758650381.081481</v>
      </c>
      <c r="DS355">
        <v>746.0132592592594</v>
      </c>
      <c r="DT355">
        <v>809.9325555555554</v>
      </c>
      <c r="DU355">
        <v>24.30447777777778</v>
      </c>
      <c r="DV355">
        <v>18.37067037037037</v>
      </c>
      <c r="DW355">
        <v>745.9271481481481</v>
      </c>
      <c r="DX355">
        <v>24.1501962962963</v>
      </c>
      <c r="DY355">
        <v>499.9714814814815</v>
      </c>
      <c r="DZ355">
        <v>90.42475925925928</v>
      </c>
      <c r="EA355">
        <v>0.03057416666666666</v>
      </c>
      <c r="EB355">
        <v>30.53908888888889</v>
      </c>
      <c r="EC355">
        <v>29.98241481481481</v>
      </c>
      <c r="ED355">
        <v>999.9000000000001</v>
      </c>
      <c r="EE355">
        <v>0</v>
      </c>
      <c r="EF355">
        <v>0</v>
      </c>
      <c r="EG355">
        <v>9996.396296296294</v>
      </c>
      <c r="EH355">
        <v>0</v>
      </c>
      <c r="EI355">
        <v>11.8036</v>
      </c>
      <c r="EJ355">
        <v>-63.91915555555556</v>
      </c>
      <c r="EK355">
        <v>764.5963703703703</v>
      </c>
      <c r="EL355">
        <v>825.089925925926</v>
      </c>
      <c r="EM355">
        <v>5.933812962962964</v>
      </c>
      <c r="EN355">
        <v>809.9325555555554</v>
      </c>
      <c r="EO355">
        <v>18.37067037037037</v>
      </c>
      <c r="EP355">
        <v>2.197727407407408</v>
      </c>
      <c r="EQ355">
        <v>1.661164074074074</v>
      </c>
      <c r="ER355">
        <v>18.94575555555556</v>
      </c>
      <c r="ES355">
        <v>14.5382037037037</v>
      </c>
      <c r="ET355">
        <v>1999.996296296296</v>
      </c>
      <c r="EU355">
        <v>0.9800022222222222</v>
      </c>
      <c r="EV355">
        <v>0.01999817777777778</v>
      </c>
      <c r="EW355">
        <v>0</v>
      </c>
      <c r="EX355">
        <v>590.8238148148148</v>
      </c>
      <c r="EY355">
        <v>5.00097</v>
      </c>
      <c r="EZ355">
        <v>11832.50370370371</v>
      </c>
      <c r="FA355">
        <v>16707.57777777778</v>
      </c>
      <c r="FB355">
        <v>41.18699999999999</v>
      </c>
      <c r="FC355">
        <v>41.53674074074073</v>
      </c>
      <c r="FD355">
        <v>41.125</v>
      </c>
      <c r="FE355">
        <v>41.125</v>
      </c>
      <c r="FF355">
        <v>41.75459259259259</v>
      </c>
      <c r="FG355">
        <v>1955.096296296296</v>
      </c>
      <c r="FH355">
        <v>39.9</v>
      </c>
      <c r="FI355">
        <v>0</v>
      </c>
      <c r="FJ355">
        <v>1758650389.8</v>
      </c>
      <c r="FK355">
        <v>0</v>
      </c>
      <c r="FL355">
        <v>590.8562799999999</v>
      </c>
      <c r="FM355">
        <v>9.408384626464041</v>
      </c>
      <c r="FN355">
        <v>198.9153849171152</v>
      </c>
      <c r="FO355">
        <v>11833.676</v>
      </c>
      <c r="FP355">
        <v>15</v>
      </c>
      <c r="FQ355">
        <v>0</v>
      </c>
      <c r="FR355" t="s">
        <v>441</v>
      </c>
      <c r="FS355">
        <v>1747247426.5</v>
      </c>
      <c r="FT355">
        <v>1747247420.5</v>
      </c>
      <c r="FU355">
        <v>0</v>
      </c>
      <c r="FV355">
        <v>1.027</v>
      </c>
      <c r="FW355">
        <v>0.031</v>
      </c>
      <c r="FX355">
        <v>0.02</v>
      </c>
      <c r="FY355">
        <v>0.05</v>
      </c>
      <c r="FZ355">
        <v>420</v>
      </c>
      <c r="GA355">
        <v>16</v>
      </c>
      <c r="GB355">
        <v>0.01</v>
      </c>
      <c r="GC355">
        <v>0.1</v>
      </c>
      <c r="GD355">
        <v>-63.48511219512196</v>
      </c>
      <c r="GE355">
        <v>-7.921032752613265</v>
      </c>
      <c r="GF355">
        <v>0.7928292859629671</v>
      </c>
      <c r="GG355">
        <v>0</v>
      </c>
      <c r="GH355">
        <v>590.1333823529412</v>
      </c>
      <c r="GI355">
        <v>10.87601222866862</v>
      </c>
      <c r="GJ355">
        <v>1.090578368268713</v>
      </c>
      <c r="GK355">
        <v>-1</v>
      </c>
      <c r="GL355">
        <v>5.933513658536585</v>
      </c>
      <c r="GM355">
        <v>0.004458188153297632</v>
      </c>
      <c r="GN355">
        <v>0.001137562126092374</v>
      </c>
      <c r="GO355">
        <v>1</v>
      </c>
      <c r="GP355">
        <v>1</v>
      </c>
      <c r="GQ355">
        <v>2</v>
      </c>
      <c r="GR355" t="s">
        <v>442</v>
      </c>
      <c r="GS355">
        <v>3.13514</v>
      </c>
      <c r="GT355">
        <v>2.69073</v>
      </c>
      <c r="GU355">
        <v>0.144641</v>
      </c>
      <c r="GV355">
        <v>0.15113</v>
      </c>
      <c r="GW355">
        <v>0.107079</v>
      </c>
      <c r="GX355">
        <v>0.0869219</v>
      </c>
      <c r="GY355">
        <v>27167.1</v>
      </c>
      <c r="GZ355">
        <v>27012.2</v>
      </c>
      <c r="HA355">
        <v>29528.7</v>
      </c>
      <c r="HB355">
        <v>29409.9</v>
      </c>
      <c r="HC355">
        <v>34836.3</v>
      </c>
      <c r="HD355">
        <v>35576.1</v>
      </c>
      <c r="HE355">
        <v>41552.5</v>
      </c>
      <c r="HF355">
        <v>41784.6</v>
      </c>
      <c r="HG355">
        <v>1.92173</v>
      </c>
      <c r="HH355">
        <v>1.85672</v>
      </c>
      <c r="HI355">
        <v>0.06457789999999999</v>
      </c>
      <c r="HJ355">
        <v>0</v>
      </c>
      <c r="HK355">
        <v>28.9274</v>
      </c>
      <c r="HL355">
        <v>999.9</v>
      </c>
      <c r="HM355">
        <v>43.3</v>
      </c>
      <c r="HN355">
        <v>31.9</v>
      </c>
      <c r="HO355">
        <v>22.7363</v>
      </c>
      <c r="HP355">
        <v>62.0026</v>
      </c>
      <c r="HQ355">
        <v>25.8854</v>
      </c>
      <c r="HR355">
        <v>1</v>
      </c>
      <c r="HS355">
        <v>0.118534</v>
      </c>
      <c r="HT355">
        <v>-0.8140500000000001</v>
      </c>
      <c r="HU355">
        <v>20.3364</v>
      </c>
      <c r="HV355">
        <v>5.21594</v>
      </c>
      <c r="HW355">
        <v>12.0132</v>
      </c>
      <c r="HX355">
        <v>4.98825</v>
      </c>
      <c r="HY355">
        <v>3.28758</v>
      </c>
      <c r="HZ355">
        <v>9999</v>
      </c>
      <c r="IA355">
        <v>9999</v>
      </c>
      <c r="IB355">
        <v>9999</v>
      </c>
      <c r="IC355">
        <v>999.9</v>
      </c>
      <c r="ID355">
        <v>1.86768</v>
      </c>
      <c r="IE355">
        <v>1.86676</v>
      </c>
      <c r="IF355">
        <v>1.86606</v>
      </c>
      <c r="IG355">
        <v>1.86602</v>
      </c>
      <c r="IH355">
        <v>1.86786</v>
      </c>
      <c r="II355">
        <v>1.87028</v>
      </c>
      <c r="IJ355">
        <v>1.869</v>
      </c>
      <c r="IK355">
        <v>1.87042</v>
      </c>
      <c r="IL355">
        <v>0</v>
      </c>
      <c r="IM355">
        <v>0</v>
      </c>
      <c r="IN355">
        <v>0</v>
      </c>
      <c r="IO355">
        <v>0</v>
      </c>
      <c r="IP355" t="s">
        <v>443</v>
      </c>
      <c r="IQ355" t="s">
        <v>444</v>
      </c>
      <c r="IR355" t="s">
        <v>445</v>
      </c>
      <c r="IS355" t="s">
        <v>445</v>
      </c>
      <c r="IT355" t="s">
        <v>445</v>
      </c>
      <c r="IU355" t="s">
        <v>445</v>
      </c>
      <c r="IV355">
        <v>0</v>
      </c>
      <c r="IW355">
        <v>100</v>
      </c>
      <c r="IX355">
        <v>100</v>
      </c>
      <c r="IY355">
        <v>0.075</v>
      </c>
      <c r="IZ355">
        <v>0.1543</v>
      </c>
      <c r="JA355">
        <v>0.1520806729546384</v>
      </c>
      <c r="JB355">
        <v>0.0003178419753343253</v>
      </c>
      <c r="JC355">
        <v>-6.012475575984678E-07</v>
      </c>
      <c r="JD355">
        <v>7.594320938325871E-11</v>
      </c>
      <c r="JE355">
        <v>-0.06537213769188976</v>
      </c>
      <c r="JF355">
        <v>-0.002779077146552394</v>
      </c>
      <c r="JG355">
        <v>0.0007843295920201409</v>
      </c>
      <c r="JH355">
        <v>-1.211717912536145E-05</v>
      </c>
      <c r="JI355">
        <v>4</v>
      </c>
      <c r="JJ355">
        <v>2338</v>
      </c>
      <c r="JK355">
        <v>1</v>
      </c>
      <c r="JL355">
        <v>27</v>
      </c>
      <c r="JM355">
        <v>190049.4</v>
      </c>
      <c r="JN355">
        <v>190049.5</v>
      </c>
      <c r="JO355">
        <v>1.81274</v>
      </c>
      <c r="JP355">
        <v>2.24976</v>
      </c>
      <c r="JQ355">
        <v>1.39648</v>
      </c>
      <c r="JR355">
        <v>2.34741</v>
      </c>
      <c r="JS355">
        <v>1.49536</v>
      </c>
      <c r="JT355">
        <v>2.68188</v>
      </c>
      <c r="JU355">
        <v>36.908</v>
      </c>
      <c r="JV355">
        <v>24.07</v>
      </c>
      <c r="JW355">
        <v>18</v>
      </c>
      <c r="JX355">
        <v>491.972</v>
      </c>
      <c r="JY355">
        <v>441.021</v>
      </c>
      <c r="JZ355">
        <v>29.4191</v>
      </c>
      <c r="KA355">
        <v>29.1436</v>
      </c>
      <c r="KB355">
        <v>30</v>
      </c>
      <c r="KC355">
        <v>28.981</v>
      </c>
      <c r="KD355">
        <v>28.9112</v>
      </c>
      <c r="KE355">
        <v>36.3395</v>
      </c>
      <c r="KF355">
        <v>23.3871</v>
      </c>
      <c r="KG355">
        <v>34.3171</v>
      </c>
      <c r="KH355">
        <v>29.4179</v>
      </c>
      <c r="KI355">
        <v>854.682</v>
      </c>
      <c r="KJ355">
        <v>18.3779</v>
      </c>
      <c r="KK355">
        <v>100.92</v>
      </c>
      <c r="KL355">
        <v>100.476</v>
      </c>
    </row>
    <row r="356" spans="1:298">
      <c r="A356">
        <v>340</v>
      </c>
      <c r="B356">
        <v>1758650393.6</v>
      </c>
      <c r="C356">
        <v>8767.599999904633</v>
      </c>
      <c r="D356" t="s">
        <v>1127</v>
      </c>
      <c r="E356" t="s">
        <v>1128</v>
      </c>
      <c r="F356">
        <v>5</v>
      </c>
      <c r="G356" t="s">
        <v>1026</v>
      </c>
      <c r="H356" t="s">
        <v>437</v>
      </c>
      <c r="I356" t="s">
        <v>438</v>
      </c>
      <c r="J356">
        <v>1758650386.1</v>
      </c>
      <c r="K356">
        <f>(L356)/1000</f>
        <v>0</v>
      </c>
      <c r="L356">
        <f>IF(DQ356, AO356, AI356)</f>
        <v>0</v>
      </c>
      <c r="M356">
        <f>IF(DQ356, AJ356, AH356)</f>
        <v>0</v>
      </c>
      <c r="N356">
        <f>DS356 - IF(AV356&gt;1, M356*DM356*100.0/(AX356), 0)</f>
        <v>0</v>
      </c>
      <c r="O356">
        <f>((U356-K356/2)*N356-M356)/(U356+K356/2)</f>
        <v>0</v>
      </c>
      <c r="P356">
        <f>O356*(DZ356+EA356)/1000.0</f>
        <v>0</v>
      </c>
      <c r="Q356">
        <f>(DS356 - IF(AV356&gt;1, M356*DM356*100.0/(AX356), 0))*(DZ356+EA356)/1000.0</f>
        <v>0</v>
      </c>
      <c r="R356">
        <f>2.0/((1/T356-1/S356)+SIGN(T356)*SQRT((1/T356-1/S356)*(1/T356-1/S356) + 4*DN356/((DN356+1)*(DN356+1))*(2*1/T356*1/S356-1/S356*1/S356)))</f>
        <v>0</v>
      </c>
      <c r="S356">
        <f>IF(LEFT(DO356,1)&lt;&gt;"0",IF(LEFT(DO356,1)="1",3.0,DP356),$D$5+$E$5*(EG356*DZ356/($K$5*1000))+$F$5*(EG356*DZ356/($K$5*1000))*MAX(MIN(DM356,$J$5),$I$5)*MAX(MIN(DM356,$J$5),$I$5)+$G$5*MAX(MIN(DM356,$J$5),$I$5)*(EG356*DZ356/($K$5*1000))+$H$5*(EG356*DZ356/($K$5*1000))*(EG356*DZ356/($K$5*1000)))</f>
        <v>0</v>
      </c>
      <c r="T356">
        <f>K356*(1000-(1000*0.61365*exp(17.502*X356/(240.97+X356))/(DZ356+EA356)+DU356)/2)/(1000*0.61365*exp(17.502*X356/(240.97+X356))/(DZ356+EA356)-DU356)</f>
        <v>0</v>
      </c>
      <c r="U356">
        <f>1/((DN356+1)/(R356/1.6)+1/(S356/1.37)) + DN356/((DN356+1)/(R356/1.6) + DN356/(S356/1.37))</f>
        <v>0</v>
      </c>
      <c r="V356">
        <f>(DI356*DL356)</f>
        <v>0</v>
      </c>
      <c r="W356">
        <f>(EB356+(V356+2*0.95*5.67E-8*(((EB356+$B$7)+273)^4-(EB356+273)^4)-44100*K356)/(1.84*29.3*S356+8*0.95*5.67E-8*(EB356+273)^3))</f>
        <v>0</v>
      </c>
      <c r="X356">
        <f>($C$7*EC356+$D$7*ED356+$E$7*W356)</f>
        <v>0</v>
      </c>
      <c r="Y356">
        <f>0.61365*exp(17.502*X356/(240.97+X356))</f>
        <v>0</v>
      </c>
      <c r="Z356">
        <f>(AA356/AB356*100)</f>
        <v>0</v>
      </c>
      <c r="AA356">
        <f>DU356*(DZ356+EA356)/1000</f>
        <v>0</v>
      </c>
      <c r="AB356">
        <f>0.61365*exp(17.502*EB356/(240.97+EB356))</f>
        <v>0</v>
      </c>
      <c r="AC356">
        <f>(Y356-DU356*(DZ356+EA356)/1000)</f>
        <v>0</v>
      </c>
      <c r="AD356">
        <f>(-K356*44100)</f>
        <v>0</v>
      </c>
      <c r="AE356">
        <f>2*29.3*S356*0.92*(EB356-X356)</f>
        <v>0</v>
      </c>
      <c r="AF356">
        <f>2*0.95*5.67E-8*(((EB356+$B$7)+273)^4-(X356+273)^4)</f>
        <v>0</v>
      </c>
      <c r="AG356">
        <f>V356+AF356+AD356+AE356</f>
        <v>0</v>
      </c>
      <c r="AH356">
        <f>DY356*AV356*(DT356-DS356*(1000-AV356*DV356)/(1000-AV356*DU356))/(100*DM356)</f>
        <v>0</v>
      </c>
      <c r="AI356">
        <f>1000*DY356*AV356*(DU356-DV356)/(100*DM356*(1000-AV356*DU356))</f>
        <v>0</v>
      </c>
      <c r="AJ356">
        <f>(AK356 - AL356 - DZ356*1E3/(8.314*(EB356+273.15)) * AN356/DY356 * AM356) * DY356/(100*DM356) * (1000 - DV356)/1000</f>
        <v>0</v>
      </c>
      <c r="AK356">
        <v>857.5837173226902</v>
      </c>
      <c r="AL356">
        <v>804.5507757575756</v>
      </c>
      <c r="AM356">
        <v>3.348498187248251</v>
      </c>
      <c r="AN356">
        <v>64.96223837057754</v>
      </c>
      <c r="AO356">
        <f>(AQ356 - AP356 + DZ356*1E3/(8.314*(EB356+273.15)) * AS356/DY356 * AR356) * DY356/(100*DM356) * 1000/(1000 - AQ356)</f>
        <v>0</v>
      </c>
      <c r="AP356">
        <v>18.37556121549177</v>
      </c>
      <c r="AQ356">
        <v>24.30815030303029</v>
      </c>
      <c r="AR356">
        <v>1.987935247260705E-05</v>
      </c>
      <c r="AS356">
        <v>107.1830395523258</v>
      </c>
      <c r="AT356">
        <v>0</v>
      </c>
      <c r="AU356">
        <v>0</v>
      </c>
      <c r="AV356">
        <f>IF(AT356*$H$13&gt;=AX356,1.0,(AX356/(AX356-AT356*$H$13)))</f>
        <v>0</v>
      </c>
      <c r="AW356">
        <f>(AV356-1)*100</f>
        <v>0</v>
      </c>
      <c r="AX356">
        <f>MAX(0,($B$13+$C$13*EG356)/(1+$D$13*EG356)*DZ356/(EB356+273)*$E$13)</f>
        <v>0</v>
      </c>
      <c r="AY356" t="s">
        <v>439</v>
      </c>
      <c r="AZ356" t="s">
        <v>439</v>
      </c>
      <c r="BA356">
        <v>0</v>
      </c>
      <c r="BB356">
        <v>0</v>
      </c>
      <c r="BC356">
        <f>1-BA356/BB356</f>
        <v>0</v>
      </c>
      <c r="BD356">
        <v>0</v>
      </c>
      <c r="BE356" t="s">
        <v>439</v>
      </c>
      <c r="BF356" t="s">
        <v>439</v>
      </c>
      <c r="BG356">
        <v>0</v>
      </c>
      <c r="BH356">
        <v>0</v>
      </c>
      <c r="BI356">
        <f>1-BG356/BH356</f>
        <v>0</v>
      </c>
      <c r="BJ356">
        <v>0.5</v>
      </c>
      <c r="BK356">
        <f>DJ356</f>
        <v>0</v>
      </c>
      <c r="BL356">
        <f>M356</f>
        <v>0</v>
      </c>
      <c r="BM356">
        <f>BI356*BJ356*BK356</f>
        <v>0</v>
      </c>
      <c r="BN356">
        <f>(BL356-BD356)/BK356</f>
        <v>0</v>
      </c>
      <c r="BO356">
        <f>(BB356-BH356)/BH356</f>
        <v>0</v>
      </c>
      <c r="BP356">
        <f>BA356/(BC356+BA356/BH356)</f>
        <v>0</v>
      </c>
      <c r="BQ356" t="s">
        <v>439</v>
      </c>
      <c r="BR356">
        <v>0</v>
      </c>
      <c r="BS356">
        <f>IF(BR356&lt;&gt;0, BR356, BP356)</f>
        <v>0</v>
      </c>
      <c r="BT356">
        <f>1-BS356/BH356</f>
        <v>0</v>
      </c>
      <c r="BU356">
        <f>(BH356-BG356)/(BH356-BS356)</f>
        <v>0</v>
      </c>
      <c r="BV356">
        <f>(BB356-BH356)/(BB356-BS356)</f>
        <v>0</v>
      </c>
      <c r="BW356">
        <f>(BH356-BG356)/(BH356-BA356)</f>
        <v>0</v>
      </c>
      <c r="BX356">
        <f>(BB356-BH356)/(BB356-BA356)</f>
        <v>0</v>
      </c>
      <c r="BY356">
        <f>(BU356*BS356/BG356)</f>
        <v>0</v>
      </c>
      <c r="BZ356">
        <f>(1-BY356)</f>
        <v>0</v>
      </c>
      <c r="DI356">
        <f>$B$11*EH356+$C$11*EI356+$F$11*ET356*(1-EW356)</f>
        <v>0</v>
      </c>
      <c r="DJ356">
        <f>DI356*DK356</f>
        <v>0</v>
      </c>
      <c r="DK356">
        <f>($B$11*$D$9+$C$11*$D$9+$F$11*((FG356+EY356)/MAX(FG356+EY356+FH356, 0.1)*$I$9+FH356/MAX(FG356+EY356+FH356, 0.1)*$J$9))/($B$11+$C$11+$F$11)</f>
        <v>0</v>
      </c>
      <c r="DL356">
        <f>($B$11*$K$9+$C$11*$K$9+$F$11*((FG356+EY356)/MAX(FG356+EY356+FH356, 0.1)*$P$9+FH356/MAX(FG356+EY356+FH356, 0.1)*$Q$9))/($B$11+$C$11+$F$11)</f>
        <v>0</v>
      </c>
      <c r="DM356">
        <v>3.7</v>
      </c>
      <c r="DN356">
        <v>0.5</v>
      </c>
      <c r="DO356" t="s">
        <v>440</v>
      </c>
      <c r="DP356">
        <v>2</v>
      </c>
      <c r="DQ356" t="b">
        <v>1</v>
      </c>
      <c r="DR356">
        <v>1758650386.1</v>
      </c>
      <c r="DS356">
        <v>762.1951481481483</v>
      </c>
      <c r="DT356">
        <v>826.8143703703704</v>
      </c>
      <c r="DU356">
        <v>24.30576666666667</v>
      </c>
      <c r="DV356">
        <v>18.37313703703704</v>
      </c>
      <c r="DW356">
        <v>762.1165185185185</v>
      </c>
      <c r="DX356">
        <v>24.15145925925926</v>
      </c>
      <c r="DY356">
        <v>499.9880000000001</v>
      </c>
      <c r="DZ356">
        <v>90.42518518518517</v>
      </c>
      <c r="EA356">
        <v>0.03055437037037037</v>
      </c>
      <c r="EB356">
        <v>30.54080370370371</v>
      </c>
      <c r="EC356">
        <v>29.98461481481482</v>
      </c>
      <c r="ED356">
        <v>999.9000000000001</v>
      </c>
      <c r="EE356">
        <v>0</v>
      </c>
      <c r="EF356">
        <v>0</v>
      </c>
      <c r="EG356">
        <v>10002.78888888889</v>
      </c>
      <c r="EH356">
        <v>0</v>
      </c>
      <c r="EI356">
        <v>11.8036</v>
      </c>
      <c r="EJ356">
        <v>-64.6191074074074</v>
      </c>
      <c r="EK356">
        <v>781.1824814814813</v>
      </c>
      <c r="EL356">
        <v>842.2898518518518</v>
      </c>
      <c r="EM356">
        <v>5.932638518518519</v>
      </c>
      <c r="EN356">
        <v>826.8143703703704</v>
      </c>
      <c r="EO356">
        <v>18.37313703703704</v>
      </c>
      <c r="EP356">
        <v>2.197853703703704</v>
      </c>
      <c r="EQ356">
        <v>1.661394444444445</v>
      </c>
      <c r="ER356">
        <v>18.94667037037037</v>
      </c>
      <c r="ES356">
        <v>14.54033703703704</v>
      </c>
      <c r="ET356">
        <v>1999.988148148148</v>
      </c>
      <c r="EU356">
        <v>0.9800021111111111</v>
      </c>
      <c r="EV356">
        <v>0.01999828888888889</v>
      </c>
      <c r="EW356">
        <v>0</v>
      </c>
      <c r="EX356">
        <v>591.6243703703703</v>
      </c>
      <c r="EY356">
        <v>5.00097</v>
      </c>
      <c r="EZ356">
        <v>11848.25925925926</v>
      </c>
      <c r="FA356">
        <v>16707.51481481482</v>
      </c>
      <c r="FB356">
        <v>41.18699999999999</v>
      </c>
      <c r="FC356">
        <v>41.52755555555556</v>
      </c>
      <c r="FD356">
        <v>41.12033333333333</v>
      </c>
      <c r="FE356">
        <v>41.125</v>
      </c>
      <c r="FF356">
        <v>41.75</v>
      </c>
      <c r="FG356">
        <v>1955.088148148148</v>
      </c>
      <c r="FH356">
        <v>39.9</v>
      </c>
      <c r="FI356">
        <v>0</v>
      </c>
      <c r="FJ356">
        <v>1758650394.6</v>
      </c>
      <c r="FK356">
        <v>0</v>
      </c>
      <c r="FL356">
        <v>591.6319999999999</v>
      </c>
      <c r="FM356">
        <v>8.344538475840652</v>
      </c>
      <c r="FN356">
        <v>177.9923079869709</v>
      </c>
      <c r="FO356">
        <v>11848.72</v>
      </c>
      <c r="FP356">
        <v>15</v>
      </c>
      <c r="FQ356">
        <v>0</v>
      </c>
      <c r="FR356" t="s">
        <v>441</v>
      </c>
      <c r="FS356">
        <v>1747247426.5</v>
      </c>
      <c r="FT356">
        <v>1747247420.5</v>
      </c>
      <c r="FU356">
        <v>0</v>
      </c>
      <c r="FV356">
        <v>1.027</v>
      </c>
      <c r="FW356">
        <v>0.031</v>
      </c>
      <c r="FX356">
        <v>0.02</v>
      </c>
      <c r="FY356">
        <v>0.05</v>
      </c>
      <c r="FZ356">
        <v>420</v>
      </c>
      <c r="GA356">
        <v>16</v>
      </c>
      <c r="GB356">
        <v>0.01</v>
      </c>
      <c r="GC356">
        <v>0.1</v>
      </c>
      <c r="GD356">
        <v>-64.211845</v>
      </c>
      <c r="GE356">
        <v>-8.263855159474467</v>
      </c>
      <c r="GF356">
        <v>0.8038813712078418</v>
      </c>
      <c r="GG356">
        <v>0</v>
      </c>
      <c r="GH356">
        <v>591.0788235294118</v>
      </c>
      <c r="GI356">
        <v>9.797585941601927</v>
      </c>
      <c r="GJ356">
        <v>0.9854312424335043</v>
      </c>
      <c r="GK356">
        <v>-1</v>
      </c>
      <c r="GL356">
        <v>5.93306825</v>
      </c>
      <c r="GM356">
        <v>-0.0120633771107024</v>
      </c>
      <c r="GN356">
        <v>0.001580959973402276</v>
      </c>
      <c r="GO356">
        <v>1</v>
      </c>
      <c r="GP356">
        <v>1</v>
      </c>
      <c r="GQ356">
        <v>2</v>
      </c>
      <c r="GR356" t="s">
        <v>442</v>
      </c>
      <c r="GS356">
        <v>3.13502</v>
      </c>
      <c r="GT356">
        <v>2.69049</v>
      </c>
      <c r="GU356">
        <v>0.146686</v>
      </c>
      <c r="GV356">
        <v>0.153129</v>
      </c>
      <c r="GW356">
        <v>0.107083</v>
      </c>
      <c r="GX356">
        <v>0.0869166</v>
      </c>
      <c r="GY356">
        <v>27102.2</v>
      </c>
      <c r="GZ356">
        <v>26948.8</v>
      </c>
      <c r="HA356">
        <v>29528.8</v>
      </c>
      <c r="HB356">
        <v>29410.2</v>
      </c>
      <c r="HC356">
        <v>34836.2</v>
      </c>
      <c r="HD356">
        <v>35576.7</v>
      </c>
      <c r="HE356">
        <v>41552.5</v>
      </c>
      <c r="HF356">
        <v>41785.1</v>
      </c>
      <c r="HG356">
        <v>1.92197</v>
      </c>
      <c r="HH356">
        <v>1.85702</v>
      </c>
      <c r="HI356">
        <v>0.065092</v>
      </c>
      <c r="HJ356">
        <v>0</v>
      </c>
      <c r="HK356">
        <v>28.9279</v>
      </c>
      <c r="HL356">
        <v>999.9</v>
      </c>
      <c r="HM356">
        <v>43.3</v>
      </c>
      <c r="HN356">
        <v>31.9</v>
      </c>
      <c r="HO356">
        <v>22.7368</v>
      </c>
      <c r="HP356">
        <v>61.9226</v>
      </c>
      <c r="HQ356">
        <v>26.0537</v>
      </c>
      <c r="HR356">
        <v>1</v>
      </c>
      <c r="HS356">
        <v>0.118468</v>
      </c>
      <c r="HT356">
        <v>-0.825504</v>
      </c>
      <c r="HU356">
        <v>20.3363</v>
      </c>
      <c r="HV356">
        <v>5.21699</v>
      </c>
      <c r="HW356">
        <v>12.0137</v>
      </c>
      <c r="HX356">
        <v>4.98825</v>
      </c>
      <c r="HY356">
        <v>3.2876</v>
      </c>
      <c r="HZ356">
        <v>9999</v>
      </c>
      <c r="IA356">
        <v>9999</v>
      </c>
      <c r="IB356">
        <v>9999</v>
      </c>
      <c r="IC356">
        <v>999.9</v>
      </c>
      <c r="ID356">
        <v>1.86765</v>
      </c>
      <c r="IE356">
        <v>1.86676</v>
      </c>
      <c r="IF356">
        <v>1.86607</v>
      </c>
      <c r="IG356">
        <v>1.86602</v>
      </c>
      <c r="IH356">
        <v>1.86788</v>
      </c>
      <c r="II356">
        <v>1.87031</v>
      </c>
      <c r="IJ356">
        <v>1.869</v>
      </c>
      <c r="IK356">
        <v>1.87042</v>
      </c>
      <c r="IL356">
        <v>0</v>
      </c>
      <c r="IM356">
        <v>0</v>
      </c>
      <c r="IN356">
        <v>0</v>
      </c>
      <c r="IO356">
        <v>0</v>
      </c>
      <c r="IP356" t="s">
        <v>443</v>
      </c>
      <c r="IQ356" t="s">
        <v>444</v>
      </c>
      <c r="IR356" t="s">
        <v>445</v>
      </c>
      <c r="IS356" t="s">
        <v>445</v>
      </c>
      <c r="IT356" t="s">
        <v>445</v>
      </c>
      <c r="IU356" t="s">
        <v>445</v>
      </c>
      <c r="IV356">
        <v>0</v>
      </c>
      <c r="IW356">
        <v>100</v>
      </c>
      <c r="IX356">
        <v>100</v>
      </c>
      <c r="IY356">
        <v>0.067</v>
      </c>
      <c r="IZ356">
        <v>0.1544</v>
      </c>
      <c r="JA356">
        <v>0.1520806729546384</v>
      </c>
      <c r="JB356">
        <v>0.0003178419753343253</v>
      </c>
      <c r="JC356">
        <v>-6.012475575984678E-07</v>
      </c>
      <c r="JD356">
        <v>7.594320938325871E-11</v>
      </c>
      <c r="JE356">
        <v>-0.06537213769188976</v>
      </c>
      <c r="JF356">
        <v>-0.002779077146552394</v>
      </c>
      <c r="JG356">
        <v>0.0007843295920201409</v>
      </c>
      <c r="JH356">
        <v>-1.211717912536145E-05</v>
      </c>
      <c r="JI356">
        <v>4</v>
      </c>
      <c r="JJ356">
        <v>2338</v>
      </c>
      <c r="JK356">
        <v>1</v>
      </c>
      <c r="JL356">
        <v>27</v>
      </c>
      <c r="JM356">
        <v>190049.5</v>
      </c>
      <c r="JN356">
        <v>190049.6</v>
      </c>
      <c r="JO356">
        <v>1.84082</v>
      </c>
      <c r="JP356">
        <v>2.26318</v>
      </c>
      <c r="JQ356">
        <v>1.39648</v>
      </c>
      <c r="JR356">
        <v>2.34985</v>
      </c>
      <c r="JS356">
        <v>1.49536</v>
      </c>
      <c r="JT356">
        <v>2.60742</v>
      </c>
      <c r="JU356">
        <v>36.908</v>
      </c>
      <c r="JV356">
        <v>24.0612</v>
      </c>
      <c r="JW356">
        <v>18</v>
      </c>
      <c r="JX356">
        <v>492.132</v>
      </c>
      <c r="JY356">
        <v>441.205</v>
      </c>
      <c r="JZ356">
        <v>29.4281</v>
      </c>
      <c r="KA356">
        <v>29.1436</v>
      </c>
      <c r="KB356">
        <v>30</v>
      </c>
      <c r="KC356">
        <v>28.981</v>
      </c>
      <c r="KD356">
        <v>28.9112</v>
      </c>
      <c r="KE356">
        <v>36.9434</v>
      </c>
      <c r="KF356">
        <v>23.3871</v>
      </c>
      <c r="KG356">
        <v>33.9454</v>
      </c>
      <c r="KH356">
        <v>29.4293</v>
      </c>
      <c r="KI356">
        <v>874.759</v>
      </c>
      <c r="KJ356">
        <v>18.3779</v>
      </c>
      <c r="KK356">
        <v>100.92</v>
      </c>
      <c r="KL356">
        <v>100.477</v>
      </c>
    </row>
    <row r="357" spans="1:298">
      <c r="A357">
        <v>341</v>
      </c>
      <c r="B357">
        <v>1758650398.6</v>
      </c>
      <c r="C357">
        <v>8772.599999904633</v>
      </c>
      <c r="D357" t="s">
        <v>1129</v>
      </c>
      <c r="E357" t="s">
        <v>1130</v>
      </c>
      <c r="F357">
        <v>5</v>
      </c>
      <c r="G357" t="s">
        <v>1026</v>
      </c>
      <c r="H357" t="s">
        <v>437</v>
      </c>
      <c r="I357" t="s">
        <v>438</v>
      </c>
      <c r="J357">
        <v>1758650390.814285</v>
      </c>
      <c r="K357">
        <f>(L357)/1000</f>
        <v>0</v>
      </c>
      <c r="L357">
        <f>IF(DQ357, AO357, AI357)</f>
        <v>0</v>
      </c>
      <c r="M357">
        <f>IF(DQ357, AJ357, AH357)</f>
        <v>0</v>
      </c>
      <c r="N357">
        <f>DS357 - IF(AV357&gt;1, M357*DM357*100.0/(AX357), 0)</f>
        <v>0</v>
      </c>
      <c r="O357">
        <f>((U357-K357/2)*N357-M357)/(U357+K357/2)</f>
        <v>0</v>
      </c>
      <c r="P357">
        <f>O357*(DZ357+EA357)/1000.0</f>
        <v>0</v>
      </c>
      <c r="Q357">
        <f>(DS357 - IF(AV357&gt;1, M357*DM357*100.0/(AX357), 0))*(DZ357+EA357)/1000.0</f>
        <v>0</v>
      </c>
      <c r="R357">
        <f>2.0/((1/T357-1/S357)+SIGN(T357)*SQRT((1/T357-1/S357)*(1/T357-1/S357) + 4*DN357/((DN357+1)*(DN357+1))*(2*1/T357*1/S357-1/S357*1/S357)))</f>
        <v>0</v>
      </c>
      <c r="S357">
        <f>IF(LEFT(DO357,1)&lt;&gt;"0",IF(LEFT(DO357,1)="1",3.0,DP357),$D$5+$E$5*(EG357*DZ357/($K$5*1000))+$F$5*(EG357*DZ357/($K$5*1000))*MAX(MIN(DM357,$J$5),$I$5)*MAX(MIN(DM357,$J$5),$I$5)+$G$5*MAX(MIN(DM357,$J$5),$I$5)*(EG357*DZ357/($K$5*1000))+$H$5*(EG357*DZ357/($K$5*1000))*(EG357*DZ357/($K$5*1000)))</f>
        <v>0</v>
      </c>
      <c r="T357">
        <f>K357*(1000-(1000*0.61365*exp(17.502*X357/(240.97+X357))/(DZ357+EA357)+DU357)/2)/(1000*0.61365*exp(17.502*X357/(240.97+X357))/(DZ357+EA357)-DU357)</f>
        <v>0</v>
      </c>
      <c r="U357">
        <f>1/((DN357+1)/(R357/1.6)+1/(S357/1.37)) + DN357/((DN357+1)/(R357/1.6) + DN357/(S357/1.37))</f>
        <v>0</v>
      </c>
      <c r="V357">
        <f>(DI357*DL357)</f>
        <v>0</v>
      </c>
      <c r="W357">
        <f>(EB357+(V357+2*0.95*5.67E-8*(((EB357+$B$7)+273)^4-(EB357+273)^4)-44100*K357)/(1.84*29.3*S357+8*0.95*5.67E-8*(EB357+273)^3))</f>
        <v>0</v>
      </c>
      <c r="X357">
        <f>($C$7*EC357+$D$7*ED357+$E$7*W357)</f>
        <v>0</v>
      </c>
      <c r="Y357">
        <f>0.61365*exp(17.502*X357/(240.97+X357))</f>
        <v>0</v>
      </c>
      <c r="Z357">
        <f>(AA357/AB357*100)</f>
        <v>0</v>
      </c>
      <c r="AA357">
        <f>DU357*(DZ357+EA357)/1000</f>
        <v>0</v>
      </c>
      <c r="AB357">
        <f>0.61365*exp(17.502*EB357/(240.97+EB357))</f>
        <v>0</v>
      </c>
      <c r="AC357">
        <f>(Y357-DU357*(DZ357+EA357)/1000)</f>
        <v>0</v>
      </c>
      <c r="AD357">
        <f>(-K357*44100)</f>
        <v>0</v>
      </c>
      <c r="AE357">
        <f>2*29.3*S357*0.92*(EB357-X357)</f>
        <v>0</v>
      </c>
      <c r="AF357">
        <f>2*0.95*5.67E-8*(((EB357+$B$7)+273)^4-(X357+273)^4)</f>
        <v>0</v>
      </c>
      <c r="AG357">
        <f>V357+AF357+AD357+AE357</f>
        <v>0</v>
      </c>
      <c r="AH357">
        <f>DY357*AV357*(DT357-DS357*(1000-AV357*DV357)/(1000-AV357*DU357))/(100*DM357)</f>
        <v>0</v>
      </c>
      <c r="AI357">
        <f>1000*DY357*AV357*(DU357-DV357)/(100*DM357*(1000-AV357*DU357))</f>
        <v>0</v>
      </c>
      <c r="AJ357">
        <f>(AK357 - AL357 - DZ357*1E3/(8.314*(EB357+273.15)) * AN357/DY357 * AM357) * DY357/(100*DM357) * (1000 - DV357)/1000</f>
        <v>0</v>
      </c>
      <c r="AK357">
        <v>874.5541442234912</v>
      </c>
      <c r="AL357">
        <v>821.3366121212122</v>
      </c>
      <c r="AM357">
        <v>3.365434301156498</v>
      </c>
      <c r="AN357">
        <v>64.96223837057754</v>
      </c>
      <c r="AO357">
        <f>(AQ357 - AP357 + DZ357*1E3/(8.314*(EB357+273.15)) * AS357/DY357 * AR357) * DY357/(100*DM357) * 1000/(1000 - AQ357)</f>
        <v>0</v>
      </c>
      <c r="AP357">
        <v>18.32734476938007</v>
      </c>
      <c r="AQ357">
        <v>24.30113454545453</v>
      </c>
      <c r="AR357">
        <v>-4.249654581619251E-05</v>
      </c>
      <c r="AS357">
        <v>107.1830395523258</v>
      </c>
      <c r="AT357">
        <v>0</v>
      </c>
      <c r="AU357">
        <v>0</v>
      </c>
      <c r="AV357">
        <f>IF(AT357*$H$13&gt;=AX357,1.0,(AX357/(AX357-AT357*$H$13)))</f>
        <v>0</v>
      </c>
      <c r="AW357">
        <f>(AV357-1)*100</f>
        <v>0</v>
      </c>
      <c r="AX357">
        <f>MAX(0,($B$13+$C$13*EG357)/(1+$D$13*EG357)*DZ357/(EB357+273)*$E$13)</f>
        <v>0</v>
      </c>
      <c r="AY357" t="s">
        <v>439</v>
      </c>
      <c r="AZ357" t="s">
        <v>439</v>
      </c>
      <c r="BA357">
        <v>0</v>
      </c>
      <c r="BB357">
        <v>0</v>
      </c>
      <c r="BC357">
        <f>1-BA357/BB357</f>
        <v>0</v>
      </c>
      <c r="BD357">
        <v>0</v>
      </c>
      <c r="BE357" t="s">
        <v>439</v>
      </c>
      <c r="BF357" t="s">
        <v>439</v>
      </c>
      <c r="BG357">
        <v>0</v>
      </c>
      <c r="BH357">
        <v>0</v>
      </c>
      <c r="BI357">
        <f>1-BG357/BH357</f>
        <v>0</v>
      </c>
      <c r="BJ357">
        <v>0.5</v>
      </c>
      <c r="BK357">
        <f>DJ357</f>
        <v>0</v>
      </c>
      <c r="BL357">
        <f>M357</f>
        <v>0</v>
      </c>
      <c r="BM357">
        <f>BI357*BJ357*BK357</f>
        <v>0</v>
      </c>
      <c r="BN357">
        <f>(BL357-BD357)/BK357</f>
        <v>0</v>
      </c>
      <c r="BO357">
        <f>(BB357-BH357)/BH357</f>
        <v>0</v>
      </c>
      <c r="BP357">
        <f>BA357/(BC357+BA357/BH357)</f>
        <v>0</v>
      </c>
      <c r="BQ357" t="s">
        <v>439</v>
      </c>
      <c r="BR357">
        <v>0</v>
      </c>
      <c r="BS357">
        <f>IF(BR357&lt;&gt;0, BR357, BP357)</f>
        <v>0</v>
      </c>
      <c r="BT357">
        <f>1-BS357/BH357</f>
        <v>0</v>
      </c>
      <c r="BU357">
        <f>(BH357-BG357)/(BH357-BS357)</f>
        <v>0</v>
      </c>
      <c r="BV357">
        <f>(BB357-BH357)/(BB357-BS357)</f>
        <v>0</v>
      </c>
      <c r="BW357">
        <f>(BH357-BG357)/(BH357-BA357)</f>
        <v>0</v>
      </c>
      <c r="BX357">
        <f>(BB357-BH357)/(BB357-BA357)</f>
        <v>0</v>
      </c>
      <c r="BY357">
        <f>(BU357*BS357/BG357)</f>
        <v>0</v>
      </c>
      <c r="BZ357">
        <f>(1-BY357)</f>
        <v>0</v>
      </c>
      <c r="DI357">
        <f>$B$11*EH357+$C$11*EI357+$F$11*ET357*(1-EW357)</f>
        <v>0</v>
      </c>
      <c r="DJ357">
        <f>DI357*DK357</f>
        <v>0</v>
      </c>
      <c r="DK357">
        <f>($B$11*$D$9+$C$11*$D$9+$F$11*((FG357+EY357)/MAX(FG357+EY357+FH357, 0.1)*$I$9+FH357/MAX(FG357+EY357+FH357, 0.1)*$J$9))/($B$11+$C$11+$F$11)</f>
        <v>0</v>
      </c>
      <c r="DL357">
        <f>($B$11*$K$9+$C$11*$K$9+$F$11*((FG357+EY357)/MAX(FG357+EY357+FH357, 0.1)*$P$9+FH357/MAX(FG357+EY357+FH357, 0.1)*$Q$9))/($B$11+$C$11+$F$11)</f>
        <v>0</v>
      </c>
      <c r="DM357">
        <v>3.7</v>
      </c>
      <c r="DN357">
        <v>0.5</v>
      </c>
      <c r="DO357" t="s">
        <v>440</v>
      </c>
      <c r="DP357">
        <v>2</v>
      </c>
      <c r="DQ357" t="b">
        <v>1</v>
      </c>
      <c r="DR357">
        <v>1758650390.814285</v>
      </c>
      <c r="DS357">
        <v>777.5446785714284</v>
      </c>
      <c r="DT357">
        <v>842.6550714285714</v>
      </c>
      <c r="DU357">
        <v>24.30641071428571</v>
      </c>
      <c r="DV357">
        <v>18.36096428571429</v>
      </c>
      <c r="DW357">
        <v>777.4733214285715</v>
      </c>
      <c r="DX357">
        <v>24.15209999999999</v>
      </c>
      <c r="DY357">
        <v>500.0233928571428</v>
      </c>
      <c r="DZ357">
        <v>90.4249357142857</v>
      </c>
      <c r="EA357">
        <v>0.03038971071428571</v>
      </c>
      <c r="EB357">
        <v>30.54335</v>
      </c>
      <c r="EC357">
        <v>29.98423214285714</v>
      </c>
      <c r="ED357">
        <v>999.9000000000002</v>
      </c>
      <c r="EE357">
        <v>0</v>
      </c>
      <c r="EF357">
        <v>0</v>
      </c>
      <c r="EG357">
        <v>10000.9875</v>
      </c>
      <c r="EH357">
        <v>0</v>
      </c>
      <c r="EI357">
        <v>11.8036</v>
      </c>
      <c r="EJ357">
        <v>-65.11029642857143</v>
      </c>
      <c r="EK357">
        <v>796.9149285714286</v>
      </c>
      <c r="EL357">
        <v>858.4161071428572</v>
      </c>
      <c r="EM357">
        <v>5.945448214285714</v>
      </c>
      <c r="EN357">
        <v>842.6550714285714</v>
      </c>
      <c r="EO357">
        <v>18.36096428571429</v>
      </c>
      <c r="EP357">
        <v>2.197905357142857</v>
      </c>
      <c r="EQ357">
        <v>1.660288928571429</v>
      </c>
      <c r="ER357">
        <v>18.94705</v>
      </c>
      <c r="ES357">
        <v>14.53003214285714</v>
      </c>
      <c r="ET357">
        <v>1999.991428571429</v>
      </c>
      <c r="EU357">
        <v>0.9800021071428571</v>
      </c>
      <c r="EV357">
        <v>0.01999829285714285</v>
      </c>
      <c r="EW357">
        <v>0</v>
      </c>
      <c r="EX357">
        <v>592.1603571428572</v>
      </c>
      <c r="EY357">
        <v>5.00097</v>
      </c>
      <c r="EZ357">
        <v>11861.65</v>
      </c>
      <c r="FA357">
        <v>16707.53928571429</v>
      </c>
      <c r="FB357">
        <v>41.18257142857142</v>
      </c>
      <c r="FC357">
        <v>41.51771428571429</v>
      </c>
      <c r="FD357">
        <v>41.1205</v>
      </c>
      <c r="FE357">
        <v>41.125</v>
      </c>
      <c r="FF357">
        <v>41.75</v>
      </c>
      <c r="FG357">
        <v>1955.091428571428</v>
      </c>
      <c r="FH357">
        <v>39.9</v>
      </c>
      <c r="FI357">
        <v>0</v>
      </c>
      <c r="FJ357">
        <v>1758650400</v>
      </c>
      <c r="FK357">
        <v>0</v>
      </c>
      <c r="FL357">
        <v>592.2170384615384</v>
      </c>
      <c r="FM357">
        <v>7.190803417629439</v>
      </c>
      <c r="FN357">
        <v>158.7555553573779</v>
      </c>
      <c r="FO357">
        <v>11863.07692307692</v>
      </c>
      <c r="FP357">
        <v>15</v>
      </c>
      <c r="FQ357">
        <v>0</v>
      </c>
      <c r="FR357" t="s">
        <v>441</v>
      </c>
      <c r="FS357">
        <v>1747247426.5</v>
      </c>
      <c r="FT357">
        <v>1747247420.5</v>
      </c>
      <c r="FU357">
        <v>0</v>
      </c>
      <c r="FV357">
        <v>1.027</v>
      </c>
      <c r="FW357">
        <v>0.031</v>
      </c>
      <c r="FX357">
        <v>0.02</v>
      </c>
      <c r="FY357">
        <v>0.05</v>
      </c>
      <c r="FZ357">
        <v>420</v>
      </c>
      <c r="GA357">
        <v>16</v>
      </c>
      <c r="GB357">
        <v>0.01</v>
      </c>
      <c r="GC357">
        <v>0.1</v>
      </c>
      <c r="GD357">
        <v>-64.71984499999999</v>
      </c>
      <c r="GE357">
        <v>-6.840511069418355</v>
      </c>
      <c r="GF357">
        <v>0.6672660979511849</v>
      </c>
      <c r="GG357">
        <v>0</v>
      </c>
      <c r="GH357">
        <v>591.689588235294</v>
      </c>
      <c r="GI357">
        <v>7.95480520039498</v>
      </c>
      <c r="GJ357">
        <v>0.8147863349531003</v>
      </c>
      <c r="GK357">
        <v>-1</v>
      </c>
      <c r="GL357">
        <v>5.93875525</v>
      </c>
      <c r="GM357">
        <v>0.08306870544089484</v>
      </c>
      <c r="GN357">
        <v>0.01472046891024538</v>
      </c>
      <c r="GO357">
        <v>1</v>
      </c>
      <c r="GP357">
        <v>1</v>
      </c>
      <c r="GQ357">
        <v>2</v>
      </c>
      <c r="GR357" t="s">
        <v>442</v>
      </c>
      <c r="GS357">
        <v>3.13501</v>
      </c>
      <c r="GT357">
        <v>2.69065</v>
      </c>
      <c r="GU357">
        <v>0.148722</v>
      </c>
      <c r="GV357">
        <v>0.155106</v>
      </c>
      <c r="GW357">
        <v>0.10705</v>
      </c>
      <c r="GX357">
        <v>0.0866553</v>
      </c>
      <c r="GY357">
        <v>27037.8</v>
      </c>
      <c r="GZ357">
        <v>26886</v>
      </c>
      <c r="HA357">
        <v>29529.2</v>
      </c>
      <c r="HB357">
        <v>29410.3</v>
      </c>
      <c r="HC357">
        <v>34838.2</v>
      </c>
      <c r="HD357">
        <v>35587.2</v>
      </c>
      <c r="HE357">
        <v>41553.3</v>
      </c>
      <c r="HF357">
        <v>41785.2</v>
      </c>
      <c r="HG357">
        <v>1.92175</v>
      </c>
      <c r="HH357">
        <v>1.85697</v>
      </c>
      <c r="HI357">
        <v>0.0649951</v>
      </c>
      <c r="HJ357">
        <v>0</v>
      </c>
      <c r="HK357">
        <v>28.9298</v>
      </c>
      <c r="HL357">
        <v>999.9</v>
      </c>
      <c r="HM357">
        <v>43.3</v>
      </c>
      <c r="HN357">
        <v>31.9</v>
      </c>
      <c r="HO357">
        <v>22.7349</v>
      </c>
      <c r="HP357">
        <v>61.9926</v>
      </c>
      <c r="HQ357">
        <v>25.9335</v>
      </c>
      <c r="HR357">
        <v>1</v>
      </c>
      <c r="HS357">
        <v>0.118437</v>
      </c>
      <c r="HT357">
        <v>-0.828521</v>
      </c>
      <c r="HU357">
        <v>20.3363</v>
      </c>
      <c r="HV357">
        <v>5.21699</v>
      </c>
      <c r="HW357">
        <v>12.0138</v>
      </c>
      <c r="HX357">
        <v>4.9882</v>
      </c>
      <c r="HY357">
        <v>3.28768</v>
      </c>
      <c r="HZ357">
        <v>9999</v>
      </c>
      <c r="IA357">
        <v>9999</v>
      </c>
      <c r="IB357">
        <v>9999</v>
      </c>
      <c r="IC357">
        <v>999.9</v>
      </c>
      <c r="ID357">
        <v>1.86766</v>
      </c>
      <c r="IE357">
        <v>1.86675</v>
      </c>
      <c r="IF357">
        <v>1.86607</v>
      </c>
      <c r="IG357">
        <v>1.86603</v>
      </c>
      <c r="IH357">
        <v>1.86785</v>
      </c>
      <c r="II357">
        <v>1.87028</v>
      </c>
      <c r="IJ357">
        <v>1.86898</v>
      </c>
      <c r="IK357">
        <v>1.87043</v>
      </c>
      <c r="IL357">
        <v>0</v>
      </c>
      <c r="IM357">
        <v>0</v>
      </c>
      <c r="IN357">
        <v>0</v>
      </c>
      <c r="IO357">
        <v>0</v>
      </c>
      <c r="IP357" t="s">
        <v>443</v>
      </c>
      <c r="IQ357" t="s">
        <v>444</v>
      </c>
      <c r="IR357" t="s">
        <v>445</v>
      </c>
      <c r="IS357" t="s">
        <v>445</v>
      </c>
      <c r="IT357" t="s">
        <v>445</v>
      </c>
      <c r="IU357" t="s">
        <v>445</v>
      </c>
      <c r="IV357">
        <v>0</v>
      </c>
      <c r="IW357">
        <v>100</v>
      </c>
      <c r="IX357">
        <v>100</v>
      </c>
      <c r="IY357">
        <v>0.059</v>
      </c>
      <c r="IZ357">
        <v>0.1542</v>
      </c>
      <c r="JA357">
        <v>0.1520806729546384</v>
      </c>
      <c r="JB357">
        <v>0.0003178419753343253</v>
      </c>
      <c r="JC357">
        <v>-6.012475575984678E-07</v>
      </c>
      <c r="JD357">
        <v>7.594320938325871E-11</v>
      </c>
      <c r="JE357">
        <v>-0.06537213769188976</v>
      </c>
      <c r="JF357">
        <v>-0.002779077146552394</v>
      </c>
      <c r="JG357">
        <v>0.0007843295920201409</v>
      </c>
      <c r="JH357">
        <v>-1.211717912536145E-05</v>
      </c>
      <c r="JI357">
        <v>4</v>
      </c>
      <c r="JJ357">
        <v>2338</v>
      </c>
      <c r="JK357">
        <v>1</v>
      </c>
      <c r="JL357">
        <v>27</v>
      </c>
      <c r="JM357">
        <v>190049.5</v>
      </c>
      <c r="JN357">
        <v>190049.6</v>
      </c>
      <c r="JO357">
        <v>1.87012</v>
      </c>
      <c r="JP357">
        <v>2.25342</v>
      </c>
      <c r="JQ357">
        <v>1.39771</v>
      </c>
      <c r="JR357">
        <v>2.34985</v>
      </c>
      <c r="JS357">
        <v>1.49536</v>
      </c>
      <c r="JT357">
        <v>2.57324</v>
      </c>
      <c r="JU357">
        <v>36.908</v>
      </c>
      <c r="JV357">
        <v>24.07</v>
      </c>
      <c r="JW357">
        <v>18</v>
      </c>
      <c r="JX357">
        <v>491.988</v>
      </c>
      <c r="JY357">
        <v>441.166</v>
      </c>
      <c r="JZ357">
        <v>29.4393</v>
      </c>
      <c r="KA357">
        <v>29.1411</v>
      </c>
      <c r="KB357">
        <v>30</v>
      </c>
      <c r="KC357">
        <v>28.981</v>
      </c>
      <c r="KD357">
        <v>28.91</v>
      </c>
      <c r="KE357">
        <v>37.4867</v>
      </c>
      <c r="KF357">
        <v>23.3871</v>
      </c>
      <c r="KG357">
        <v>33.9454</v>
      </c>
      <c r="KH357">
        <v>29.44</v>
      </c>
      <c r="KI357">
        <v>888.129</v>
      </c>
      <c r="KJ357">
        <v>18.3779</v>
      </c>
      <c r="KK357">
        <v>100.922</v>
      </c>
      <c r="KL357">
        <v>100.478</v>
      </c>
    </row>
    <row r="358" spans="1:298">
      <c r="A358">
        <v>342</v>
      </c>
      <c r="B358">
        <v>1758650403.6</v>
      </c>
      <c r="C358">
        <v>8777.599999904633</v>
      </c>
      <c r="D358" t="s">
        <v>1131</v>
      </c>
      <c r="E358" t="s">
        <v>1132</v>
      </c>
      <c r="F358">
        <v>5</v>
      </c>
      <c r="G358" t="s">
        <v>1026</v>
      </c>
      <c r="H358" t="s">
        <v>437</v>
      </c>
      <c r="I358" t="s">
        <v>438</v>
      </c>
      <c r="J358">
        <v>1758650396.1</v>
      </c>
      <c r="K358">
        <f>(L358)/1000</f>
        <v>0</v>
      </c>
      <c r="L358">
        <f>IF(DQ358, AO358, AI358)</f>
        <v>0</v>
      </c>
      <c r="M358">
        <f>IF(DQ358, AJ358, AH358)</f>
        <v>0</v>
      </c>
      <c r="N358">
        <f>DS358 - IF(AV358&gt;1, M358*DM358*100.0/(AX358), 0)</f>
        <v>0</v>
      </c>
      <c r="O358">
        <f>((U358-K358/2)*N358-M358)/(U358+K358/2)</f>
        <v>0</v>
      </c>
      <c r="P358">
        <f>O358*(DZ358+EA358)/1000.0</f>
        <v>0</v>
      </c>
      <c r="Q358">
        <f>(DS358 - IF(AV358&gt;1, M358*DM358*100.0/(AX358), 0))*(DZ358+EA358)/1000.0</f>
        <v>0</v>
      </c>
      <c r="R358">
        <f>2.0/((1/T358-1/S358)+SIGN(T358)*SQRT((1/T358-1/S358)*(1/T358-1/S358) + 4*DN358/((DN358+1)*(DN358+1))*(2*1/T358*1/S358-1/S358*1/S358)))</f>
        <v>0</v>
      </c>
      <c r="S358">
        <f>IF(LEFT(DO358,1)&lt;&gt;"0",IF(LEFT(DO358,1)="1",3.0,DP358),$D$5+$E$5*(EG358*DZ358/($K$5*1000))+$F$5*(EG358*DZ358/($K$5*1000))*MAX(MIN(DM358,$J$5),$I$5)*MAX(MIN(DM358,$J$5),$I$5)+$G$5*MAX(MIN(DM358,$J$5),$I$5)*(EG358*DZ358/($K$5*1000))+$H$5*(EG358*DZ358/($K$5*1000))*(EG358*DZ358/($K$5*1000)))</f>
        <v>0</v>
      </c>
      <c r="T358">
        <f>K358*(1000-(1000*0.61365*exp(17.502*X358/(240.97+X358))/(DZ358+EA358)+DU358)/2)/(1000*0.61365*exp(17.502*X358/(240.97+X358))/(DZ358+EA358)-DU358)</f>
        <v>0</v>
      </c>
      <c r="U358">
        <f>1/((DN358+1)/(R358/1.6)+1/(S358/1.37)) + DN358/((DN358+1)/(R358/1.6) + DN358/(S358/1.37))</f>
        <v>0</v>
      </c>
      <c r="V358">
        <f>(DI358*DL358)</f>
        <v>0</v>
      </c>
      <c r="W358">
        <f>(EB358+(V358+2*0.95*5.67E-8*(((EB358+$B$7)+273)^4-(EB358+273)^4)-44100*K358)/(1.84*29.3*S358+8*0.95*5.67E-8*(EB358+273)^3))</f>
        <v>0</v>
      </c>
      <c r="X358">
        <f>($C$7*EC358+$D$7*ED358+$E$7*W358)</f>
        <v>0</v>
      </c>
      <c r="Y358">
        <f>0.61365*exp(17.502*X358/(240.97+X358))</f>
        <v>0</v>
      </c>
      <c r="Z358">
        <f>(AA358/AB358*100)</f>
        <v>0</v>
      </c>
      <c r="AA358">
        <f>DU358*(DZ358+EA358)/1000</f>
        <v>0</v>
      </c>
      <c r="AB358">
        <f>0.61365*exp(17.502*EB358/(240.97+EB358))</f>
        <v>0</v>
      </c>
      <c r="AC358">
        <f>(Y358-DU358*(DZ358+EA358)/1000)</f>
        <v>0</v>
      </c>
      <c r="AD358">
        <f>(-K358*44100)</f>
        <v>0</v>
      </c>
      <c r="AE358">
        <f>2*29.3*S358*0.92*(EB358-X358)</f>
        <v>0</v>
      </c>
      <c r="AF358">
        <f>2*0.95*5.67E-8*(((EB358+$B$7)+273)^4-(X358+273)^4)</f>
        <v>0</v>
      </c>
      <c r="AG358">
        <f>V358+AF358+AD358+AE358</f>
        <v>0</v>
      </c>
      <c r="AH358">
        <f>DY358*AV358*(DT358-DS358*(1000-AV358*DV358)/(1000-AV358*DU358))/(100*DM358)</f>
        <v>0</v>
      </c>
      <c r="AI358">
        <f>1000*DY358*AV358*(DU358-DV358)/(100*DM358*(1000-AV358*DU358))</f>
        <v>0</v>
      </c>
      <c r="AJ358">
        <f>(AK358 - AL358 - DZ358*1E3/(8.314*(EB358+273.15)) * AN358/DY358 * AM358) * DY358/(100*DM358) * (1000 - DV358)/1000</f>
        <v>0</v>
      </c>
      <c r="AK358">
        <v>891.6068512352658</v>
      </c>
      <c r="AL358">
        <v>838.0480969696965</v>
      </c>
      <c r="AM358">
        <v>3.332224439362782</v>
      </c>
      <c r="AN358">
        <v>64.96223837057754</v>
      </c>
      <c r="AO358">
        <f>(AQ358 - AP358 + DZ358*1E3/(8.314*(EB358+273.15)) * AS358/DY358 * AR358) * DY358/(100*DM358) * 1000/(1000 - AQ358)</f>
        <v>0</v>
      </c>
      <c r="AP358">
        <v>18.28720283540348</v>
      </c>
      <c r="AQ358">
        <v>24.26755212121212</v>
      </c>
      <c r="AR358">
        <v>-0.006182032016887898</v>
      </c>
      <c r="AS358">
        <v>107.1830395523258</v>
      </c>
      <c r="AT358">
        <v>0</v>
      </c>
      <c r="AU358">
        <v>0</v>
      </c>
      <c r="AV358">
        <f>IF(AT358*$H$13&gt;=AX358,1.0,(AX358/(AX358-AT358*$H$13)))</f>
        <v>0</v>
      </c>
      <c r="AW358">
        <f>(AV358-1)*100</f>
        <v>0</v>
      </c>
      <c r="AX358">
        <f>MAX(0,($B$13+$C$13*EG358)/(1+$D$13*EG358)*DZ358/(EB358+273)*$E$13)</f>
        <v>0</v>
      </c>
      <c r="AY358" t="s">
        <v>439</v>
      </c>
      <c r="AZ358" t="s">
        <v>439</v>
      </c>
      <c r="BA358">
        <v>0</v>
      </c>
      <c r="BB358">
        <v>0</v>
      </c>
      <c r="BC358">
        <f>1-BA358/BB358</f>
        <v>0</v>
      </c>
      <c r="BD358">
        <v>0</v>
      </c>
      <c r="BE358" t="s">
        <v>439</v>
      </c>
      <c r="BF358" t="s">
        <v>439</v>
      </c>
      <c r="BG358">
        <v>0</v>
      </c>
      <c r="BH358">
        <v>0</v>
      </c>
      <c r="BI358">
        <f>1-BG358/BH358</f>
        <v>0</v>
      </c>
      <c r="BJ358">
        <v>0.5</v>
      </c>
      <c r="BK358">
        <f>DJ358</f>
        <v>0</v>
      </c>
      <c r="BL358">
        <f>M358</f>
        <v>0</v>
      </c>
      <c r="BM358">
        <f>BI358*BJ358*BK358</f>
        <v>0</v>
      </c>
      <c r="BN358">
        <f>(BL358-BD358)/BK358</f>
        <v>0</v>
      </c>
      <c r="BO358">
        <f>(BB358-BH358)/BH358</f>
        <v>0</v>
      </c>
      <c r="BP358">
        <f>BA358/(BC358+BA358/BH358)</f>
        <v>0</v>
      </c>
      <c r="BQ358" t="s">
        <v>439</v>
      </c>
      <c r="BR358">
        <v>0</v>
      </c>
      <c r="BS358">
        <f>IF(BR358&lt;&gt;0, BR358, BP358)</f>
        <v>0</v>
      </c>
      <c r="BT358">
        <f>1-BS358/BH358</f>
        <v>0</v>
      </c>
      <c r="BU358">
        <f>(BH358-BG358)/(BH358-BS358)</f>
        <v>0</v>
      </c>
      <c r="BV358">
        <f>(BB358-BH358)/(BB358-BS358)</f>
        <v>0</v>
      </c>
      <c r="BW358">
        <f>(BH358-BG358)/(BH358-BA358)</f>
        <v>0</v>
      </c>
      <c r="BX358">
        <f>(BB358-BH358)/(BB358-BA358)</f>
        <v>0</v>
      </c>
      <c r="BY358">
        <f>(BU358*BS358/BG358)</f>
        <v>0</v>
      </c>
      <c r="BZ358">
        <f>(1-BY358)</f>
        <v>0</v>
      </c>
      <c r="DI358">
        <f>$B$11*EH358+$C$11*EI358+$F$11*ET358*(1-EW358)</f>
        <v>0</v>
      </c>
      <c r="DJ358">
        <f>DI358*DK358</f>
        <v>0</v>
      </c>
      <c r="DK358">
        <f>($B$11*$D$9+$C$11*$D$9+$F$11*((FG358+EY358)/MAX(FG358+EY358+FH358, 0.1)*$I$9+FH358/MAX(FG358+EY358+FH358, 0.1)*$J$9))/($B$11+$C$11+$F$11)</f>
        <v>0</v>
      </c>
      <c r="DL358">
        <f>($B$11*$K$9+$C$11*$K$9+$F$11*((FG358+EY358)/MAX(FG358+EY358+FH358, 0.1)*$P$9+FH358/MAX(FG358+EY358+FH358, 0.1)*$Q$9))/($B$11+$C$11+$F$11)</f>
        <v>0</v>
      </c>
      <c r="DM358">
        <v>3.7</v>
      </c>
      <c r="DN358">
        <v>0.5</v>
      </c>
      <c r="DO358" t="s">
        <v>440</v>
      </c>
      <c r="DP358">
        <v>2</v>
      </c>
      <c r="DQ358" t="b">
        <v>1</v>
      </c>
      <c r="DR358">
        <v>1758650396.1</v>
      </c>
      <c r="DS358">
        <v>794.8227777777778</v>
      </c>
      <c r="DT358">
        <v>860.4135185185186</v>
      </c>
      <c r="DU358">
        <v>24.29714444444444</v>
      </c>
      <c r="DV358">
        <v>18.33260740740741</v>
      </c>
      <c r="DW358">
        <v>794.7597777777776</v>
      </c>
      <c r="DX358">
        <v>24.14296666666667</v>
      </c>
      <c r="DY358">
        <v>500.0327407407407</v>
      </c>
      <c r="DZ358">
        <v>90.42440000000001</v>
      </c>
      <c r="EA358">
        <v>0.03039858148148149</v>
      </c>
      <c r="EB358">
        <v>30.54671481481482</v>
      </c>
      <c r="EC358">
        <v>29.98407037037037</v>
      </c>
      <c r="ED358">
        <v>999.9000000000001</v>
      </c>
      <c r="EE358">
        <v>0</v>
      </c>
      <c r="EF358">
        <v>0</v>
      </c>
      <c r="EG358">
        <v>9998.472222222223</v>
      </c>
      <c r="EH358">
        <v>0</v>
      </c>
      <c r="EI358">
        <v>11.8036</v>
      </c>
      <c r="EJ358">
        <v>-65.59077407407408</v>
      </c>
      <c r="EK358">
        <v>814.6154444444445</v>
      </c>
      <c r="EL358">
        <v>876.4811481481481</v>
      </c>
      <c r="EM358">
        <v>5.964542592592593</v>
      </c>
      <c r="EN358">
        <v>860.4135185185186</v>
      </c>
      <c r="EO358">
        <v>18.33260740740741</v>
      </c>
      <c r="EP358">
        <v>2.197054444444444</v>
      </c>
      <c r="EQ358">
        <v>1.657714444444444</v>
      </c>
      <c r="ER358">
        <v>18.94084814814815</v>
      </c>
      <c r="ES358">
        <v>14.506</v>
      </c>
      <c r="ET358">
        <v>2000.011111111111</v>
      </c>
      <c r="EU358">
        <v>0.9800022962962963</v>
      </c>
      <c r="EV358">
        <v>0.01999807037037037</v>
      </c>
      <c r="EW358">
        <v>0</v>
      </c>
      <c r="EX358">
        <v>592.7818888888888</v>
      </c>
      <c r="EY358">
        <v>5.00097</v>
      </c>
      <c r="EZ358">
        <v>11875.20740740741</v>
      </c>
      <c r="FA358">
        <v>16707.68888888889</v>
      </c>
      <c r="FB358">
        <v>41.1824074074074</v>
      </c>
      <c r="FC358">
        <v>41.50459259259259</v>
      </c>
      <c r="FD358">
        <v>41.11333333333332</v>
      </c>
      <c r="FE358">
        <v>41.125</v>
      </c>
      <c r="FF358">
        <v>41.75</v>
      </c>
      <c r="FG358">
        <v>1955.111111111111</v>
      </c>
      <c r="FH358">
        <v>39.9</v>
      </c>
      <c r="FI358">
        <v>0</v>
      </c>
      <c r="FJ358">
        <v>1758650404.8</v>
      </c>
      <c r="FK358">
        <v>0</v>
      </c>
      <c r="FL358">
        <v>592.7976153846154</v>
      </c>
      <c r="FM358">
        <v>5.828239333791919</v>
      </c>
      <c r="FN358">
        <v>144.796581315422</v>
      </c>
      <c r="FO358">
        <v>11875.28076923077</v>
      </c>
      <c r="FP358">
        <v>15</v>
      </c>
      <c r="FQ358">
        <v>0</v>
      </c>
      <c r="FR358" t="s">
        <v>441</v>
      </c>
      <c r="FS358">
        <v>1747247426.5</v>
      </c>
      <c r="FT358">
        <v>1747247420.5</v>
      </c>
      <c r="FU358">
        <v>0</v>
      </c>
      <c r="FV358">
        <v>1.027</v>
      </c>
      <c r="FW358">
        <v>0.031</v>
      </c>
      <c r="FX358">
        <v>0.02</v>
      </c>
      <c r="FY358">
        <v>0.05</v>
      </c>
      <c r="FZ358">
        <v>420</v>
      </c>
      <c r="GA358">
        <v>16</v>
      </c>
      <c r="GB358">
        <v>0.01</v>
      </c>
      <c r="GC358">
        <v>0.1</v>
      </c>
      <c r="GD358">
        <v>-65.32212999999999</v>
      </c>
      <c r="GE358">
        <v>-5.327394371481929</v>
      </c>
      <c r="GF358">
        <v>0.5174011785838906</v>
      </c>
      <c r="GG358">
        <v>0</v>
      </c>
      <c r="GH358">
        <v>592.4239117647058</v>
      </c>
      <c r="GI358">
        <v>6.910634082255963</v>
      </c>
      <c r="GJ358">
        <v>0.7220416872292653</v>
      </c>
      <c r="GK358">
        <v>-1</v>
      </c>
      <c r="GL358">
        <v>5.956059499999999</v>
      </c>
      <c r="GM358">
        <v>0.2470075046904324</v>
      </c>
      <c r="GN358">
        <v>0.02806251903785547</v>
      </c>
      <c r="GO358">
        <v>0</v>
      </c>
      <c r="GP358">
        <v>0</v>
      </c>
      <c r="GQ358">
        <v>2</v>
      </c>
      <c r="GR358" t="s">
        <v>482</v>
      </c>
      <c r="GS358">
        <v>3.13513</v>
      </c>
      <c r="GT358">
        <v>2.69084</v>
      </c>
      <c r="GU358">
        <v>0.150725</v>
      </c>
      <c r="GV358">
        <v>0.157055</v>
      </c>
      <c r="GW358">
        <v>0.106955</v>
      </c>
      <c r="GX358">
        <v>0.08666749999999999</v>
      </c>
      <c r="GY358">
        <v>26974.1</v>
      </c>
      <c r="GZ358">
        <v>26823.6</v>
      </c>
      <c r="HA358">
        <v>29529.1</v>
      </c>
      <c r="HB358">
        <v>29410</v>
      </c>
      <c r="HC358">
        <v>34841.7</v>
      </c>
      <c r="HD358">
        <v>35586.3</v>
      </c>
      <c r="HE358">
        <v>41553</v>
      </c>
      <c r="HF358">
        <v>41784.7</v>
      </c>
      <c r="HG358">
        <v>1.92192</v>
      </c>
      <c r="HH358">
        <v>1.85748</v>
      </c>
      <c r="HI358">
        <v>0.06419420000000001</v>
      </c>
      <c r="HJ358">
        <v>0</v>
      </c>
      <c r="HK358">
        <v>28.9317</v>
      </c>
      <c r="HL358">
        <v>999.9</v>
      </c>
      <c r="HM358">
        <v>43.3</v>
      </c>
      <c r="HN358">
        <v>31.9</v>
      </c>
      <c r="HO358">
        <v>22.7371</v>
      </c>
      <c r="HP358">
        <v>62.0326</v>
      </c>
      <c r="HQ358">
        <v>26.0537</v>
      </c>
      <c r="HR358">
        <v>1</v>
      </c>
      <c r="HS358">
        <v>0.118379</v>
      </c>
      <c r="HT358">
        <v>-0.8325630000000001</v>
      </c>
      <c r="HU358">
        <v>20.3363</v>
      </c>
      <c r="HV358">
        <v>5.21609</v>
      </c>
      <c r="HW358">
        <v>12.0143</v>
      </c>
      <c r="HX358">
        <v>4.98785</v>
      </c>
      <c r="HY358">
        <v>3.28763</v>
      </c>
      <c r="HZ358">
        <v>9999</v>
      </c>
      <c r="IA358">
        <v>9999</v>
      </c>
      <c r="IB358">
        <v>9999</v>
      </c>
      <c r="IC358">
        <v>999.9</v>
      </c>
      <c r="ID358">
        <v>1.86765</v>
      </c>
      <c r="IE358">
        <v>1.86676</v>
      </c>
      <c r="IF358">
        <v>1.86608</v>
      </c>
      <c r="IG358">
        <v>1.86602</v>
      </c>
      <c r="IH358">
        <v>1.86787</v>
      </c>
      <c r="II358">
        <v>1.87031</v>
      </c>
      <c r="IJ358">
        <v>1.86899</v>
      </c>
      <c r="IK358">
        <v>1.87042</v>
      </c>
      <c r="IL358">
        <v>0</v>
      </c>
      <c r="IM358">
        <v>0</v>
      </c>
      <c r="IN358">
        <v>0</v>
      </c>
      <c r="IO358">
        <v>0</v>
      </c>
      <c r="IP358" t="s">
        <v>443</v>
      </c>
      <c r="IQ358" t="s">
        <v>444</v>
      </c>
      <c r="IR358" t="s">
        <v>445</v>
      </c>
      <c r="IS358" t="s">
        <v>445</v>
      </c>
      <c r="IT358" t="s">
        <v>445</v>
      </c>
      <c r="IU358" t="s">
        <v>445</v>
      </c>
      <c r="IV358">
        <v>0</v>
      </c>
      <c r="IW358">
        <v>100</v>
      </c>
      <c r="IX358">
        <v>100</v>
      </c>
      <c r="IY358">
        <v>0.051</v>
      </c>
      <c r="IZ358">
        <v>0.1538</v>
      </c>
      <c r="JA358">
        <v>0.1520806729546384</v>
      </c>
      <c r="JB358">
        <v>0.0003178419753343253</v>
      </c>
      <c r="JC358">
        <v>-6.012475575984678E-07</v>
      </c>
      <c r="JD358">
        <v>7.594320938325871E-11</v>
      </c>
      <c r="JE358">
        <v>-0.06537213769188976</v>
      </c>
      <c r="JF358">
        <v>-0.002779077146552394</v>
      </c>
      <c r="JG358">
        <v>0.0007843295920201409</v>
      </c>
      <c r="JH358">
        <v>-1.211717912536145E-05</v>
      </c>
      <c r="JI358">
        <v>4</v>
      </c>
      <c r="JJ358">
        <v>2338</v>
      </c>
      <c r="JK358">
        <v>1</v>
      </c>
      <c r="JL358">
        <v>27</v>
      </c>
      <c r="JM358">
        <v>190049.6</v>
      </c>
      <c r="JN358">
        <v>190049.7</v>
      </c>
      <c r="JO358">
        <v>1.89697</v>
      </c>
      <c r="JP358">
        <v>2.2644</v>
      </c>
      <c r="JQ358">
        <v>1.39648</v>
      </c>
      <c r="JR358">
        <v>2.34253</v>
      </c>
      <c r="JS358">
        <v>1.49536</v>
      </c>
      <c r="JT358">
        <v>2.58789</v>
      </c>
      <c r="JU358">
        <v>36.908</v>
      </c>
      <c r="JV358">
        <v>24.0612</v>
      </c>
      <c r="JW358">
        <v>18</v>
      </c>
      <c r="JX358">
        <v>492.085</v>
      </c>
      <c r="JY358">
        <v>441.463</v>
      </c>
      <c r="JZ358">
        <v>29.4498</v>
      </c>
      <c r="KA358">
        <v>29.1411</v>
      </c>
      <c r="KB358">
        <v>30</v>
      </c>
      <c r="KC358">
        <v>28.9791</v>
      </c>
      <c r="KD358">
        <v>28.9087</v>
      </c>
      <c r="KE358">
        <v>38.0936</v>
      </c>
      <c r="KF358">
        <v>23.1155</v>
      </c>
      <c r="KG358">
        <v>33.9454</v>
      </c>
      <c r="KH358">
        <v>29.4506</v>
      </c>
      <c r="KI358">
        <v>908.175</v>
      </c>
      <c r="KJ358">
        <v>18.3786</v>
      </c>
      <c r="KK358">
        <v>100.922</v>
      </c>
      <c r="KL358">
        <v>100.477</v>
      </c>
    </row>
    <row r="359" spans="1:298">
      <c r="A359">
        <v>343</v>
      </c>
      <c r="B359">
        <v>1758650408.6</v>
      </c>
      <c r="C359">
        <v>8782.599999904633</v>
      </c>
      <c r="D359" t="s">
        <v>1133</v>
      </c>
      <c r="E359" t="s">
        <v>1134</v>
      </c>
      <c r="F359">
        <v>5</v>
      </c>
      <c r="G359" t="s">
        <v>1026</v>
      </c>
      <c r="H359" t="s">
        <v>437</v>
      </c>
      <c r="I359" t="s">
        <v>438</v>
      </c>
      <c r="J359">
        <v>1758650400.814285</v>
      </c>
      <c r="K359">
        <f>(L359)/1000</f>
        <v>0</v>
      </c>
      <c r="L359">
        <f>IF(DQ359, AO359, AI359)</f>
        <v>0</v>
      </c>
      <c r="M359">
        <f>IF(DQ359, AJ359, AH359)</f>
        <v>0</v>
      </c>
      <c r="N359">
        <f>DS359 - IF(AV359&gt;1, M359*DM359*100.0/(AX359), 0)</f>
        <v>0</v>
      </c>
      <c r="O359">
        <f>((U359-K359/2)*N359-M359)/(U359+K359/2)</f>
        <v>0</v>
      </c>
      <c r="P359">
        <f>O359*(DZ359+EA359)/1000.0</f>
        <v>0</v>
      </c>
      <c r="Q359">
        <f>(DS359 - IF(AV359&gt;1, M359*DM359*100.0/(AX359), 0))*(DZ359+EA359)/1000.0</f>
        <v>0</v>
      </c>
      <c r="R359">
        <f>2.0/((1/T359-1/S359)+SIGN(T359)*SQRT((1/T359-1/S359)*(1/T359-1/S359) + 4*DN359/((DN359+1)*(DN359+1))*(2*1/T359*1/S359-1/S359*1/S359)))</f>
        <v>0</v>
      </c>
      <c r="S359">
        <f>IF(LEFT(DO359,1)&lt;&gt;"0",IF(LEFT(DO359,1)="1",3.0,DP359),$D$5+$E$5*(EG359*DZ359/($K$5*1000))+$F$5*(EG359*DZ359/($K$5*1000))*MAX(MIN(DM359,$J$5),$I$5)*MAX(MIN(DM359,$J$5),$I$5)+$G$5*MAX(MIN(DM359,$J$5),$I$5)*(EG359*DZ359/($K$5*1000))+$H$5*(EG359*DZ359/($K$5*1000))*(EG359*DZ359/($K$5*1000)))</f>
        <v>0</v>
      </c>
      <c r="T359">
        <f>K359*(1000-(1000*0.61365*exp(17.502*X359/(240.97+X359))/(DZ359+EA359)+DU359)/2)/(1000*0.61365*exp(17.502*X359/(240.97+X359))/(DZ359+EA359)-DU359)</f>
        <v>0</v>
      </c>
      <c r="U359">
        <f>1/((DN359+1)/(R359/1.6)+1/(S359/1.37)) + DN359/((DN359+1)/(R359/1.6) + DN359/(S359/1.37))</f>
        <v>0</v>
      </c>
      <c r="V359">
        <f>(DI359*DL359)</f>
        <v>0</v>
      </c>
      <c r="W359">
        <f>(EB359+(V359+2*0.95*5.67E-8*(((EB359+$B$7)+273)^4-(EB359+273)^4)-44100*K359)/(1.84*29.3*S359+8*0.95*5.67E-8*(EB359+273)^3))</f>
        <v>0</v>
      </c>
      <c r="X359">
        <f>($C$7*EC359+$D$7*ED359+$E$7*W359)</f>
        <v>0</v>
      </c>
      <c r="Y359">
        <f>0.61365*exp(17.502*X359/(240.97+X359))</f>
        <v>0</v>
      </c>
      <c r="Z359">
        <f>(AA359/AB359*100)</f>
        <v>0</v>
      </c>
      <c r="AA359">
        <f>DU359*(DZ359+EA359)/1000</f>
        <v>0</v>
      </c>
      <c r="AB359">
        <f>0.61365*exp(17.502*EB359/(240.97+EB359))</f>
        <v>0</v>
      </c>
      <c r="AC359">
        <f>(Y359-DU359*(DZ359+EA359)/1000)</f>
        <v>0</v>
      </c>
      <c r="AD359">
        <f>(-K359*44100)</f>
        <v>0</v>
      </c>
      <c r="AE359">
        <f>2*29.3*S359*0.92*(EB359-X359)</f>
        <v>0</v>
      </c>
      <c r="AF359">
        <f>2*0.95*5.67E-8*(((EB359+$B$7)+273)^4-(X359+273)^4)</f>
        <v>0</v>
      </c>
      <c r="AG359">
        <f>V359+AF359+AD359+AE359</f>
        <v>0</v>
      </c>
      <c r="AH359">
        <f>DY359*AV359*(DT359-DS359*(1000-AV359*DV359)/(1000-AV359*DU359))/(100*DM359)</f>
        <v>0</v>
      </c>
      <c r="AI359">
        <f>1000*DY359*AV359*(DU359-DV359)/(100*DM359*(1000-AV359*DU359))</f>
        <v>0</v>
      </c>
      <c r="AJ359">
        <f>(AK359 - AL359 - DZ359*1E3/(8.314*(EB359+273.15)) * AN359/DY359 * AM359) * DY359/(100*DM359) * (1000 - DV359)/1000</f>
        <v>0</v>
      </c>
      <c r="AK359">
        <v>908.4229300855549</v>
      </c>
      <c r="AL359">
        <v>854.5939333333336</v>
      </c>
      <c r="AM359">
        <v>3.319451781972325</v>
      </c>
      <c r="AN359">
        <v>64.96223837057754</v>
      </c>
      <c r="AO359">
        <f>(AQ359 - AP359 + DZ359*1E3/(8.314*(EB359+273.15)) * AS359/DY359 * AR359) * DY359/(100*DM359) * 1000/(1000 - AQ359)</f>
        <v>0</v>
      </c>
      <c r="AP359">
        <v>18.33701612685898</v>
      </c>
      <c r="AQ359">
        <v>24.26589212121212</v>
      </c>
      <c r="AR359">
        <v>0.0001423734738090071</v>
      </c>
      <c r="AS359">
        <v>107.1830395523258</v>
      </c>
      <c r="AT359">
        <v>0</v>
      </c>
      <c r="AU359">
        <v>0</v>
      </c>
      <c r="AV359">
        <f>IF(AT359*$H$13&gt;=AX359,1.0,(AX359/(AX359-AT359*$H$13)))</f>
        <v>0</v>
      </c>
      <c r="AW359">
        <f>(AV359-1)*100</f>
        <v>0</v>
      </c>
      <c r="AX359">
        <f>MAX(0,($B$13+$C$13*EG359)/(1+$D$13*EG359)*DZ359/(EB359+273)*$E$13)</f>
        <v>0</v>
      </c>
      <c r="AY359" t="s">
        <v>439</v>
      </c>
      <c r="AZ359" t="s">
        <v>439</v>
      </c>
      <c r="BA359">
        <v>0</v>
      </c>
      <c r="BB359">
        <v>0</v>
      </c>
      <c r="BC359">
        <f>1-BA359/BB359</f>
        <v>0</v>
      </c>
      <c r="BD359">
        <v>0</v>
      </c>
      <c r="BE359" t="s">
        <v>439</v>
      </c>
      <c r="BF359" t="s">
        <v>439</v>
      </c>
      <c r="BG359">
        <v>0</v>
      </c>
      <c r="BH359">
        <v>0</v>
      </c>
      <c r="BI359">
        <f>1-BG359/BH359</f>
        <v>0</v>
      </c>
      <c r="BJ359">
        <v>0.5</v>
      </c>
      <c r="BK359">
        <f>DJ359</f>
        <v>0</v>
      </c>
      <c r="BL359">
        <f>M359</f>
        <v>0</v>
      </c>
      <c r="BM359">
        <f>BI359*BJ359*BK359</f>
        <v>0</v>
      </c>
      <c r="BN359">
        <f>(BL359-BD359)/BK359</f>
        <v>0</v>
      </c>
      <c r="BO359">
        <f>(BB359-BH359)/BH359</f>
        <v>0</v>
      </c>
      <c r="BP359">
        <f>BA359/(BC359+BA359/BH359)</f>
        <v>0</v>
      </c>
      <c r="BQ359" t="s">
        <v>439</v>
      </c>
      <c r="BR359">
        <v>0</v>
      </c>
      <c r="BS359">
        <f>IF(BR359&lt;&gt;0, BR359, BP359)</f>
        <v>0</v>
      </c>
      <c r="BT359">
        <f>1-BS359/BH359</f>
        <v>0</v>
      </c>
      <c r="BU359">
        <f>(BH359-BG359)/(BH359-BS359)</f>
        <v>0</v>
      </c>
      <c r="BV359">
        <f>(BB359-BH359)/(BB359-BS359)</f>
        <v>0</v>
      </c>
      <c r="BW359">
        <f>(BH359-BG359)/(BH359-BA359)</f>
        <v>0</v>
      </c>
      <c r="BX359">
        <f>(BB359-BH359)/(BB359-BA359)</f>
        <v>0</v>
      </c>
      <c r="BY359">
        <f>(BU359*BS359/BG359)</f>
        <v>0</v>
      </c>
      <c r="BZ359">
        <f>(1-BY359)</f>
        <v>0</v>
      </c>
      <c r="DI359">
        <f>$B$11*EH359+$C$11*EI359+$F$11*ET359*(1-EW359)</f>
        <v>0</v>
      </c>
      <c r="DJ359">
        <f>DI359*DK359</f>
        <v>0</v>
      </c>
      <c r="DK359">
        <f>($B$11*$D$9+$C$11*$D$9+$F$11*((FG359+EY359)/MAX(FG359+EY359+FH359, 0.1)*$I$9+FH359/MAX(FG359+EY359+FH359, 0.1)*$J$9))/($B$11+$C$11+$F$11)</f>
        <v>0</v>
      </c>
      <c r="DL359">
        <f>($B$11*$K$9+$C$11*$K$9+$F$11*((FG359+EY359)/MAX(FG359+EY359+FH359, 0.1)*$P$9+FH359/MAX(FG359+EY359+FH359, 0.1)*$Q$9))/($B$11+$C$11+$F$11)</f>
        <v>0</v>
      </c>
      <c r="DM359">
        <v>3.7</v>
      </c>
      <c r="DN359">
        <v>0.5</v>
      </c>
      <c r="DO359" t="s">
        <v>440</v>
      </c>
      <c r="DP359">
        <v>2</v>
      </c>
      <c r="DQ359" t="b">
        <v>1</v>
      </c>
      <c r="DR359">
        <v>1758650400.814285</v>
      </c>
      <c r="DS359">
        <v>810.1884642857141</v>
      </c>
      <c r="DT359">
        <v>876.1402500000002</v>
      </c>
      <c r="DU359">
        <v>24.28406071428571</v>
      </c>
      <c r="DV359">
        <v>18.31969642857143</v>
      </c>
      <c r="DW359">
        <v>810.1331428571428</v>
      </c>
      <c r="DX359">
        <v>24.13006785714286</v>
      </c>
      <c r="DY359">
        <v>500.0023214285714</v>
      </c>
      <c r="DZ359">
        <v>90.42380714285716</v>
      </c>
      <c r="EA359">
        <v>0.03053087142857143</v>
      </c>
      <c r="EB359">
        <v>30.54924285714286</v>
      </c>
      <c r="EC359">
        <v>29.98076428571429</v>
      </c>
      <c r="ED359">
        <v>999.9000000000002</v>
      </c>
      <c r="EE359">
        <v>0</v>
      </c>
      <c r="EF359">
        <v>0</v>
      </c>
      <c r="EG359">
        <v>9993.255357142858</v>
      </c>
      <c r="EH359">
        <v>0</v>
      </c>
      <c r="EI359">
        <v>11.8036</v>
      </c>
      <c r="EJ359">
        <v>-65.95178214285714</v>
      </c>
      <c r="EK359">
        <v>830.3525357142856</v>
      </c>
      <c r="EL359">
        <v>892.4903214285715</v>
      </c>
      <c r="EM359">
        <v>5.964368928571427</v>
      </c>
      <c r="EN359">
        <v>876.1402500000002</v>
      </c>
      <c r="EO359">
        <v>18.31969642857143</v>
      </c>
      <c r="EP359">
        <v>2.195857142857143</v>
      </c>
      <c r="EQ359">
        <v>1.656537142857143</v>
      </c>
      <c r="ER359">
        <v>18.93212142857143</v>
      </c>
      <c r="ES359">
        <v>14.49501428571429</v>
      </c>
      <c r="ET359">
        <v>1999.999642857143</v>
      </c>
      <c r="EU359">
        <v>0.9800021785714285</v>
      </c>
      <c r="EV359">
        <v>0.01999818928571428</v>
      </c>
      <c r="EW359">
        <v>0</v>
      </c>
      <c r="EX359">
        <v>593.24</v>
      </c>
      <c r="EY359">
        <v>5.00097</v>
      </c>
      <c r="EZ359">
        <v>11885.63214285714</v>
      </c>
      <c r="FA359">
        <v>16707.58571428572</v>
      </c>
      <c r="FB359">
        <v>41.18257142857141</v>
      </c>
      <c r="FC359">
        <v>41.5</v>
      </c>
      <c r="FD359">
        <v>41.116</v>
      </c>
      <c r="FE359">
        <v>41.125</v>
      </c>
      <c r="FF359">
        <v>41.75</v>
      </c>
      <c r="FG359">
        <v>1955.099642857143</v>
      </c>
      <c r="FH359">
        <v>39.9</v>
      </c>
      <c r="FI359">
        <v>0</v>
      </c>
      <c r="FJ359">
        <v>1758650409.6</v>
      </c>
      <c r="FK359">
        <v>0</v>
      </c>
      <c r="FL359">
        <v>593.2530769230769</v>
      </c>
      <c r="FM359">
        <v>6.574837616819747</v>
      </c>
      <c r="FN359">
        <v>123.6991453065902</v>
      </c>
      <c r="FO359">
        <v>11885.93846153846</v>
      </c>
      <c r="FP359">
        <v>15</v>
      </c>
      <c r="FQ359">
        <v>0</v>
      </c>
      <c r="FR359" t="s">
        <v>441</v>
      </c>
      <c r="FS359">
        <v>1747247426.5</v>
      </c>
      <c r="FT359">
        <v>1747247420.5</v>
      </c>
      <c r="FU359">
        <v>0</v>
      </c>
      <c r="FV359">
        <v>1.027</v>
      </c>
      <c r="FW359">
        <v>0.031</v>
      </c>
      <c r="FX359">
        <v>0.02</v>
      </c>
      <c r="FY359">
        <v>0.05</v>
      </c>
      <c r="FZ359">
        <v>420</v>
      </c>
      <c r="GA359">
        <v>16</v>
      </c>
      <c r="GB359">
        <v>0.01</v>
      </c>
      <c r="GC359">
        <v>0.1</v>
      </c>
      <c r="GD359">
        <v>-65.66627249999999</v>
      </c>
      <c r="GE359">
        <v>-4.612373358348922</v>
      </c>
      <c r="GF359">
        <v>0.4467585606272697</v>
      </c>
      <c r="GG359">
        <v>0</v>
      </c>
      <c r="GH359">
        <v>592.9054411764706</v>
      </c>
      <c r="GI359">
        <v>6.277448433656757</v>
      </c>
      <c r="GJ359">
        <v>0.6575995648692751</v>
      </c>
      <c r="GK359">
        <v>-1</v>
      </c>
      <c r="GL359">
        <v>5.957674249999999</v>
      </c>
      <c r="GM359">
        <v>0.1004750093808436</v>
      </c>
      <c r="GN359">
        <v>0.02783089649000732</v>
      </c>
      <c r="GO359">
        <v>0</v>
      </c>
      <c r="GP359">
        <v>0</v>
      </c>
      <c r="GQ359">
        <v>2</v>
      </c>
      <c r="GR359" t="s">
        <v>482</v>
      </c>
      <c r="GS359">
        <v>3.13503</v>
      </c>
      <c r="GT359">
        <v>2.69103</v>
      </c>
      <c r="GU359">
        <v>0.1527</v>
      </c>
      <c r="GV359">
        <v>0.159019</v>
      </c>
      <c r="GW359">
        <v>0.106957</v>
      </c>
      <c r="GX359">
        <v>0.08683340000000001</v>
      </c>
      <c r="GY359">
        <v>26911.2</v>
      </c>
      <c r="GZ359">
        <v>26761.2</v>
      </c>
      <c r="HA359">
        <v>29529</v>
      </c>
      <c r="HB359">
        <v>29410</v>
      </c>
      <c r="HC359">
        <v>34841.7</v>
      </c>
      <c r="HD359">
        <v>35579.9</v>
      </c>
      <c r="HE359">
        <v>41553</v>
      </c>
      <c r="HF359">
        <v>41784.9</v>
      </c>
      <c r="HG359">
        <v>1.92197</v>
      </c>
      <c r="HH359">
        <v>1.85732</v>
      </c>
      <c r="HI359">
        <v>0.0641383</v>
      </c>
      <c r="HJ359">
        <v>0</v>
      </c>
      <c r="HK359">
        <v>28.9323</v>
      </c>
      <c r="HL359">
        <v>999.9</v>
      </c>
      <c r="HM359">
        <v>43.2</v>
      </c>
      <c r="HN359">
        <v>31.9</v>
      </c>
      <c r="HO359">
        <v>22.6838</v>
      </c>
      <c r="HP359">
        <v>62.0426</v>
      </c>
      <c r="HQ359">
        <v>26.0697</v>
      </c>
      <c r="HR359">
        <v>1</v>
      </c>
      <c r="HS359">
        <v>0.118303</v>
      </c>
      <c r="HT359">
        <v>-0.843543</v>
      </c>
      <c r="HU359">
        <v>20.3363</v>
      </c>
      <c r="HV359">
        <v>5.21654</v>
      </c>
      <c r="HW359">
        <v>12.0135</v>
      </c>
      <c r="HX359">
        <v>4.9879</v>
      </c>
      <c r="HY359">
        <v>3.28763</v>
      </c>
      <c r="HZ359">
        <v>9999</v>
      </c>
      <c r="IA359">
        <v>9999</v>
      </c>
      <c r="IB359">
        <v>9999</v>
      </c>
      <c r="IC359">
        <v>999.9</v>
      </c>
      <c r="ID359">
        <v>1.86767</v>
      </c>
      <c r="IE359">
        <v>1.86676</v>
      </c>
      <c r="IF359">
        <v>1.86606</v>
      </c>
      <c r="IG359">
        <v>1.86601</v>
      </c>
      <c r="IH359">
        <v>1.86785</v>
      </c>
      <c r="II359">
        <v>1.8703</v>
      </c>
      <c r="IJ359">
        <v>1.86901</v>
      </c>
      <c r="IK359">
        <v>1.87042</v>
      </c>
      <c r="IL359">
        <v>0</v>
      </c>
      <c r="IM359">
        <v>0</v>
      </c>
      <c r="IN359">
        <v>0</v>
      </c>
      <c r="IO359">
        <v>0</v>
      </c>
      <c r="IP359" t="s">
        <v>443</v>
      </c>
      <c r="IQ359" t="s">
        <v>444</v>
      </c>
      <c r="IR359" t="s">
        <v>445</v>
      </c>
      <c r="IS359" t="s">
        <v>445</v>
      </c>
      <c r="IT359" t="s">
        <v>445</v>
      </c>
      <c r="IU359" t="s">
        <v>445</v>
      </c>
      <c r="IV359">
        <v>0</v>
      </c>
      <c r="IW359">
        <v>100</v>
      </c>
      <c r="IX359">
        <v>100</v>
      </c>
      <c r="IY359">
        <v>0.042</v>
      </c>
      <c r="IZ359">
        <v>0.1538</v>
      </c>
      <c r="JA359">
        <v>0.1520806729546384</v>
      </c>
      <c r="JB359">
        <v>0.0003178419753343253</v>
      </c>
      <c r="JC359">
        <v>-6.012475575984678E-07</v>
      </c>
      <c r="JD359">
        <v>7.594320938325871E-11</v>
      </c>
      <c r="JE359">
        <v>-0.06537213769188976</v>
      </c>
      <c r="JF359">
        <v>-0.002779077146552394</v>
      </c>
      <c r="JG359">
        <v>0.0007843295920201409</v>
      </c>
      <c r="JH359">
        <v>-1.211717912536145E-05</v>
      </c>
      <c r="JI359">
        <v>4</v>
      </c>
      <c r="JJ359">
        <v>2338</v>
      </c>
      <c r="JK359">
        <v>1</v>
      </c>
      <c r="JL359">
        <v>27</v>
      </c>
      <c r="JM359">
        <v>190049.7</v>
      </c>
      <c r="JN359">
        <v>190049.8</v>
      </c>
      <c r="JO359">
        <v>1.92871</v>
      </c>
      <c r="JP359">
        <v>2.25952</v>
      </c>
      <c r="JQ359">
        <v>1.39771</v>
      </c>
      <c r="JR359">
        <v>2.34863</v>
      </c>
      <c r="JS359">
        <v>1.49536</v>
      </c>
      <c r="JT359">
        <v>2.67212</v>
      </c>
      <c r="JU359">
        <v>36.9317</v>
      </c>
      <c r="JV359">
        <v>24.0612</v>
      </c>
      <c r="JW359">
        <v>18</v>
      </c>
      <c r="JX359">
        <v>492.111</v>
      </c>
      <c r="JY359">
        <v>441.371</v>
      </c>
      <c r="JZ359">
        <v>29.4611</v>
      </c>
      <c r="KA359">
        <v>29.141</v>
      </c>
      <c r="KB359">
        <v>29.9999</v>
      </c>
      <c r="KC359">
        <v>28.9785</v>
      </c>
      <c r="KD359">
        <v>28.9087</v>
      </c>
      <c r="KE359">
        <v>38.6308</v>
      </c>
      <c r="KF359">
        <v>23.1155</v>
      </c>
      <c r="KG359">
        <v>33.9454</v>
      </c>
      <c r="KH359">
        <v>29.4628</v>
      </c>
      <c r="KI359">
        <v>921.535</v>
      </c>
      <c r="KJ359">
        <v>18.3793</v>
      </c>
      <c r="KK359">
        <v>100.921</v>
      </c>
      <c r="KL359">
        <v>100.477</v>
      </c>
    </row>
    <row r="360" spans="1:298">
      <c r="A360">
        <v>344</v>
      </c>
      <c r="B360">
        <v>1758650413.6</v>
      </c>
      <c r="C360">
        <v>8787.599999904633</v>
      </c>
      <c r="D360" t="s">
        <v>1135</v>
      </c>
      <c r="E360" t="s">
        <v>1136</v>
      </c>
      <c r="F360">
        <v>5</v>
      </c>
      <c r="G360" t="s">
        <v>1026</v>
      </c>
      <c r="H360" t="s">
        <v>437</v>
      </c>
      <c r="I360" t="s">
        <v>438</v>
      </c>
      <c r="J360">
        <v>1758650406.1</v>
      </c>
      <c r="K360">
        <f>(L360)/1000</f>
        <v>0</v>
      </c>
      <c r="L360">
        <f>IF(DQ360, AO360, AI360)</f>
        <v>0</v>
      </c>
      <c r="M360">
        <f>IF(DQ360, AJ360, AH360)</f>
        <v>0</v>
      </c>
      <c r="N360">
        <f>DS360 - IF(AV360&gt;1, M360*DM360*100.0/(AX360), 0)</f>
        <v>0</v>
      </c>
      <c r="O360">
        <f>((U360-K360/2)*N360-M360)/(U360+K360/2)</f>
        <v>0</v>
      </c>
      <c r="P360">
        <f>O360*(DZ360+EA360)/1000.0</f>
        <v>0</v>
      </c>
      <c r="Q360">
        <f>(DS360 - IF(AV360&gt;1, M360*DM360*100.0/(AX360), 0))*(DZ360+EA360)/1000.0</f>
        <v>0</v>
      </c>
      <c r="R360">
        <f>2.0/((1/T360-1/S360)+SIGN(T360)*SQRT((1/T360-1/S360)*(1/T360-1/S360) + 4*DN360/((DN360+1)*(DN360+1))*(2*1/T360*1/S360-1/S360*1/S360)))</f>
        <v>0</v>
      </c>
      <c r="S360">
        <f>IF(LEFT(DO360,1)&lt;&gt;"0",IF(LEFT(DO360,1)="1",3.0,DP360),$D$5+$E$5*(EG360*DZ360/($K$5*1000))+$F$5*(EG360*DZ360/($K$5*1000))*MAX(MIN(DM360,$J$5),$I$5)*MAX(MIN(DM360,$J$5),$I$5)+$G$5*MAX(MIN(DM360,$J$5),$I$5)*(EG360*DZ360/($K$5*1000))+$H$5*(EG360*DZ360/($K$5*1000))*(EG360*DZ360/($K$5*1000)))</f>
        <v>0</v>
      </c>
      <c r="T360">
        <f>K360*(1000-(1000*0.61365*exp(17.502*X360/(240.97+X360))/(DZ360+EA360)+DU360)/2)/(1000*0.61365*exp(17.502*X360/(240.97+X360))/(DZ360+EA360)-DU360)</f>
        <v>0</v>
      </c>
      <c r="U360">
        <f>1/((DN360+1)/(R360/1.6)+1/(S360/1.37)) + DN360/((DN360+1)/(R360/1.6) + DN360/(S360/1.37))</f>
        <v>0</v>
      </c>
      <c r="V360">
        <f>(DI360*DL360)</f>
        <v>0</v>
      </c>
      <c r="W360">
        <f>(EB360+(V360+2*0.95*5.67E-8*(((EB360+$B$7)+273)^4-(EB360+273)^4)-44100*K360)/(1.84*29.3*S360+8*0.95*5.67E-8*(EB360+273)^3))</f>
        <v>0</v>
      </c>
      <c r="X360">
        <f>($C$7*EC360+$D$7*ED360+$E$7*W360)</f>
        <v>0</v>
      </c>
      <c r="Y360">
        <f>0.61365*exp(17.502*X360/(240.97+X360))</f>
        <v>0</v>
      </c>
      <c r="Z360">
        <f>(AA360/AB360*100)</f>
        <v>0</v>
      </c>
      <c r="AA360">
        <f>DU360*(DZ360+EA360)/1000</f>
        <v>0</v>
      </c>
      <c r="AB360">
        <f>0.61365*exp(17.502*EB360/(240.97+EB360))</f>
        <v>0</v>
      </c>
      <c r="AC360">
        <f>(Y360-DU360*(DZ360+EA360)/1000)</f>
        <v>0</v>
      </c>
      <c r="AD360">
        <f>(-K360*44100)</f>
        <v>0</v>
      </c>
      <c r="AE360">
        <f>2*29.3*S360*0.92*(EB360-X360)</f>
        <v>0</v>
      </c>
      <c r="AF360">
        <f>2*0.95*5.67E-8*(((EB360+$B$7)+273)^4-(X360+273)^4)</f>
        <v>0</v>
      </c>
      <c r="AG360">
        <f>V360+AF360+AD360+AE360</f>
        <v>0</v>
      </c>
      <c r="AH360">
        <f>DY360*AV360*(DT360-DS360*(1000-AV360*DV360)/(1000-AV360*DU360))/(100*DM360)</f>
        <v>0</v>
      </c>
      <c r="AI360">
        <f>1000*DY360*AV360*(DU360-DV360)/(100*DM360*(1000-AV360*DU360))</f>
        <v>0</v>
      </c>
      <c r="AJ360">
        <f>(AK360 - AL360 - DZ360*1E3/(8.314*(EB360+273.15)) * AN360/DY360 * AM360) * DY360/(100*DM360) * (1000 - DV360)/1000</f>
        <v>0</v>
      </c>
      <c r="AK360">
        <v>925.9464389655442</v>
      </c>
      <c r="AL360">
        <v>871.6283999999999</v>
      </c>
      <c r="AM360">
        <v>3.416190076870226</v>
      </c>
      <c r="AN360">
        <v>64.96223837057754</v>
      </c>
      <c r="AO360">
        <f>(AQ360 - AP360 + DZ360*1E3/(8.314*(EB360+273.15)) * AS360/DY360 * AR360) * DY360/(100*DM360) * 1000/(1000 - AQ360)</f>
        <v>0</v>
      </c>
      <c r="AP360">
        <v>18.35253261937589</v>
      </c>
      <c r="AQ360">
        <v>24.27501090909091</v>
      </c>
      <c r="AR360">
        <v>0.0002973713943455054</v>
      </c>
      <c r="AS360">
        <v>107.1830395523258</v>
      </c>
      <c r="AT360">
        <v>0</v>
      </c>
      <c r="AU360">
        <v>0</v>
      </c>
      <c r="AV360">
        <f>IF(AT360*$H$13&gt;=AX360,1.0,(AX360/(AX360-AT360*$H$13)))</f>
        <v>0</v>
      </c>
      <c r="AW360">
        <f>(AV360-1)*100</f>
        <v>0</v>
      </c>
      <c r="AX360">
        <f>MAX(0,($B$13+$C$13*EG360)/(1+$D$13*EG360)*DZ360/(EB360+273)*$E$13)</f>
        <v>0</v>
      </c>
      <c r="AY360" t="s">
        <v>439</v>
      </c>
      <c r="AZ360" t="s">
        <v>439</v>
      </c>
      <c r="BA360">
        <v>0</v>
      </c>
      <c r="BB360">
        <v>0</v>
      </c>
      <c r="BC360">
        <f>1-BA360/BB360</f>
        <v>0</v>
      </c>
      <c r="BD360">
        <v>0</v>
      </c>
      <c r="BE360" t="s">
        <v>439</v>
      </c>
      <c r="BF360" t="s">
        <v>439</v>
      </c>
      <c r="BG360">
        <v>0</v>
      </c>
      <c r="BH360">
        <v>0</v>
      </c>
      <c r="BI360">
        <f>1-BG360/BH360</f>
        <v>0</v>
      </c>
      <c r="BJ360">
        <v>0.5</v>
      </c>
      <c r="BK360">
        <f>DJ360</f>
        <v>0</v>
      </c>
      <c r="BL360">
        <f>M360</f>
        <v>0</v>
      </c>
      <c r="BM360">
        <f>BI360*BJ360*BK360</f>
        <v>0</v>
      </c>
      <c r="BN360">
        <f>(BL360-BD360)/BK360</f>
        <v>0</v>
      </c>
      <c r="BO360">
        <f>(BB360-BH360)/BH360</f>
        <v>0</v>
      </c>
      <c r="BP360">
        <f>BA360/(BC360+BA360/BH360)</f>
        <v>0</v>
      </c>
      <c r="BQ360" t="s">
        <v>439</v>
      </c>
      <c r="BR360">
        <v>0</v>
      </c>
      <c r="BS360">
        <f>IF(BR360&lt;&gt;0, BR360, BP360)</f>
        <v>0</v>
      </c>
      <c r="BT360">
        <f>1-BS360/BH360</f>
        <v>0</v>
      </c>
      <c r="BU360">
        <f>(BH360-BG360)/(BH360-BS360)</f>
        <v>0</v>
      </c>
      <c r="BV360">
        <f>(BB360-BH360)/(BB360-BS360)</f>
        <v>0</v>
      </c>
      <c r="BW360">
        <f>(BH360-BG360)/(BH360-BA360)</f>
        <v>0</v>
      </c>
      <c r="BX360">
        <f>(BB360-BH360)/(BB360-BA360)</f>
        <v>0</v>
      </c>
      <c r="BY360">
        <f>(BU360*BS360/BG360)</f>
        <v>0</v>
      </c>
      <c r="BZ360">
        <f>(1-BY360)</f>
        <v>0</v>
      </c>
      <c r="DI360">
        <f>$B$11*EH360+$C$11*EI360+$F$11*ET360*(1-EW360)</f>
        <v>0</v>
      </c>
      <c r="DJ360">
        <f>DI360*DK360</f>
        <v>0</v>
      </c>
      <c r="DK360">
        <f>($B$11*$D$9+$C$11*$D$9+$F$11*((FG360+EY360)/MAX(FG360+EY360+FH360, 0.1)*$I$9+FH360/MAX(FG360+EY360+FH360, 0.1)*$J$9))/($B$11+$C$11+$F$11)</f>
        <v>0</v>
      </c>
      <c r="DL360">
        <f>($B$11*$K$9+$C$11*$K$9+$F$11*((FG360+EY360)/MAX(FG360+EY360+FH360, 0.1)*$P$9+FH360/MAX(FG360+EY360+FH360, 0.1)*$Q$9))/($B$11+$C$11+$F$11)</f>
        <v>0</v>
      </c>
      <c r="DM360">
        <v>3.7</v>
      </c>
      <c r="DN360">
        <v>0.5</v>
      </c>
      <c r="DO360" t="s">
        <v>440</v>
      </c>
      <c r="DP360">
        <v>2</v>
      </c>
      <c r="DQ360" t="b">
        <v>1</v>
      </c>
      <c r="DR360">
        <v>1758650406.1</v>
      </c>
      <c r="DS360">
        <v>827.4558518518519</v>
      </c>
      <c r="DT360">
        <v>893.9121851851851</v>
      </c>
      <c r="DU360">
        <v>24.27147777777778</v>
      </c>
      <c r="DV360">
        <v>18.32388888888889</v>
      </c>
      <c r="DW360">
        <v>827.4094074074075</v>
      </c>
      <c r="DX360">
        <v>24.11764814814815</v>
      </c>
      <c r="DY360">
        <v>499.9861481481482</v>
      </c>
      <c r="DZ360">
        <v>90.42374814814814</v>
      </c>
      <c r="EA360">
        <v>0.03071486666666667</v>
      </c>
      <c r="EB360">
        <v>30.55107777777777</v>
      </c>
      <c r="EC360">
        <v>29.98087407407407</v>
      </c>
      <c r="ED360">
        <v>999.9000000000001</v>
      </c>
      <c r="EE360">
        <v>0</v>
      </c>
      <c r="EF360">
        <v>0</v>
      </c>
      <c r="EG360">
        <v>9994.496296296295</v>
      </c>
      <c r="EH360">
        <v>0</v>
      </c>
      <c r="EI360">
        <v>11.8036</v>
      </c>
      <c r="EJ360">
        <v>-66.45632222222221</v>
      </c>
      <c r="EK360">
        <v>848.0389259259259</v>
      </c>
      <c r="EL360">
        <v>910.5982222222221</v>
      </c>
      <c r="EM360">
        <v>5.947592222222222</v>
      </c>
      <c r="EN360">
        <v>893.9121851851851</v>
      </c>
      <c r="EO360">
        <v>18.32388888888889</v>
      </c>
      <c r="EP360">
        <v>2.194717407407407</v>
      </c>
      <c r="EQ360">
        <v>1.656914444444444</v>
      </c>
      <c r="ER360">
        <v>18.92381111111111</v>
      </c>
      <c r="ES360">
        <v>14.49854074074074</v>
      </c>
      <c r="ET360">
        <v>2000.022222222222</v>
      </c>
      <c r="EU360">
        <v>0.9800024074074073</v>
      </c>
      <c r="EV360">
        <v>0.01999795925925926</v>
      </c>
      <c r="EW360">
        <v>0</v>
      </c>
      <c r="EX360">
        <v>593.7971481481482</v>
      </c>
      <c r="EY360">
        <v>5.00097</v>
      </c>
      <c r="EZ360">
        <v>11895.75185185185</v>
      </c>
      <c r="FA360">
        <v>16707.77407407407</v>
      </c>
      <c r="FB360">
        <v>41.18699999999999</v>
      </c>
      <c r="FC360">
        <v>41.5</v>
      </c>
      <c r="FD360">
        <v>41.111</v>
      </c>
      <c r="FE360">
        <v>41.125</v>
      </c>
      <c r="FF360">
        <v>41.75</v>
      </c>
      <c r="FG360">
        <v>1955.122222222222</v>
      </c>
      <c r="FH360">
        <v>39.9</v>
      </c>
      <c r="FI360">
        <v>0</v>
      </c>
      <c r="FJ360">
        <v>1758650415</v>
      </c>
      <c r="FK360">
        <v>0</v>
      </c>
      <c r="FL360">
        <v>593.83052</v>
      </c>
      <c r="FM360">
        <v>5.331538456499916</v>
      </c>
      <c r="FN360">
        <v>96.09999984251377</v>
      </c>
      <c r="FO360">
        <v>11896.624</v>
      </c>
      <c r="FP360">
        <v>15</v>
      </c>
      <c r="FQ360">
        <v>0</v>
      </c>
      <c r="FR360" t="s">
        <v>441</v>
      </c>
      <c r="FS360">
        <v>1747247426.5</v>
      </c>
      <c r="FT360">
        <v>1747247420.5</v>
      </c>
      <c r="FU360">
        <v>0</v>
      </c>
      <c r="FV360">
        <v>1.027</v>
      </c>
      <c r="FW360">
        <v>0.031</v>
      </c>
      <c r="FX360">
        <v>0.02</v>
      </c>
      <c r="FY360">
        <v>0.05</v>
      </c>
      <c r="FZ360">
        <v>420</v>
      </c>
      <c r="GA360">
        <v>16</v>
      </c>
      <c r="GB360">
        <v>0.01</v>
      </c>
      <c r="GC360">
        <v>0.1</v>
      </c>
      <c r="GD360">
        <v>-66.21814500000001</v>
      </c>
      <c r="GE360">
        <v>-5.642791744840537</v>
      </c>
      <c r="GF360">
        <v>0.5530033182314538</v>
      </c>
      <c r="GG360">
        <v>0</v>
      </c>
      <c r="GH360">
        <v>593.485294117647</v>
      </c>
      <c r="GI360">
        <v>6.129533993900988</v>
      </c>
      <c r="GJ360">
        <v>0.6418244917426456</v>
      </c>
      <c r="GK360">
        <v>-1</v>
      </c>
      <c r="GL360">
        <v>5.954287750000001</v>
      </c>
      <c r="GM360">
        <v>-0.2295929831144564</v>
      </c>
      <c r="GN360">
        <v>0.03133423690530054</v>
      </c>
      <c r="GO360">
        <v>0</v>
      </c>
      <c r="GP360">
        <v>0</v>
      </c>
      <c r="GQ360">
        <v>2</v>
      </c>
      <c r="GR360" t="s">
        <v>482</v>
      </c>
      <c r="GS360">
        <v>3.1351</v>
      </c>
      <c r="GT360">
        <v>2.69118</v>
      </c>
      <c r="GU360">
        <v>0.154704</v>
      </c>
      <c r="GV360">
        <v>0.160958</v>
      </c>
      <c r="GW360">
        <v>0.10699</v>
      </c>
      <c r="GX360">
        <v>0.0868559</v>
      </c>
      <c r="GY360">
        <v>26848.2</v>
      </c>
      <c r="GZ360">
        <v>26699.7</v>
      </c>
      <c r="HA360">
        <v>29529.7</v>
      </c>
      <c r="HB360">
        <v>29410.3</v>
      </c>
      <c r="HC360">
        <v>34841.2</v>
      </c>
      <c r="HD360">
        <v>35579.4</v>
      </c>
      <c r="HE360">
        <v>41553.9</v>
      </c>
      <c r="HF360">
        <v>41785.2</v>
      </c>
      <c r="HG360">
        <v>1.92185</v>
      </c>
      <c r="HH360">
        <v>1.857</v>
      </c>
      <c r="HI360">
        <v>0.0649653</v>
      </c>
      <c r="HJ360">
        <v>0</v>
      </c>
      <c r="HK360">
        <v>28.9323</v>
      </c>
      <c r="HL360">
        <v>999.9</v>
      </c>
      <c r="HM360">
        <v>43.2</v>
      </c>
      <c r="HN360">
        <v>31.9</v>
      </c>
      <c r="HO360">
        <v>22.6829</v>
      </c>
      <c r="HP360">
        <v>62.1126</v>
      </c>
      <c r="HQ360">
        <v>25.9215</v>
      </c>
      <c r="HR360">
        <v>1</v>
      </c>
      <c r="HS360">
        <v>0.118153</v>
      </c>
      <c r="HT360">
        <v>-0.881634</v>
      </c>
      <c r="HU360">
        <v>20.3362</v>
      </c>
      <c r="HV360">
        <v>5.21654</v>
      </c>
      <c r="HW360">
        <v>12.014</v>
      </c>
      <c r="HX360">
        <v>4.98815</v>
      </c>
      <c r="HY360">
        <v>3.28772</v>
      </c>
      <c r="HZ360">
        <v>9999</v>
      </c>
      <c r="IA360">
        <v>9999</v>
      </c>
      <c r="IB360">
        <v>9999</v>
      </c>
      <c r="IC360">
        <v>999.9</v>
      </c>
      <c r="ID360">
        <v>1.86766</v>
      </c>
      <c r="IE360">
        <v>1.86676</v>
      </c>
      <c r="IF360">
        <v>1.86606</v>
      </c>
      <c r="IG360">
        <v>1.86602</v>
      </c>
      <c r="IH360">
        <v>1.86787</v>
      </c>
      <c r="II360">
        <v>1.87029</v>
      </c>
      <c r="IJ360">
        <v>1.86899</v>
      </c>
      <c r="IK360">
        <v>1.87042</v>
      </c>
      <c r="IL360">
        <v>0</v>
      </c>
      <c r="IM360">
        <v>0</v>
      </c>
      <c r="IN360">
        <v>0</v>
      </c>
      <c r="IO360">
        <v>0</v>
      </c>
      <c r="IP360" t="s">
        <v>443</v>
      </c>
      <c r="IQ360" t="s">
        <v>444</v>
      </c>
      <c r="IR360" t="s">
        <v>445</v>
      </c>
      <c r="IS360" t="s">
        <v>445</v>
      </c>
      <c r="IT360" t="s">
        <v>445</v>
      </c>
      <c r="IU360" t="s">
        <v>445</v>
      </c>
      <c r="IV360">
        <v>0</v>
      </c>
      <c r="IW360">
        <v>100</v>
      </c>
      <c r="IX360">
        <v>100</v>
      </c>
      <c r="IY360">
        <v>0.034</v>
      </c>
      <c r="IZ360">
        <v>0.1539</v>
      </c>
      <c r="JA360">
        <v>0.1520806729546384</v>
      </c>
      <c r="JB360">
        <v>0.0003178419753343253</v>
      </c>
      <c r="JC360">
        <v>-6.012475575984678E-07</v>
      </c>
      <c r="JD360">
        <v>7.594320938325871E-11</v>
      </c>
      <c r="JE360">
        <v>-0.06537213769188976</v>
      </c>
      <c r="JF360">
        <v>-0.002779077146552394</v>
      </c>
      <c r="JG360">
        <v>0.0007843295920201409</v>
      </c>
      <c r="JH360">
        <v>-1.211717912536145E-05</v>
      </c>
      <c r="JI360">
        <v>4</v>
      </c>
      <c r="JJ360">
        <v>2338</v>
      </c>
      <c r="JK360">
        <v>1</v>
      </c>
      <c r="JL360">
        <v>27</v>
      </c>
      <c r="JM360">
        <v>190049.8</v>
      </c>
      <c r="JN360">
        <v>190049.9</v>
      </c>
      <c r="JO360">
        <v>1.95435</v>
      </c>
      <c r="JP360">
        <v>2.24487</v>
      </c>
      <c r="JQ360">
        <v>1.39648</v>
      </c>
      <c r="JR360">
        <v>2.34985</v>
      </c>
      <c r="JS360">
        <v>1.49536</v>
      </c>
      <c r="JT360">
        <v>2.66968</v>
      </c>
      <c r="JU360">
        <v>36.908</v>
      </c>
      <c r="JV360">
        <v>24.07</v>
      </c>
      <c r="JW360">
        <v>18</v>
      </c>
      <c r="JX360">
        <v>492.032</v>
      </c>
      <c r="JY360">
        <v>441.171</v>
      </c>
      <c r="JZ360">
        <v>29.4756</v>
      </c>
      <c r="KA360">
        <v>29.1385</v>
      </c>
      <c r="KB360">
        <v>29.9999</v>
      </c>
      <c r="KC360">
        <v>28.9785</v>
      </c>
      <c r="KD360">
        <v>28.9087</v>
      </c>
      <c r="KE360">
        <v>39.2269</v>
      </c>
      <c r="KF360">
        <v>23.1155</v>
      </c>
      <c r="KG360">
        <v>33.9454</v>
      </c>
      <c r="KH360">
        <v>29.4814</v>
      </c>
      <c r="KI360">
        <v>941.669</v>
      </c>
      <c r="KJ360">
        <v>18.3793</v>
      </c>
      <c r="KK360">
        <v>100.924</v>
      </c>
      <c r="KL360">
        <v>100.478</v>
      </c>
    </row>
    <row r="361" spans="1:298">
      <c r="A361">
        <v>345</v>
      </c>
      <c r="B361">
        <v>1758650418.6</v>
      </c>
      <c r="C361">
        <v>8792.599999904633</v>
      </c>
      <c r="D361" t="s">
        <v>1137</v>
      </c>
      <c r="E361" t="s">
        <v>1138</v>
      </c>
      <c r="F361">
        <v>5</v>
      </c>
      <c r="G361" t="s">
        <v>1026</v>
      </c>
      <c r="H361" t="s">
        <v>437</v>
      </c>
      <c r="I361" t="s">
        <v>438</v>
      </c>
      <c r="J361">
        <v>1758650410.814285</v>
      </c>
      <c r="K361">
        <f>(L361)/1000</f>
        <v>0</v>
      </c>
      <c r="L361">
        <f>IF(DQ361, AO361, AI361)</f>
        <v>0</v>
      </c>
      <c r="M361">
        <f>IF(DQ361, AJ361, AH361)</f>
        <v>0</v>
      </c>
      <c r="N361">
        <f>DS361 - IF(AV361&gt;1, M361*DM361*100.0/(AX361), 0)</f>
        <v>0</v>
      </c>
      <c r="O361">
        <f>((U361-K361/2)*N361-M361)/(U361+K361/2)</f>
        <v>0</v>
      </c>
      <c r="P361">
        <f>O361*(DZ361+EA361)/1000.0</f>
        <v>0</v>
      </c>
      <c r="Q361">
        <f>(DS361 - IF(AV361&gt;1, M361*DM361*100.0/(AX361), 0))*(DZ361+EA361)/1000.0</f>
        <v>0</v>
      </c>
      <c r="R361">
        <f>2.0/((1/T361-1/S361)+SIGN(T361)*SQRT((1/T361-1/S361)*(1/T361-1/S361) + 4*DN361/((DN361+1)*(DN361+1))*(2*1/T361*1/S361-1/S361*1/S361)))</f>
        <v>0</v>
      </c>
      <c r="S361">
        <f>IF(LEFT(DO361,1)&lt;&gt;"0",IF(LEFT(DO361,1)="1",3.0,DP361),$D$5+$E$5*(EG361*DZ361/($K$5*1000))+$F$5*(EG361*DZ361/($K$5*1000))*MAX(MIN(DM361,$J$5),$I$5)*MAX(MIN(DM361,$J$5),$I$5)+$G$5*MAX(MIN(DM361,$J$5),$I$5)*(EG361*DZ361/($K$5*1000))+$H$5*(EG361*DZ361/($K$5*1000))*(EG361*DZ361/($K$5*1000)))</f>
        <v>0</v>
      </c>
      <c r="T361">
        <f>K361*(1000-(1000*0.61365*exp(17.502*X361/(240.97+X361))/(DZ361+EA361)+DU361)/2)/(1000*0.61365*exp(17.502*X361/(240.97+X361))/(DZ361+EA361)-DU361)</f>
        <v>0</v>
      </c>
      <c r="U361">
        <f>1/((DN361+1)/(R361/1.6)+1/(S361/1.37)) + DN361/((DN361+1)/(R361/1.6) + DN361/(S361/1.37))</f>
        <v>0</v>
      </c>
      <c r="V361">
        <f>(DI361*DL361)</f>
        <v>0</v>
      </c>
      <c r="W361">
        <f>(EB361+(V361+2*0.95*5.67E-8*(((EB361+$B$7)+273)^4-(EB361+273)^4)-44100*K361)/(1.84*29.3*S361+8*0.95*5.67E-8*(EB361+273)^3))</f>
        <v>0</v>
      </c>
      <c r="X361">
        <f>($C$7*EC361+$D$7*ED361+$E$7*W361)</f>
        <v>0</v>
      </c>
      <c r="Y361">
        <f>0.61365*exp(17.502*X361/(240.97+X361))</f>
        <v>0</v>
      </c>
      <c r="Z361">
        <f>(AA361/AB361*100)</f>
        <v>0</v>
      </c>
      <c r="AA361">
        <f>DU361*(DZ361+EA361)/1000</f>
        <v>0</v>
      </c>
      <c r="AB361">
        <f>0.61365*exp(17.502*EB361/(240.97+EB361))</f>
        <v>0</v>
      </c>
      <c r="AC361">
        <f>(Y361-DU361*(DZ361+EA361)/1000)</f>
        <v>0</v>
      </c>
      <c r="AD361">
        <f>(-K361*44100)</f>
        <v>0</v>
      </c>
      <c r="AE361">
        <f>2*29.3*S361*0.92*(EB361-X361)</f>
        <v>0</v>
      </c>
      <c r="AF361">
        <f>2*0.95*5.67E-8*(((EB361+$B$7)+273)^4-(X361+273)^4)</f>
        <v>0</v>
      </c>
      <c r="AG361">
        <f>V361+AF361+AD361+AE361</f>
        <v>0</v>
      </c>
      <c r="AH361">
        <f>DY361*AV361*(DT361-DS361*(1000-AV361*DV361)/(1000-AV361*DU361))/(100*DM361)</f>
        <v>0</v>
      </c>
      <c r="AI361">
        <f>1000*DY361*AV361*(DU361-DV361)/(100*DM361*(1000-AV361*DU361))</f>
        <v>0</v>
      </c>
      <c r="AJ361">
        <f>(AK361 - AL361 - DZ361*1E3/(8.314*(EB361+273.15)) * AN361/DY361 * AM361) * DY361/(100*DM361) * (1000 - DV361)/1000</f>
        <v>0</v>
      </c>
      <c r="AK361">
        <v>942.9937225478114</v>
      </c>
      <c r="AL361">
        <v>888.4261575757573</v>
      </c>
      <c r="AM361">
        <v>3.354731827929653</v>
      </c>
      <c r="AN361">
        <v>64.96223837057754</v>
      </c>
      <c r="AO361">
        <f>(AQ361 - AP361 + DZ361*1E3/(8.314*(EB361+273.15)) * AS361/DY361 * AR361) * DY361/(100*DM361) * 1000/(1000 - AQ361)</f>
        <v>0</v>
      </c>
      <c r="AP361">
        <v>18.35538449721469</v>
      </c>
      <c r="AQ361">
        <v>24.27533575757576</v>
      </c>
      <c r="AR361">
        <v>-1.230660812059662E-05</v>
      </c>
      <c r="AS361">
        <v>107.1830395523258</v>
      </c>
      <c r="AT361">
        <v>0</v>
      </c>
      <c r="AU361">
        <v>0</v>
      </c>
      <c r="AV361">
        <f>IF(AT361*$H$13&gt;=AX361,1.0,(AX361/(AX361-AT361*$H$13)))</f>
        <v>0</v>
      </c>
      <c r="AW361">
        <f>(AV361-1)*100</f>
        <v>0</v>
      </c>
      <c r="AX361">
        <f>MAX(0,($B$13+$C$13*EG361)/(1+$D$13*EG361)*DZ361/(EB361+273)*$E$13)</f>
        <v>0</v>
      </c>
      <c r="AY361" t="s">
        <v>439</v>
      </c>
      <c r="AZ361" t="s">
        <v>439</v>
      </c>
      <c r="BA361">
        <v>0</v>
      </c>
      <c r="BB361">
        <v>0</v>
      </c>
      <c r="BC361">
        <f>1-BA361/BB361</f>
        <v>0</v>
      </c>
      <c r="BD361">
        <v>0</v>
      </c>
      <c r="BE361" t="s">
        <v>439</v>
      </c>
      <c r="BF361" t="s">
        <v>439</v>
      </c>
      <c r="BG361">
        <v>0</v>
      </c>
      <c r="BH361">
        <v>0</v>
      </c>
      <c r="BI361">
        <f>1-BG361/BH361</f>
        <v>0</v>
      </c>
      <c r="BJ361">
        <v>0.5</v>
      </c>
      <c r="BK361">
        <f>DJ361</f>
        <v>0</v>
      </c>
      <c r="BL361">
        <f>M361</f>
        <v>0</v>
      </c>
      <c r="BM361">
        <f>BI361*BJ361*BK361</f>
        <v>0</v>
      </c>
      <c r="BN361">
        <f>(BL361-BD361)/BK361</f>
        <v>0</v>
      </c>
      <c r="BO361">
        <f>(BB361-BH361)/BH361</f>
        <v>0</v>
      </c>
      <c r="BP361">
        <f>BA361/(BC361+BA361/BH361)</f>
        <v>0</v>
      </c>
      <c r="BQ361" t="s">
        <v>439</v>
      </c>
      <c r="BR361">
        <v>0</v>
      </c>
      <c r="BS361">
        <f>IF(BR361&lt;&gt;0, BR361, BP361)</f>
        <v>0</v>
      </c>
      <c r="BT361">
        <f>1-BS361/BH361</f>
        <v>0</v>
      </c>
      <c r="BU361">
        <f>(BH361-BG361)/(BH361-BS361)</f>
        <v>0</v>
      </c>
      <c r="BV361">
        <f>(BB361-BH361)/(BB361-BS361)</f>
        <v>0</v>
      </c>
      <c r="BW361">
        <f>(BH361-BG361)/(BH361-BA361)</f>
        <v>0</v>
      </c>
      <c r="BX361">
        <f>(BB361-BH361)/(BB361-BA361)</f>
        <v>0</v>
      </c>
      <c r="BY361">
        <f>(BU361*BS361/BG361)</f>
        <v>0</v>
      </c>
      <c r="BZ361">
        <f>(1-BY361)</f>
        <v>0</v>
      </c>
      <c r="DI361">
        <f>$B$11*EH361+$C$11*EI361+$F$11*ET361*(1-EW361)</f>
        <v>0</v>
      </c>
      <c r="DJ361">
        <f>DI361*DK361</f>
        <v>0</v>
      </c>
      <c r="DK361">
        <f>($B$11*$D$9+$C$11*$D$9+$F$11*((FG361+EY361)/MAX(FG361+EY361+FH361, 0.1)*$I$9+FH361/MAX(FG361+EY361+FH361, 0.1)*$J$9))/($B$11+$C$11+$F$11)</f>
        <v>0</v>
      </c>
      <c r="DL361">
        <f>($B$11*$K$9+$C$11*$K$9+$F$11*((FG361+EY361)/MAX(FG361+EY361+FH361, 0.1)*$P$9+FH361/MAX(FG361+EY361+FH361, 0.1)*$Q$9))/($B$11+$C$11+$F$11)</f>
        <v>0</v>
      </c>
      <c r="DM361">
        <v>3.7</v>
      </c>
      <c r="DN361">
        <v>0.5</v>
      </c>
      <c r="DO361" t="s">
        <v>440</v>
      </c>
      <c r="DP361">
        <v>2</v>
      </c>
      <c r="DQ361" t="b">
        <v>1</v>
      </c>
      <c r="DR361">
        <v>1758650410.814285</v>
      </c>
      <c r="DS361">
        <v>842.8957857142857</v>
      </c>
      <c r="DT361">
        <v>909.7477500000001</v>
      </c>
      <c r="DU361">
        <v>24.270425</v>
      </c>
      <c r="DV361">
        <v>18.34394642857143</v>
      </c>
      <c r="DW361">
        <v>842.8575</v>
      </c>
      <c r="DX361">
        <v>24.11659999999999</v>
      </c>
      <c r="DY361">
        <v>499.97175</v>
      </c>
      <c r="DZ361">
        <v>90.42436071428573</v>
      </c>
      <c r="EA361">
        <v>0.03081850357142857</v>
      </c>
      <c r="EB361">
        <v>30.55232857142857</v>
      </c>
      <c r="EC361">
        <v>29.98378571428571</v>
      </c>
      <c r="ED361">
        <v>999.9000000000002</v>
      </c>
      <c r="EE361">
        <v>0</v>
      </c>
      <c r="EF361">
        <v>0</v>
      </c>
      <c r="EG361">
        <v>9993.128928571428</v>
      </c>
      <c r="EH361">
        <v>0</v>
      </c>
      <c r="EI361">
        <v>11.82738928571429</v>
      </c>
      <c r="EJ361">
        <v>-66.85187499999999</v>
      </c>
      <c r="EK361">
        <v>863.8621785714286</v>
      </c>
      <c r="EL361">
        <v>926.7481071428571</v>
      </c>
      <c r="EM361">
        <v>5.92647857142857</v>
      </c>
      <c r="EN361">
        <v>909.7477500000001</v>
      </c>
      <c r="EO361">
        <v>18.34394642857143</v>
      </c>
      <c r="EP361">
        <v>2.194637142857143</v>
      </c>
      <c r="EQ361">
        <v>1.658739642857143</v>
      </c>
      <c r="ER361">
        <v>18.92322142857143</v>
      </c>
      <c r="ES361">
        <v>14.51558928571429</v>
      </c>
      <c r="ET361">
        <v>2000.005</v>
      </c>
      <c r="EU361">
        <v>0.9800022142857142</v>
      </c>
      <c r="EV361">
        <v>0.01999818571428571</v>
      </c>
      <c r="EW361">
        <v>0</v>
      </c>
      <c r="EX361">
        <v>594.1621785714286</v>
      </c>
      <c r="EY361">
        <v>5.00097</v>
      </c>
      <c r="EZ361">
        <v>11903.01428571428</v>
      </c>
      <c r="FA361">
        <v>16707.63214285714</v>
      </c>
      <c r="FB361">
        <v>41.18257142857141</v>
      </c>
      <c r="FC361">
        <v>41.5</v>
      </c>
      <c r="FD361">
        <v>41.1115</v>
      </c>
      <c r="FE361">
        <v>41.125</v>
      </c>
      <c r="FF361">
        <v>41.75</v>
      </c>
      <c r="FG361">
        <v>1955.105</v>
      </c>
      <c r="FH361">
        <v>39.9</v>
      </c>
      <c r="FI361">
        <v>0</v>
      </c>
      <c r="FJ361">
        <v>1758650419.8</v>
      </c>
      <c r="FK361">
        <v>0</v>
      </c>
      <c r="FL361">
        <v>594.1840000000001</v>
      </c>
      <c r="FM361">
        <v>3.80546154106449</v>
      </c>
      <c r="FN361">
        <v>84.09230781300742</v>
      </c>
      <c r="FO361">
        <v>11903.868</v>
      </c>
      <c r="FP361">
        <v>15</v>
      </c>
      <c r="FQ361">
        <v>0</v>
      </c>
      <c r="FR361" t="s">
        <v>441</v>
      </c>
      <c r="FS361">
        <v>1747247426.5</v>
      </c>
      <c r="FT361">
        <v>1747247420.5</v>
      </c>
      <c r="FU361">
        <v>0</v>
      </c>
      <c r="FV361">
        <v>1.027</v>
      </c>
      <c r="FW361">
        <v>0.031</v>
      </c>
      <c r="FX361">
        <v>0.02</v>
      </c>
      <c r="FY361">
        <v>0.05</v>
      </c>
      <c r="FZ361">
        <v>420</v>
      </c>
      <c r="GA361">
        <v>16</v>
      </c>
      <c r="GB361">
        <v>0.01</v>
      </c>
      <c r="GC361">
        <v>0.1</v>
      </c>
      <c r="GD361">
        <v>-66.56745365853658</v>
      </c>
      <c r="GE361">
        <v>-5.455799999999912</v>
      </c>
      <c r="GF361">
        <v>0.5500325560641999</v>
      </c>
      <c r="GG361">
        <v>0</v>
      </c>
      <c r="GH361">
        <v>593.8484117647058</v>
      </c>
      <c r="GI361">
        <v>4.883147445897644</v>
      </c>
      <c r="GJ361">
        <v>0.5353467879711233</v>
      </c>
      <c r="GK361">
        <v>-1</v>
      </c>
      <c r="GL361">
        <v>5.945371219512195</v>
      </c>
      <c r="GM361">
        <v>-0.2892844599303147</v>
      </c>
      <c r="GN361">
        <v>0.03222646724659277</v>
      </c>
      <c r="GO361">
        <v>0</v>
      </c>
      <c r="GP361">
        <v>0</v>
      </c>
      <c r="GQ361">
        <v>2</v>
      </c>
      <c r="GR361" t="s">
        <v>482</v>
      </c>
      <c r="GS361">
        <v>3.13497</v>
      </c>
      <c r="GT361">
        <v>2.6911</v>
      </c>
      <c r="GU361">
        <v>0.15666</v>
      </c>
      <c r="GV361">
        <v>0.162854</v>
      </c>
      <c r="GW361">
        <v>0.106987</v>
      </c>
      <c r="GX361">
        <v>0.0868608</v>
      </c>
      <c r="GY361">
        <v>26785.8</v>
      </c>
      <c r="GZ361">
        <v>26639.8</v>
      </c>
      <c r="HA361">
        <v>29529.5</v>
      </c>
      <c r="HB361">
        <v>29410.8</v>
      </c>
      <c r="HC361">
        <v>34841.3</v>
      </c>
      <c r="HD361">
        <v>35579.6</v>
      </c>
      <c r="HE361">
        <v>41553.9</v>
      </c>
      <c r="HF361">
        <v>41785.6</v>
      </c>
      <c r="HG361">
        <v>1.92183</v>
      </c>
      <c r="HH361">
        <v>1.85712</v>
      </c>
      <c r="HI361">
        <v>0.0654049</v>
      </c>
      <c r="HJ361">
        <v>0</v>
      </c>
      <c r="HK361">
        <v>28.9299</v>
      </c>
      <c r="HL361">
        <v>999.9</v>
      </c>
      <c r="HM361">
        <v>43.2</v>
      </c>
      <c r="HN361">
        <v>31.9</v>
      </c>
      <c r="HO361">
        <v>22.6844</v>
      </c>
      <c r="HP361">
        <v>61.9726</v>
      </c>
      <c r="HQ361">
        <v>26.0938</v>
      </c>
      <c r="HR361">
        <v>1</v>
      </c>
      <c r="HS361">
        <v>0.118003</v>
      </c>
      <c r="HT361">
        <v>-0.862781</v>
      </c>
      <c r="HU361">
        <v>20.3362</v>
      </c>
      <c r="HV361">
        <v>5.21729</v>
      </c>
      <c r="HW361">
        <v>12.0135</v>
      </c>
      <c r="HX361">
        <v>4.9882</v>
      </c>
      <c r="HY361">
        <v>3.2878</v>
      </c>
      <c r="HZ361">
        <v>9999</v>
      </c>
      <c r="IA361">
        <v>9999</v>
      </c>
      <c r="IB361">
        <v>9999</v>
      </c>
      <c r="IC361">
        <v>999.9</v>
      </c>
      <c r="ID361">
        <v>1.86765</v>
      </c>
      <c r="IE361">
        <v>1.86675</v>
      </c>
      <c r="IF361">
        <v>1.86602</v>
      </c>
      <c r="IG361">
        <v>1.86601</v>
      </c>
      <c r="IH361">
        <v>1.86788</v>
      </c>
      <c r="II361">
        <v>1.87029</v>
      </c>
      <c r="IJ361">
        <v>1.86899</v>
      </c>
      <c r="IK361">
        <v>1.87042</v>
      </c>
      <c r="IL361">
        <v>0</v>
      </c>
      <c r="IM361">
        <v>0</v>
      </c>
      <c r="IN361">
        <v>0</v>
      </c>
      <c r="IO361">
        <v>0</v>
      </c>
      <c r="IP361" t="s">
        <v>443</v>
      </c>
      <c r="IQ361" t="s">
        <v>444</v>
      </c>
      <c r="IR361" t="s">
        <v>445</v>
      </c>
      <c r="IS361" t="s">
        <v>445</v>
      </c>
      <c r="IT361" t="s">
        <v>445</v>
      </c>
      <c r="IU361" t="s">
        <v>445</v>
      </c>
      <c r="IV361">
        <v>0</v>
      </c>
      <c r="IW361">
        <v>100</v>
      </c>
      <c r="IX361">
        <v>100</v>
      </c>
      <c r="IY361">
        <v>0.025</v>
      </c>
      <c r="IZ361">
        <v>0.1539</v>
      </c>
      <c r="JA361">
        <v>0.1520806729546384</v>
      </c>
      <c r="JB361">
        <v>0.0003178419753343253</v>
      </c>
      <c r="JC361">
        <v>-6.012475575984678E-07</v>
      </c>
      <c r="JD361">
        <v>7.594320938325871E-11</v>
      </c>
      <c r="JE361">
        <v>-0.06537213769188976</v>
      </c>
      <c r="JF361">
        <v>-0.002779077146552394</v>
      </c>
      <c r="JG361">
        <v>0.0007843295920201409</v>
      </c>
      <c r="JH361">
        <v>-1.211717912536145E-05</v>
      </c>
      <c r="JI361">
        <v>4</v>
      </c>
      <c r="JJ361">
        <v>2338</v>
      </c>
      <c r="JK361">
        <v>1</v>
      </c>
      <c r="JL361">
        <v>27</v>
      </c>
      <c r="JM361">
        <v>190049.9</v>
      </c>
      <c r="JN361">
        <v>190050</v>
      </c>
      <c r="JO361">
        <v>1.98486</v>
      </c>
      <c r="JP361">
        <v>2.25098</v>
      </c>
      <c r="JQ361">
        <v>1.39648</v>
      </c>
      <c r="JR361">
        <v>2.34741</v>
      </c>
      <c r="JS361">
        <v>1.49536</v>
      </c>
      <c r="JT361">
        <v>2.70874</v>
      </c>
      <c r="JU361">
        <v>36.908</v>
      </c>
      <c r="JV361">
        <v>24.07</v>
      </c>
      <c r="JW361">
        <v>18</v>
      </c>
      <c r="JX361">
        <v>492.011</v>
      </c>
      <c r="JY361">
        <v>441.231</v>
      </c>
      <c r="JZ361">
        <v>29.4906</v>
      </c>
      <c r="KA361">
        <v>29.1385</v>
      </c>
      <c r="KB361">
        <v>30.0002</v>
      </c>
      <c r="KC361">
        <v>28.9778</v>
      </c>
      <c r="KD361">
        <v>28.9063</v>
      </c>
      <c r="KE361">
        <v>39.762</v>
      </c>
      <c r="KF361">
        <v>23.1155</v>
      </c>
      <c r="KG361">
        <v>33.9454</v>
      </c>
      <c r="KH361">
        <v>29.4904</v>
      </c>
      <c r="KI361">
        <v>955.028</v>
      </c>
      <c r="KJ361">
        <v>18.3793</v>
      </c>
      <c r="KK361">
        <v>100.923</v>
      </c>
      <c r="KL361">
        <v>100.479</v>
      </c>
    </row>
    <row r="362" spans="1:298">
      <c r="A362">
        <v>346</v>
      </c>
      <c r="B362">
        <v>1758650423.6</v>
      </c>
      <c r="C362">
        <v>8797.599999904633</v>
      </c>
      <c r="D362" t="s">
        <v>1139</v>
      </c>
      <c r="E362" t="s">
        <v>1140</v>
      </c>
      <c r="F362">
        <v>5</v>
      </c>
      <c r="G362" t="s">
        <v>1026</v>
      </c>
      <c r="H362" t="s">
        <v>437</v>
      </c>
      <c r="I362" t="s">
        <v>438</v>
      </c>
      <c r="J362">
        <v>1758650416.1</v>
      </c>
      <c r="K362">
        <f>(L362)/1000</f>
        <v>0</v>
      </c>
      <c r="L362">
        <f>IF(DQ362, AO362, AI362)</f>
        <v>0</v>
      </c>
      <c r="M362">
        <f>IF(DQ362, AJ362, AH362)</f>
        <v>0</v>
      </c>
      <c r="N362">
        <f>DS362 - IF(AV362&gt;1, M362*DM362*100.0/(AX362), 0)</f>
        <v>0</v>
      </c>
      <c r="O362">
        <f>((U362-K362/2)*N362-M362)/(U362+K362/2)</f>
        <v>0</v>
      </c>
      <c r="P362">
        <f>O362*(DZ362+EA362)/1000.0</f>
        <v>0</v>
      </c>
      <c r="Q362">
        <f>(DS362 - IF(AV362&gt;1, M362*DM362*100.0/(AX362), 0))*(DZ362+EA362)/1000.0</f>
        <v>0</v>
      </c>
      <c r="R362">
        <f>2.0/((1/T362-1/S362)+SIGN(T362)*SQRT((1/T362-1/S362)*(1/T362-1/S362) + 4*DN362/((DN362+1)*(DN362+1))*(2*1/T362*1/S362-1/S362*1/S362)))</f>
        <v>0</v>
      </c>
      <c r="S362">
        <f>IF(LEFT(DO362,1)&lt;&gt;"0",IF(LEFT(DO362,1)="1",3.0,DP362),$D$5+$E$5*(EG362*DZ362/($K$5*1000))+$F$5*(EG362*DZ362/($K$5*1000))*MAX(MIN(DM362,$J$5),$I$5)*MAX(MIN(DM362,$J$5),$I$5)+$G$5*MAX(MIN(DM362,$J$5),$I$5)*(EG362*DZ362/($K$5*1000))+$H$5*(EG362*DZ362/($K$5*1000))*(EG362*DZ362/($K$5*1000)))</f>
        <v>0</v>
      </c>
      <c r="T362">
        <f>K362*(1000-(1000*0.61365*exp(17.502*X362/(240.97+X362))/(DZ362+EA362)+DU362)/2)/(1000*0.61365*exp(17.502*X362/(240.97+X362))/(DZ362+EA362)-DU362)</f>
        <v>0</v>
      </c>
      <c r="U362">
        <f>1/((DN362+1)/(R362/1.6)+1/(S362/1.37)) + DN362/((DN362+1)/(R362/1.6) + DN362/(S362/1.37))</f>
        <v>0</v>
      </c>
      <c r="V362">
        <f>(DI362*DL362)</f>
        <v>0</v>
      </c>
      <c r="W362">
        <f>(EB362+(V362+2*0.95*5.67E-8*(((EB362+$B$7)+273)^4-(EB362+273)^4)-44100*K362)/(1.84*29.3*S362+8*0.95*5.67E-8*(EB362+273)^3))</f>
        <v>0</v>
      </c>
      <c r="X362">
        <f>($C$7*EC362+$D$7*ED362+$E$7*W362)</f>
        <v>0</v>
      </c>
      <c r="Y362">
        <f>0.61365*exp(17.502*X362/(240.97+X362))</f>
        <v>0</v>
      </c>
      <c r="Z362">
        <f>(AA362/AB362*100)</f>
        <v>0</v>
      </c>
      <c r="AA362">
        <f>DU362*(DZ362+EA362)/1000</f>
        <v>0</v>
      </c>
      <c r="AB362">
        <f>0.61365*exp(17.502*EB362/(240.97+EB362))</f>
        <v>0</v>
      </c>
      <c r="AC362">
        <f>(Y362-DU362*(DZ362+EA362)/1000)</f>
        <v>0</v>
      </c>
      <c r="AD362">
        <f>(-K362*44100)</f>
        <v>0</v>
      </c>
      <c r="AE362">
        <f>2*29.3*S362*0.92*(EB362-X362)</f>
        <v>0</v>
      </c>
      <c r="AF362">
        <f>2*0.95*5.67E-8*(((EB362+$B$7)+273)^4-(X362+273)^4)</f>
        <v>0</v>
      </c>
      <c r="AG362">
        <f>V362+AF362+AD362+AE362</f>
        <v>0</v>
      </c>
      <c r="AH362">
        <f>DY362*AV362*(DT362-DS362*(1000-AV362*DV362)/(1000-AV362*DU362))/(100*DM362)</f>
        <v>0</v>
      </c>
      <c r="AI362">
        <f>1000*DY362*AV362*(DU362-DV362)/(100*DM362*(1000-AV362*DU362))</f>
        <v>0</v>
      </c>
      <c r="AJ362">
        <f>(AK362 - AL362 - DZ362*1E3/(8.314*(EB362+273.15)) * AN362/DY362 * AM362) * DY362/(100*DM362) * (1000 - DV362)/1000</f>
        <v>0</v>
      </c>
      <c r="AK362">
        <v>959.9904068871241</v>
      </c>
      <c r="AL362">
        <v>905.1772969696967</v>
      </c>
      <c r="AM362">
        <v>3.349950844817185</v>
      </c>
      <c r="AN362">
        <v>64.96223837057754</v>
      </c>
      <c r="AO362">
        <f>(AQ362 - AP362 + DZ362*1E3/(8.314*(EB362+273.15)) * AS362/DY362 * AR362) * DY362/(100*DM362) * 1000/(1000 - AQ362)</f>
        <v>0</v>
      </c>
      <c r="AP362">
        <v>18.35675394014076</v>
      </c>
      <c r="AQ362">
        <v>24.27098545454545</v>
      </c>
      <c r="AR362">
        <v>-0.0001156865750770912</v>
      </c>
      <c r="AS362">
        <v>107.1830395523258</v>
      </c>
      <c r="AT362">
        <v>0</v>
      </c>
      <c r="AU362">
        <v>0</v>
      </c>
      <c r="AV362">
        <f>IF(AT362*$H$13&gt;=AX362,1.0,(AX362/(AX362-AT362*$H$13)))</f>
        <v>0</v>
      </c>
      <c r="AW362">
        <f>(AV362-1)*100</f>
        <v>0</v>
      </c>
      <c r="AX362">
        <f>MAX(0,($B$13+$C$13*EG362)/(1+$D$13*EG362)*DZ362/(EB362+273)*$E$13)</f>
        <v>0</v>
      </c>
      <c r="AY362" t="s">
        <v>439</v>
      </c>
      <c r="AZ362" t="s">
        <v>439</v>
      </c>
      <c r="BA362">
        <v>0</v>
      </c>
      <c r="BB362">
        <v>0</v>
      </c>
      <c r="BC362">
        <f>1-BA362/BB362</f>
        <v>0</v>
      </c>
      <c r="BD362">
        <v>0</v>
      </c>
      <c r="BE362" t="s">
        <v>439</v>
      </c>
      <c r="BF362" t="s">
        <v>439</v>
      </c>
      <c r="BG362">
        <v>0</v>
      </c>
      <c r="BH362">
        <v>0</v>
      </c>
      <c r="BI362">
        <f>1-BG362/BH362</f>
        <v>0</v>
      </c>
      <c r="BJ362">
        <v>0.5</v>
      </c>
      <c r="BK362">
        <f>DJ362</f>
        <v>0</v>
      </c>
      <c r="BL362">
        <f>M362</f>
        <v>0</v>
      </c>
      <c r="BM362">
        <f>BI362*BJ362*BK362</f>
        <v>0</v>
      </c>
      <c r="BN362">
        <f>(BL362-BD362)/BK362</f>
        <v>0</v>
      </c>
      <c r="BO362">
        <f>(BB362-BH362)/BH362</f>
        <v>0</v>
      </c>
      <c r="BP362">
        <f>BA362/(BC362+BA362/BH362)</f>
        <v>0</v>
      </c>
      <c r="BQ362" t="s">
        <v>439</v>
      </c>
      <c r="BR362">
        <v>0</v>
      </c>
      <c r="BS362">
        <f>IF(BR362&lt;&gt;0, BR362, BP362)</f>
        <v>0</v>
      </c>
      <c r="BT362">
        <f>1-BS362/BH362</f>
        <v>0</v>
      </c>
      <c r="BU362">
        <f>(BH362-BG362)/(BH362-BS362)</f>
        <v>0</v>
      </c>
      <c r="BV362">
        <f>(BB362-BH362)/(BB362-BS362)</f>
        <v>0</v>
      </c>
      <c r="BW362">
        <f>(BH362-BG362)/(BH362-BA362)</f>
        <v>0</v>
      </c>
      <c r="BX362">
        <f>(BB362-BH362)/(BB362-BA362)</f>
        <v>0</v>
      </c>
      <c r="BY362">
        <f>(BU362*BS362/BG362)</f>
        <v>0</v>
      </c>
      <c r="BZ362">
        <f>(1-BY362)</f>
        <v>0</v>
      </c>
      <c r="DI362">
        <f>$B$11*EH362+$C$11*EI362+$F$11*ET362*(1-EW362)</f>
        <v>0</v>
      </c>
      <c r="DJ362">
        <f>DI362*DK362</f>
        <v>0</v>
      </c>
      <c r="DK362">
        <f>($B$11*$D$9+$C$11*$D$9+$F$11*((FG362+EY362)/MAX(FG362+EY362+FH362, 0.1)*$I$9+FH362/MAX(FG362+EY362+FH362, 0.1)*$J$9))/($B$11+$C$11+$F$11)</f>
        <v>0</v>
      </c>
      <c r="DL362">
        <f>($B$11*$K$9+$C$11*$K$9+$F$11*((FG362+EY362)/MAX(FG362+EY362+FH362, 0.1)*$P$9+FH362/MAX(FG362+EY362+FH362, 0.1)*$Q$9))/($B$11+$C$11+$F$11)</f>
        <v>0</v>
      </c>
      <c r="DM362">
        <v>3.7</v>
      </c>
      <c r="DN362">
        <v>0.5</v>
      </c>
      <c r="DO362" t="s">
        <v>440</v>
      </c>
      <c r="DP362">
        <v>2</v>
      </c>
      <c r="DQ362" t="b">
        <v>1</v>
      </c>
      <c r="DR362">
        <v>1758650416.1</v>
      </c>
      <c r="DS362">
        <v>860.262037037037</v>
      </c>
      <c r="DT362">
        <v>927.5474074074075</v>
      </c>
      <c r="DU362">
        <v>24.27380740740741</v>
      </c>
      <c r="DV362">
        <v>18.3545962962963</v>
      </c>
      <c r="DW362">
        <v>860.2331111111112</v>
      </c>
      <c r="DX362">
        <v>24.11994074074074</v>
      </c>
      <c r="DY362">
        <v>500.0056666666667</v>
      </c>
      <c r="DZ362">
        <v>90.42507037037038</v>
      </c>
      <c r="EA362">
        <v>0.03075365925925926</v>
      </c>
      <c r="EB362">
        <v>30.55286296296297</v>
      </c>
      <c r="EC362">
        <v>29.98992592592593</v>
      </c>
      <c r="ED362">
        <v>999.9000000000001</v>
      </c>
      <c r="EE362">
        <v>0</v>
      </c>
      <c r="EF362">
        <v>0</v>
      </c>
      <c r="EG362">
        <v>9998.959629629629</v>
      </c>
      <c r="EH362">
        <v>0</v>
      </c>
      <c r="EI362">
        <v>11.97221111111111</v>
      </c>
      <c r="EJ362">
        <v>-67.2853962962963</v>
      </c>
      <c r="EK362">
        <v>881.6633333333333</v>
      </c>
      <c r="EL362">
        <v>944.8904444444444</v>
      </c>
      <c r="EM362">
        <v>5.919220370370372</v>
      </c>
      <c r="EN362">
        <v>927.5474074074075</v>
      </c>
      <c r="EO362">
        <v>18.3545962962963</v>
      </c>
      <c r="EP362">
        <v>2.194961481481481</v>
      </c>
      <c r="EQ362">
        <v>1.659714074074074</v>
      </c>
      <c r="ER362">
        <v>18.92557777777778</v>
      </c>
      <c r="ES362">
        <v>14.52469259259259</v>
      </c>
      <c r="ET362">
        <v>2000.012962962963</v>
      </c>
      <c r="EU362">
        <v>0.9800022222222222</v>
      </c>
      <c r="EV362">
        <v>0.01999817777777778</v>
      </c>
      <c r="EW362">
        <v>0</v>
      </c>
      <c r="EX362">
        <v>594.4384444444445</v>
      </c>
      <c r="EY362">
        <v>5.00097</v>
      </c>
      <c r="EZ362">
        <v>11909.93703703704</v>
      </c>
      <c r="FA362">
        <v>16707.7</v>
      </c>
      <c r="FB362">
        <v>41.16633333333333</v>
      </c>
      <c r="FC362">
        <v>41.5</v>
      </c>
      <c r="FD362">
        <v>41.10866666666666</v>
      </c>
      <c r="FE362">
        <v>41.125</v>
      </c>
      <c r="FF362">
        <v>41.75</v>
      </c>
      <c r="FG362">
        <v>1955.112962962962</v>
      </c>
      <c r="FH362">
        <v>39.9</v>
      </c>
      <c r="FI362">
        <v>0</v>
      </c>
      <c r="FJ362">
        <v>1758650424.6</v>
      </c>
      <c r="FK362">
        <v>0</v>
      </c>
      <c r="FL362">
        <v>594.44388</v>
      </c>
      <c r="FM362">
        <v>2.601692301430948</v>
      </c>
      <c r="FN362">
        <v>70.66923087706577</v>
      </c>
      <c r="FO362">
        <v>11910.024</v>
      </c>
      <c r="FP362">
        <v>15</v>
      </c>
      <c r="FQ362">
        <v>0</v>
      </c>
      <c r="FR362" t="s">
        <v>441</v>
      </c>
      <c r="FS362">
        <v>1747247426.5</v>
      </c>
      <c r="FT362">
        <v>1747247420.5</v>
      </c>
      <c r="FU362">
        <v>0</v>
      </c>
      <c r="FV362">
        <v>1.027</v>
      </c>
      <c r="FW362">
        <v>0.031</v>
      </c>
      <c r="FX362">
        <v>0.02</v>
      </c>
      <c r="FY362">
        <v>0.05</v>
      </c>
      <c r="FZ362">
        <v>420</v>
      </c>
      <c r="GA362">
        <v>16</v>
      </c>
      <c r="GB362">
        <v>0.01</v>
      </c>
      <c r="GC362">
        <v>0.1</v>
      </c>
      <c r="GD362">
        <v>-66.96957560975609</v>
      </c>
      <c r="GE362">
        <v>-4.802312195121877</v>
      </c>
      <c r="GF362">
        <v>0.4910683667968546</v>
      </c>
      <c r="GG362">
        <v>0</v>
      </c>
      <c r="GH362">
        <v>594.2357647058824</v>
      </c>
      <c r="GI362">
        <v>3.375676083647817</v>
      </c>
      <c r="GJ362">
        <v>0.3844936363600593</v>
      </c>
      <c r="GK362">
        <v>-1</v>
      </c>
      <c r="GL362">
        <v>5.926605609756098</v>
      </c>
      <c r="GM362">
        <v>-0.1107006271777007</v>
      </c>
      <c r="GN362">
        <v>0.01609733579665117</v>
      </c>
      <c r="GO362">
        <v>0</v>
      </c>
      <c r="GP362">
        <v>0</v>
      </c>
      <c r="GQ362">
        <v>2</v>
      </c>
      <c r="GR362" t="s">
        <v>482</v>
      </c>
      <c r="GS362">
        <v>3.13503</v>
      </c>
      <c r="GT362">
        <v>2.69078</v>
      </c>
      <c r="GU362">
        <v>0.158596</v>
      </c>
      <c r="GV362">
        <v>0.16474</v>
      </c>
      <c r="GW362">
        <v>0.106971</v>
      </c>
      <c r="GX362">
        <v>0.08686629999999999</v>
      </c>
      <c r="GY362">
        <v>26724.3</v>
      </c>
      <c r="GZ362">
        <v>26579.9</v>
      </c>
      <c r="HA362">
        <v>29529.4</v>
      </c>
      <c r="HB362">
        <v>29411.1</v>
      </c>
      <c r="HC362">
        <v>34841.9</v>
      </c>
      <c r="HD362">
        <v>35579.9</v>
      </c>
      <c r="HE362">
        <v>41553.9</v>
      </c>
      <c r="HF362">
        <v>41786.2</v>
      </c>
      <c r="HG362">
        <v>1.92188</v>
      </c>
      <c r="HH362">
        <v>1.85725</v>
      </c>
      <c r="HI362">
        <v>0.0648238</v>
      </c>
      <c r="HJ362">
        <v>0</v>
      </c>
      <c r="HK362">
        <v>28.9298</v>
      </c>
      <c r="HL362">
        <v>999.9</v>
      </c>
      <c r="HM362">
        <v>43.2</v>
      </c>
      <c r="HN362">
        <v>31.9</v>
      </c>
      <c r="HO362">
        <v>22.6842</v>
      </c>
      <c r="HP362">
        <v>61.8926</v>
      </c>
      <c r="HQ362">
        <v>26.0096</v>
      </c>
      <c r="HR362">
        <v>1</v>
      </c>
      <c r="HS362">
        <v>0.117929</v>
      </c>
      <c r="HT362">
        <v>-0.840106</v>
      </c>
      <c r="HU362">
        <v>20.3362</v>
      </c>
      <c r="HV362">
        <v>5.21729</v>
      </c>
      <c r="HW362">
        <v>12.0126</v>
      </c>
      <c r="HX362">
        <v>4.98825</v>
      </c>
      <c r="HY362">
        <v>3.28765</v>
      </c>
      <c r="HZ362">
        <v>9999</v>
      </c>
      <c r="IA362">
        <v>9999</v>
      </c>
      <c r="IB362">
        <v>9999</v>
      </c>
      <c r="IC362">
        <v>999.9</v>
      </c>
      <c r="ID362">
        <v>1.86765</v>
      </c>
      <c r="IE362">
        <v>1.86676</v>
      </c>
      <c r="IF362">
        <v>1.86608</v>
      </c>
      <c r="IG362">
        <v>1.866</v>
      </c>
      <c r="IH362">
        <v>1.86788</v>
      </c>
      <c r="II362">
        <v>1.8703</v>
      </c>
      <c r="IJ362">
        <v>1.86899</v>
      </c>
      <c r="IK362">
        <v>1.87042</v>
      </c>
      <c r="IL362">
        <v>0</v>
      </c>
      <c r="IM362">
        <v>0</v>
      </c>
      <c r="IN362">
        <v>0</v>
      </c>
      <c r="IO362">
        <v>0</v>
      </c>
      <c r="IP362" t="s">
        <v>443</v>
      </c>
      <c r="IQ362" t="s">
        <v>444</v>
      </c>
      <c r="IR362" t="s">
        <v>445</v>
      </c>
      <c r="IS362" t="s">
        <v>445</v>
      </c>
      <c r="IT362" t="s">
        <v>445</v>
      </c>
      <c r="IU362" t="s">
        <v>445</v>
      </c>
      <c r="IV362">
        <v>0</v>
      </c>
      <c r="IW362">
        <v>100</v>
      </c>
      <c r="IX362">
        <v>100</v>
      </c>
      <c r="IY362">
        <v>0.015</v>
      </c>
      <c r="IZ362">
        <v>0.1538</v>
      </c>
      <c r="JA362">
        <v>0.1520806729546384</v>
      </c>
      <c r="JB362">
        <v>0.0003178419753343253</v>
      </c>
      <c r="JC362">
        <v>-6.012475575984678E-07</v>
      </c>
      <c r="JD362">
        <v>7.594320938325871E-11</v>
      </c>
      <c r="JE362">
        <v>-0.06537213769188976</v>
      </c>
      <c r="JF362">
        <v>-0.002779077146552394</v>
      </c>
      <c r="JG362">
        <v>0.0007843295920201409</v>
      </c>
      <c r="JH362">
        <v>-1.211717912536145E-05</v>
      </c>
      <c r="JI362">
        <v>4</v>
      </c>
      <c r="JJ362">
        <v>2338</v>
      </c>
      <c r="JK362">
        <v>1</v>
      </c>
      <c r="JL362">
        <v>27</v>
      </c>
      <c r="JM362">
        <v>190050</v>
      </c>
      <c r="JN362">
        <v>190050.1</v>
      </c>
      <c r="JO362">
        <v>2.01172</v>
      </c>
      <c r="JP362">
        <v>2.26562</v>
      </c>
      <c r="JQ362">
        <v>1.39648</v>
      </c>
      <c r="JR362">
        <v>2.34741</v>
      </c>
      <c r="JS362">
        <v>1.49536</v>
      </c>
      <c r="JT362">
        <v>2.5769</v>
      </c>
      <c r="JU362">
        <v>36.9317</v>
      </c>
      <c r="JV362">
        <v>24.0612</v>
      </c>
      <c r="JW362">
        <v>18</v>
      </c>
      <c r="JX362">
        <v>492.028</v>
      </c>
      <c r="JY362">
        <v>441.306</v>
      </c>
      <c r="JZ362">
        <v>29.4972</v>
      </c>
      <c r="KA362">
        <v>29.1366</v>
      </c>
      <c r="KB362">
        <v>30.0001</v>
      </c>
      <c r="KC362">
        <v>28.976</v>
      </c>
      <c r="KD362">
        <v>28.9063</v>
      </c>
      <c r="KE362">
        <v>40.3582</v>
      </c>
      <c r="KF362">
        <v>23.1155</v>
      </c>
      <c r="KG362">
        <v>33.9454</v>
      </c>
      <c r="KH362">
        <v>29.4944</v>
      </c>
      <c r="KI362">
        <v>975.088</v>
      </c>
      <c r="KJ362">
        <v>18.3799</v>
      </c>
      <c r="KK362">
        <v>100.923</v>
      </c>
      <c r="KL362">
        <v>100.48</v>
      </c>
    </row>
    <row r="363" spans="1:298">
      <c r="A363">
        <v>347</v>
      </c>
      <c r="B363">
        <v>1758650428.6</v>
      </c>
      <c r="C363">
        <v>8802.599999904633</v>
      </c>
      <c r="D363" t="s">
        <v>1141</v>
      </c>
      <c r="E363" t="s">
        <v>1142</v>
      </c>
      <c r="F363">
        <v>5</v>
      </c>
      <c r="G363" t="s">
        <v>1026</v>
      </c>
      <c r="H363" t="s">
        <v>437</v>
      </c>
      <c r="I363" t="s">
        <v>438</v>
      </c>
      <c r="J363">
        <v>1758650420.814285</v>
      </c>
      <c r="K363">
        <f>(L363)/1000</f>
        <v>0</v>
      </c>
      <c r="L363">
        <f>IF(DQ363, AO363, AI363)</f>
        <v>0</v>
      </c>
      <c r="M363">
        <f>IF(DQ363, AJ363, AH363)</f>
        <v>0</v>
      </c>
      <c r="N363">
        <f>DS363 - IF(AV363&gt;1, M363*DM363*100.0/(AX363), 0)</f>
        <v>0</v>
      </c>
      <c r="O363">
        <f>((U363-K363/2)*N363-M363)/(U363+K363/2)</f>
        <v>0</v>
      </c>
      <c r="P363">
        <f>O363*(DZ363+EA363)/1000.0</f>
        <v>0</v>
      </c>
      <c r="Q363">
        <f>(DS363 - IF(AV363&gt;1, M363*DM363*100.0/(AX363), 0))*(DZ363+EA363)/1000.0</f>
        <v>0</v>
      </c>
      <c r="R363">
        <f>2.0/((1/T363-1/S363)+SIGN(T363)*SQRT((1/T363-1/S363)*(1/T363-1/S363) + 4*DN363/((DN363+1)*(DN363+1))*(2*1/T363*1/S363-1/S363*1/S363)))</f>
        <v>0</v>
      </c>
      <c r="S363">
        <f>IF(LEFT(DO363,1)&lt;&gt;"0",IF(LEFT(DO363,1)="1",3.0,DP363),$D$5+$E$5*(EG363*DZ363/($K$5*1000))+$F$5*(EG363*DZ363/($K$5*1000))*MAX(MIN(DM363,$J$5),$I$5)*MAX(MIN(DM363,$J$5),$I$5)+$G$5*MAX(MIN(DM363,$J$5),$I$5)*(EG363*DZ363/($K$5*1000))+$H$5*(EG363*DZ363/($K$5*1000))*(EG363*DZ363/($K$5*1000)))</f>
        <v>0</v>
      </c>
      <c r="T363">
        <f>K363*(1000-(1000*0.61365*exp(17.502*X363/(240.97+X363))/(DZ363+EA363)+DU363)/2)/(1000*0.61365*exp(17.502*X363/(240.97+X363))/(DZ363+EA363)-DU363)</f>
        <v>0</v>
      </c>
      <c r="U363">
        <f>1/((DN363+1)/(R363/1.6)+1/(S363/1.37)) + DN363/((DN363+1)/(R363/1.6) + DN363/(S363/1.37))</f>
        <v>0</v>
      </c>
      <c r="V363">
        <f>(DI363*DL363)</f>
        <v>0</v>
      </c>
      <c r="W363">
        <f>(EB363+(V363+2*0.95*5.67E-8*(((EB363+$B$7)+273)^4-(EB363+273)^4)-44100*K363)/(1.84*29.3*S363+8*0.95*5.67E-8*(EB363+273)^3))</f>
        <v>0</v>
      </c>
      <c r="X363">
        <f>($C$7*EC363+$D$7*ED363+$E$7*W363)</f>
        <v>0</v>
      </c>
      <c r="Y363">
        <f>0.61365*exp(17.502*X363/(240.97+X363))</f>
        <v>0</v>
      </c>
      <c r="Z363">
        <f>(AA363/AB363*100)</f>
        <v>0</v>
      </c>
      <c r="AA363">
        <f>DU363*(DZ363+EA363)/1000</f>
        <v>0</v>
      </c>
      <c r="AB363">
        <f>0.61365*exp(17.502*EB363/(240.97+EB363))</f>
        <v>0</v>
      </c>
      <c r="AC363">
        <f>(Y363-DU363*(DZ363+EA363)/1000)</f>
        <v>0</v>
      </c>
      <c r="AD363">
        <f>(-K363*44100)</f>
        <v>0</v>
      </c>
      <c r="AE363">
        <f>2*29.3*S363*0.92*(EB363-X363)</f>
        <v>0</v>
      </c>
      <c r="AF363">
        <f>2*0.95*5.67E-8*(((EB363+$B$7)+273)^4-(X363+273)^4)</f>
        <v>0</v>
      </c>
      <c r="AG363">
        <f>V363+AF363+AD363+AE363</f>
        <v>0</v>
      </c>
      <c r="AH363">
        <f>DY363*AV363*(DT363-DS363*(1000-AV363*DV363)/(1000-AV363*DU363))/(100*DM363)</f>
        <v>0</v>
      </c>
      <c r="AI363">
        <f>1000*DY363*AV363*(DU363-DV363)/(100*DM363*(1000-AV363*DU363))</f>
        <v>0</v>
      </c>
      <c r="AJ363">
        <f>(AK363 - AL363 - DZ363*1E3/(8.314*(EB363+273.15)) * AN363/DY363 * AM363) * DY363/(100*DM363) * (1000 - DV363)/1000</f>
        <v>0</v>
      </c>
      <c r="AK363">
        <v>976.9566961960246</v>
      </c>
      <c r="AL363">
        <v>922.0372060606056</v>
      </c>
      <c r="AM363">
        <v>3.367336036569741</v>
      </c>
      <c r="AN363">
        <v>64.96223837057754</v>
      </c>
      <c r="AO363">
        <f>(AQ363 - AP363 + DZ363*1E3/(8.314*(EB363+273.15)) * AS363/DY363 * AR363) * DY363/(100*DM363) * 1000/(1000 - AQ363)</f>
        <v>0</v>
      </c>
      <c r="AP363">
        <v>18.35752497675751</v>
      </c>
      <c r="AQ363">
        <v>24.26454545454546</v>
      </c>
      <c r="AR363">
        <v>-8.997448042775165E-05</v>
      </c>
      <c r="AS363">
        <v>107.1830395523258</v>
      </c>
      <c r="AT363">
        <v>0</v>
      </c>
      <c r="AU363">
        <v>0</v>
      </c>
      <c r="AV363">
        <f>IF(AT363*$H$13&gt;=AX363,1.0,(AX363/(AX363-AT363*$H$13)))</f>
        <v>0</v>
      </c>
      <c r="AW363">
        <f>(AV363-1)*100</f>
        <v>0</v>
      </c>
      <c r="AX363">
        <f>MAX(0,($B$13+$C$13*EG363)/(1+$D$13*EG363)*DZ363/(EB363+273)*$E$13)</f>
        <v>0</v>
      </c>
      <c r="AY363" t="s">
        <v>439</v>
      </c>
      <c r="AZ363" t="s">
        <v>439</v>
      </c>
      <c r="BA363">
        <v>0</v>
      </c>
      <c r="BB363">
        <v>0</v>
      </c>
      <c r="BC363">
        <f>1-BA363/BB363</f>
        <v>0</v>
      </c>
      <c r="BD363">
        <v>0</v>
      </c>
      <c r="BE363" t="s">
        <v>439</v>
      </c>
      <c r="BF363" t="s">
        <v>439</v>
      </c>
      <c r="BG363">
        <v>0</v>
      </c>
      <c r="BH363">
        <v>0</v>
      </c>
      <c r="BI363">
        <f>1-BG363/BH363</f>
        <v>0</v>
      </c>
      <c r="BJ363">
        <v>0.5</v>
      </c>
      <c r="BK363">
        <f>DJ363</f>
        <v>0</v>
      </c>
      <c r="BL363">
        <f>M363</f>
        <v>0</v>
      </c>
      <c r="BM363">
        <f>BI363*BJ363*BK363</f>
        <v>0</v>
      </c>
      <c r="BN363">
        <f>(BL363-BD363)/BK363</f>
        <v>0</v>
      </c>
      <c r="BO363">
        <f>(BB363-BH363)/BH363</f>
        <v>0</v>
      </c>
      <c r="BP363">
        <f>BA363/(BC363+BA363/BH363)</f>
        <v>0</v>
      </c>
      <c r="BQ363" t="s">
        <v>439</v>
      </c>
      <c r="BR363">
        <v>0</v>
      </c>
      <c r="BS363">
        <f>IF(BR363&lt;&gt;0, BR363, BP363)</f>
        <v>0</v>
      </c>
      <c r="BT363">
        <f>1-BS363/BH363</f>
        <v>0</v>
      </c>
      <c r="BU363">
        <f>(BH363-BG363)/(BH363-BS363)</f>
        <v>0</v>
      </c>
      <c r="BV363">
        <f>(BB363-BH363)/(BB363-BS363)</f>
        <v>0</v>
      </c>
      <c r="BW363">
        <f>(BH363-BG363)/(BH363-BA363)</f>
        <v>0</v>
      </c>
      <c r="BX363">
        <f>(BB363-BH363)/(BB363-BA363)</f>
        <v>0</v>
      </c>
      <c r="BY363">
        <f>(BU363*BS363/BG363)</f>
        <v>0</v>
      </c>
      <c r="BZ363">
        <f>(1-BY363)</f>
        <v>0</v>
      </c>
      <c r="DI363">
        <f>$B$11*EH363+$C$11*EI363+$F$11*ET363*(1-EW363)</f>
        <v>0</v>
      </c>
      <c r="DJ363">
        <f>DI363*DK363</f>
        <v>0</v>
      </c>
      <c r="DK363">
        <f>($B$11*$D$9+$C$11*$D$9+$F$11*((FG363+EY363)/MAX(FG363+EY363+FH363, 0.1)*$I$9+FH363/MAX(FG363+EY363+FH363, 0.1)*$J$9))/($B$11+$C$11+$F$11)</f>
        <v>0</v>
      </c>
      <c r="DL363">
        <f>($B$11*$K$9+$C$11*$K$9+$F$11*((FG363+EY363)/MAX(FG363+EY363+FH363, 0.1)*$P$9+FH363/MAX(FG363+EY363+FH363, 0.1)*$Q$9))/($B$11+$C$11+$F$11)</f>
        <v>0</v>
      </c>
      <c r="DM363">
        <v>3.7</v>
      </c>
      <c r="DN363">
        <v>0.5</v>
      </c>
      <c r="DO363" t="s">
        <v>440</v>
      </c>
      <c r="DP363">
        <v>2</v>
      </c>
      <c r="DQ363" t="b">
        <v>1</v>
      </c>
      <c r="DR363">
        <v>1758650420.814285</v>
      </c>
      <c r="DS363">
        <v>875.7639642857142</v>
      </c>
      <c r="DT363">
        <v>943.2854642857144</v>
      </c>
      <c r="DU363">
        <v>24.27202142857143</v>
      </c>
      <c r="DV363">
        <v>18.35635357142857</v>
      </c>
      <c r="DW363">
        <v>875.7436428571428</v>
      </c>
      <c r="DX363">
        <v>24.11818571428572</v>
      </c>
      <c r="DY363">
        <v>500.0215</v>
      </c>
      <c r="DZ363">
        <v>90.42467142857143</v>
      </c>
      <c r="EA363">
        <v>0.03073548214285714</v>
      </c>
      <c r="EB363">
        <v>30.55425</v>
      </c>
      <c r="EC363">
        <v>29.990725</v>
      </c>
      <c r="ED363">
        <v>999.9000000000002</v>
      </c>
      <c r="EE363">
        <v>0</v>
      </c>
      <c r="EF363">
        <v>0</v>
      </c>
      <c r="EG363">
        <v>9997.472857142857</v>
      </c>
      <c r="EH363">
        <v>0</v>
      </c>
      <c r="EI363">
        <v>12.13660714285714</v>
      </c>
      <c r="EJ363">
        <v>-67.52152500000001</v>
      </c>
      <c r="EK363">
        <v>897.5492499999998</v>
      </c>
      <c r="EL363">
        <v>960.9245714285715</v>
      </c>
      <c r="EM363">
        <v>5.915677142857143</v>
      </c>
      <c r="EN363">
        <v>943.2854642857144</v>
      </c>
      <c r="EO363">
        <v>18.35635357142857</v>
      </c>
      <c r="EP363">
        <v>2.194791071428571</v>
      </c>
      <c r="EQ363">
        <v>1.659866428571428</v>
      </c>
      <c r="ER363">
        <v>18.92433571428572</v>
      </c>
      <c r="ES363">
        <v>14.52611071428571</v>
      </c>
      <c r="ET363">
        <v>1999.995</v>
      </c>
      <c r="EU363">
        <v>0.9800019999999999</v>
      </c>
      <c r="EV363">
        <v>0.0199984</v>
      </c>
      <c r="EW363">
        <v>0</v>
      </c>
      <c r="EX363">
        <v>594.5995357142856</v>
      </c>
      <c r="EY363">
        <v>5.00097</v>
      </c>
      <c r="EZ363">
        <v>11914.65357142857</v>
      </c>
      <c r="FA363">
        <v>16707.55</v>
      </c>
      <c r="FB363">
        <v>41.15821428571428</v>
      </c>
      <c r="FC363">
        <v>41.5</v>
      </c>
      <c r="FD363">
        <v>41.10474999999999</v>
      </c>
      <c r="FE363">
        <v>41.125</v>
      </c>
      <c r="FF363">
        <v>41.75</v>
      </c>
      <c r="FG363">
        <v>1955.095</v>
      </c>
      <c r="FH363">
        <v>39.9</v>
      </c>
      <c r="FI363">
        <v>0</v>
      </c>
      <c r="FJ363">
        <v>1758650430</v>
      </c>
      <c r="FK363">
        <v>0</v>
      </c>
      <c r="FL363">
        <v>594.6315384615384</v>
      </c>
      <c r="FM363">
        <v>2.210256396237218</v>
      </c>
      <c r="FN363">
        <v>50.0478631776461</v>
      </c>
      <c r="FO363">
        <v>11915.05</v>
      </c>
      <c r="FP363">
        <v>15</v>
      </c>
      <c r="FQ363">
        <v>0</v>
      </c>
      <c r="FR363" t="s">
        <v>441</v>
      </c>
      <c r="FS363">
        <v>1747247426.5</v>
      </c>
      <c r="FT363">
        <v>1747247420.5</v>
      </c>
      <c r="FU363">
        <v>0</v>
      </c>
      <c r="FV363">
        <v>1.027</v>
      </c>
      <c r="FW363">
        <v>0.031</v>
      </c>
      <c r="FX363">
        <v>0.02</v>
      </c>
      <c r="FY363">
        <v>0.05</v>
      </c>
      <c r="FZ363">
        <v>420</v>
      </c>
      <c r="GA363">
        <v>16</v>
      </c>
      <c r="GB363">
        <v>0.01</v>
      </c>
      <c r="GC363">
        <v>0.1</v>
      </c>
      <c r="GD363">
        <v>-67.34761463414634</v>
      </c>
      <c r="GE363">
        <v>-3.325576306620413</v>
      </c>
      <c r="GF363">
        <v>0.3330144994726404</v>
      </c>
      <c r="GG363">
        <v>0</v>
      </c>
      <c r="GH363">
        <v>594.4886470588235</v>
      </c>
      <c r="GI363">
        <v>2.566111531317036</v>
      </c>
      <c r="GJ363">
        <v>0.3139074313114026</v>
      </c>
      <c r="GK363">
        <v>-1</v>
      </c>
      <c r="GL363">
        <v>5.917130487804878</v>
      </c>
      <c r="GM363">
        <v>-0.03680905923346024</v>
      </c>
      <c r="GN363">
        <v>0.004552018020035663</v>
      </c>
      <c r="GO363">
        <v>1</v>
      </c>
      <c r="GP363">
        <v>1</v>
      </c>
      <c r="GQ363">
        <v>2</v>
      </c>
      <c r="GR363" t="s">
        <v>442</v>
      </c>
      <c r="GS363">
        <v>3.13509</v>
      </c>
      <c r="GT363">
        <v>2.69096</v>
      </c>
      <c r="GU363">
        <v>0.160518</v>
      </c>
      <c r="GV363">
        <v>0.166604</v>
      </c>
      <c r="GW363">
        <v>0.106953</v>
      </c>
      <c r="GX363">
        <v>0.0868679</v>
      </c>
      <c r="GY363">
        <v>26663.4</v>
      </c>
      <c r="GZ363">
        <v>26520.4</v>
      </c>
      <c r="HA363">
        <v>29529.6</v>
      </c>
      <c r="HB363">
        <v>29410.9</v>
      </c>
      <c r="HC363">
        <v>34842.6</v>
      </c>
      <c r="HD363">
        <v>35579.7</v>
      </c>
      <c r="HE363">
        <v>41553.8</v>
      </c>
      <c r="HF363">
        <v>41786.1</v>
      </c>
      <c r="HG363">
        <v>1.9219</v>
      </c>
      <c r="HH363">
        <v>1.85775</v>
      </c>
      <c r="HI363">
        <v>0.06557259999999999</v>
      </c>
      <c r="HJ363">
        <v>0</v>
      </c>
      <c r="HK363">
        <v>28.9298</v>
      </c>
      <c r="HL363">
        <v>999.9</v>
      </c>
      <c r="HM363">
        <v>43.2</v>
      </c>
      <c r="HN363">
        <v>32</v>
      </c>
      <c r="HO363">
        <v>22.8131</v>
      </c>
      <c r="HP363">
        <v>61.7226</v>
      </c>
      <c r="HQ363">
        <v>26.0176</v>
      </c>
      <c r="HR363">
        <v>1</v>
      </c>
      <c r="HS363">
        <v>0.117782</v>
      </c>
      <c r="HT363">
        <v>-0.848633</v>
      </c>
      <c r="HU363">
        <v>20.3362</v>
      </c>
      <c r="HV363">
        <v>5.21639</v>
      </c>
      <c r="HW363">
        <v>12.0146</v>
      </c>
      <c r="HX363">
        <v>4.9879</v>
      </c>
      <c r="HY363">
        <v>3.28755</v>
      </c>
      <c r="HZ363">
        <v>9999</v>
      </c>
      <c r="IA363">
        <v>9999</v>
      </c>
      <c r="IB363">
        <v>9999</v>
      </c>
      <c r="IC363">
        <v>999.9</v>
      </c>
      <c r="ID363">
        <v>1.86761</v>
      </c>
      <c r="IE363">
        <v>1.86675</v>
      </c>
      <c r="IF363">
        <v>1.86608</v>
      </c>
      <c r="IG363">
        <v>1.86601</v>
      </c>
      <c r="IH363">
        <v>1.86788</v>
      </c>
      <c r="II363">
        <v>1.8703</v>
      </c>
      <c r="IJ363">
        <v>1.86898</v>
      </c>
      <c r="IK363">
        <v>1.87042</v>
      </c>
      <c r="IL363">
        <v>0</v>
      </c>
      <c r="IM363">
        <v>0</v>
      </c>
      <c r="IN363">
        <v>0</v>
      </c>
      <c r="IO363">
        <v>0</v>
      </c>
      <c r="IP363" t="s">
        <v>443</v>
      </c>
      <c r="IQ363" t="s">
        <v>444</v>
      </c>
      <c r="IR363" t="s">
        <v>445</v>
      </c>
      <c r="IS363" t="s">
        <v>445</v>
      </c>
      <c r="IT363" t="s">
        <v>445</v>
      </c>
      <c r="IU363" t="s">
        <v>445</v>
      </c>
      <c r="IV363">
        <v>0</v>
      </c>
      <c r="IW363">
        <v>100</v>
      </c>
      <c r="IX363">
        <v>100</v>
      </c>
      <c r="IY363">
        <v>0.006</v>
      </c>
      <c r="IZ363">
        <v>0.1537</v>
      </c>
      <c r="JA363">
        <v>0.1520806729546384</v>
      </c>
      <c r="JB363">
        <v>0.0003178419753343253</v>
      </c>
      <c r="JC363">
        <v>-6.012475575984678E-07</v>
      </c>
      <c r="JD363">
        <v>7.594320938325871E-11</v>
      </c>
      <c r="JE363">
        <v>-0.06537213769188976</v>
      </c>
      <c r="JF363">
        <v>-0.002779077146552394</v>
      </c>
      <c r="JG363">
        <v>0.0007843295920201409</v>
      </c>
      <c r="JH363">
        <v>-1.211717912536145E-05</v>
      </c>
      <c r="JI363">
        <v>4</v>
      </c>
      <c r="JJ363">
        <v>2338</v>
      </c>
      <c r="JK363">
        <v>1</v>
      </c>
      <c r="JL363">
        <v>27</v>
      </c>
      <c r="JM363">
        <v>190050</v>
      </c>
      <c r="JN363">
        <v>190050.1</v>
      </c>
      <c r="JO363">
        <v>2.04102</v>
      </c>
      <c r="JP363">
        <v>2.26074</v>
      </c>
      <c r="JQ363">
        <v>1.39771</v>
      </c>
      <c r="JR363">
        <v>2.34619</v>
      </c>
      <c r="JS363">
        <v>1.49536</v>
      </c>
      <c r="JT363">
        <v>2.55981</v>
      </c>
      <c r="JU363">
        <v>36.9317</v>
      </c>
      <c r="JV363">
        <v>24.0612</v>
      </c>
      <c r="JW363">
        <v>18</v>
      </c>
      <c r="JX363">
        <v>492.044</v>
      </c>
      <c r="JY363">
        <v>441.614</v>
      </c>
      <c r="JZ363">
        <v>29.5022</v>
      </c>
      <c r="KA363">
        <v>29.136</v>
      </c>
      <c r="KB363">
        <v>30</v>
      </c>
      <c r="KC363">
        <v>28.976</v>
      </c>
      <c r="KD363">
        <v>28.9063</v>
      </c>
      <c r="KE363">
        <v>40.8951</v>
      </c>
      <c r="KF363">
        <v>23.1155</v>
      </c>
      <c r="KG363">
        <v>33.9454</v>
      </c>
      <c r="KH363">
        <v>29.5021</v>
      </c>
      <c r="KI363">
        <v>988.458</v>
      </c>
      <c r="KJ363">
        <v>18.3816</v>
      </c>
      <c r="KK363">
        <v>100.924</v>
      </c>
      <c r="KL363">
        <v>100.48</v>
      </c>
    </row>
    <row r="364" spans="1:298">
      <c r="A364">
        <v>348</v>
      </c>
      <c r="B364">
        <v>1758650433.6</v>
      </c>
      <c r="C364">
        <v>8807.599999904633</v>
      </c>
      <c r="D364" t="s">
        <v>1143</v>
      </c>
      <c r="E364" t="s">
        <v>1144</v>
      </c>
      <c r="F364">
        <v>5</v>
      </c>
      <c r="G364" t="s">
        <v>1026</v>
      </c>
      <c r="H364" t="s">
        <v>437</v>
      </c>
      <c r="I364" t="s">
        <v>438</v>
      </c>
      <c r="J364">
        <v>1758650426.1</v>
      </c>
      <c r="K364">
        <f>(L364)/1000</f>
        <v>0</v>
      </c>
      <c r="L364">
        <f>IF(DQ364, AO364, AI364)</f>
        <v>0</v>
      </c>
      <c r="M364">
        <f>IF(DQ364, AJ364, AH364)</f>
        <v>0</v>
      </c>
      <c r="N364">
        <f>DS364 - IF(AV364&gt;1, M364*DM364*100.0/(AX364), 0)</f>
        <v>0</v>
      </c>
      <c r="O364">
        <f>((U364-K364/2)*N364-M364)/(U364+K364/2)</f>
        <v>0</v>
      </c>
      <c r="P364">
        <f>O364*(DZ364+EA364)/1000.0</f>
        <v>0</v>
      </c>
      <c r="Q364">
        <f>(DS364 - IF(AV364&gt;1, M364*DM364*100.0/(AX364), 0))*(DZ364+EA364)/1000.0</f>
        <v>0</v>
      </c>
      <c r="R364">
        <f>2.0/((1/T364-1/S364)+SIGN(T364)*SQRT((1/T364-1/S364)*(1/T364-1/S364) + 4*DN364/((DN364+1)*(DN364+1))*(2*1/T364*1/S364-1/S364*1/S364)))</f>
        <v>0</v>
      </c>
      <c r="S364">
        <f>IF(LEFT(DO364,1)&lt;&gt;"0",IF(LEFT(DO364,1)="1",3.0,DP364),$D$5+$E$5*(EG364*DZ364/($K$5*1000))+$F$5*(EG364*DZ364/($K$5*1000))*MAX(MIN(DM364,$J$5),$I$5)*MAX(MIN(DM364,$J$5),$I$5)+$G$5*MAX(MIN(DM364,$J$5),$I$5)*(EG364*DZ364/($K$5*1000))+$H$5*(EG364*DZ364/($K$5*1000))*(EG364*DZ364/($K$5*1000)))</f>
        <v>0</v>
      </c>
      <c r="T364">
        <f>K364*(1000-(1000*0.61365*exp(17.502*X364/(240.97+X364))/(DZ364+EA364)+DU364)/2)/(1000*0.61365*exp(17.502*X364/(240.97+X364))/(DZ364+EA364)-DU364)</f>
        <v>0</v>
      </c>
      <c r="U364">
        <f>1/((DN364+1)/(R364/1.6)+1/(S364/1.37)) + DN364/((DN364+1)/(R364/1.6) + DN364/(S364/1.37))</f>
        <v>0</v>
      </c>
      <c r="V364">
        <f>(DI364*DL364)</f>
        <v>0</v>
      </c>
      <c r="W364">
        <f>(EB364+(V364+2*0.95*5.67E-8*(((EB364+$B$7)+273)^4-(EB364+273)^4)-44100*K364)/(1.84*29.3*S364+8*0.95*5.67E-8*(EB364+273)^3))</f>
        <v>0</v>
      </c>
      <c r="X364">
        <f>($C$7*EC364+$D$7*ED364+$E$7*W364)</f>
        <v>0</v>
      </c>
      <c r="Y364">
        <f>0.61365*exp(17.502*X364/(240.97+X364))</f>
        <v>0</v>
      </c>
      <c r="Z364">
        <f>(AA364/AB364*100)</f>
        <v>0</v>
      </c>
      <c r="AA364">
        <f>DU364*(DZ364+EA364)/1000</f>
        <v>0</v>
      </c>
      <c r="AB364">
        <f>0.61365*exp(17.502*EB364/(240.97+EB364))</f>
        <v>0</v>
      </c>
      <c r="AC364">
        <f>(Y364-DU364*(DZ364+EA364)/1000)</f>
        <v>0</v>
      </c>
      <c r="AD364">
        <f>(-K364*44100)</f>
        <v>0</v>
      </c>
      <c r="AE364">
        <f>2*29.3*S364*0.92*(EB364-X364)</f>
        <v>0</v>
      </c>
      <c r="AF364">
        <f>2*0.95*5.67E-8*(((EB364+$B$7)+273)^4-(X364+273)^4)</f>
        <v>0</v>
      </c>
      <c r="AG364">
        <f>V364+AF364+AD364+AE364</f>
        <v>0</v>
      </c>
      <c r="AH364">
        <f>DY364*AV364*(DT364-DS364*(1000-AV364*DV364)/(1000-AV364*DU364))/(100*DM364)</f>
        <v>0</v>
      </c>
      <c r="AI364">
        <f>1000*DY364*AV364*(DU364-DV364)/(100*DM364*(1000-AV364*DU364))</f>
        <v>0</v>
      </c>
      <c r="AJ364">
        <f>(AK364 - AL364 - DZ364*1E3/(8.314*(EB364+273.15)) * AN364/DY364 * AM364) * DY364/(100*DM364) * (1000 - DV364)/1000</f>
        <v>0</v>
      </c>
      <c r="AK364">
        <v>993.9475375551908</v>
      </c>
      <c r="AL364">
        <v>938.8152060606059</v>
      </c>
      <c r="AM364">
        <v>3.359031152120562</v>
      </c>
      <c r="AN364">
        <v>64.96223837057754</v>
      </c>
      <c r="AO364">
        <f>(AQ364 - AP364 + DZ364*1E3/(8.314*(EB364+273.15)) * AS364/DY364 * AR364) * DY364/(100*DM364) * 1000/(1000 - AQ364)</f>
        <v>0</v>
      </c>
      <c r="AP364">
        <v>18.36016135707968</v>
      </c>
      <c r="AQ364">
        <v>24.26092060606059</v>
      </c>
      <c r="AR364">
        <v>-7.481361953927182E-05</v>
      </c>
      <c r="AS364">
        <v>107.1830395523258</v>
      </c>
      <c r="AT364">
        <v>0</v>
      </c>
      <c r="AU364">
        <v>0</v>
      </c>
      <c r="AV364">
        <f>IF(AT364*$H$13&gt;=AX364,1.0,(AX364/(AX364-AT364*$H$13)))</f>
        <v>0</v>
      </c>
      <c r="AW364">
        <f>(AV364-1)*100</f>
        <v>0</v>
      </c>
      <c r="AX364">
        <f>MAX(0,($B$13+$C$13*EG364)/(1+$D$13*EG364)*DZ364/(EB364+273)*$E$13)</f>
        <v>0</v>
      </c>
      <c r="AY364" t="s">
        <v>439</v>
      </c>
      <c r="AZ364" t="s">
        <v>439</v>
      </c>
      <c r="BA364">
        <v>0</v>
      </c>
      <c r="BB364">
        <v>0</v>
      </c>
      <c r="BC364">
        <f>1-BA364/BB364</f>
        <v>0</v>
      </c>
      <c r="BD364">
        <v>0</v>
      </c>
      <c r="BE364" t="s">
        <v>439</v>
      </c>
      <c r="BF364" t="s">
        <v>439</v>
      </c>
      <c r="BG364">
        <v>0</v>
      </c>
      <c r="BH364">
        <v>0</v>
      </c>
      <c r="BI364">
        <f>1-BG364/BH364</f>
        <v>0</v>
      </c>
      <c r="BJ364">
        <v>0.5</v>
      </c>
      <c r="BK364">
        <f>DJ364</f>
        <v>0</v>
      </c>
      <c r="BL364">
        <f>M364</f>
        <v>0</v>
      </c>
      <c r="BM364">
        <f>BI364*BJ364*BK364</f>
        <v>0</v>
      </c>
      <c r="BN364">
        <f>(BL364-BD364)/BK364</f>
        <v>0</v>
      </c>
      <c r="BO364">
        <f>(BB364-BH364)/BH364</f>
        <v>0</v>
      </c>
      <c r="BP364">
        <f>BA364/(BC364+BA364/BH364)</f>
        <v>0</v>
      </c>
      <c r="BQ364" t="s">
        <v>439</v>
      </c>
      <c r="BR364">
        <v>0</v>
      </c>
      <c r="BS364">
        <f>IF(BR364&lt;&gt;0, BR364, BP364)</f>
        <v>0</v>
      </c>
      <c r="BT364">
        <f>1-BS364/BH364</f>
        <v>0</v>
      </c>
      <c r="BU364">
        <f>(BH364-BG364)/(BH364-BS364)</f>
        <v>0</v>
      </c>
      <c r="BV364">
        <f>(BB364-BH364)/(BB364-BS364)</f>
        <v>0</v>
      </c>
      <c r="BW364">
        <f>(BH364-BG364)/(BH364-BA364)</f>
        <v>0</v>
      </c>
      <c r="BX364">
        <f>(BB364-BH364)/(BB364-BA364)</f>
        <v>0</v>
      </c>
      <c r="BY364">
        <f>(BU364*BS364/BG364)</f>
        <v>0</v>
      </c>
      <c r="BZ364">
        <f>(1-BY364)</f>
        <v>0</v>
      </c>
      <c r="DI364">
        <f>$B$11*EH364+$C$11*EI364+$F$11*ET364*(1-EW364)</f>
        <v>0</v>
      </c>
      <c r="DJ364">
        <f>DI364*DK364</f>
        <v>0</v>
      </c>
      <c r="DK364">
        <f>($B$11*$D$9+$C$11*$D$9+$F$11*((FG364+EY364)/MAX(FG364+EY364+FH364, 0.1)*$I$9+FH364/MAX(FG364+EY364+FH364, 0.1)*$J$9))/($B$11+$C$11+$F$11)</f>
        <v>0</v>
      </c>
      <c r="DL364">
        <f>($B$11*$K$9+$C$11*$K$9+$F$11*((FG364+EY364)/MAX(FG364+EY364+FH364, 0.1)*$P$9+FH364/MAX(FG364+EY364+FH364, 0.1)*$Q$9))/($B$11+$C$11+$F$11)</f>
        <v>0</v>
      </c>
      <c r="DM364">
        <v>3.7</v>
      </c>
      <c r="DN364">
        <v>0.5</v>
      </c>
      <c r="DO364" t="s">
        <v>440</v>
      </c>
      <c r="DP364">
        <v>2</v>
      </c>
      <c r="DQ364" t="b">
        <v>1</v>
      </c>
      <c r="DR364">
        <v>1758650426.1</v>
      </c>
      <c r="DS364">
        <v>893.0884074074075</v>
      </c>
      <c r="DT364">
        <v>960.9478518518519</v>
      </c>
      <c r="DU364">
        <v>24.26798148148148</v>
      </c>
      <c r="DV364">
        <v>18.3579962962963</v>
      </c>
      <c r="DW364">
        <v>893.0779259259259</v>
      </c>
      <c r="DX364">
        <v>24.11421111111111</v>
      </c>
      <c r="DY364">
        <v>500.0378888888888</v>
      </c>
      <c r="DZ364">
        <v>90.4236962962963</v>
      </c>
      <c r="EA364">
        <v>0.03050955555555555</v>
      </c>
      <c r="EB364">
        <v>30.55753333333333</v>
      </c>
      <c r="EC364">
        <v>29.9938074074074</v>
      </c>
      <c r="ED364">
        <v>999.9000000000001</v>
      </c>
      <c r="EE364">
        <v>0</v>
      </c>
      <c r="EF364">
        <v>0</v>
      </c>
      <c r="EG364">
        <v>10002.21037037037</v>
      </c>
      <c r="EH364">
        <v>0</v>
      </c>
      <c r="EI364">
        <v>12.16512222222222</v>
      </c>
      <c r="EJ364">
        <v>-67.85946666666666</v>
      </c>
      <c r="EK364">
        <v>915.3008148148148</v>
      </c>
      <c r="EL364">
        <v>978.9190000000001</v>
      </c>
      <c r="EM364">
        <v>5.909995925925926</v>
      </c>
      <c r="EN364">
        <v>960.9478518518519</v>
      </c>
      <c r="EO364">
        <v>18.3579962962963</v>
      </c>
      <c r="EP364">
        <v>2.194402962962963</v>
      </c>
      <c r="EQ364">
        <v>1.659997407407408</v>
      </c>
      <c r="ER364">
        <v>18.9215037037037</v>
      </c>
      <c r="ES364">
        <v>14.52732962962963</v>
      </c>
      <c r="ET364">
        <v>1999.996666666666</v>
      </c>
      <c r="EU364">
        <v>0.9800019999999999</v>
      </c>
      <c r="EV364">
        <v>0.0199984</v>
      </c>
      <c r="EW364">
        <v>0</v>
      </c>
      <c r="EX364">
        <v>594.7998148148149</v>
      </c>
      <c r="EY364">
        <v>5.00097</v>
      </c>
      <c r="EZ364">
        <v>11918.27777777778</v>
      </c>
      <c r="FA364">
        <v>16707.56666666667</v>
      </c>
      <c r="FB364">
        <v>41.15485185185185</v>
      </c>
      <c r="FC364">
        <v>41.5</v>
      </c>
      <c r="FD364">
        <v>41.09233333333332</v>
      </c>
      <c r="FE364">
        <v>41.125</v>
      </c>
      <c r="FF364">
        <v>41.75</v>
      </c>
      <c r="FG364">
        <v>1955.096666666667</v>
      </c>
      <c r="FH364">
        <v>39.9</v>
      </c>
      <c r="FI364">
        <v>0</v>
      </c>
      <c r="FJ364">
        <v>1758650434.8</v>
      </c>
      <c r="FK364">
        <v>0</v>
      </c>
      <c r="FL364">
        <v>594.8314615384616</v>
      </c>
      <c r="FM364">
        <v>2.345299137795817</v>
      </c>
      <c r="FN364">
        <v>27.78461539898359</v>
      </c>
      <c r="FO364">
        <v>11918.20384615385</v>
      </c>
      <c r="FP364">
        <v>15</v>
      </c>
      <c r="FQ364">
        <v>0</v>
      </c>
      <c r="FR364" t="s">
        <v>441</v>
      </c>
      <c r="FS364">
        <v>1747247426.5</v>
      </c>
      <c r="FT364">
        <v>1747247420.5</v>
      </c>
      <c r="FU364">
        <v>0</v>
      </c>
      <c r="FV364">
        <v>1.027</v>
      </c>
      <c r="FW364">
        <v>0.031</v>
      </c>
      <c r="FX364">
        <v>0.02</v>
      </c>
      <c r="FY364">
        <v>0.05</v>
      </c>
      <c r="FZ364">
        <v>420</v>
      </c>
      <c r="GA364">
        <v>16</v>
      </c>
      <c r="GB364">
        <v>0.01</v>
      </c>
      <c r="GC364">
        <v>0.1</v>
      </c>
      <c r="GD364">
        <v>-67.6873075</v>
      </c>
      <c r="GE364">
        <v>-3.819389493433075</v>
      </c>
      <c r="GF364">
        <v>0.3749448528700585</v>
      </c>
      <c r="GG364">
        <v>0</v>
      </c>
      <c r="GH364">
        <v>594.7102058823529</v>
      </c>
      <c r="GI364">
        <v>2.307211610152523</v>
      </c>
      <c r="GJ364">
        <v>0.2866625172374833</v>
      </c>
      <c r="GK364">
        <v>-1</v>
      </c>
      <c r="GL364">
        <v>5.91289675</v>
      </c>
      <c r="GM364">
        <v>-0.06886142589118439</v>
      </c>
      <c r="GN364">
        <v>0.006758302814871498</v>
      </c>
      <c r="GO364">
        <v>1</v>
      </c>
      <c r="GP364">
        <v>1</v>
      </c>
      <c r="GQ364">
        <v>2</v>
      </c>
      <c r="GR364" t="s">
        <v>442</v>
      </c>
      <c r="GS364">
        <v>3.13506</v>
      </c>
      <c r="GT364">
        <v>2.69051</v>
      </c>
      <c r="GU364">
        <v>0.162424</v>
      </c>
      <c r="GV364">
        <v>0.168497</v>
      </c>
      <c r="GW364">
        <v>0.106937</v>
      </c>
      <c r="GX364">
        <v>0.08687540000000001</v>
      </c>
      <c r="GY364">
        <v>26603.1</v>
      </c>
      <c r="GZ364">
        <v>26460.2</v>
      </c>
      <c r="HA364">
        <v>29530</v>
      </c>
      <c r="HB364">
        <v>29411</v>
      </c>
      <c r="HC364">
        <v>34844.1</v>
      </c>
      <c r="HD364">
        <v>35579.4</v>
      </c>
      <c r="HE364">
        <v>41554.8</v>
      </c>
      <c r="HF364">
        <v>41786</v>
      </c>
      <c r="HG364">
        <v>1.92178</v>
      </c>
      <c r="HH364">
        <v>1.85742</v>
      </c>
      <c r="HI364">
        <v>0.0661984</v>
      </c>
      <c r="HJ364">
        <v>0</v>
      </c>
      <c r="HK364">
        <v>28.9298</v>
      </c>
      <c r="HL364">
        <v>999.9</v>
      </c>
      <c r="HM364">
        <v>43.2</v>
      </c>
      <c r="HN364">
        <v>32</v>
      </c>
      <c r="HO364">
        <v>22.8128</v>
      </c>
      <c r="HP364">
        <v>61.8526</v>
      </c>
      <c r="HQ364">
        <v>25.9936</v>
      </c>
      <c r="HR364">
        <v>1</v>
      </c>
      <c r="HS364">
        <v>0.117782</v>
      </c>
      <c r="HT364">
        <v>-0.851675</v>
      </c>
      <c r="HU364">
        <v>20.3361</v>
      </c>
      <c r="HV364">
        <v>5.21564</v>
      </c>
      <c r="HW364">
        <v>12.0134</v>
      </c>
      <c r="HX364">
        <v>4.9876</v>
      </c>
      <c r="HY364">
        <v>3.2876</v>
      </c>
      <c r="HZ364">
        <v>9999</v>
      </c>
      <c r="IA364">
        <v>9999</v>
      </c>
      <c r="IB364">
        <v>9999</v>
      </c>
      <c r="IC364">
        <v>999.9</v>
      </c>
      <c r="ID364">
        <v>1.86764</v>
      </c>
      <c r="IE364">
        <v>1.86674</v>
      </c>
      <c r="IF364">
        <v>1.86606</v>
      </c>
      <c r="IG364">
        <v>1.86601</v>
      </c>
      <c r="IH364">
        <v>1.86791</v>
      </c>
      <c r="II364">
        <v>1.87028</v>
      </c>
      <c r="IJ364">
        <v>1.86893</v>
      </c>
      <c r="IK364">
        <v>1.87042</v>
      </c>
      <c r="IL364">
        <v>0</v>
      </c>
      <c r="IM364">
        <v>0</v>
      </c>
      <c r="IN364">
        <v>0</v>
      </c>
      <c r="IO364">
        <v>0</v>
      </c>
      <c r="IP364" t="s">
        <v>443</v>
      </c>
      <c r="IQ364" t="s">
        <v>444</v>
      </c>
      <c r="IR364" t="s">
        <v>445</v>
      </c>
      <c r="IS364" t="s">
        <v>445</v>
      </c>
      <c r="IT364" t="s">
        <v>445</v>
      </c>
      <c r="IU364" t="s">
        <v>445</v>
      </c>
      <c r="IV364">
        <v>0</v>
      </c>
      <c r="IW364">
        <v>100</v>
      </c>
      <c r="IX364">
        <v>100</v>
      </c>
      <c r="IY364">
        <v>-0.004</v>
      </c>
      <c r="IZ364">
        <v>0.1536</v>
      </c>
      <c r="JA364">
        <v>0.1520806729546384</v>
      </c>
      <c r="JB364">
        <v>0.0003178419753343253</v>
      </c>
      <c r="JC364">
        <v>-6.012475575984678E-07</v>
      </c>
      <c r="JD364">
        <v>7.594320938325871E-11</v>
      </c>
      <c r="JE364">
        <v>-0.06537213769188976</v>
      </c>
      <c r="JF364">
        <v>-0.002779077146552394</v>
      </c>
      <c r="JG364">
        <v>0.0007843295920201409</v>
      </c>
      <c r="JH364">
        <v>-1.211717912536145E-05</v>
      </c>
      <c r="JI364">
        <v>4</v>
      </c>
      <c r="JJ364">
        <v>2338</v>
      </c>
      <c r="JK364">
        <v>1</v>
      </c>
      <c r="JL364">
        <v>27</v>
      </c>
      <c r="JM364">
        <v>190050.1</v>
      </c>
      <c r="JN364">
        <v>190050.2</v>
      </c>
      <c r="JO364">
        <v>2.06665</v>
      </c>
      <c r="JP364">
        <v>2.24243</v>
      </c>
      <c r="JQ364">
        <v>1.39648</v>
      </c>
      <c r="JR364">
        <v>2.34619</v>
      </c>
      <c r="JS364">
        <v>1.49536</v>
      </c>
      <c r="JT364">
        <v>2.68188</v>
      </c>
      <c r="JU364">
        <v>36.9317</v>
      </c>
      <c r="JV364">
        <v>24.07</v>
      </c>
      <c r="JW364">
        <v>18</v>
      </c>
      <c r="JX364">
        <v>491.964</v>
      </c>
      <c r="JY364">
        <v>441.397</v>
      </c>
      <c r="JZ364">
        <v>29.5082</v>
      </c>
      <c r="KA364">
        <v>29.1355</v>
      </c>
      <c r="KB364">
        <v>30</v>
      </c>
      <c r="KC364">
        <v>28.976</v>
      </c>
      <c r="KD364">
        <v>28.9039</v>
      </c>
      <c r="KE364">
        <v>41.4801</v>
      </c>
      <c r="KF364">
        <v>23.1155</v>
      </c>
      <c r="KG364">
        <v>33.9454</v>
      </c>
      <c r="KH364">
        <v>29.5088</v>
      </c>
      <c r="KI364">
        <v>1008.52</v>
      </c>
      <c r="KJ364">
        <v>18.3882</v>
      </c>
      <c r="KK364">
        <v>100.925</v>
      </c>
      <c r="KL364">
        <v>100.48</v>
      </c>
    </row>
    <row r="365" spans="1:298">
      <c r="A365">
        <v>349</v>
      </c>
      <c r="B365">
        <v>1758650438.6</v>
      </c>
      <c r="C365">
        <v>8812.599999904633</v>
      </c>
      <c r="D365" t="s">
        <v>1145</v>
      </c>
      <c r="E365" t="s">
        <v>1146</v>
      </c>
      <c r="F365">
        <v>5</v>
      </c>
      <c r="G365" t="s">
        <v>1026</v>
      </c>
      <c r="H365" t="s">
        <v>437</v>
      </c>
      <c r="I365" t="s">
        <v>438</v>
      </c>
      <c r="J365">
        <v>1758650430.814285</v>
      </c>
      <c r="K365">
        <f>(L365)/1000</f>
        <v>0</v>
      </c>
      <c r="L365">
        <f>IF(DQ365, AO365, AI365)</f>
        <v>0</v>
      </c>
      <c r="M365">
        <f>IF(DQ365, AJ365, AH365)</f>
        <v>0</v>
      </c>
      <c r="N365">
        <f>DS365 - IF(AV365&gt;1, M365*DM365*100.0/(AX365), 0)</f>
        <v>0</v>
      </c>
      <c r="O365">
        <f>((U365-K365/2)*N365-M365)/(U365+K365/2)</f>
        <v>0</v>
      </c>
      <c r="P365">
        <f>O365*(DZ365+EA365)/1000.0</f>
        <v>0</v>
      </c>
      <c r="Q365">
        <f>(DS365 - IF(AV365&gt;1, M365*DM365*100.0/(AX365), 0))*(DZ365+EA365)/1000.0</f>
        <v>0</v>
      </c>
      <c r="R365">
        <f>2.0/((1/T365-1/S365)+SIGN(T365)*SQRT((1/T365-1/S365)*(1/T365-1/S365) + 4*DN365/((DN365+1)*(DN365+1))*(2*1/T365*1/S365-1/S365*1/S365)))</f>
        <v>0</v>
      </c>
      <c r="S365">
        <f>IF(LEFT(DO365,1)&lt;&gt;"0",IF(LEFT(DO365,1)="1",3.0,DP365),$D$5+$E$5*(EG365*DZ365/($K$5*1000))+$F$5*(EG365*DZ365/($K$5*1000))*MAX(MIN(DM365,$J$5),$I$5)*MAX(MIN(DM365,$J$5),$I$5)+$G$5*MAX(MIN(DM365,$J$5),$I$5)*(EG365*DZ365/($K$5*1000))+$H$5*(EG365*DZ365/($K$5*1000))*(EG365*DZ365/($K$5*1000)))</f>
        <v>0</v>
      </c>
      <c r="T365">
        <f>K365*(1000-(1000*0.61365*exp(17.502*X365/(240.97+X365))/(DZ365+EA365)+DU365)/2)/(1000*0.61365*exp(17.502*X365/(240.97+X365))/(DZ365+EA365)-DU365)</f>
        <v>0</v>
      </c>
      <c r="U365">
        <f>1/((DN365+1)/(R365/1.6)+1/(S365/1.37)) + DN365/((DN365+1)/(R365/1.6) + DN365/(S365/1.37))</f>
        <v>0</v>
      </c>
      <c r="V365">
        <f>(DI365*DL365)</f>
        <v>0</v>
      </c>
      <c r="W365">
        <f>(EB365+(V365+2*0.95*5.67E-8*(((EB365+$B$7)+273)^4-(EB365+273)^4)-44100*K365)/(1.84*29.3*S365+8*0.95*5.67E-8*(EB365+273)^3))</f>
        <v>0</v>
      </c>
      <c r="X365">
        <f>($C$7*EC365+$D$7*ED365+$E$7*W365)</f>
        <v>0</v>
      </c>
      <c r="Y365">
        <f>0.61365*exp(17.502*X365/(240.97+X365))</f>
        <v>0</v>
      </c>
      <c r="Z365">
        <f>(AA365/AB365*100)</f>
        <v>0</v>
      </c>
      <c r="AA365">
        <f>DU365*(DZ365+EA365)/1000</f>
        <v>0</v>
      </c>
      <c r="AB365">
        <f>0.61365*exp(17.502*EB365/(240.97+EB365))</f>
        <v>0</v>
      </c>
      <c r="AC365">
        <f>(Y365-DU365*(DZ365+EA365)/1000)</f>
        <v>0</v>
      </c>
      <c r="AD365">
        <f>(-K365*44100)</f>
        <v>0</v>
      </c>
      <c r="AE365">
        <f>2*29.3*S365*0.92*(EB365-X365)</f>
        <v>0</v>
      </c>
      <c r="AF365">
        <f>2*0.95*5.67E-8*(((EB365+$B$7)+273)^4-(X365+273)^4)</f>
        <v>0</v>
      </c>
      <c r="AG365">
        <f>V365+AF365+AD365+AE365</f>
        <v>0</v>
      </c>
      <c r="AH365">
        <f>DY365*AV365*(DT365-DS365*(1000-AV365*DV365)/(1000-AV365*DU365))/(100*DM365)</f>
        <v>0</v>
      </c>
      <c r="AI365">
        <f>1000*DY365*AV365*(DU365-DV365)/(100*DM365*(1000-AV365*DU365))</f>
        <v>0</v>
      </c>
      <c r="AJ365">
        <f>(AK365 - AL365 - DZ365*1E3/(8.314*(EB365+273.15)) * AN365/DY365 * AM365) * DY365/(100*DM365) * (1000 - DV365)/1000</f>
        <v>0</v>
      </c>
      <c r="AK365">
        <v>1011.227318195287</v>
      </c>
      <c r="AL365">
        <v>955.6065090909087</v>
      </c>
      <c r="AM365">
        <v>3.364076083106378</v>
      </c>
      <c r="AN365">
        <v>64.96223837057754</v>
      </c>
      <c r="AO365">
        <f>(AQ365 - AP365 + DZ365*1E3/(8.314*(EB365+273.15)) * AS365/DY365 * AR365) * DY365/(100*DM365) * 1000/(1000 - AQ365)</f>
        <v>0</v>
      </c>
      <c r="AP365">
        <v>18.36156830802469</v>
      </c>
      <c r="AQ365">
        <v>24.25288848484847</v>
      </c>
      <c r="AR365">
        <v>-8.720285860947711E-05</v>
      </c>
      <c r="AS365">
        <v>107.1830395523258</v>
      </c>
      <c r="AT365">
        <v>0</v>
      </c>
      <c r="AU365">
        <v>0</v>
      </c>
      <c r="AV365">
        <f>IF(AT365*$H$13&gt;=AX365,1.0,(AX365/(AX365-AT365*$H$13)))</f>
        <v>0</v>
      </c>
      <c r="AW365">
        <f>(AV365-1)*100</f>
        <v>0</v>
      </c>
      <c r="AX365">
        <f>MAX(0,($B$13+$C$13*EG365)/(1+$D$13*EG365)*DZ365/(EB365+273)*$E$13)</f>
        <v>0</v>
      </c>
      <c r="AY365" t="s">
        <v>439</v>
      </c>
      <c r="AZ365" t="s">
        <v>439</v>
      </c>
      <c r="BA365">
        <v>0</v>
      </c>
      <c r="BB365">
        <v>0</v>
      </c>
      <c r="BC365">
        <f>1-BA365/BB365</f>
        <v>0</v>
      </c>
      <c r="BD365">
        <v>0</v>
      </c>
      <c r="BE365" t="s">
        <v>439</v>
      </c>
      <c r="BF365" t="s">
        <v>439</v>
      </c>
      <c r="BG365">
        <v>0</v>
      </c>
      <c r="BH365">
        <v>0</v>
      </c>
      <c r="BI365">
        <f>1-BG365/BH365</f>
        <v>0</v>
      </c>
      <c r="BJ365">
        <v>0.5</v>
      </c>
      <c r="BK365">
        <f>DJ365</f>
        <v>0</v>
      </c>
      <c r="BL365">
        <f>M365</f>
        <v>0</v>
      </c>
      <c r="BM365">
        <f>BI365*BJ365*BK365</f>
        <v>0</v>
      </c>
      <c r="BN365">
        <f>(BL365-BD365)/BK365</f>
        <v>0</v>
      </c>
      <c r="BO365">
        <f>(BB365-BH365)/BH365</f>
        <v>0</v>
      </c>
      <c r="BP365">
        <f>BA365/(BC365+BA365/BH365)</f>
        <v>0</v>
      </c>
      <c r="BQ365" t="s">
        <v>439</v>
      </c>
      <c r="BR365">
        <v>0</v>
      </c>
      <c r="BS365">
        <f>IF(BR365&lt;&gt;0, BR365, BP365)</f>
        <v>0</v>
      </c>
      <c r="BT365">
        <f>1-BS365/BH365</f>
        <v>0</v>
      </c>
      <c r="BU365">
        <f>(BH365-BG365)/(BH365-BS365)</f>
        <v>0</v>
      </c>
      <c r="BV365">
        <f>(BB365-BH365)/(BB365-BS365)</f>
        <v>0</v>
      </c>
      <c r="BW365">
        <f>(BH365-BG365)/(BH365-BA365)</f>
        <v>0</v>
      </c>
      <c r="BX365">
        <f>(BB365-BH365)/(BB365-BA365)</f>
        <v>0</v>
      </c>
      <c r="BY365">
        <f>(BU365*BS365/BG365)</f>
        <v>0</v>
      </c>
      <c r="BZ365">
        <f>(1-BY365)</f>
        <v>0</v>
      </c>
      <c r="DI365">
        <f>$B$11*EH365+$C$11*EI365+$F$11*ET365*(1-EW365)</f>
        <v>0</v>
      </c>
      <c r="DJ365">
        <f>DI365*DK365</f>
        <v>0</v>
      </c>
      <c r="DK365">
        <f>($B$11*$D$9+$C$11*$D$9+$F$11*((FG365+EY365)/MAX(FG365+EY365+FH365, 0.1)*$I$9+FH365/MAX(FG365+EY365+FH365, 0.1)*$J$9))/($B$11+$C$11+$F$11)</f>
        <v>0</v>
      </c>
      <c r="DL365">
        <f>($B$11*$K$9+$C$11*$K$9+$F$11*((FG365+EY365)/MAX(FG365+EY365+FH365, 0.1)*$P$9+FH365/MAX(FG365+EY365+FH365, 0.1)*$Q$9))/($B$11+$C$11+$F$11)</f>
        <v>0</v>
      </c>
      <c r="DM365">
        <v>3.7</v>
      </c>
      <c r="DN365">
        <v>0.5</v>
      </c>
      <c r="DO365" t="s">
        <v>440</v>
      </c>
      <c r="DP365">
        <v>2</v>
      </c>
      <c r="DQ365" t="b">
        <v>1</v>
      </c>
      <c r="DR365">
        <v>1758650430.814285</v>
      </c>
      <c r="DS365">
        <v>908.5429285714287</v>
      </c>
      <c r="DT365">
        <v>976.7459285714285</v>
      </c>
      <c r="DU365">
        <v>24.26256785714285</v>
      </c>
      <c r="DV365">
        <v>18.35956071428571</v>
      </c>
      <c r="DW365">
        <v>908.5415357142857</v>
      </c>
      <c r="DX365">
        <v>24.10887142857143</v>
      </c>
      <c r="DY365">
        <v>500.0199285714285</v>
      </c>
      <c r="DZ365">
        <v>90.42343571428572</v>
      </c>
      <c r="EA365">
        <v>0.03054280714285714</v>
      </c>
      <c r="EB365">
        <v>30.56174285714286</v>
      </c>
      <c r="EC365">
        <v>29.99906428571429</v>
      </c>
      <c r="ED365">
        <v>999.9000000000002</v>
      </c>
      <c r="EE365">
        <v>0</v>
      </c>
      <c r="EF365">
        <v>0</v>
      </c>
      <c r="EG365">
        <v>9998.49392857143</v>
      </c>
      <c r="EH365">
        <v>0</v>
      </c>
      <c r="EI365">
        <v>12.02926785714286</v>
      </c>
      <c r="EJ365">
        <v>-68.20278214285715</v>
      </c>
      <c r="EK365">
        <v>931.1346071428571</v>
      </c>
      <c r="EL365">
        <v>995.0142857142856</v>
      </c>
      <c r="EM365">
        <v>5.90300892857143</v>
      </c>
      <c r="EN365">
        <v>976.7459285714285</v>
      </c>
      <c r="EO365">
        <v>18.35956071428571</v>
      </c>
      <c r="EP365">
        <v>2.193906071428571</v>
      </c>
      <c r="EQ365">
        <v>1.660135357142857</v>
      </c>
      <c r="ER365">
        <v>18.91788571428571</v>
      </c>
      <c r="ES365">
        <v>14.52861785714286</v>
      </c>
      <c r="ET365">
        <v>2000.000714285714</v>
      </c>
      <c r="EU365">
        <v>0.9800019999999999</v>
      </c>
      <c r="EV365">
        <v>0.0199984</v>
      </c>
      <c r="EW365">
        <v>0</v>
      </c>
      <c r="EX365">
        <v>594.9582499999999</v>
      </c>
      <c r="EY365">
        <v>5.00097</v>
      </c>
      <c r="EZ365">
        <v>11920.23214285714</v>
      </c>
      <c r="FA365">
        <v>16707.60714285714</v>
      </c>
      <c r="FB365">
        <v>41.14935714285713</v>
      </c>
      <c r="FC365">
        <v>41.5</v>
      </c>
      <c r="FD365">
        <v>41.07774999999999</v>
      </c>
      <c r="FE365">
        <v>41.11825</v>
      </c>
      <c r="FF365">
        <v>41.75</v>
      </c>
      <c r="FG365">
        <v>1955.100714285714</v>
      </c>
      <c r="FH365">
        <v>39.9</v>
      </c>
      <c r="FI365">
        <v>0</v>
      </c>
      <c r="FJ365">
        <v>1758650439.6</v>
      </c>
      <c r="FK365">
        <v>0</v>
      </c>
      <c r="FL365">
        <v>594.9395769230769</v>
      </c>
      <c r="FM365">
        <v>1.039282052977367</v>
      </c>
      <c r="FN365">
        <v>18.2735042657457</v>
      </c>
      <c r="FO365">
        <v>11920.28846153846</v>
      </c>
      <c r="FP365">
        <v>15</v>
      </c>
      <c r="FQ365">
        <v>0</v>
      </c>
      <c r="FR365" t="s">
        <v>441</v>
      </c>
      <c r="FS365">
        <v>1747247426.5</v>
      </c>
      <c r="FT365">
        <v>1747247420.5</v>
      </c>
      <c r="FU365">
        <v>0</v>
      </c>
      <c r="FV365">
        <v>1.027</v>
      </c>
      <c r="FW365">
        <v>0.031</v>
      </c>
      <c r="FX365">
        <v>0.02</v>
      </c>
      <c r="FY365">
        <v>0.05</v>
      </c>
      <c r="FZ365">
        <v>420</v>
      </c>
      <c r="GA365">
        <v>16</v>
      </c>
      <c r="GB365">
        <v>0.01</v>
      </c>
      <c r="GC365">
        <v>0.1</v>
      </c>
      <c r="GD365">
        <v>-67.9975268292683</v>
      </c>
      <c r="GE365">
        <v>-4.439157491289198</v>
      </c>
      <c r="GF365">
        <v>0.4513309461345708</v>
      </c>
      <c r="GG365">
        <v>0</v>
      </c>
      <c r="GH365">
        <v>594.8667058823529</v>
      </c>
      <c r="GI365">
        <v>1.763025204318585</v>
      </c>
      <c r="GJ365">
        <v>0.260956445477001</v>
      </c>
      <c r="GK365">
        <v>-1</v>
      </c>
      <c r="GL365">
        <v>5.90767268292683</v>
      </c>
      <c r="GM365">
        <v>-0.08261226480835639</v>
      </c>
      <c r="GN365">
        <v>0.008215047770711702</v>
      </c>
      <c r="GO365">
        <v>1</v>
      </c>
      <c r="GP365">
        <v>1</v>
      </c>
      <c r="GQ365">
        <v>2</v>
      </c>
      <c r="GR365" t="s">
        <v>442</v>
      </c>
      <c r="GS365">
        <v>3.13502</v>
      </c>
      <c r="GT365">
        <v>2.69106</v>
      </c>
      <c r="GU365">
        <v>0.164313</v>
      </c>
      <c r="GV365">
        <v>0.1703</v>
      </c>
      <c r="GW365">
        <v>0.106909</v>
      </c>
      <c r="GX365">
        <v>0.0868849</v>
      </c>
      <c r="GY365">
        <v>26542.7</v>
      </c>
      <c r="GZ365">
        <v>26402.8</v>
      </c>
      <c r="HA365">
        <v>29529.5</v>
      </c>
      <c r="HB365">
        <v>29411</v>
      </c>
      <c r="HC365">
        <v>34844.7</v>
      </c>
      <c r="HD365">
        <v>35579.2</v>
      </c>
      <c r="HE365">
        <v>41554.1</v>
      </c>
      <c r="HF365">
        <v>41786.2</v>
      </c>
      <c r="HG365">
        <v>1.92135</v>
      </c>
      <c r="HH365">
        <v>1.85772</v>
      </c>
      <c r="HI365">
        <v>0.06596</v>
      </c>
      <c r="HJ365">
        <v>0</v>
      </c>
      <c r="HK365">
        <v>28.9298</v>
      </c>
      <c r="HL365">
        <v>999.9</v>
      </c>
      <c r="HM365">
        <v>43.2</v>
      </c>
      <c r="HN365">
        <v>32</v>
      </c>
      <c r="HO365">
        <v>22.8139</v>
      </c>
      <c r="HP365">
        <v>61.8926</v>
      </c>
      <c r="HQ365">
        <v>25.8894</v>
      </c>
      <c r="HR365">
        <v>1</v>
      </c>
      <c r="HS365">
        <v>0.117797</v>
      </c>
      <c r="HT365">
        <v>-0.301013</v>
      </c>
      <c r="HU365">
        <v>20.3381</v>
      </c>
      <c r="HV365">
        <v>5.21609</v>
      </c>
      <c r="HW365">
        <v>12.0141</v>
      </c>
      <c r="HX365">
        <v>4.98825</v>
      </c>
      <c r="HY365">
        <v>3.28763</v>
      </c>
      <c r="HZ365">
        <v>9999</v>
      </c>
      <c r="IA365">
        <v>9999</v>
      </c>
      <c r="IB365">
        <v>9999</v>
      </c>
      <c r="IC365">
        <v>999.9</v>
      </c>
      <c r="ID365">
        <v>1.86764</v>
      </c>
      <c r="IE365">
        <v>1.86674</v>
      </c>
      <c r="IF365">
        <v>1.86606</v>
      </c>
      <c r="IG365">
        <v>1.866</v>
      </c>
      <c r="IH365">
        <v>1.86788</v>
      </c>
      <c r="II365">
        <v>1.87029</v>
      </c>
      <c r="IJ365">
        <v>1.86896</v>
      </c>
      <c r="IK365">
        <v>1.87042</v>
      </c>
      <c r="IL365">
        <v>0</v>
      </c>
      <c r="IM365">
        <v>0</v>
      </c>
      <c r="IN365">
        <v>0</v>
      </c>
      <c r="IO365">
        <v>0</v>
      </c>
      <c r="IP365" t="s">
        <v>443</v>
      </c>
      <c r="IQ365" t="s">
        <v>444</v>
      </c>
      <c r="IR365" t="s">
        <v>445</v>
      </c>
      <c r="IS365" t="s">
        <v>445</v>
      </c>
      <c r="IT365" t="s">
        <v>445</v>
      </c>
      <c r="IU365" t="s">
        <v>445</v>
      </c>
      <c r="IV365">
        <v>0</v>
      </c>
      <c r="IW365">
        <v>100</v>
      </c>
      <c r="IX365">
        <v>100</v>
      </c>
      <c r="IY365">
        <v>-0.014</v>
      </c>
      <c r="IZ365">
        <v>0.1536</v>
      </c>
      <c r="JA365">
        <v>0.1520806729546384</v>
      </c>
      <c r="JB365">
        <v>0.0003178419753343253</v>
      </c>
      <c r="JC365">
        <v>-6.012475575984678E-07</v>
      </c>
      <c r="JD365">
        <v>7.594320938325871E-11</v>
      </c>
      <c r="JE365">
        <v>-0.06537213769188976</v>
      </c>
      <c r="JF365">
        <v>-0.002779077146552394</v>
      </c>
      <c r="JG365">
        <v>0.0007843295920201409</v>
      </c>
      <c r="JH365">
        <v>-1.211717912536145E-05</v>
      </c>
      <c r="JI365">
        <v>4</v>
      </c>
      <c r="JJ365">
        <v>2338</v>
      </c>
      <c r="JK365">
        <v>1</v>
      </c>
      <c r="JL365">
        <v>27</v>
      </c>
      <c r="JM365">
        <v>190050.2</v>
      </c>
      <c r="JN365">
        <v>190050.3</v>
      </c>
      <c r="JO365">
        <v>2.09717</v>
      </c>
      <c r="JP365">
        <v>2.24609</v>
      </c>
      <c r="JQ365">
        <v>1.39648</v>
      </c>
      <c r="JR365">
        <v>2.34741</v>
      </c>
      <c r="JS365">
        <v>1.49536</v>
      </c>
      <c r="JT365">
        <v>2.63306</v>
      </c>
      <c r="JU365">
        <v>36.9317</v>
      </c>
      <c r="JV365">
        <v>24.07</v>
      </c>
      <c r="JW365">
        <v>18</v>
      </c>
      <c r="JX365">
        <v>491.674</v>
      </c>
      <c r="JY365">
        <v>441.58</v>
      </c>
      <c r="JZ365">
        <v>29.4403</v>
      </c>
      <c r="KA365">
        <v>29.1336</v>
      </c>
      <c r="KB365">
        <v>30</v>
      </c>
      <c r="KC365">
        <v>28.9735</v>
      </c>
      <c r="KD365">
        <v>28.9038</v>
      </c>
      <c r="KE365">
        <v>42.0145</v>
      </c>
      <c r="KF365">
        <v>23.1155</v>
      </c>
      <c r="KG365">
        <v>33.9454</v>
      </c>
      <c r="KH365">
        <v>29.371</v>
      </c>
      <c r="KI365">
        <v>1021.87</v>
      </c>
      <c r="KJ365">
        <v>18.4069</v>
      </c>
      <c r="KK365">
        <v>100.924</v>
      </c>
      <c r="KL365">
        <v>100.48</v>
      </c>
    </row>
    <row r="366" spans="1:298">
      <c r="A366">
        <v>350</v>
      </c>
      <c r="B366">
        <v>1758650443.6</v>
      </c>
      <c r="C366">
        <v>8817.599999904633</v>
      </c>
      <c r="D366" t="s">
        <v>1147</v>
      </c>
      <c r="E366" t="s">
        <v>1148</v>
      </c>
      <c r="F366">
        <v>5</v>
      </c>
      <c r="G366" t="s">
        <v>1026</v>
      </c>
      <c r="H366" t="s">
        <v>437</v>
      </c>
      <c r="I366" t="s">
        <v>438</v>
      </c>
      <c r="J366">
        <v>1758650436.1</v>
      </c>
      <c r="K366">
        <f>(L366)/1000</f>
        <v>0</v>
      </c>
      <c r="L366">
        <f>IF(DQ366, AO366, AI366)</f>
        <v>0</v>
      </c>
      <c r="M366">
        <f>IF(DQ366, AJ366, AH366)</f>
        <v>0</v>
      </c>
      <c r="N366">
        <f>DS366 - IF(AV366&gt;1, M366*DM366*100.0/(AX366), 0)</f>
        <v>0</v>
      </c>
      <c r="O366">
        <f>((U366-K366/2)*N366-M366)/(U366+K366/2)</f>
        <v>0</v>
      </c>
      <c r="P366">
        <f>O366*(DZ366+EA366)/1000.0</f>
        <v>0</v>
      </c>
      <c r="Q366">
        <f>(DS366 - IF(AV366&gt;1, M366*DM366*100.0/(AX366), 0))*(DZ366+EA366)/1000.0</f>
        <v>0</v>
      </c>
      <c r="R366">
        <f>2.0/((1/T366-1/S366)+SIGN(T366)*SQRT((1/T366-1/S366)*(1/T366-1/S366) + 4*DN366/((DN366+1)*(DN366+1))*(2*1/T366*1/S366-1/S366*1/S366)))</f>
        <v>0</v>
      </c>
      <c r="S366">
        <f>IF(LEFT(DO366,1)&lt;&gt;"0",IF(LEFT(DO366,1)="1",3.0,DP366),$D$5+$E$5*(EG366*DZ366/($K$5*1000))+$F$5*(EG366*DZ366/($K$5*1000))*MAX(MIN(DM366,$J$5),$I$5)*MAX(MIN(DM366,$J$5),$I$5)+$G$5*MAX(MIN(DM366,$J$5),$I$5)*(EG366*DZ366/($K$5*1000))+$H$5*(EG366*DZ366/($K$5*1000))*(EG366*DZ366/($K$5*1000)))</f>
        <v>0</v>
      </c>
      <c r="T366">
        <f>K366*(1000-(1000*0.61365*exp(17.502*X366/(240.97+X366))/(DZ366+EA366)+DU366)/2)/(1000*0.61365*exp(17.502*X366/(240.97+X366))/(DZ366+EA366)-DU366)</f>
        <v>0</v>
      </c>
      <c r="U366">
        <f>1/((DN366+1)/(R366/1.6)+1/(S366/1.37)) + DN366/((DN366+1)/(R366/1.6) + DN366/(S366/1.37))</f>
        <v>0</v>
      </c>
      <c r="V366">
        <f>(DI366*DL366)</f>
        <v>0</v>
      </c>
      <c r="W366">
        <f>(EB366+(V366+2*0.95*5.67E-8*(((EB366+$B$7)+273)^4-(EB366+273)^4)-44100*K366)/(1.84*29.3*S366+8*0.95*5.67E-8*(EB366+273)^3))</f>
        <v>0</v>
      </c>
      <c r="X366">
        <f>($C$7*EC366+$D$7*ED366+$E$7*W366)</f>
        <v>0</v>
      </c>
      <c r="Y366">
        <f>0.61365*exp(17.502*X366/(240.97+X366))</f>
        <v>0</v>
      </c>
      <c r="Z366">
        <f>(AA366/AB366*100)</f>
        <v>0</v>
      </c>
      <c r="AA366">
        <f>DU366*(DZ366+EA366)/1000</f>
        <v>0</v>
      </c>
      <c r="AB366">
        <f>0.61365*exp(17.502*EB366/(240.97+EB366))</f>
        <v>0</v>
      </c>
      <c r="AC366">
        <f>(Y366-DU366*(DZ366+EA366)/1000)</f>
        <v>0</v>
      </c>
      <c r="AD366">
        <f>(-K366*44100)</f>
        <v>0</v>
      </c>
      <c r="AE366">
        <f>2*29.3*S366*0.92*(EB366-X366)</f>
        <v>0</v>
      </c>
      <c r="AF366">
        <f>2*0.95*5.67E-8*(((EB366+$B$7)+273)^4-(X366+273)^4)</f>
        <v>0</v>
      </c>
      <c r="AG366">
        <f>V366+AF366+AD366+AE366</f>
        <v>0</v>
      </c>
      <c r="AH366">
        <f>DY366*AV366*(DT366-DS366*(1000-AV366*DV366)/(1000-AV366*DU366))/(100*DM366)</f>
        <v>0</v>
      </c>
      <c r="AI366">
        <f>1000*DY366*AV366*(DU366-DV366)/(100*DM366*(1000-AV366*DU366))</f>
        <v>0</v>
      </c>
      <c r="AJ366">
        <f>(AK366 - AL366 - DZ366*1E3/(8.314*(EB366+273.15)) * AN366/DY366 * AM366) * DY366/(100*DM366) * (1000 - DV366)/1000</f>
        <v>0</v>
      </c>
      <c r="AK366">
        <v>1028.225747042622</v>
      </c>
      <c r="AL366">
        <v>972.5300121212121</v>
      </c>
      <c r="AM366">
        <v>3.376239016931938</v>
      </c>
      <c r="AN366">
        <v>64.96223837057754</v>
      </c>
      <c r="AO366">
        <f>(AQ366 - AP366 + DZ366*1E3/(8.314*(EB366+273.15)) * AS366/DY366 * AR366) * DY366/(100*DM366) * 1000/(1000 - AQ366)</f>
        <v>0</v>
      </c>
      <c r="AP366">
        <v>18.36418941220812</v>
      </c>
      <c r="AQ366">
        <v>24.23713393939393</v>
      </c>
      <c r="AR366">
        <v>-0.0001418693599223227</v>
      </c>
      <c r="AS366">
        <v>107.1830395523258</v>
      </c>
      <c r="AT366">
        <v>0</v>
      </c>
      <c r="AU366">
        <v>0</v>
      </c>
      <c r="AV366">
        <f>IF(AT366*$H$13&gt;=AX366,1.0,(AX366/(AX366-AT366*$H$13)))</f>
        <v>0</v>
      </c>
      <c r="AW366">
        <f>(AV366-1)*100</f>
        <v>0</v>
      </c>
      <c r="AX366">
        <f>MAX(0,($B$13+$C$13*EG366)/(1+$D$13*EG366)*DZ366/(EB366+273)*$E$13)</f>
        <v>0</v>
      </c>
      <c r="AY366" t="s">
        <v>439</v>
      </c>
      <c r="AZ366" t="s">
        <v>439</v>
      </c>
      <c r="BA366">
        <v>0</v>
      </c>
      <c r="BB366">
        <v>0</v>
      </c>
      <c r="BC366">
        <f>1-BA366/BB366</f>
        <v>0</v>
      </c>
      <c r="BD366">
        <v>0</v>
      </c>
      <c r="BE366" t="s">
        <v>439</v>
      </c>
      <c r="BF366" t="s">
        <v>439</v>
      </c>
      <c r="BG366">
        <v>0</v>
      </c>
      <c r="BH366">
        <v>0</v>
      </c>
      <c r="BI366">
        <f>1-BG366/BH366</f>
        <v>0</v>
      </c>
      <c r="BJ366">
        <v>0.5</v>
      </c>
      <c r="BK366">
        <f>DJ366</f>
        <v>0</v>
      </c>
      <c r="BL366">
        <f>M366</f>
        <v>0</v>
      </c>
      <c r="BM366">
        <f>BI366*BJ366*BK366</f>
        <v>0</v>
      </c>
      <c r="BN366">
        <f>(BL366-BD366)/BK366</f>
        <v>0</v>
      </c>
      <c r="BO366">
        <f>(BB366-BH366)/BH366</f>
        <v>0</v>
      </c>
      <c r="BP366">
        <f>BA366/(BC366+BA366/BH366)</f>
        <v>0</v>
      </c>
      <c r="BQ366" t="s">
        <v>439</v>
      </c>
      <c r="BR366">
        <v>0</v>
      </c>
      <c r="BS366">
        <f>IF(BR366&lt;&gt;0, BR366, BP366)</f>
        <v>0</v>
      </c>
      <c r="BT366">
        <f>1-BS366/BH366</f>
        <v>0</v>
      </c>
      <c r="BU366">
        <f>(BH366-BG366)/(BH366-BS366)</f>
        <v>0</v>
      </c>
      <c r="BV366">
        <f>(BB366-BH366)/(BB366-BS366)</f>
        <v>0</v>
      </c>
      <c r="BW366">
        <f>(BH366-BG366)/(BH366-BA366)</f>
        <v>0</v>
      </c>
      <c r="BX366">
        <f>(BB366-BH366)/(BB366-BA366)</f>
        <v>0</v>
      </c>
      <c r="BY366">
        <f>(BU366*BS366/BG366)</f>
        <v>0</v>
      </c>
      <c r="BZ366">
        <f>(1-BY366)</f>
        <v>0</v>
      </c>
      <c r="DI366">
        <f>$B$11*EH366+$C$11*EI366+$F$11*ET366*(1-EW366)</f>
        <v>0</v>
      </c>
      <c r="DJ366">
        <f>DI366*DK366</f>
        <v>0</v>
      </c>
      <c r="DK366">
        <f>($B$11*$D$9+$C$11*$D$9+$F$11*((FG366+EY366)/MAX(FG366+EY366+FH366, 0.1)*$I$9+FH366/MAX(FG366+EY366+FH366, 0.1)*$J$9))/($B$11+$C$11+$F$11)</f>
        <v>0</v>
      </c>
      <c r="DL366">
        <f>($B$11*$K$9+$C$11*$K$9+$F$11*((FG366+EY366)/MAX(FG366+EY366+FH366, 0.1)*$P$9+FH366/MAX(FG366+EY366+FH366, 0.1)*$Q$9))/($B$11+$C$11+$F$11)</f>
        <v>0</v>
      </c>
      <c r="DM366">
        <v>3.7</v>
      </c>
      <c r="DN366">
        <v>0.5</v>
      </c>
      <c r="DO366" t="s">
        <v>440</v>
      </c>
      <c r="DP366">
        <v>2</v>
      </c>
      <c r="DQ366" t="b">
        <v>1</v>
      </c>
      <c r="DR366">
        <v>1758650436.1</v>
      </c>
      <c r="DS366">
        <v>925.8955185185187</v>
      </c>
      <c r="DT366">
        <v>994.4748148148146</v>
      </c>
      <c r="DU366">
        <v>24.25436296296296</v>
      </c>
      <c r="DV366">
        <v>18.3619</v>
      </c>
      <c r="DW366">
        <v>925.9044444444446</v>
      </c>
      <c r="DX366">
        <v>24.10077037037037</v>
      </c>
      <c r="DY366">
        <v>500.0272592592593</v>
      </c>
      <c r="DZ366">
        <v>90.42291851851854</v>
      </c>
      <c r="EA366">
        <v>0.03046694444444445</v>
      </c>
      <c r="EB366">
        <v>30.56550740740741</v>
      </c>
      <c r="EC366">
        <v>30.00577407407407</v>
      </c>
      <c r="ED366">
        <v>999.9000000000001</v>
      </c>
      <c r="EE366">
        <v>0</v>
      </c>
      <c r="EF366">
        <v>0</v>
      </c>
      <c r="EG366">
        <v>10002.69074074074</v>
      </c>
      <c r="EH366">
        <v>0</v>
      </c>
      <c r="EI366">
        <v>11.84445185185185</v>
      </c>
      <c r="EJ366">
        <v>-68.57917407407407</v>
      </c>
      <c r="EK366">
        <v>948.9106296296295</v>
      </c>
      <c r="EL366">
        <v>1013.077444444444</v>
      </c>
      <c r="EM366">
        <v>5.892458888888888</v>
      </c>
      <c r="EN366">
        <v>994.4748148148146</v>
      </c>
      <c r="EO366">
        <v>18.3619</v>
      </c>
      <c r="EP366">
        <v>2.193151481481482</v>
      </c>
      <c r="EQ366">
        <v>1.660337037037037</v>
      </c>
      <c r="ER366">
        <v>18.91237777777778</v>
      </c>
      <c r="ES366">
        <v>14.53049629629629</v>
      </c>
      <c r="ET366">
        <v>2000.005555555556</v>
      </c>
      <c r="EU366">
        <v>0.9800019999999999</v>
      </c>
      <c r="EV366">
        <v>0.0199984</v>
      </c>
      <c r="EW366">
        <v>0</v>
      </c>
      <c r="EX366">
        <v>595.033962962963</v>
      </c>
      <c r="EY366">
        <v>5.00097</v>
      </c>
      <c r="EZ366">
        <v>11921.72592592592</v>
      </c>
      <c r="FA366">
        <v>16707.64814814815</v>
      </c>
      <c r="FB366">
        <v>41.14796296296296</v>
      </c>
      <c r="FC366">
        <v>41.5</v>
      </c>
      <c r="FD366">
        <v>41.06666666666666</v>
      </c>
      <c r="FE366">
        <v>41.118</v>
      </c>
      <c r="FF366">
        <v>41.75</v>
      </c>
      <c r="FG366">
        <v>1955.105555555556</v>
      </c>
      <c r="FH366">
        <v>39.9</v>
      </c>
      <c r="FI366">
        <v>0</v>
      </c>
      <c r="FJ366">
        <v>1758650445</v>
      </c>
      <c r="FK366">
        <v>0</v>
      </c>
      <c r="FL366">
        <v>595.01248</v>
      </c>
      <c r="FM366">
        <v>-0.2239999921226021</v>
      </c>
      <c r="FN366">
        <v>17.23076920128887</v>
      </c>
      <c r="FO366">
        <v>11921.908</v>
      </c>
      <c r="FP366">
        <v>15</v>
      </c>
      <c r="FQ366">
        <v>0</v>
      </c>
      <c r="FR366" t="s">
        <v>441</v>
      </c>
      <c r="FS366">
        <v>1747247426.5</v>
      </c>
      <c r="FT366">
        <v>1747247420.5</v>
      </c>
      <c r="FU366">
        <v>0</v>
      </c>
      <c r="FV366">
        <v>1.027</v>
      </c>
      <c r="FW366">
        <v>0.031</v>
      </c>
      <c r="FX366">
        <v>0.02</v>
      </c>
      <c r="FY366">
        <v>0.05</v>
      </c>
      <c r="FZ366">
        <v>420</v>
      </c>
      <c r="GA366">
        <v>16</v>
      </c>
      <c r="GB366">
        <v>0.01</v>
      </c>
      <c r="GC366">
        <v>0.1</v>
      </c>
      <c r="GD366">
        <v>-68.36973</v>
      </c>
      <c r="GE366">
        <v>-4.34205478424013</v>
      </c>
      <c r="GF366">
        <v>0.4340261888411809</v>
      </c>
      <c r="GG366">
        <v>0</v>
      </c>
      <c r="GH366">
        <v>594.9528235294118</v>
      </c>
      <c r="GI366">
        <v>0.6633155085005747</v>
      </c>
      <c r="GJ366">
        <v>0.2327921909176738</v>
      </c>
      <c r="GK366">
        <v>-1</v>
      </c>
      <c r="GL366">
        <v>5.89705175</v>
      </c>
      <c r="GM366">
        <v>-0.1191299437148433</v>
      </c>
      <c r="GN366">
        <v>0.01188738572763164</v>
      </c>
      <c r="GO366">
        <v>0</v>
      </c>
      <c r="GP366">
        <v>0</v>
      </c>
      <c r="GQ366">
        <v>2</v>
      </c>
      <c r="GR366" t="s">
        <v>482</v>
      </c>
      <c r="GS366">
        <v>3.13506</v>
      </c>
      <c r="GT366">
        <v>2.69067</v>
      </c>
      <c r="GU366">
        <v>0.16619</v>
      </c>
      <c r="GV366">
        <v>0.17214</v>
      </c>
      <c r="GW366">
        <v>0.106864</v>
      </c>
      <c r="GX366">
        <v>0.0868911</v>
      </c>
      <c r="GY366">
        <v>26483.3</v>
      </c>
      <c r="GZ366">
        <v>26344.4</v>
      </c>
      <c r="HA366">
        <v>29529.8</v>
      </c>
      <c r="HB366">
        <v>29411.2</v>
      </c>
      <c r="HC366">
        <v>34846.9</v>
      </c>
      <c r="HD366">
        <v>35579.4</v>
      </c>
      <c r="HE366">
        <v>41554.6</v>
      </c>
      <c r="HF366">
        <v>41786.6</v>
      </c>
      <c r="HG366">
        <v>1.92173</v>
      </c>
      <c r="HH366">
        <v>1.85777</v>
      </c>
      <c r="HI366">
        <v>0.0663176</v>
      </c>
      <c r="HJ366">
        <v>0</v>
      </c>
      <c r="HK366">
        <v>28.9298</v>
      </c>
      <c r="HL366">
        <v>999.9</v>
      </c>
      <c r="HM366">
        <v>43.2</v>
      </c>
      <c r="HN366">
        <v>31.9</v>
      </c>
      <c r="HO366">
        <v>22.6837</v>
      </c>
      <c r="HP366">
        <v>61.9926</v>
      </c>
      <c r="HQ366">
        <v>25.9736</v>
      </c>
      <c r="HR366">
        <v>1</v>
      </c>
      <c r="HS366">
        <v>0.11766</v>
      </c>
      <c r="HT366">
        <v>-0.543301</v>
      </c>
      <c r="HU366">
        <v>20.3376</v>
      </c>
      <c r="HV366">
        <v>5.21609</v>
      </c>
      <c r="HW366">
        <v>12.0135</v>
      </c>
      <c r="HX366">
        <v>4.98815</v>
      </c>
      <c r="HY366">
        <v>3.28758</v>
      </c>
      <c r="HZ366">
        <v>9999</v>
      </c>
      <c r="IA366">
        <v>9999</v>
      </c>
      <c r="IB366">
        <v>9999</v>
      </c>
      <c r="IC366">
        <v>999.9</v>
      </c>
      <c r="ID366">
        <v>1.86762</v>
      </c>
      <c r="IE366">
        <v>1.86675</v>
      </c>
      <c r="IF366">
        <v>1.86603</v>
      </c>
      <c r="IG366">
        <v>1.866</v>
      </c>
      <c r="IH366">
        <v>1.86788</v>
      </c>
      <c r="II366">
        <v>1.87028</v>
      </c>
      <c r="IJ366">
        <v>1.86894</v>
      </c>
      <c r="IK366">
        <v>1.87042</v>
      </c>
      <c r="IL366">
        <v>0</v>
      </c>
      <c r="IM366">
        <v>0</v>
      </c>
      <c r="IN366">
        <v>0</v>
      </c>
      <c r="IO366">
        <v>0</v>
      </c>
      <c r="IP366" t="s">
        <v>443</v>
      </c>
      <c r="IQ366" t="s">
        <v>444</v>
      </c>
      <c r="IR366" t="s">
        <v>445</v>
      </c>
      <c r="IS366" t="s">
        <v>445</v>
      </c>
      <c r="IT366" t="s">
        <v>445</v>
      </c>
      <c r="IU366" t="s">
        <v>445</v>
      </c>
      <c r="IV366">
        <v>0</v>
      </c>
      <c r="IW366">
        <v>100</v>
      </c>
      <c r="IX366">
        <v>100</v>
      </c>
      <c r="IY366">
        <v>-0.023</v>
      </c>
      <c r="IZ366">
        <v>0.1534</v>
      </c>
      <c r="JA366">
        <v>0.1520806729546384</v>
      </c>
      <c r="JB366">
        <v>0.0003178419753343253</v>
      </c>
      <c r="JC366">
        <v>-6.012475575984678E-07</v>
      </c>
      <c r="JD366">
        <v>7.594320938325871E-11</v>
      </c>
      <c r="JE366">
        <v>-0.06537213769188976</v>
      </c>
      <c r="JF366">
        <v>-0.002779077146552394</v>
      </c>
      <c r="JG366">
        <v>0.0007843295920201409</v>
      </c>
      <c r="JH366">
        <v>-1.211717912536145E-05</v>
      </c>
      <c r="JI366">
        <v>4</v>
      </c>
      <c r="JJ366">
        <v>2338</v>
      </c>
      <c r="JK366">
        <v>1</v>
      </c>
      <c r="JL366">
        <v>27</v>
      </c>
      <c r="JM366">
        <v>190050.3</v>
      </c>
      <c r="JN366">
        <v>190050.4</v>
      </c>
      <c r="JO366">
        <v>2.1228</v>
      </c>
      <c r="JP366">
        <v>2.25586</v>
      </c>
      <c r="JQ366">
        <v>1.39648</v>
      </c>
      <c r="JR366">
        <v>2.34619</v>
      </c>
      <c r="JS366">
        <v>1.49536</v>
      </c>
      <c r="JT366">
        <v>2.62329</v>
      </c>
      <c r="JU366">
        <v>36.9317</v>
      </c>
      <c r="JV366">
        <v>24.0612</v>
      </c>
      <c r="JW366">
        <v>18</v>
      </c>
      <c r="JX366">
        <v>491.912</v>
      </c>
      <c r="JY366">
        <v>441.61</v>
      </c>
      <c r="JZ366">
        <v>29.3603</v>
      </c>
      <c r="KA366">
        <v>29.1336</v>
      </c>
      <c r="KB366">
        <v>29.9999</v>
      </c>
      <c r="KC366">
        <v>28.9735</v>
      </c>
      <c r="KD366">
        <v>28.9038</v>
      </c>
      <c r="KE366">
        <v>42.6047</v>
      </c>
      <c r="KF366">
        <v>23.1155</v>
      </c>
      <c r="KG366">
        <v>33.9454</v>
      </c>
      <c r="KH366">
        <v>29.3643</v>
      </c>
      <c r="KI366">
        <v>1041.92</v>
      </c>
      <c r="KJ366">
        <v>18.4206</v>
      </c>
      <c r="KK366">
        <v>100.925</v>
      </c>
      <c r="KL366">
        <v>100.481</v>
      </c>
    </row>
    <row r="367" spans="1:298">
      <c r="A367">
        <v>351</v>
      </c>
      <c r="B367">
        <v>1758650448.6</v>
      </c>
      <c r="C367">
        <v>8822.599999904633</v>
      </c>
      <c r="D367" t="s">
        <v>1149</v>
      </c>
      <c r="E367" t="s">
        <v>1150</v>
      </c>
      <c r="F367">
        <v>5</v>
      </c>
      <c r="G367" t="s">
        <v>1026</v>
      </c>
      <c r="H367" t="s">
        <v>437</v>
      </c>
      <c r="I367" t="s">
        <v>438</v>
      </c>
      <c r="J367">
        <v>1758650440.814285</v>
      </c>
      <c r="K367">
        <f>(L367)/1000</f>
        <v>0</v>
      </c>
      <c r="L367">
        <f>IF(DQ367, AO367, AI367)</f>
        <v>0</v>
      </c>
      <c r="M367">
        <f>IF(DQ367, AJ367, AH367)</f>
        <v>0</v>
      </c>
      <c r="N367">
        <f>DS367 - IF(AV367&gt;1, M367*DM367*100.0/(AX367), 0)</f>
        <v>0</v>
      </c>
      <c r="O367">
        <f>((U367-K367/2)*N367-M367)/(U367+K367/2)</f>
        <v>0</v>
      </c>
      <c r="P367">
        <f>O367*(DZ367+EA367)/1000.0</f>
        <v>0</v>
      </c>
      <c r="Q367">
        <f>(DS367 - IF(AV367&gt;1, M367*DM367*100.0/(AX367), 0))*(DZ367+EA367)/1000.0</f>
        <v>0</v>
      </c>
      <c r="R367">
        <f>2.0/((1/T367-1/S367)+SIGN(T367)*SQRT((1/T367-1/S367)*(1/T367-1/S367) + 4*DN367/((DN367+1)*(DN367+1))*(2*1/T367*1/S367-1/S367*1/S367)))</f>
        <v>0</v>
      </c>
      <c r="S367">
        <f>IF(LEFT(DO367,1)&lt;&gt;"0",IF(LEFT(DO367,1)="1",3.0,DP367),$D$5+$E$5*(EG367*DZ367/($K$5*1000))+$F$5*(EG367*DZ367/($K$5*1000))*MAX(MIN(DM367,$J$5),$I$5)*MAX(MIN(DM367,$J$5),$I$5)+$G$5*MAX(MIN(DM367,$J$5),$I$5)*(EG367*DZ367/($K$5*1000))+$H$5*(EG367*DZ367/($K$5*1000))*(EG367*DZ367/($K$5*1000)))</f>
        <v>0</v>
      </c>
      <c r="T367">
        <f>K367*(1000-(1000*0.61365*exp(17.502*X367/(240.97+X367))/(DZ367+EA367)+DU367)/2)/(1000*0.61365*exp(17.502*X367/(240.97+X367))/(DZ367+EA367)-DU367)</f>
        <v>0</v>
      </c>
      <c r="U367">
        <f>1/((DN367+1)/(R367/1.6)+1/(S367/1.37)) + DN367/((DN367+1)/(R367/1.6) + DN367/(S367/1.37))</f>
        <v>0</v>
      </c>
      <c r="V367">
        <f>(DI367*DL367)</f>
        <v>0</v>
      </c>
      <c r="W367">
        <f>(EB367+(V367+2*0.95*5.67E-8*(((EB367+$B$7)+273)^4-(EB367+273)^4)-44100*K367)/(1.84*29.3*S367+8*0.95*5.67E-8*(EB367+273)^3))</f>
        <v>0</v>
      </c>
      <c r="X367">
        <f>($C$7*EC367+$D$7*ED367+$E$7*W367)</f>
        <v>0</v>
      </c>
      <c r="Y367">
        <f>0.61365*exp(17.502*X367/(240.97+X367))</f>
        <v>0</v>
      </c>
      <c r="Z367">
        <f>(AA367/AB367*100)</f>
        <v>0</v>
      </c>
      <c r="AA367">
        <f>DU367*(DZ367+EA367)/1000</f>
        <v>0</v>
      </c>
      <c r="AB367">
        <f>0.61365*exp(17.502*EB367/(240.97+EB367))</f>
        <v>0</v>
      </c>
      <c r="AC367">
        <f>(Y367-DU367*(DZ367+EA367)/1000)</f>
        <v>0</v>
      </c>
      <c r="AD367">
        <f>(-K367*44100)</f>
        <v>0</v>
      </c>
      <c r="AE367">
        <f>2*29.3*S367*0.92*(EB367-X367)</f>
        <v>0</v>
      </c>
      <c r="AF367">
        <f>2*0.95*5.67E-8*(((EB367+$B$7)+273)^4-(X367+273)^4)</f>
        <v>0</v>
      </c>
      <c r="AG367">
        <f>V367+AF367+AD367+AE367</f>
        <v>0</v>
      </c>
      <c r="AH367">
        <f>DY367*AV367*(DT367-DS367*(1000-AV367*DV367)/(1000-AV367*DU367))/(100*DM367)</f>
        <v>0</v>
      </c>
      <c r="AI367">
        <f>1000*DY367*AV367*(DU367-DV367)/(100*DM367*(1000-AV367*DU367))</f>
        <v>0</v>
      </c>
      <c r="AJ367">
        <f>(AK367 - AL367 - DZ367*1E3/(8.314*(EB367+273.15)) * AN367/DY367 * AM367) * DY367/(100*DM367) * (1000 - DV367)/1000</f>
        <v>0</v>
      </c>
      <c r="AK367">
        <v>1045.176107959322</v>
      </c>
      <c r="AL367">
        <v>989.4996484848483</v>
      </c>
      <c r="AM367">
        <v>3.39881678967257</v>
      </c>
      <c r="AN367">
        <v>64.96223837057754</v>
      </c>
      <c r="AO367">
        <f>(AQ367 - AP367 + DZ367*1E3/(8.314*(EB367+273.15)) * AS367/DY367 * AR367) * DY367/(100*DM367) * 1000/(1000 - AQ367)</f>
        <v>0</v>
      </c>
      <c r="AP367">
        <v>18.3681187479</v>
      </c>
      <c r="AQ367">
        <v>24.22296666666666</v>
      </c>
      <c r="AR367">
        <v>-0.0001285320467198639</v>
      </c>
      <c r="AS367">
        <v>107.1830395523258</v>
      </c>
      <c r="AT367">
        <v>0</v>
      </c>
      <c r="AU367">
        <v>0</v>
      </c>
      <c r="AV367">
        <f>IF(AT367*$H$13&gt;=AX367,1.0,(AX367/(AX367-AT367*$H$13)))</f>
        <v>0</v>
      </c>
      <c r="AW367">
        <f>(AV367-1)*100</f>
        <v>0</v>
      </c>
      <c r="AX367">
        <f>MAX(0,($B$13+$C$13*EG367)/(1+$D$13*EG367)*DZ367/(EB367+273)*$E$13)</f>
        <v>0</v>
      </c>
      <c r="AY367" t="s">
        <v>439</v>
      </c>
      <c r="AZ367" t="s">
        <v>439</v>
      </c>
      <c r="BA367">
        <v>0</v>
      </c>
      <c r="BB367">
        <v>0</v>
      </c>
      <c r="BC367">
        <f>1-BA367/BB367</f>
        <v>0</v>
      </c>
      <c r="BD367">
        <v>0</v>
      </c>
      <c r="BE367" t="s">
        <v>439</v>
      </c>
      <c r="BF367" t="s">
        <v>439</v>
      </c>
      <c r="BG367">
        <v>0</v>
      </c>
      <c r="BH367">
        <v>0</v>
      </c>
      <c r="BI367">
        <f>1-BG367/BH367</f>
        <v>0</v>
      </c>
      <c r="BJ367">
        <v>0.5</v>
      </c>
      <c r="BK367">
        <f>DJ367</f>
        <v>0</v>
      </c>
      <c r="BL367">
        <f>M367</f>
        <v>0</v>
      </c>
      <c r="BM367">
        <f>BI367*BJ367*BK367</f>
        <v>0</v>
      </c>
      <c r="BN367">
        <f>(BL367-BD367)/BK367</f>
        <v>0</v>
      </c>
      <c r="BO367">
        <f>(BB367-BH367)/BH367</f>
        <v>0</v>
      </c>
      <c r="BP367">
        <f>BA367/(BC367+BA367/BH367)</f>
        <v>0</v>
      </c>
      <c r="BQ367" t="s">
        <v>439</v>
      </c>
      <c r="BR367">
        <v>0</v>
      </c>
      <c r="BS367">
        <f>IF(BR367&lt;&gt;0, BR367, BP367)</f>
        <v>0</v>
      </c>
      <c r="BT367">
        <f>1-BS367/BH367</f>
        <v>0</v>
      </c>
      <c r="BU367">
        <f>(BH367-BG367)/(BH367-BS367)</f>
        <v>0</v>
      </c>
      <c r="BV367">
        <f>(BB367-BH367)/(BB367-BS367)</f>
        <v>0</v>
      </c>
      <c r="BW367">
        <f>(BH367-BG367)/(BH367-BA367)</f>
        <v>0</v>
      </c>
      <c r="BX367">
        <f>(BB367-BH367)/(BB367-BA367)</f>
        <v>0</v>
      </c>
      <c r="BY367">
        <f>(BU367*BS367/BG367)</f>
        <v>0</v>
      </c>
      <c r="BZ367">
        <f>(1-BY367)</f>
        <v>0</v>
      </c>
      <c r="DI367">
        <f>$B$11*EH367+$C$11*EI367+$F$11*ET367*(1-EW367)</f>
        <v>0</v>
      </c>
      <c r="DJ367">
        <f>DI367*DK367</f>
        <v>0</v>
      </c>
      <c r="DK367">
        <f>($B$11*$D$9+$C$11*$D$9+$F$11*((FG367+EY367)/MAX(FG367+EY367+FH367, 0.1)*$I$9+FH367/MAX(FG367+EY367+FH367, 0.1)*$J$9))/($B$11+$C$11+$F$11)</f>
        <v>0</v>
      </c>
      <c r="DL367">
        <f>($B$11*$K$9+$C$11*$K$9+$F$11*((FG367+EY367)/MAX(FG367+EY367+FH367, 0.1)*$P$9+FH367/MAX(FG367+EY367+FH367, 0.1)*$Q$9))/($B$11+$C$11+$F$11)</f>
        <v>0</v>
      </c>
      <c r="DM367">
        <v>3.7</v>
      </c>
      <c r="DN367">
        <v>0.5</v>
      </c>
      <c r="DO367" t="s">
        <v>440</v>
      </c>
      <c r="DP367">
        <v>2</v>
      </c>
      <c r="DQ367" t="b">
        <v>1</v>
      </c>
      <c r="DR367">
        <v>1758650440.814285</v>
      </c>
      <c r="DS367">
        <v>941.4233214285713</v>
      </c>
      <c r="DT367">
        <v>1010.262107142857</v>
      </c>
      <c r="DU367">
        <v>24.24326428571428</v>
      </c>
      <c r="DV367">
        <v>18.36436785714286</v>
      </c>
      <c r="DW367">
        <v>941.4416785714285</v>
      </c>
      <c r="DX367">
        <v>24.08981785714285</v>
      </c>
      <c r="DY367">
        <v>500.0031071428572</v>
      </c>
      <c r="DZ367">
        <v>90.423125</v>
      </c>
      <c r="EA367">
        <v>0.03058801785714286</v>
      </c>
      <c r="EB367">
        <v>30.56530357142858</v>
      </c>
      <c r="EC367">
        <v>30.00731785714286</v>
      </c>
      <c r="ED367">
        <v>999.9000000000002</v>
      </c>
      <c r="EE367">
        <v>0</v>
      </c>
      <c r="EF367">
        <v>0</v>
      </c>
      <c r="EG367">
        <v>9998.382142857143</v>
      </c>
      <c r="EH367">
        <v>0</v>
      </c>
      <c r="EI367">
        <v>11.8036</v>
      </c>
      <c r="EJ367">
        <v>-68.83903928571429</v>
      </c>
      <c r="EK367">
        <v>964.8134642857142</v>
      </c>
      <c r="EL367">
        <v>1029.163214285714</v>
      </c>
      <c r="EM367">
        <v>5.878891785714286</v>
      </c>
      <c r="EN367">
        <v>1010.262107142857</v>
      </c>
      <c r="EO367">
        <v>18.36436785714286</v>
      </c>
      <c r="EP367">
        <v>2.192152142857143</v>
      </c>
      <c r="EQ367">
        <v>1.660563571428572</v>
      </c>
      <c r="ER367">
        <v>18.90507857142857</v>
      </c>
      <c r="ES367">
        <v>14.5326</v>
      </c>
      <c r="ET367">
        <v>2000.006785714286</v>
      </c>
      <c r="EU367">
        <v>0.9800019999999999</v>
      </c>
      <c r="EV367">
        <v>0.0199984</v>
      </c>
      <c r="EW367">
        <v>0</v>
      </c>
      <c r="EX367">
        <v>595.0379642857142</v>
      </c>
      <c r="EY367">
        <v>5.00097</v>
      </c>
      <c r="EZ367">
        <v>11922.9</v>
      </c>
      <c r="FA367">
        <v>16707.65357142857</v>
      </c>
      <c r="FB367">
        <v>41.14271428571428</v>
      </c>
      <c r="FC367">
        <v>41.5</v>
      </c>
      <c r="FD367">
        <v>41.06199999999999</v>
      </c>
      <c r="FE367">
        <v>41.10925</v>
      </c>
      <c r="FF367">
        <v>41.75</v>
      </c>
      <c r="FG367">
        <v>1955.106785714285</v>
      </c>
      <c r="FH367">
        <v>39.9</v>
      </c>
      <c r="FI367">
        <v>0</v>
      </c>
      <c r="FJ367">
        <v>1758650449.8</v>
      </c>
      <c r="FK367">
        <v>0</v>
      </c>
      <c r="FL367">
        <v>594.9912</v>
      </c>
      <c r="FM367">
        <v>0.4865384690472206</v>
      </c>
      <c r="FN367">
        <v>12.02307693660636</v>
      </c>
      <c r="FO367">
        <v>11923.104</v>
      </c>
      <c r="FP367">
        <v>15</v>
      </c>
      <c r="FQ367">
        <v>0</v>
      </c>
      <c r="FR367" t="s">
        <v>441</v>
      </c>
      <c r="FS367">
        <v>1747247426.5</v>
      </c>
      <c r="FT367">
        <v>1747247420.5</v>
      </c>
      <c r="FU367">
        <v>0</v>
      </c>
      <c r="FV367">
        <v>1.027</v>
      </c>
      <c r="FW367">
        <v>0.031</v>
      </c>
      <c r="FX367">
        <v>0.02</v>
      </c>
      <c r="FY367">
        <v>0.05</v>
      </c>
      <c r="FZ367">
        <v>420</v>
      </c>
      <c r="GA367">
        <v>16</v>
      </c>
      <c r="GB367">
        <v>0.01</v>
      </c>
      <c r="GC367">
        <v>0.1</v>
      </c>
      <c r="GD367">
        <v>-68.61968999999999</v>
      </c>
      <c r="GE367">
        <v>-3.484734709193155</v>
      </c>
      <c r="GF367">
        <v>0.3604465756530373</v>
      </c>
      <c r="GG367">
        <v>0</v>
      </c>
      <c r="GH367">
        <v>594.9749117647058</v>
      </c>
      <c r="GI367">
        <v>0.002521010739688917</v>
      </c>
      <c r="GJ367">
        <v>0.2321599813068927</v>
      </c>
      <c r="GK367">
        <v>-1</v>
      </c>
      <c r="GL367">
        <v>5.887849249999999</v>
      </c>
      <c r="GM367">
        <v>-0.1606936210131283</v>
      </c>
      <c r="GN367">
        <v>0.01575252366884425</v>
      </c>
      <c r="GO367">
        <v>0</v>
      </c>
      <c r="GP367">
        <v>0</v>
      </c>
      <c r="GQ367">
        <v>2</v>
      </c>
      <c r="GR367" t="s">
        <v>482</v>
      </c>
      <c r="GS367">
        <v>3.13495</v>
      </c>
      <c r="GT367">
        <v>2.69125</v>
      </c>
      <c r="GU367">
        <v>0.16807</v>
      </c>
      <c r="GV367">
        <v>0.173949</v>
      </c>
      <c r="GW367">
        <v>0.106819</v>
      </c>
      <c r="GX367">
        <v>0.0869051</v>
      </c>
      <c r="GY367">
        <v>26423.3</v>
      </c>
      <c r="GZ367">
        <v>26286.6</v>
      </c>
      <c r="HA367">
        <v>29529.5</v>
      </c>
      <c r="HB367">
        <v>29411</v>
      </c>
      <c r="HC367">
        <v>34848.2</v>
      </c>
      <c r="HD367">
        <v>35578.8</v>
      </c>
      <c r="HE367">
        <v>41553.9</v>
      </c>
      <c r="HF367">
        <v>41786.5</v>
      </c>
      <c r="HG367">
        <v>1.9215</v>
      </c>
      <c r="HH367">
        <v>1.85812</v>
      </c>
      <c r="HI367">
        <v>0.0666007</v>
      </c>
      <c r="HJ367">
        <v>0</v>
      </c>
      <c r="HK367">
        <v>28.9304</v>
      </c>
      <c r="HL367">
        <v>999.9</v>
      </c>
      <c r="HM367">
        <v>43.2</v>
      </c>
      <c r="HN367">
        <v>32</v>
      </c>
      <c r="HO367">
        <v>22.8122</v>
      </c>
      <c r="HP367">
        <v>62.0926</v>
      </c>
      <c r="HQ367">
        <v>26.0457</v>
      </c>
      <c r="HR367">
        <v>1</v>
      </c>
      <c r="HS367">
        <v>0.117302</v>
      </c>
      <c r="HT367">
        <v>-0.647151</v>
      </c>
      <c r="HU367">
        <v>20.3371</v>
      </c>
      <c r="HV367">
        <v>5.21684</v>
      </c>
      <c r="HW367">
        <v>12.014</v>
      </c>
      <c r="HX367">
        <v>4.98815</v>
      </c>
      <c r="HY367">
        <v>3.28753</v>
      </c>
      <c r="HZ367">
        <v>9999</v>
      </c>
      <c r="IA367">
        <v>9999</v>
      </c>
      <c r="IB367">
        <v>9999</v>
      </c>
      <c r="IC367">
        <v>999.9</v>
      </c>
      <c r="ID367">
        <v>1.86761</v>
      </c>
      <c r="IE367">
        <v>1.86675</v>
      </c>
      <c r="IF367">
        <v>1.86602</v>
      </c>
      <c r="IG367">
        <v>1.866</v>
      </c>
      <c r="IH367">
        <v>1.86784</v>
      </c>
      <c r="II367">
        <v>1.87027</v>
      </c>
      <c r="IJ367">
        <v>1.86893</v>
      </c>
      <c r="IK367">
        <v>1.87042</v>
      </c>
      <c r="IL367">
        <v>0</v>
      </c>
      <c r="IM367">
        <v>0</v>
      </c>
      <c r="IN367">
        <v>0</v>
      </c>
      <c r="IO367">
        <v>0</v>
      </c>
      <c r="IP367" t="s">
        <v>443</v>
      </c>
      <c r="IQ367" t="s">
        <v>444</v>
      </c>
      <c r="IR367" t="s">
        <v>445</v>
      </c>
      <c r="IS367" t="s">
        <v>445</v>
      </c>
      <c r="IT367" t="s">
        <v>445</v>
      </c>
      <c r="IU367" t="s">
        <v>445</v>
      </c>
      <c r="IV367">
        <v>0</v>
      </c>
      <c r="IW367">
        <v>100</v>
      </c>
      <c r="IX367">
        <v>100</v>
      </c>
      <c r="IY367">
        <v>-0.034</v>
      </c>
      <c r="IZ367">
        <v>0.1532</v>
      </c>
      <c r="JA367">
        <v>0.1520806729546384</v>
      </c>
      <c r="JB367">
        <v>0.0003178419753343253</v>
      </c>
      <c r="JC367">
        <v>-6.012475575984678E-07</v>
      </c>
      <c r="JD367">
        <v>7.594320938325871E-11</v>
      </c>
      <c r="JE367">
        <v>-0.06537213769188976</v>
      </c>
      <c r="JF367">
        <v>-0.002779077146552394</v>
      </c>
      <c r="JG367">
        <v>0.0007843295920201409</v>
      </c>
      <c r="JH367">
        <v>-1.211717912536145E-05</v>
      </c>
      <c r="JI367">
        <v>4</v>
      </c>
      <c r="JJ367">
        <v>2338</v>
      </c>
      <c r="JK367">
        <v>1</v>
      </c>
      <c r="JL367">
        <v>27</v>
      </c>
      <c r="JM367">
        <v>190050.4</v>
      </c>
      <c r="JN367">
        <v>190050.5</v>
      </c>
      <c r="JO367">
        <v>2.15332</v>
      </c>
      <c r="JP367">
        <v>2.2522</v>
      </c>
      <c r="JQ367">
        <v>1.39648</v>
      </c>
      <c r="JR367">
        <v>2.34619</v>
      </c>
      <c r="JS367">
        <v>1.49536</v>
      </c>
      <c r="JT367">
        <v>2.69287</v>
      </c>
      <c r="JU367">
        <v>36.9317</v>
      </c>
      <c r="JV367">
        <v>24.07</v>
      </c>
      <c r="JW367">
        <v>18</v>
      </c>
      <c r="JX367">
        <v>491.765</v>
      </c>
      <c r="JY367">
        <v>441.809</v>
      </c>
      <c r="JZ367">
        <v>29.3421</v>
      </c>
      <c r="KA367">
        <v>29.131</v>
      </c>
      <c r="KB367">
        <v>29.9998</v>
      </c>
      <c r="KC367">
        <v>28.9729</v>
      </c>
      <c r="KD367">
        <v>28.9014</v>
      </c>
      <c r="KE367">
        <v>43.1332</v>
      </c>
      <c r="KF367">
        <v>23.1155</v>
      </c>
      <c r="KG367">
        <v>33.9454</v>
      </c>
      <c r="KH367">
        <v>29.3567</v>
      </c>
      <c r="KI367">
        <v>1055.28</v>
      </c>
      <c r="KJ367">
        <v>18.4479</v>
      </c>
      <c r="KK367">
        <v>100.924</v>
      </c>
      <c r="KL367">
        <v>100.481</v>
      </c>
    </row>
    <row r="368" spans="1:298">
      <c r="A368">
        <v>352</v>
      </c>
      <c r="B368">
        <v>1758650453.6</v>
      </c>
      <c r="C368">
        <v>8827.599999904633</v>
      </c>
      <c r="D368" t="s">
        <v>1151</v>
      </c>
      <c r="E368" t="s">
        <v>1152</v>
      </c>
      <c r="F368">
        <v>5</v>
      </c>
      <c r="G368" t="s">
        <v>1026</v>
      </c>
      <c r="H368" t="s">
        <v>437</v>
      </c>
      <c r="I368" t="s">
        <v>438</v>
      </c>
      <c r="J368">
        <v>1758650446.1</v>
      </c>
      <c r="K368">
        <f>(L368)/1000</f>
        <v>0</v>
      </c>
      <c r="L368">
        <f>IF(DQ368, AO368, AI368)</f>
        <v>0</v>
      </c>
      <c r="M368">
        <f>IF(DQ368, AJ368, AH368)</f>
        <v>0</v>
      </c>
      <c r="N368">
        <f>DS368 - IF(AV368&gt;1, M368*DM368*100.0/(AX368), 0)</f>
        <v>0</v>
      </c>
      <c r="O368">
        <f>((U368-K368/2)*N368-M368)/(U368+K368/2)</f>
        <v>0</v>
      </c>
      <c r="P368">
        <f>O368*(DZ368+EA368)/1000.0</f>
        <v>0</v>
      </c>
      <c r="Q368">
        <f>(DS368 - IF(AV368&gt;1, M368*DM368*100.0/(AX368), 0))*(DZ368+EA368)/1000.0</f>
        <v>0</v>
      </c>
      <c r="R368">
        <f>2.0/((1/T368-1/S368)+SIGN(T368)*SQRT((1/T368-1/S368)*(1/T368-1/S368) + 4*DN368/((DN368+1)*(DN368+1))*(2*1/T368*1/S368-1/S368*1/S368)))</f>
        <v>0</v>
      </c>
      <c r="S368">
        <f>IF(LEFT(DO368,1)&lt;&gt;"0",IF(LEFT(DO368,1)="1",3.0,DP368),$D$5+$E$5*(EG368*DZ368/($K$5*1000))+$F$5*(EG368*DZ368/($K$5*1000))*MAX(MIN(DM368,$J$5),$I$5)*MAX(MIN(DM368,$J$5),$I$5)+$G$5*MAX(MIN(DM368,$J$5),$I$5)*(EG368*DZ368/($K$5*1000))+$H$5*(EG368*DZ368/($K$5*1000))*(EG368*DZ368/($K$5*1000)))</f>
        <v>0</v>
      </c>
      <c r="T368">
        <f>K368*(1000-(1000*0.61365*exp(17.502*X368/(240.97+X368))/(DZ368+EA368)+DU368)/2)/(1000*0.61365*exp(17.502*X368/(240.97+X368))/(DZ368+EA368)-DU368)</f>
        <v>0</v>
      </c>
      <c r="U368">
        <f>1/((DN368+1)/(R368/1.6)+1/(S368/1.37)) + DN368/((DN368+1)/(R368/1.6) + DN368/(S368/1.37))</f>
        <v>0</v>
      </c>
      <c r="V368">
        <f>(DI368*DL368)</f>
        <v>0</v>
      </c>
      <c r="W368">
        <f>(EB368+(V368+2*0.95*5.67E-8*(((EB368+$B$7)+273)^4-(EB368+273)^4)-44100*K368)/(1.84*29.3*S368+8*0.95*5.67E-8*(EB368+273)^3))</f>
        <v>0</v>
      </c>
      <c r="X368">
        <f>($C$7*EC368+$D$7*ED368+$E$7*W368)</f>
        <v>0</v>
      </c>
      <c r="Y368">
        <f>0.61365*exp(17.502*X368/(240.97+X368))</f>
        <v>0</v>
      </c>
      <c r="Z368">
        <f>(AA368/AB368*100)</f>
        <v>0</v>
      </c>
      <c r="AA368">
        <f>DU368*(DZ368+EA368)/1000</f>
        <v>0</v>
      </c>
      <c r="AB368">
        <f>0.61365*exp(17.502*EB368/(240.97+EB368))</f>
        <v>0</v>
      </c>
      <c r="AC368">
        <f>(Y368-DU368*(DZ368+EA368)/1000)</f>
        <v>0</v>
      </c>
      <c r="AD368">
        <f>(-K368*44100)</f>
        <v>0</v>
      </c>
      <c r="AE368">
        <f>2*29.3*S368*0.92*(EB368-X368)</f>
        <v>0</v>
      </c>
      <c r="AF368">
        <f>2*0.95*5.67E-8*(((EB368+$B$7)+273)^4-(X368+273)^4)</f>
        <v>0</v>
      </c>
      <c r="AG368">
        <f>V368+AF368+AD368+AE368</f>
        <v>0</v>
      </c>
      <c r="AH368">
        <f>DY368*AV368*(DT368-DS368*(1000-AV368*DV368)/(1000-AV368*DU368))/(100*DM368)</f>
        <v>0</v>
      </c>
      <c r="AI368">
        <f>1000*DY368*AV368*(DU368-DV368)/(100*DM368*(1000-AV368*DU368))</f>
        <v>0</v>
      </c>
      <c r="AJ368">
        <f>(AK368 - AL368 - DZ368*1E3/(8.314*(EB368+273.15)) * AN368/DY368 * AM368) * DY368/(100*DM368) * (1000 - DV368)/1000</f>
        <v>0</v>
      </c>
      <c r="AK368">
        <v>1062.397701059881</v>
      </c>
      <c r="AL368">
        <v>1006.360163636364</v>
      </c>
      <c r="AM368">
        <v>3.36649385549058</v>
      </c>
      <c r="AN368">
        <v>64.96223837057754</v>
      </c>
      <c r="AO368">
        <f>(AQ368 - AP368 + DZ368*1E3/(8.314*(EB368+273.15)) * AS368/DY368 * AR368) * DY368/(100*DM368) * 1000/(1000 - AQ368)</f>
        <v>0</v>
      </c>
      <c r="AP368">
        <v>18.36879565783882</v>
      </c>
      <c r="AQ368">
        <v>24.20094727272726</v>
      </c>
      <c r="AR368">
        <v>-0.0001790558217915647</v>
      </c>
      <c r="AS368">
        <v>107.1830395523258</v>
      </c>
      <c r="AT368">
        <v>0</v>
      </c>
      <c r="AU368">
        <v>0</v>
      </c>
      <c r="AV368">
        <f>IF(AT368*$H$13&gt;=AX368,1.0,(AX368/(AX368-AT368*$H$13)))</f>
        <v>0</v>
      </c>
      <c r="AW368">
        <f>(AV368-1)*100</f>
        <v>0</v>
      </c>
      <c r="AX368">
        <f>MAX(0,($B$13+$C$13*EG368)/(1+$D$13*EG368)*DZ368/(EB368+273)*$E$13)</f>
        <v>0</v>
      </c>
      <c r="AY368" t="s">
        <v>439</v>
      </c>
      <c r="AZ368" t="s">
        <v>439</v>
      </c>
      <c r="BA368">
        <v>0</v>
      </c>
      <c r="BB368">
        <v>0</v>
      </c>
      <c r="BC368">
        <f>1-BA368/BB368</f>
        <v>0</v>
      </c>
      <c r="BD368">
        <v>0</v>
      </c>
      <c r="BE368" t="s">
        <v>439</v>
      </c>
      <c r="BF368" t="s">
        <v>439</v>
      </c>
      <c r="BG368">
        <v>0</v>
      </c>
      <c r="BH368">
        <v>0</v>
      </c>
      <c r="BI368">
        <f>1-BG368/BH368</f>
        <v>0</v>
      </c>
      <c r="BJ368">
        <v>0.5</v>
      </c>
      <c r="BK368">
        <f>DJ368</f>
        <v>0</v>
      </c>
      <c r="BL368">
        <f>M368</f>
        <v>0</v>
      </c>
      <c r="BM368">
        <f>BI368*BJ368*BK368</f>
        <v>0</v>
      </c>
      <c r="BN368">
        <f>(BL368-BD368)/BK368</f>
        <v>0</v>
      </c>
      <c r="BO368">
        <f>(BB368-BH368)/BH368</f>
        <v>0</v>
      </c>
      <c r="BP368">
        <f>BA368/(BC368+BA368/BH368)</f>
        <v>0</v>
      </c>
      <c r="BQ368" t="s">
        <v>439</v>
      </c>
      <c r="BR368">
        <v>0</v>
      </c>
      <c r="BS368">
        <f>IF(BR368&lt;&gt;0, BR368, BP368)</f>
        <v>0</v>
      </c>
      <c r="BT368">
        <f>1-BS368/BH368</f>
        <v>0</v>
      </c>
      <c r="BU368">
        <f>(BH368-BG368)/(BH368-BS368)</f>
        <v>0</v>
      </c>
      <c r="BV368">
        <f>(BB368-BH368)/(BB368-BS368)</f>
        <v>0</v>
      </c>
      <c r="BW368">
        <f>(BH368-BG368)/(BH368-BA368)</f>
        <v>0</v>
      </c>
      <c r="BX368">
        <f>(BB368-BH368)/(BB368-BA368)</f>
        <v>0</v>
      </c>
      <c r="BY368">
        <f>(BU368*BS368/BG368)</f>
        <v>0</v>
      </c>
      <c r="BZ368">
        <f>(1-BY368)</f>
        <v>0</v>
      </c>
      <c r="DI368">
        <f>$B$11*EH368+$C$11*EI368+$F$11*ET368*(1-EW368)</f>
        <v>0</v>
      </c>
      <c r="DJ368">
        <f>DI368*DK368</f>
        <v>0</v>
      </c>
      <c r="DK368">
        <f>($B$11*$D$9+$C$11*$D$9+$F$11*((FG368+EY368)/MAX(FG368+EY368+FH368, 0.1)*$I$9+FH368/MAX(FG368+EY368+FH368, 0.1)*$J$9))/($B$11+$C$11+$F$11)</f>
        <v>0</v>
      </c>
      <c r="DL368">
        <f>($B$11*$K$9+$C$11*$K$9+$F$11*((FG368+EY368)/MAX(FG368+EY368+FH368, 0.1)*$P$9+FH368/MAX(FG368+EY368+FH368, 0.1)*$Q$9))/($B$11+$C$11+$F$11)</f>
        <v>0</v>
      </c>
      <c r="DM368">
        <v>3.7</v>
      </c>
      <c r="DN368">
        <v>0.5</v>
      </c>
      <c r="DO368" t="s">
        <v>440</v>
      </c>
      <c r="DP368">
        <v>2</v>
      </c>
      <c r="DQ368" t="b">
        <v>1</v>
      </c>
      <c r="DR368">
        <v>1758650446.1</v>
      </c>
      <c r="DS368">
        <v>958.8928148148148</v>
      </c>
      <c r="DT368">
        <v>1027.972222222222</v>
      </c>
      <c r="DU368">
        <v>24.2273</v>
      </c>
      <c r="DV368">
        <v>18.36695185185185</v>
      </c>
      <c r="DW368">
        <v>958.9218518518518</v>
      </c>
      <c r="DX368">
        <v>24.07406296296297</v>
      </c>
      <c r="DY368">
        <v>500.0054814814815</v>
      </c>
      <c r="DZ368">
        <v>90.42342222222221</v>
      </c>
      <c r="EA368">
        <v>0.03067914444444444</v>
      </c>
      <c r="EB368">
        <v>30.5639962962963</v>
      </c>
      <c r="EC368">
        <v>30.00998148148148</v>
      </c>
      <c r="ED368">
        <v>999.9000000000001</v>
      </c>
      <c r="EE368">
        <v>0</v>
      </c>
      <c r="EF368">
        <v>0</v>
      </c>
      <c r="EG368">
        <v>10001.77407407407</v>
      </c>
      <c r="EH368">
        <v>0</v>
      </c>
      <c r="EI368">
        <v>11.8036</v>
      </c>
      <c r="EJ368">
        <v>-69.08007777777777</v>
      </c>
      <c r="EK368">
        <v>982.7011481481481</v>
      </c>
      <c r="EL368">
        <v>1047.208148148148</v>
      </c>
      <c r="EM368">
        <v>5.860344814814816</v>
      </c>
      <c r="EN368">
        <v>1027.972222222222</v>
      </c>
      <c r="EO368">
        <v>18.36695185185185</v>
      </c>
      <c r="EP368">
        <v>2.190715185185185</v>
      </c>
      <c r="EQ368">
        <v>1.660801851851852</v>
      </c>
      <c r="ER368">
        <v>18.89457407407408</v>
      </c>
      <c r="ES368">
        <v>14.53481481481481</v>
      </c>
      <c r="ET368">
        <v>2000.004444444445</v>
      </c>
      <c r="EU368">
        <v>0.9800019999999999</v>
      </c>
      <c r="EV368">
        <v>0.0199984</v>
      </c>
      <c r="EW368">
        <v>0</v>
      </c>
      <c r="EX368">
        <v>595.0435925925926</v>
      </c>
      <c r="EY368">
        <v>5.00097</v>
      </c>
      <c r="EZ368">
        <v>11923.92592592593</v>
      </c>
      <c r="FA368">
        <v>16707.62962962962</v>
      </c>
      <c r="FB368">
        <v>41.14796296296296</v>
      </c>
      <c r="FC368">
        <v>41.5</v>
      </c>
      <c r="FD368">
        <v>41.06199999999999</v>
      </c>
      <c r="FE368">
        <v>41.09466666666665</v>
      </c>
      <c r="FF368">
        <v>41.75</v>
      </c>
      <c r="FG368">
        <v>1955.104444444444</v>
      </c>
      <c r="FH368">
        <v>39.9</v>
      </c>
      <c r="FI368">
        <v>0</v>
      </c>
      <c r="FJ368">
        <v>1758650454.6</v>
      </c>
      <c r="FK368">
        <v>0</v>
      </c>
      <c r="FL368">
        <v>595.05316</v>
      </c>
      <c r="FM368">
        <v>1.170384633223212</v>
      </c>
      <c r="FN368">
        <v>8.784615399245141</v>
      </c>
      <c r="FO368">
        <v>11923.948</v>
      </c>
      <c r="FP368">
        <v>15</v>
      </c>
      <c r="FQ368">
        <v>0</v>
      </c>
      <c r="FR368" t="s">
        <v>441</v>
      </c>
      <c r="FS368">
        <v>1747247426.5</v>
      </c>
      <c r="FT368">
        <v>1747247420.5</v>
      </c>
      <c r="FU368">
        <v>0</v>
      </c>
      <c r="FV368">
        <v>1.027</v>
      </c>
      <c r="FW368">
        <v>0.031</v>
      </c>
      <c r="FX368">
        <v>0.02</v>
      </c>
      <c r="FY368">
        <v>0.05</v>
      </c>
      <c r="FZ368">
        <v>420</v>
      </c>
      <c r="GA368">
        <v>16</v>
      </c>
      <c r="GB368">
        <v>0.01</v>
      </c>
      <c r="GC368">
        <v>0.1</v>
      </c>
      <c r="GD368">
        <v>-68.96540250000001</v>
      </c>
      <c r="GE368">
        <v>-2.64509380863027</v>
      </c>
      <c r="GF368">
        <v>0.2699577026938674</v>
      </c>
      <c r="GG368">
        <v>0</v>
      </c>
      <c r="GH368">
        <v>595.0375294117648</v>
      </c>
      <c r="GI368">
        <v>0.4878533301730635</v>
      </c>
      <c r="GJ368">
        <v>0.252081596884603</v>
      </c>
      <c r="GK368">
        <v>-1</v>
      </c>
      <c r="GL368">
        <v>5.8698705</v>
      </c>
      <c r="GM368">
        <v>-0.2100999624765609</v>
      </c>
      <c r="GN368">
        <v>0.02026911418266706</v>
      </c>
      <c r="GO368">
        <v>0</v>
      </c>
      <c r="GP368">
        <v>0</v>
      </c>
      <c r="GQ368">
        <v>2</v>
      </c>
      <c r="GR368" t="s">
        <v>482</v>
      </c>
      <c r="GS368">
        <v>3.13518</v>
      </c>
      <c r="GT368">
        <v>2.69098</v>
      </c>
      <c r="GU368">
        <v>0.169922</v>
      </c>
      <c r="GV368">
        <v>0.17577</v>
      </c>
      <c r="GW368">
        <v>0.106759</v>
      </c>
      <c r="GX368">
        <v>0.0869147</v>
      </c>
      <c r="GY368">
        <v>26364.3</v>
      </c>
      <c r="GZ368">
        <v>26228.8</v>
      </c>
      <c r="HA368">
        <v>29529.4</v>
      </c>
      <c r="HB368">
        <v>29411.2</v>
      </c>
      <c r="HC368">
        <v>34850.6</v>
      </c>
      <c r="HD368">
        <v>35578.5</v>
      </c>
      <c r="HE368">
        <v>41553.9</v>
      </c>
      <c r="HF368">
        <v>41786.6</v>
      </c>
      <c r="HG368">
        <v>1.92192</v>
      </c>
      <c r="HH368">
        <v>1.85788</v>
      </c>
      <c r="HI368">
        <v>0.0661947</v>
      </c>
      <c r="HJ368">
        <v>0</v>
      </c>
      <c r="HK368">
        <v>28.9323</v>
      </c>
      <c r="HL368">
        <v>999.9</v>
      </c>
      <c r="HM368">
        <v>43.2</v>
      </c>
      <c r="HN368">
        <v>32</v>
      </c>
      <c r="HO368">
        <v>22.8122</v>
      </c>
      <c r="HP368">
        <v>61.9526</v>
      </c>
      <c r="HQ368">
        <v>26.0016</v>
      </c>
      <c r="HR368">
        <v>1</v>
      </c>
      <c r="HS368">
        <v>0.117088</v>
      </c>
      <c r="HT368">
        <v>-0.6781779999999999</v>
      </c>
      <c r="HU368">
        <v>20.3371</v>
      </c>
      <c r="HV368">
        <v>5.21714</v>
      </c>
      <c r="HW368">
        <v>12.0135</v>
      </c>
      <c r="HX368">
        <v>4.98875</v>
      </c>
      <c r="HY368">
        <v>3.28785</v>
      </c>
      <c r="HZ368">
        <v>9999</v>
      </c>
      <c r="IA368">
        <v>9999</v>
      </c>
      <c r="IB368">
        <v>9999</v>
      </c>
      <c r="IC368">
        <v>999.9</v>
      </c>
      <c r="ID368">
        <v>1.86763</v>
      </c>
      <c r="IE368">
        <v>1.86676</v>
      </c>
      <c r="IF368">
        <v>1.86605</v>
      </c>
      <c r="IG368">
        <v>1.866</v>
      </c>
      <c r="IH368">
        <v>1.86788</v>
      </c>
      <c r="II368">
        <v>1.8703</v>
      </c>
      <c r="IJ368">
        <v>1.86894</v>
      </c>
      <c r="IK368">
        <v>1.87042</v>
      </c>
      <c r="IL368">
        <v>0</v>
      </c>
      <c r="IM368">
        <v>0</v>
      </c>
      <c r="IN368">
        <v>0</v>
      </c>
      <c r="IO368">
        <v>0</v>
      </c>
      <c r="IP368" t="s">
        <v>443</v>
      </c>
      <c r="IQ368" t="s">
        <v>444</v>
      </c>
      <c r="IR368" t="s">
        <v>445</v>
      </c>
      <c r="IS368" t="s">
        <v>445</v>
      </c>
      <c r="IT368" t="s">
        <v>445</v>
      </c>
      <c r="IU368" t="s">
        <v>445</v>
      </c>
      <c r="IV368">
        <v>0</v>
      </c>
      <c r="IW368">
        <v>100</v>
      </c>
      <c r="IX368">
        <v>100</v>
      </c>
      <c r="IY368">
        <v>-0.044</v>
      </c>
      <c r="IZ368">
        <v>0.1528</v>
      </c>
      <c r="JA368">
        <v>0.1520806729546384</v>
      </c>
      <c r="JB368">
        <v>0.0003178419753343253</v>
      </c>
      <c r="JC368">
        <v>-6.012475575984678E-07</v>
      </c>
      <c r="JD368">
        <v>7.594320938325871E-11</v>
      </c>
      <c r="JE368">
        <v>-0.06537213769188976</v>
      </c>
      <c r="JF368">
        <v>-0.002779077146552394</v>
      </c>
      <c r="JG368">
        <v>0.0007843295920201409</v>
      </c>
      <c r="JH368">
        <v>-1.211717912536145E-05</v>
      </c>
      <c r="JI368">
        <v>4</v>
      </c>
      <c r="JJ368">
        <v>2338</v>
      </c>
      <c r="JK368">
        <v>1</v>
      </c>
      <c r="JL368">
        <v>27</v>
      </c>
      <c r="JM368">
        <v>190050.5</v>
      </c>
      <c r="JN368">
        <v>190050.6</v>
      </c>
      <c r="JO368">
        <v>2.17896</v>
      </c>
      <c r="JP368">
        <v>2.25708</v>
      </c>
      <c r="JQ368">
        <v>1.39648</v>
      </c>
      <c r="JR368">
        <v>2.34619</v>
      </c>
      <c r="JS368">
        <v>1.49536</v>
      </c>
      <c r="JT368">
        <v>2.62085</v>
      </c>
      <c r="JU368">
        <v>36.9317</v>
      </c>
      <c r="JV368">
        <v>24.0612</v>
      </c>
      <c r="JW368">
        <v>18</v>
      </c>
      <c r="JX368">
        <v>492.02</v>
      </c>
      <c r="JY368">
        <v>441.654</v>
      </c>
      <c r="JZ368">
        <v>29.3383</v>
      </c>
      <c r="KA368">
        <v>29.131</v>
      </c>
      <c r="KB368">
        <v>29.9999</v>
      </c>
      <c r="KC368">
        <v>28.9711</v>
      </c>
      <c r="KD368">
        <v>28.9013</v>
      </c>
      <c r="KE368">
        <v>43.7097</v>
      </c>
      <c r="KF368">
        <v>22.8447</v>
      </c>
      <c r="KG368">
        <v>33.9454</v>
      </c>
      <c r="KH368">
        <v>29.3478</v>
      </c>
      <c r="KI368">
        <v>1075.32</v>
      </c>
      <c r="KJ368">
        <v>18.4851</v>
      </c>
      <c r="KK368">
        <v>100.923</v>
      </c>
      <c r="KL368">
        <v>100.481</v>
      </c>
    </row>
    <row r="369" spans="1:298">
      <c r="A369">
        <v>353</v>
      </c>
      <c r="B369">
        <v>1758650458.6</v>
      </c>
      <c r="C369">
        <v>8832.599999904633</v>
      </c>
      <c r="D369" t="s">
        <v>1153</v>
      </c>
      <c r="E369" t="s">
        <v>1154</v>
      </c>
      <c r="F369">
        <v>5</v>
      </c>
      <c r="G369" t="s">
        <v>1026</v>
      </c>
      <c r="H369" t="s">
        <v>437</v>
      </c>
      <c r="I369" t="s">
        <v>438</v>
      </c>
      <c r="J369">
        <v>1758650450.814285</v>
      </c>
      <c r="K369">
        <f>(L369)/1000</f>
        <v>0</v>
      </c>
      <c r="L369">
        <f>IF(DQ369, AO369, AI369)</f>
        <v>0</v>
      </c>
      <c r="M369">
        <f>IF(DQ369, AJ369, AH369)</f>
        <v>0</v>
      </c>
      <c r="N369">
        <f>DS369 - IF(AV369&gt;1, M369*DM369*100.0/(AX369), 0)</f>
        <v>0</v>
      </c>
      <c r="O369">
        <f>((U369-K369/2)*N369-M369)/(U369+K369/2)</f>
        <v>0</v>
      </c>
      <c r="P369">
        <f>O369*(DZ369+EA369)/1000.0</f>
        <v>0</v>
      </c>
      <c r="Q369">
        <f>(DS369 - IF(AV369&gt;1, M369*DM369*100.0/(AX369), 0))*(DZ369+EA369)/1000.0</f>
        <v>0</v>
      </c>
      <c r="R369">
        <f>2.0/((1/T369-1/S369)+SIGN(T369)*SQRT((1/T369-1/S369)*(1/T369-1/S369) + 4*DN369/((DN369+1)*(DN369+1))*(2*1/T369*1/S369-1/S369*1/S369)))</f>
        <v>0</v>
      </c>
      <c r="S369">
        <f>IF(LEFT(DO369,1)&lt;&gt;"0",IF(LEFT(DO369,1)="1",3.0,DP369),$D$5+$E$5*(EG369*DZ369/($K$5*1000))+$F$5*(EG369*DZ369/($K$5*1000))*MAX(MIN(DM369,$J$5),$I$5)*MAX(MIN(DM369,$J$5),$I$5)+$G$5*MAX(MIN(DM369,$J$5),$I$5)*(EG369*DZ369/($K$5*1000))+$H$5*(EG369*DZ369/($K$5*1000))*(EG369*DZ369/($K$5*1000)))</f>
        <v>0</v>
      </c>
      <c r="T369">
        <f>K369*(1000-(1000*0.61365*exp(17.502*X369/(240.97+X369))/(DZ369+EA369)+DU369)/2)/(1000*0.61365*exp(17.502*X369/(240.97+X369))/(DZ369+EA369)-DU369)</f>
        <v>0</v>
      </c>
      <c r="U369">
        <f>1/((DN369+1)/(R369/1.6)+1/(S369/1.37)) + DN369/((DN369+1)/(R369/1.6) + DN369/(S369/1.37))</f>
        <v>0</v>
      </c>
      <c r="V369">
        <f>(DI369*DL369)</f>
        <v>0</v>
      </c>
      <c r="W369">
        <f>(EB369+(V369+2*0.95*5.67E-8*(((EB369+$B$7)+273)^4-(EB369+273)^4)-44100*K369)/(1.84*29.3*S369+8*0.95*5.67E-8*(EB369+273)^3))</f>
        <v>0</v>
      </c>
      <c r="X369">
        <f>($C$7*EC369+$D$7*ED369+$E$7*W369)</f>
        <v>0</v>
      </c>
      <c r="Y369">
        <f>0.61365*exp(17.502*X369/(240.97+X369))</f>
        <v>0</v>
      </c>
      <c r="Z369">
        <f>(AA369/AB369*100)</f>
        <v>0</v>
      </c>
      <c r="AA369">
        <f>DU369*(DZ369+EA369)/1000</f>
        <v>0</v>
      </c>
      <c r="AB369">
        <f>0.61365*exp(17.502*EB369/(240.97+EB369))</f>
        <v>0</v>
      </c>
      <c r="AC369">
        <f>(Y369-DU369*(DZ369+EA369)/1000)</f>
        <v>0</v>
      </c>
      <c r="AD369">
        <f>(-K369*44100)</f>
        <v>0</v>
      </c>
      <c r="AE369">
        <f>2*29.3*S369*0.92*(EB369-X369)</f>
        <v>0</v>
      </c>
      <c r="AF369">
        <f>2*0.95*5.67E-8*(((EB369+$B$7)+273)^4-(X369+273)^4)</f>
        <v>0</v>
      </c>
      <c r="AG369">
        <f>V369+AF369+AD369+AE369</f>
        <v>0</v>
      </c>
      <c r="AH369">
        <f>DY369*AV369*(DT369-DS369*(1000-AV369*DV369)/(1000-AV369*DU369))/(100*DM369)</f>
        <v>0</v>
      </c>
      <c r="AI369">
        <f>1000*DY369*AV369*(DU369-DV369)/(100*DM369*(1000-AV369*DU369))</f>
        <v>0</v>
      </c>
      <c r="AJ369">
        <f>(AK369 - AL369 - DZ369*1E3/(8.314*(EB369+273.15)) * AN369/DY369 * AM369) * DY369/(100*DM369) * (1000 - DV369)/1000</f>
        <v>0</v>
      </c>
      <c r="AK369">
        <v>1079.513727424661</v>
      </c>
      <c r="AL369">
        <v>1023.307393939394</v>
      </c>
      <c r="AM369">
        <v>3.377798617267983</v>
      </c>
      <c r="AN369">
        <v>64.96223837057754</v>
      </c>
      <c r="AO369">
        <f>(AQ369 - AP369 + DZ369*1E3/(8.314*(EB369+273.15)) * AS369/DY369 * AR369) * DY369/(100*DM369) * 1000/(1000 - AQ369)</f>
        <v>0</v>
      </c>
      <c r="AP369">
        <v>18.39038702977828</v>
      </c>
      <c r="AQ369">
        <v>24.18642848484848</v>
      </c>
      <c r="AR369">
        <v>-9.332964348071614E-05</v>
      </c>
      <c r="AS369">
        <v>107.1830395523258</v>
      </c>
      <c r="AT369">
        <v>0</v>
      </c>
      <c r="AU369">
        <v>0</v>
      </c>
      <c r="AV369">
        <f>IF(AT369*$H$13&gt;=AX369,1.0,(AX369/(AX369-AT369*$H$13)))</f>
        <v>0</v>
      </c>
      <c r="AW369">
        <f>(AV369-1)*100</f>
        <v>0</v>
      </c>
      <c r="AX369">
        <f>MAX(0,($B$13+$C$13*EG369)/(1+$D$13*EG369)*DZ369/(EB369+273)*$E$13)</f>
        <v>0</v>
      </c>
      <c r="AY369" t="s">
        <v>439</v>
      </c>
      <c r="AZ369" t="s">
        <v>439</v>
      </c>
      <c r="BA369">
        <v>0</v>
      </c>
      <c r="BB369">
        <v>0</v>
      </c>
      <c r="BC369">
        <f>1-BA369/BB369</f>
        <v>0</v>
      </c>
      <c r="BD369">
        <v>0</v>
      </c>
      <c r="BE369" t="s">
        <v>439</v>
      </c>
      <c r="BF369" t="s">
        <v>439</v>
      </c>
      <c r="BG369">
        <v>0</v>
      </c>
      <c r="BH369">
        <v>0</v>
      </c>
      <c r="BI369">
        <f>1-BG369/BH369</f>
        <v>0</v>
      </c>
      <c r="BJ369">
        <v>0.5</v>
      </c>
      <c r="BK369">
        <f>DJ369</f>
        <v>0</v>
      </c>
      <c r="BL369">
        <f>M369</f>
        <v>0</v>
      </c>
      <c r="BM369">
        <f>BI369*BJ369*BK369</f>
        <v>0</v>
      </c>
      <c r="BN369">
        <f>(BL369-BD369)/BK369</f>
        <v>0</v>
      </c>
      <c r="BO369">
        <f>(BB369-BH369)/BH369</f>
        <v>0</v>
      </c>
      <c r="BP369">
        <f>BA369/(BC369+BA369/BH369)</f>
        <v>0</v>
      </c>
      <c r="BQ369" t="s">
        <v>439</v>
      </c>
      <c r="BR369">
        <v>0</v>
      </c>
      <c r="BS369">
        <f>IF(BR369&lt;&gt;0, BR369, BP369)</f>
        <v>0</v>
      </c>
      <c r="BT369">
        <f>1-BS369/BH369</f>
        <v>0</v>
      </c>
      <c r="BU369">
        <f>(BH369-BG369)/(BH369-BS369)</f>
        <v>0</v>
      </c>
      <c r="BV369">
        <f>(BB369-BH369)/(BB369-BS369)</f>
        <v>0</v>
      </c>
      <c r="BW369">
        <f>(BH369-BG369)/(BH369-BA369)</f>
        <v>0</v>
      </c>
      <c r="BX369">
        <f>(BB369-BH369)/(BB369-BA369)</f>
        <v>0</v>
      </c>
      <c r="BY369">
        <f>(BU369*BS369/BG369)</f>
        <v>0</v>
      </c>
      <c r="BZ369">
        <f>(1-BY369)</f>
        <v>0</v>
      </c>
      <c r="DI369">
        <f>$B$11*EH369+$C$11*EI369+$F$11*ET369*(1-EW369)</f>
        <v>0</v>
      </c>
      <c r="DJ369">
        <f>DI369*DK369</f>
        <v>0</v>
      </c>
      <c r="DK369">
        <f>($B$11*$D$9+$C$11*$D$9+$F$11*((FG369+EY369)/MAX(FG369+EY369+FH369, 0.1)*$I$9+FH369/MAX(FG369+EY369+FH369, 0.1)*$J$9))/($B$11+$C$11+$F$11)</f>
        <v>0</v>
      </c>
      <c r="DL369">
        <f>($B$11*$K$9+$C$11*$K$9+$F$11*((FG369+EY369)/MAX(FG369+EY369+FH369, 0.1)*$P$9+FH369/MAX(FG369+EY369+FH369, 0.1)*$Q$9))/($B$11+$C$11+$F$11)</f>
        <v>0</v>
      </c>
      <c r="DM369">
        <v>3.7</v>
      </c>
      <c r="DN369">
        <v>0.5</v>
      </c>
      <c r="DO369" t="s">
        <v>440</v>
      </c>
      <c r="DP369">
        <v>2</v>
      </c>
      <c r="DQ369" t="b">
        <v>1</v>
      </c>
      <c r="DR369">
        <v>1758650450.814285</v>
      </c>
      <c r="DS369">
        <v>974.4868214285715</v>
      </c>
      <c r="DT369">
        <v>1043.782142857143</v>
      </c>
      <c r="DU369">
        <v>24.21122142857143</v>
      </c>
      <c r="DV369">
        <v>18.37435</v>
      </c>
      <c r="DW369">
        <v>974.5257142857143</v>
      </c>
      <c r="DX369">
        <v>24.05821785714286</v>
      </c>
      <c r="DY369">
        <v>499.9939285714285</v>
      </c>
      <c r="DZ369">
        <v>90.42411071428572</v>
      </c>
      <c r="EA369">
        <v>0.03070048928571428</v>
      </c>
      <c r="EB369">
        <v>30.56145</v>
      </c>
      <c r="EC369">
        <v>30.01175714285714</v>
      </c>
      <c r="ED369">
        <v>999.9000000000002</v>
      </c>
      <c r="EE369">
        <v>0</v>
      </c>
      <c r="EF369">
        <v>0</v>
      </c>
      <c r="EG369">
        <v>9998.259999999998</v>
      </c>
      <c r="EH369">
        <v>0</v>
      </c>
      <c r="EI369">
        <v>11.8036</v>
      </c>
      <c r="EJ369">
        <v>-69.29577857142857</v>
      </c>
      <c r="EK369">
        <v>998.6661071428571</v>
      </c>
      <c r="EL369">
        <v>1063.321428571429</v>
      </c>
      <c r="EM369">
        <v>5.836875357142858</v>
      </c>
      <c r="EN369">
        <v>1043.782142857143</v>
      </c>
      <c r="EO369">
        <v>18.37435</v>
      </c>
      <c r="EP369">
        <v>2.189277857142857</v>
      </c>
      <c r="EQ369">
        <v>1.661483571428571</v>
      </c>
      <c r="ER369">
        <v>18.88406071428571</v>
      </c>
      <c r="ES369">
        <v>14.54116785714286</v>
      </c>
      <c r="ET369">
        <v>2000.002142857143</v>
      </c>
      <c r="EU369">
        <v>0.9800019999999999</v>
      </c>
      <c r="EV369">
        <v>0.0199984</v>
      </c>
      <c r="EW369">
        <v>0</v>
      </c>
      <c r="EX369">
        <v>595.0622500000001</v>
      </c>
      <c r="EY369">
        <v>5.00097</v>
      </c>
      <c r="EZ369">
        <v>11924.55357142857</v>
      </c>
      <c r="FA369">
        <v>16707.61428571429</v>
      </c>
      <c r="FB369">
        <v>41.14271428571429</v>
      </c>
      <c r="FC369">
        <v>41.5</v>
      </c>
      <c r="FD369">
        <v>41.06199999999999</v>
      </c>
      <c r="FE369">
        <v>41.07549999999998</v>
      </c>
      <c r="FF369">
        <v>41.75</v>
      </c>
      <c r="FG369">
        <v>1955.102142857143</v>
      </c>
      <c r="FH369">
        <v>39.9</v>
      </c>
      <c r="FI369">
        <v>0</v>
      </c>
      <c r="FJ369">
        <v>1758650460</v>
      </c>
      <c r="FK369">
        <v>0</v>
      </c>
      <c r="FL369">
        <v>595.0925</v>
      </c>
      <c r="FM369">
        <v>0.9648205181287721</v>
      </c>
      <c r="FN369">
        <v>6.71794870243118</v>
      </c>
      <c r="FO369">
        <v>11924.61153846154</v>
      </c>
      <c r="FP369">
        <v>15</v>
      </c>
      <c r="FQ369">
        <v>0</v>
      </c>
      <c r="FR369" t="s">
        <v>441</v>
      </c>
      <c r="FS369">
        <v>1747247426.5</v>
      </c>
      <c r="FT369">
        <v>1747247420.5</v>
      </c>
      <c r="FU369">
        <v>0</v>
      </c>
      <c r="FV369">
        <v>1.027</v>
      </c>
      <c r="FW369">
        <v>0.031</v>
      </c>
      <c r="FX369">
        <v>0.02</v>
      </c>
      <c r="FY369">
        <v>0.05</v>
      </c>
      <c r="FZ369">
        <v>420</v>
      </c>
      <c r="GA369">
        <v>16</v>
      </c>
      <c r="GB369">
        <v>0.01</v>
      </c>
      <c r="GC369">
        <v>0.1</v>
      </c>
      <c r="GD369">
        <v>-69.14322749999999</v>
      </c>
      <c r="GE369">
        <v>-3.102636022514054</v>
      </c>
      <c r="GF369">
        <v>0.3081562468841904</v>
      </c>
      <c r="GG369">
        <v>0</v>
      </c>
      <c r="GH369">
        <v>595.052205882353</v>
      </c>
      <c r="GI369">
        <v>0.7506951921631786</v>
      </c>
      <c r="GJ369">
        <v>0.2626591147354927</v>
      </c>
      <c r="GK369">
        <v>-1</v>
      </c>
      <c r="GL369">
        <v>5.852745000000001</v>
      </c>
      <c r="GM369">
        <v>-0.2669385365853773</v>
      </c>
      <c r="GN369">
        <v>0.02623580482851631</v>
      </c>
      <c r="GO369">
        <v>0</v>
      </c>
      <c r="GP369">
        <v>0</v>
      </c>
      <c r="GQ369">
        <v>2</v>
      </c>
      <c r="GR369" t="s">
        <v>482</v>
      </c>
      <c r="GS369">
        <v>3.13505</v>
      </c>
      <c r="GT369">
        <v>2.69085</v>
      </c>
      <c r="GU369">
        <v>0.171753</v>
      </c>
      <c r="GV369">
        <v>0.177519</v>
      </c>
      <c r="GW369">
        <v>0.106709</v>
      </c>
      <c r="GX369">
        <v>0.0870132</v>
      </c>
      <c r="GY369">
        <v>26306.3</v>
      </c>
      <c r="GZ369">
        <v>26173</v>
      </c>
      <c r="HA369">
        <v>29529.6</v>
      </c>
      <c r="HB369">
        <v>29411</v>
      </c>
      <c r="HC369">
        <v>34852.7</v>
      </c>
      <c r="HD369">
        <v>35574.7</v>
      </c>
      <c r="HE369">
        <v>41554.1</v>
      </c>
      <c r="HF369">
        <v>41786.6</v>
      </c>
      <c r="HG369">
        <v>1.92208</v>
      </c>
      <c r="HH369">
        <v>1.858</v>
      </c>
      <c r="HI369">
        <v>0.0663511</v>
      </c>
      <c r="HJ369">
        <v>0</v>
      </c>
      <c r="HK369">
        <v>28.9348</v>
      </c>
      <c r="HL369">
        <v>999.9</v>
      </c>
      <c r="HM369">
        <v>43.2</v>
      </c>
      <c r="HN369">
        <v>32</v>
      </c>
      <c r="HO369">
        <v>22.8122</v>
      </c>
      <c r="HP369">
        <v>61.9026</v>
      </c>
      <c r="HQ369">
        <v>25.8774</v>
      </c>
      <c r="HR369">
        <v>1</v>
      </c>
      <c r="HS369">
        <v>0.117083</v>
      </c>
      <c r="HT369">
        <v>-0.664496</v>
      </c>
      <c r="HU369">
        <v>20.3372</v>
      </c>
      <c r="HV369">
        <v>5.21744</v>
      </c>
      <c r="HW369">
        <v>12.0125</v>
      </c>
      <c r="HX369">
        <v>4.98865</v>
      </c>
      <c r="HY369">
        <v>3.28775</v>
      </c>
      <c r="HZ369">
        <v>9999</v>
      </c>
      <c r="IA369">
        <v>9999</v>
      </c>
      <c r="IB369">
        <v>9999</v>
      </c>
      <c r="IC369">
        <v>999.9</v>
      </c>
      <c r="ID369">
        <v>1.86763</v>
      </c>
      <c r="IE369">
        <v>1.86673</v>
      </c>
      <c r="IF369">
        <v>1.86606</v>
      </c>
      <c r="IG369">
        <v>1.866</v>
      </c>
      <c r="IH369">
        <v>1.86785</v>
      </c>
      <c r="II369">
        <v>1.87029</v>
      </c>
      <c r="IJ369">
        <v>1.86896</v>
      </c>
      <c r="IK369">
        <v>1.87042</v>
      </c>
      <c r="IL369">
        <v>0</v>
      </c>
      <c r="IM369">
        <v>0</v>
      </c>
      <c r="IN369">
        <v>0</v>
      </c>
      <c r="IO369">
        <v>0</v>
      </c>
      <c r="IP369" t="s">
        <v>443</v>
      </c>
      <c r="IQ369" t="s">
        <v>444</v>
      </c>
      <c r="IR369" t="s">
        <v>445</v>
      </c>
      <c r="IS369" t="s">
        <v>445</v>
      </c>
      <c r="IT369" t="s">
        <v>445</v>
      </c>
      <c r="IU369" t="s">
        <v>445</v>
      </c>
      <c r="IV369">
        <v>0</v>
      </c>
      <c r="IW369">
        <v>100</v>
      </c>
      <c r="IX369">
        <v>100</v>
      </c>
      <c r="IY369">
        <v>-0.06</v>
      </c>
      <c r="IZ369">
        <v>0.1527</v>
      </c>
      <c r="JA369">
        <v>0.1520806729546384</v>
      </c>
      <c r="JB369">
        <v>0.0003178419753343253</v>
      </c>
      <c r="JC369">
        <v>-6.012475575984678E-07</v>
      </c>
      <c r="JD369">
        <v>7.594320938325871E-11</v>
      </c>
      <c r="JE369">
        <v>-0.06537213769188976</v>
      </c>
      <c r="JF369">
        <v>-0.002779077146552394</v>
      </c>
      <c r="JG369">
        <v>0.0007843295920201409</v>
      </c>
      <c r="JH369">
        <v>-1.211717912536145E-05</v>
      </c>
      <c r="JI369">
        <v>4</v>
      </c>
      <c r="JJ369">
        <v>2338</v>
      </c>
      <c r="JK369">
        <v>1</v>
      </c>
      <c r="JL369">
        <v>27</v>
      </c>
      <c r="JM369">
        <v>190050.5</v>
      </c>
      <c r="JN369">
        <v>190050.6</v>
      </c>
      <c r="JO369">
        <v>2.20825</v>
      </c>
      <c r="JP369">
        <v>2.24487</v>
      </c>
      <c r="JQ369">
        <v>1.39648</v>
      </c>
      <c r="JR369">
        <v>2.35107</v>
      </c>
      <c r="JS369">
        <v>1.49536</v>
      </c>
      <c r="JT369">
        <v>2.58789</v>
      </c>
      <c r="JU369">
        <v>36.9317</v>
      </c>
      <c r="JV369">
        <v>24.0612</v>
      </c>
      <c r="JW369">
        <v>18</v>
      </c>
      <c r="JX369">
        <v>492.115</v>
      </c>
      <c r="JY369">
        <v>441.731</v>
      </c>
      <c r="JZ369">
        <v>29.3318</v>
      </c>
      <c r="KA369">
        <v>29.1291</v>
      </c>
      <c r="KB369">
        <v>29.9999</v>
      </c>
      <c r="KC369">
        <v>28.9711</v>
      </c>
      <c r="KD369">
        <v>28.9013</v>
      </c>
      <c r="KE369">
        <v>44.2386</v>
      </c>
      <c r="KF369">
        <v>22.5687</v>
      </c>
      <c r="KG369">
        <v>33.9454</v>
      </c>
      <c r="KH369">
        <v>29.3332</v>
      </c>
      <c r="KI369">
        <v>1088.69</v>
      </c>
      <c r="KJ369">
        <v>18.5238</v>
      </c>
      <c r="KK369">
        <v>100.924</v>
      </c>
      <c r="KL369">
        <v>100.481</v>
      </c>
    </row>
    <row r="370" spans="1:298">
      <c r="A370">
        <v>354</v>
      </c>
      <c r="B370">
        <v>1758650463.6</v>
      </c>
      <c r="C370">
        <v>8837.599999904633</v>
      </c>
      <c r="D370" t="s">
        <v>1155</v>
      </c>
      <c r="E370" t="s">
        <v>1156</v>
      </c>
      <c r="F370">
        <v>5</v>
      </c>
      <c r="G370" t="s">
        <v>1026</v>
      </c>
      <c r="H370" t="s">
        <v>437</v>
      </c>
      <c r="I370" t="s">
        <v>438</v>
      </c>
      <c r="J370">
        <v>1758650456.1</v>
      </c>
      <c r="K370">
        <f>(L370)/1000</f>
        <v>0</v>
      </c>
      <c r="L370">
        <f>IF(DQ370, AO370, AI370)</f>
        <v>0</v>
      </c>
      <c r="M370">
        <f>IF(DQ370, AJ370, AH370)</f>
        <v>0</v>
      </c>
      <c r="N370">
        <f>DS370 - IF(AV370&gt;1, M370*DM370*100.0/(AX370), 0)</f>
        <v>0</v>
      </c>
      <c r="O370">
        <f>((U370-K370/2)*N370-M370)/(U370+K370/2)</f>
        <v>0</v>
      </c>
      <c r="P370">
        <f>O370*(DZ370+EA370)/1000.0</f>
        <v>0</v>
      </c>
      <c r="Q370">
        <f>(DS370 - IF(AV370&gt;1, M370*DM370*100.0/(AX370), 0))*(DZ370+EA370)/1000.0</f>
        <v>0</v>
      </c>
      <c r="R370">
        <f>2.0/((1/T370-1/S370)+SIGN(T370)*SQRT((1/T370-1/S370)*(1/T370-1/S370) + 4*DN370/((DN370+1)*(DN370+1))*(2*1/T370*1/S370-1/S370*1/S370)))</f>
        <v>0</v>
      </c>
      <c r="S370">
        <f>IF(LEFT(DO370,1)&lt;&gt;"0",IF(LEFT(DO370,1)="1",3.0,DP370),$D$5+$E$5*(EG370*DZ370/($K$5*1000))+$F$5*(EG370*DZ370/($K$5*1000))*MAX(MIN(DM370,$J$5),$I$5)*MAX(MIN(DM370,$J$5),$I$5)+$G$5*MAX(MIN(DM370,$J$5),$I$5)*(EG370*DZ370/($K$5*1000))+$H$5*(EG370*DZ370/($K$5*1000))*(EG370*DZ370/($K$5*1000)))</f>
        <v>0</v>
      </c>
      <c r="T370">
        <f>K370*(1000-(1000*0.61365*exp(17.502*X370/(240.97+X370))/(DZ370+EA370)+DU370)/2)/(1000*0.61365*exp(17.502*X370/(240.97+X370))/(DZ370+EA370)-DU370)</f>
        <v>0</v>
      </c>
      <c r="U370">
        <f>1/((DN370+1)/(R370/1.6)+1/(S370/1.37)) + DN370/((DN370+1)/(R370/1.6) + DN370/(S370/1.37))</f>
        <v>0</v>
      </c>
      <c r="V370">
        <f>(DI370*DL370)</f>
        <v>0</v>
      </c>
      <c r="W370">
        <f>(EB370+(V370+2*0.95*5.67E-8*(((EB370+$B$7)+273)^4-(EB370+273)^4)-44100*K370)/(1.84*29.3*S370+8*0.95*5.67E-8*(EB370+273)^3))</f>
        <v>0</v>
      </c>
      <c r="X370">
        <f>($C$7*EC370+$D$7*ED370+$E$7*W370)</f>
        <v>0</v>
      </c>
      <c r="Y370">
        <f>0.61365*exp(17.502*X370/(240.97+X370))</f>
        <v>0</v>
      </c>
      <c r="Z370">
        <f>(AA370/AB370*100)</f>
        <v>0</v>
      </c>
      <c r="AA370">
        <f>DU370*(DZ370+EA370)/1000</f>
        <v>0</v>
      </c>
      <c r="AB370">
        <f>0.61365*exp(17.502*EB370/(240.97+EB370))</f>
        <v>0</v>
      </c>
      <c r="AC370">
        <f>(Y370-DU370*(DZ370+EA370)/1000)</f>
        <v>0</v>
      </c>
      <c r="AD370">
        <f>(-K370*44100)</f>
        <v>0</v>
      </c>
      <c r="AE370">
        <f>2*29.3*S370*0.92*(EB370-X370)</f>
        <v>0</v>
      </c>
      <c r="AF370">
        <f>2*0.95*5.67E-8*(((EB370+$B$7)+273)^4-(X370+273)^4)</f>
        <v>0</v>
      </c>
      <c r="AG370">
        <f>V370+AF370+AD370+AE370</f>
        <v>0</v>
      </c>
      <c r="AH370">
        <f>DY370*AV370*(DT370-DS370*(1000-AV370*DV370)/(1000-AV370*DU370))/(100*DM370)</f>
        <v>0</v>
      </c>
      <c r="AI370">
        <f>1000*DY370*AV370*(DU370-DV370)/(100*DM370*(1000-AV370*DU370))</f>
        <v>0</v>
      </c>
      <c r="AJ370">
        <f>(AK370 - AL370 - DZ370*1E3/(8.314*(EB370+273.15)) * AN370/DY370 * AM370) * DY370/(100*DM370) * (1000 - DV370)/1000</f>
        <v>0</v>
      </c>
      <c r="AK370">
        <v>1096.464355888719</v>
      </c>
      <c r="AL370">
        <v>1040.183515151515</v>
      </c>
      <c r="AM370">
        <v>3.387693087900538</v>
      </c>
      <c r="AN370">
        <v>64.96223837057754</v>
      </c>
      <c r="AO370">
        <f>(AQ370 - AP370 + DZ370*1E3/(8.314*(EB370+273.15)) * AS370/DY370 * AR370) * DY370/(100*DM370) * 1000/(1000 - AQ370)</f>
        <v>0</v>
      </c>
      <c r="AP370">
        <v>18.42350055287126</v>
      </c>
      <c r="AQ370">
        <v>24.17525696969696</v>
      </c>
      <c r="AR370">
        <v>-5.515375528518902E-05</v>
      </c>
      <c r="AS370">
        <v>107.1830395523258</v>
      </c>
      <c r="AT370">
        <v>0</v>
      </c>
      <c r="AU370">
        <v>0</v>
      </c>
      <c r="AV370">
        <f>IF(AT370*$H$13&gt;=AX370,1.0,(AX370/(AX370-AT370*$H$13)))</f>
        <v>0</v>
      </c>
      <c r="AW370">
        <f>(AV370-1)*100</f>
        <v>0</v>
      </c>
      <c r="AX370">
        <f>MAX(0,($B$13+$C$13*EG370)/(1+$D$13*EG370)*DZ370/(EB370+273)*$E$13)</f>
        <v>0</v>
      </c>
      <c r="AY370" t="s">
        <v>439</v>
      </c>
      <c r="AZ370" t="s">
        <v>439</v>
      </c>
      <c r="BA370">
        <v>0</v>
      </c>
      <c r="BB370">
        <v>0</v>
      </c>
      <c r="BC370">
        <f>1-BA370/BB370</f>
        <v>0</v>
      </c>
      <c r="BD370">
        <v>0</v>
      </c>
      <c r="BE370" t="s">
        <v>439</v>
      </c>
      <c r="BF370" t="s">
        <v>439</v>
      </c>
      <c r="BG370">
        <v>0</v>
      </c>
      <c r="BH370">
        <v>0</v>
      </c>
      <c r="BI370">
        <f>1-BG370/BH370</f>
        <v>0</v>
      </c>
      <c r="BJ370">
        <v>0.5</v>
      </c>
      <c r="BK370">
        <f>DJ370</f>
        <v>0</v>
      </c>
      <c r="BL370">
        <f>M370</f>
        <v>0</v>
      </c>
      <c r="BM370">
        <f>BI370*BJ370*BK370</f>
        <v>0</v>
      </c>
      <c r="BN370">
        <f>(BL370-BD370)/BK370</f>
        <v>0</v>
      </c>
      <c r="BO370">
        <f>(BB370-BH370)/BH370</f>
        <v>0</v>
      </c>
      <c r="BP370">
        <f>BA370/(BC370+BA370/BH370)</f>
        <v>0</v>
      </c>
      <c r="BQ370" t="s">
        <v>439</v>
      </c>
      <c r="BR370">
        <v>0</v>
      </c>
      <c r="BS370">
        <f>IF(BR370&lt;&gt;0, BR370, BP370)</f>
        <v>0</v>
      </c>
      <c r="BT370">
        <f>1-BS370/BH370</f>
        <v>0</v>
      </c>
      <c r="BU370">
        <f>(BH370-BG370)/(BH370-BS370)</f>
        <v>0</v>
      </c>
      <c r="BV370">
        <f>(BB370-BH370)/(BB370-BS370)</f>
        <v>0</v>
      </c>
      <c r="BW370">
        <f>(BH370-BG370)/(BH370-BA370)</f>
        <v>0</v>
      </c>
      <c r="BX370">
        <f>(BB370-BH370)/(BB370-BA370)</f>
        <v>0</v>
      </c>
      <c r="BY370">
        <f>(BU370*BS370/BG370)</f>
        <v>0</v>
      </c>
      <c r="BZ370">
        <f>(1-BY370)</f>
        <v>0</v>
      </c>
      <c r="DI370">
        <f>$B$11*EH370+$C$11*EI370+$F$11*ET370*(1-EW370)</f>
        <v>0</v>
      </c>
      <c r="DJ370">
        <f>DI370*DK370</f>
        <v>0</v>
      </c>
      <c r="DK370">
        <f>($B$11*$D$9+$C$11*$D$9+$F$11*((FG370+EY370)/MAX(FG370+EY370+FH370, 0.1)*$I$9+FH370/MAX(FG370+EY370+FH370, 0.1)*$J$9))/($B$11+$C$11+$F$11)</f>
        <v>0</v>
      </c>
      <c r="DL370">
        <f>($B$11*$K$9+$C$11*$K$9+$F$11*((FG370+EY370)/MAX(FG370+EY370+FH370, 0.1)*$P$9+FH370/MAX(FG370+EY370+FH370, 0.1)*$Q$9))/($B$11+$C$11+$F$11)</f>
        <v>0</v>
      </c>
      <c r="DM370">
        <v>3.7</v>
      </c>
      <c r="DN370">
        <v>0.5</v>
      </c>
      <c r="DO370" t="s">
        <v>440</v>
      </c>
      <c r="DP370">
        <v>2</v>
      </c>
      <c r="DQ370" t="b">
        <v>1</v>
      </c>
      <c r="DR370">
        <v>1758650456.1</v>
      </c>
      <c r="DS370">
        <v>991.9356666666666</v>
      </c>
      <c r="DT370">
        <v>1061.512222222222</v>
      </c>
      <c r="DU370">
        <v>24.19342962962963</v>
      </c>
      <c r="DV370">
        <v>18.39237037037037</v>
      </c>
      <c r="DW370">
        <v>991.9858518518517</v>
      </c>
      <c r="DX370">
        <v>24.04067037037037</v>
      </c>
      <c r="DY370">
        <v>500.0007407407408</v>
      </c>
      <c r="DZ370">
        <v>90.42420740740739</v>
      </c>
      <c r="EA370">
        <v>0.03073044074074074</v>
      </c>
      <c r="EB370">
        <v>30.56040740740741</v>
      </c>
      <c r="EC370">
        <v>30.01307777777778</v>
      </c>
      <c r="ED370">
        <v>999.9000000000001</v>
      </c>
      <c r="EE370">
        <v>0</v>
      </c>
      <c r="EF370">
        <v>0</v>
      </c>
      <c r="EG370">
        <v>9998.197407407408</v>
      </c>
      <c r="EH370">
        <v>0</v>
      </c>
      <c r="EI370">
        <v>11.8036</v>
      </c>
      <c r="EJ370">
        <v>-69.57647407407407</v>
      </c>
      <c r="EK370">
        <v>1016.529518518518</v>
      </c>
      <c r="EL370">
        <v>1081.402962962963</v>
      </c>
      <c r="EM370">
        <v>5.80105925925926</v>
      </c>
      <c r="EN370">
        <v>1061.512222222222</v>
      </c>
      <c r="EO370">
        <v>18.39237037037037</v>
      </c>
      <c r="EP370">
        <v>2.187671111111111</v>
      </c>
      <c r="EQ370">
        <v>1.663115555555555</v>
      </c>
      <c r="ER370">
        <v>18.87231111111111</v>
      </c>
      <c r="ES370">
        <v>14.55636666666667</v>
      </c>
      <c r="ET370">
        <v>2000.004814814815</v>
      </c>
      <c r="EU370">
        <v>0.9800019999999999</v>
      </c>
      <c r="EV370">
        <v>0.0199984</v>
      </c>
      <c r="EW370">
        <v>0</v>
      </c>
      <c r="EX370">
        <v>595.1112222222223</v>
      </c>
      <c r="EY370">
        <v>5.00097</v>
      </c>
      <c r="EZ370">
        <v>11924.98888888889</v>
      </c>
      <c r="FA370">
        <v>16707.64074074074</v>
      </c>
      <c r="FB370">
        <v>41.13418518518519</v>
      </c>
      <c r="FC370">
        <v>41.5</v>
      </c>
      <c r="FD370">
        <v>41.06199999999999</v>
      </c>
      <c r="FE370">
        <v>41.06199999999999</v>
      </c>
      <c r="FF370">
        <v>41.75</v>
      </c>
      <c r="FG370">
        <v>1955.104814814815</v>
      </c>
      <c r="FH370">
        <v>39.9</v>
      </c>
      <c r="FI370">
        <v>0</v>
      </c>
      <c r="FJ370">
        <v>1758650464.8</v>
      </c>
      <c r="FK370">
        <v>0</v>
      </c>
      <c r="FL370">
        <v>595.1467307692308</v>
      </c>
      <c r="FM370">
        <v>0.3108717993324027</v>
      </c>
      <c r="FN370">
        <v>2.683760686638801</v>
      </c>
      <c r="FO370">
        <v>11924.96538461539</v>
      </c>
      <c r="FP370">
        <v>15</v>
      </c>
      <c r="FQ370">
        <v>0</v>
      </c>
      <c r="FR370" t="s">
        <v>441</v>
      </c>
      <c r="FS370">
        <v>1747247426.5</v>
      </c>
      <c r="FT370">
        <v>1747247420.5</v>
      </c>
      <c r="FU370">
        <v>0</v>
      </c>
      <c r="FV370">
        <v>1.027</v>
      </c>
      <c r="FW370">
        <v>0.031</v>
      </c>
      <c r="FX370">
        <v>0.02</v>
      </c>
      <c r="FY370">
        <v>0.05</v>
      </c>
      <c r="FZ370">
        <v>420</v>
      </c>
      <c r="GA370">
        <v>16</v>
      </c>
      <c r="GB370">
        <v>0.01</v>
      </c>
      <c r="GC370">
        <v>0.1</v>
      </c>
      <c r="GD370">
        <v>-69.4293825</v>
      </c>
      <c r="GE370">
        <v>-3.09094221388361</v>
      </c>
      <c r="GF370">
        <v>0.3087508938347381</v>
      </c>
      <c r="GG370">
        <v>0</v>
      </c>
      <c r="GH370">
        <v>595.0997647058822</v>
      </c>
      <c r="GI370">
        <v>0.6940565358435251</v>
      </c>
      <c r="GJ370">
        <v>0.2693599230882249</v>
      </c>
      <c r="GK370">
        <v>-1</v>
      </c>
      <c r="GL370">
        <v>5.8178245</v>
      </c>
      <c r="GM370">
        <v>-0.4121124202626787</v>
      </c>
      <c r="GN370">
        <v>0.04050159805180532</v>
      </c>
      <c r="GO370">
        <v>0</v>
      </c>
      <c r="GP370">
        <v>0</v>
      </c>
      <c r="GQ370">
        <v>2</v>
      </c>
      <c r="GR370" t="s">
        <v>482</v>
      </c>
      <c r="GS370">
        <v>3.13503</v>
      </c>
      <c r="GT370">
        <v>2.69103</v>
      </c>
      <c r="GU370">
        <v>0.173565</v>
      </c>
      <c r="GV370">
        <v>0.179306</v>
      </c>
      <c r="GW370">
        <v>0.106674</v>
      </c>
      <c r="GX370">
        <v>0.0871474</v>
      </c>
      <c r="GY370">
        <v>26248.2</v>
      </c>
      <c r="GZ370">
        <v>26116.2</v>
      </c>
      <c r="HA370">
        <v>29529</v>
      </c>
      <c r="HB370">
        <v>29411.2</v>
      </c>
      <c r="HC370">
        <v>34853.3</v>
      </c>
      <c r="HD370">
        <v>35569.4</v>
      </c>
      <c r="HE370">
        <v>41553.1</v>
      </c>
      <c r="HF370">
        <v>41786.6</v>
      </c>
      <c r="HG370">
        <v>1.92185</v>
      </c>
      <c r="HH370">
        <v>1.85823</v>
      </c>
      <c r="HI370">
        <v>0.06615</v>
      </c>
      <c r="HJ370">
        <v>0</v>
      </c>
      <c r="HK370">
        <v>28.9348</v>
      </c>
      <c r="HL370">
        <v>999.9</v>
      </c>
      <c r="HM370">
        <v>43.2</v>
      </c>
      <c r="HN370">
        <v>32</v>
      </c>
      <c r="HO370">
        <v>22.8122</v>
      </c>
      <c r="HP370">
        <v>61.9126</v>
      </c>
      <c r="HQ370">
        <v>25.9375</v>
      </c>
      <c r="HR370">
        <v>1</v>
      </c>
      <c r="HS370">
        <v>0.116928</v>
      </c>
      <c r="HT370">
        <v>-0.657326</v>
      </c>
      <c r="HU370">
        <v>20.3372</v>
      </c>
      <c r="HV370">
        <v>5.21699</v>
      </c>
      <c r="HW370">
        <v>12.0143</v>
      </c>
      <c r="HX370">
        <v>4.9889</v>
      </c>
      <c r="HY370">
        <v>3.28765</v>
      </c>
      <c r="HZ370">
        <v>9999</v>
      </c>
      <c r="IA370">
        <v>9999</v>
      </c>
      <c r="IB370">
        <v>9999</v>
      </c>
      <c r="IC370">
        <v>999.9</v>
      </c>
      <c r="ID370">
        <v>1.86762</v>
      </c>
      <c r="IE370">
        <v>1.86675</v>
      </c>
      <c r="IF370">
        <v>1.86608</v>
      </c>
      <c r="IG370">
        <v>1.866</v>
      </c>
      <c r="IH370">
        <v>1.86788</v>
      </c>
      <c r="II370">
        <v>1.87031</v>
      </c>
      <c r="IJ370">
        <v>1.86895</v>
      </c>
      <c r="IK370">
        <v>1.87042</v>
      </c>
      <c r="IL370">
        <v>0</v>
      </c>
      <c r="IM370">
        <v>0</v>
      </c>
      <c r="IN370">
        <v>0</v>
      </c>
      <c r="IO370">
        <v>0</v>
      </c>
      <c r="IP370" t="s">
        <v>443</v>
      </c>
      <c r="IQ370" t="s">
        <v>444</v>
      </c>
      <c r="IR370" t="s">
        <v>445</v>
      </c>
      <c r="IS370" t="s">
        <v>445</v>
      </c>
      <c r="IT370" t="s">
        <v>445</v>
      </c>
      <c r="IU370" t="s">
        <v>445</v>
      </c>
      <c r="IV370">
        <v>0</v>
      </c>
      <c r="IW370">
        <v>100</v>
      </c>
      <c r="IX370">
        <v>100</v>
      </c>
      <c r="IY370">
        <v>-0.06</v>
      </c>
      <c r="IZ370">
        <v>0.1525</v>
      </c>
      <c r="JA370">
        <v>0.1520806729546384</v>
      </c>
      <c r="JB370">
        <v>0.0003178419753343253</v>
      </c>
      <c r="JC370">
        <v>-6.012475575984678E-07</v>
      </c>
      <c r="JD370">
        <v>7.594320938325871E-11</v>
      </c>
      <c r="JE370">
        <v>-0.06537213769188976</v>
      </c>
      <c r="JF370">
        <v>-0.002779077146552394</v>
      </c>
      <c r="JG370">
        <v>0.0007843295920201409</v>
      </c>
      <c r="JH370">
        <v>-1.211717912536145E-05</v>
      </c>
      <c r="JI370">
        <v>4</v>
      </c>
      <c r="JJ370">
        <v>2338</v>
      </c>
      <c r="JK370">
        <v>1</v>
      </c>
      <c r="JL370">
        <v>27</v>
      </c>
      <c r="JM370">
        <v>190050.6</v>
      </c>
      <c r="JN370">
        <v>190050.7</v>
      </c>
      <c r="JO370">
        <v>2.23389</v>
      </c>
      <c r="JP370">
        <v>2.24731</v>
      </c>
      <c r="JQ370">
        <v>1.39648</v>
      </c>
      <c r="JR370">
        <v>2.34375</v>
      </c>
      <c r="JS370">
        <v>1.49536</v>
      </c>
      <c r="JT370">
        <v>2.59888</v>
      </c>
      <c r="JU370">
        <v>36.9317</v>
      </c>
      <c r="JV370">
        <v>24.0612</v>
      </c>
      <c r="JW370">
        <v>18</v>
      </c>
      <c r="JX370">
        <v>491.968</v>
      </c>
      <c r="JY370">
        <v>441.853</v>
      </c>
      <c r="JZ370">
        <v>29.3206</v>
      </c>
      <c r="KA370">
        <v>29.1285</v>
      </c>
      <c r="KB370">
        <v>29.9999</v>
      </c>
      <c r="KC370">
        <v>28.9705</v>
      </c>
      <c r="KD370">
        <v>28.8991</v>
      </c>
      <c r="KE370">
        <v>44.8134</v>
      </c>
      <c r="KF370">
        <v>22.294</v>
      </c>
      <c r="KG370">
        <v>33.9454</v>
      </c>
      <c r="KH370">
        <v>29.3203</v>
      </c>
      <c r="KI370">
        <v>1108.73</v>
      </c>
      <c r="KJ370">
        <v>18.5603</v>
      </c>
      <c r="KK370">
        <v>100.922</v>
      </c>
      <c r="KL370">
        <v>100.481</v>
      </c>
    </row>
    <row r="371" spans="1:298">
      <c r="A371">
        <v>355</v>
      </c>
      <c r="B371">
        <v>1758650468.6</v>
      </c>
      <c r="C371">
        <v>8842.599999904633</v>
      </c>
      <c r="D371" t="s">
        <v>1157</v>
      </c>
      <c r="E371" t="s">
        <v>1158</v>
      </c>
      <c r="F371">
        <v>5</v>
      </c>
      <c r="G371" t="s">
        <v>1026</v>
      </c>
      <c r="H371" t="s">
        <v>437</v>
      </c>
      <c r="I371" t="s">
        <v>438</v>
      </c>
      <c r="J371">
        <v>1758650460.814285</v>
      </c>
      <c r="K371">
        <f>(L371)/1000</f>
        <v>0</v>
      </c>
      <c r="L371">
        <f>IF(DQ371, AO371, AI371)</f>
        <v>0</v>
      </c>
      <c r="M371">
        <f>IF(DQ371, AJ371, AH371)</f>
        <v>0</v>
      </c>
      <c r="N371">
        <f>DS371 - IF(AV371&gt;1, M371*DM371*100.0/(AX371), 0)</f>
        <v>0</v>
      </c>
      <c r="O371">
        <f>((U371-K371/2)*N371-M371)/(U371+K371/2)</f>
        <v>0</v>
      </c>
      <c r="P371">
        <f>O371*(DZ371+EA371)/1000.0</f>
        <v>0</v>
      </c>
      <c r="Q371">
        <f>(DS371 - IF(AV371&gt;1, M371*DM371*100.0/(AX371), 0))*(DZ371+EA371)/1000.0</f>
        <v>0</v>
      </c>
      <c r="R371">
        <f>2.0/((1/T371-1/S371)+SIGN(T371)*SQRT((1/T371-1/S371)*(1/T371-1/S371) + 4*DN371/((DN371+1)*(DN371+1))*(2*1/T371*1/S371-1/S371*1/S371)))</f>
        <v>0</v>
      </c>
      <c r="S371">
        <f>IF(LEFT(DO371,1)&lt;&gt;"0",IF(LEFT(DO371,1)="1",3.0,DP371),$D$5+$E$5*(EG371*DZ371/($K$5*1000))+$F$5*(EG371*DZ371/($K$5*1000))*MAX(MIN(DM371,$J$5),$I$5)*MAX(MIN(DM371,$J$5),$I$5)+$G$5*MAX(MIN(DM371,$J$5),$I$5)*(EG371*DZ371/($K$5*1000))+$H$5*(EG371*DZ371/($K$5*1000))*(EG371*DZ371/($K$5*1000)))</f>
        <v>0</v>
      </c>
      <c r="T371">
        <f>K371*(1000-(1000*0.61365*exp(17.502*X371/(240.97+X371))/(DZ371+EA371)+DU371)/2)/(1000*0.61365*exp(17.502*X371/(240.97+X371))/(DZ371+EA371)-DU371)</f>
        <v>0</v>
      </c>
      <c r="U371">
        <f>1/((DN371+1)/(R371/1.6)+1/(S371/1.37)) + DN371/((DN371+1)/(R371/1.6) + DN371/(S371/1.37))</f>
        <v>0</v>
      </c>
      <c r="V371">
        <f>(DI371*DL371)</f>
        <v>0</v>
      </c>
      <c r="W371">
        <f>(EB371+(V371+2*0.95*5.67E-8*(((EB371+$B$7)+273)^4-(EB371+273)^4)-44100*K371)/(1.84*29.3*S371+8*0.95*5.67E-8*(EB371+273)^3))</f>
        <v>0</v>
      </c>
      <c r="X371">
        <f>($C$7*EC371+$D$7*ED371+$E$7*W371)</f>
        <v>0</v>
      </c>
      <c r="Y371">
        <f>0.61365*exp(17.502*X371/(240.97+X371))</f>
        <v>0</v>
      </c>
      <c r="Z371">
        <f>(AA371/AB371*100)</f>
        <v>0</v>
      </c>
      <c r="AA371">
        <f>DU371*(DZ371+EA371)/1000</f>
        <v>0</v>
      </c>
      <c r="AB371">
        <f>0.61365*exp(17.502*EB371/(240.97+EB371))</f>
        <v>0</v>
      </c>
      <c r="AC371">
        <f>(Y371-DU371*(DZ371+EA371)/1000)</f>
        <v>0</v>
      </c>
      <c r="AD371">
        <f>(-K371*44100)</f>
        <v>0</v>
      </c>
      <c r="AE371">
        <f>2*29.3*S371*0.92*(EB371-X371)</f>
        <v>0</v>
      </c>
      <c r="AF371">
        <f>2*0.95*5.67E-8*(((EB371+$B$7)+273)^4-(X371+273)^4)</f>
        <v>0</v>
      </c>
      <c r="AG371">
        <f>V371+AF371+AD371+AE371</f>
        <v>0</v>
      </c>
      <c r="AH371">
        <f>DY371*AV371*(DT371-DS371*(1000-AV371*DV371)/(1000-AV371*DU371))/(100*DM371)</f>
        <v>0</v>
      </c>
      <c r="AI371">
        <f>1000*DY371*AV371*(DU371-DV371)/(100*DM371*(1000-AV371*DU371))</f>
        <v>0</v>
      </c>
      <c r="AJ371">
        <f>(AK371 - AL371 - DZ371*1E3/(8.314*(EB371+273.15)) * AN371/DY371 * AM371) * DY371/(100*DM371) * (1000 - DV371)/1000</f>
        <v>0</v>
      </c>
      <c r="AK371">
        <v>1113.596004787816</v>
      </c>
      <c r="AL371">
        <v>1056.967090909091</v>
      </c>
      <c r="AM371">
        <v>3.340181106230065</v>
      </c>
      <c r="AN371">
        <v>64.96223837057754</v>
      </c>
      <c r="AO371">
        <f>(AQ371 - AP371 + DZ371*1E3/(8.314*(EB371+273.15)) * AS371/DY371 * AR371) * DY371/(100*DM371) * 1000/(1000 - AQ371)</f>
        <v>0</v>
      </c>
      <c r="AP371">
        <v>18.45905785697392</v>
      </c>
      <c r="AQ371">
        <v>24.16770181818181</v>
      </c>
      <c r="AR371">
        <v>-3.959586250620098E-05</v>
      </c>
      <c r="AS371">
        <v>107.1830395523258</v>
      </c>
      <c r="AT371">
        <v>0</v>
      </c>
      <c r="AU371">
        <v>0</v>
      </c>
      <c r="AV371">
        <f>IF(AT371*$H$13&gt;=AX371,1.0,(AX371/(AX371-AT371*$H$13)))</f>
        <v>0</v>
      </c>
      <c r="AW371">
        <f>(AV371-1)*100</f>
        <v>0</v>
      </c>
      <c r="AX371">
        <f>MAX(0,($B$13+$C$13*EG371)/(1+$D$13*EG371)*DZ371/(EB371+273)*$E$13)</f>
        <v>0</v>
      </c>
      <c r="AY371" t="s">
        <v>439</v>
      </c>
      <c r="AZ371" t="s">
        <v>439</v>
      </c>
      <c r="BA371">
        <v>0</v>
      </c>
      <c r="BB371">
        <v>0</v>
      </c>
      <c r="BC371">
        <f>1-BA371/BB371</f>
        <v>0</v>
      </c>
      <c r="BD371">
        <v>0</v>
      </c>
      <c r="BE371" t="s">
        <v>439</v>
      </c>
      <c r="BF371" t="s">
        <v>439</v>
      </c>
      <c r="BG371">
        <v>0</v>
      </c>
      <c r="BH371">
        <v>0</v>
      </c>
      <c r="BI371">
        <f>1-BG371/BH371</f>
        <v>0</v>
      </c>
      <c r="BJ371">
        <v>0.5</v>
      </c>
      <c r="BK371">
        <f>DJ371</f>
        <v>0</v>
      </c>
      <c r="BL371">
        <f>M371</f>
        <v>0</v>
      </c>
      <c r="BM371">
        <f>BI371*BJ371*BK371</f>
        <v>0</v>
      </c>
      <c r="BN371">
        <f>(BL371-BD371)/BK371</f>
        <v>0</v>
      </c>
      <c r="BO371">
        <f>(BB371-BH371)/BH371</f>
        <v>0</v>
      </c>
      <c r="BP371">
        <f>BA371/(BC371+BA371/BH371)</f>
        <v>0</v>
      </c>
      <c r="BQ371" t="s">
        <v>439</v>
      </c>
      <c r="BR371">
        <v>0</v>
      </c>
      <c r="BS371">
        <f>IF(BR371&lt;&gt;0, BR371, BP371)</f>
        <v>0</v>
      </c>
      <c r="BT371">
        <f>1-BS371/BH371</f>
        <v>0</v>
      </c>
      <c r="BU371">
        <f>(BH371-BG371)/(BH371-BS371)</f>
        <v>0</v>
      </c>
      <c r="BV371">
        <f>(BB371-BH371)/(BB371-BS371)</f>
        <v>0</v>
      </c>
      <c r="BW371">
        <f>(BH371-BG371)/(BH371-BA371)</f>
        <v>0</v>
      </c>
      <c r="BX371">
        <f>(BB371-BH371)/(BB371-BA371)</f>
        <v>0</v>
      </c>
      <c r="BY371">
        <f>(BU371*BS371/BG371)</f>
        <v>0</v>
      </c>
      <c r="BZ371">
        <f>(1-BY371)</f>
        <v>0</v>
      </c>
      <c r="DI371">
        <f>$B$11*EH371+$C$11*EI371+$F$11*ET371*(1-EW371)</f>
        <v>0</v>
      </c>
      <c r="DJ371">
        <f>DI371*DK371</f>
        <v>0</v>
      </c>
      <c r="DK371">
        <f>($B$11*$D$9+$C$11*$D$9+$F$11*((FG371+EY371)/MAX(FG371+EY371+FH371, 0.1)*$I$9+FH371/MAX(FG371+EY371+FH371, 0.1)*$J$9))/($B$11+$C$11+$F$11)</f>
        <v>0</v>
      </c>
      <c r="DL371">
        <f>($B$11*$K$9+$C$11*$K$9+$F$11*((FG371+EY371)/MAX(FG371+EY371+FH371, 0.1)*$P$9+FH371/MAX(FG371+EY371+FH371, 0.1)*$Q$9))/($B$11+$C$11+$F$11)</f>
        <v>0</v>
      </c>
      <c r="DM371">
        <v>3.7</v>
      </c>
      <c r="DN371">
        <v>0.5</v>
      </c>
      <c r="DO371" t="s">
        <v>440</v>
      </c>
      <c r="DP371">
        <v>2</v>
      </c>
      <c r="DQ371" t="b">
        <v>1</v>
      </c>
      <c r="DR371">
        <v>1758650460.814285</v>
      </c>
      <c r="DS371">
        <v>1007.473607142857</v>
      </c>
      <c r="DT371">
        <v>1077.271785714286</v>
      </c>
      <c r="DU371">
        <v>24.18068571428571</v>
      </c>
      <c r="DV371">
        <v>18.42000714285714</v>
      </c>
      <c r="DW371">
        <v>1007.534464285714</v>
      </c>
      <c r="DX371">
        <v>24.02808928571428</v>
      </c>
      <c r="DY371">
        <v>499.9960357142857</v>
      </c>
      <c r="DZ371">
        <v>90.42336071428574</v>
      </c>
      <c r="EA371">
        <v>0.03063676428571429</v>
      </c>
      <c r="EB371">
        <v>30.55831785714286</v>
      </c>
      <c r="EC371">
        <v>30.01137142857143</v>
      </c>
      <c r="ED371">
        <v>999.9000000000002</v>
      </c>
      <c r="EE371">
        <v>0</v>
      </c>
      <c r="EF371">
        <v>0</v>
      </c>
      <c r="EG371">
        <v>9998.526071428572</v>
      </c>
      <c r="EH371">
        <v>0</v>
      </c>
      <c r="EI371">
        <v>11.8036</v>
      </c>
      <c r="EJ371">
        <v>-69.79733928571429</v>
      </c>
      <c r="EK371">
        <v>1032.44</v>
      </c>
      <c r="EL371">
        <v>1097.487857142857</v>
      </c>
      <c r="EM371">
        <v>5.760669642857143</v>
      </c>
      <c r="EN371">
        <v>1077.271785714286</v>
      </c>
      <c r="EO371">
        <v>18.42000714285714</v>
      </c>
      <c r="EP371">
        <v>2.186498214285714</v>
      </c>
      <c r="EQ371">
        <v>1.665599285714286</v>
      </c>
      <c r="ER371">
        <v>18.863725</v>
      </c>
      <c r="ES371">
        <v>14.57946428571428</v>
      </c>
      <c r="ET371">
        <v>2000.008214285714</v>
      </c>
      <c r="EU371">
        <v>0.9800019999999999</v>
      </c>
      <c r="EV371">
        <v>0.0199984</v>
      </c>
      <c r="EW371">
        <v>0</v>
      </c>
      <c r="EX371">
        <v>595.0643928571428</v>
      </c>
      <c r="EY371">
        <v>5.00097</v>
      </c>
      <c r="EZ371">
        <v>11924.92857142857</v>
      </c>
      <c r="FA371">
        <v>16707.66785714286</v>
      </c>
      <c r="FB371">
        <v>41.12942857142857</v>
      </c>
      <c r="FC371">
        <v>41.5</v>
      </c>
      <c r="FD371">
        <v>41.06199999999999</v>
      </c>
      <c r="FE371">
        <v>41.06199999999999</v>
      </c>
      <c r="FF371">
        <v>41.7455</v>
      </c>
      <c r="FG371">
        <v>1955.108214285714</v>
      </c>
      <c r="FH371">
        <v>39.9</v>
      </c>
      <c r="FI371">
        <v>0</v>
      </c>
      <c r="FJ371">
        <v>1758650469.6</v>
      </c>
      <c r="FK371">
        <v>0</v>
      </c>
      <c r="FL371">
        <v>595.0966923076924</v>
      </c>
      <c r="FM371">
        <v>-0.2049914534997751</v>
      </c>
      <c r="FN371">
        <v>-3.859829058091615</v>
      </c>
      <c r="FO371">
        <v>11924.91153846154</v>
      </c>
      <c r="FP371">
        <v>15</v>
      </c>
      <c r="FQ371">
        <v>0</v>
      </c>
      <c r="FR371" t="s">
        <v>441</v>
      </c>
      <c r="FS371">
        <v>1747247426.5</v>
      </c>
      <c r="FT371">
        <v>1747247420.5</v>
      </c>
      <c r="FU371">
        <v>0</v>
      </c>
      <c r="FV371">
        <v>1.027</v>
      </c>
      <c r="FW371">
        <v>0.031</v>
      </c>
      <c r="FX371">
        <v>0.02</v>
      </c>
      <c r="FY371">
        <v>0.05</v>
      </c>
      <c r="FZ371">
        <v>420</v>
      </c>
      <c r="GA371">
        <v>16</v>
      </c>
      <c r="GB371">
        <v>0.01</v>
      </c>
      <c r="GC371">
        <v>0.1</v>
      </c>
      <c r="GD371">
        <v>-69.63583</v>
      </c>
      <c r="GE371">
        <v>-3.007026641650869</v>
      </c>
      <c r="GF371">
        <v>0.3004068759199762</v>
      </c>
      <c r="GG371">
        <v>0</v>
      </c>
      <c r="GH371">
        <v>595.1277647058823</v>
      </c>
      <c r="GI371">
        <v>-0.1880519434519325</v>
      </c>
      <c r="GJ371">
        <v>0.2644215728076899</v>
      </c>
      <c r="GK371">
        <v>-1</v>
      </c>
      <c r="GL371">
        <v>5.78892825</v>
      </c>
      <c r="GM371">
        <v>-0.4992541463414772</v>
      </c>
      <c r="GN371">
        <v>0.04834018053790765</v>
      </c>
      <c r="GO371">
        <v>0</v>
      </c>
      <c r="GP371">
        <v>0</v>
      </c>
      <c r="GQ371">
        <v>2</v>
      </c>
      <c r="GR371" t="s">
        <v>482</v>
      </c>
      <c r="GS371">
        <v>3.13513</v>
      </c>
      <c r="GT371">
        <v>2.69099</v>
      </c>
      <c r="GU371">
        <v>0.175369</v>
      </c>
      <c r="GV371">
        <v>0.181047</v>
      </c>
      <c r="GW371">
        <v>0.106656</v>
      </c>
      <c r="GX371">
        <v>0.0872687</v>
      </c>
      <c r="GY371">
        <v>26190.9</v>
      </c>
      <c r="GZ371">
        <v>26060.8</v>
      </c>
      <c r="HA371">
        <v>29529</v>
      </c>
      <c r="HB371">
        <v>29411.2</v>
      </c>
      <c r="HC371">
        <v>34854.3</v>
      </c>
      <c r="HD371">
        <v>35564.5</v>
      </c>
      <c r="HE371">
        <v>41553.4</v>
      </c>
      <c r="HF371">
        <v>41786.4</v>
      </c>
      <c r="HG371">
        <v>1.92165</v>
      </c>
      <c r="HH371">
        <v>1.85818</v>
      </c>
      <c r="HI371">
        <v>0.06614250000000001</v>
      </c>
      <c r="HJ371">
        <v>0</v>
      </c>
      <c r="HK371">
        <v>28.9348</v>
      </c>
      <c r="HL371">
        <v>999.9</v>
      </c>
      <c r="HM371">
        <v>43.2</v>
      </c>
      <c r="HN371">
        <v>32</v>
      </c>
      <c r="HO371">
        <v>22.8123</v>
      </c>
      <c r="HP371">
        <v>61.8026</v>
      </c>
      <c r="HQ371">
        <v>25.9095</v>
      </c>
      <c r="HR371">
        <v>1</v>
      </c>
      <c r="HS371">
        <v>0.116692</v>
      </c>
      <c r="HT371">
        <v>-0.652663</v>
      </c>
      <c r="HU371">
        <v>20.3373</v>
      </c>
      <c r="HV371">
        <v>5.21699</v>
      </c>
      <c r="HW371">
        <v>12.0131</v>
      </c>
      <c r="HX371">
        <v>4.98845</v>
      </c>
      <c r="HY371">
        <v>3.28768</v>
      </c>
      <c r="HZ371">
        <v>9999</v>
      </c>
      <c r="IA371">
        <v>9999</v>
      </c>
      <c r="IB371">
        <v>9999</v>
      </c>
      <c r="IC371">
        <v>999.9</v>
      </c>
      <c r="ID371">
        <v>1.86767</v>
      </c>
      <c r="IE371">
        <v>1.86676</v>
      </c>
      <c r="IF371">
        <v>1.86609</v>
      </c>
      <c r="IG371">
        <v>1.866</v>
      </c>
      <c r="IH371">
        <v>1.86789</v>
      </c>
      <c r="II371">
        <v>1.87031</v>
      </c>
      <c r="IJ371">
        <v>1.86895</v>
      </c>
      <c r="IK371">
        <v>1.87043</v>
      </c>
      <c r="IL371">
        <v>0</v>
      </c>
      <c r="IM371">
        <v>0</v>
      </c>
      <c r="IN371">
        <v>0</v>
      </c>
      <c r="IO371">
        <v>0</v>
      </c>
      <c r="IP371" t="s">
        <v>443</v>
      </c>
      <c r="IQ371" t="s">
        <v>444</v>
      </c>
      <c r="IR371" t="s">
        <v>445</v>
      </c>
      <c r="IS371" t="s">
        <v>445</v>
      </c>
      <c r="IT371" t="s">
        <v>445</v>
      </c>
      <c r="IU371" t="s">
        <v>445</v>
      </c>
      <c r="IV371">
        <v>0</v>
      </c>
      <c r="IW371">
        <v>100</v>
      </c>
      <c r="IX371">
        <v>100</v>
      </c>
      <c r="IY371">
        <v>-0.07000000000000001</v>
      </c>
      <c r="IZ371">
        <v>0.1524</v>
      </c>
      <c r="JA371">
        <v>0.1520806729546384</v>
      </c>
      <c r="JB371">
        <v>0.0003178419753343253</v>
      </c>
      <c r="JC371">
        <v>-6.012475575984678E-07</v>
      </c>
      <c r="JD371">
        <v>7.594320938325871E-11</v>
      </c>
      <c r="JE371">
        <v>-0.06537213769188976</v>
      </c>
      <c r="JF371">
        <v>-0.002779077146552394</v>
      </c>
      <c r="JG371">
        <v>0.0007843295920201409</v>
      </c>
      <c r="JH371">
        <v>-1.211717912536145E-05</v>
      </c>
      <c r="JI371">
        <v>4</v>
      </c>
      <c r="JJ371">
        <v>2338</v>
      </c>
      <c r="JK371">
        <v>1</v>
      </c>
      <c r="JL371">
        <v>27</v>
      </c>
      <c r="JM371">
        <v>190050.7</v>
      </c>
      <c r="JN371">
        <v>190050.8</v>
      </c>
      <c r="JO371">
        <v>2.26318</v>
      </c>
      <c r="JP371">
        <v>2.24487</v>
      </c>
      <c r="JQ371">
        <v>1.39648</v>
      </c>
      <c r="JR371">
        <v>2.34497</v>
      </c>
      <c r="JS371">
        <v>1.49536</v>
      </c>
      <c r="JT371">
        <v>2.58911</v>
      </c>
      <c r="JU371">
        <v>36.9317</v>
      </c>
      <c r="JV371">
        <v>24.0612</v>
      </c>
      <c r="JW371">
        <v>18</v>
      </c>
      <c r="JX371">
        <v>491.826</v>
      </c>
      <c r="JY371">
        <v>441.82</v>
      </c>
      <c r="JZ371">
        <v>29.3099</v>
      </c>
      <c r="KA371">
        <v>29.1272</v>
      </c>
      <c r="KB371">
        <v>30.0001</v>
      </c>
      <c r="KC371">
        <v>28.9686</v>
      </c>
      <c r="KD371">
        <v>28.8989</v>
      </c>
      <c r="KE371">
        <v>45.3368</v>
      </c>
      <c r="KF371">
        <v>22.013</v>
      </c>
      <c r="KG371">
        <v>33.9454</v>
      </c>
      <c r="KH371">
        <v>29.3092</v>
      </c>
      <c r="KI371">
        <v>1122.08</v>
      </c>
      <c r="KJ371">
        <v>18.5982</v>
      </c>
      <c r="KK371">
        <v>100.922</v>
      </c>
      <c r="KL371">
        <v>100.481</v>
      </c>
    </row>
    <row r="372" spans="1:298">
      <c r="A372">
        <v>356</v>
      </c>
      <c r="B372">
        <v>1758650473.6</v>
      </c>
      <c r="C372">
        <v>8847.599999904633</v>
      </c>
      <c r="D372" t="s">
        <v>1159</v>
      </c>
      <c r="E372" t="s">
        <v>1160</v>
      </c>
      <c r="F372">
        <v>5</v>
      </c>
      <c r="G372" t="s">
        <v>1026</v>
      </c>
      <c r="H372" t="s">
        <v>437</v>
      </c>
      <c r="I372" t="s">
        <v>438</v>
      </c>
      <c r="J372">
        <v>1758650466.1</v>
      </c>
      <c r="K372">
        <f>(L372)/1000</f>
        <v>0</v>
      </c>
      <c r="L372">
        <f>IF(DQ372, AO372, AI372)</f>
        <v>0</v>
      </c>
      <c r="M372">
        <f>IF(DQ372, AJ372, AH372)</f>
        <v>0</v>
      </c>
      <c r="N372">
        <f>DS372 - IF(AV372&gt;1, M372*DM372*100.0/(AX372), 0)</f>
        <v>0</v>
      </c>
      <c r="O372">
        <f>((U372-K372/2)*N372-M372)/(U372+K372/2)</f>
        <v>0</v>
      </c>
      <c r="P372">
        <f>O372*(DZ372+EA372)/1000.0</f>
        <v>0</v>
      </c>
      <c r="Q372">
        <f>(DS372 - IF(AV372&gt;1, M372*DM372*100.0/(AX372), 0))*(DZ372+EA372)/1000.0</f>
        <v>0</v>
      </c>
      <c r="R372">
        <f>2.0/((1/T372-1/S372)+SIGN(T372)*SQRT((1/T372-1/S372)*(1/T372-1/S372) + 4*DN372/((DN372+1)*(DN372+1))*(2*1/T372*1/S372-1/S372*1/S372)))</f>
        <v>0</v>
      </c>
      <c r="S372">
        <f>IF(LEFT(DO372,1)&lt;&gt;"0",IF(LEFT(DO372,1)="1",3.0,DP372),$D$5+$E$5*(EG372*DZ372/($K$5*1000))+$F$5*(EG372*DZ372/($K$5*1000))*MAX(MIN(DM372,$J$5),$I$5)*MAX(MIN(DM372,$J$5),$I$5)+$G$5*MAX(MIN(DM372,$J$5),$I$5)*(EG372*DZ372/($K$5*1000))+$H$5*(EG372*DZ372/($K$5*1000))*(EG372*DZ372/($K$5*1000)))</f>
        <v>0</v>
      </c>
      <c r="T372">
        <f>K372*(1000-(1000*0.61365*exp(17.502*X372/(240.97+X372))/(DZ372+EA372)+DU372)/2)/(1000*0.61365*exp(17.502*X372/(240.97+X372))/(DZ372+EA372)-DU372)</f>
        <v>0</v>
      </c>
      <c r="U372">
        <f>1/((DN372+1)/(R372/1.6)+1/(S372/1.37)) + DN372/((DN372+1)/(R372/1.6) + DN372/(S372/1.37))</f>
        <v>0</v>
      </c>
      <c r="V372">
        <f>(DI372*DL372)</f>
        <v>0</v>
      </c>
      <c r="W372">
        <f>(EB372+(V372+2*0.95*5.67E-8*(((EB372+$B$7)+273)^4-(EB372+273)^4)-44100*K372)/(1.84*29.3*S372+8*0.95*5.67E-8*(EB372+273)^3))</f>
        <v>0</v>
      </c>
      <c r="X372">
        <f>($C$7*EC372+$D$7*ED372+$E$7*W372)</f>
        <v>0</v>
      </c>
      <c r="Y372">
        <f>0.61365*exp(17.502*X372/(240.97+X372))</f>
        <v>0</v>
      </c>
      <c r="Z372">
        <f>(AA372/AB372*100)</f>
        <v>0</v>
      </c>
      <c r="AA372">
        <f>DU372*(DZ372+EA372)/1000</f>
        <v>0</v>
      </c>
      <c r="AB372">
        <f>0.61365*exp(17.502*EB372/(240.97+EB372))</f>
        <v>0</v>
      </c>
      <c r="AC372">
        <f>(Y372-DU372*(DZ372+EA372)/1000)</f>
        <v>0</v>
      </c>
      <c r="AD372">
        <f>(-K372*44100)</f>
        <v>0</v>
      </c>
      <c r="AE372">
        <f>2*29.3*S372*0.92*(EB372-X372)</f>
        <v>0</v>
      </c>
      <c r="AF372">
        <f>2*0.95*5.67E-8*(((EB372+$B$7)+273)^4-(X372+273)^4)</f>
        <v>0</v>
      </c>
      <c r="AG372">
        <f>V372+AF372+AD372+AE372</f>
        <v>0</v>
      </c>
      <c r="AH372">
        <f>DY372*AV372*(DT372-DS372*(1000-AV372*DV372)/(1000-AV372*DU372))/(100*DM372)</f>
        <v>0</v>
      </c>
      <c r="AI372">
        <f>1000*DY372*AV372*(DU372-DV372)/(100*DM372*(1000-AV372*DU372))</f>
        <v>0</v>
      </c>
      <c r="AJ372">
        <f>(AK372 - AL372 - DZ372*1E3/(8.314*(EB372+273.15)) * AN372/DY372 * AM372) * DY372/(100*DM372) * (1000 - DV372)/1000</f>
        <v>0</v>
      </c>
      <c r="AK372">
        <v>1130.629636388383</v>
      </c>
      <c r="AL372">
        <v>1073.995151515152</v>
      </c>
      <c r="AM372">
        <v>3.397414746019806</v>
      </c>
      <c r="AN372">
        <v>64.96223837057754</v>
      </c>
      <c r="AO372">
        <f>(AQ372 - AP372 + DZ372*1E3/(8.314*(EB372+273.15)) * AS372/DY372 * AR372) * DY372/(100*DM372) * 1000/(1000 - AQ372)</f>
        <v>0</v>
      </c>
      <c r="AP372">
        <v>18.50559606206683</v>
      </c>
      <c r="AQ372">
        <v>24.16420666666666</v>
      </c>
      <c r="AR372">
        <v>-1.095271286836886E-05</v>
      </c>
      <c r="AS372">
        <v>107.1830395523258</v>
      </c>
      <c r="AT372">
        <v>0</v>
      </c>
      <c r="AU372">
        <v>0</v>
      </c>
      <c r="AV372">
        <f>IF(AT372*$H$13&gt;=AX372,1.0,(AX372/(AX372-AT372*$H$13)))</f>
        <v>0</v>
      </c>
      <c r="AW372">
        <f>(AV372-1)*100</f>
        <v>0</v>
      </c>
      <c r="AX372">
        <f>MAX(0,($B$13+$C$13*EG372)/(1+$D$13*EG372)*DZ372/(EB372+273)*$E$13)</f>
        <v>0</v>
      </c>
      <c r="AY372" t="s">
        <v>439</v>
      </c>
      <c r="AZ372" t="s">
        <v>439</v>
      </c>
      <c r="BA372">
        <v>0</v>
      </c>
      <c r="BB372">
        <v>0</v>
      </c>
      <c r="BC372">
        <f>1-BA372/BB372</f>
        <v>0</v>
      </c>
      <c r="BD372">
        <v>0</v>
      </c>
      <c r="BE372" t="s">
        <v>439</v>
      </c>
      <c r="BF372" t="s">
        <v>439</v>
      </c>
      <c r="BG372">
        <v>0</v>
      </c>
      <c r="BH372">
        <v>0</v>
      </c>
      <c r="BI372">
        <f>1-BG372/BH372</f>
        <v>0</v>
      </c>
      <c r="BJ372">
        <v>0.5</v>
      </c>
      <c r="BK372">
        <f>DJ372</f>
        <v>0</v>
      </c>
      <c r="BL372">
        <f>M372</f>
        <v>0</v>
      </c>
      <c r="BM372">
        <f>BI372*BJ372*BK372</f>
        <v>0</v>
      </c>
      <c r="BN372">
        <f>(BL372-BD372)/BK372</f>
        <v>0</v>
      </c>
      <c r="BO372">
        <f>(BB372-BH372)/BH372</f>
        <v>0</v>
      </c>
      <c r="BP372">
        <f>BA372/(BC372+BA372/BH372)</f>
        <v>0</v>
      </c>
      <c r="BQ372" t="s">
        <v>439</v>
      </c>
      <c r="BR372">
        <v>0</v>
      </c>
      <c r="BS372">
        <f>IF(BR372&lt;&gt;0, BR372, BP372)</f>
        <v>0</v>
      </c>
      <c r="BT372">
        <f>1-BS372/BH372</f>
        <v>0</v>
      </c>
      <c r="BU372">
        <f>(BH372-BG372)/(BH372-BS372)</f>
        <v>0</v>
      </c>
      <c r="BV372">
        <f>(BB372-BH372)/(BB372-BS372)</f>
        <v>0</v>
      </c>
      <c r="BW372">
        <f>(BH372-BG372)/(BH372-BA372)</f>
        <v>0</v>
      </c>
      <c r="BX372">
        <f>(BB372-BH372)/(BB372-BA372)</f>
        <v>0</v>
      </c>
      <c r="BY372">
        <f>(BU372*BS372/BG372)</f>
        <v>0</v>
      </c>
      <c r="BZ372">
        <f>(1-BY372)</f>
        <v>0</v>
      </c>
      <c r="DI372">
        <f>$B$11*EH372+$C$11*EI372+$F$11*ET372*(1-EW372)</f>
        <v>0</v>
      </c>
      <c r="DJ372">
        <f>DI372*DK372</f>
        <v>0</v>
      </c>
      <c r="DK372">
        <f>($B$11*$D$9+$C$11*$D$9+$F$11*((FG372+EY372)/MAX(FG372+EY372+FH372, 0.1)*$I$9+FH372/MAX(FG372+EY372+FH372, 0.1)*$J$9))/($B$11+$C$11+$F$11)</f>
        <v>0</v>
      </c>
      <c r="DL372">
        <f>($B$11*$K$9+$C$11*$K$9+$F$11*((FG372+EY372)/MAX(FG372+EY372+FH372, 0.1)*$P$9+FH372/MAX(FG372+EY372+FH372, 0.1)*$Q$9))/($B$11+$C$11+$F$11)</f>
        <v>0</v>
      </c>
      <c r="DM372">
        <v>3.7</v>
      </c>
      <c r="DN372">
        <v>0.5</v>
      </c>
      <c r="DO372" t="s">
        <v>440</v>
      </c>
      <c r="DP372">
        <v>2</v>
      </c>
      <c r="DQ372" t="b">
        <v>1</v>
      </c>
      <c r="DR372">
        <v>1758650466.1</v>
      </c>
      <c r="DS372">
        <v>1024.909259259259</v>
      </c>
      <c r="DT372">
        <v>1094.907777777777</v>
      </c>
      <c r="DU372">
        <v>24.17064814814815</v>
      </c>
      <c r="DV372">
        <v>18.46072222222222</v>
      </c>
      <c r="DW372">
        <v>1024.981851851852</v>
      </c>
      <c r="DX372">
        <v>24.01817777777778</v>
      </c>
      <c r="DY372">
        <v>500.0140740740741</v>
      </c>
      <c r="DZ372">
        <v>90.42347037037037</v>
      </c>
      <c r="EA372">
        <v>0.03060398888888889</v>
      </c>
      <c r="EB372">
        <v>30.5559925925926</v>
      </c>
      <c r="EC372">
        <v>30.01176666666666</v>
      </c>
      <c r="ED372">
        <v>999.9000000000001</v>
      </c>
      <c r="EE372">
        <v>0</v>
      </c>
      <c r="EF372">
        <v>0</v>
      </c>
      <c r="EG372">
        <v>9998.542962962962</v>
      </c>
      <c r="EH372">
        <v>0</v>
      </c>
      <c r="EI372">
        <v>11.8036</v>
      </c>
      <c r="EJ372">
        <v>-69.99723703703704</v>
      </c>
      <c r="EK372">
        <v>1050.296666666667</v>
      </c>
      <c r="EL372">
        <v>1115.500740740741</v>
      </c>
      <c r="EM372">
        <v>5.709908888888889</v>
      </c>
      <c r="EN372">
        <v>1094.907777777777</v>
      </c>
      <c r="EO372">
        <v>18.46072222222222</v>
      </c>
      <c r="EP372">
        <v>2.185592592592592</v>
      </c>
      <c r="EQ372">
        <v>1.669283703703704</v>
      </c>
      <c r="ER372">
        <v>18.8570962962963</v>
      </c>
      <c r="ES372">
        <v>14.61367407407408</v>
      </c>
      <c r="ET372">
        <v>2000.00962962963</v>
      </c>
      <c r="EU372">
        <v>0.9800019999999999</v>
      </c>
      <c r="EV372">
        <v>0.0199984</v>
      </c>
      <c r="EW372">
        <v>0</v>
      </c>
      <c r="EX372">
        <v>595.105148148148</v>
      </c>
      <c r="EY372">
        <v>5.00097</v>
      </c>
      <c r="EZ372">
        <v>11924.23703703704</v>
      </c>
      <c r="FA372">
        <v>16707.67407407408</v>
      </c>
      <c r="FB372">
        <v>41.125</v>
      </c>
      <c r="FC372">
        <v>41.5</v>
      </c>
      <c r="FD372">
        <v>41.06199999999999</v>
      </c>
      <c r="FE372">
        <v>41.06199999999999</v>
      </c>
      <c r="FF372">
        <v>41.736</v>
      </c>
      <c r="FG372">
        <v>1955.10962962963</v>
      </c>
      <c r="FH372">
        <v>39.9</v>
      </c>
      <c r="FI372">
        <v>0</v>
      </c>
      <c r="FJ372">
        <v>1758650475</v>
      </c>
      <c r="FK372">
        <v>0</v>
      </c>
      <c r="FL372">
        <v>595.1014</v>
      </c>
      <c r="FM372">
        <v>0.1066923092043216</v>
      </c>
      <c r="FN372">
        <v>-13.34615382007617</v>
      </c>
      <c r="FO372">
        <v>11924.136</v>
      </c>
      <c r="FP372">
        <v>15</v>
      </c>
      <c r="FQ372">
        <v>0</v>
      </c>
      <c r="FR372" t="s">
        <v>441</v>
      </c>
      <c r="FS372">
        <v>1747247426.5</v>
      </c>
      <c r="FT372">
        <v>1747247420.5</v>
      </c>
      <c r="FU372">
        <v>0</v>
      </c>
      <c r="FV372">
        <v>1.027</v>
      </c>
      <c r="FW372">
        <v>0.031</v>
      </c>
      <c r="FX372">
        <v>0.02</v>
      </c>
      <c r="FY372">
        <v>0.05</v>
      </c>
      <c r="FZ372">
        <v>420</v>
      </c>
      <c r="GA372">
        <v>16</v>
      </c>
      <c r="GB372">
        <v>0.01</v>
      </c>
      <c r="GC372">
        <v>0.1</v>
      </c>
      <c r="GD372">
        <v>-69.884345</v>
      </c>
      <c r="GE372">
        <v>-2.291266041275714</v>
      </c>
      <c r="GF372">
        <v>0.2409517969947517</v>
      </c>
      <c r="GG372">
        <v>0</v>
      </c>
      <c r="GH372">
        <v>595.1093823529411</v>
      </c>
      <c r="GI372">
        <v>0.04921313791896163</v>
      </c>
      <c r="GJ372">
        <v>0.253393325357321</v>
      </c>
      <c r="GK372">
        <v>-1</v>
      </c>
      <c r="GL372">
        <v>5.7359795</v>
      </c>
      <c r="GM372">
        <v>-0.5781813883677339</v>
      </c>
      <c r="GN372">
        <v>0.05583915019724064</v>
      </c>
      <c r="GO372">
        <v>0</v>
      </c>
      <c r="GP372">
        <v>0</v>
      </c>
      <c r="GQ372">
        <v>2</v>
      </c>
      <c r="GR372" t="s">
        <v>482</v>
      </c>
      <c r="GS372">
        <v>3.13505</v>
      </c>
      <c r="GT372">
        <v>2.69059</v>
      </c>
      <c r="GU372">
        <v>0.177168</v>
      </c>
      <c r="GV372">
        <v>0.182768</v>
      </c>
      <c r="GW372">
        <v>0.106644</v>
      </c>
      <c r="GX372">
        <v>0.08751539999999999</v>
      </c>
      <c r="GY372">
        <v>26133.8</v>
      </c>
      <c r="GZ372">
        <v>26005.9</v>
      </c>
      <c r="HA372">
        <v>29529.1</v>
      </c>
      <c r="HB372">
        <v>29411.1</v>
      </c>
      <c r="HC372">
        <v>34854.6</v>
      </c>
      <c r="HD372">
        <v>35554.9</v>
      </c>
      <c r="HE372">
        <v>41553.1</v>
      </c>
      <c r="HF372">
        <v>41786.5</v>
      </c>
      <c r="HG372">
        <v>1.92167</v>
      </c>
      <c r="HH372">
        <v>1.85845</v>
      </c>
      <c r="HI372">
        <v>0.0662729</v>
      </c>
      <c r="HJ372">
        <v>0</v>
      </c>
      <c r="HK372">
        <v>28.9323</v>
      </c>
      <c r="HL372">
        <v>999.9</v>
      </c>
      <c r="HM372">
        <v>43.2</v>
      </c>
      <c r="HN372">
        <v>31.9</v>
      </c>
      <c r="HO372">
        <v>22.6863</v>
      </c>
      <c r="HP372">
        <v>62.0226</v>
      </c>
      <c r="HQ372">
        <v>25.8654</v>
      </c>
      <c r="HR372">
        <v>1</v>
      </c>
      <c r="HS372">
        <v>0.116692</v>
      </c>
      <c r="HT372">
        <v>-0.644913</v>
      </c>
      <c r="HU372">
        <v>20.3371</v>
      </c>
      <c r="HV372">
        <v>5.21654</v>
      </c>
      <c r="HW372">
        <v>12.0141</v>
      </c>
      <c r="HX372">
        <v>4.98865</v>
      </c>
      <c r="HY372">
        <v>3.28755</v>
      </c>
      <c r="HZ372">
        <v>9999</v>
      </c>
      <c r="IA372">
        <v>9999</v>
      </c>
      <c r="IB372">
        <v>9999</v>
      </c>
      <c r="IC372">
        <v>999.9</v>
      </c>
      <c r="ID372">
        <v>1.8676</v>
      </c>
      <c r="IE372">
        <v>1.86676</v>
      </c>
      <c r="IF372">
        <v>1.86611</v>
      </c>
      <c r="IG372">
        <v>1.866</v>
      </c>
      <c r="IH372">
        <v>1.86786</v>
      </c>
      <c r="II372">
        <v>1.87029</v>
      </c>
      <c r="IJ372">
        <v>1.86894</v>
      </c>
      <c r="IK372">
        <v>1.87042</v>
      </c>
      <c r="IL372">
        <v>0</v>
      </c>
      <c r="IM372">
        <v>0</v>
      </c>
      <c r="IN372">
        <v>0</v>
      </c>
      <c r="IO372">
        <v>0</v>
      </c>
      <c r="IP372" t="s">
        <v>443</v>
      </c>
      <c r="IQ372" t="s">
        <v>444</v>
      </c>
      <c r="IR372" t="s">
        <v>445</v>
      </c>
      <c r="IS372" t="s">
        <v>445</v>
      </c>
      <c r="IT372" t="s">
        <v>445</v>
      </c>
      <c r="IU372" t="s">
        <v>445</v>
      </c>
      <c r="IV372">
        <v>0</v>
      </c>
      <c r="IW372">
        <v>100</v>
      </c>
      <c r="IX372">
        <v>100</v>
      </c>
      <c r="IY372">
        <v>-0.09</v>
      </c>
      <c r="IZ372">
        <v>0.1524</v>
      </c>
      <c r="JA372">
        <v>0.1520806729546384</v>
      </c>
      <c r="JB372">
        <v>0.0003178419753343253</v>
      </c>
      <c r="JC372">
        <v>-6.012475575984678E-07</v>
      </c>
      <c r="JD372">
        <v>7.594320938325871E-11</v>
      </c>
      <c r="JE372">
        <v>-0.06537213769188976</v>
      </c>
      <c r="JF372">
        <v>-0.002779077146552394</v>
      </c>
      <c r="JG372">
        <v>0.0007843295920201409</v>
      </c>
      <c r="JH372">
        <v>-1.211717912536145E-05</v>
      </c>
      <c r="JI372">
        <v>4</v>
      </c>
      <c r="JJ372">
        <v>2338</v>
      </c>
      <c r="JK372">
        <v>1</v>
      </c>
      <c r="JL372">
        <v>27</v>
      </c>
      <c r="JM372">
        <v>190050.8</v>
      </c>
      <c r="JN372">
        <v>190050.9</v>
      </c>
      <c r="JO372">
        <v>2.28882</v>
      </c>
      <c r="JP372">
        <v>2.25098</v>
      </c>
      <c r="JQ372">
        <v>1.39648</v>
      </c>
      <c r="JR372">
        <v>2.34619</v>
      </c>
      <c r="JS372">
        <v>1.49536</v>
      </c>
      <c r="JT372">
        <v>2.62451</v>
      </c>
      <c r="JU372">
        <v>36.9317</v>
      </c>
      <c r="JV372">
        <v>24.0612</v>
      </c>
      <c r="JW372">
        <v>18</v>
      </c>
      <c r="JX372">
        <v>491.84</v>
      </c>
      <c r="JY372">
        <v>441.989</v>
      </c>
      <c r="JZ372">
        <v>29.2996</v>
      </c>
      <c r="KA372">
        <v>29.1261</v>
      </c>
      <c r="KB372">
        <v>30.0001</v>
      </c>
      <c r="KC372">
        <v>28.9686</v>
      </c>
      <c r="KD372">
        <v>28.8989</v>
      </c>
      <c r="KE372">
        <v>45.9229</v>
      </c>
      <c r="KF372">
        <v>22.013</v>
      </c>
      <c r="KG372">
        <v>33.9454</v>
      </c>
      <c r="KH372">
        <v>29.2981</v>
      </c>
      <c r="KI372">
        <v>1142.12</v>
      </c>
      <c r="KJ372">
        <v>18.6345</v>
      </c>
      <c r="KK372">
        <v>100.922</v>
      </c>
      <c r="KL372">
        <v>100.481</v>
      </c>
    </row>
    <row r="373" spans="1:298">
      <c r="A373">
        <v>357</v>
      </c>
      <c r="B373">
        <v>1758650478.6</v>
      </c>
      <c r="C373">
        <v>8852.599999904633</v>
      </c>
      <c r="D373" t="s">
        <v>1161</v>
      </c>
      <c r="E373" t="s">
        <v>1162</v>
      </c>
      <c r="F373">
        <v>5</v>
      </c>
      <c r="G373" t="s">
        <v>1026</v>
      </c>
      <c r="H373" t="s">
        <v>437</v>
      </c>
      <c r="I373" t="s">
        <v>438</v>
      </c>
      <c r="J373">
        <v>1758650470.814285</v>
      </c>
      <c r="K373">
        <f>(L373)/1000</f>
        <v>0</v>
      </c>
      <c r="L373">
        <f>IF(DQ373, AO373, AI373)</f>
        <v>0</v>
      </c>
      <c r="M373">
        <f>IF(DQ373, AJ373, AH373)</f>
        <v>0</v>
      </c>
      <c r="N373">
        <f>DS373 - IF(AV373&gt;1, M373*DM373*100.0/(AX373), 0)</f>
        <v>0</v>
      </c>
      <c r="O373">
        <f>((U373-K373/2)*N373-M373)/(U373+K373/2)</f>
        <v>0</v>
      </c>
      <c r="P373">
        <f>O373*(DZ373+EA373)/1000.0</f>
        <v>0</v>
      </c>
      <c r="Q373">
        <f>(DS373 - IF(AV373&gt;1, M373*DM373*100.0/(AX373), 0))*(DZ373+EA373)/1000.0</f>
        <v>0</v>
      </c>
      <c r="R373">
        <f>2.0/((1/T373-1/S373)+SIGN(T373)*SQRT((1/T373-1/S373)*(1/T373-1/S373) + 4*DN373/((DN373+1)*(DN373+1))*(2*1/T373*1/S373-1/S373*1/S373)))</f>
        <v>0</v>
      </c>
      <c r="S373">
        <f>IF(LEFT(DO373,1)&lt;&gt;"0",IF(LEFT(DO373,1)="1",3.0,DP373),$D$5+$E$5*(EG373*DZ373/($K$5*1000))+$F$5*(EG373*DZ373/($K$5*1000))*MAX(MIN(DM373,$J$5),$I$5)*MAX(MIN(DM373,$J$5),$I$5)+$G$5*MAX(MIN(DM373,$J$5),$I$5)*(EG373*DZ373/($K$5*1000))+$H$5*(EG373*DZ373/($K$5*1000))*(EG373*DZ373/($K$5*1000)))</f>
        <v>0</v>
      </c>
      <c r="T373">
        <f>K373*(1000-(1000*0.61365*exp(17.502*X373/(240.97+X373))/(DZ373+EA373)+DU373)/2)/(1000*0.61365*exp(17.502*X373/(240.97+X373))/(DZ373+EA373)-DU373)</f>
        <v>0</v>
      </c>
      <c r="U373">
        <f>1/((DN373+1)/(R373/1.6)+1/(S373/1.37)) + DN373/((DN373+1)/(R373/1.6) + DN373/(S373/1.37))</f>
        <v>0</v>
      </c>
      <c r="V373">
        <f>(DI373*DL373)</f>
        <v>0</v>
      </c>
      <c r="W373">
        <f>(EB373+(V373+2*0.95*5.67E-8*(((EB373+$B$7)+273)^4-(EB373+273)^4)-44100*K373)/(1.84*29.3*S373+8*0.95*5.67E-8*(EB373+273)^3))</f>
        <v>0</v>
      </c>
      <c r="X373">
        <f>($C$7*EC373+$D$7*ED373+$E$7*W373)</f>
        <v>0</v>
      </c>
      <c r="Y373">
        <f>0.61365*exp(17.502*X373/(240.97+X373))</f>
        <v>0</v>
      </c>
      <c r="Z373">
        <f>(AA373/AB373*100)</f>
        <v>0</v>
      </c>
      <c r="AA373">
        <f>DU373*(DZ373+EA373)/1000</f>
        <v>0</v>
      </c>
      <c r="AB373">
        <f>0.61365*exp(17.502*EB373/(240.97+EB373))</f>
        <v>0</v>
      </c>
      <c r="AC373">
        <f>(Y373-DU373*(DZ373+EA373)/1000)</f>
        <v>0</v>
      </c>
      <c r="AD373">
        <f>(-K373*44100)</f>
        <v>0</v>
      </c>
      <c r="AE373">
        <f>2*29.3*S373*0.92*(EB373-X373)</f>
        <v>0</v>
      </c>
      <c r="AF373">
        <f>2*0.95*5.67E-8*(((EB373+$B$7)+273)^4-(X373+273)^4)</f>
        <v>0</v>
      </c>
      <c r="AG373">
        <f>V373+AF373+AD373+AE373</f>
        <v>0</v>
      </c>
      <c r="AH373">
        <f>DY373*AV373*(DT373-DS373*(1000-AV373*DV373)/(1000-AV373*DU373))/(100*DM373)</f>
        <v>0</v>
      </c>
      <c r="AI373">
        <f>1000*DY373*AV373*(DU373-DV373)/(100*DM373*(1000-AV373*DU373))</f>
        <v>0</v>
      </c>
      <c r="AJ373">
        <f>(AK373 - AL373 - DZ373*1E3/(8.314*(EB373+273.15)) * AN373/DY373 * AM373) * DY373/(100*DM373) * (1000 - DV373)/1000</f>
        <v>0</v>
      </c>
      <c r="AK373">
        <v>1147.937809162922</v>
      </c>
      <c r="AL373">
        <v>1090.911939393939</v>
      </c>
      <c r="AM373">
        <v>3.394315361384576</v>
      </c>
      <c r="AN373">
        <v>64.96223837057754</v>
      </c>
      <c r="AO373">
        <f>(AQ373 - AP373 + DZ373*1E3/(8.314*(EB373+273.15)) * AS373/DY373 * AR373) * DY373/(100*DM373) * 1000/(1000 - AQ373)</f>
        <v>0</v>
      </c>
      <c r="AP373">
        <v>18.57345011930991</v>
      </c>
      <c r="AQ373">
        <v>24.16910969696969</v>
      </c>
      <c r="AR373">
        <v>2.860353690476103E-05</v>
      </c>
      <c r="AS373">
        <v>107.1830395523258</v>
      </c>
      <c r="AT373">
        <v>0</v>
      </c>
      <c r="AU373">
        <v>0</v>
      </c>
      <c r="AV373">
        <f>IF(AT373*$H$13&gt;=AX373,1.0,(AX373/(AX373-AT373*$H$13)))</f>
        <v>0</v>
      </c>
      <c r="AW373">
        <f>(AV373-1)*100</f>
        <v>0</v>
      </c>
      <c r="AX373">
        <f>MAX(0,($B$13+$C$13*EG373)/(1+$D$13*EG373)*DZ373/(EB373+273)*$E$13)</f>
        <v>0</v>
      </c>
      <c r="AY373" t="s">
        <v>439</v>
      </c>
      <c r="AZ373" t="s">
        <v>439</v>
      </c>
      <c r="BA373">
        <v>0</v>
      </c>
      <c r="BB373">
        <v>0</v>
      </c>
      <c r="BC373">
        <f>1-BA373/BB373</f>
        <v>0</v>
      </c>
      <c r="BD373">
        <v>0</v>
      </c>
      <c r="BE373" t="s">
        <v>439</v>
      </c>
      <c r="BF373" t="s">
        <v>439</v>
      </c>
      <c r="BG373">
        <v>0</v>
      </c>
      <c r="BH373">
        <v>0</v>
      </c>
      <c r="BI373">
        <f>1-BG373/BH373</f>
        <v>0</v>
      </c>
      <c r="BJ373">
        <v>0.5</v>
      </c>
      <c r="BK373">
        <f>DJ373</f>
        <v>0</v>
      </c>
      <c r="BL373">
        <f>M373</f>
        <v>0</v>
      </c>
      <c r="BM373">
        <f>BI373*BJ373*BK373</f>
        <v>0</v>
      </c>
      <c r="BN373">
        <f>(BL373-BD373)/BK373</f>
        <v>0</v>
      </c>
      <c r="BO373">
        <f>(BB373-BH373)/BH373</f>
        <v>0</v>
      </c>
      <c r="BP373">
        <f>BA373/(BC373+BA373/BH373)</f>
        <v>0</v>
      </c>
      <c r="BQ373" t="s">
        <v>439</v>
      </c>
      <c r="BR373">
        <v>0</v>
      </c>
      <c r="BS373">
        <f>IF(BR373&lt;&gt;0, BR373, BP373)</f>
        <v>0</v>
      </c>
      <c r="BT373">
        <f>1-BS373/BH373</f>
        <v>0</v>
      </c>
      <c r="BU373">
        <f>(BH373-BG373)/(BH373-BS373)</f>
        <v>0</v>
      </c>
      <c r="BV373">
        <f>(BB373-BH373)/(BB373-BS373)</f>
        <v>0</v>
      </c>
      <c r="BW373">
        <f>(BH373-BG373)/(BH373-BA373)</f>
        <v>0</v>
      </c>
      <c r="BX373">
        <f>(BB373-BH373)/(BB373-BA373)</f>
        <v>0</v>
      </c>
      <c r="BY373">
        <f>(BU373*BS373/BG373)</f>
        <v>0</v>
      </c>
      <c r="BZ373">
        <f>(1-BY373)</f>
        <v>0</v>
      </c>
      <c r="DI373">
        <f>$B$11*EH373+$C$11*EI373+$F$11*ET373*(1-EW373)</f>
        <v>0</v>
      </c>
      <c r="DJ373">
        <f>DI373*DK373</f>
        <v>0</v>
      </c>
      <c r="DK373">
        <f>($B$11*$D$9+$C$11*$D$9+$F$11*((FG373+EY373)/MAX(FG373+EY373+FH373, 0.1)*$I$9+FH373/MAX(FG373+EY373+FH373, 0.1)*$J$9))/($B$11+$C$11+$F$11)</f>
        <v>0</v>
      </c>
      <c r="DL373">
        <f>($B$11*$K$9+$C$11*$K$9+$F$11*((FG373+EY373)/MAX(FG373+EY373+FH373, 0.1)*$P$9+FH373/MAX(FG373+EY373+FH373, 0.1)*$Q$9))/($B$11+$C$11+$F$11)</f>
        <v>0</v>
      </c>
      <c r="DM373">
        <v>3.7</v>
      </c>
      <c r="DN373">
        <v>0.5</v>
      </c>
      <c r="DO373" t="s">
        <v>440</v>
      </c>
      <c r="DP373">
        <v>2</v>
      </c>
      <c r="DQ373" t="b">
        <v>1</v>
      </c>
      <c r="DR373">
        <v>1758650470.814285</v>
      </c>
      <c r="DS373">
        <v>1040.465714285715</v>
      </c>
      <c r="DT373">
        <v>1110.74</v>
      </c>
      <c r="DU373">
        <v>24.167275</v>
      </c>
      <c r="DV373">
        <v>18.50801428571429</v>
      </c>
      <c r="DW373">
        <v>1040.548571428571</v>
      </c>
      <c r="DX373">
        <v>24.01485</v>
      </c>
      <c r="DY373">
        <v>499.9899999999999</v>
      </c>
      <c r="DZ373">
        <v>90.42340714285716</v>
      </c>
      <c r="EA373">
        <v>0.03059759285714286</v>
      </c>
      <c r="EB373">
        <v>30.55307857142857</v>
      </c>
      <c r="EC373">
        <v>30.01483214285714</v>
      </c>
      <c r="ED373">
        <v>999.9000000000002</v>
      </c>
      <c r="EE373">
        <v>0</v>
      </c>
      <c r="EF373">
        <v>0</v>
      </c>
      <c r="EG373">
        <v>9997.29892857143</v>
      </c>
      <c r="EH373">
        <v>0</v>
      </c>
      <c r="EI373">
        <v>11.8036</v>
      </c>
      <c r="EJ373">
        <v>-70.27324642857143</v>
      </c>
      <c r="EK373">
        <v>1066.234642857143</v>
      </c>
      <c r="EL373">
        <v>1131.685</v>
      </c>
      <c r="EM373">
        <v>5.659250357142858</v>
      </c>
      <c r="EN373">
        <v>1110.74</v>
      </c>
      <c r="EO373">
        <v>18.50801428571429</v>
      </c>
      <c r="EP373">
        <v>2.185285714285714</v>
      </c>
      <c r="EQ373">
        <v>1.673557857142857</v>
      </c>
      <c r="ER373">
        <v>18.85485357142857</v>
      </c>
      <c r="ES373">
        <v>14.65326785714286</v>
      </c>
      <c r="ET373">
        <v>2000.005</v>
      </c>
      <c r="EU373">
        <v>0.9800019999999999</v>
      </c>
      <c r="EV373">
        <v>0.0199984</v>
      </c>
      <c r="EW373">
        <v>0</v>
      </c>
      <c r="EX373">
        <v>595.1410714285714</v>
      </c>
      <c r="EY373">
        <v>5.00097</v>
      </c>
      <c r="EZ373">
        <v>11923.11785714286</v>
      </c>
      <c r="FA373">
        <v>16707.63571428571</v>
      </c>
      <c r="FB373">
        <v>41.125</v>
      </c>
      <c r="FC373">
        <v>41.5</v>
      </c>
      <c r="FD373">
        <v>41.06199999999999</v>
      </c>
      <c r="FE373">
        <v>41.06199999999999</v>
      </c>
      <c r="FF373">
        <v>41.7365</v>
      </c>
      <c r="FG373">
        <v>1955.104999999999</v>
      </c>
      <c r="FH373">
        <v>39.9</v>
      </c>
      <c r="FI373">
        <v>0</v>
      </c>
      <c r="FJ373">
        <v>1758650479.8</v>
      </c>
      <c r="FK373">
        <v>0</v>
      </c>
      <c r="FL373">
        <v>595.10708</v>
      </c>
      <c r="FM373">
        <v>0.6741538552022629</v>
      </c>
      <c r="FN373">
        <v>-17.0538461809032</v>
      </c>
      <c r="FO373">
        <v>11922.976</v>
      </c>
      <c r="FP373">
        <v>15</v>
      </c>
      <c r="FQ373">
        <v>0</v>
      </c>
      <c r="FR373" t="s">
        <v>441</v>
      </c>
      <c r="FS373">
        <v>1747247426.5</v>
      </c>
      <c r="FT373">
        <v>1747247420.5</v>
      </c>
      <c r="FU373">
        <v>0</v>
      </c>
      <c r="FV373">
        <v>1.027</v>
      </c>
      <c r="FW373">
        <v>0.031</v>
      </c>
      <c r="FX373">
        <v>0.02</v>
      </c>
      <c r="FY373">
        <v>0.05</v>
      </c>
      <c r="FZ373">
        <v>420</v>
      </c>
      <c r="GA373">
        <v>16</v>
      </c>
      <c r="GB373">
        <v>0.01</v>
      </c>
      <c r="GC373">
        <v>0.1</v>
      </c>
      <c r="GD373">
        <v>-70.081475</v>
      </c>
      <c r="GE373">
        <v>-2.922346716697676</v>
      </c>
      <c r="GF373">
        <v>0.3166143938215698</v>
      </c>
      <c r="GG373">
        <v>0</v>
      </c>
      <c r="GH373">
        <v>595.1371764705883</v>
      </c>
      <c r="GI373">
        <v>0.1154163515609177</v>
      </c>
      <c r="GJ373">
        <v>0.2266561882712695</v>
      </c>
      <c r="GK373">
        <v>-1</v>
      </c>
      <c r="GL373">
        <v>5.69369825</v>
      </c>
      <c r="GM373">
        <v>-0.6434648780487847</v>
      </c>
      <c r="GN373">
        <v>0.06239125779656549</v>
      </c>
      <c r="GO373">
        <v>0</v>
      </c>
      <c r="GP373">
        <v>0</v>
      </c>
      <c r="GQ373">
        <v>2</v>
      </c>
      <c r="GR373" t="s">
        <v>482</v>
      </c>
      <c r="GS373">
        <v>3.13509</v>
      </c>
      <c r="GT373">
        <v>2.69114</v>
      </c>
      <c r="GU373">
        <v>0.178947</v>
      </c>
      <c r="GV373">
        <v>0.18455</v>
      </c>
      <c r="GW373">
        <v>0.10666</v>
      </c>
      <c r="GX373">
        <v>0.0876045</v>
      </c>
      <c r="GY373">
        <v>26077.2</v>
      </c>
      <c r="GZ373">
        <v>25949.4</v>
      </c>
      <c r="HA373">
        <v>29529.1</v>
      </c>
      <c r="HB373">
        <v>29411.3</v>
      </c>
      <c r="HC373">
        <v>34853.7</v>
      </c>
      <c r="HD373">
        <v>35551.8</v>
      </c>
      <c r="HE373">
        <v>41552.8</v>
      </c>
      <c r="HF373">
        <v>41786.9</v>
      </c>
      <c r="HG373">
        <v>1.92165</v>
      </c>
      <c r="HH373">
        <v>1.85828</v>
      </c>
      <c r="HI373">
        <v>0.0671446</v>
      </c>
      <c r="HJ373">
        <v>0</v>
      </c>
      <c r="HK373">
        <v>28.9287</v>
      </c>
      <c r="HL373">
        <v>999.9</v>
      </c>
      <c r="HM373">
        <v>43.2</v>
      </c>
      <c r="HN373">
        <v>32</v>
      </c>
      <c r="HO373">
        <v>22.8141</v>
      </c>
      <c r="HP373">
        <v>62.1226</v>
      </c>
      <c r="HQ373">
        <v>25.9175</v>
      </c>
      <c r="HR373">
        <v>1</v>
      </c>
      <c r="HS373">
        <v>0.116684</v>
      </c>
      <c r="HT373">
        <v>-0.627524</v>
      </c>
      <c r="HU373">
        <v>20.3374</v>
      </c>
      <c r="HV373">
        <v>5.21624</v>
      </c>
      <c r="HW373">
        <v>12.0143</v>
      </c>
      <c r="HX373">
        <v>4.9886</v>
      </c>
      <c r="HY373">
        <v>3.2875</v>
      </c>
      <c r="HZ373">
        <v>9999</v>
      </c>
      <c r="IA373">
        <v>9999</v>
      </c>
      <c r="IB373">
        <v>9999</v>
      </c>
      <c r="IC373">
        <v>999.9</v>
      </c>
      <c r="ID373">
        <v>1.86761</v>
      </c>
      <c r="IE373">
        <v>1.86676</v>
      </c>
      <c r="IF373">
        <v>1.8661</v>
      </c>
      <c r="IG373">
        <v>1.86602</v>
      </c>
      <c r="IH373">
        <v>1.86787</v>
      </c>
      <c r="II373">
        <v>1.87032</v>
      </c>
      <c r="IJ373">
        <v>1.86896</v>
      </c>
      <c r="IK373">
        <v>1.87042</v>
      </c>
      <c r="IL373">
        <v>0</v>
      </c>
      <c r="IM373">
        <v>0</v>
      </c>
      <c r="IN373">
        <v>0</v>
      </c>
      <c r="IO373">
        <v>0</v>
      </c>
      <c r="IP373" t="s">
        <v>443</v>
      </c>
      <c r="IQ373" t="s">
        <v>444</v>
      </c>
      <c r="IR373" t="s">
        <v>445</v>
      </c>
      <c r="IS373" t="s">
        <v>445</v>
      </c>
      <c r="IT373" t="s">
        <v>445</v>
      </c>
      <c r="IU373" t="s">
        <v>445</v>
      </c>
      <c r="IV373">
        <v>0</v>
      </c>
      <c r="IW373">
        <v>100</v>
      </c>
      <c r="IX373">
        <v>100</v>
      </c>
      <c r="IY373">
        <v>-0.1</v>
      </c>
      <c r="IZ373">
        <v>0.1525</v>
      </c>
      <c r="JA373">
        <v>0.1520806729546384</v>
      </c>
      <c r="JB373">
        <v>0.0003178419753343253</v>
      </c>
      <c r="JC373">
        <v>-6.012475575984678E-07</v>
      </c>
      <c r="JD373">
        <v>7.594320938325871E-11</v>
      </c>
      <c r="JE373">
        <v>-0.06537213769188976</v>
      </c>
      <c r="JF373">
        <v>-0.002779077146552394</v>
      </c>
      <c r="JG373">
        <v>0.0007843295920201409</v>
      </c>
      <c r="JH373">
        <v>-1.211717912536145E-05</v>
      </c>
      <c r="JI373">
        <v>4</v>
      </c>
      <c r="JJ373">
        <v>2338</v>
      </c>
      <c r="JK373">
        <v>1</v>
      </c>
      <c r="JL373">
        <v>27</v>
      </c>
      <c r="JM373">
        <v>190050.9</v>
      </c>
      <c r="JN373">
        <v>190051</v>
      </c>
      <c r="JO373">
        <v>2.31812</v>
      </c>
      <c r="JP373">
        <v>2.23755</v>
      </c>
      <c r="JQ373">
        <v>1.39648</v>
      </c>
      <c r="JR373">
        <v>2.34741</v>
      </c>
      <c r="JS373">
        <v>1.49536</v>
      </c>
      <c r="JT373">
        <v>2.67456</v>
      </c>
      <c r="JU373">
        <v>36.9317</v>
      </c>
      <c r="JV373">
        <v>24.07</v>
      </c>
      <c r="JW373">
        <v>18</v>
      </c>
      <c r="JX373">
        <v>491.81</v>
      </c>
      <c r="JY373">
        <v>441.869</v>
      </c>
      <c r="JZ373">
        <v>29.2877</v>
      </c>
      <c r="KA373">
        <v>29.1247</v>
      </c>
      <c r="KB373">
        <v>30.0001</v>
      </c>
      <c r="KC373">
        <v>28.9667</v>
      </c>
      <c r="KD373">
        <v>28.8971</v>
      </c>
      <c r="KE373">
        <v>46.4271</v>
      </c>
      <c r="KF373">
        <v>22.013</v>
      </c>
      <c r="KG373">
        <v>33.9454</v>
      </c>
      <c r="KH373">
        <v>29.2847</v>
      </c>
      <c r="KI373">
        <v>1155.5</v>
      </c>
      <c r="KJ373">
        <v>18.6636</v>
      </c>
      <c r="KK373">
        <v>100.921</v>
      </c>
      <c r="KL373">
        <v>100.482</v>
      </c>
    </row>
    <row r="374" spans="1:298">
      <c r="A374">
        <v>358</v>
      </c>
      <c r="B374">
        <v>1758650483.6</v>
      </c>
      <c r="C374">
        <v>8857.599999904633</v>
      </c>
      <c r="D374" t="s">
        <v>1163</v>
      </c>
      <c r="E374" t="s">
        <v>1164</v>
      </c>
      <c r="F374">
        <v>5</v>
      </c>
      <c r="G374" t="s">
        <v>1026</v>
      </c>
      <c r="H374" t="s">
        <v>437</v>
      </c>
      <c r="I374" t="s">
        <v>438</v>
      </c>
      <c r="J374">
        <v>1758650476.1</v>
      </c>
      <c r="K374">
        <f>(L374)/1000</f>
        <v>0</v>
      </c>
      <c r="L374">
        <f>IF(DQ374, AO374, AI374)</f>
        <v>0</v>
      </c>
      <c r="M374">
        <f>IF(DQ374, AJ374, AH374)</f>
        <v>0</v>
      </c>
      <c r="N374">
        <f>DS374 - IF(AV374&gt;1, M374*DM374*100.0/(AX374), 0)</f>
        <v>0</v>
      </c>
      <c r="O374">
        <f>((U374-K374/2)*N374-M374)/(U374+K374/2)</f>
        <v>0</v>
      </c>
      <c r="P374">
        <f>O374*(DZ374+EA374)/1000.0</f>
        <v>0</v>
      </c>
      <c r="Q374">
        <f>(DS374 - IF(AV374&gt;1, M374*DM374*100.0/(AX374), 0))*(DZ374+EA374)/1000.0</f>
        <v>0</v>
      </c>
      <c r="R374">
        <f>2.0/((1/T374-1/S374)+SIGN(T374)*SQRT((1/T374-1/S374)*(1/T374-1/S374) + 4*DN374/((DN374+1)*(DN374+1))*(2*1/T374*1/S374-1/S374*1/S374)))</f>
        <v>0</v>
      </c>
      <c r="S374">
        <f>IF(LEFT(DO374,1)&lt;&gt;"0",IF(LEFT(DO374,1)="1",3.0,DP374),$D$5+$E$5*(EG374*DZ374/($K$5*1000))+$F$5*(EG374*DZ374/($K$5*1000))*MAX(MIN(DM374,$J$5),$I$5)*MAX(MIN(DM374,$J$5),$I$5)+$G$5*MAX(MIN(DM374,$J$5),$I$5)*(EG374*DZ374/($K$5*1000))+$H$5*(EG374*DZ374/($K$5*1000))*(EG374*DZ374/($K$5*1000)))</f>
        <v>0</v>
      </c>
      <c r="T374">
        <f>K374*(1000-(1000*0.61365*exp(17.502*X374/(240.97+X374))/(DZ374+EA374)+DU374)/2)/(1000*0.61365*exp(17.502*X374/(240.97+X374))/(DZ374+EA374)-DU374)</f>
        <v>0</v>
      </c>
      <c r="U374">
        <f>1/((DN374+1)/(R374/1.6)+1/(S374/1.37)) + DN374/((DN374+1)/(R374/1.6) + DN374/(S374/1.37))</f>
        <v>0</v>
      </c>
      <c r="V374">
        <f>(DI374*DL374)</f>
        <v>0</v>
      </c>
      <c r="W374">
        <f>(EB374+(V374+2*0.95*5.67E-8*(((EB374+$B$7)+273)^4-(EB374+273)^4)-44100*K374)/(1.84*29.3*S374+8*0.95*5.67E-8*(EB374+273)^3))</f>
        <v>0</v>
      </c>
      <c r="X374">
        <f>($C$7*EC374+$D$7*ED374+$E$7*W374)</f>
        <v>0</v>
      </c>
      <c r="Y374">
        <f>0.61365*exp(17.502*X374/(240.97+X374))</f>
        <v>0</v>
      </c>
      <c r="Z374">
        <f>(AA374/AB374*100)</f>
        <v>0</v>
      </c>
      <c r="AA374">
        <f>DU374*(DZ374+EA374)/1000</f>
        <v>0</v>
      </c>
      <c r="AB374">
        <f>0.61365*exp(17.502*EB374/(240.97+EB374))</f>
        <v>0</v>
      </c>
      <c r="AC374">
        <f>(Y374-DU374*(DZ374+EA374)/1000)</f>
        <v>0</v>
      </c>
      <c r="AD374">
        <f>(-K374*44100)</f>
        <v>0</v>
      </c>
      <c r="AE374">
        <f>2*29.3*S374*0.92*(EB374-X374)</f>
        <v>0</v>
      </c>
      <c r="AF374">
        <f>2*0.95*5.67E-8*(((EB374+$B$7)+273)^4-(X374+273)^4)</f>
        <v>0</v>
      </c>
      <c r="AG374">
        <f>V374+AF374+AD374+AE374</f>
        <v>0</v>
      </c>
      <c r="AH374">
        <f>DY374*AV374*(DT374-DS374*(1000-AV374*DV374)/(1000-AV374*DU374))/(100*DM374)</f>
        <v>0</v>
      </c>
      <c r="AI374">
        <f>1000*DY374*AV374*(DU374-DV374)/(100*DM374*(1000-AV374*DU374))</f>
        <v>0</v>
      </c>
      <c r="AJ374">
        <f>(AK374 - AL374 - DZ374*1E3/(8.314*(EB374+273.15)) * AN374/DY374 * AM374) * DY374/(100*DM374) * (1000 - DV374)/1000</f>
        <v>0</v>
      </c>
      <c r="AK374">
        <v>1165.002770238774</v>
      </c>
      <c r="AL374">
        <v>1107.975212121212</v>
      </c>
      <c r="AM374">
        <v>3.407166205533169</v>
      </c>
      <c r="AN374">
        <v>64.96223837057754</v>
      </c>
      <c r="AO374">
        <f>(AQ374 - AP374 + DZ374*1E3/(8.314*(EB374+273.15)) * AS374/DY374 * AR374) * DY374/(100*DM374) * 1000/(1000 - AQ374)</f>
        <v>0</v>
      </c>
      <c r="AP374">
        <v>18.58135536607716</v>
      </c>
      <c r="AQ374">
        <v>24.15635454545454</v>
      </c>
      <c r="AR374">
        <v>-7.59955407196752E-05</v>
      </c>
      <c r="AS374">
        <v>107.1830395523258</v>
      </c>
      <c r="AT374">
        <v>0</v>
      </c>
      <c r="AU374">
        <v>0</v>
      </c>
      <c r="AV374">
        <f>IF(AT374*$H$13&gt;=AX374,1.0,(AX374/(AX374-AT374*$H$13)))</f>
        <v>0</v>
      </c>
      <c r="AW374">
        <f>(AV374-1)*100</f>
        <v>0</v>
      </c>
      <c r="AX374">
        <f>MAX(0,($B$13+$C$13*EG374)/(1+$D$13*EG374)*DZ374/(EB374+273)*$E$13)</f>
        <v>0</v>
      </c>
      <c r="AY374" t="s">
        <v>439</v>
      </c>
      <c r="AZ374" t="s">
        <v>439</v>
      </c>
      <c r="BA374">
        <v>0</v>
      </c>
      <c r="BB374">
        <v>0</v>
      </c>
      <c r="BC374">
        <f>1-BA374/BB374</f>
        <v>0</v>
      </c>
      <c r="BD374">
        <v>0</v>
      </c>
      <c r="BE374" t="s">
        <v>439</v>
      </c>
      <c r="BF374" t="s">
        <v>439</v>
      </c>
      <c r="BG374">
        <v>0</v>
      </c>
      <c r="BH374">
        <v>0</v>
      </c>
      <c r="BI374">
        <f>1-BG374/BH374</f>
        <v>0</v>
      </c>
      <c r="BJ374">
        <v>0.5</v>
      </c>
      <c r="BK374">
        <f>DJ374</f>
        <v>0</v>
      </c>
      <c r="BL374">
        <f>M374</f>
        <v>0</v>
      </c>
      <c r="BM374">
        <f>BI374*BJ374*BK374</f>
        <v>0</v>
      </c>
      <c r="BN374">
        <f>(BL374-BD374)/BK374</f>
        <v>0</v>
      </c>
      <c r="BO374">
        <f>(BB374-BH374)/BH374</f>
        <v>0</v>
      </c>
      <c r="BP374">
        <f>BA374/(BC374+BA374/BH374)</f>
        <v>0</v>
      </c>
      <c r="BQ374" t="s">
        <v>439</v>
      </c>
      <c r="BR374">
        <v>0</v>
      </c>
      <c r="BS374">
        <f>IF(BR374&lt;&gt;0, BR374, BP374)</f>
        <v>0</v>
      </c>
      <c r="BT374">
        <f>1-BS374/BH374</f>
        <v>0</v>
      </c>
      <c r="BU374">
        <f>(BH374-BG374)/(BH374-BS374)</f>
        <v>0</v>
      </c>
      <c r="BV374">
        <f>(BB374-BH374)/(BB374-BS374)</f>
        <v>0</v>
      </c>
      <c r="BW374">
        <f>(BH374-BG374)/(BH374-BA374)</f>
        <v>0</v>
      </c>
      <c r="BX374">
        <f>(BB374-BH374)/(BB374-BA374)</f>
        <v>0</v>
      </c>
      <c r="BY374">
        <f>(BU374*BS374/BG374)</f>
        <v>0</v>
      </c>
      <c r="BZ374">
        <f>(1-BY374)</f>
        <v>0</v>
      </c>
      <c r="DI374">
        <f>$B$11*EH374+$C$11*EI374+$F$11*ET374*(1-EW374)</f>
        <v>0</v>
      </c>
      <c r="DJ374">
        <f>DI374*DK374</f>
        <v>0</v>
      </c>
      <c r="DK374">
        <f>($B$11*$D$9+$C$11*$D$9+$F$11*((FG374+EY374)/MAX(FG374+EY374+FH374, 0.1)*$I$9+FH374/MAX(FG374+EY374+FH374, 0.1)*$J$9))/($B$11+$C$11+$F$11)</f>
        <v>0</v>
      </c>
      <c r="DL374">
        <f>($B$11*$K$9+$C$11*$K$9+$F$11*((FG374+EY374)/MAX(FG374+EY374+FH374, 0.1)*$P$9+FH374/MAX(FG374+EY374+FH374, 0.1)*$Q$9))/($B$11+$C$11+$F$11)</f>
        <v>0</v>
      </c>
      <c r="DM374">
        <v>3.7</v>
      </c>
      <c r="DN374">
        <v>0.5</v>
      </c>
      <c r="DO374" t="s">
        <v>440</v>
      </c>
      <c r="DP374">
        <v>2</v>
      </c>
      <c r="DQ374" t="b">
        <v>1</v>
      </c>
      <c r="DR374">
        <v>1758650476.1</v>
      </c>
      <c r="DS374">
        <v>1057.975555555556</v>
      </c>
      <c r="DT374">
        <v>1128.455185185185</v>
      </c>
      <c r="DU374">
        <v>24.16487037037038</v>
      </c>
      <c r="DV374">
        <v>18.55209629629629</v>
      </c>
      <c r="DW374">
        <v>1058.06962962963</v>
      </c>
      <c r="DX374">
        <v>24.01249259259259</v>
      </c>
      <c r="DY374">
        <v>500.0178518518518</v>
      </c>
      <c r="DZ374">
        <v>90.42367407407407</v>
      </c>
      <c r="EA374">
        <v>0.03062401481481482</v>
      </c>
      <c r="EB374">
        <v>30.55085925925926</v>
      </c>
      <c r="EC374">
        <v>30.02055185185185</v>
      </c>
      <c r="ED374">
        <v>999.9000000000001</v>
      </c>
      <c r="EE374">
        <v>0</v>
      </c>
      <c r="EF374">
        <v>0</v>
      </c>
      <c r="EG374">
        <v>10002.00814814815</v>
      </c>
      <c r="EH374">
        <v>0</v>
      </c>
      <c r="EI374">
        <v>11.8036</v>
      </c>
      <c r="EJ374">
        <v>-70.47973333333331</v>
      </c>
      <c r="EK374">
        <v>1084.174074074074</v>
      </c>
      <c r="EL374">
        <v>1149.785925925926</v>
      </c>
      <c r="EM374">
        <v>5.612772962962962</v>
      </c>
      <c r="EN374">
        <v>1128.455185185185</v>
      </c>
      <c r="EO374">
        <v>18.55209629629629</v>
      </c>
      <c r="EP374">
        <v>2.185074814814815</v>
      </c>
      <c r="EQ374">
        <v>1.677548518518519</v>
      </c>
      <c r="ER374">
        <v>18.85331481481481</v>
      </c>
      <c r="ES374">
        <v>14.69019259259259</v>
      </c>
      <c r="ET374">
        <v>2000.002962962963</v>
      </c>
      <c r="EU374">
        <v>0.9800019999999999</v>
      </c>
      <c r="EV374">
        <v>0.0199984</v>
      </c>
      <c r="EW374">
        <v>0</v>
      </c>
      <c r="EX374">
        <v>595.1163333333333</v>
      </c>
      <c r="EY374">
        <v>5.00097</v>
      </c>
      <c r="EZ374">
        <v>11921.60370370371</v>
      </c>
      <c r="FA374">
        <v>16707.61111111111</v>
      </c>
      <c r="FB374">
        <v>41.125</v>
      </c>
      <c r="FC374">
        <v>41.5</v>
      </c>
      <c r="FD374">
        <v>41.06199999999999</v>
      </c>
      <c r="FE374">
        <v>41.06199999999999</v>
      </c>
      <c r="FF374">
        <v>41.74066666666667</v>
      </c>
      <c r="FG374">
        <v>1955.102962962963</v>
      </c>
      <c r="FH374">
        <v>39.9</v>
      </c>
      <c r="FI374">
        <v>0</v>
      </c>
      <c r="FJ374">
        <v>1758650484.6</v>
      </c>
      <c r="FK374">
        <v>0</v>
      </c>
      <c r="FL374">
        <v>595.06704</v>
      </c>
      <c r="FM374">
        <v>-1.927384618164759</v>
      </c>
      <c r="FN374">
        <v>-16.62307694392655</v>
      </c>
      <c r="FO374">
        <v>11921.604</v>
      </c>
      <c r="FP374">
        <v>15</v>
      </c>
      <c r="FQ374">
        <v>0</v>
      </c>
      <c r="FR374" t="s">
        <v>441</v>
      </c>
      <c r="FS374">
        <v>1747247426.5</v>
      </c>
      <c r="FT374">
        <v>1747247420.5</v>
      </c>
      <c r="FU374">
        <v>0</v>
      </c>
      <c r="FV374">
        <v>1.027</v>
      </c>
      <c r="FW374">
        <v>0.031</v>
      </c>
      <c r="FX374">
        <v>0.02</v>
      </c>
      <c r="FY374">
        <v>0.05</v>
      </c>
      <c r="FZ374">
        <v>420</v>
      </c>
      <c r="GA374">
        <v>16</v>
      </c>
      <c r="GB374">
        <v>0.01</v>
      </c>
      <c r="GC374">
        <v>0.1</v>
      </c>
      <c r="GD374">
        <v>-70.34551219512196</v>
      </c>
      <c r="GE374">
        <v>-2.74614982578408</v>
      </c>
      <c r="GF374">
        <v>0.3271034342231021</v>
      </c>
      <c r="GG374">
        <v>0</v>
      </c>
      <c r="GH374">
        <v>595.0935294117648</v>
      </c>
      <c r="GI374">
        <v>-0.4894728799902344</v>
      </c>
      <c r="GJ374">
        <v>0.2175302866396691</v>
      </c>
      <c r="GK374">
        <v>-1</v>
      </c>
      <c r="GL374">
        <v>5.646266585365853</v>
      </c>
      <c r="GM374">
        <v>-0.5569465505226421</v>
      </c>
      <c r="GN374">
        <v>0.05641572772447181</v>
      </c>
      <c r="GO374">
        <v>0</v>
      </c>
      <c r="GP374">
        <v>0</v>
      </c>
      <c r="GQ374">
        <v>2</v>
      </c>
      <c r="GR374" t="s">
        <v>482</v>
      </c>
      <c r="GS374">
        <v>3.13524</v>
      </c>
      <c r="GT374">
        <v>2.69083</v>
      </c>
      <c r="GU374">
        <v>0.180724</v>
      </c>
      <c r="GV374">
        <v>0.186221</v>
      </c>
      <c r="GW374">
        <v>0.106617</v>
      </c>
      <c r="GX374">
        <v>0.0876696</v>
      </c>
      <c r="GY374">
        <v>26021</v>
      </c>
      <c r="GZ374">
        <v>25895.8</v>
      </c>
      <c r="HA374">
        <v>29529.4</v>
      </c>
      <c r="HB374">
        <v>29410.9</v>
      </c>
      <c r="HC374">
        <v>34855.8</v>
      </c>
      <c r="HD374">
        <v>35548.8</v>
      </c>
      <c r="HE374">
        <v>41553.3</v>
      </c>
      <c r="HF374">
        <v>41786.4</v>
      </c>
      <c r="HG374">
        <v>1.92185</v>
      </c>
      <c r="HH374">
        <v>1.85842</v>
      </c>
      <c r="HI374">
        <v>0.0677258</v>
      </c>
      <c r="HJ374">
        <v>0</v>
      </c>
      <c r="HK374">
        <v>28.925</v>
      </c>
      <c r="HL374">
        <v>999.9</v>
      </c>
      <c r="HM374">
        <v>43.2</v>
      </c>
      <c r="HN374">
        <v>32</v>
      </c>
      <c r="HO374">
        <v>22.8122</v>
      </c>
      <c r="HP374">
        <v>61.9826</v>
      </c>
      <c r="HQ374">
        <v>25.8694</v>
      </c>
      <c r="HR374">
        <v>1</v>
      </c>
      <c r="HS374">
        <v>0.116578</v>
      </c>
      <c r="HT374">
        <v>-0.583734</v>
      </c>
      <c r="HU374">
        <v>20.3373</v>
      </c>
      <c r="HV374">
        <v>5.21624</v>
      </c>
      <c r="HW374">
        <v>12.0146</v>
      </c>
      <c r="HX374">
        <v>4.9886</v>
      </c>
      <c r="HY374">
        <v>3.28753</v>
      </c>
      <c r="HZ374">
        <v>9999</v>
      </c>
      <c r="IA374">
        <v>9999</v>
      </c>
      <c r="IB374">
        <v>9999</v>
      </c>
      <c r="IC374">
        <v>999.9</v>
      </c>
      <c r="ID374">
        <v>1.86762</v>
      </c>
      <c r="IE374">
        <v>1.86676</v>
      </c>
      <c r="IF374">
        <v>1.86606</v>
      </c>
      <c r="IG374">
        <v>1.86602</v>
      </c>
      <c r="IH374">
        <v>1.86788</v>
      </c>
      <c r="II374">
        <v>1.8703</v>
      </c>
      <c r="IJ374">
        <v>1.86893</v>
      </c>
      <c r="IK374">
        <v>1.87042</v>
      </c>
      <c r="IL374">
        <v>0</v>
      </c>
      <c r="IM374">
        <v>0</v>
      </c>
      <c r="IN374">
        <v>0</v>
      </c>
      <c r="IO374">
        <v>0</v>
      </c>
      <c r="IP374" t="s">
        <v>443</v>
      </c>
      <c r="IQ374" t="s">
        <v>444</v>
      </c>
      <c r="IR374" t="s">
        <v>445</v>
      </c>
      <c r="IS374" t="s">
        <v>445</v>
      </c>
      <c r="IT374" t="s">
        <v>445</v>
      </c>
      <c r="IU374" t="s">
        <v>445</v>
      </c>
      <c r="IV374">
        <v>0</v>
      </c>
      <c r="IW374">
        <v>100</v>
      </c>
      <c r="IX374">
        <v>100</v>
      </c>
      <c r="IY374">
        <v>-0.11</v>
      </c>
      <c r="IZ374">
        <v>0.1522</v>
      </c>
      <c r="JA374">
        <v>0.1520806729546384</v>
      </c>
      <c r="JB374">
        <v>0.0003178419753343253</v>
      </c>
      <c r="JC374">
        <v>-6.012475575984678E-07</v>
      </c>
      <c r="JD374">
        <v>7.594320938325871E-11</v>
      </c>
      <c r="JE374">
        <v>-0.06537213769188976</v>
      </c>
      <c r="JF374">
        <v>-0.002779077146552394</v>
      </c>
      <c r="JG374">
        <v>0.0007843295920201409</v>
      </c>
      <c r="JH374">
        <v>-1.211717912536145E-05</v>
      </c>
      <c r="JI374">
        <v>4</v>
      </c>
      <c r="JJ374">
        <v>2338</v>
      </c>
      <c r="JK374">
        <v>1</v>
      </c>
      <c r="JL374">
        <v>27</v>
      </c>
      <c r="JM374">
        <v>190051</v>
      </c>
      <c r="JN374">
        <v>190051.1</v>
      </c>
      <c r="JO374">
        <v>2.34375</v>
      </c>
      <c r="JP374">
        <v>2.23755</v>
      </c>
      <c r="JQ374">
        <v>1.39648</v>
      </c>
      <c r="JR374">
        <v>2.34741</v>
      </c>
      <c r="JS374">
        <v>1.49536</v>
      </c>
      <c r="JT374">
        <v>2.67944</v>
      </c>
      <c r="JU374">
        <v>36.9317</v>
      </c>
      <c r="JV374">
        <v>24.07</v>
      </c>
      <c r="JW374">
        <v>18</v>
      </c>
      <c r="JX374">
        <v>491.933</v>
      </c>
      <c r="JY374">
        <v>441.955</v>
      </c>
      <c r="JZ374">
        <v>29.2697</v>
      </c>
      <c r="KA374">
        <v>29.1235</v>
      </c>
      <c r="KB374">
        <v>30</v>
      </c>
      <c r="KC374">
        <v>28.9662</v>
      </c>
      <c r="KD374">
        <v>28.8964</v>
      </c>
      <c r="KE374">
        <v>47.0097</v>
      </c>
      <c r="KF374">
        <v>21.7394</v>
      </c>
      <c r="KG374">
        <v>33.9454</v>
      </c>
      <c r="KH374">
        <v>29.2628</v>
      </c>
      <c r="KI374">
        <v>1175.54</v>
      </c>
      <c r="KJ374">
        <v>18.7126</v>
      </c>
      <c r="KK374">
        <v>100.922</v>
      </c>
      <c r="KL374">
        <v>100.48</v>
      </c>
    </row>
    <row r="375" spans="1:298">
      <c r="A375">
        <v>359</v>
      </c>
      <c r="B375">
        <v>1758650488.6</v>
      </c>
      <c r="C375">
        <v>8862.599999904633</v>
      </c>
      <c r="D375" t="s">
        <v>1165</v>
      </c>
      <c r="E375" t="s">
        <v>1166</v>
      </c>
      <c r="F375">
        <v>5</v>
      </c>
      <c r="G375" t="s">
        <v>1026</v>
      </c>
      <c r="H375" t="s">
        <v>437</v>
      </c>
      <c r="I375" t="s">
        <v>438</v>
      </c>
      <c r="J375">
        <v>1758650480.814285</v>
      </c>
      <c r="K375">
        <f>(L375)/1000</f>
        <v>0</v>
      </c>
      <c r="L375">
        <f>IF(DQ375, AO375, AI375)</f>
        <v>0</v>
      </c>
      <c r="M375">
        <f>IF(DQ375, AJ375, AH375)</f>
        <v>0</v>
      </c>
      <c r="N375">
        <f>DS375 - IF(AV375&gt;1, M375*DM375*100.0/(AX375), 0)</f>
        <v>0</v>
      </c>
      <c r="O375">
        <f>((U375-K375/2)*N375-M375)/(U375+K375/2)</f>
        <v>0</v>
      </c>
      <c r="P375">
        <f>O375*(DZ375+EA375)/1000.0</f>
        <v>0</v>
      </c>
      <c r="Q375">
        <f>(DS375 - IF(AV375&gt;1, M375*DM375*100.0/(AX375), 0))*(DZ375+EA375)/1000.0</f>
        <v>0</v>
      </c>
      <c r="R375">
        <f>2.0/((1/T375-1/S375)+SIGN(T375)*SQRT((1/T375-1/S375)*(1/T375-1/S375) + 4*DN375/((DN375+1)*(DN375+1))*(2*1/T375*1/S375-1/S375*1/S375)))</f>
        <v>0</v>
      </c>
      <c r="S375">
        <f>IF(LEFT(DO375,1)&lt;&gt;"0",IF(LEFT(DO375,1)="1",3.0,DP375),$D$5+$E$5*(EG375*DZ375/($K$5*1000))+$F$5*(EG375*DZ375/($K$5*1000))*MAX(MIN(DM375,$J$5),$I$5)*MAX(MIN(DM375,$J$5),$I$5)+$G$5*MAX(MIN(DM375,$J$5),$I$5)*(EG375*DZ375/($K$5*1000))+$H$5*(EG375*DZ375/($K$5*1000))*(EG375*DZ375/($K$5*1000)))</f>
        <v>0</v>
      </c>
      <c r="T375">
        <f>K375*(1000-(1000*0.61365*exp(17.502*X375/(240.97+X375))/(DZ375+EA375)+DU375)/2)/(1000*0.61365*exp(17.502*X375/(240.97+X375))/(DZ375+EA375)-DU375)</f>
        <v>0</v>
      </c>
      <c r="U375">
        <f>1/((DN375+1)/(R375/1.6)+1/(S375/1.37)) + DN375/((DN375+1)/(R375/1.6) + DN375/(S375/1.37))</f>
        <v>0</v>
      </c>
      <c r="V375">
        <f>(DI375*DL375)</f>
        <v>0</v>
      </c>
      <c r="W375">
        <f>(EB375+(V375+2*0.95*5.67E-8*(((EB375+$B$7)+273)^4-(EB375+273)^4)-44100*K375)/(1.84*29.3*S375+8*0.95*5.67E-8*(EB375+273)^3))</f>
        <v>0</v>
      </c>
      <c r="X375">
        <f>($C$7*EC375+$D$7*ED375+$E$7*W375)</f>
        <v>0</v>
      </c>
      <c r="Y375">
        <f>0.61365*exp(17.502*X375/(240.97+X375))</f>
        <v>0</v>
      </c>
      <c r="Z375">
        <f>(AA375/AB375*100)</f>
        <v>0</v>
      </c>
      <c r="AA375">
        <f>DU375*(DZ375+EA375)/1000</f>
        <v>0</v>
      </c>
      <c r="AB375">
        <f>0.61365*exp(17.502*EB375/(240.97+EB375))</f>
        <v>0</v>
      </c>
      <c r="AC375">
        <f>(Y375-DU375*(DZ375+EA375)/1000)</f>
        <v>0</v>
      </c>
      <c r="AD375">
        <f>(-K375*44100)</f>
        <v>0</v>
      </c>
      <c r="AE375">
        <f>2*29.3*S375*0.92*(EB375-X375)</f>
        <v>0</v>
      </c>
      <c r="AF375">
        <f>2*0.95*5.67E-8*(((EB375+$B$7)+273)^4-(X375+273)^4)</f>
        <v>0</v>
      </c>
      <c r="AG375">
        <f>V375+AF375+AD375+AE375</f>
        <v>0</v>
      </c>
      <c r="AH375">
        <f>DY375*AV375*(DT375-DS375*(1000-AV375*DV375)/(1000-AV375*DU375))/(100*DM375)</f>
        <v>0</v>
      </c>
      <c r="AI375">
        <f>1000*DY375*AV375*(DU375-DV375)/(100*DM375*(1000-AV375*DU375))</f>
        <v>0</v>
      </c>
      <c r="AJ375">
        <f>(AK375 - AL375 - DZ375*1E3/(8.314*(EB375+273.15)) * AN375/DY375 * AM375) * DY375/(100*DM375) * (1000 - DV375)/1000</f>
        <v>0</v>
      </c>
      <c r="AK375">
        <v>1182.042109151564</v>
      </c>
      <c r="AL375">
        <v>1124.885333333333</v>
      </c>
      <c r="AM375">
        <v>3.377115207599115</v>
      </c>
      <c r="AN375">
        <v>64.96223837057754</v>
      </c>
      <c r="AO375">
        <f>(AQ375 - AP375 + DZ375*1E3/(8.314*(EB375+273.15)) * AS375/DY375 * AR375) * DY375/(100*DM375) * 1000/(1000 - AQ375)</f>
        <v>0</v>
      </c>
      <c r="AP375">
        <v>18.62945589078538</v>
      </c>
      <c r="AQ375">
        <v>24.13667878787878</v>
      </c>
      <c r="AR375">
        <v>-8.783013524245973E-05</v>
      </c>
      <c r="AS375">
        <v>107.1830395523258</v>
      </c>
      <c r="AT375">
        <v>0</v>
      </c>
      <c r="AU375">
        <v>0</v>
      </c>
      <c r="AV375">
        <f>IF(AT375*$H$13&gt;=AX375,1.0,(AX375/(AX375-AT375*$H$13)))</f>
        <v>0</v>
      </c>
      <c r="AW375">
        <f>(AV375-1)*100</f>
        <v>0</v>
      </c>
      <c r="AX375">
        <f>MAX(0,($B$13+$C$13*EG375)/(1+$D$13*EG375)*DZ375/(EB375+273)*$E$13)</f>
        <v>0</v>
      </c>
      <c r="AY375" t="s">
        <v>439</v>
      </c>
      <c r="AZ375" t="s">
        <v>439</v>
      </c>
      <c r="BA375">
        <v>0</v>
      </c>
      <c r="BB375">
        <v>0</v>
      </c>
      <c r="BC375">
        <f>1-BA375/BB375</f>
        <v>0</v>
      </c>
      <c r="BD375">
        <v>0</v>
      </c>
      <c r="BE375" t="s">
        <v>439</v>
      </c>
      <c r="BF375" t="s">
        <v>439</v>
      </c>
      <c r="BG375">
        <v>0</v>
      </c>
      <c r="BH375">
        <v>0</v>
      </c>
      <c r="BI375">
        <f>1-BG375/BH375</f>
        <v>0</v>
      </c>
      <c r="BJ375">
        <v>0.5</v>
      </c>
      <c r="BK375">
        <f>DJ375</f>
        <v>0</v>
      </c>
      <c r="BL375">
        <f>M375</f>
        <v>0</v>
      </c>
      <c r="BM375">
        <f>BI375*BJ375*BK375</f>
        <v>0</v>
      </c>
      <c r="BN375">
        <f>(BL375-BD375)/BK375</f>
        <v>0</v>
      </c>
      <c r="BO375">
        <f>(BB375-BH375)/BH375</f>
        <v>0</v>
      </c>
      <c r="BP375">
        <f>BA375/(BC375+BA375/BH375)</f>
        <v>0</v>
      </c>
      <c r="BQ375" t="s">
        <v>439</v>
      </c>
      <c r="BR375">
        <v>0</v>
      </c>
      <c r="BS375">
        <f>IF(BR375&lt;&gt;0, BR375, BP375)</f>
        <v>0</v>
      </c>
      <c r="BT375">
        <f>1-BS375/BH375</f>
        <v>0</v>
      </c>
      <c r="BU375">
        <f>(BH375-BG375)/(BH375-BS375)</f>
        <v>0</v>
      </c>
      <c r="BV375">
        <f>(BB375-BH375)/(BB375-BS375)</f>
        <v>0</v>
      </c>
      <c r="BW375">
        <f>(BH375-BG375)/(BH375-BA375)</f>
        <v>0</v>
      </c>
      <c r="BX375">
        <f>(BB375-BH375)/(BB375-BA375)</f>
        <v>0</v>
      </c>
      <c r="BY375">
        <f>(BU375*BS375/BG375)</f>
        <v>0</v>
      </c>
      <c r="BZ375">
        <f>(1-BY375)</f>
        <v>0</v>
      </c>
      <c r="DI375">
        <f>$B$11*EH375+$C$11*EI375+$F$11*ET375*(1-EW375)</f>
        <v>0</v>
      </c>
      <c r="DJ375">
        <f>DI375*DK375</f>
        <v>0</v>
      </c>
      <c r="DK375">
        <f>($B$11*$D$9+$C$11*$D$9+$F$11*((FG375+EY375)/MAX(FG375+EY375+FH375, 0.1)*$I$9+FH375/MAX(FG375+EY375+FH375, 0.1)*$J$9))/($B$11+$C$11+$F$11)</f>
        <v>0</v>
      </c>
      <c r="DL375">
        <f>($B$11*$K$9+$C$11*$K$9+$F$11*((FG375+EY375)/MAX(FG375+EY375+FH375, 0.1)*$P$9+FH375/MAX(FG375+EY375+FH375, 0.1)*$Q$9))/($B$11+$C$11+$F$11)</f>
        <v>0</v>
      </c>
      <c r="DM375">
        <v>3.7</v>
      </c>
      <c r="DN375">
        <v>0.5</v>
      </c>
      <c r="DO375" t="s">
        <v>440</v>
      </c>
      <c r="DP375">
        <v>2</v>
      </c>
      <c r="DQ375" t="b">
        <v>1</v>
      </c>
      <c r="DR375">
        <v>1758650480.814285</v>
      </c>
      <c r="DS375">
        <v>1073.583214285714</v>
      </c>
      <c r="DT375">
        <v>1144.286071428571</v>
      </c>
      <c r="DU375">
        <v>24.15850714285714</v>
      </c>
      <c r="DV375">
        <v>18.59019285714286</v>
      </c>
      <c r="DW375">
        <v>1073.687857142857</v>
      </c>
      <c r="DX375">
        <v>24.00621785714285</v>
      </c>
      <c r="DY375">
        <v>499.9973214285715</v>
      </c>
      <c r="DZ375">
        <v>90.42375357142858</v>
      </c>
      <c r="EA375">
        <v>0.030613825</v>
      </c>
      <c r="EB375">
        <v>30.54928928571428</v>
      </c>
      <c r="EC375">
        <v>30.02539642857142</v>
      </c>
      <c r="ED375">
        <v>999.9000000000002</v>
      </c>
      <c r="EE375">
        <v>0</v>
      </c>
      <c r="EF375">
        <v>0</v>
      </c>
      <c r="EG375">
        <v>10001.46892857143</v>
      </c>
      <c r="EH375">
        <v>0</v>
      </c>
      <c r="EI375">
        <v>11.8036</v>
      </c>
      <c r="EJ375">
        <v>-70.70350714285713</v>
      </c>
      <c r="EK375">
        <v>1100.160714285714</v>
      </c>
      <c r="EL375">
        <v>1165.962142857143</v>
      </c>
      <c r="EM375">
        <v>5.568317857142858</v>
      </c>
      <c r="EN375">
        <v>1144.286071428571</v>
      </c>
      <c r="EO375">
        <v>18.59019285714286</v>
      </c>
      <c r="EP375">
        <v>2.184501785714286</v>
      </c>
      <c r="EQ375">
        <v>1.680994285714286</v>
      </c>
      <c r="ER375">
        <v>18.84911428571429</v>
      </c>
      <c r="ES375">
        <v>14.72200357142857</v>
      </c>
      <c r="ET375">
        <v>2000.0025</v>
      </c>
      <c r="EU375">
        <v>0.9800019999999999</v>
      </c>
      <c r="EV375">
        <v>0.0199984</v>
      </c>
      <c r="EW375">
        <v>0</v>
      </c>
      <c r="EX375">
        <v>594.9698214285714</v>
      </c>
      <c r="EY375">
        <v>5.00097</v>
      </c>
      <c r="EZ375">
        <v>11920.26428571428</v>
      </c>
      <c r="FA375">
        <v>16707.6</v>
      </c>
      <c r="FB375">
        <v>41.125</v>
      </c>
      <c r="FC375">
        <v>41.5</v>
      </c>
      <c r="FD375">
        <v>41.06199999999999</v>
      </c>
      <c r="FE375">
        <v>41.06199999999999</v>
      </c>
      <c r="FF375">
        <v>41.74775</v>
      </c>
      <c r="FG375">
        <v>1955.1025</v>
      </c>
      <c r="FH375">
        <v>39.9</v>
      </c>
      <c r="FI375">
        <v>0</v>
      </c>
      <c r="FJ375">
        <v>1758650490</v>
      </c>
      <c r="FK375">
        <v>0</v>
      </c>
      <c r="FL375">
        <v>594.9157692307691</v>
      </c>
      <c r="FM375">
        <v>-2.790358959205047</v>
      </c>
      <c r="FN375">
        <v>-16.64957263148563</v>
      </c>
      <c r="FO375">
        <v>11920.15384615385</v>
      </c>
      <c r="FP375">
        <v>15</v>
      </c>
      <c r="FQ375">
        <v>0</v>
      </c>
      <c r="FR375" t="s">
        <v>441</v>
      </c>
      <c r="FS375">
        <v>1747247426.5</v>
      </c>
      <c r="FT375">
        <v>1747247420.5</v>
      </c>
      <c r="FU375">
        <v>0</v>
      </c>
      <c r="FV375">
        <v>1.027</v>
      </c>
      <c r="FW375">
        <v>0.031</v>
      </c>
      <c r="FX375">
        <v>0.02</v>
      </c>
      <c r="FY375">
        <v>0.05</v>
      </c>
      <c r="FZ375">
        <v>420</v>
      </c>
      <c r="GA375">
        <v>16</v>
      </c>
      <c r="GB375">
        <v>0.01</v>
      </c>
      <c r="GC375">
        <v>0.1</v>
      </c>
      <c r="GD375">
        <v>-70.52850731707316</v>
      </c>
      <c r="GE375">
        <v>-2.596954703832719</v>
      </c>
      <c r="GF375">
        <v>0.3224076077827827</v>
      </c>
      <c r="GG375">
        <v>0</v>
      </c>
      <c r="GH375">
        <v>594.9856470588235</v>
      </c>
      <c r="GI375">
        <v>-1.651428568014608</v>
      </c>
      <c r="GJ375">
        <v>0.2722234033195596</v>
      </c>
      <c r="GK375">
        <v>-1</v>
      </c>
      <c r="GL375">
        <v>5.599338292682927</v>
      </c>
      <c r="GM375">
        <v>-0.5280526829268328</v>
      </c>
      <c r="GN375">
        <v>0.05365991863408642</v>
      </c>
      <c r="GO375">
        <v>0</v>
      </c>
      <c r="GP375">
        <v>0</v>
      </c>
      <c r="GQ375">
        <v>2</v>
      </c>
      <c r="GR375" t="s">
        <v>482</v>
      </c>
      <c r="GS375">
        <v>3.13506</v>
      </c>
      <c r="GT375">
        <v>2.69077</v>
      </c>
      <c r="GU375">
        <v>0.182476</v>
      </c>
      <c r="GV375">
        <v>0.187953</v>
      </c>
      <c r="GW375">
        <v>0.106559</v>
      </c>
      <c r="GX375">
        <v>0.08782719999999999</v>
      </c>
      <c r="GY375">
        <v>25965.1</v>
      </c>
      <c r="GZ375">
        <v>25840.6</v>
      </c>
      <c r="HA375">
        <v>29529.1</v>
      </c>
      <c r="HB375">
        <v>29410.9</v>
      </c>
      <c r="HC375">
        <v>34857.9</v>
      </c>
      <c r="HD375">
        <v>35542.4</v>
      </c>
      <c r="HE375">
        <v>41553</v>
      </c>
      <c r="HF375">
        <v>41786.2</v>
      </c>
      <c r="HG375">
        <v>1.92188</v>
      </c>
      <c r="HH375">
        <v>1.85847</v>
      </c>
      <c r="HI375">
        <v>0.06811689999999999</v>
      </c>
      <c r="HJ375">
        <v>0</v>
      </c>
      <c r="HK375">
        <v>28.9225</v>
      </c>
      <c r="HL375">
        <v>999.9</v>
      </c>
      <c r="HM375">
        <v>43.2</v>
      </c>
      <c r="HN375">
        <v>32</v>
      </c>
      <c r="HO375">
        <v>22.8121</v>
      </c>
      <c r="HP375">
        <v>61.8726</v>
      </c>
      <c r="HQ375">
        <v>25.8894</v>
      </c>
      <c r="HR375">
        <v>1</v>
      </c>
      <c r="HS375">
        <v>0.116512</v>
      </c>
      <c r="HT375">
        <v>-0.537987</v>
      </c>
      <c r="HU375">
        <v>20.3374</v>
      </c>
      <c r="HV375">
        <v>5.21654</v>
      </c>
      <c r="HW375">
        <v>12.0143</v>
      </c>
      <c r="HX375">
        <v>4.98865</v>
      </c>
      <c r="HY375">
        <v>3.28748</v>
      </c>
      <c r="HZ375">
        <v>9999</v>
      </c>
      <c r="IA375">
        <v>9999</v>
      </c>
      <c r="IB375">
        <v>9999</v>
      </c>
      <c r="IC375">
        <v>999.9</v>
      </c>
      <c r="ID375">
        <v>1.86763</v>
      </c>
      <c r="IE375">
        <v>1.86675</v>
      </c>
      <c r="IF375">
        <v>1.86605</v>
      </c>
      <c r="IG375">
        <v>1.86602</v>
      </c>
      <c r="IH375">
        <v>1.86788</v>
      </c>
      <c r="II375">
        <v>1.87029</v>
      </c>
      <c r="IJ375">
        <v>1.86894</v>
      </c>
      <c r="IK375">
        <v>1.87042</v>
      </c>
      <c r="IL375">
        <v>0</v>
      </c>
      <c r="IM375">
        <v>0</v>
      </c>
      <c r="IN375">
        <v>0</v>
      </c>
      <c r="IO375">
        <v>0</v>
      </c>
      <c r="IP375" t="s">
        <v>443</v>
      </c>
      <c r="IQ375" t="s">
        <v>444</v>
      </c>
      <c r="IR375" t="s">
        <v>445</v>
      </c>
      <c r="IS375" t="s">
        <v>445</v>
      </c>
      <c r="IT375" t="s">
        <v>445</v>
      </c>
      <c r="IU375" t="s">
        <v>445</v>
      </c>
      <c r="IV375">
        <v>0</v>
      </c>
      <c r="IW375">
        <v>100</v>
      </c>
      <c r="IX375">
        <v>100</v>
      </c>
      <c r="IY375">
        <v>-0.13</v>
      </c>
      <c r="IZ375">
        <v>0.152</v>
      </c>
      <c r="JA375">
        <v>0.1520806729546384</v>
      </c>
      <c r="JB375">
        <v>0.0003178419753343253</v>
      </c>
      <c r="JC375">
        <v>-6.012475575984678E-07</v>
      </c>
      <c r="JD375">
        <v>7.594320938325871E-11</v>
      </c>
      <c r="JE375">
        <v>-0.06537213769188976</v>
      </c>
      <c r="JF375">
        <v>-0.002779077146552394</v>
      </c>
      <c r="JG375">
        <v>0.0007843295920201409</v>
      </c>
      <c r="JH375">
        <v>-1.211717912536145E-05</v>
      </c>
      <c r="JI375">
        <v>4</v>
      </c>
      <c r="JJ375">
        <v>2338</v>
      </c>
      <c r="JK375">
        <v>1</v>
      </c>
      <c r="JL375">
        <v>27</v>
      </c>
      <c r="JM375">
        <v>190051</v>
      </c>
      <c r="JN375">
        <v>190051.1</v>
      </c>
      <c r="JO375">
        <v>2.37183</v>
      </c>
      <c r="JP375">
        <v>2.24365</v>
      </c>
      <c r="JQ375">
        <v>1.39648</v>
      </c>
      <c r="JR375">
        <v>2.34741</v>
      </c>
      <c r="JS375">
        <v>1.49536</v>
      </c>
      <c r="JT375">
        <v>2.59277</v>
      </c>
      <c r="JU375">
        <v>36.9317</v>
      </c>
      <c r="JV375">
        <v>24.07</v>
      </c>
      <c r="JW375">
        <v>18</v>
      </c>
      <c r="JX375">
        <v>491.949</v>
      </c>
      <c r="JY375">
        <v>441.983</v>
      </c>
      <c r="JZ375">
        <v>29.2433</v>
      </c>
      <c r="KA375">
        <v>29.1228</v>
      </c>
      <c r="KB375">
        <v>29.9999</v>
      </c>
      <c r="KC375">
        <v>28.9661</v>
      </c>
      <c r="KD375">
        <v>28.8959</v>
      </c>
      <c r="KE375">
        <v>47.5144</v>
      </c>
      <c r="KF375">
        <v>21.4489</v>
      </c>
      <c r="KG375">
        <v>33.9454</v>
      </c>
      <c r="KH375">
        <v>29.2348</v>
      </c>
      <c r="KI375">
        <v>1188.9</v>
      </c>
      <c r="KJ375">
        <v>18.7691</v>
      </c>
      <c r="KK375">
        <v>100.922</v>
      </c>
      <c r="KL375">
        <v>100.48</v>
      </c>
    </row>
    <row r="376" spans="1:298">
      <c r="A376">
        <v>360</v>
      </c>
      <c r="B376">
        <v>1758650493.6</v>
      </c>
      <c r="C376">
        <v>8867.599999904633</v>
      </c>
      <c r="D376" t="s">
        <v>1167</v>
      </c>
      <c r="E376" t="s">
        <v>1168</v>
      </c>
      <c r="F376">
        <v>5</v>
      </c>
      <c r="G376" t="s">
        <v>1026</v>
      </c>
      <c r="H376" t="s">
        <v>437</v>
      </c>
      <c r="I376" t="s">
        <v>438</v>
      </c>
      <c r="J376">
        <v>1758650486.1</v>
      </c>
      <c r="K376">
        <f>(L376)/1000</f>
        <v>0</v>
      </c>
      <c r="L376">
        <f>IF(DQ376, AO376, AI376)</f>
        <v>0</v>
      </c>
      <c r="M376">
        <f>IF(DQ376, AJ376, AH376)</f>
        <v>0</v>
      </c>
      <c r="N376">
        <f>DS376 - IF(AV376&gt;1, M376*DM376*100.0/(AX376), 0)</f>
        <v>0</v>
      </c>
      <c r="O376">
        <f>((U376-K376/2)*N376-M376)/(U376+K376/2)</f>
        <v>0</v>
      </c>
      <c r="P376">
        <f>O376*(DZ376+EA376)/1000.0</f>
        <v>0</v>
      </c>
      <c r="Q376">
        <f>(DS376 - IF(AV376&gt;1, M376*DM376*100.0/(AX376), 0))*(DZ376+EA376)/1000.0</f>
        <v>0</v>
      </c>
      <c r="R376">
        <f>2.0/((1/T376-1/S376)+SIGN(T376)*SQRT((1/T376-1/S376)*(1/T376-1/S376) + 4*DN376/((DN376+1)*(DN376+1))*(2*1/T376*1/S376-1/S376*1/S376)))</f>
        <v>0</v>
      </c>
      <c r="S376">
        <f>IF(LEFT(DO376,1)&lt;&gt;"0",IF(LEFT(DO376,1)="1",3.0,DP376),$D$5+$E$5*(EG376*DZ376/($K$5*1000))+$F$5*(EG376*DZ376/($K$5*1000))*MAX(MIN(DM376,$J$5),$I$5)*MAX(MIN(DM376,$J$5),$I$5)+$G$5*MAX(MIN(DM376,$J$5),$I$5)*(EG376*DZ376/($K$5*1000))+$H$5*(EG376*DZ376/($K$5*1000))*(EG376*DZ376/($K$5*1000)))</f>
        <v>0</v>
      </c>
      <c r="T376">
        <f>K376*(1000-(1000*0.61365*exp(17.502*X376/(240.97+X376))/(DZ376+EA376)+DU376)/2)/(1000*0.61365*exp(17.502*X376/(240.97+X376))/(DZ376+EA376)-DU376)</f>
        <v>0</v>
      </c>
      <c r="U376">
        <f>1/((DN376+1)/(R376/1.6)+1/(S376/1.37)) + DN376/((DN376+1)/(R376/1.6) + DN376/(S376/1.37))</f>
        <v>0</v>
      </c>
      <c r="V376">
        <f>(DI376*DL376)</f>
        <v>0</v>
      </c>
      <c r="W376">
        <f>(EB376+(V376+2*0.95*5.67E-8*(((EB376+$B$7)+273)^4-(EB376+273)^4)-44100*K376)/(1.84*29.3*S376+8*0.95*5.67E-8*(EB376+273)^3))</f>
        <v>0</v>
      </c>
      <c r="X376">
        <f>($C$7*EC376+$D$7*ED376+$E$7*W376)</f>
        <v>0</v>
      </c>
      <c r="Y376">
        <f>0.61365*exp(17.502*X376/(240.97+X376))</f>
        <v>0</v>
      </c>
      <c r="Z376">
        <f>(AA376/AB376*100)</f>
        <v>0</v>
      </c>
      <c r="AA376">
        <f>DU376*(DZ376+EA376)/1000</f>
        <v>0</v>
      </c>
      <c r="AB376">
        <f>0.61365*exp(17.502*EB376/(240.97+EB376))</f>
        <v>0</v>
      </c>
      <c r="AC376">
        <f>(Y376-DU376*(DZ376+EA376)/1000)</f>
        <v>0</v>
      </c>
      <c r="AD376">
        <f>(-K376*44100)</f>
        <v>0</v>
      </c>
      <c r="AE376">
        <f>2*29.3*S376*0.92*(EB376-X376)</f>
        <v>0</v>
      </c>
      <c r="AF376">
        <f>2*0.95*5.67E-8*(((EB376+$B$7)+273)^4-(X376+273)^4)</f>
        <v>0</v>
      </c>
      <c r="AG376">
        <f>V376+AF376+AD376+AE376</f>
        <v>0</v>
      </c>
      <c r="AH376">
        <f>DY376*AV376*(DT376-DS376*(1000-AV376*DV376)/(1000-AV376*DU376))/(100*DM376)</f>
        <v>0</v>
      </c>
      <c r="AI376">
        <f>1000*DY376*AV376*(DU376-DV376)/(100*DM376*(1000-AV376*DU376))</f>
        <v>0</v>
      </c>
      <c r="AJ376">
        <f>(AK376 - AL376 - DZ376*1E3/(8.314*(EB376+273.15)) * AN376/DY376 * AM376) * DY376/(100*DM376) * (1000 - DV376)/1000</f>
        <v>0</v>
      </c>
      <c r="AK376">
        <v>1199.270205726886</v>
      </c>
      <c r="AL376">
        <v>1141.885151515151</v>
      </c>
      <c r="AM376">
        <v>3.400202765018006</v>
      </c>
      <c r="AN376">
        <v>64.96223837057754</v>
      </c>
      <c r="AO376">
        <f>(AQ376 - AP376 + DZ376*1E3/(8.314*(EB376+273.15)) * AS376/DY376 * AR376) * DY376/(100*DM376) * 1000/(1000 - AQ376)</f>
        <v>0</v>
      </c>
      <c r="AP376">
        <v>18.71978284366798</v>
      </c>
      <c r="AQ376">
        <v>24.1337412121212</v>
      </c>
      <c r="AR376">
        <v>2.417163230408399E-06</v>
      </c>
      <c r="AS376">
        <v>107.1830395523258</v>
      </c>
      <c r="AT376">
        <v>0</v>
      </c>
      <c r="AU376">
        <v>0</v>
      </c>
      <c r="AV376">
        <f>IF(AT376*$H$13&gt;=AX376,1.0,(AX376/(AX376-AT376*$H$13)))</f>
        <v>0</v>
      </c>
      <c r="AW376">
        <f>(AV376-1)*100</f>
        <v>0</v>
      </c>
      <c r="AX376">
        <f>MAX(0,($B$13+$C$13*EG376)/(1+$D$13*EG376)*DZ376/(EB376+273)*$E$13)</f>
        <v>0</v>
      </c>
      <c r="AY376" t="s">
        <v>439</v>
      </c>
      <c r="AZ376" t="s">
        <v>439</v>
      </c>
      <c r="BA376">
        <v>0</v>
      </c>
      <c r="BB376">
        <v>0</v>
      </c>
      <c r="BC376">
        <f>1-BA376/BB376</f>
        <v>0</v>
      </c>
      <c r="BD376">
        <v>0</v>
      </c>
      <c r="BE376" t="s">
        <v>439</v>
      </c>
      <c r="BF376" t="s">
        <v>439</v>
      </c>
      <c r="BG376">
        <v>0</v>
      </c>
      <c r="BH376">
        <v>0</v>
      </c>
      <c r="BI376">
        <f>1-BG376/BH376</f>
        <v>0</v>
      </c>
      <c r="BJ376">
        <v>0.5</v>
      </c>
      <c r="BK376">
        <f>DJ376</f>
        <v>0</v>
      </c>
      <c r="BL376">
        <f>M376</f>
        <v>0</v>
      </c>
      <c r="BM376">
        <f>BI376*BJ376*BK376</f>
        <v>0</v>
      </c>
      <c r="BN376">
        <f>(BL376-BD376)/BK376</f>
        <v>0</v>
      </c>
      <c r="BO376">
        <f>(BB376-BH376)/BH376</f>
        <v>0</v>
      </c>
      <c r="BP376">
        <f>BA376/(BC376+BA376/BH376)</f>
        <v>0</v>
      </c>
      <c r="BQ376" t="s">
        <v>439</v>
      </c>
      <c r="BR376">
        <v>0</v>
      </c>
      <c r="BS376">
        <f>IF(BR376&lt;&gt;0, BR376, BP376)</f>
        <v>0</v>
      </c>
      <c r="BT376">
        <f>1-BS376/BH376</f>
        <v>0</v>
      </c>
      <c r="BU376">
        <f>(BH376-BG376)/(BH376-BS376)</f>
        <v>0</v>
      </c>
      <c r="BV376">
        <f>(BB376-BH376)/(BB376-BS376)</f>
        <v>0</v>
      </c>
      <c r="BW376">
        <f>(BH376-BG376)/(BH376-BA376)</f>
        <v>0</v>
      </c>
      <c r="BX376">
        <f>(BB376-BH376)/(BB376-BA376)</f>
        <v>0</v>
      </c>
      <c r="BY376">
        <f>(BU376*BS376/BG376)</f>
        <v>0</v>
      </c>
      <c r="BZ376">
        <f>(1-BY376)</f>
        <v>0</v>
      </c>
      <c r="DI376">
        <f>$B$11*EH376+$C$11*EI376+$F$11*ET376*(1-EW376)</f>
        <v>0</v>
      </c>
      <c r="DJ376">
        <f>DI376*DK376</f>
        <v>0</v>
      </c>
      <c r="DK376">
        <f>($B$11*$D$9+$C$11*$D$9+$F$11*((FG376+EY376)/MAX(FG376+EY376+FH376, 0.1)*$I$9+FH376/MAX(FG376+EY376+FH376, 0.1)*$J$9))/($B$11+$C$11+$F$11)</f>
        <v>0</v>
      </c>
      <c r="DL376">
        <f>($B$11*$K$9+$C$11*$K$9+$F$11*((FG376+EY376)/MAX(FG376+EY376+FH376, 0.1)*$P$9+FH376/MAX(FG376+EY376+FH376, 0.1)*$Q$9))/($B$11+$C$11+$F$11)</f>
        <v>0</v>
      </c>
      <c r="DM376">
        <v>3.7</v>
      </c>
      <c r="DN376">
        <v>0.5</v>
      </c>
      <c r="DO376" t="s">
        <v>440</v>
      </c>
      <c r="DP376">
        <v>2</v>
      </c>
      <c r="DQ376" t="b">
        <v>1</v>
      </c>
      <c r="DR376">
        <v>1758650486.1</v>
      </c>
      <c r="DS376">
        <v>1091.128148148148</v>
      </c>
      <c r="DT376">
        <v>1161.967777777778</v>
      </c>
      <c r="DU376">
        <v>24.14628888888889</v>
      </c>
      <c r="DV376">
        <v>18.63827777777778</v>
      </c>
      <c r="DW376">
        <v>1091.245555555555</v>
      </c>
      <c r="DX376">
        <v>23.99417037037037</v>
      </c>
      <c r="DY376">
        <v>500.0414074074075</v>
      </c>
      <c r="DZ376">
        <v>90.42427037037035</v>
      </c>
      <c r="EA376">
        <v>0.03057488888888889</v>
      </c>
      <c r="EB376">
        <v>30.54721851851852</v>
      </c>
      <c r="EC376">
        <v>30.03364814814815</v>
      </c>
      <c r="ED376">
        <v>999.9000000000001</v>
      </c>
      <c r="EE376">
        <v>0</v>
      </c>
      <c r="EF376">
        <v>0</v>
      </c>
      <c r="EG376">
        <v>10002.28518518519</v>
      </c>
      <c r="EH376">
        <v>0</v>
      </c>
      <c r="EI376">
        <v>11.8036</v>
      </c>
      <c r="EJ376">
        <v>-70.84034074074074</v>
      </c>
      <c r="EK376">
        <v>1118.126666666667</v>
      </c>
      <c r="EL376">
        <v>1184.037777777778</v>
      </c>
      <c r="EM376">
        <v>5.508015925925925</v>
      </c>
      <c r="EN376">
        <v>1161.967777777778</v>
      </c>
      <c r="EO376">
        <v>18.63827777777778</v>
      </c>
      <c r="EP376">
        <v>2.18341</v>
      </c>
      <c r="EQ376">
        <v>1.685352222222222</v>
      </c>
      <c r="ER376">
        <v>18.84111111111111</v>
      </c>
      <c r="ES376">
        <v>14.76209259259259</v>
      </c>
      <c r="ET376">
        <v>2000.006296296296</v>
      </c>
      <c r="EU376">
        <v>0.9800019999999999</v>
      </c>
      <c r="EV376">
        <v>0.0199984</v>
      </c>
      <c r="EW376">
        <v>0</v>
      </c>
      <c r="EX376">
        <v>594.8313703703703</v>
      </c>
      <c r="EY376">
        <v>5.00097</v>
      </c>
      <c r="EZ376">
        <v>11918.87777777778</v>
      </c>
      <c r="FA376">
        <v>16707.62222222222</v>
      </c>
      <c r="FB376">
        <v>41.125</v>
      </c>
      <c r="FC376">
        <v>41.5</v>
      </c>
      <c r="FD376">
        <v>41.06199999999999</v>
      </c>
      <c r="FE376">
        <v>41.06199999999999</v>
      </c>
      <c r="FF376">
        <v>41.74066666666667</v>
      </c>
      <c r="FG376">
        <v>1955.106296296296</v>
      </c>
      <c r="FH376">
        <v>39.9</v>
      </c>
      <c r="FI376">
        <v>0</v>
      </c>
      <c r="FJ376">
        <v>1758650494.8</v>
      </c>
      <c r="FK376">
        <v>0</v>
      </c>
      <c r="FL376">
        <v>594.8061538461538</v>
      </c>
      <c r="FM376">
        <v>-0.5039999996629276</v>
      </c>
      <c r="FN376">
        <v>-15.06324787713332</v>
      </c>
      <c r="FO376">
        <v>11918.91538461538</v>
      </c>
      <c r="FP376">
        <v>15</v>
      </c>
      <c r="FQ376">
        <v>0</v>
      </c>
      <c r="FR376" t="s">
        <v>441</v>
      </c>
      <c r="FS376">
        <v>1747247426.5</v>
      </c>
      <c r="FT376">
        <v>1747247420.5</v>
      </c>
      <c r="FU376">
        <v>0</v>
      </c>
      <c r="FV376">
        <v>1.027</v>
      </c>
      <c r="FW376">
        <v>0.031</v>
      </c>
      <c r="FX376">
        <v>0.02</v>
      </c>
      <c r="FY376">
        <v>0.05</v>
      </c>
      <c r="FZ376">
        <v>420</v>
      </c>
      <c r="GA376">
        <v>16</v>
      </c>
      <c r="GB376">
        <v>0.01</v>
      </c>
      <c r="GC376">
        <v>0.1</v>
      </c>
      <c r="GD376">
        <v>-70.75095365853659</v>
      </c>
      <c r="GE376">
        <v>-2.099899651567885</v>
      </c>
      <c r="GF376">
        <v>0.2801491737624554</v>
      </c>
      <c r="GG376">
        <v>0</v>
      </c>
      <c r="GH376">
        <v>594.913911764706</v>
      </c>
      <c r="GI376">
        <v>-1.597112297878631</v>
      </c>
      <c r="GJ376">
        <v>0.2736158070389828</v>
      </c>
      <c r="GK376">
        <v>-1</v>
      </c>
      <c r="GL376">
        <v>5.542146341463414</v>
      </c>
      <c r="GM376">
        <v>-0.6438073170731599</v>
      </c>
      <c r="GN376">
        <v>0.06759431040265323</v>
      </c>
      <c r="GO376">
        <v>0</v>
      </c>
      <c r="GP376">
        <v>0</v>
      </c>
      <c r="GQ376">
        <v>2</v>
      </c>
      <c r="GR376" t="s">
        <v>482</v>
      </c>
      <c r="GS376">
        <v>3.13513</v>
      </c>
      <c r="GT376">
        <v>2.69083</v>
      </c>
      <c r="GU376">
        <v>0.184218</v>
      </c>
      <c r="GV376">
        <v>0.189622</v>
      </c>
      <c r="GW376">
        <v>0.106559</v>
      </c>
      <c r="GX376">
        <v>0.0882396</v>
      </c>
      <c r="GY376">
        <v>25910.1</v>
      </c>
      <c r="GZ376">
        <v>25787.6</v>
      </c>
      <c r="HA376">
        <v>29529.5</v>
      </c>
      <c r="HB376">
        <v>29411</v>
      </c>
      <c r="HC376">
        <v>34858.2</v>
      </c>
      <c r="HD376">
        <v>35526.3</v>
      </c>
      <c r="HE376">
        <v>41553.3</v>
      </c>
      <c r="HF376">
        <v>41786.2</v>
      </c>
      <c r="HG376">
        <v>1.92167</v>
      </c>
      <c r="HH376">
        <v>1.859</v>
      </c>
      <c r="HI376">
        <v>0.06958839999999999</v>
      </c>
      <c r="HJ376">
        <v>0</v>
      </c>
      <c r="HK376">
        <v>28.9199</v>
      </c>
      <c r="HL376">
        <v>999.9</v>
      </c>
      <c r="HM376">
        <v>43.2</v>
      </c>
      <c r="HN376">
        <v>32</v>
      </c>
      <c r="HO376">
        <v>22.8129</v>
      </c>
      <c r="HP376">
        <v>61.8526</v>
      </c>
      <c r="HQ376">
        <v>25.8854</v>
      </c>
      <c r="HR376">
        <v>1</v>
      </c>
      <c r="HS376">
        <v>0.116494</v>
      </c>
      <c r="HT376">
        <v>-0.503807</v>
      </c>
      <c r="HU376">
        <v>20.3379</v>
      </c>
      <c r="HV376">
        <v>5.21699</v>
      </c>
      <c r="HW376">
        <v>12.0134</v>
      </c>
      <c r="HX376">
        <v>4.9886</v>
      </c>
      <c r="HY376">
        <v>3.2875</v>
      </c>
      <c r="HZ376">
        <v>9999</v>
      </c>
      <c r="IA376">
        <v>9999</v>
      </c>
      <c r="IB376">
        <v>9999</v>
      </c>
      <c r="IC376">
        <v>999.9</v>
      </c>
      <c r="ID376">
        <v>1.86764</v>
      </c>
      <c r="IE376">
        <v>1.86676</v>
      </c>
      <c r="IF376">
        <v>1.86607</v>
      </c>
      <c r="IG376">
        <v>1.866</v>
      </c>
      <c r="IH376">
        <v>1.86787</v>
      </c>
      <c r="II376">
        <v>1.87028</v>
      </c>
      <c r="IJ376">
        <v>1.86894</v>
      </c>
      <c r="IK376">
        <v>1.87042</v>
      </c>
      <c r="IL376">
        <v>0</v>
      </c>
      <c r="IM376">
        <v>0</v>
      </c>
      <c r="IN376">
        <v>0</v>
      </c>
      <c r="IO376">
        <v>0</v>
      </c>
      <c r="IP376" t="s">
        <v>443</v>
      </c>
      <c r="IQ376" t="s">
        <v>444</v>
      </c>
      <c r="IR376" t="s">
        <v>445</v>
      </c>
      <c r="IS376" t="s">
        <v>445</v>
      </c>
      <c r="IT376" t="s">
        <v>445</v>
      </c>
      <c r="IU376" t="s">
        <v>445</v>
      </c>
      <c r="IV376">
        <v>0</v>
      </c>
      <c r="IW376">
        <v>100</v>
      </c>
      <c r="IX376">
        <v>100</v>
      </c>
      <c r="IY376">
        <v>-0.14</v>
      </c>
      <c r="IZ376">
        <v>0.152</v>
      </c>
      <c r="JA376">
        <v>0.1520806729546384</v>
      </c>
      <c r="JB376">
        <v>0.0003178419753343253</v>
      </c>
      <c r="JC376">
        <v>-6.012475575984678E-07</v>
      </c>
      <c r="JD376">
        <v>7.594320938325871E-11</v>
      </c>
      <c r="JE376">
        <v>-0.06537213769188976</v>
      </c>
      <c r="JF376">
        <v>-0.002779077146552394</v>
      </c>
      <c r="JG376">
        <v>0.0007843295920201409</v>
      </c>
      <c r="JH376">
        <v>-1.211717912536145E-05</v>
      </c>
      <c r="JI376">
        <v>4</v>
      </c>
      <c r="JJ376">
        <v>2338</v>
      </c>
      <c r="JK376">
        <v>1</v>
      </c>
      <c r="JL376">
        <v>27</v>
      </c>
      <c r="JM376">
        <v>190051.1</v>
      </c>
      <c r="JN376">
        <v>190051.2</v>
      </c>
      <c r="JO376">
        <v>2.39746</v>
      </c>
      <c r="JP376">
        <v>2.24731</v>
      </c>
      <c r="JQ376">
        <v>1.39648</v>
      </c>
      <c r="JR376">
        <v>2.34375</v>
      </c>
      <c r="JS376">
        <v>1.49536</v>
      </c>
      <c r="JT376">
        <v>2.7002</v>
      </c>
      <c r="JU376">
        <v>36.9556</v>
      </c>
      <c r="JV376">
        <v>24.0612</v>
      </c>
      <c r="JW376">
        <v>18</v>
      </c>
      <c r="JX376">
        <v>491.802</v>
      </c>
      <c r="JY376">
        <v>442.293</v>
      </c>
      <c r="JZ376">
        <v>29.2125</v>
      </c>
      <c r="KA376">
        <v>29.121</v>
      </c>
      <c r="KB376">
        <v>29.9999</v>
      </c>
      <c r="KC376">
        <v>28.9637</v>
      </c>
      <c r="KD376">
        <v>28.8941</v>
      </c>
      <c r="KE376">
        <v>48.0869</v>
      </c>
      <c r="KF376">
        <v>21.4489</v>
      </c>
      <c r="KG376">
        <v>33.9454</v>
      </c>
      <c r="KH376">
        <v>29.2048</v>
      </c>
      <c r="KI376">
        <v>1208.95</v>
      </c>
      <c r="KJ376">
        <v>18.8046</v>
      </c>
      <c r="KK376">
        <v>100.923</v>
      </c>
      <c r="KL376">
        <v>100.48</v>
      </c>
    </row>
    <row r="377" spans="1:298">
      <c r="A377">
        <v>361</v>
      </c>
      <c r="B377">
        <v>1758650498.6</v>
      </c>
      <c r="C377">
        <v>8872.599999904633</v>
      </c>
      <c r="D377" t="s">
        <v>1169</v>
      </c>
      <c r="E377" t="s">
        <v>1170</v>
      </c>
      <c r="F377">
        <v>5</v>
      </c>
      <c r="G377" t="s">
        <v>1026</v>
      </c>
      <c r="H377" t="s">
        <v>437</v>
      </c>
      <c r="I377" t="s">
        <v>438</v>
      </c>
      <c r="J377">
        <v>1758650490.814285</v>
      </c>
      <c r="K377">
        <f>(L377)/1000</f>
        <v>0</v>
      </c>
      <c r="L377">
        <f>IF(DQ377, AO377, AI377)</f>
        <v>0</v>
      </c>
      <c r="M377">
        <f>IF(DQ377, AJ377, AH377)</f>
        <v>0</v>
      </c>
      <c r="N377">
        <f>DS377 - IF(AV377&gt;1, M377*DM377*100.0/(AX377), 0)</f>
        <v>0</v>
      </c>
      <c r="O377">
        <f>((U377-K377/2)*N377-M377)/(U377+K377/2)</f>
        <v>0</v>
      </c>
      <c r="P377">
        <f>O377*(DZ377+EA377)/1000.0</f>
        <v>0</v>
      </c>
      <c r="Q377">
        <f>(DS377 - IF(AV377&gt;1, M377*DM377*100.0/(AX377), 0))*(DZ377+EA377)/1000.0</f>
        <v>0</v>
      </c>
      <c r="R377">
        <f>2.0/((1/T377-1/S377)+SIGN(T377)*SQRT((1/T377-1/S377)*(1/T377-1/S377) + 4*DN377/((DN377+1)*(DN377+1))*(2*1/T377*1/S377-1/S377*1/S377)))</f>
        <v>0</v>
      </c>
      <c r="S377">
        <f>IF(LEFT(DO377,1)&lt;&gt;"0",IF(LEFT(DO377,1)="1",3.0,DP377),$D$5+$E$5*(EG377*DZ377/($K$5*1000))+$F$5*(EG377*DZ377/($K$5*1000))*MAX(MIN(DM377,$J$5),$I$5)*MAX(MIN(DM377,$J$5),$I$5)+$G$5*MAX(MIN(DM377,$J$5),$I$5)*(EG377*DZ377/($K$5*1000))+$H$5*(EG377*DZ377/($K$5*1000))*(EG377*DZ377/($K$5*1000)))</f>
        <v>0</v>
      </c>
      <c r="T377">
        <f>K377*(1000-(1000*0.61365*exp(17.502*X377/(240.97+X377))/(DZ377+EA377)+DU377)/2)/(1000*0.61365*exp(17.502*X377/(240.97+X377))/(DZ377+EA377)-DU377)</f>
        <v>0</v>
      </c>
      <c r="U377">
        <f>1/((DN377+1)/(R377/1.6)+1/(S377/1.37)) + DN377/((DN377+1)/(R377/1.6) + DN377/(S377/1.37))</f>
        <v>0</v>
      </c>
      <c r="V377">
        <f>(DI377*DL377)</f>
        <v>0</v>
      </c>
      <c r="W377">
        <f>(EB377+(V377+2*0.95*5.67E-8*(((EB377+$B$7)+273)^4-(EB377+273)^4)-44100*K377)/(1.84*29.3*S377+8*0.95*5.67E-8*(EB377+273)^3))</f>
        <v>0</v>
      </c>
      <c r="X377">
        <f>($C$7*EC377+$D$7*ED377+$E$7*W377)</f>
        <v>0</v>
      </c>
      <c r="Y377">
        <f>0.61365*exp(17.502*X377/(240.97+X377))</f>
        <v>0</v>
      </c>
      <c r="Z377">
        <f>(AA377/AB377*100)</f>
        <v>0</v>
      </c>
      <c r="AA377">
        <f>DU377*(DZ377+EA377)/1000</f>
        <v>0</v>
      </c>
      <c r="AB377">
        <f>0.61365*exp(17.502*EB377/(240.97+EB377))</f>
        <v>0</v>
      </c>
      <c r="AC377">
        <f>(Y377-DU377*(DZ377+EA377)/1000)</f>
        <v>0</v>
      </c>
      <c r="AD377">
        <f>(-K377*44100)</f>
        <v>0</v>
      </c>
      <c r="AE377">
        <f>2*29.3*S377*0.92*(EB377-X377)</f>
        <v>0</v>
      </c>
      <c r="AF377">
        <f>2*0.95*5.67E-8*(((EB377+$B$7)+273)^4-(X377+273)^4)</f>
        <v>0</v>
      </c>
      <c r="AG377">
        <f>V377+AF377+AD377+AE377</f>
        <v>0</v>
      </c>
      <c r="AH377">
        <f>DY377*AV377*(DT377-DS377*(1000-AV377*DV377)/(1000-AV377*DU377))/(100*DM377)</f>
        <v>0</v>
      </c>
      <c r="AI377">
        <f>1000*DY377*AV377*(DU377-DV377)/(100*DM377*(1000-AV377*DU377))</f>
        <v>0</v>
      </c>
      <c r="AJ377">
        <f>(AK377 - AL377 - DZ377*1E3/(8.314*(EB377+273.15)) * AN377/DY377 * AM377) * DY377/(100*DM377) * (1000 - DV377)/1000</f>
        <v>0</v>
      </c>
      <c r="AK377">
        <v>1216.314326280805</v>
      </c>
      <c r="AL377">
        <v>1158.887999999999</v>
      </c>
      <c r="AM377">
        <v>3.395549001174412</v>
      </c>
      <c r="AN377">
        <v>64.96223837057754</v>
      </c>
      <c r="AO377">
        <f>(AQ377 - AP377 + DZ377*1E3/(8.314*(EB377+273.15)) * AS377/DY377 * AR377) * DY377/(100*DM377) * 1000/(1000 - AQ377)</f>
        <v>0</v>
      </c>
      <c r="AP377">
        <v>18.78103591744399</v>
      </c>
      <c r="AQ377">
        <v>24.13907393939393</v>
      </c>
      <c r="AR377">
        <v>5.805784130507062E-06</v>
      </c>
      <c r="AS377">
        <v>107.1830395523258</v>
      </c>
      <c r="AT377">
        <v>0</v>
      </c>
      <c r="AU377">
        <v>0</v>
      </c>
      <c r="AV377">
        <f>IF(AT377*$H$13&gt;=AX377,1.0,(AX377/(AX377-AT377*$H$13)))</f>
        <v>0</v>
      </c>
      <c r="AW377">
        <f>(AV377-1)*100</f>
        <v>0</v>
      </c>
      <c r="AX377">
        <f>MAX(0,($B$13+$C$13*EG377)/(1+$D$13*EG377)*DZ377/(EB377+273)*$E$13)</f>
        <v>0</v>
      </c>
      <c r="AY377" t="s">
        <v>439</v>
      </c>
      <c r="AZ377" t="s">
        <v>439</v>
      </c>
      <c r="BA377">
        <v>0</v>
      </c>
      <c r="BB377">
        <v>0</v>
      </c>
      <c r="BC377">
        <f>1-BA377/BB377</f>
        <v>0</v>
      </c>
      <c r="BD377">
        <v>0</v>
      </c>
      <c r="BE377" t="s">
        <v>439</v>
      </c>
      <c r="BF377" t="s">
        <v>439</v>
      </c>
      <c r="BG377">
        <v>0</v>
      </c>
      <c r="BH377">
        <v>0</v>
      </c>
      <c r="BI377">
        <f>1-BG377/BH377</f>
        <v>0</v>
      </c>
      <c r="BJ377">
        <v>0.5</v>
      </c>
      <c r="BK377">
        <f>DJ377</f>
        <v>0</v>
      </c>
      <c r="BL377">
        <f>M377</f>
        <v>0</v>
      </c>
      <c r="BM377">
        <f>BI377*BJ377*BK377</f>
        <v>0</v>
      </c>
      <c r="BN377">
        <f>(BL377-BD377)/BK377</f>
        <v>0</v>
      </c>
      <c r="BO377">
        <f>(BB377-BH377)/BH377</f>
        <v>0</v>
      </c>
      <c r="BP377">
        <f>BA377/(BC377+BA377/BH377)</f>
        <v>0</v>
      </c>
      <c r="BQ377" t="s">
        <v>439</v>
      </c>
      <c r="BR377">
        <v>0</v>
      </c>
      <c r="BS377">
        <f>IF(BR377&lt;&gt;0, BR377, BP377)</f>
        <v>0</v>
      </c>
      <c r="BT377">
        <f>1-BS377/BH377</f>
        <v>0</v>
      </c>
      <c r="BU377">
        <f>(BH377-BG377)/(BH377-BS377)</f>
        <v>0</v>
      </c>
      <c r="BV377">
        <f>(BB377-BH377)/(BB377-BS377)</f>
        <v>0</v>
      </c>
      <c r="BW377">
        <f>(BH377-BG377)/(BH377-BA377)</f>
        <v>0</v>
      </c>
      <c r="BX377">
        <f>(BB377-BH377)/(BB377-BA377)</f>
        <v>0</v>
      </c>
      <c r="BY377">
        <f>(BU377*BS377/BG377)</f>
        <v>0</v>
      </c>
      <c r="BZ377">
        <f>(1-BY377)</f>
        <v>0</v>
      </c>
      <c r="DI377">
        <f>$B$11*EH377+$C$11*EI377+$F$11*ET377*(1-EW377)</f>
        <v>0</v>
      </c>
      <c r="DJ377">
        <f>DI377*DK377</f>
        <v>0</v>
      </c>
      <c r="DK377">
        <f>($B$11*$D$9+$C$11*$D$9+$F$11*((FG377+EY377)/MAX(FG377+EY377+FH377, 0.1)*$I$9+FH377/MAX(FG377+EY377+FH377, 0.1)*$J$9))/($B$11+$C$11+$F$11)</f>
        <v>0</v>
      </c>
      <c r="DL377">
        <f>($B$11*$K$9+$C$11*$K$9+$F$11*((FG377+EY377)/MAX(FG377+EY377+FH377, 0.1)*$P$9+FH377/MAX(FG377+EY377+FH377, 0.1)*$Q$9))/($B$11+$C$11+$F$11)</f>
        <v>0</v>
      </c>
      <c r="DM377">
        <v>3.7</v>
      </c>
      <c r="DN377">
        <v>0.5</v>
      </c>
      <c r="DO377" t="s">
        <v>440</v>
      </c>
      <c r="DP377">
        <v>2</v>
      </c>
      <c r="DQ377" t="b">
        <v>1</v>
      </c>
      <c r="DR377">
        <v>1758650490.814285</v>
      </c>
      <c r="DS377">
        <v>1106.761428571428</v>
      </c>
      <c r="DT377">
        <v>1177.726428571429</v>
      </c>
      <c r="DU377">
        <v>24.13897142857143</v>
      </c>
      <c r="DV377">
        <v>18.69991785714285</v>
      </c>
      <c r="DW377">
        <v>1106.89</v>
      </c>
      <c r="DX377">
        <v>23.98695714285714</v>
      </c>
      <c r="DY377">
        <v>500.0221071428571</v>
      </c>
      <c r="DZ377">
        <v>90.42402142857144</v>
      </c>
      <c r="EA377">
        <v>0.03054865714285714</v>
      </c>
      <c r="EB377">
        <v>30.54453214285715</v>
      </c>
      <c r="EC377">
        <v>30.04052142857143</v>
      </c>
      <c r="ED377">
        <v>999.9000000000002</v>
      </c>
      <c r="EE377">
        <v>0</v>
      </c>
      <c r="EF377">
        <v>0</v>
      </c>
      <c r="EG377">
        <v>9994.664999999999</v>
      </c>
      <c r="EH377">
        <v>0</v>
      </c>
      <c r="EI377">
        <v>11.8036</v>
      </c>
      <c r="EJ377">
        <v>-70.96549999999999</v>
      </c>
      <c r="EK377">
        <v>1134.138214285714</v>
      </c>
      <c r="EL377">
        <v>1200.171428571428</v>
      </c>
      <c r="EM377">
        <v>5.439063214285715</v>
      </c>
      <c r="EN377">
        <v>1177.726428571429</v>
      </c>
      <c r="EO377">
        <v>18.69991785714285</v>
      </c>
      <c r="EP377">
        <v>2.1827425</v>
      </c>
      <c r="EQ377">
        <v>1.690921071428571</v>
      </c>
      <c r="ER377">
        <v>18.83622142857143</v>
      </c>
      <c r="ES377">
        <v>14.81323214285714</v>
      </c>
      <c r="ET377">
        <v>2000.006428571429</v>
      </c>
      <c r="EU377">
        <v>0.9800019999999999</v>
      </c>
      <c r="EV377">
        <v>0.0199984</v>
      </c>
      <c r="EW377">
        <v>0</v>
      </c>
      <c r="EX377">
        <v>594.7095357142856</v>
      </c>
      <c r="EY377">
        <v>5.00097</v>
      </c>
      <c r="EZ377">
        <v>11917.81785714286</v>
      </c>
      <c r="FA377">
        <v>16707.62857142857</v>
      </c>
      <c r="FB377">
        <v>41.125</v>
      </c>
      <c r="FC377">
        <v>41.5</v>
      </c>
      <c r="FD377">
        <v>41.06199999999999</v>
      </c>
      <c r="FE377">
        <v>41.06199999999999</v>
      </c>
      <c r="FF377">
        <v>41.7365</v>
      </c>
      <c r="FG377">
        <v>1955.106428571429</v>
      </c>
      <c r="FH377">
        <v>39.9</v>
      </c>
      <c r="FI377">
        <v>0</v>
      </c>
      <c r="FJ377">
        <v>1758650499.6</v>
      </c>
      <c r="FK377">
        <v>0</v>
      </c>
      <c r="FL377">
        <v>594.6851923076923</v>
      </c>
      <c r="FM377">
        <v>-0.3881367523100145</v>
      </c>
      <c r="FN377">
        <v>-13.76068376567717</v>
      </c>
      <c r="FO377">
        <v>11917.78846153846</v>
      </c>
      <c r="FP377">
        <v>15</v>
      </c>
      <c r="FQ377">
        <v>0</v>
      </c>
      <c r="FR377" t="s">
        <v>441</v>
      </c>
      <c r="FS377">
        <v>1747247426.5</v>
      </c>
      <c r="FT377">
        <v>1747247420.5</v>
      </c>
      <c r="FU377">
        <v>0</v>
      </c>
      <c r="FV377">
        <v>1.027</v>
      </c>
      <c r="FW377">
        <v>0.031</v>
      </c>
      <c r="FX377">
        <v>0.02</v>
      </c>
      <c r="FY377">
        <v>0.05</v>
      </c>
      <c r="FZ377">
        <v>420</v>
      </c>
      <c r="GA377">
        <v>16</v>
      </c>
      <c r="GB377">
        <v>0.01</v>
      </c>
      <c r="GC377">
        <v>0.1</v>
      </c>
      <c r="GD377">
        <v>-70.89040487804878</v>
      </c>
      <c r="GE377">
        <v>-1.278370034843206</v>
      </c>
      <c r="GF377">
        <v>0.1880224959960775</v>
      </c>
      <c r="GG377">
        <v>0</v>
      </c>
      <c r="GH377">
        <v>594.7752352941178</v>
      </c>
      <c r="GI377">
        <v>-1.180045838490071</v>
      </c>
      <c r="GJ377">
        <v>0.263576427003582</v>
      </c>
      <c r="GK377">
        <v>-1</v>
      </c>
      <c r="GL377">
        <v>5.48305756097561</v>
      </c>
      <c r="GM377">
        <v>-0.8802177700348442</v>
      </c>
      <c r="GN377">
        <v>0.08863116340068242</v>
      </c>
      <c r="GO377">
        <v>0</v>
      </c>
      <c r="GP377">
        <v>0</v>
      </c>
      <c r="GQ377">
        <v>2</v>
      </c>
      <c r="GR377" t="s">
        <v>482</v>
      </c>
      <c r="GS377">
        <v>3.13518</v>
      </c>
      <c r="GT377">
        <v>2.69082</v>
      </c>
      <c r="GU377">
        <v>0.185939</v>
      </c>
      <c r="GV377">
        <v>0.191302</v>
      </c>
      <c r="GW377">
        <v>0.106565</v>
      </c>
      <c r="GX377">
        <v>0.0882949</v>
      </c>
      <c r="GY377">
        <v>25855.4</v>
      </c>
      <c r="GZ377">
        <v>25734.4</v>
      </c>
      <c r="HA377">
        <v>29529.5</v>
      </c>
      <c r="HB377">
        <v>29411.4</v>
      </c>
      <c r="HC377">
        <v>34858.2</v>
      </c>
      <c r="HD377">
        <v>35524.8</v>
      </c>
      <c r="HE377">
        <v>41553.6</v>
      </c>
      <c r="HF377">
        <v>41787</v>
      </c>
      <c r="HG377">
        <v>1.92148</v>
      </c>
      <c r="HH377">
        <v>1.85912</v>
      </c>
      <c r="HI377">
        <v>0.0692084</v>
      </c>
      <c r="HJ377">
        <v>0</v>
      </c>
      <c r="HK377">
        <v>28.9194</v>
      </c>
      <c r="HL377">
        <v>999.9</v>
      </c>
      <c r="HM377">
        <v>43.2</v>
      </c>
      <c r="HN377">
        <v>32</v>
      </c>
      <c r="HO377">
        <v>22.8109</v>
      </c>
      <c r="HP377">
        <v>62.0726</v>
      </c>
      <c r="HQ377">
        <v>26.0016</v>
      </c>
      <c r="HR377">
        <v>1</v>
      </c>
      <c r="HS377">
        <v>0.116133</v>
      </c>
      <c r="HT377">
        <v>-0.413837</v>
      </c>
      <c r="HU377">
        <v>20.3381</v>
      </c>
      <c r="HV377">
        <v>5.21789</v>
      </c>
      <c r="HW377">
        <v>12.0129</v>
      </c>
      <c r="HX377">
        <v>4.98885</v>
      </c>
      <c r="HY377">
        <v>3.2877</v>
      </c>
      <c r="HZ377">
        <v>9999</v>
      </c>
      <c r="IA377">
        <v>9999</v>
      </c>
      <c r="IB377">
        <v>9999</v>
      </c>
      <c r="IC377">
        <v>999.9</v>
      </c>
      <c r="ID377">
        <v>1.86762</v>
      </c>
      <c r="IE377">
        <v>1.86676</v>
      </c>
      <c r="IF377">
        <v>1.86607</v>
      </c>
      <c r="IG377">
        <v>1.866</v>
      </c>
      <c r="IH377">
        <v>1.86791</v>
      </c>
      <c r="II377">
        <v>1.87028</v>
      </c>
      <c r="IJ377">
        <v>1.86894</v>
      </c>
      <c r="IK377">
        <v>1.87042</v>
      </c>
      <c r="IL377">
        <v>0</v>
      </c>
      <c r="IM377">
        <v>0</v>
      </c>
      <c r="IN377">
        <v>0</v>
      </c>
      <c r="IO377">
        <v>0</v>
      </c>
      <c r="IP377" t="s">
        <v>443</v>
      </c>
      <c r="IQ377" t="s">
        <v>444</v>
      </c>
      <c r="IR377" t="s">
        <v>445</v>
      </c>
      <c r="IS377" t="s">
        <v>445</v>
      </c>
      <c r="IT377" t="s">
        <v>445</v>
      </c>
      <c r="IU377" t="s">
        <v>445</v>
      </c>
      <c r="IV377">
        <v>0</v>
      </c>
      <c r="IW377">
        <v>100</v>
      </c>
      <c r="IX377">
        <v>100</v>
      </c>
      <c r="IY377">
        <v>-0.15</v>
      </c>
      <c r="IZ377">
        <v>0.1519</v>
      </c>
      <c r="JA377">
        <v>0.1520806729546384</v>
      </c>
      <c r="JB377">
        <v>0.0003178419753343253</v>
      </c>
      <c r="JC377">
        <v>-6.012475575984678E-07</v>
      </c>
      <c r="JD377">
        <v>7.594320938325871E-11</v>
      </c>
      <c r="JE377">
        <v>-0.06537213769188976</v>
      </c>
      <c r="JF377">
        <v>-0.002779077146552394</v>
      </c>
      <c r="JG377">
        <v>0.0007843295920201409</v>
      </c>
      <c r="JH377">
        <v>-1.211717912536145E-05</v>
      </c>
      <c r="JI377">
        <v>4</v>
      </c>
      <c r="JJ377">
        <v>2338</v>
      </c>
      <c r="JK377">
        <v>1</v>
      </c>
      <c r="JL377">
        <v>27</v>
      </c>
      <c r="JM377">
        <v>190051.2</v>
      </c>
      <c r="JN377">
        <v>190051.3</v>
      </c>
      <c r="JO377">
        <v>2.42676</v>
      </c>
      <c r="JP377">
        <v>2.2522</v>
      </c>
      <c r="JQ377">
        <v>1.39648</v>
      </c>
      <c r="JR377">
        <v>2.34741</v>
      </c>
      <c r="JS377">
        <v>1.49536</v>
      </c>
      <c r="JT377">
        <v>2.6355</v>
      </c>
      <c r="JU377">
        <v>36.9556</v>
      </c>
      <c r="JV377">
        <v>24.0612</v>
      </c>
      <c r="JW377">
        <v>18</v>
      </c>
      <c r="JX377">
        <v>491.675</v>
      </c>
      <c r="JY377">
        <v>442.368</v>
      </c>
      <c r="JZ377">
        <v>29.1723</v>
      </c>
      <c r="KA377">
        <v>29.121</v>
      </c>
      <c r="KB377">
        <v>29.9999</v>
      </c>
      <c r="KC377">
        <v>28.9637</v>
      </c>
      <c r="KD377">
        <v>28.894</v>
      </c>
      <c r="KE377">
        <v>48.5938</v>
      </c>
      <c r="KF377">
        <v>21.4489</v>
      </c>
      <c r="KG377">
        <v>33.9454</v>
      </c>
      <c r="KH377">
        <v>29.1578</v>
      </c>
      <c r="KI377">
        <v>1222.31</v>
      </c>
      <c r="KJ377">
        <v>18.8536</v>
      </c>
      <c r="KK377">
        <v>100.923</v>
      </c>
      <c r="KL377">
        <v>100.482</v>
      </c>
    </row>
    <row r="378" spans="1:298">
      <c r="A378">
        <v>362</v>
      </c>
      <c r="B378">
        <v>1758650503.6</v>
      </c>
      <c r="C378">
        <v>8877.599999904633</v>
      </c>
      <c r="D378" t="s">
        <v>1171</v>
      </c>
      <c r="E378" t="s">
        <v>1172</v>
      </c>
      <c r="F378">
        <v>5</v>
      </c>
      <c r="G378" t="s">
        <v>1026</v>
      </c>
      <c r="H378" t="s">
        <v>437</v>
      </c>
      <c r="I378" t="s">
        <v>438</v>
      </c>
      <c r="J378">
        <v>1758650496.1</v>
      </c>
      <c r="K378">
        <f>(L378)/1000</f>
        <v>0</v>
      </c>
      <c r="L378">
        <f>IF(DQ378, AO378, AI378)</f>
        <v>0</v>
      </c>
      <c r="M378">
        <f>IF(DQ378, AJ378, AH378)</f>
        <v>0</v>
      </c>
      <c r="N378">
        <f>DS378 - IF(AV378&gt;1, M378*DM378*100.0/(AX378), 0)</f>
        <v>0</v>
      </c>
      <c r="O378">
        <f>((U378-K378/2)*N378-M378)/(U378+K378/2)</f>
        <v>0</v>
      </c>
      <c r="P378">
        <f>O378*(DZ378+EA378)/1000.0</f>
        <v>0</v>
      </c>
      <c r="Q378">
        <f>(DS378 - IF(AV378&gt;1, M378*DM378*100.0/(AX378), 0))*(DZ378+EA378)/1000.0</f>
        <v>0</v>
      </c>
      <c r="R378">
        <f>2.0/((1/T378-1/S378)+SIGN(T378)*SQRT((1/T378-1/S378)*(1/T378-1/S378) + 4*DN378/((DN378+1)*(DN378+1))*(2*1/T378*1/S378-1/S378*1/S378)))</f>
        <v>0</v>
      </c>
      <c r="S378">
        <f>IF(LEFT(DO378,1)&lt;&gt;"0",IF(LEFT(DO378,1)="1",3.0,DP378),$D$5+$E$5*(EG378*DZ378/($K$5*1000))+$F$5*(EG378*DZ378/($K$5*1000))*MAX(MIN(DM378,$J$5),$I$5)*MAX(MIN(DM378,$J$5),$I$5)+$G$5*MAX(MIN(DM378,$J$5),$I$5)*(EG378*DZ378/($K$5*1000))+$H$5*(EG378*DZ378/($K$5*1000))*(EG378*DZ378/($K$5*1000)))</f>
        <v>0</v>
      </c>
      <c r="T378">
        <f>K378*(1000-(1000*0.61365*exp(17.502*X378/(240.97+X378))/(DZ378+EA378)+DU378)/2)/(1000*0.61365*exp(17.502*X378/(240.97+X378))/(DZ378+EA378)-DU378)</f>
        <v>0</v>
      </c>
      <c r="U378">
        <f>1/((DN378+1)/(R378/1.6)+1/(S378/1.37)) + DN378/((DN378+1)/(R378/1.6) + DN378/(S378/1.37))</f>
        <v>0</v>
      </c>
      <c r="V378">
        <f>(DI378*DL378)</f>
        <v>0</v>
      </c>
      <c r="W378">
        <f>(EB378+(V378+2*0.95*5.67E-8*(((EB378+$B$7)+273)^4-(EB378+273)^4)-44100*K378)/(1.84*29.3*S378+8*0.95*5.67E-8*(EB378+273)^3))</f>
        <v>0</v>
      </c>
      <c r="X378">
        <f>($C$7*EC378+$D$7*ED378+$E$7*W378)</f>
        <v>0</v>
      </c>
      <c r="Y378">
        <f>0.61365*exp(17.502*X378/(240.97+X378))</f>
        <v>0</v>
      </c>
      <c r="Z378">
        <f>(AA378/AB378*100)</f>
        <v>0</v>
      </c>
      <c r="AA378">
        <f>DU378*(DZ378+EA378)/1000</f>
        <v>0</v>
      </c>
      <c r="AB378">
        <f>0.61365*exp(17.502*EB378/(240.97+EB378))</f>
        <v>0</v>
      </c>
      <c r="AC378">
        <f>(Y378-DU378*(DZ378+EA378)/1000)</f>
        <v>0</v>
      </c>
      <c r="AD378">
        <f>(-K378*44100)</f>
        <v>0</v>
      </c>
      <c r="AE378">
        <f>2*29.3*S378*0.92*(EB378-X378)</f>
        <v>0</v>
      </c>
      <c r="AF378">
        <f>2*0.95*5.67E-8*(((EB378+$B$7)+273)^4-(X378+273)^4)</f>
        <v>0</v>
      </c>
      <c r="AG378">
        <f>V378+AF378+AD378+AE378</f>
        <v>0</v>
      </c>
      <c r="AH378">
        <f>DY378*AV378*(DT378-DS378*(1000-AV378*DV378)/(1000-AV378*DU378))/(100*DM378)</f>
        <v>0</v>
      </c>
      <c r="AI378">
        <f>1000*DY378*AV378*(DU378-DV378)/(100*DM378*(1000-AV378*DU378))</f>
        <v>0</v>
      </c>
      <c r="AJ378">
        <f>(AK378 - AL378 - DZ378*1E3/(8.314*(EB378+273.15)) * AN378/DY378 * AM378) * DY378/(100*DM378) * (1000 - DV378)/1000</f>
        <v>0</v>
      </c>
      <c r="AK378">
        <v>1233.597802501685</v>
      </c>
      <c r="AL378">
        <v>1175.76</v>
      </c>
      <c r="AM378">
        <v>3.388674040345223</v>
      </c>
      <c r="AN378">
        <v>64.96223837057754</v>
      </c>
      <c r="AO378">
        <f>(AQ378 - AP378 + DZ378*1E3/(8.314*(EB378+273.15)) * AS378/DY378 * AR378) * DY378/(100*DM378) * 1000/(1000 - AQ378)</f>
        <v>0</v>
      </c>
      <c r="AP378">
        <v>18.78725335339671</v>
      </c>
      <c r="AQ378">
        <v>24.11530666666666</v>
      </c>
      <c r="AR378">
        <v>-0.005652618515200811</v>
      </c>
      <c r="AS378">
        <v>107.1830395523258</v>
      </c>
      <c r="AT378">
        <v>0</v>
      </c>
      <c r="AU378">
        <v>0</v>
      </c>
      <c r="AV378">
        <f>IF(AT378*$H$13&gt;=AX378,1.0,(AX378/(AX378-AT378*$H$13)))</f>
        <v>0</v>
      </c>
      <c r="AW378">
        <f>(AV378-1)*100</f>
        <v>0</v>
      </c>
      <c r="AX378">
        <f>MAX(0,($B$13+$C$13*EG378)/(1+$D$13*EG378)*DZ378/(EB378+273)*$E$13)</f>
        <v>0</v>
      </c>
      <c r="AY378" t="s">
        <v>439</v>
      </c>
      <c r="AZ378" t="s">
        <v>439</v>
      </c>
      <c r="BA378">
        <v>0</v>
      </c>
      <c r="BB378">
        <v>0</v>
      </c>
      <c r="BC378">
        <f>1-BA378/BB378</f>
        <v>0</v>
      </c>
      <c r="BD378">
        <v>0</v>
      </c>
      <c r="BE378" t="s">
        <v>439</v>
      </c>
      <c r="BF378" t="s">
        <v>439</v>
      </c>
      <c r="BG378">
        <v>0</v>
      </c>
      <c r="BH378">
        <v>0</v>
      </c>
      <c r="BI378">
        <f>1-BG378/BH378</f>
        <v>0</v>
      </c>
      <c r="BJ378">
        <v>0.5</v>
      </c>
      <c r="BK378">
        <f>DJ378</f>
        <v>0</v>
      </c>
      <c r="BL378">
        <f>M378</f>
        <v>0</v>
      </c>
      <c r="BM378">
        <f>BI378*BJ378*BK378</f>
        <v>0</v>
      </c>
      <c r="BN378">
        <f>(BL378-BD378)/BK378</f>
        <v>0</v>
      </c>
      <c r="BO378">
        <f>(BB378-BH378)/BH378</f>
        <v>0</v>
      </c>
      <c r="BP378">
        <f>BA378/(BC378+BA378/BH378)</f>
        <v>0</v>
      </c>
      <c r="BQ378" t="s">
        <v>439</v>
      </c>
      <c r="BR378">
        <v>0</v>
      </c>
      <c r="BS378">
        <f>IF(BR378&lt;&gt;0, BR378, BP378)</f>
        <v>0</v>
      </c>
      <c r="BT378">
        <f>1-BS378/BH378</f>
        <v>0</v>
      </c>
      <c r="BU378">
        <f>(BH378-BG378)/(BH378-BS378)</f>
        <v>0</v>
      </c>
      <c r="BV378">
        <f>(BB378-BH378)/(BB378-BS378)</f>
        <v>0</v>
      </c>
      <c r="BW378">
        <f>(BH378-BG378)/(BH378-BA378)</f>
        <v>0</v>
      </c>
      <c r="BX378">
        <f>(BB378-BH378)/(BB378-BA378)</f>
        <v>0</v>
      </c>
      <c r="BY378">
        <f>(BU378*BS378/BG378)</f>
        <v>0</v>
      </c>
      <c r="BZ378">
        <f>(1-BY378)</f>
        <v>0</v>
      </c>
      <c r="DI378">
        <f>$B$11*EH378+$C$11*EI378+$F$11*ET378*(1-EW378)</f>
        <v>0</v>
      </c>
      <c r="DJ378">
        <f>DI378*DK378</f>
        <v>0</v>
      </c>
      <c r="DK378">
        <f>($B$11*$D$9+$C$11*$D$9+$F$11*((FG378+EY378)/MAX(FG378+EY378+FH378, 0.1)*$I$9+FH378/MAX(FG378+EY378+FH378, 0.1)*$J$9))/($B$11+$C$11+$F$11)</f>
        <v>0</v>
      </c>
      <c r="DL378">
        <f>($B$11*$K$9+$C$11*$K$9+$F$11*((FG378+EY378)/MAX(FG378+EY378+FH378, 0.1)*$P$9+FH378/MAX(FG378+EY378+FH378, 0.1)*$Q$9))/($B$11+$C$11+$F$11)</f>
        <v>0</v>
      </c>
      <c r="DM378">
        <v>3.7</v>
      </c>
      <c r="DN378">
        <v>0.5</v>
      </c>
      <c r="DO378" t="s">
        <v>440</v>
      </c>
      <c r="DP378">
        <v>2</v>
      </c>
      <c r="DQ378" t="b">
        <v>1</v>
      </c>
      <c r="DR378">
        <v>1758650496.1</v>
      </c>
      <c r="DS378">
        <v>1124.250740740741</v>
      </c>
      <c r="DT378">
        <v>1195.462222222222</v>
      </c>
      <c r="DU378">
        <v>24.13287777777778</v>
      </c>
      <c r="DV378">
        <v>18.75830740740741</v>
      </c>
      <c r="DW378">
        <v>1124.392962962963</v>
      </c>
      <c r="DX378">
        <v>23.98095555555556</v>
      </c>
      <c r="DY378">
        <v>500.0207407407407</v>
      </c>
      <c r="DZ378">
        <v>90.42342222222223</v>
      </c>
      <c r="EA378">
        <v>0.03056477407407408</v>
      </c>
      <c r="EB378">
        <v>30.54304074074074</v>
      </c>
      <c r="EC378">
        <v>30.04957777777777</v>
      </c>
      <c r="ED378">
        <v>999.9000000000001</v>
      </c>
      <c r="EE378">
        <v>0</v>
      </c>
      <c r="EF378">
        <v>0</v>
      </c>
      <c r="EG378">
        <v>9997.63777777778</v>
      </c>
      <c r="EH378">
        <v>0</v>
      </c>
      <c r="EI378">
        <v>11.8036</v>
      </c>
      <c r="EJ378">
        <v>-71.2121037037037</v>
      </c>
      <c r="EK378">
        <v>1152.052222222222</v>
      </c>
      <c r="EL378">
        <v>1218.316666666667</v>
      </c>
      <c r="EM378">
        <v>5.374580370370371</v>
      </c>
      <c r="EN378">
        <v>1195.462222222222</v>
      </c>
      <c r="EO378">
        <v>18.75830740740741</v>
      </c>
      <c r="EP378">
        <v>2.182178148148148</v>
      </c>
      <c r="EQ378">
        <v>1.69619</v>
      </c>
      <c r="ER378">
        <v>18.83208148148148</v>
      </c>
      <c r="ES378">
        <v>14.86157777777778</v>
      </c>
      <c r="ET378">
        <v>1999.993703703704</v>
      </c>
      <c r="EU378">
        <v>0.9800018888888888</v>
      </c>
      <c r="EV378">
        <v>0.01999851111111111</v>
      </c>
      <c r="EW378">
        <v>0</v>
      </c>
      <c r="EX378">
        <v>594.5995555555556</v>
      </c>
      <c r="EY378">
        <v>5.00097</v>
      </c>
      <c r="EZ378">
        <v>11916.6</v>
      </c>
      <c r="FA378">
        <v>16707.52592592593</v>
      </c>
      <c r="FB378">
        <v>41.125</v>
      </c>
      <c r="FC378">
        <v>41.5</v>
      </c>
      <c r="FD378">
        <v>41.06199999999999</v>
      </c>
      <c r="FE378">
        <v>41.06199999999999</v>
      </c>
      <c r="FF378">
        <v>41.73133333333333</v>
      </c>
      <c r="FG378">
        <v>1955.093703703703</v>
      </c>
      <c r="FH378">
        <v>39.9</v>
      </c>
      <c r="FI378">
        <v>0</v>
      </c>
      <c r="FJ378">
        <v>1758650505</v>
      </c>
      <c r="FK378">
        <v>0</v>
      </c>
      <c r="FL378">
        <v>594.5847200000001</v>
      </c>
      <c r="FM378">
        <v>-2.490769233630942</v>
      </c>
      <c r="FN378">
        <v>-13.32307689158321</v>
      </c>
      <c r="FO378">
        <v>11916.456</v>
      </c>
      <c r="FP378">
        <v>15</v>
      </c>
      <c r="FQ378">
        <v>0</v>
      </c>
      <c r="FR378" t="s">
        <v>441</v>
      </c>
      <c r="FS378">
        <v>1747247426.5</v>
      </c>
      <c r="FT378">
        <v>1747247420.5</v>
      </c>
      <c r="FU378">
        <v>0</v>
      </c>
      <c r="FV378">
        <v>1.027</v>
      </c>
      <c r="FW378">
        <v>0.031</v>
      </c>
      <c r="FX378">
        <v>0.02</v>
      </c>
      <c r="FY378">
        <v>0.05</v>
      </c>
      <c r="FZ378">
        <v>420</v>
      </c>
      <c r="GA378">
        <v>16</v>
      </c>
      <c r="GB378">
        <v>0.01</v>
      </c>
      <c r="GC378">
        <v>0.1</v>
      </c>
      <c r="GD378">
        <v>-71.1123075</v>
      </c>
      <c r="GE378">
        <v>-2.574359099437017</v>
      </c>
      <c r="GF378">
        <v>0.2821098610359986</v>
      </c>
      <c r="GG378">
        <v>0</v>
      </c>
      <c r="GH378">
        <v>594.6214705882353</v>
      </c>
      <c r="GI378">
        <v>-0.9586554601199422</v>
      </c>
      <c r="GJ378">
        <v>0.2491263836234599</v>
      </c>
      <c r="GK378">
        <v>-1</v>
      </c>
      <c r="GL378">
        <v>5.414152499999999</v>
      </c>
      <c r="GM378">
        <v>-0.737360150093803</v>
      </c>
      <c r="GN378">
        <v>0.07481111163289847</v>
      </c>
      <c r="GO378">
        <v>0</v>
      </c>
      <c r="GP378">
        <v>0</v>
      </c>
      <c r="GQ378">
        <v>2</v>
      </c>
      <c r="GR378" t="s">
        <v>482</v>
      </c>
      <c r="GS378">
        <v>3.13545</v>
      </c>
      <c r="GT378">
        <v>2.69067</v>
      </c>
      <c r="GU378">
        <v>0.187652</v>
      </c>
      <c r="GV378">
        <v>0.192973</v>
      </c>
      <c r="GW378">
        <v>0.106482</v>
      </c>
      <c r="GX378">
        <v>0.0883158</v>
      </c>
      <c r="GY378">
        <v>25800.4</v>
      </c>
      <c r="GZ378">
        <v>25681.4</v>
      </c>
      <c r="HA378">
        <v>29528.9</v>
      </c>
      <c r="HB378">
        <v>29411.7</v>
      </c>
      <c r="HC378">
        <v>34861</v>
      </c>
      <c r="HD378">
        <v>35524</v>
      </c>
      <c r="HE378">
        <v>41553</v>
      </c>
      <c r="HF378">
        <v>41787</v>
      </c>
      <c r="HG378">
        <v>1.92185</v>
      </c>
      <c r="HH378">
        <v>1.85912</v>
      </c>
      <c r="HI378">
        <v>0.0707805</v>
      </c>
      <c r="HJ378">
        <v>0</v>
      </c>
      <c r="HK378">
        <v>28.9174</v>
      </c>
      <c r="HL378">
        <v>999.9</v>
      </c>
      <c r="HM378">
        <v>43.2</v>
      </c>
      <c r="HN378">
        <v>32</v>
      </c>
      <c r="HO378">
        <v>22.8135</v>
      </c>
      <c r="HP378">
        <v>61.9026</v>
      </c>
      <c r="HQ378">
        <v>25.7732</v>
      </c>
      <c r="HR378">
        <v>1</v>
      </c>
      <c r="HS378">
        <v>0.116067</v>
      </c>
      <c r="HT378">
        <v>-0.354518</v>
      </c>
      <c r="HU378">
        <v>20.3382</v>
      </c>
      <c r="HV378">
        <v>5.21759</v>
      </c>
      <c r="HW378">
        <v>12.014</v>
      </c>
      <c r="HX378">
        <v>4.989</v>
      </c>
      <c r="HY378">
        <v>3.2877</v>
      </c>
      <c r="HZ378">
        <v>9999</v>
      </c>
      <c r="IA378">
        <v>9999</v>
      </c>
      <c r="IB378">
        <v>9999</v>
      </c>
      <c r="IC378">
        <v>999.9</v>
      </c>
      <c r="ID378">
        <v>1.86761</v>
      </c>
      <c r="IE378">
        <v>1.86676</v>
      </c>
      <c r="IF378">
        <v>1.8661</v>
      </c>
      <c r="IG378">
        <v>1.86601</v>
      </c>
      <c r="IH378">
        <v>1.86787</v>
      </c>
      <c r="II378">
        <v>1.87029</v>
      </c>
      <c r="IJ378">
        <v>1.86896</v>
      </c>
      <c r="IK378">
        <v>1.87042</v>
      </c>
      <c r="IL378">
        <v>0</v>
      </c>
      <c r="IM378">
        <v>0</v>
      </c>
      <c r="IN378">
        <v>0</v>
      </c>
      <c r="IO378">
        <v>0</v>
      </c>
      <c r="IP378" t="s">
        <v>443</v>
      </c>
      <c r="IQ378" t="s">
        <v>444</v>
      </c>
      <c r="IR378" t="s">
        <v>445</v>
      </c>
      <c r="IS378" t="s">
        <v>445</v>
      </c>
      <c r="IT378" t="s">
        <v>445</v>
      </c>
      <c r="IU378" t="s">
        <v>445</v>
      </c>
      <c r="IV378">
        <v>0</v>
      </c>
      <c r="IW378">
        <v>100</v>
      </c>
      <c r="IX378">
        <v>100</v>
      </c>
      <c r="IY378">
        <v>-0.16</v>
      </c>
      <c r="IZ378">
        <v>0.1517</v>
      </c>
      <c r="JA378">
        <v>0.1520806729546384</v>
      </c>
      <c r="JB378">
        <v>0.0003178419753343253</v>
      </c>
      <c r="JC378">
        <v>-6.012475575984678E-07</v>
      </c>
      <c r="JD378">
        <v>7.594320938325871E-11</v>
      </c>
      <c r="JE378">
        <v>-0.06537213769188976</v>
      </c>
      <c r="JF378">
        <v>-0.002779077146552394</v>
      </c>
      <c r="JG378">
        <v>0.0007843295920201409</v>
      </c>
      <c r="JH378">
        <v>-1.211717912536145E-05</v>
      </c>
      <c r="JI378">
        <v>4</v>
      </c>
      <c r="JJ378">
        <v>2338</v>
      </c>
      <c r="JK378">
        <v>1</v>
      </c>
      <c r="JL378">
        <v>27</v>
      </c>
      <c r="JM378">
        <v>190051.3</v>
      </c>
      <c r="JN378">
        <v>190051.4</v>
      </c>
      <c r="JO378">
        <v>2.45117</v>
      </c>
      <c r="JP378">
        <v>2.25098</v>
      </c>
      <c r="JQ378">
        <v>1.39771</v>
      </c>
      <c r="JR378">
        <v>2.34619</v>
      </c>
      <c r="JS378">
        <v>1.49536</v>
      </c>
      <c r="JT378">
        <v>2.61719</v>
      </c>
      <c r="JU378">
        <v>36.9317</v>
      </c>
      <c r="JV378">
        <v>24.0612</v>
      </c>
      <c r="JW378">
        <v>18</v>
      </c>
      <c r="JX378">
        <v>491.899</v>
      </c>
      <c r="JY378">
        <v>442.361</v>
      </c>
      <c r="JZ378">
        <v>29.1231</v>
      </c>
      <c r="KA378">
        <v>29.1186</v>
      </c>
      <c r="KB378">
        <v>30.0001</v>
      </c>
      <c r="KC378">
        <v>28.9618</v>
      </c>
      <c r="KD378">
        <v>28.8929</v>
      </c>
      <c r="KE378">
        <v>49.1586</v>
      </c>
      <c r="KF378">
        <v>21.1441</v>
      </c>
      <c r="KG378">
        <v>33.9454</v>
      </c>
      <c r="KH378">
        <v>29.1095</v>
      </c>
      <c r="KI378">
        <v>1242.35</v>
      </c>
      <c r="KJ378">
        <v>18.9299</v>
      </c>
      <c r="KK378">
        <v>100.921</v>
      </c>
      <c r="KL378">
        <v>100.482</v>
      </c>
    </row>
    <row r="379" spans="1:298">
      <c r="A379">
        <v>363</v>
      </c>
      <c r="B379">
        <v>1758650508.6</v>
      </c>
      <c r="C379">
        <v>8882.599999904633</v>
      </c>
      <c r="D379" t="s">
        <v>1173</v>
      </c>
      <c r="E379" t="s">
        <v>1174</v>
      </c>
      <c r="F379">
        <v>5</v>
      </c>
      <c r="G379" t="s">
        <v>1026</v>
      </c>
      <c r="H379" t="s">
        <v>437</v>
      </c>
      <c r="I379" t="s">
        <v>438</v>
      </c>
      <c r="J379">
        <v>1758650500.814285</v>
      </c>
      <c r="K379">
        <f>(L379)/1000</f>
        <v>0</v>
      </c>
      <c r="L379">
        <f>IF(DQ379, AO379, AI379)</f>
        <v>0</v>
      </c>
      <c r="M379">
        <f>IF(DQ379, AJ379, AH379)</f>
        <v>0</v>
      </c>
      <c r="N379">
        <f>DS379 - IF(AV379&gt;1, M379*DM379*100.0/(AX379), 0)</f>
        <v>0</v>
      </c>
      <c r="O379">
        <f>((U379-K379/2)*N379-M379)/(U379+K379/2)</f>
        <v>0</v>
      </c>
      <c r="P379">
        <f>O379*(DZ379+EA379)/1000.0</f>
        <v>0</v>
      </c>
      <c r="Q379">
        <f>(DS379 - IF(AV379&gt;1, M379*DM379*100.0/(AX379), 0))*(DZ379+EA379)/1000.0</f>
        <v>0</v>
      </c>
      <c r="R379">
        <f>2.0/((1/T379-1/S379)+SIGN(T379)*SQRT((1/T379-1/S379)*(1/T379-1/S379) + 4*DN379/((DN379+1)*(DN379+1))*(2*1/T379*1/S379-1/S379*1/S379)))</f>
        <v>0</v>
      </c>
      <c r="S379">
        <f>IF(LEFT(DO379,1)&lt;&gt;"0",IF(LEFT(DO379,1)="1",3.0,DP379),$D$5+$E$5*(EG379*DZ379/($K$5*1000))+$F$5*(EG379*DZ379/($K$5*1000))*MAX(MIN(DM379,$J$5),$I$5)*MAX(MIN(DM379,$J$5),$I$5)+$G$5*MAX(MIN(DM379,$J$5),$I$5)*(EG379*DZ379/($K$5*1000))+$H$5*(EG379*DZ379/($K$5*1000))*(EG379*DZ379/($K$5*1000)))</f>
        <v>0</v>
      </c>
      <c r="T379">
        <f>K379*(1000-(1000*0.61365*exp(17.502*X379/(240.97+X379))/(DZ379+EA379)+DU379)/2)/(1000*0.61365*exp(17.502*X379/(240.97+X379))/(DZ379+EA379)-DU379)</f>
        <v>0</v>
      </c>
      <c r="U379">
        <f>1/((DN379+1)/(R379/1.6)+1/(S379/1.37)) + DN379/((DN379+1)/(R379/1.6) + DN379/(S379/1.37))</f>
        <v>0</v>
      </c>
      <c r="V379">
        <f>(DI379*DL379)</f>
        <v>0</v>
      </c>
      <c r="W379">
        <f>(EB379+(V379+2*0.95*5.67E-8*(((EB379+$B$7)+273)^4-(EB379+273)^4)-44100*K379)/(1.84*29.3*S379+8*0.95*5.67E-8*(EB379+273)^3))</f>
        <v>0</v>
      </c>
      <c r="X379">
        <f>($C$7*EC379+$D$7*ED379+$E$7*W379)</f>
        <v>0</v>
      </c>
      <c r="Y379">
        <f>0.61365*exp(17.502*X379/(240.97+X379))</f>
        <v>0</v>
      </c>
      <c r="Z379">
        <f>(AA379/AB379*100)</f>
        <v>0</v>
      </c>
      <c r="AA379">
        <f>DU379*(DZ379+EA379)/1000</f>
        <v>0</v>
      </c>
      <c r="AB379">
        <f>0.61365*exp(17.502*EB379/(240.97+EB379))</f>
        <v>0</v>
      </c>
      <c r="AC379">
        <f>(Y379-DU379*(DZ379+EA379)/1000)</f>
        <v>0</v>
      </c>
      <c r="AD379">
        <f>(-K379*44100)</f>
        <v>0</v>
      </c>
      <c r="AE379">
        <f>2*29.3*S379*0.92*(EB379-X379)</f>
        <v>0</v>
      </c>
      <c r="AF379">
        <f>2*0.95*5.67E-8*(((EB379+$B$7)+273)^4-(X379+273)^4)</f>
        <v>0</v>
      </c>
      <c r="AG379">
        <f>V379+AF379+AD379+AE379</f>
        <v>0</v>
      </c>
      <c r="AH379">
        <f>DY379*AV379*(DT379-DS379*(1000-AV379*DV379)/(1000-AV379*DU379))/(100*DM379)</f>
        <v>0</v>
      </c>
      <c r="AI379">
        <f>1000*DY379*AV379*(DU379-DV379)/(100*DM379*(1000-AV379*DU379))</f>
        <v>0</v>
      </c>
      <c r="AJ379">
        <f>(AK379 - AL379 - DZ379*1E3/(8.314*(EB379+273.15)) * AN379/DY379 * AM379) * DY379/(100*DM379) * (1000 - DV379)/1000</f>
        <v>0</v>
      </c>
      <c r="AK379">
        <v>1250.503693781484</v>
      </c>
      <c r="AL379">
        <v>1192.710484848485</v>
      </c>
      <c r="AM379">
        <v>3.387194162392829</v>
      </c>
      <c r="AN379">
        <v>64.96223837057754</v>
      </c>
      <c r="AO379">
        <f>(AQ379 - AP379 + DZ379*1E3/(8.314*(EB379+273.15)) * AS379/DY379 * AR379) * DY379/(100*DM379) * 1000/(1000 - AQ379)</f>
        <v>0</v>
      </c>
      <c r="AP379">
        <v>18.82154456782323</v>
      </c>
      <c r="AQ379">
        <v>24.07800606060605</v>
      </c>
      <c r="AR379">
        <v>-0.007122414396131253</v>
      </c>
      <c r="AS379">
        <v>107.1830395523258</v>
      </c>
      <c r="AT379">
        <v>0</v>
      </c>
      <c r="AU379">
        <v>0</v>
      </c>
      <c r="AV379">
        <f>IF(AT379*$H$13&gt;=AX379,1.0,(AX379/(AX379-AT379*$H$13)))</f>
        <v>0</v>
      </c>
      <c r="AW379">
        <f>(AV379-1)*100</f>
        <v>0</v>
      </c>
      <c r="AX379">
        <f>MAX(0,($B$13+$C$13*EG379)/(1+$D$13*EG379)*DZ379/(EB379+273)*$E$13)</f>
        <v>0</v>
      </c>
      <c r="AY379" t="s">
        <v>439</v>
      </c>
      <c r="AZ379" t="s">
        <v>439</v>
      </c>
      <c r="BA379">
        <v>0</v>
      </c>
      <c r="BB379">
        <v>0</v>
      </c>
      <c r="BC379">
        <f>1-BA379/BB379</f>
        <v>0</v>
      </c>
      <c r="BD379">
        <v>0</v>
      </c>
      <c r="BE379" t="s">
        <v>439</v>
      </c>
      <c r="BF379" t="s">
        <v>439</v>
      </c>
      <c r="BG379">
        <v>0</v>
      </c>
      <c r="BH379">
        <v>0</v>
      </c>
      <c r="BI379">
        <f>1-BG379/BH379</f>
        <v>0</v>
      </c>
      <c r="BJ379">
        <v>0.5</v>
      </c>
      <c r="BK379">
        <f>DJ379</f>
        <v>0</v>
      </c>
      <c r="BL379">
        <f>M379</f>
        <v>0</v>
      </c>
      <c r="BM379">
        <f>BI379*BJ379*BK379</f>
        <v>0</v>
      </c>
      <c r="BN379">
        <f>(BL379-BD379)/BK379</f>
        <v>0</v>
      </c>
      <c r="BO379">
        <f>(BB379-BH379)/BH379</f>
        <v>0</v>
      </c>
      <c r="BP379">
        <f>BA379/(BC379+BA379/BH379)</f>
        <v>0</v>
      </c>
      <c r="BQ379" t="s">
        <v>439</v>
      </c>
      <c r="BR379">
        <v>0</v>
      </c>
      <c r="BS379">
        <f>IF(BR379&lt;&gt;0, BR379, BP379)</f>
        <v>0</v>
      </c>
      <c r="BT379">
        <f>1-BS379/BH379</f>
        <v>0</v>
      </c>
      <c r="BU379">
        <f>(BH379-BG379)/(BH379-BS379)</f>
        <v>0</v>
      </c>
      <c r="BV379">
        <f>(BB379-BH379)/(BB379-BS379)</f>
        <v>0</v>
      </c>
      <c r="BW379">
        <f>(BH379-BG379)/(BH379-BA379)</f>
        <v>0</v>
      </c>
      <c r="BX379">
        <f>(BB379-BH379)/(BB379-BA379)</f>
        <v>0</v>
      </c>
      <c r="BY379">
        <f>(BU379*BS379/BG379)</f>
        <v>0</v>
      </c>
      <c r="BZ379">
        <f>(1-BY379)</f>
        <v>0</v>
      </c>
      <c r="DI379">
        <f>$B$11*EH379+$C$11*EI379+$F$11*ET379*(1-EW379)</f>
        <v>0</v>
      </c>
      <c r="DJ379">
        <f>DI379*DK379</f>
        <v>0</v>
      </c>
      <c r="DK379">
        <f>($B$11*$D$9+$C$11*$D$9+$F$11*((FG379+EY379)/MAX(FG379+EY379+FH379, 0.1)*$I$9+FH379/MAX(FG379+EY379+FH379, 0.1)*$J$9))/($B$11+$C$11+$F$11)</f>
        <v>0</v>
      </c>
      <c r="DL379">
        <f>($B$11*$K$9+$C$11*$K$9+$F$11*((FG379+EY379)/MAX(FG379+EY379+FH379, 0.1)*$P$9+FH379/MAX(FG379+EY379+FH379, 0.1)*$Q$9))/($B$11+$C$11+$F$11)</f>
        <v>0</v>
      </c>
      <c r="DM379">
        <v>3.7</v>
      </c>
      <c r="DN379">
        <v>0.5</v>
      </c>
      <c r="DO379" t="s">
        <v>440</v>
      </c>
      <c r="DP379">
        <v>2</v>
      </c>
      <c r="DQ379" t="b">
        <v>1</v>
      </c>
      <c r="DR379">
        <v>1758650500.814285</v>
      </c>
      <c r="DS379">
        <v>1139.876071428572</v>
      </c>
      <c r="DT379">
        <v>1211.2225</v>
      </c>
      <c r="DU379">
        <v>24.11997142857143</v>
      </c>
      <c r="DV379">
        <v>18.79368928571429</v>
      </c>
      <c r="DW379">
        <v>1140.029642857143</v>
      </c>
      <c r="DX379">
        <v>23.96822142857143</v>
      </c>
      <c r="DY379">
        <v>499.9931428571428</v>
      </c>
      <c r="DZ379">
        <v>90.42301428571429</v>
      </c>
      <c r="EA379">
        <v>0.03060053571428572</v>
      </c>
      <c r="EB379">
        <v>30.540925</v>
      </c>
      <c r="EC379">
        <v>30.05571428571429</v>
      </c>
      <c r="ED379">
        <v>999.9000000000002</v>
      </c>
      <c r="EE379">
        <v>0</v>
      </c>
      <c r="EF379">
        <v>0</v>
      </c>
      <c r="EG379">
        <v>9995.603214285715</v>
      </c>
      <c r="EH379">
        <v>0</v>
      </c>
      <c r="EI379">
        <v>11.8036</v>
      </c>
      <c r="EJ379">
        <v>-71.346825</v>
      </c>
      <c r="EK379">
        <v>1168.0475</v>
      </c>
      <c r="EL379">
        <v>1234.421785714286</v>
      </c>
      <c r="EM379">
        <v>5.326286785714285</v>
      </c>
      <c r="EN379">
        <v>1211.2225</v>
      </c>
      <c r="EO379">
        <v>18.79368928571429</v>
      </c>
      <c r="EP379">
        <v>2.181000357142857</v>
      </c>
      <c r="EQ379">
        <v>1.699381785714285</v>
      </c>
      <c r="ER379">
        <v>18.82343928571429</v>
      </c>
      <c r="ES379">
        <v>14.890775</v>
      </c>
      <c r="ET379">
        <v>1999.989285714286</v>
      </c>
      <c r="EU379">
        <v>0.9800018928571428</v>
      </c>
      <c r="EV379">
        <v>0.01999850714285714</v>
      </c>
      <c r="EW379">
        <v>0</v>
      </c>
      <c r="EX379">
        <v>594.4920357142856</v>
      </c>
      <c r="EY379">
        <v>5.00097</v>
      </c>
      <c r="EZ379">
        <v>11915.61428571428</v>
      </c>
      <c r="FA379">
        <v>16707.48928571429</v>
      </c>
      <c r="FB379">
        <v>41.125</v>
      </c>
      <c r="FC379">
        <v>41.5</v>
      </c>
      <c r="FD379">
        <v>41.06199999999999</v>
      </c>
      <c r="FE379">
        <v>41.06199999999999</v>
      </c>
      <c r="FF379">
        <v>41.72524999999998</v>
      </c>
      <c r="FG379">
        <v>1955.089285714285</v>
      </c>
      <c r="FH379">
        <v>39.9</v>
      </c>
      <c r="FI379">
        <v>0</v>
      </c>
      <c r="FJ379">
        <v>1758650509.8</v>
      </c>
      <c r="FK379">
        <v>0</v>
      </c>
      <c r="FL379">
        <v>594.47288</v>
      </c>
      <c r="FM379">
        <v>-0.3493076968129771</v>
      </c>
      <c r="FN379">
        <v>-11.87692308324796</v>
      </c>
      <c r="FO379">
        <v>11915.448</v>
      </c>
      <c r="FP379">
        <v>15</v>
      </c>
      <c r="FQ379">
        <v>0</v>
      </c>
      <c r="FR379" t="s">
        <v>441</v>
      </c>
      <c r="FS379">
        <v>1747247426.5</v>
      </c>
      <c r="FT379">
        <v>1747247420.5</v>
      </c>
      <c r="FU379">
        <v>0</v>
      </c>
      <c r="FV379">
        <v>1.027</v>
      </c>
      <c r="FW379">
        <v>0.031</v>
      </c>
      <c r="FX379">
        <v>0.02</v>
      </c>
      <c r="FY379">
        <v>0.05</v>
      </c>
      <c r="FZ379">
        <v>420</v>
      </c>
      <c r="GA379">
        <v>16</v>
      </c>
      <c r="GB379">
        <v>0.01</v>
      </c>
      <c r="GC379">
        <v>0.1</v>
      </c>
      <c r="GD379">
        <v>-71.27372499999998</v>
      </c>
      <c r="GE379">
        <v>-2.104084052532817</v>
      </c>
      <c r="GF379">
        <v>0.245174312224997</v>
      </c>
      <c r="GG379">
        <v>0</v>
      </c>
      <c r="GH379">
        <v>594.5738235294117</v>
      </c>
      <c r="GI379">
        <v>-1.278838813596848</v>
      </c>
      <c r="GJ379">
        <v>0.2626975974036714</v>
      </c>
      <c r="GK379">
        <v>-1</v>
      </c>
      <c r="GL379">
        <v>5.35242925</v>
      </c>
      <c r="GM379">
        <v>-0.5912513696060251</v>
      </c>
      <c r="GN379">
        <v>0.06034814812351327</v>
      </c>
      <c r="GO379">
        <v>0</v>
      </c>
      <c r="GP379">
        <v>0</v>
      </c>
      <c r="GQ379">
        <v>2</v>
      </c>
      <c r="GR379" t="s">
        <v>482</v>
      </c>
      <c r="GS379">
        <v>3.13518</v>
      </c>
      <c r="GT379">
        <v>2.69084</v>
      </c>
      <c r="GU379">
        <v>0.18935</v>
      </c>
      <c r="GV379">
        <v>0.194614</v>
      </c>
      <c r="GW379">
        <v>0.106379</v>
      </c>
      <c r="GX379">
        <v>0.0885628</v>
      </c>
      <c r="GY379">
        <v>25746.7</v>
      </c>
      <c r="GZ379">
        <v>25629.1</v>
      </c>
      <c r="HA379">
        <v>29529.2</v>
      </c>
      <c r="HB379">
        <v>29411.6</v>
      </c>
      <c r="HC379">
        <v>34865.2</v>
      </c>
      <c r="HD379">
        <v>35514.3</v>
      </c>
      <c r="HE379">
        <v>41553.1</v>
      </c>
      <c r="HF379">
        <v>41787</v>
      </c>
      <c r="HG379">
        <v>1.92162</v>
      </c>
      <c r="HH379">
        <v>1.85925</v>
      </c>
      <c r="HI379">
        <v>0.0700206</v>
      </c>
      <c r="HJ379">
        <v>0</v>
      </c>
      <c r="HK379">
        <v>28.9174</v>
      </c>
      <c r="HL379">
        <v>999.9</v>
      </c>
      <c r="HM379">
        <v>43.2</v>
      </c>
      <c r="HN379">
        <v>32</v>
      </c>
      <c r="HO379">
        <v>22.8124</v>
      </c>
      <c r="HP379">
        <v>61.9426</v>
      </c>
      <c r="HQ379">
        <v>25.8654</v>
      </c>
      <c r="HR379">
        <v>1</v>
      </c>
      <c r="HS379">
        <v>0.116059</v>
      </c>
      <c r="HT379">
        <v>-0.279148</v>
      </c>
      <c r="HU379">
        <v>20.3383</v>
      </c>
      <c r="HV379">
        <v>5.21744</v>
      </c>
      <c r="HW379">
        <v>12.0143</v>
      </c>
      <c r="HX379">
        <v>4.98895</v>
      </c>
      <c r="HY379">
        <v>3.28772</v>
      </c>
      <c r="HZ379">
        <v>9999</v>
      </c>
      <c r="IA379">
        <v>9999</v>
      </c>
      <c r="IB379">
        <v>9999</v>
      </c>
      <c r="IC379">
        <v>999.9</v>
      </c>
      <c r="ID379">
        <v>1.86763</v>
      </c>
      <c r="IE379">
        <v>1.86676</v>
      </c>
      <c r="IF379">
        <v>1.86607</v>
      </c>
      <c r="IG379">
        <v>1.86601</v>
      </c>
      <c r="IH379">
        <v>1.86789</v>
      </c>
      <c r="II379">
        <v>1.87032</v>
      </c>
      <c r="IJ379">
        <v>1.86894</v>
      </c>
      <c r="IK379">
        <v>1.87042</v>
      </c>
      <c r="IL379">
        <v>0</v>
      </c>
      <c r="IM379">
        <v>0</v>
      </c>
      <c r="IN379">
        <v>0</v>
      </c>
      <c r="IO379">
        <v>0</v>
      </c>
      <c r="IP379" t="s">
        <v>443</v>
      </c>
      <c r="IQ379" t="s">
        <v>444</v>
      </c>
      <c r="IR379" t="s">
        <v>445</v>
      </c>
      <c r="IS379" t="s">
        <v>445</v>
      </c>
      <c r="IT379" t="s">
        <v>445</v>
      </c>
      <c r="IU379" t="s">
        <v>445</v>
      </c>
      <c r="IV379">
        <v>0</v>
      </c>
      <c r="IW379">
        <v>100</v>
      </c>
      <c r="IX379">
        <v>100</v>
      </c>
      <c r="IY379">
        <v>-0.18</v>
      </c>
      <c r="IZ379">
        <v>0.1512</v>
      </c>
      <c r="JA379">
        <v>0.1520806729546384</v>
      </c>
      <c r="JB379">
        <v>0.0003178419753343253</v>
      </c>
      <c r="JC379">
        <v>-6.012475575984678E-07</v>
      </c>
      <c r="JD379">
        <v>7.594320938325871E-11</v>
      </c>
      <c r="JE379">
        <v>-0.06537213769188976</v>
      </c>
      <c r="JF379">
        <v>-0.002779077146552394</v>
      </c>
      <c r="JG379">
        <v>0.0007843295920201409</v>
      </c>
      <c r="JH379">
        <v>-1.211717912536145E-05</v>
      </c>
      <c r="JI379">
        <v>4</v>
      </c>
      <c r="JJ379">
        <v>2338</v>
      </c>
      <c r="JK379">
        <v>1</v>
      </c>
      <c r="JL379">
        <v>27</v>
      </c>
      <c r="JM379">
        <v>190051.4</v>
      </c>
      <c r="JN379">
        <v>190051.5</v>
      </c>
      <c r="JO379">
        <v>2.48047</v>
      </c>
      <c r="JP379">
        <v>2.23267</v>
      </c>
      <c r="JQ379">
        <v>1.39648</v>
      </c>
      <c r="JR379">
        <v>2.34863</v>
      </c>
      <c r="JS379">
        <v>1.49536</v>
      </c>
      <c r="JT379">
        <v>2.60498</v>
      </c>
      <c r="JU379">
        <v>36.9317</v>
      </c>
      <c r="JV379">
        <v>24.0612</v>
      </c>
      <c r="JW379">
        <v>18</v>
      </c>
      <c r="JX379">
        <v>491.749</v>
      </c>
      <c r="JY379">
        <v>442.427</v>
      </c>
      <c r="JZ379">
        <v>29.0649</v>
      </c>
      <c r="KA379">
        <v>29.1186</v>
      </c>
      <c r="KB379">
        <v>30.0001</v>
      </c>
      <c r="KC379">
        <v>28.9612</v>
      </c>
      <c r="KD379">
        <v>28.8915</v>
      </c>
      <c r="KE379">
        <v>49.6689</v>
      </c>
      <c r="KF379">
        <v>20.8566</v>
      </c>
      <c r="KG379">
        <v>33.9454</v>
      </c>
      <c r="KH379">
        <v>29.0501</v>
      </c>
      <c r="KI379">
        <v>1255.71</v>
      </c>
      <c r="KJ379">
        <v>19.0124</v>
      </c>
      <c r="KK379">
        <v>100.922</v>
      </c>
      <c r="KL379">
        <v>100.482</v>
      </c>
    </row>
    <row r="380" spans="1:298">
      <c r="A380">
        <v>364</v>
      </c>
      <c r="B380">
        <v>1758650513.6</v>
      </c>
      <c r="C380">
        <v>8887.599999904633</v>
      </c>
      <c r="D380" t="s">
        <v>1175</v>
      </c>
      <c r="E380" t="s">
        <v>1176</v>
      </c>
      <c r="F380">
        <v>5</v>
      </c>
      <c r="G380" t="s">
        <v>1026</v>
      </c>
      <c r="H380" t="s">
        <v>437</v>
      </c>
      <c r="I380" t="s">
        <v>438</v>
      </c>
      <c r="J380">
        <v>1758650506.1</v>
      </c>
      <c r="K380">
        <f>(L380)/1000</f>
        <v>0</v>
      </c>
      <c r="L380">
        <f>IF(DQ380, AO380, AI380)</f>
        <v>0</v>
      </c>
      <c r="M380">
        <f>IF(DQ380, AJ380, AH380)</f>
        <v>0</v>
      </c>
      <c r="N380">
        <f>DS380 - IF(AV380&gt;1, M380*DM380*100.0/(AX380), 0)</f>
        <v>0</v>
      </c>
      <c r="O380">
        <f>((U380-K380/2)*N380-M380)/(U380+K380/2)</f>
        <v>0</v>
      </c>
      <c r="P380">
        <f>O380*(DZ380+EA380)/1000.0</f>
        <v>0</v>
      </c>
      <c r="Q380">
        <f>(DS380 - IF(AV380&gt;1, M380*DM380*100.0/(AX380), 0))*(DZ380+EA380)/1000.0</f>
        <v>0</v>
      </c>
      <c r="R380">
        <f>2.0/((1/T380-1/S380)+SIGN(T380)*SQRT((1/T380-1/S380)*(1/T380-1/S380) + 4*DN380/((DN380+1)*(DN380+1))*(2*1/T380*1/S380-1/S380*1/S380)))</f>
        <v>0</v>
      </c>
      <c r="S380">
        <f>IF(LEFT(DO380,1)&lt;&gt;"0",IF(LEFT(DO380,1)="1",3.0,DP380),$D$5+$E$5*(EG380*DZ380/($K$5*1000))+$F$5*(EG380*DZ380/($K$5*1000))*MAX(MIN(DM380,$J$5),$I$5)*MAX(MIN(DM380,$J$5),$I$5)+$G$5*MAX(MIN(DM380,$J$5),$I$5)*(EG380*DZ380/($K$5*1000))+$H$5*(EG380*DZ380/($K$5*1000))*(EG380*DZ380/($K$5*1000)))</f>
        <v>0</v>
      </c>
      <c r="T380">
        <f>K380*(1000-(1000*0.61365*exp(17.502*X380/(240.97+X380))/(DZ380+EA380)+DU380)/2)/(1000*0.61365*exp(17.502*X380/(240.97+X380))/(DZ380+EA380)-DU380)</f>
        <v>0</v>
      </c>
      <c r="U380">
        <f>1/((DN380+1)/(R380/1.6)+1/(S380/1.37)) + DN380/((DN380+1)/(R380/1.6) + DN380/(S380/1.37))</f>
        <v>0</v>
      </c>
      <c r="V380">
        <f>(DI380*DL380)</f>
        <v>0</v>
      </c>
      <c r="W380">
        <f>(EB380+(V380+2*0.95*5.67E-8*(((EB380+$B$7)+273)^4-(EB380+273)^4)-44100*K380)/(1.84*29.3*S380+8*0.95*5.67E-8*(EB380+273)^3))</f>
        <v>0</v>
      </c>
      <c r="X380">
        <f>($C$7*EC380+$D$7*ED380+$E$7*W380)</f>
        <v>0</v>
      </c>
      <c r="Y380">
        <f>0.61365*exp(17.502*X380/(240.97+X380))</f>
        <v>0</v>
      </c>
      <c r="Z380">
        <f>(AA380/AB380*100)</f>
        <v>0</v>
      </c>
      <c r="AA380">
        <f>DU380*(DZ380+EA380)/1000</f>
        <v>0</v>
      </c>
      <c r="AB380">
        <f>0.61365*exp(17.502*EB380/(240.97+EB380))</f>
        <v>0</v>
      </c>
      <c r="AC380">
        <f>(Y380-DU380*(DZ380+EA380)/1000)</f>
        <v>0</v>
      </c>
      <c r="AD380">
        <f>(-K380*44100)</f>
        <v>0</v>
      </c>
      <c r="AE380">
        <f>2*29.3*S380*0.92*(EB380-X380)</f>
        <v>0</v>
      </c>
      <c r="AF380">
        <f>2*0.95*5.67E-8*(((EB380+$B$7)+273)^4-(X380+273)^4)</f>
        <v>0</v>
      </c>
      <c r="AG380">
        <f>V380+AF380+AD380+AE380</f>
        <v>0</v>
      </c>
      <c r="AH380">
        <f>DY380*AV380*(DT380-DS380*(1000-AV380*DV380)/(1000-AV380*DU380))/(100*DM380)</f>
        <v>0</v>
      </c>
      <c r="AI380">
        <f>1000*DY380*AV380*(DU380-DV380)/(100*DM380*(1000-AV380*DU380))</f>
        <v>0</v>
      </c>
      <c r="AJ380">
        <f>(AK380 - AL380 - DZ380*1E3/(8.314*(EB380+273.15)) * AN380/DY380 * AM380) * DY380/(100*DM380) * (1000 - DV380)/1000</f>
        <v>0</v>
      </c>
      <c r="AK380">
        <v>1267.639530782532</v>
      </c>
      <c r="AL380">
        <v>1209.570666666666</v>
      </c>
      <c r="AM380">
        <v>3.396225499412529</v>
      </c>
      <c r="AN380">
        <v>64.96223837057754</v>
      </c>
      <c r="AO380">
        <f>(AQ380 - AP380 + DZ380*1E3/(8.314*(EB380+273.15)) * AS380/DY380 * AR380) * DY380/(100*DM380) * 1000/(1000 - AQ380)</f>
        <v>0</v>
      </c>
      <c r="AP380">
        <v>18.92801794708765</v>
      </c>
      <c r="AQ380">
        <v>24.06636909090909</v>
      </c>
      <c r="AR380">
        <v>-0.0006641784270871661</v>
      </c>
      <c r="AS380">
        <v>107.1830395523258</v>
      </c>
      <c r="AT380">
        <v>0</v>
      </c>
      <c r="AU380">
        <v>0</v>
      </c>
      <c r="AV380">
        <f>IF(AT380*$H$13&gt;=AX380,1.0,(AX380/(AX380-AT380*$H$13)))</f>
        <v>0</v>
      </c>
      <c r="AW380">
        <f>(AV380-1)*100</f>
        <v>0</v>
      </c>
      <c r="AX380">
        <f>MAX(0,($B$13+$C$13*EG380)/(1+$D$13*EG380)*DZ380/(EB380+273)*$E$13)</f>
        <v>0</v>
      </c>
      <c r="AY380" t="s">
        <v>439</v>
      </c>
      <c r="AZ380" t="s">
        <v>439</v>
      </c>
      <c r="BA380">
        <v>0</v>
      </c>
      <c r="BB380">
        <v>0</v>
      </c>
      <c r="BC380">
        <f>1-BA380/BB380</f>
        <v>0</v>
      </c>
      <c r="BD380">
        <v>0</v>
      </c>
      <c r="BE380" t="s">
        <v>439</v>
      </c>
      <c r="BF380" t="s">
        <v>439</v>
      </c>
      <c r="BG380">
        <v>0</v>
      </c>
      <c r="BH380">
        <v>0</v>
      </c>
      <c r="BI380">
        <f>1-BG380/BH380</f>
        <v>0</v>
      </c>
      <c r="BJ380">
        <v>0.5</v>
      </c>
      <c r="BK380">
        <f>DJ380</f>
        <v>0</v>
      </c>
      <c r="BL380">
        <f>M380</f>
        <v>0</v>
      </c>
      <c r="BM380">
        <f>BI380*BJ380*BK380</f>
        <v>0</v>
      </c>
      <c r="BN380">
        <f>(BL380-BD380)/BK380</f>
        <v>0</v>
      </c>
      <c r="BO380">
        <f>(BB380-BH380)/BH380</f>
        <v>0</v>
      </c>
      <c r="BP380">
        <f>BA380/(BC380+BA380/BH380)</f>
        <v>0</v>
      </c>
      <c r="BQ380" t="s">
        <v>439</v>
      </c>
      <c r="BR380">
        <v>0</v>
      </c>
      <c r="BS380">
        <f>IF(BR380&lt;&gt;0, BR380, BP380)</f>
        <v>0</v>
      </c>
      <c r="BT380">
        <f>1-BS380/BH380</f>
        <v>0</v>
      </c>
      <c r="BU380">
        <f>(BH380-BG380)/(BH380-BS380)</f>
        <v>0</v>
      </c>
      <c r="BV380">
        <f>(BB380-BH380)/(BB380-BS380)</f>
        <v>0</v>
      </c>
      <c r="BW380">
        <f>(BH380-BG380)/(BH380-BA380)</f>
        <v>0</v>
      </c>
      <c r="BX380">
        <f>(BB380-BH380)/(BB380-BA380)</f>
        <v>0</v>
      </c>
      <c r="BY380">
        <f>(BU380*BS380/BG380)</f>
        <v>0</v>
      </c>
      <c r="BZ380">
        <f>(1-BY380)</f>
        <v>0</v>
      </c>
      <c r="DI380">
        <f>$B$11*EH380+$C$11*EI380+$F$11*ET380*(1-EW380)</f>
        <v>0</v>
      </c>
      <c r="DJ380">
        <f>DI380*DK380</f>
        <v>0</v>
      </c>
      <c r="DK380">
        <f>($B$11*$D$9+$C$11*$D$9+$F$11*((FG380+EY380)/MAX(FG380+EY380+FH380, 0.1)*$I$9+FH380/MAX(FG380+EY380+FH380, 0.1)*$J$9))/($B$11+$C$11+$F$11)</f>
        <v>0</v>
      </c>
      <c r="DL380">
        <f>($B$11*$K$9+$C$11*$K$9+$F$11*((FG380+EY380)/MAX(FG380+EY380+FH380, 0.1)*$P$9+FH380/MAX(FG380+EY380+FH380, 0.1)*$Q$9))/($B$11+$C$11+$F$11)</f>
        <v>0</v>
      </c>
      <c r="DM380">
        <v>3.7</v>
      </c>
      <c r="DN380">
        <v>0.5</v>
      </c>
      <c r="DO380" t="s">
        <v>440</v>
      </c>
      <c r="DP380">
        <v>2</v>
      </c>
      <c r="DQ380" t="b">
        <v>1</v>
      </c>
      <c r="DR380">
        <v>1758650506.1</v>
      </c>
      <c r="DS380">
        <v>1157.32037037037</v>
      </c>
      <c r="DT380">
        <v>1228.907037037037</v>
      </c>
      <c r="DU380">
        <v>24.09602592592593</v>
      </c>
      <c r="DV380">
        <v>18.84155555555555</v>
      </c>
      <c r="DW380">
        <v>1157.488148148148</v>
      </c>
      <c r="DX380">
        <v>23.94459259259259</v>
      </c>
      <c r="DY380">
        <v>499.995962962963</v>
      </c>
      <c r="DZ380">
        <v>90.42341111111111</v>
      </c>
      <c r="EA380">
        <v>0.03055688518518518</v>
      </c>
      <c r="EB380">
        <v>30.53747037037038</v>
      </c>
      <c r="EC380">
        <v>30.06222962962963</v>
      </c>
      <c r="ED380">
        <v>999.9000000000001</v>
      </c>
      <c r="EE380">
        <v>0</v>
      </c>
      <c r="EF380">
        <v>0</v>
      </c>
      <c r="EG380">
        <v>9995.741851851852</v>
      </c>
      <c r="EH380">
        <v>0</v>
      </c>
      <c r="EI380">
        <v>11.8036</v>
      </c>
      <c r="EJ380">
        <v>-71.58610740740741</v>
      </c>
      <c r="EK380">
        <v>1185.894444444444</v>
      </c>
      <c r="EL380">
        <v>1252.505555555556</v>
      </c>
      <c r="EM380">
        <v>5.25445925925926</v>
      </c>
      <c r="EN380">
        <v>1228.907037037037</v>
      </c>
      <c r="EO380">
        <v>18.84155555555555</v>
      </c>
      <c r="EP380">
        <v>2.178844444444445</v>
      </c>
      <c r="EQ380">
        <v>1.703718888888889</v>
      </c>
      <c r="ER380">
        <v>18.80760370370371</v>
      </c>
      <c r="ES380">
        <v>14.93027777777778</v>
      </c>
      <c r="ET380">
        <v>1999.983703703703</v>
      </c>
      <c r="EU380">
        <v>0.9800018888888888</v>
      </c>
      <c r="EV380">
        <v>0.01999851111111111</v>
      </c>
      <c r="EW380">
        <v>0</v>
      </c>
      <c r="EX380">
        <v>594.4318888888889</v>
      </c>
      <c r="EY380">
        <v>5.00097</v>
      </c>
      <c r="EZ380">
        <v>11914.70740740741</v>
      </c>
      <c r="FA380">
        <v>16707.44074074074</v>
      </c>
      <c r="FB380">
        <v>41.125</v>
      </c>
      <c r="FC380">
        <v>41.5</v>
      </c>
      <c r="FD380">
        <v>41.06199999999999</v>
      </c>
      <c r="FE380">
        <v>41.06199999999999</v>
      </c>
      <c r="FF380">
        <v>41.72433333333333</v>
      </c>
      <c r="FG380">
        <v>1955.083703703703</v>
      </c>
      <c r="FH380">
        <v>39.9</v>
      </c>
      <c r="FI380">
        <v>0</v>
      </c>
      <c r="FJ380">
        <v>1758650515.2</v>
      </c>
      <c r="FK380">
        <v>0</v>
      </c>
      <c r="FL380">
        <v>594.4505384615385</v>
      </c>
      <c r="FM380">
        <v>0.9531623893410361</v>
      </c>
      <c r="FN380">
        <v>-5.835897433865419</v>
      </c>
      <c r="FO380">
        <v>11914.66538461539</v>
      </c>
      <c r="FP380">
        <v>15</v>
      </c>
      <c r="FQ380">
        <v>0</v>
      </c>
      <c r="FR380" t="s">
        <v>441</v>
      </c>
      <c r="FS380">
        <v>1747247426.5</v>
      </c>
      <c r="FT380">
        <v>1747247420.5</v>
      </c>
      <c r="FU380">
        <v>0</v>
      </c>
      <c r="FV380">
        <v>1.027</v>
      </c>
      <c r="FW380">
        <v>0.031</v>
      </c>
      <c r="FX380">
        <v>0.02</v>
      </c>
      <c r="FY380">
        <v>0.05</v>
      </c>
      <c r="FZ380">
        <v>420</v>
      </c>
      <c r="GA380">
        <v>16</v>
      </c>
      <c r="GB380">
        <v>0.01</v>
      </c>
      <c r="GC380">
        <v>0.1</v>
      </c>
      <c r="GD380">
        <v>-71.41784634146342</v>
      </c>
      <c r="GE380">
        <v>-2.382025087107983</v>
      </c>
      <c r="GF380">
        <v>0.2683394211174347</v>
      </c>
      <c r="GG380">
        <v>0</v>
      </c>
      <c r="GH380">
        <v>594.4800000000001</v>
      </c>
      <c r="GI380">
        <v>-0.6700993159760276</v>
      </c>
      <c r="GJ380">
        <v>0.2294683112814336</v>
      </c>
      <c r="GK380">
        <v>-1</v>
      </c>
      <c r="GL380">
        <v>5.293074146341464</v>
      </c>
      <c r="GM380">
        <v>-0.7552066202090431</v>
      </c>
      <c r="GN380">
        <v>0.07993797888471858</v>
      </c>
      <c r="GO380">
        <v>0</v>
      </c>
      <c r="GP380">
        <v>0</v>
      </c>
      <c r="GQ380">
        <v>2</v>
      </c>
      <c r="GR380" t="s">
        <v>482</v>
      </c>
      <c r="GS380">
        <v>3.13525</v>
      </c>
      <c r="GT380">
        <v>2.69082</v>
      </c>
      <c r="GU380">
        <v>0.191038</v>
      </c>
      <c r="GV380">
        <v>0.196251</v>
      </c>
      <c r="GW380">
        <v>0.106348</v>
      </c>
      <c r="GX380">
        <v>0.0888902</v>
      </c>
      <c r="GY380">
        <v>25692.9</v>
      </c>
      <c r="GZ380">
        <v>25576.8</v>
      </c>
      <c r="HA380">
        <v>29529</v>
      </c>
      <c r="HB380">
        <v>29411.4</v>
      </c>
      <c r="HC380">
        <v>34866.2</v>
      </c>
      <c r="HD380">
        <v>35501.2</v>
      </c>
      <c r="HE380">
        <v>41552.9</v>
      </c>
      <c r="HF380">
        <v>41786.8</v>
      </c>
      <c r="HG380">
        <v>1.9215</v>
      </c>
      <c r="HH380">
        <v>1.85972</v>
      </c>
      <c r="HI380">
        <v>0.07092950000000001</v>
      </c>
      <c r="HJ380">
        <v>0</v>
      </c>
      <c r="HK380">
        <v>28.9174</v>
      </c>
      <c r="HL380">
        <v>999.9</v>
      </c>
      <c r="HM380">
        <v>43.2</v>
      </c>
      <c r="HN380">
        <v>32</v>
      </c>
      <c r="HO380">
        <v>22.8126</v>
      </c>
      <c r="HP380">
        <v>62.0126</v>
      </c>
      <c r="HQ380">
        <v>25.8333</v>
      </c>
      <c r="HR380">
        <v>1</v>
      </c>
      <c r="HS380">
        <v>0.11596</v>
      </c>
      <c r="HT380">
        <v>-0.218328</v>
      </c>
      <c r="HU380">
        <v>20.3385</v>
      </c>
      <c r="HV380">
        <v>5.21669</v>
      </c>
      <c r="HW380">
        <v>12.0134</v>
      </c>
      <c r="HX380">
        <v>4.98865</v>
      </c>
      <c r="HY380">
        <v>3.2877</v>
      </c>
      <c r="HZ380">
        <v>9999</v>
      </c>
      <c r="IA380">
        <v>9999</v>
      </c>
      <c r="IB380">
        <v>9999</v>
      </c>
      <c r="IC380">
        <v>999.9</v>
      </c>
      <c r="ID380">
        <v>1.86763</v>
      </c>
      <c r="IE380">
        <v>1.86676</v>
      </c>
      <c r="IF380">
        <v>1.86606</v>
      </c>
      <c r="IG380">
        <v>1.866</v>
      </c>
      <c r="IH380">
        <v>1.86787</v>
      </c>
      <c r="II380">
        <v>1.87031</v>
      </c>
      <c r="IJ380">
        <v>1.86896</v>
      </c>
      <c r="IK380">
        <v>1.87042</v>
      </c>
      <c r="IL380">
        <v>0</v>
      </c>
      <c r="IM380">
        <v>0</v>
      </c>
      <c r="IN380">
        <v>0</v>
      </c>
      <c r="IO380">
        <v>0</v>
      </c>
      <c r="IP380" t="s">
        <v>443</v>
      </c>
      <c r="IQ380" t="s">
        <v>444</v>
      </c>
      <c r="IR380" t="s">
        <v>445</v>
      </c>
      <c r="IS380" t="s">
        <v>445</v>
      </c>
      <c r="IT380" t="s">
        <v>445</v>
      </c>
      <c r="IU380" t="s">
        <v>445</v>
      </c>
      <c r="IV380">
        <v>0</v>
      </c>
      <c r="IW380">
        <v>100</v>
      </c>
      <c r="IX380">
        <v>100</v>
      </c>
      <c r="IY380">
        <v>-0.19</v>
      </c>
      <c r="IZ380">
        <v>0.151</v>
      </c>
      <c r="JA380">
        <v>0.1520806729546384</v>
      </c>
      <c r="JB380">
        <v>0.0003178419753343253</v>
      </c>
      <c r="JC380">
        <v>-6.012475575984678E-07</v>
      </c>
      <c r="JD380">
        <v>7.594320938325871E-11</v>
      </c>
      <c r="JE380">
        <v>-0.06537213769188976</v>
      </c>
      <c r="JF380">
        <v>-0.002779077146552394</v>
      </c>
      <c r="JG380">
        <v>0.0007843295920201409</v>
      </c>
      <c r="JH380">
        <v>-1.211717912536145E-05</v>
      </c>
      <c r="JI380">
        <v>4</v>
      </c>
      <c r="JJ380">
        <v>2338</v>
      </c>
      <c r="JK380">
        <v>1</v>
      </c>
      <c r="JL380">
        <v>27</v>
      </c>
      <c r="JM380">
        <v>190051.5</v>
      </c>
      <c r="JN380">
        <v>190051.6</v>
      </c>
      <c r="JO380">
        <v>2.50488</v>
      </c>
      <c r="JP380">
        <v>2.23633</v>
      </c>
      <c r="JQ380">
        <v>1.39771</v>
      </c>
      <c r="JR380">
        <v>2.34497</v>
      </c>
      <c r="JS380">
        <v>1.49536</v>
      </c>
      <c r="JT380">
        <v>2.70264</v>
      </c>
      <c r="JU380">
        <v>36.9556</v>
      </c>
      <c r="JV380">
        <v>24.0612</v>
      </c>
      <c r="JW380">
        <v>18</v>
      </c>
      <c r="JX380">
        <v>491.666</v>
      </c>
      <c r="JY380">
        <v>442.719</v>
      </c>
      <c r="JZ380">
        <v>29.0025</v>
      </c>
      <c r="KA380">
        <v>29.116</v>
      </c>
      <c r="KB380">
        <v>30</v>
      </c>
      <c r="KC380">
        <v>28.9606</v>
      </c>
      <c r="KD380">
        <v>28.8915</v>
      </c>
      <c r="KE380">
        <v>50.2414</v>
      </c>
      <c r="KF380">
        <v>20.5782</v>
      </c>
      <c r="KG380">
        <v>33.9454</v>
      </c>
      <c r="KH380">
        <v>28.9887</v>
      </c>
      <c r="KI380">
        <v>1275.76</v>
      </c>
      <c r="KJ380">
        <v>19.087</v>
      </c>
      <c r="KK380">
        <v>100.921</v>
      </c>
      <c r="KL380">
        <v>100.481</v>
      </c>
    </row>
    <row r="381" spans="1:298">
      <c r="A381">
        <v>365</v>
      </c>
      <c r="B381">
        <v>1758650518.6</v>
      </c>
      <c r="C381">
        <v>8892.599999904633</v>
      </c>
      <c r="D381" t="s">
        <v>1177</v>
      </c>
      <c r="E381" t="s">
        <v>1178</v>
      </c>
      <c r="F381">
        <v>5</v>
      </c>
      <c r="G381" t="s">
        <v>1026</v>
      </c>
      <c r="H381" t="s">
        <v>437</v>
      </c>
      <c r="I381" t="s">
        <v>438</v>
      </c>
      <c r="J381">
        <v>1758650510.814285</v>
      </c>
      <c r="K381">
        <f>(L381)/1000</f>
        <v>0</v>
      </c>
      <c r="L381">
        <f>IF(DQ381, AO381, AI381)</f>
        <v>0</v>
      </c>
      <c r="M381">
        <f>IF(DQ381, AJ381, AH381)</f>
        <v>0</v>
      </c>
      <c r="N381">
        <f>DS381 - IF(AV381&gt;1, M381*DM381*100.0/(AX381), 0)</f>
        <v>0</v>
      </c>
      <c r="O381">
        <f>((U381-K381/2)*N381-M381)/(U381+K381/2)</f>
        <v>0</v>
      </c>
      <c r="P381">
        <f>O381*(DZ381+EA381)/1000.0</f>
        <v>0</v>
      </c>
      <c r="Q381">
        <f>(DS381 - IF(AV381&gt;1, M381*DM381*100.0/(AX381), 0))*(DZ381+EA381)/1000.0</f>
        <v>0</v>
      </c>
      <c r="R381">
        <f>2.0/((1/T381-1/S381)+SIGN(T381)*SQRT((1/T381-1/S381)*(1/T381-1/S381) + 4*DN381/((DN381+1)*(DN381+1))*(2*1/T381*1/S381-1/S381*1/S381)))</f>
        <v>0</v>
      </c>
      <c r="S381">
        <f>IF(LEFT(DO381,1)&lt;&gt;"0",IF(LEFT(DO381,1)="1",3.0,DP381),$D$5+$E$5*(EG381*DZ381/($K$5*1000))+$F$5*(EG381*DZ381/($K$5*1000))*MAX(MIN(DM381,$J$5),$I$5)*MAX(MIN(DM381,$J$5),$I$5)+$G$5*MAX(MIN(DM381,$J$5),$I$5)*(EG381*DZ381/($K$5*1000))+$H$5*(EG381*DZ381/($K$5*1000))*(EG381*DZ381/($K$5*1000)))</f>
        <v>0</v>
      </c>
      <c r="T381">
        <f>K381*(1000-(1000*0.61365*exp(17.502*X381/(240.97+X381))/(DZ381+EA381)+DU381)/2)/(1000*0.61365*exp(17.502*X381/(240.97+X381))/(DZ381+EA381)-DU381)</f>
        <v>0</v>
      </c>
      <c r="U381">
        <f>1/((DN381+1)/(R381/1.6)+1/(S381/1.37)) + DN381/((DN381+1)/(R381/1.6) + DN381/(S381/1.37))</f>
        <v>0</v>
      </c>
      <c r="V381">
        <f>(DI381*DL381)</f>
        <v>0</v>
      </c>
      <c r="W381">
        <f>(EB381+(V381+2*0.95*5.67E-8*(((EB381+$B$7)+273)^4-(EB381+273)^4)-44100*K381)/(1.84*29.3*S381+8*0.95*5.67E-8*(EB381+273)^3))</f>
        <v>0</v>
      </c>
      <c r="X381">
        <f>($C$7*EC381+$D$7*ED381+$E$7*W381)</f>
        <v>0</v>
      </c>
      <c r="Y381">
        <f>0.61365*exp(17.502*X381/(240.97+X381))</f>
        <v>0</v>
      </c>
      <c r="Z381">
        <f>(AA381/AB381*100)</f>
        <v>0</v>
      </c>
      <c r="AA381">
        <f>DU381*(DZ381+EA381)/1000</f>
        <v>0</v>
      </c>
      <c r="AB381">
        <f>0.61365*exp(17.502*EB381/(240.97+EB381))</f>
        <v>0</v>
      </c>
      <c r="AC381">
        <f>(Y381-DU381*(DZ381+EA381)/1000)</f>
        <v>0</v>
      </c>
      <c r="AD381">
        <f>(-K381*44100)</f>
        <v>0</v>
      </c>
      <c r="AE381">
        <f>2*29.3*S381*0.92*(EB381-X381)</f>
        <v>0</v>
      </c>
      <c r="AF381">
        <f>2*0.95*5.67E-8*(((EB381+$B$7)+273)^4-(X381+273)^4)</f>
        <v>0</v>
      </c>
      <c r="AG381">
        <f>V381+AF381+AD381+AE381</f>
        <v>0</v>
      </c>
      <c r="AH381">
        <f>DY381*AV381*(DT381-DS381*(1000-AV381*DV381)/(1000-AV381*DU381))/(100*DM381)</f>
        <v>0</v>
      </c>
      <c r="AI381">
        <f>1000*DY381*AV381*(DU381-DV381)/(100*DM381*(1000-AV381*DU381))</f>
        <v>0</v>
      </c>
      <c r="AJ381">
        <f>(AK381 - AL381 - DZ381*1E3/(8.314*(EB381+273.15)) * AN381/DY381 * AM381) * DY381/(100*DM381) * (1000 - DV381)/1000</f>
        <v>0</v>
      </c>
      <c r="AK381">
        <v>1284.80534992465</v>
      </c>
      <c r="AL381">
        <v>1226.532181818181</v>
      </c>
      <c r="AM381">
        <v>3.395849308522663</v>
      </c>
      <c r="AN381">
        <v>64.96223837057754</v>
      </c>
      <c r="AO381">
        <f>(AQ381 - AP381 + DZ381*1E3/(8.314*(EB381+273.15)) * AS381/DY381 * AR381) * DY381/(100*DM381) * 1000/(1000 - AQ381)</f>
        <v>0</v>
      </c>
      <c r="AP381">
        <v>18.98306938389745</v>
      </c>
      <c r="AQ381">
        <v>24.04697090909091</v>
      </c>
      <c r="AR381">
        <v>-0.000827224717242124</v>
      </c>
      <c r="AS381">
        <v>107.1830395523258</v>
      </c>
      <c r="AT381">
        <v>0</v>
      </c>
      <c r="AU381">
        <v>0</v>
      </c>
      <c r="AV381">
        <f>IF(AT381*$H$13&gt;=AX381,1.0,(AX381/(AX381-AT381*$H$13)))</f>
        <v>0</v>
      </c>
      <c r="AW381">
        <f>(AV381-1)*100</f>
        <v>0</v>
      </c>
      <c r="AX381">
        <f>MAX(0,($B$13+$C$13*EG381)/(1+$D$13*EG381)*DZ381/(EB381+273)*$E$13)</f>
        <v>0</v>
      </c>
      <c r="AY381" t="s">
        <v>439</v>
      </c>
      <c r="AZ381" t="s">
        <v>439</v>
      </c>
      <c r="BA381">
        <v>0</v>
      </c>
      <c r="BB381">
        <v>0</v>
      </c>
      <c r="BC381">
        <f>1-BA381/BB381</f>
        <v>0</v>
      </c>
      <c r="BD381">
        <v>0</v>
      </c>
      <c r="BE381" t="s">
        <v>439</v>
      </c>
      <c r="BF381" t="s">
        <v>439</v>
      </c>
      <c r="BG381">
        <v>0</v>
      </c>
      <c r="BH381">
        <v>0</v>
      </c>
      <c r="BI381">
        <f>1-BG381/BH381</f>
        <v>0</v>
      </c>
      <c r="BJ381">
        <v>0.5</v>
      </c>
      <c r="BK381">
        <f>DJ381</f>
        <v>0</v>
      </c>
      <c r="BL381">
        <f>M381</f>
        <v>0</v>
      </c>
      <c r="BM381">
        <f>BI381*BJ381*BK381</f>
        <v>0</v>
      </c>
      <c r="BN381">
        <f>(BL381-BD381)/BK381</f>
        <v>0</v>
      </c>
      <c r="BO381">
        <f>(BB381-BH381)/BH381</f>
        <v>0</v>
      </c>
      <c r="BP381">
        <f>BA381/(BC381+BA381/BH381)</f>
        <v>0</v>
      </c>
      <c r="BQ381" t="s">
        <v>439</v>
      </c>
      <c r="BR381">
        <v>0</v>
      </c>
      <c r="BS381">
        <f>IF(BR381&lt;&gt;0, BR381, BP381)</f>
        <v>0</v>
      </c>
      <c r="BT381">
        <f>1-BS381/BH381</f>
        <v>0</v>
      </c>
      <c r="BU381">
        <f>(BH381-BG381)/(BH381-BS381)</f>
        <v>0</v>
      </c>
      <c r="BV381">
        <f>(BB381-BH381)/(BB381-BS381)</f>
        <v>0</v>
      </c>
      <c r="BW381">
        <f>(BH381-BG381)/(BH381-BA381)</f>
        <v>0</v>
      </c>
      <c r="BX381">
        <f>(BB381-BH381)/(BB381-BA381)</f>
        <v>0</v>
      </c>
      <c r="BY381">
        <f>(BU381*BS381/BG381)</f>
        <v>0</v>
      </c>
      <c r="BZ381">
        <f>(1-BY381)</f>
        <v>0</v>
      </c>
      <c r="DI381">
        <f>$B$11*EH381+$C$11*EI381+$F$11*ET381*(1-EW381)</f>
        <v>0</v>
      </c>
      <c r="DJ381">
        <f>DI381*DK381</f>
        <v>0</v>
      </c>
      <c r="DK381">
        <f>($B$11*$D$9+$C$11*$D$9+$F$11*((FG381+EY381)/MAX(FG381+EY381+FH381, 0.1)*$I$9+FH381/MAX(FG381+EY381+FH381, 0.1)*$J$9))/($B$11+$C$11+$F$11)</f>
        <v>0</v>
      </c>
      <c r="DL381">
        <f>($B$11*$K$9+$C$11*$K$9+$F$11*((FG381+EY381)/MAX(FG381+EY381+FH381, 0.1)*$P$9+FH381/MAX(FG381+EY381+FH381, 0.1)*$Q$9))/($B$11+$C$11+$F$11)</f>
        <v>0</v>
      </c>
      <c r="DM381">
        <v>3.7</v>
      </c>
      <c r="DN381">
        <v>0.5</v>
      </c>
      <c r="DO381" t="s">
        <v>440</v>
      </c>
      <c r="DP381">
        <v>2</v>
      </c>
      <c r="DQ381" t="b">
        <v>1</v>
      </c>
      <c r="DR381">
        <v>1758650510.814285</v>
      </c>
      <c r="DS381">
        <v>1172.9325</v>
      </c>
      <c r="DT381">
        <v>1244.631071428571</v>
      </c>
      <c r="DU381">
        <v>24.07385714285715</v>
      </c>
      <c r="DV381">
        <v>18.90216071428571</v>
      </c>
      <c r="DW381">
        <v>1173.1125</v>
      </c>
      <c r="DX381">
        <v>23.92272142857143</v>
      </c>
      <c r="DY381">
        <v>499.9903214285715</v>
      </c>
      <c r="DZ381">
        <v>90.42393214285711</v>
      </c>
      <c r="EA381">
        <v>0.03062837142857143</v>
      </c>
      <c r="EB381">
        <v>30.53111071428571</v>
      </c>
      <c r="EC381">
        <v>30.06586785714286</v>
      </c>
      <c r="ED381">
        <v>999.9000000000002</v>
      </c>
      <c r="EE381">
        <v>0</v>
      </c>
      <c r="EF381">
        <v>0</v>
      </c>
      <c r="EG381">
        <v>9993.0825</v>
      </c>
      <c r="EH381">
        <v>0</v>
      </c>
      <c r="EI381">
        <v>11.8036</v>
      </c>
      <c r="EJ381">
        <v>-71.69746785714285</v>
      </c>
      <c r="EK381">
        <v>1201.865357142857</v>
      </c>
      <c r="EL381">
        <v>1268.610357142857</v>
      </c>
      <c r="EM381">
        <v>5.171683571428572</v>
      </c>
      <c r="EN381">
        <v>1244.631071428571</v>
      </c>
      <c r="EO381">
        <v>18.90216071428571</v>
      </c>
      <c r="EP381">
        <v>2.176851428571429</v>
      </c>
      <c r="EQ381">
        <v>1.709207857142858</v>
      </c>
      <c r="ER381">
        <v>18.79296428571428</v>
      </c>
      <c r="ES381">
        <v>14.98020357142857</v>
      </c>
      <c r="ET381">
        <v>1999.993214285714</v>
      </c>
      <c r="EU381">
        <v>0.9800019999999999</v>
      </c>
      <c r="EV381">
        <v>0.0199984</v>
      </c>
      <c r="EW381">
        <v>0</v>
      </c>
      <c r="EX381">
        <v>594.52075</v>
      </c>
      <c r="EY381">
        <v>5.00097</v>
      </c>
      <c r="EZ381">
        <v>11914.475</v>
      </c>
      <c r="FA381">
        <v>16707.52857142857</v>
      </c>
      <c r="FB381">
        <v>41.125</v>
      </c>
      <c r="FC381">
        <v>41.5</v>
      </c>
      <c r="FD381">
        <v>41.06199999999999</v>
      </c>
      <c r="FE381">
        <v>41.06199999999999</v>
      </c>
      <c r="FF381">
        <v>41.71399999999998</v>
      </c>
      <c r="FG381">
        <v>1955.093214285714</v>
      </c>
      <c r="FH381">
        <v>39.9</v>
      </c>
      <c r="FI381">
        <v>0</v>
      </c>
      <c r="FJ381">
        <v>1758650520</v>
      </c>
      <c r="FK381">
        <v>0</v>
      </c>
      <c r="FL381">
        <v>594.5181538461538</v>
      </c>
      <c r="FM381">
        <v>1.265435896152806</v>
      </c>
      <c r="FN381">
        <v>0.3384615299887002</v>
      </c>
      <c r="FO381">
        <v>11914.46538461539</v>
      </c>
      <c r="FP381">
        <v>15</v>
      </c>
      <c r="FQ381">
        <v>0</v>
      </c>
      <c r="FR381" t="s">
        <v>441</v>
      </c>
      <c r="FS381">
        <v>1747247426.5</v>
      </c>
      <c r="FT381">
        <v>1747247420.5</v>
      </c>
      <c r="FU381">
        <v>0</v>
      </c>
      <c r="FV381">
        <v>1.027</v>
      </c>
      <c r="FW381">
        <v>0.031</v>
      </c>
      <c r="FX381">
        <v>0.02</v>
      </c>
      <c r="FY381">
        <v>0.05</v>
      </c>
      <c r="FZ381">
        <v>420</v>
      </c>
      <c r="GA381">
        <v>16</v>
      </c>
      <c r="GB381">
        <v>0.01</v>
      </c>
      <c r="GC381">
        <v>0.1</v>
      </c>
      <c r="GD381">
        <v>-71.62389999999999</v>
      </c>
      <c r="GE381">
        <v>-1.742732404181248</v>
      </c>
      <c r="GF381">
        <v>0.2029468859987406</v>
      </c>
      <c r="GG381">
        <v>0</v>
      </c>
      <c r="GH381">
        <v>594.4836470588236</v>
      </c>
      <c r="GI381">
        <v>0.9378151275548895</v>
      </c>
      <c r="GJ381">
        <v>0.2396793056360345</v>
      </c>
      <c r="GK381">
        <v>-1</v>
      </c>
      <c r="GL381">
        <v>5.224503658536586</v>
      </c>
      <c r="GM381">
        <v>-1.052581045296165</v>
      </c>
      <c r="GN381">
        <v>0.1053572048019891</v>
      </c>
      <c r="GO381">
        <v>0</v>
      </c>
      <c r="GP381">
        <v>0</v>
      </c>
      <c r="GQ381">
        <v>2</v>
      </c>
      <c r="GR381" t="s">
        <v>482</v>
      </c>
      <c r="GS381">
        <v>3.13522</v>
      </c>
      <c r="GT381">
        <v>2.69106</v>
      </c>
      <c r="GU381">
        <v>0.192713</v>
      </c>
      <c r="GV381">
        <v>0.197881</v>
      </c>
      <c r="GW381">
        <v>0.106283</v>
      </c>
      <c r="GX381">
        <v>0.089045</v>
      </c>
      <c r="GY381">
        <v>25640.1</v>
      </c>
      <c r="GZ381">
        <v>25524.8</v>
      </c>
      <c r="HA381">
        <v>29529.5</v>
      </c>
      <c r="HB381">
        <v>29411.3</v>
      </c>
      <c r="HC381">
        <v>34869.5</v>
      </c>
      <c r="HD381">
        <v>35495</v>
      </c>
      <c r="HE381">
        <v>41553.7</v>
      </c>
      <c r="HF381">
        <v>41786.7</v>
      </c>
      <c r="HG381">
        <v>1.92138</v>
      </c>
      <c r="HH381">
        <v>1.8596</v>
      </c>
      <c r="HI381">
        <v>0.0702888</v>
      </c>
      <c r="HJ381">
        <v>0</v>
      </c>
      <c r="HK381">
        <v>28.9157</v>
      </c>
      <c r="HL381">
        <v>999.9</v>
      </c>
      <c r="HM381">
        <v>43.2</v>
      </c>
      <c r="HN381">
        <v>32</v>
      </c>
      <c r="HO381">
        <v>22.8127</v>
      </c>
      <c r="HP381">
        <v>61.9926</v>
      </c>
      <c r="HQ381">
        <v>25.9816</v>
      </c>
      <c r="HR381">
        <v>1</v>
      </c>
      <c r="HS381">
        <v>0.115945</v>
      </c>
      <c r="HT381">
        <v>-0.152609</v>
      </c>
      <c r="HU381">
        <v>20.3387</v>
      </c>
      <c r="HV381">
        <v>5.21609</v>
      </c>
      <c r="HW381">
        <v>12.0135</v>
      </c>
      <c r="HX381">
        <v>4.98865</v>
      </c>
      <c r="HY381">
        <v>3.2877</v>
      </c>
      <c r="HZ381">
        <v>9999</v>
      </c>
      <c r="IA381">
        <v>9999</v>
      </c>
      <c r="IB381">
        <v>9999</v>
      </c>
      <c r="IC381">
        <v>999.9</v>
      </c>
      <c r="ID381">
        <v>1.86762</v>
      </c>
      <c r="IE381">
        <v>1.86676</v>
      </c>
      <c r="IF381">
        <v>1.86605</v>
      </c>
      <c r="IG381">
        <v>1.86601</v>
      </c>
      <c r="IH381">
        <v>1.86786</v>
      </c>
      <c r="II381">
        <v>1.87031</v>
      </c>
      <c r="IJ381">
        <v>1.86897</v>
      </c>
      <c r="IK381">
        <v>1.87042</v>
      </c>
      <c r="IL381">
        <v>0</v>
      </c>
      <c r="IM381">
        <v>0</v>
      </c>
      <c r="IN381">
        <v>0</v>
      </c>
      <c r="IO381">
        <v>0</v>
      </c>
      <c r="IP381" t="s">
        <v>443</v>
      </c>
      <c r="IQ381" t="s">
        <v>444</v>
      </c>
      <c r="IR381" t="s">
        <v>445</v>
      </c>
      <c r="IS381" t="s">
        <v>445</v>
      </c>
      <c r="IT381" t="s">
        <v>445</v>
      </c>
      <c r="IU381" t="s">
        <v>445</v>
      </c>
      <c r="IV381">
        <v>0</v>
      </c>
      <c r="IW381">
        <v>100</v>
      </c>
      <c r="IX381">
        <v>100</v>
      </c>
      <c r="IY381">
        <v>-0.2</v>
      </c>
      <c r="IZ381">
        <v>0.1507</v>
      </c>
      <c r="JA381">
        <v>0.1520806729546384</v>
      </c>
      <c r="JB381">
        <v>0.0003178419753343253</v>
      </c>
      <c r="JC381">
        <v>-6.012475575984678E-07</v>
      </c>
      <c r="JD381">
        <v>7.594320938325871E-11</v>
      </c>
      <c r="JE381">
        <v>-0.06537213769188976</v>
      </c>
      <c r="JF381">
        <v>-0.002779077146552394</v>
      </c>
      <c r="JG381">
        <v>0.0007843295920201409</v>
      </c>
      <c r="JH381">
        <v>-1.211717912536145E-05</v>
      </c>
      <c r="JI381">
        <v>4</v>
      </c>
      <c r="JJ381">
        <v>2338</v>
      </c>
      <c r="JK381">
        <v>1</v>
      </c>
      <c r="JL381">
        <v>27</v>
      </c>
      <c r="JM381">
        <v>190051.5</v>
      </c>
      <c r="JN381">
        <v>190051.6</v>
      </c>
      <c r="JO381">
        <v>2.53418</v>
      </c>
      <c r="JP381">
        <v>2.24976</v>
      </c>
      <c r="JQ381">
        <v>1.39648</v>
      </c>
      <c r="JR381">
        <v>2.35107</v>
      </c>
      <c r="JS381">
        <v>1.49536</v>
      </c>
      <c r="JT381">
        <v>2.54028</v>
      </c>
      <c r="JU381">
        <v>36.9556</v>
      </c>
      <c r="JV381">
        <v>24.0612</v>
      </c>
      <c r="JW381">
        <v>18</v>
      </c>
      <c r="JX381">
        <v>491.571</v>
      </c>
      <c r="JY381">
        <v>442.634</v>
      </c>
      <c r="JZ381">
        <v>28.9325</v>
      </c>
      <c r="KA381">
        <v>29.116</v>
      </c>
      <c r="KB381">
        <v>30</v>
      </c>
      <c r="KC381">
        <v>28.9587</v>
      </c>
      <c r="KD381">
        <v>28.8904</v>
      </c>
      <c r="KE381">
        <v>50.75</v>
      </c>
      <c r="KF381">
        <v>20.3054</v>
      </c>
      <c r="KG381">
        <v>33.9454</v>
      </c>
      <c r="KH381">
        <v>28.9188</v>
      </c>
      <c r="KI381">
        <v>1289.13</v>
      </c>
      <c r="KJ381">
        <v>19.174</v>
      </c>
      <c r="KK381">
        <v>100.923</v>
      </c>
      <c r="KL381">
        <v>100.481</v>
      </c>
    </row>
    <row r="382" spans="1:298">
      <c r="A382">
        <v>366</v>
      </c>
      <c r="B382">
        <v>1758650523.6</v>
      </c>
      <c r="C382">
        <v>8897.599999904633</v>
      </c>
      <c r="D382" t="s">
        <v>1179</v>
      </c>
      <c r="E382" t="s">
        <v>1180</v>
      </c>
      <c r="F382">
        <v>5</v>
      </c>
      <c r="G382" t="s">
        <v>1026</v>
      </c>
      <c r="H382" t="s">
        <v>437</v>
      </c>
      <c r="I382" t="s">
        <v>438</v>
      </c>
      <c r="J382">
        <v>1758650516.1</v>
      </c>
      <c r="K382">
        <f>(L382)/1000</f>
        <v>0</v>
      </c>
      <c r="L382">
        <f>IF(DQ382, AO382, AI382)</f>
        <v>0</v>
      </c>
      <c r="M382">
        <f>IF(DQ382, AJ382, AH382)</f>
        <v>0</v>
      </c>
      <c r="N382">
        <f>DS382 - IF(AV382&gt;1, M382*DM382*100.0/(AX382), 0)</f>
        <v>0</v>
      </c>
      <c r="O382">
        <f>((U382-K382/2)*N382-M382)/(U382+K382/2)</f>
        <v>0</v>
      </c>
      <c r="P382">
        <f>O382*(DZ382+EA382)/1000.0</f>
        <v>0</v>
      </c>
      <c r="Q382">
        <f>(DS382 - IF(AV382&gt;1, M382*DM382*100.0/(AX382), 0))*(DZ382+EA382)/1000.0</f>
        <v>0</v>
      </c>
      <c r="R382">
        <f>2.0/((1/T382-1/S382)+SIGN(T382)*SQRT((1/T382-1/S382)*(1/T382-1/S382) + 4*DN382/((DN382+1)*(DN382+1))*(2*1/T382*1/S382-1/S382*1/S382)))</f>
        <v>0</v>
      </c>
      <c r="S382">
        <f>IF(LEFT(DO382,1)&lt;&gt;"0",IF(LEFT(DO382,1)="1",3.0,DP382),$D$5+$E$5*(EG382*DZ382/($K$5*1000))+$F$5*(EG382*DZ382/($K$5*1000))*MAX(MIN(DM382,$J$5),$I$5)*MAX(MIN(DM382,$J$5),$I$5)+$G$5*MAX(MIN(DM382,$J$5),$I$5)*(EG382*DZ382/($K$5*1000))+$H$5*(EG382*DZ382/($K$5*1000))*(EG382*DZ382/($K$5*1000)))</f>
        <v>0</v>
      </c>
      <c r="T382">
        <f>K382*(1000-(1000*0.61365*exp(17.502*X382/(240.97+X382))/(DZ382+EA382)+DU382)/2)/(1000*0.61365*exp(17.502*X382/(240.97+X382))/(DZ382+EA382)-DU382)</f>
        <v>0</v>
      </c>
      <c r="U382">
        <f>1/((DN382+1)/(R382/1.6)+1/(S382/1.37)) + DN382/((DN382+1)/(R382/1.6) + DN382/(S382/1.37))</f>
        <v>0</v>
      </c>
      <c r="V382">
        <f>(DI382*DL382)</f>
        <v>0</v>
      </c>
      <c r="W382">
        <f>(EB382+(V382+2*0.95*5.67E-8*(((EB382+$B$7)+273)^4-(EB382+273)^4)-44100*K382)/(1.84*29.3*S382+8*0.95*5.67E-8*(EB382+273)^3))</f>
        <v>0</v>
      </c>
      <c r="X382">
        <f>($C$7*EC382+$D$7*ED382+$E$7*W382)</f>
        <v>0</v>
      </c>
      <c r="Y382">
        <f>0.61365*exp(17.502*X382/(240.97+X382))</f>
        <v>0</v>
      </c>
      <c r="Z382">
        <f>(AA382/AB382*100)</f>
        <v>0</v>
      </c>
      <c r="AA382">
        <f>DU382*(DZ382+EA382)/1000</f>
        <v>0</v>
      </c>
      <c r="AB382">
        <f>0.61365*exp(17.502*EB382/(240.97+EB382))</f>
        <v>0</v>
      </c>
      <c r="AC382">
        <f>(Y382-DU382*(DZ382+EA382)/1000)</f>
        <v>0</v>
      </c>
      <c r="AD382">
        <f>(-K382*44100)</f>
        <v>0</v>
      </c>
      <c r="AE382">
        <f>2*29.3*S382*0.92*(EB382-X382)</f>
        <v>0</v>
      </c>
      <c r="AF382">
        <f>2*0.95*5.67E-8*(((EB382+$B$7)+273)^4-(X382+273)^4)</f>
        <v>0</v>
      </c>
      <c r="AG382">
        <f>V382+AF382+AD382+AE382</f>
        <v>0</v>
      </c>
      <c r="AH382">
        <f>DY382*AV382*(DT382-DS382*(1000-AV382*DV382)/(1000-AV382*DU382))/(100*DM382)</f>
        <v>0</v>
      </c>
      <c r="AI382">
        <f>1000*DY382*AV382*(DU382-DV382)/(100*DM382*(1000-AV382*DU382))</f>
        <v>0</v>
      </c>
      <c r="AJ382">
        <f>(AK382 - AL382 - DZ382*1E3/(8.314*(EB382+273.15)) * AN382/DY382 * AM382) * DY382/(100*DM382) * (1000 - DV382)/1000</f>
        <v>0</v>
      </c>
      <c r="AK382">
        <v>1302.088235106636</v>
      </c>
      <c r="AL382">
        <v>1243.609090909091</v>
      </c>
      <c r="AM382">
        <v>3.432959293656819</v>
      </c>
      <c r="AN382">
        <v>64.96223837057754</v>
      </c>
      <c r="AO382">
        <f>(AQ382 - AP382 + DZ382*1E3/(8.314*(EB382+273.15)) * AS382/DY382 * AR382) * DY382/(100*DM382) * 1000/(1000 - AQ382)</f>
        <v>0</v>
      </c>
      <c r="AP382">
        <v>19.07045624858486</v>
      </c>
      <c r="AQ382">
        <v>24.02800242424243</v>
      </c>
      <c r="AR382">
        <v>-0.0004755460687010806</v>
      </c>
      <c r="AS382">
        <v>107.1830395523258</v>
      </c>
      <c r="AT382">
        <v>0</v>
      </c>
      <c r="AU382">
        <v>0</v>
      </c>
      <c r="AV382">
        <f>IF(AT382*$H$13&gt;=AX382,1.0,(AX382/(AX382-AT382*$H$13)))</f>
        <v>0</v>
      </c>
      <c r="AW382">
        <f>(AV382-1)*100</f>
        <v>0</v>
      </c>
      <c r="AX382">
        <f>MAX(0,($B$13+$C$13*EG382)/(1+$D$13*EG382)*DZ382/(EB382+273)*$E$13)</f>
        <v>0</v>
      </c>
      <c r="AY382" t="s">
        <v>439</v>
      </c>
      <c r="AZ382" t="s">
        <v>439</v>
      </c>
      <c r="BA382">
        <v>0</v>
      </c>
      <c r="BB382">
        <v>0</v>
      </c>
      <c r="BC382">
        <f>1-BA382/BB382</f>
        <v>0</v>
      </c>
      <c r="BD382">
        <v>0</v>
      </c>
      <c r="BE382" t="s">
        <v>439</v>
      </c>
      <c r="BF382" t="s">
        <v>439</v>
      </c>
      <c r="BG382">
        <v>0</v>
      </c>
      <c r="BH382">
        <v>0</v>
      </c>
      <c r="BI382">
        <f>1-BG382/BH382</f>
        <v>0</v>
      </c>
      <c r="BJ382">
        <v>0.5</v>
      </c>
      <c r="BK382">
        <f>DJ382</f>
        <v>0</v>
      </c>
      <c r="BL382">
        <f>M382</f>
        <v>0</v>
      </c>
      <c r="BM382">
        <f>BI382*BJ382*BK382</f>
        <v>0</v>
      </c>
      <c r="BN382">
        <f>(BL382-BD382)/BK382</f>
        <v>0</v>
      </c>
      <c r="BO382">
        <f>(BB382-BH382)/BH382</f>
        <v>0</v>
      </c>
      <c r="BP382">
        <f>BA382/(BC382+BA382/BH382)</f>
        <v>0</v>
      </c>
      <c r="BQ382" t="s">
        <v>439</v>
      </c>
      <c r="BR382">
        <v>0</v>
      </c>
      <c r="BS382">
        <f>IF(BR382&lt;&gt;0, BR382, BP382)</f>
        <v>0</v>
      </c>
      <c r="BT382">
        <f>1-BS382/BH382</f>
        <v>0</v>
      </c>
      <c r="BU382">
        <f>(BH382-BG382)/(BH382-BS382)</f>
        <v>0</v>
      </c>
      <c r="BV382">
        <f>(BB382-BH382)/(BB382-BS382)</f>
        <v>0</v>
      </c>
      <c r="BW382">
        <f>(BH382-BG382)/(BH382-BA382)</f>
        <v>0</v>
      </c>
      <c r="BX382">
        <f>(BB382-BH382)/(BB382-BA382)</f>
        <v>0</v>
      </c>
      <c r="BY382">
        <f>(BU382*BS382/BG382)</f>
        <v>0</v>
      </c>
      <c r="BZ382">
        <f>(1-BY382)</f>
        <v>0</v>
      </c>
      <c r="DI382">
        <f>$B$11*EH382+$C$11*EI382+$F$11*ET382*(1-EW382)</f>
        <v>0</v>
      </c>
      <c r="DJ382">
        <f>DI382*DK382</f>
        <v>0</v>
      </c>
      <c r="DK382">
        <f>($B$11*$D$9+$C$11*$D$9+$F$11*((FG382+EY382)/MAX(FG382+EY382+FH382, 0.1)*$I$9+FH382/MAX(FG382+EY382+FH382, 0.1)*$J$9))/($B$11+$C$11+$F$11)</f>
        <v>0</v>
      </c>
      <c r="DL382">
        <f>($B$11*$K$9+$C$11*$K$9+$F$11*((FG382+EY382)/MAX(FG382+EY382+FH382, 0.1)*$P$9+FH382/MAX(FG382+EY382+FH382, 0.1)*$Q$9))/($B$11+$C$11+$F$11)</f>
        <v>0</v>
      </c>
      <c r="DM382">
        <v>3.7</v>
      </c>
      <c r="DN382">
        <v>0.5</v>
      </c>
      <c r="DO382" t="s">
        <v>440</v>
      </c>
      <c r="DP382">
        <v>2</v>
      </c>
      <c r="DQ382" t="b">
        <v>1</v>
      </c>
      <c r="DR382">
        <v>1758650516.1</v>
      </c>
      <c r="DS382">
        <v>1190.408888888889</v>
      </c>
      <c r="DT382">
        <v>1262.360740740741</v>
      </c>
      <c r="DU382">
        <v>24.05381111111111</v>
      </c>
      <c r="DV382">
        <v>18.98751481481482</v>
      </c>
      <c r="DW382">
        <v>1190.602592592593</v>
      </c>
      <c r="DX382">
        <v>23.90295925925926</v>
      </c>
      <c r="DY382">
        <v>500.0204444444445</v>
      </c>
      <c r="DZ382">
        <v>90.42391481481482</v>
      </c>
      <c r="EA382">
        <v>0.03058504074074074</v>
      </c>
      <c r="EB382">
        <v>30.52267407407408</v>
      </c>
      <c r="EC382">
        <v>30.06875925925926</v>
      </c>
      <c r="ED382">
        <v>999.9000000000001</v>
      </c>
      <c r="EE382">
        <v>0</v>
      </c>
      <c r="EF382">
        <v>0</v>
      </c>
      <c r="EG382">
        <v>9998.914444444445</v>
      </c>
      <c r="EH382">
        <v>0</v>
      </c>
      <c r="EI382">
        <v>11.8036</v>
      </c>
      <c r="EJ382">
        <v>-71.95212222222223</v>
      </c>
      <c r="EK382">
        <v>1219.747777777778</v>
      </c>
      <c r="EL382">
        <v>1286.794444444444</v>
      </c>
      <c r="EM382">
        <v>5.066286296296297</v>
      </c>
      <c r="EN382">
        <v>1262.360740740741</v>
      </c>
      <c r="EO382">
        <v>18.98751481481482</v>
      </c>
      <c r="EP382">
        <v>2.175039629629629</v>
      </c>
      <c r="EQ382">
        <v>1.716925925925926</v>
      </c>
      <c r="ER382">
        <v>18.77963333333334</v>
      </c>
      <c r="ES382">
        <v>15.05023333333333</v>
      </c>
      <c r="ET382">
        <v>1999.993333333333</v>
      </c>
      <c r="EU382">
        <v>0.9800019999999999</v>
      </c>
      <c r="EV382">
        <v>0.0199984</v>
      </c>
      <c r="EW382">
        <v>0</v>
      </c>
      <c r="EX382">
        <v>594.5434814814814</v>
      </c>
      <c r="EY382">
        <v>5.00097</v>
      </c>
      <c r="EZ382">
        <v>11914.61111111111</v>
      </c>
      <c r="FA382">
        <v>16707.53333333333</v>
      </c>
      <c r="FB382">
        <v>41.125</v>
      </c>
      <c r="FC382">
        <v>41.49533333333333</v>
      </c>
      <c r="FD382">
        <v>41.06199999999999</v>
      </c>
      <c r="FE382">
        <v>41.06199999999999</v>
      </c>
      <c r="FF382">
        <v>41.71733333333332</v>
      </c>
      <c r="FG382">
        <v>1955.093333333333</v>
      </c>
      <c r="FH382">
        <v>39.9</v>
      </c>
      <c r="FI382">
        <v>0</v>
      </c>
      <c r="FJ382">
        <v>1758650524.8</v>
      </c>
      <c r="FK382">
        <v>0</v>
      </c>
      <c r="FL382">
        <v>594.5563846153846</v>
      </c>
      <c r="FM382">
        <v>0.6919658102157494</v>
      </c>
      <c r="FN382">
        <v>4.676923064453056</v>
      </c>
      <c r="FO382">
        <v>11914.64615384615</v>
      </c>
      <c r="FP382">
        <v>15</v>
      </c>
      <c r="FQ382">
        <v>0</v>
      </c>
      <c r="FR382" t="s">
        <v>441</v>
      </c>
      <c r="FS382">
        <v>1747247426.5</v>
      </c>
      <c r="FT382">
        <v>1747247420.5</v>
      </c>
      <c r="FU382">
        <v>0</v>
      </c>
      <c r="FV382">
        <v>1.027</v>
      </c>
      <c r="FW382">
        <v>0.031</v>
      </c>
      <c r="FX382">
        <v>0.02</v>
      </c>
      <c r="FY382">
        <v>0.05</v>
      </c>
      <c r="FZ382">
        <v>420</v>
      </c>
      <c r="GA382">
        <v>16</v>
      </c>
      <c r="GB382">
        <v>0.01</v>
      </c>
      <c r="GC382">
        <v>0.1</v>
      </c>
      <c r="GD382">
        <v>-71.8231025</v>
      </c>
      <c r="GE382">
        <v>-2.704103189493249</v>
      </c>
      <c r="GF382">
        <v>0.2709382452584909</v>
      </c>
      <c r="GG382">
        <v>0</v>
      </c>
      <c r="GH382">
        <v>594.541882352941</v>
      </c>
      <c r="GI382">
        <v>0.6656684480800139</v>
      </c>
      <c r="GJ382">
        <v>0.2354105006286394</v>
      </c>
      <c r="GK382">
        <v>-1</v>
      </c>
      <c r="GL382">
        <v>5.122805250000001</v>
      </c>
      <c r="GM382">
        <v>-1.172339549718581</v>
      </c>
      <c r="GN382">
        <v>0.1133764930218672</v>
      </c>
      <c r="GO382">
        <v>0</v>
      </c>
      <c r="GP382">
        <v>0</v>
      </c>
      <c r="GQ382">
        <v>2</v>
      </c>
      <c r="GR382" t="s">
        <v>482</v>
      </c>
      <c r="GS382">
        <v>3.13527</v>
      </c>
      <c r="GT382">
        <v>2.69048</v>
      </c>
      <c r="GU382">
        <v>0.194395</v>
      </c>
      <c r="GV382">
        <v>0.19952</v>
      </c>
      <c r="GW382">
        <v>0.106224</v>
      </c>
      <c r="GX382">
        <v>0.08938400000000001</v>
      </c>
      <c r="GY382">
        <v>25586.6</v>
      </c>
      <c r="GZ382">
        <v>25473</v>
      </c>
      <c r="HA382">
        <v>29529.5</v>
      </c>
      <c r="HB382">
        <v>29411.8</v>
      </c>
      <c r="HC382">
        <v>34871.8</v>
      </c>
      <c r="HD382">
        <v>35482</v>
      </c>
      <c r="HE382">
        <v>41553.6</v>
      </c>
      <c r="HF382">
        <v>41787</v>
      </c>
      <c r="HG382">
        <v>1.92127</v>
      </c>
      <c r="HH382">
        <v>1.85998</v>
      </c>
      <c r="HI382">
        <v>0.07130209999999999</v>
      </c>
      <c r="HJ382">
        <v>0</v>
      </c>
      <c r="HK382">
        <v>28.9144</v>
      </c>
      <c r="HL382">
        <v>999.9</v>
      </c>
      <c r="HM382">
        <v>43.2</v>
      </c>
      <c r="HN382">
        <v>32</v>
      </c>
      <c r="HO382">
        <v>22.8108</v>
      </c>
      <c r="HP382">
        <v>62.0026</v>
      </c>
      <c r="HQ382">
        <v>25.9936</v>
      </c>
      <c r="HR382">
        <v>1</v>
      </c>
      <c r="HS382">
        <v>0.115856</v>
      </c>
      <c r="HT382">
        <v>-0.119853</v>
      </c>
      <c r="HU382">
        <v>20.3386</v>
      </c>
      <c r="HV382">
        <v>5.21669</v>
      </c>
      <c r="HW382">
        <v>12.0122</v>
      </c>
      <c r="HX382">
        <v>4.98855</v>
      </c>
      <c r="HY382">
        <v>3.2876</v>
      </c>
      <c r="HZ382">
        <v>9999</v>
      </c>
      <c r="IA382">
        <v>9999</v>
      </c>
      <c r="IB382">
        <v>9999</v>
      </c>
      <c r="IC382">
        <v>999.9</v>
      </c>
      <c r="ID382">
        <v>1.86763</v>
      </c>
      <c r="IE382">
        <v>1.86676</v>
      </c>
      <c r="IF382">
        <v>1.86607</v>
      </c>
      <c r="IG382">
        <v>1.866</v>
      </c>
      <c r="IH382">
        <v>1.86786</v>
      </c>
      <c r="II382">
        <v>1.87031</v>
      </c>
      <c r="IJ382">
        <v>1.86894</v>
      </c>
      <c r="IK382">
        <v>1.87042</v>
      </c>
      <c r="IL382">
        <v>0</v>
      </c>
      <c r="IM382">
        <v>0</v>
      </c>
      <c r="IN382">
        <v>0</v>
      </c>
      <c r="IO382">
        <v>0</v>
      </c>
      <c r="IP382" t="s">
        <v>443</v>
      </c>
      <c r="IQ382" t="s">
        <v>444</v>
      </c>
      <c r="IR382" t="s">
        <v>445</v>
      </c>
      <c r="IS382" t="s">
        <v>445</v>
      </c>
      <c r="IT382" t="s">
        <v>445</v>
      </c>
      <c r="IU382" t="s">
        <v>445</v>
      </c>
      <c r="IV382">
        <v>0</v>
      </c>
      <c r="IW382">
        <v>100</v>
      </c>
      <c r="IX382">
        <v>100</v>
      </c>
      <c r="IY382">
        <v>-0.21</v>
      </c>
      <c r="IZ382">
        <v>0.1505</v>
      </c>
      <c r="JA382">
        <v>0.1520806729546384</v>
      </c>
      <c r="JB382">
        <v>0.0003178419753343253</v>
      </c>
      <c r="JC382">
        <v>-6.012475575984678E-07</v>
      </c>
      <c r="JD382">
        <v>7.594320938325871E-11</v>
      </c>
      <c r="JE382">
        <v>-0.06537213769188976</v>
      </c>
      <c r="JF382">
        <v>-0.002779077146552394</v>
      </c>
      <c r="JG382">
        <v>0.0007843295920201409</v>
      </c>
      <c r="JH382">
        <v>-1.211717912536145E-05</v>
      </c>
      <c r="JI382">
        <v>4</v>
      </c>
      <c r="JJ382">
        <v>2338</v>
      </c>
      <c r="JK382">
        <v>1</v>
      </c>
      <c r="JL382">
        <v>27</v>
      </c>
      <c r="JM382">
        <v>190051.6</v>
      </c>
      <c r="JN382">
        <v>190051.7</v>
      </c>
      <c r="JO382">
        <v>2.55859</v>
      </c>
      <c r="JP382">
        <v>2.24487</v>
      </c>
      <c r="JQ382">
        <v>1.39648</v>
      </c>
      <c r="JR382">
        <v>2.34741</v>
      </c>
      <c r="JS382">
        <v>1.49536</v>
      </c>
      <c r="JT382">
        <v>2.53662</v>
      </c>
      <c r="JU382">
        <v>36.9556</v>
      </c>
      <c r="JV382">
        <v>24.0612</v>
      </c>
      <c r="JW382">
        <v>18</v>
      </c>
      <c r="JX382">
        <v>491.508</v>
      </c>
      <c r="JY382">
        <v>442.855</v>
      </c>
      <c r="JZ382">
        <v>28.864</v>
      </c>
      <c r="KA382">
        <v>29.1141</v>
      </c>
      <c r="KB382">
        <v>29.9999</v>
      </c>
      <c r="KC382">
        <v>28.9587</v>
      </c>
      <c r="KD382">
        <v>28.8891</v>
      </c>
      <c r="KE382">
        <v>51.3105</v>
      </c>
      <c r="KF382">
        <v>20.0153</v>
      </c>
      <c r="KG382">
        <v>33.9454</v>
      </c>
      <c r="KH382">
        <v>28.8544</v>
      </c>
      <c r="KI382">
        <v>1309.17</v>
      </c>
      <c r="KJ382">
        <v>19.2667</v>
      </c>
      <c r="KK382">
        <v>100.923</v>
      </c>
      <c r="KL382">
        <v>100.482</v>
      </c>
    </row>
    <row r="383" spans="1:298">
      <c r="A383">
        <v>367</v>
      </c>
      <c r="B383">
        <v>1758650528.6</v>
      </c>
      <c r="C383">
        <v>8902.599999904633</v>
      </c>
      <c r="D383" t="s">
        <v>1181</v>
      </c>
      <c r="E383" t="s">
        <v>1182</v>
      </c>
      <c r="F383">
        <v>5</v>
      </c>
      <c r="G383" t="s">
        <v>1026</v>
      </c>
      <c r="H383" t="s">
        <v>437</v>
      </c>
      <c r="I383" t="s">
        <v>438</v>
      </c>
      <c r="J383">
        <v>1758650520.814285</v>
      </c>
      <c r="K383">
        <f>(L383)/1000</f>
        <v>0</v>
      </c>
      <c r="L383">
        <f>IF(DQ383, AO383, AI383)</f>
        <v>0</v>
      </c>
      <c r="M383">
        <f>IF(DQ383, AJ383, AH383)</f>
        <v>0</v>
      </c>
      <c r="N383">
        <f>DS383 - IF(AV383&gt;1, M383*DM383*100.0/(AX383), 0)</f>
        <v>0</v>
      </c>
      <c r="O383">
        <f>((U383-K383/2)*N383-M383)/(U383+K383/2)</f>
        <v>0</v>
      </c>
      <c r="P383">
        <f>O383*(DZ383+EA383)/1000.0</f>
        <v>0</v>
      </c>
      <c r="Q383">
        <f>(DS383 - IF(AV383&gt;1, M383*DM383*100.0/(AX383), 0))*(DZ383+EA383)/1000.0</f>
        <v>0</v>
      </c>
      <c r="R383">
        <f>2.0/((1/T383-1/S383)+SIGN(T383)*SQRT((1/T383-1/S383)*(1/T383-1/S383) + 4*DN383/((DN383+1)*(DN383+1))*(2*1/T383*1/S383-1/S383*1/S383)))</f>
        <v>0</v>
      </c>
      <c r="S383">
        <f>IF(LEFT(DO383,1)&lt;&gt;"0",IF(LEFT(DO383,1)="1",3.0,DP383),$D$5+$E$5*(EG383*DZ383/($K$5*1000))+$F$5*(EG383*DZ383/($K$5*1000))*MAX(MIN(DM383,$J$5),$I$5)*MAX(MIN(DM383,$J$5),$I$5)+$G$5*MAX(MIN(DM383,$J$5),$I$5)*(EG383*DZ383/($K$5*1000))+$H$5*(EG383*DZ383/($K$5*1000))*(EG383*DZ383/($K$5*1000)))</f>
        <v>0</v>
      </c>
      <c r="T383">
        <f>K383*(1000-(1000*0.61365*exp(17.502*X383/(240.97+X383))/(DZ383+EA383)+DU383)/2)/(1000*0.61365*exp(17.502*X383/(240.97+X383))/(DZ383+EA383)-DU383)</f>
        <v>0</v>
      </c>
      <c r="U383">
        <f>1/((DN383+1)/(R383/1.6)+1/(S383/1.37)) + DN383/((DN383+1)/(R383/1.6) + DN383/(S383/1.37))</f>
        <v>0</v>
      </c>
      <c r="V383">
        <f>(DI383*DL383)</f>
        <v>0</v>
      </c>
      <c r="W383">
        <f>(EB383+(V383+2*0.95*5.67E-8*(((EB383+$B$7)+273)^4-(EB383+273)^4)-44100*K383)/(1.84*29.3*S383+8*0.95*5.67E-8*(EB383+273)^3))</f>
        <v>0</v>
      </c>
      <c r="X383">
        <f>($C$7*EC383+$D$7*ED383+$E$7*W383)</f>
        <v>0</v>
      </c>
      <c r="Y383">
        <f>0.61365*exp(17.502*X383/(240.97+X383))</f>
        <v>0</v>
      </c>
      <c r="Z383">
        <f>(AA383/AB383*100)</f>
        <v>0</v>
      </c>
      <c r="AA383">
        <f>DU383*(DZ383+EA383)/1000</f>
        <v>0</v>
      </c>
      <c r="AB383">
        <f>0.61365*exp(17.502*EB383/(240.97+EB383))</f>
        <v>0</v>
      </c>
      <c r="AC383">
        <f>(Y383-DU383*(DZ383+EA383)/1000)</f>
        <v>0</v>
      </c>
      <c r="AD383">
        <f>(-K383*44100)</f>
        <v>0</v>
      </c>
      <c r="AE383">
        <f>2*29.3*S383*0.92*(EB383-X383)</f>
        <v>0</v>
      </c>
      <c r="AF383">
        <f>2*0.95*5.67E-8*(((EB383+$B$7)+273)^4-(X383+273)^4)</f>
        <v>0</v>
      </c>
      <c r="AG383">
        <f>V383+AF383+AD383+AE383</f>
        <v>0</v>
      </c>
      <c r="AH383">
        <f>DY383*AV383*(DT383-DS383*(1000-AV383*DV383)/(1000-AV383*DU383))/(100*DM383)</f>
        <v>0</v>
      </c>
      <c r="AI383">
        <f>1000*DY383*AV383*(DU383-DV383)/(100*DM383*(1000-AV383*DU383))</f>
        <v>0</v>
      </c>
      <c r="AJ383">
        <f>(AK383 - AL383 - DZ383*1E3/(8.314*(EB383+273.15)) * AN383/DY383 * AM383) * DY383/(100*DM383) * (1000 - DV383)/1000</f>
        <v>0</v>
      </c>
      <c r="AK383">
        <v>1319.235669864338</v>
      </c>
      <c r="AL383">
        <v>1260.606303030303</v>
      </c>
      <c r="AM383">
        <v>3.374118125511229</v>
      </c>
      <c r="AN383">
        <v>64.96223837057754</v>
      </c>
      <c r="AO383">
        <f>(AQ383 - AP383 + DZ383*1E3/(8.314*(EB383+273.15)) * AS383/DY383 * AR383) * DY383/(100*DM383) * 1000/(1000 - AQ383)</f>
        <v>0</v>
      </c>
      <c r="AP383">
        <v>19.15290178329226</v>
      </c>
      <c r="AQ383">
        <v>24.01284242424242</v>
      </c>
      <c r="AR383">
        <v>-0.0002795441158594911</v>
      </c>
      <c r="AS383">
        <v>107.1830395523258</v>
      </c>
      <c r="AT383">
        <v>0</v>
      </c>
      <c r="AU383">
        <v>0</v>
      </c>
      <c r="AV383">
        <f>IF(AT383*$H$13&gt;=AX383,1.0,(AX383/(AX383-AT383*$H$13)))</f>
        <v>0</v>
      </c>
      <c r="AW383">
        <f>(AV383-1)*100</f>
        <v>0</v>
      </c>
      <c r="AX383">
        <f>MAX(0,($B$13+$C$13*EG383)/(1+$D$13*EG383)*DZ383/(EB383+273)*$E$13)</f>
        <v>0</v>
      </c>
      <c r="AY383" t="s">
        <v>439</v>
      </c>
      <c r="AZ383" t="s">
        <v>439</v>
      </c>
      <c r="BA383">
        <v>0</v>
      </c>
      <c r="BB383">
        <v>0</v>
      </c>
      <c r="BC383">
        <f>1-BA383/BB383</f>
        <v>0</v>
      </c>
      <c r="BD383">
        <v>0</v>
      </c>
      <c r="BE383" t="s">
        <v>439</v>
      </c>
      <c r="BF383" t="s">
        <v>439</v>
      </c>
      <c r="BG383">
        <v>0</v>
      </c>
      <c r="BH383">
        <v>0</v>
      </c>
      <c r="BI383">
        <f>1-BG383/BH383</f>
        <v>0</v>
      </c>
      <c r="BJ383">
        <v>0.5</v>
      </c>
      <c r="BK383">
        <f>DJ383</f>
        <v>0</v>
      </c>
      <c r="BL383">
        <f>M383</f>
        <v>0</v>
      </c>
      <c r="BM383">
        <f>BI383*BJ383*BK383</f>
        <v>0</v>
      </c>
      <c r="BN383">
        <f>(BL383-BD383)/BK383</f>
        <v>0</v>
      </c>
      <c r="BO383">
        <f>(BB383-BH383)/BH383</f>
        <v>0</v>
      </c>
      <c r="BP383">
        <f>BA383/(BC383+BA383/BH383)</f>
        <v>0</v>
      </c>
      <c r="BQ383" t="s">
        <v>439</v>
      </c>
      <c r="BR383">
        <v>0</v>
      </c>
      <c r="BS383">
        <f>IF(BR383&lt;&gt;0, BR383, BP383)</f>
        <v>0</v>
      </c>
      <c r="BT383">
        <f>1-BS383/BH383</f>
        <v>0</v>
      </c>
      <c r="BU383">
        <f>(BH383-BG383)/(BH383-BS383)</f>
        <v>0</v>
      </c>
      <c r="BV383">
        <f>(BB383-BH383)/(BB383-BS383)</f>
        <v>0</v>
      </c>
      <c r="BW383">
        <f>(BH383-BG383)/(BH383-BA383)</f>
        <v>0</v>
      </c>
      <c r="BX383">
        <f>(BB383-BH383)/(BB383-BA383)</f>
        <v>0</v>
      </c>
      <c r="BY383">
        <f>(BU383*BS383/BG383)</f>
        <v>0</v>
      </c>
      <c r="BZ383">
        <f>(1-BY383)</f>
        <v>0</v>
      </c>
      <c r="DI383">
        <f>$B$11*EH383+$C$11*EI383+$F$11*ET383*(1-EW383)</f>
        <v>0</v>
      </c>
      <c r="DJ383">
        <f>DI383*DK383</f>
        <v>0</v>
      </c>
      <c r="DK383">
        <f>($B$11*$D$9+$C$11*$D$9+$F$11*((FG383+EY383)/MAX(FG383+EY383+FH383, 0.1)*$I$9+FH383/MAX(FG383+EY383+FH383, 0.1)*$J$9))/($B$11+$C$11+$F$11)</f>
        <v>0</v>
      </c>
      <c r="DL383">
        <f>($B$11*$K$9+$C$11*$K$9+$F$11*((FG383+EY383)/MAX(FG383+EY383+FH383, 0.1)*$P$9+FH383/MAX(FG383+EY383+FH383, 0.1)*$Q$9))/($B$11+$C$11+$F$11)</f>
        <v>0</v>
      </c>
      <c r="DM383">
        <v>3.7</v>
      </c>
      <c r="DN383">
        <v>0.5</v>
      </c>
      <c r="DO383" t="s">
        <v>440</v>
      </c>
      <c r="DP383">
        <v>2</v>
      </c>
      <c r="DQ383" t="b">
        <v>1</v>
      </c>
      <c r="DR383">
        <v>1758650520.814285</v>
      </c>
      <c r="DS383">
        <v>1206.115714285714</v>
      </c>
      <c r="DT383">
        <v>1278.17</v>
      </c>
      <c r="DU383">
        <v>24.03773214285714</v>
      </c>
      <c r="DV383">
        <v>19.06039285714286</v>
      </c>
      <c r="DW383">
        <v>1206.321071428571</v>
      </c>
      <c r="DX383">
        <v>23.88711428571428</v>
      </c>
      <c r="DY383">
        <v>500.0214285714286</v>
      </c>
      <c r="DZ383">
        <v>90.42376071428573</v>
      </c>
      <c r="EA383">
        <v>0.03060231428571428</v>
      </c>
      <c r="EB383">
        <v>30.514475</v>
      </c>
      <c r="EC383">
        <v>30.07061071428571</v>
      </c>
      <c r="ED383">
        <v>999.9000000000002</v>
      </c>
      <c r="EE383">
        <v>0</v>
      </c>
      <c r="EF383">
        <v>0</v>
      </c>
      <c r="EG383">
        <v>9999.155357142856</v>
      </c>
      <c r="EH383">
        <v>0</v>
      </c>
      <c r="EI383">
        <v>11.8036</v>
      </c>
      <c r="EJ383">
        <v>-72.05561785714285</v>
      </c>
      <c r="EK383">
        <v>1235.821071428571</v>
      </c>
      <c r="EL383">
        <v>1303.007142857143</v>
      </c>
      <c r="EM383">
        <v>4.9773425</v>
      </c>
      <c r="EN383">
        <v>1278.17</v>
      </c>
      <c r="EO383">
        <v>19.06039285714286</v>
      </c>
      <c r="EP383">
        <v>2.1735825</v>
      </c>
      <c r="EQ383">
        <v>1.723511785714286</v>
      </c>
      <c r="ER383">
        <v>18.76891428571428</v>
      </c>
      <c r="ES383">
        <v>15.10973571428571</v>
      </c>
      <c r="ET383">
        <v>2000.021071428571</v>
      </c>
      <c r="EU383">
        <v>0.9800022857142857</v>
      </c>
      <c r="EV383">
        <v>0.01999808214285714</v>
      </c>
      <c r="EW383">
        <v>0</v>
      </c>
      <c r="EX383">
        <v>594.5288571428572</v>
      </c>
      <c r="EY383">
        <v>5.00097</v>
      </c>
      <c r="EZ383">
        <v>11915.35357142857</v>
      </c>
      <c r="FA383">
        <v>16707.77142857143</v>
      </c>
      <c r="FB383">
        <v>41.125</v>
      </c>
      <c r="FC383">
        <v>41.49099999999999</v>
      </c>
      <c r="FD383">
        <v>41.06199999999999</v>
      </c>
      <c r="FE383">
        <v>41.06199999999999</v>
      </c>
      <c r="FF383">
        <v>41.70274999999999</v>
      </c>
      <c r="FG383">
        <v>1955.121071428571</v>
      </c>
      <c r="FH383">
        <v>39.9</v>
      </c>
      <c r="FI383">
        <v>0</v>
      </c>
      <c r="FJ383">
        <v>1758650529.6</v>
      </c>
      <c r="FK383">
        <v>0</v>
      </c>
      <c r="FL383">
        <v>594.5727307692307</v>
      </c>
      <c r="FM383">
        <v>-1.339589745592681</v>
      </c>
      <c r="FN383">
        <v>10.24957266568707</v>
      </c>
      <c r="FO383">
        <v>11915.28461538462</v>
      </c>
      <c r="FP383">
        <v>15</v>
      </c>
      <c r="FQ383">
        <v>0</v>
      </c>
      <c r="FR383" t="s">
        <v>441</v>
      </c>
      <c r="FS383">
        <v>1747247426.5</v>
      </c>
      <c r="FT383">
        <v>1747247420.5</v>
      </c>
      <c r="FU383">
        <v>0</v>
      </c>
      <c r="FV383">
        <v>1.027</v>
      </c>
      <c r="FW383">
        <v>0.031</v>
      </c>
      <c r="FX383">
        <v>0.02</v>
      </c>
      <c r="FY383">
        <v>0.05</v>
      </c>
      <c r="FZ383">
        <v>420</v>
      </c>
      <c r="GA383">
        <v>16</v>
      </c>
      <c r="GB383">
        <v>0.01</v>
      </c>
      <c r="GC383">
        <v>0.1</v>
      </c>
      <c r="GD383">
        <v>-71.942995</v>
      </c>
      <c r="GE383">
        <v>-1.945524202626556</v>
      </c>
      <c r="GF383">
        <v>0.2171723853877381</v>
      </c>
      <c r="GG383">
        <v>0</v>
      </c>
      <c r="GH383">
        <v>594.5453823529411</v>
      </c>
      <c r="GI383">
        <v>0.04768525319008644</v>
      </c>
      <c r="GJ383">
        <v>0.2152111158710505</v>
      </c>
      <c r="GK383">
        <v>-1</v>
      </c>
      <c r="GL383">
        <v>5.04175275</v>
      </c>
      <c r="GM383">
        <v>-1.144489643527214</v>
      </c>
      <c r="GN383">
        <v>0.110578257310999</v>
      </c>
      <c r="GO383">
        <v>0</v>
      </c>
      <c r="GP383">
        <v>0</v>
      </c>
      <c r="GQ383">
        <v>2</v>
      </c>
      <c r="GR383" t="s">
        <v>482</v>
      </c>
      <c r="GS383">
        <v>3.13535</v>
      </c>
      <c r="GT383">
        <v>2.69084</v>
      </c>
      <c r="GU383">
        <v>0.196051</v>
      </c>
      <c r="GV383">
        <v>0.20111</v>
      </c>
      <c r="GW383">
        <v>0.106181</v>
      </c>
      <c r="GX383">
        <v>0.0896598</v>
      </c>
      <c r="GY383">
        <v>25534.2</v>
      </c>
      <c r="GZ383">
        <v>25422.4</v>
      </c>
      <c r="HA383">
        <v>29529.7</v>
      </c>
      <c r="HB383">
        <v>29411.8</v>
      </c>
      <c r="HC383">
        <v>34873.5</v>
      </c>
      <c r="HD383">
        <v>35471.4</v>
      </c>
      <c r="HE383">
        <v>41553.6</v>
      </c>
      <c r="HF383">
        <v>41787.3</v>
      </c>
      <c r="HG383">
        <v>1.92157</v>
      </c>
      <c r="HH383">
        <v>1.86022</v>
      </c>
      <c r="HI383">
        <v>0.0714622</v>
      </c>
      <c r="HJ383">
        <v>0</v>
      </c>
      <c r="HK383">
        <v>28.9125</v>
      </c>
      <c r="HL383">
        <v>999.9</v>
      </c>
      <c r="HM383">
        <v>43.2</v>
      </c>
      <c r="HN383">
        <v>32</v>
      </c>
      <c r="HO383">
        <v>22.8129</v>
      </c>
      <c r="HP383">
        <v>61.9826</v>
      </c>
      <c r="HQ383">
        <v>25.7652</v>
      </c>
      <c r="HR383">
        <v>1</v>
      </c>
      <c r="HS383">
        <v>0.115622</v>
      </c>
      <c r="HT383">
        <v>-0.0481373</v>
      </c>
      <c r="HU383">
        <v>20.3386</v>
      </c>
      <c r="HV383">
        <v>5.21654</v>
      </c>
      <c r="HW383">
        <v>12.012</v>
      </c>
      <c r="HX383">
        <v>4.9888</v>
      </c>
      <c r="HY383">
        <v>3.28768</v>
      </c>
      <c r="HZ383">
        <v>9999</v>
      </c>
      <c r="IA383">
        <v>9999</v>
      </c>
      <c r="IB383">
        <v>9999</v>
      </c>
      <c r="IC383">
        <v>999.9</v>
      </c>
      <c r="ID383">
        <v>1.86764</v>
      </c>
      <c r="IE383">
        <v>1.86676</v>
      </c>
      <c r="IF383">
        <v>1.86605</v>
      </c>
      <c r="IG383">
        <v>1.86602</v>
      </c>
      <c r="IH383">
        <v>1.86789</v>
      </c>
      <c r="II383">
        <v>1.87029</v>
      </c>
      <c r="IJ383">
        <v>1.86898</v>
      </c>
      <c r="IK383">
        <v>1.87042</v>
      </c>
      <c r="IL383">
        <v>0</v>
      </c>
      <c r="IM383">
        <v>0</v>
      </c>
      <c r="IN383">
        <v>0</v>
      </c>
      <c r="IO383">
        <v>0</v>
      </c>
      <c r="IP383" t="s">
        <v>443</v>
      </c>
      <c r="IQ383" t="s">
        <v>444</v>
      </c>
      <c r="IR383" t="s">
        <v>445</v>
      </c>
      <c r="IS383" t="s">
        <v>445</v>
      </c>
      <c r="IT383" t="s">
        <v>445</v>
      </c>
      <c r="IU383" t="s">
        <v>445</v>
      </c>
      <c r="IV383">
        <v>0</v>
      </c>
      <c r="IW383">
        <v>100</v>
      </c>
      <c r="IX383">
        <v>100</v>
      </c>
      <c r="IY383">
        <v>-0.23</v>
      </c>
      <c r="IZ383">
        <v>0.1502</v>
      </c>
      <c r="JA383">
        <v>0.1520806729546384</v>
      </c>
      <c r="JB383">
        <v>0.0003178419753343253</v>
      </c>
      <c r="JC383">
        <v>-6.012475575984678E-07</v>
      </c>
      <c r="JD383">
        <v>7.594320938325871E-11</v>
      </c>
      <c r="JE383">
        <v>-0.06537213769188976</v>
      </c>
      <c r="JF383">
        <v>-0.002779077146552394</v>
      </c>
      <c r="JG383">
        <v>0.0007843295920201409</v>
      </c>
      <c r="JH383">
        <v>-1.211717912536145E-05</v>
      </c>
      <c r="JI383">
        <v>4</v>
      </c>
      <c r="JJ383">
        <v>2338</v>
      </c>
      <c r="JK383">
        <v>1</v>
      </c>
      <c r="JL383">
        <v>27</v>
      </c>
      <c r="JM383">
        <v>190051.7</v>
      </c>
      <c r="JN383">
        <v>190051.8</v>
      </c>
      <c r="JO383">
        <v>2.58789</v>
      </c>
      <c r="JP383">
        <v>2.23022</v>
      </c>
      <c r="JQ383">
        <v>1.39648</v>
      </c>
      <c r="JR383">
        <v>2.34619</v>
      </c>
      <c r="JS383">
        <v>1.49536</v>
      </c>
      <c r="JT383">
        <v>2.67212</v>
      </c>
      <c r="JU383">
        <v>36.9556</v>
      </c>
      <c r="JV383">
        <v>24.0612</v>
      </c>
      <c r="JW383">
        <v>18</v>
      </c>
      <c r="JX383">
        <v>491.684</v>
      </c>
      <c r="JY383">
        <v>443.009</v>
      </c>
      <c r="JZ383">
        <v>28.7936</v>
      </c>
      <c r="KA383">
        <v>29.1136</v>
      </c>
      <c r="KB383">
        <v>29.9999</v>
      </c>
      <c r="KC383">
        <v>28.9569</v>
      </c>
      <c r="KD383">
        <v>28.8891</v>
      </c>
      <c r="KE383">
        <v>51.813</v>
      </c>
      <c r="KF383">
        <v>19.4532</v>
      </c>
      <c r="KG383">
        <v>33.9454</v>
      </c>
      <c r="KH383">
        <v>28.7806</v>
      </c>
      <c r="KI383">
        <v>1322.54</v>
      </c>
      <c r="KJ383">
        <v>19.3604</v>
      </c>
      <c r="KK383">
        <v>100.923</v>
      </c>
      <c r="KL383">
        <v>100.483</v>
      </c>
    </row>
    <row r="384" spans="1:298">
      <c r="A384">
        <v>368</v>
      </c>
      <c r="B384">
        <v>1758650533.6</v>
      </c>
      <c r="C384">
        <v>8907.599999904633</v>
      </c>
      <c r="D384" t="s">
        <v>1183</v>
      </c>
      <c r="E384" t="s">
        <v>1184</v>
      </c>
      <c r="F384">
        <v>5</v>
      </c>
      <c r="G384" t="s">
        <v>1026</v>
      </c>
      <c r="H384" t="s">
        <v>437</v>
      </c>
      <c r="I384" t="s">
        <v>438</v>
      </c>
      <c r="J384">
        <v>1758650526.1</v>
      </c>
      <c r="K384">
        <f>(L384)/1000</f>
        <v>0</v>
      </c>
      <c r="L384">
        <f>IF(DQ384, AO384, AI384)</f>
        <v>0</v>
      </c>
      <c r="M384">
        <f>IF(DQ384, AJ384, AH384)</f>
        <v>0</v>
      </c>
      <c r="N384">
        <f>DS384 - IF(AV384&gt;1, M384*DM384*100.0/(AX384), 0)</f>
        <v>0</v>
      </c>
      <c r="O384">
        <f>((U384-K384/2)*N384-M384)/(U384+K384/2)</f>
        <v>0</v>
      </c>
      <c r="P384">
        <f>O384*(DZ384+EA384)/1000.0</f>
        <v>0</v>
      </c>
      <c r="Q384">
        <f>(DS384 - IF(AV384&gt;1, M384*DM384*100.0/(AX384), 0))*(DZ384+EA384)/1000.0</f>
        <v>0</v>
      </c>
      <c r="R384">
        <f>2.0/((1/T384-1/S384)+SIGN(T384)*SQRT((1/T384-1/S384)*(1/T384-1/S384) + 4*DN384/((DN384+1)*(DN384+1))*(2*1/T384*1/S384-1/S384*1/S384)))</f>
        <v>0</v>
      </c>
      <c r="S384">
        <f>IF(LEFT(DO384,1)&lt;&gt;"0",IF(LEFT(DO384,1)="1",3.0,DP384),$D$5+$E$5*(EG384*DZ384/($K$5*1000))+$F$5*(EG384*DZ384/($K$5*1000))*MAX(MIN(DM384,$J$5),$I$5)*MAX(MIN(DM384,$J$5),$I$5)+$G$5*MAX(MIN(DM384,$J$5),$I$5)*(EG384*DZ384/($K$5*1000))+$H$5*(EG384*DZ384/($K$5*1000))*(EG384*DZ384/($K$5*1000)))</f>
        <v>0</v>
      </c>
      <c r="T384">
        <f>K384*(1000-(1000*0.61365*exp(17.502*X384/(240.97+X384))/(DZ384+EA384)+DU384)/2)/(1000*0.61365*exp(17.502*X384/(240.97+X384))/(DZ384+EA384)-DU384)</f>
        <v>0</v>
      </c>
      <c r="U384">
        <f>1/((DN384+1)/(R384/1.6)+1/(S384/1.37)) + DN384/((DN384+1)/(R384/1.6) + DN384/(S384/1.37))</f>
        <v>0</v>
      </c>
      <c r="V384">
        <f>(DI384*DL384)</f>
        <v>0</v>
      </c>
      <c r="W384">
        <f>(EB384+(V384+2*0.95*5.67E-8*(((EB384+$B$7)+273)^4-(EB384+273)^4)-44100*K384)/(1.84*29.3*S384+8*0.95*5.67E-8*(EB384+273)^3))</f>
        <v>0</v>
      </c>
      <c r="X384">
        <f>($C$7*EC384+$D$7*ED384+$E$7*W384)</f>
        <v>0</v>
      </c>
      <c r="Y384">
        <f>0.61365*exp(17.502*X384/(240.97+X384))</f>
        <v>0</v>
      </c>
      <c r="Z384">
        <f>(AA384/AB384*100)</f>
        <v>0</v>
      </c>
      <c r="AA384">
        <f>DU384*(DZ384+EA384)/1000</f>
        <v>0</v>
      </c>
      <c r="AB384">
        <f>0.61365*exp(17.502*EB384/(240.97+EB384))</f>
        <v>0</v>
      </c>
      <c r="AC384">
        <f>(Y384-DU384*(DZ384+EA384)/1000)</f>
        <v>0</v>
      </c>
      <c r="AD384">
        <f>(-K384*44100)</f>
        <v>0</v>
      </c>
      <c r="AE384">
        <f>2*29.3*S384*0.92*(EB384-X384)</f>
        <v>0</v>
      </c>
      <c r="AF384">
        <f>2*0.95*5.67E-8*(((EB384+$B$7)+273)^4-(X384+273)^4)</f>
        <v>0</v>
      </c>
      <c r="AG384">
        <f>V384+AF384+AD384+AE384</f>
        <v>0</v>
      </c>
      <c r="AH384">
        <f>DY384*AV384*(DT384-DS384*(1000-AV384*DV384)/(1000-AV384*DU384))/(100*DM384)</f>
        <v>0</v>
      </c>
      <c r="AI384">
        <f>1000*DY384*AV384*(DU384-DV384)/(100*DM384*(1000-AV384*DU384))</f>
        <v>0</v>
      </c>
      <c r="AJ384">
        <f>(AK384 - AL384 - DZ384*1E3/(8.314*(EB384+273.15)) * AN384/DY384 * AM384) * DY384/(100*DM384) * (1000 - DV384)/1000</f>
        <v>0</v>
      </c>
      <c r="AK384">
        <v>1336.197916256514</v>
      </c>
      <c r="AL384">
        <v>1277.55503030303</v>
      </c>
      <c r="AM384">
        <v>3.392979876837882</v>
      </c>
      <c r="AN384">
        <v>64.96223837057754</v>
      </c>
      <c r="AO384">
        <f>(AQ384 - AP384 + DZ384*1E3/(8.314*(EB384+273.15)) * AS384/DY384 * AR384) * DY384/(100*DM384) * 1000/(1000 - AQ384)</f>
        <v>0</v>
      </c>
      <c r="AP384">
        <v>19.25433682779095</v>
      </c>
      <c r="AQ384">
        <v>23.99491090909091</v>
      </c>
      <c r="AR384">
        <v>-0.000310198075188257</v>
      </c>
      <c r="AS384">
        <v>107.1830395523258</v>
      </c>
      <c r="AT384">
        <v>0</v>
      </c>
      <c r="AU384">
        <v>0</v>
      </c>
      <c r="AV384">
        <f>IF(AT384*$H$13&gt;=AX384,1.0,(AX384/(AX384-AT384*$H$13)))</f>
        <v>0</v>
      </c>
      <c r="AW384">
        <f>(AV384-1)*100</f>
        <v>0</v>
      </c>
      <c r="AX384">
        <f>MAX(0,($B$13+$C$13*EG384)/(1+$D$13*EG384)*DZ384/(EB384+273)*$E$13)</f>
        <v>0</v>
      </c>
      <c r="AY384" t="s">
        <v>439</v>
      </c>
      <c r="AZ384" t="s">
        <v>439</v>
      </c>
      <c r="BA384">
        <v>0</v>
      </c>
      <c r="BB384">
        <v>0</v>
      </c>
      <c r="BC384">
        <f>1-BA384/BB384</f>
        <v>0</v>
      </c>
      <c r="BD384">
        <v>0</v>
      </c>
      <c r="BE384" t="s">
        <v>439</v>
      </c>
      <c r="BF384" t="s">
        <v>439</v>
      </c>
      <c r="BG384">
        <v>0</v>
      </c>
      <c r="BH384">
        <v>0</v>
      </c>
      <c r="BI384">
        <f>1-BG384/BH384</f>
        <v>0</v>
      </c>
      <c r="BJ384">
        <v>0.5</v>
      </c>
      <c r="BK384">
        <f>DJ384</f>
        <v>0</v>
      </c>
      <c r="BL384">
        <f>M384</f>
        <v>0</v>
      </c>
      <c r="BM384">
        <f>BI384*BJ384*BK384</f>
        <v>0</v>
      </c>
      <c r="BN384">
        <f>(BL384-BD384)/BK384</f>
        <v>0</v>
      </c>
      <c r="BO384">
        <f>(BB384-BH384)/BH384</f>
        <v>0</v>
      </c>
      <c r="BP384">
        <f>BA384/(BC384+BA384/BH384)</f>
        <v>0</v>
      </c>
      <c r="BQ384" t="s">
        <v>439</v>
      </c>
      <c r="BR384">
        <v>0</v>
      </c>
      <c r="BS384">
        <f>IF(BR384&lt;&gt;0, BR384, BP384)</f>
        <v>0</v>
      </c>
      <c r="BT384">
        <f>1-BS384/BH384</f>
        <v>0</v>
      </c>
      <c r="BU384">
        <f>(BH384-BG384)/(BH384-BS384)</f>
        <v>0</v>
      </c>
      <c r="BV384">
        <f>(BB384-BH384)/(BB384-BS384)</f>
        <v>0</v>
      </c>
      <c r="BW384">
        <f>(BH384-BG384)/(BH384-BA384)</f>
        <v>0</v>
      </c>
      <c r="BX384">
        <f>(BB384-BH384)/(BB384-BA384)</f>
        <v>0</v>
      </c>
      <c r="BY384">
        <f>(BU384*BS384/BG384)</f>
        <v>0</v>
      </c>
      <c r="BZ384">
        <f>(1-BY384)</f>
        <v>0</v>
      </c>
      <c r="DI384">
        <f>$B$11*EH384+$C$11*EI384+$F$11*ET384*(1-EW384)</f>
        <v>0</v>
      </c>
      <c r="DJ384">
        <f>DI384*DK384</f>
        <v>0</v>
      </c>
      <c r="DK384">
        <f>($B$11*$D$9+$C$11*$D$9+$F$11*((FG384+EY384)/MAX(FG384+EY384+FH384, 0.1)*$I$9+FH384/MAX(FG384+EY384+FH384, 0.1)*$J$9))/($B$11+$C$11+$F$11)</f>
        <v>0</v>
      </c>
      <c r="DL384">
        <f>($B$11*$K$9+$C$11*$K$9+$F$11*((FG384+EY384)/MAX(FG384+EY384+FH384, 0.1)*$P$9+FH384/MAX(FG384+EY384+FH384, 0.1)*$Q$9))/($B$11+$C$11+$F$11)</f>
        <v>0</v>
      </c>
      <c r="DM384">
        <v>3.7</v>
      </c>
      <c r="DN384">
        <v>0.5</v>
      </c>
      <c r="DO384" t="s">
        <v>440</v>
      </c>
      <c r="DP384">
        <v>2</v>
      </c>
      <c r="DQ384" t="b">
        <v>1</v>
      </c>
      <c r="DR384">
        <v>1758650526.1</v>
      </c>
      <c r="DS384">
        <v>1223.689259259259</v>
      </c>
      <c r="DT384">
        <v>1295.846666666666</v>
      </c>
      <c r="DU384">
        <v>24.01884814814815</v>
      </c>
      <c r="DV384">
        <v>19.15204074074074</v>
      </c>
      <c r="DW384">
        <v>1223.908888888889</v>
      </c>
      <c r="DX384">
        <v>23.8684925925926</v>
      </c>
      <c r="DY384">
        <v>500.0262222222223</v>
      </c>
      <c r="DZ384">
        <v>90.42369259259257</v>
      </c>
      <c r="EA384">
        <v>0.03052484444444445</v>
      </c>
      <c r="EB384">
        <v>30.50453703703704</v>
      </c>
      <c r="EC384">
        <v>30.07479259259259</v>
      </c>
      <c r="ED384">
        <v>999.9000000000001</v>
      </c>
      <c r="EE384">
        <v>0</v>
      </c>
      <c r="EF384">
        <v>0</v>
      </c>
      <c r="EG384">
        <v>9996.249629629629</v>
      </c>
      <c r="EH384">
        <v>0</v>
      </c>
      <c r="EI384">
        <v>11.8036</v>
      </c>
      <c r="EJ384">
        <v>-72.15898888888889</v>
      </c>
      <c r="EK384">
        <v>1253.803703703704</v>
      </c>
      <c r="EL384">
        <v>1321.150740740741</v>
      </c>
      <c r="EM384">
        <v>4.866805185185185</v>
      </c>
      <c r="EN384">
        <v>1295.846666666666</v>
      </c>
      <c r="EO384">
        <v>19.15204074074074</v>
      </c>
      <c r="EP384">
        <v>2.171872592592593</v>
      </c>
      <c r="EQ384">
        <v>1.731798888888889</v>
      </c>
      <c r="ER384">
        <v>18.75632592592592</v>
      </c>
      <c r="ES384">
        <v>15.18431851851852</v>
      </c>
      <c r="ET384">
        <v>2000.015185185186</v>
      </c>
      <c r="EU384">
        <v>0.9800022962962962</v>
      </c>
      <c r="EV384">
        <v>0.01999807037037037</v>
      </c>
      <c r="EW384">
        <v>0</v>
      </c>
      <c r="EX384">
        <v>594.5544074074073</v>
      </c>
      <c r="EY384">
        <v>5.00097</v>
      </c>
      <c r="EZ384">
        <v>11915.96666666667</v>
      </c>
      <c r="FA384">
        <v>16707.72592592593</v>
      </c>
      <c r="FB384">
        <v>41.125</v>
      </c>
      <c r="FC384">
        <v>41.47899999999999</v>
      </c>
      <c r="FD384">
        <v>41.06199999999999</v>
      </c>
      <c r="FE384">
        <v>41.06199999999999</v>
      </c>
      <c r="FF384">
        <v>41.69866666666666</v>
      </c>
      <c r="FG384">
        <v>1955.115185185185</v>
      </c>
      <c r="FH384">
        <v>39.9</v>
      </c>
      <c r="FI384">
        <v>0</v>
      </c>
      <c r="FJ384">
        <v>1758650535</v>
      </c>
      <c r="FK384">
        <v>0</v>
      </c>
      <c r="FL384">
        <v>594.5936800000001</v>
      </c>
      <c r="FM384">
        <v>0.806461531166099</v>
      </c>
      <c r="FN384">
        <v>8.523076940374352</v>
      </c>
      <c r="FO384">
        <v>11915.992</v>
      </c>
      <c r="FP384">
        <v>15</v>
      </c>
      <c r="FQ384">
        <v>0</v>
      </c>
      <c r="FR384" t="s">
        <v>441</v>
      </c>
      <c r="FS384">
        <v>1747247426.5</v>
      </c>
      <c r="FT384">
        <v>1747247420.5</v>
      </c>
      <c r="FU384">
        <v>0</v>
      </c>
      <c r="FV384">
        <v>1.027</v>
      </c>
      <c r="FW384">
        <v>0.031</v>
      </c>
      <c r="FX384">
        <v>0.02</v>
      </c>
      <c r="FY384">
        <v>0.05</v>
      </c>
      <c r="FZ384">
        <v>420</v>
      </c>
      <c r="GA384">
        <v>16</v>
      </c>
      <c r="GB384">
        <v>0.01</v>
      </c>
      <c r="GC384">
        <v>0.1</v>
      </c>
      <c r="GD384">
        <v>-72.06055121951219</v>
      </c>
      <c r="GE384">
        <v>-1.060271080139427</v>
      </c>
      <c r="GF384">
        <v>0.1577828178873225</v>
      </c>
      <c r="GG384">
        <v>0</v>
      </c>
      <c r="GH384">
        <v>594.6025882352942</v>
      </c>
      <c r="GI384">
        <v>-0.284094729420919</v>
      </c>
      <c r="GJ384">
        <v>0.2396152697735518</v>
      </c>
      <c r="GK384">
        <v>-1</v>
      </c>
      <c r="GL384">
        <v>4.937923902439024</v>
      </c>
      <c r="GM384">
        <v>-1.228245365853662</v>
      </c>
      <c r="GN384">
        <v>0.12150555518522</v>
      </c>
      <c r="GO384">
        <v>0</v>
      </c>
      <c r="GP384">
        <v>0</v>
      </c>
      <c r="GQ384">
        <v>2</v>
      </c>
      <c r="GR384" t="s">
        <v>482</v>
      </c>
      <c r="GS384">
        <v>3.13524</v>
      </c>
      <c r="GT384">
        <v>2.69087</v>
      </c>
      <c r="GU384">
        <v>0.197694</v>
      </c>
      <c r="GV384">
        <v>0.20273</v>
      </c>
      <c r="GW384">
        <v>0.106129</v>
      </c>
      <c r="GX384">
        <v>0.08993619999999999</v>
      </c>
      <c r="GY384">
        <v>25482.7</v>
      </c>
      <c r="GZ384">
        <v>25371.1</v>
      </c>
      <c r="HA384">
        <v>29530.6</v>
      </c>
      <c r="HB384">
        <v>29412.1</v>
      </c>
      <c r="HC384">
        <v>34876.9</v>
      </c>
      <c r="HD384">
        <v>35460.9</v>
      </c>
      <c r="HE384">
        <v>41555.1</v>
      </c>
      <c r="HF384">
        <v>41787.7</v>
      </c>
      <c r="HG384">
        <v>1.92103</v>
      </c>
      <c r="HH384">
        <v>1.86035</v>
      </c>
      <c r="HI384">
        <v>0.07200239999999999</v>
      </c>
      <c r="HJ384">
        <v>0</v>
      </c>
      <c r="HK384">
        <v>28.9101</v>
      </c>
      <c r="HL384">
        <v>999.9</v>
      </c>
      <c r="HM384">
        <v>43.2</v>
      </c>
      <c r="HN384">
        <v>32</v>
      </c>
      <c r="HO384">
        <v>22.8129</v>
      </c>
      <c r="HP384">
        <v>61.9626</v>
      </c>
      <c r="HQ384">
        <v>25.9936</v>
      </c>
      <c r="HR384">
        <v>1</v>
      </c>
      <c r="HS384">
        <v>0.115427</v>
      </c>
      <c r="HT384">
        <v>0.00822985</v>
      </c>
      <c r="HU384">
        <v>20.3387</v>
      </c>
      <c r="HV384">
        <v>5.21654</v>
      </c>
      <c r="HW384">
        <v>12.0134</v>
      </c>
      <c r="HX384">
        <v>4.98835</v>
      </c>
      <c r="HY384">
        <v>3.28753</v>
      </c>
      <c r="HZ384">
        <v>9999</v>
      </c>
      <c r="IA384">
        <v>9999</v>
      </c>
      <c r="IB384">
        <v>9999</v>
      </c>
      <c r="IC384">
        <v>999.9</v>
      </c>
      <c r="ID384">
        <v>1.86765</v>
      </c>
      <c r="IE384">
        <v>1.86676</v>
      </c>
      <c r="IF384">
        <v>1.86611</v>
      </c>
      <c r="IG384">
        <v>1.86602</v>
      </c>
      <c r="IH384">
        <v>1.86793</v>
      </c>
      <c r="II384">
        <v>1.87029</v>
      </c>
      <c r="IJ384">
        <v>1.86897</v>
      </c>
      <c r="IK384">
        <v>1.87043</v>
      </c>
      <c r="IL384">
        <v>0</v>
      </c>
      <c r="IM384">
        <v>0</v>
      </c>
      <c r="IN384">
        <v>0</v>
      </c>
      <c r="IO384">
        <v>0</v>
      </c>
      <c r="IP384" t="s">
        <v>443</v>
      </c>
      <c r="IQ384" t="s">
        <v>444</v>
      </c>
      <c r="IR384" t="s">
        <v>445</v>
      </c>
      <c r="IS384" t="s">
        <v>445</v>
      </c>
      <c r="IT384" t="s">
        <v>445</v>
      </c>
      <c r="IU384" t="s">
        <v>445</v>
      </c>
      <c r="IV384">
        <v>0</v>
      </c>
      <c r="IW384">
        <v>100</v>
      </c>
      <c r="IX384">
        <v>100</v>
      </c>
      <c r="IY384">
        <v>-0.24</v>
      </c>
      <c r="IZ384">
        <v>0.15</v>
      </c>
      <c r="JA384">
        <v>0.1520806729546384</v>
      </c>
      <c r="JB384">
        <v>0.0003178419753343253</v>
      </c>
      <c r="JC384">
        <v>-6.012475575984678E-07</v>
      </c>
      <c r="JD384">
        <v>7.594320938325871E-11</v>
      </c>
      <c r="JE384">
        <v>-0.06537213769188976</v>
      </c>
      <c r="JF384">
        <v>-0.002779077146552394</v>
      </c>
      <c r="JG384">
        <v>0.0007843295920201409</v>
      </c>
      <c r="JH384">
        <v>-1.211717912536145E-05</v>
      </c>
      <c r="JI384">
        <v>4</v>
      </c>
      <c r="JJ384">
        <v>2338</v>
      </c>
      <c r="JK384">
        <v>1</v>
      </c>
      <c r="JL384">
        <v>27</v>
      </c>
      <c r="JM384">
        <v>190051.8</v>
      </c>
      <c r="JN384">
        <v>190051.9</v>
      </c>
      <c r="JO384">
        <v>2.6123</v>
      </c>
      <c r="JP384">
        <v>2.24121</v>
      </c>
      <c r="JQ384">
        <v>1.39771</v>
      </c>
      <c r="JR384">
        <v>2.34863</v>
      </c>
      <c r="JS384">
        <v>1.49536</v>
      </c>
      <c r="JT384">
        <v>2.68799</v>
      </c>
      <c r="JU384">
        <v>36.9556</v>
      </c>
      <c r="JV384">
        <v>24.07</v>
      </c>
      <c r="JW384">
        <v>18</v>
      </c>
      <c r="JX384">
        <v>491.329</v>
      </c>
      <c r="JY384">
        <v>443.068</v>
      </c>
      <c r="JZ384">
        <v>28.7187</v>
      </c>
      <c r="KA384">
        <v>29.1123</v>
      </c>
      <c r="KB384">
        <v>30.0001</v>
      </c>
      <c r="KC384">
        <v>28.9563</v>
      </c>
      <c r="KD384">
        <v>28.8866</v>
      </c>
      <c r="KE384">
        <v>52.3706</v>
      </c>
      <c r="KF384">
        <v>19.1698</v>
      </c>
      <c r="KG384">
        <v>33.9454</v>
      </c>
      <c r="KH384">
        <v>28.7064</v>
      </c>
      <c r="KI384">
        <v>1342.59</v>
      </c>
      <c r="KJ384">
        <v>19.4681</v>
      </c>
      <c r="KK384">
        <v>100.927</v>
      </c>
      <c r="KL384">
        <v>100.484</v>
      </c>
    </row>
    <row r="385" spans="1:298">
      <c r="A385">
        <v>369</v>
      </c>
      <c r="B385">
        <v>1758650538.6</v>
      </c>
      <c r="C385">
        <v>8912.599999904633</v>
      </c>
      <c r="D385" t="s">
        <v>1185</v>
      </c>
      <c r="E385" t="s">
        <v>1186</v>
      </c>
      <c r="F385">
        <v>5</v>
      </c>
      <c r="G385" t="s">
        <v>1026</v>
      </c>
      <c r="H385" t="s">
        <v>437</v>
      </c>
      <c r="I385" t="s">
        <v>438</v>
      </c>
      <c r="J385">
        <v>1758650530.814285</v>
      </c>
      <c r="K385">
        <f>(L385)/1000</f>
        <v>0</v>
      </c>
      <c r="L385">
        <f>IF(DQ385, AO385, AI385)</f>
        <v>0</v>
      </c>
      <c r="M385">
        <f>IF(DQ385, AJ385, AH385)</f>
        <v>0</v>
      </c>
      <c r="N385">
        <f>DS385 - IF(AV385&gt;1, M385*DM385*100.0/(AX385), 0)</f>
        <v>0</v>
      </c>
      <c r="O385">
        <f>((U385-K385/2)*N385-M385)/(U385+K385/2)</f>
        <v>0</v>
      </c>
      <c r="P385">
        <f>O385*(DZ385+EA385)/1000.0</f>
        <v>0</v>
      </c>
      <c r="Q385">
        <f>(DS385 - IF(AV385&gt;1, M385*DM385*100.0/(AX385), 0))*(DZ385+EA385)/1000.0</f>
        <v>0</v>
      </c>
      <c r="R385">
        <f>2.0/((1/T385-1/S385)+SIGN(T385)*SQRT((1/T385-1/S385)*(1/T385-1/S385) + 4*DN385/((DN385+1)*(DN385+1))*(2*1/T385*1/S385-1/S385*1/S385)))</f>
        <v>0</v>
      </c>
      <c r="S385">
        <f>IF(LEFT(DO385,1)&lt;&gt;"0",IF(LEFT(DO385,1)="1",3.0,DP385),$D$5+$E$5*(EG385*DZ385/($K$5*1000))+$F$5*(EG385*DZ385/($K$5*1000))*MAX(MIN(DM385,$J$5),$I$5)*MAX(MIN(DM385,$J$5),$I$5)+$G$5*MAX(MIN(DM385,$J$5),$I$5)*(EG385*DZ385/($K$5*1000))+$H$5*(EG385*DZ385/($K$5*1000))*(EG385*DZ385/($K$5*1000)))</f>
        <v>0</v>
      </c>
      <c r="T385">
        <f>K385*(1000-(1000*0.61365*exp(17.502*X385/(240.97+X385))/(DZ385+EA385)+DU385)/2)/(1000*0.61365*exp(17.502*X385/(240.97+X385))/(DZ385+EA385)-DU385)</f>
        <v>0</v>
      </c>
      <c r="U385">
        <f>1/((DN385+1)/(R385/1.6)+1/(S385/1.37)) + DN385/((DN385+1)/(R385/1.6) + DN385/(S385/1.37))</f>
        <v>0</v>
      </c>
      <c r="V385">
        <f>(DI385*DL385)</f>
        <v>0</v>
      </c>
      <c r="W385">
        <f>(EB385+(V385+2*0.95*5.67E-8*(((EB385+$B$7)+273)^4-(EB385+273)^4)-44100*K385)/(1.84*29.3*S385+8*0.95*5.67E-8*(EB385+273)^3))</f>
        <v>0</v>
      </c>
      <c r="X385">
        <f>($C$7*EC385+$D$7*ED385+$E$7*W385)</f>
        <v>0</v>
      </c>
      <c r="Y385">
        <f>0.61365*exp(17.502*X385/(240.97+X385))</f>
        <v>0</v>
      </c>
      <c r="Z385">
        <f>(AA385/AB385*100)</f>
        <v>0</v>
      </c>
      <c r="AA385">
        <f>DU385*(DZ385+EA385)/1000</f>
        <v>0</v>
      </c>
      <c r="AB385">
        <f>0.61365*exp(17.502*EB385/(240.97+EB385))</f>
        <v>0</v>
      </c>
      <c r="AC385">
        <f>(Y385-DU385*(DZ385+EA385)/1000)</f>
        <v>0</v>
      </c>
      <c r="AD385">
        <f>(-K385*44100)</f>
        <v>0</v>
      </c>
      <c r="AE385">
        <f>2*29.3*S385*0.92*(EB385-X385)</f>
        <v>0</v>
      </c>
      <c r="AF385">
        <f>2*0.95*5.67E-8*(((EB385+$B$7)+273)^4-(X385+273)^4)</f>
        <v>0</v>
      </c>
      <c r="AG385">
        <f>V385+AF385+AD385+AE385</f>
        <v>0</v>
      </c>
      <c r="AH385">
        <f>DY385*AV385*(DT385-DS385*(1000-AV385*DV385)/(1000-AV385*DU385))/(100*DM385)</f>
        <v>0</v>
      </c>
      <c r="AI385">
        <f>1000*DY385*AV385*(DU385-DV385)/(100*DM385*(1000-AV385*DU385))</f>
        <v>0</v>
      </c>
      <c r="AJ385">
        <f>(AK385 - AL385 - DZ385*1E3/(8.314*(EB385+273.15)) * AN385/DY385 * AM385) * DY385/(100*DM385) * (1000 - DV385)/1000</f>
        <v>0</v>
      </c>
      <c r="AK385">
        <v>1353.704993204966</v>
      </c>
      <c r="AL385">
        <v>1294.734424242424</v>
      </c>
      <c r="AM385">
        <v>3.447621044537559</v>
      </c>
      <c r="AN385">
        <v>64.96223837057754</v>
      </c>
      <c r="AO385">
        <f>(AQ385 - AP385 + DZ385*1E3/(8.314*(EB385+273.15)) * AS385/DY385 * AR385) * DY385/(100*DM385) * 1000/(1000 - AQ385)</f>
        <v>0</v>
      </c>
      <c r="AP385">
        <v>19.31213288592348</v>
      </c>
      <c r="AQ385">
        <v>23.97104060606061</v>
      </c>
      <c r="AR385">
        <v>-0.005228794722717265</v>
      </c>
      <c r="AS385">
        <v>107.1830395523258</v>
      </c>
      <c r="AT385">
        <v>0</v>
      </c>
      <c r="AU385">
        <v>0</v>
      </c>
      <c r="AV385">
        <f>IF(AT385*$H$13&gt;=AX385,1.0,(AX385/(AX385-AT385*$H$13)))</f>
        <v>0</v>
      </c>
      <c r="AW385">
        <f>(AV385-1)*100</f>
        <v>0</v>
      </c>
      <c r="AX385">
        <f>MAX(0,($B$13+$C$13*EG385)/(1+$D$13*EG385)*DZ385/(EB385+273)*$E$13)</f>
        <v>0</v>
      </c>
      <c r="AY385" t="s">
        <v>439</v>
      </c>
      <c r="AZ385" t="s">
        <v>439</v>
      </c>
      <c r="BA385">
        <v>0</v>
      </c>
      <c r="BB385">
        <v>0</v>
      </c>
      <c r="BC385">
        <f>1-BA385/BB385</f>
        <v>0</v>
      </c>
      <c r="BD385">
        <v>0</v>
      </c>
      <c r="BE385" t="s">
        <v>439</v>
      </c>
      <c r="BF385" t="s">
        <v>439</v>
      </c>
      <c r="BG385">
        <v>0</v>
      </c>
      <c r="BH385">
        <v>0</v>
      </c>
      <c r="BI385">
        <f>1-BG385/BH385</f>
        <v>0</v>
      </c>
      <c r="BJ385">
        <v>0.5</v>
      </c>
      <c r="BK385">
        <f>DJ385</f>
        <v>0</v>
      </c>
      <c r="BL385">
        <f>M385</f>
        <v>0</v>
      </c>
      <c r="BM385">
        <f>BI385*BJ385*BK385</f>
        <v>0</v>
      </c>
      <c r="BN385">
        <f>(BL385-BD385)/BK385</f>
        <v>0</v>
      </c>
      <c r="BO385">
        <f>(BB385-BH385)/BH385</f>
        <v>0</v>
      </c>
      <c r="BP385">
        <f>BA385/(BC385+BA385/BH385)</f>
        <v>0</v>
      </c>
      <c r="BQ385" t="s">
        <v>439</v>
      </c>
      <c r="BR385">
        <v>0</v>
      </c>
      <c r="BS385">
        <f>IF(BR385&lt;&gt;0, BR385, BP385)</f>
        <v>0</v>
      </c>
      <c r="BT385">
        <f>1-BS385/BH385</f>
        <v>0</v>
      </c>
      <c r="BU385">
        <f>(BH385-BG385)/(BH385-BS385)</f>
        <v>0</v>
      </c>
      <c r="BV385">
        <f>(BB385-BH385)/(BB385-BS385)</f>
        <v>0</v>
      </c>
      <c r="BW385">
        <f>(BH385-BG385)/(BH385-BA385)</f>
        <v>0</v>
      </c>
      <c r="BX385">
        <f>(BB385-BH385)/(BB385-BA385)</f>
        <v>0</v>
      </c>
      <c r="BY385">
        <f>(BU385*BS385/BG385)</f>
        <v>0</v>
      </c>
      <c r="BZ385">
        <f>(1-BY385)</f>
        <v>0</v>
      </c>
      <c r="DI385">
        <f>$B$11*EH385+$C$11*EI385+$F$11*ET385*(1-EW385)</f>
        <v>0</v>
      </c>
      <c r="DJ385">
        <f>DI385*DK385</f>
        <v>0</v>
      </c>
      <c r="DK385">
        <f>($B$11*$D$9+$C$11*$D$9+$F$11*((FG385+EY385)/MAX(FG385+EY385+FH385, 0.1)*$I$9+FH385/MAX(FG385+EY385+FH385, 0.1)*$J$9))/($B$11+$C$11+$F$11)</f>
        <v>0</v>
      </c>
      <c r="DL385">
        <f>($B$11*$K$9+$C$11*$K$9+$F$11*((FG385+EY385)/MAX(FG385+EY385+FH385, 0.1)*$P$9+FH385/MAX(FG385+EY385+FH385, 0.1)*$Q$9))/($B$11+$C$11+$F$11)</f>
        <v>0</v>
      </c>
      <c r="DM385">
        <v>3.7</v>
      </c>
      <c r="DN385">
        <v>0.5</v>
      </c>
      <c r="DO385" t="s">
        <v>440</v>
      </c>
      <c r="DP385">
        <v>2</v>
      </c>
      <c r="DQ385" t="b">
        <v>1</v>
      </c>
      <c r="DR385">
        <v>1758650530.814285</v>
      </c>
      <c r="DS385">
        <v>1239.391428571429</v>
      </c>
      <c r="DT385">
        <v>1311.640357142857</v>
      </c>
      <c r="DU385">
        <v>24.00209642857143</v>
      </c>
      <c r="DV385">
        <v>19.2294</v>
      </c>
      <c r="DW385">
        <v>1239.623928571429</v>
      </c>
      <c r="DX385">
        <v>23.85197500000001</v>
      </c>
      <c r="DY385">
        <v>500.0005714285714</v>
      </c>
      <c r="DZ385">
        <v>90.42390714285715</v>
      </c>
      <c r="EA385">
        <v>0.03058039285714286</v>
      </c>
      <c r="EB385">
        <v>30.494675</v>
      </c>
      <c r="EC385">
        <v>30.07701071428571</v>
      </c>
      <c r="ED385">
        <v>999.9000000000002</v>
      </c>
      <c r="EE385">
        <v>0</v>
      </c>
      <c r="EF385">
        <v>0</v>
      </c>
      <c r="EG385">
        <v>9994.240714285714</v>
      </c>
      <c r="EH385">
        <v>0</v>
      </c>
      <c r="EI385">
        <v>11.8036</v>
      </c>
      <c r="EJ385">
        <v>-72.24954285714286</v>
      </c>
      <c r="EK385">
        <v>1269.871071428572</v>
      </c>
      <c r="EL385">
        <v>1337.358214285714</v>
      </c>
      <c r="EM385">
        <v>4.772696428571429</v>
      </c>
      <c r="EN385">
        <v>1311.640357142857</v>
      </c>
      <c r="EO385">
        <v>19.2294</v>
      </c>
      <c r="EP385">
        <v>2.170363571428571</v>
      </c>
      <c r="EQ385">
        <v>1.738797857142857</v>
      </c>
      <c r="ER385">
        <v>18.7452</v>
      </c>
      <c r="ES385">
        <v>15.2471</v>
      </c>
      <c r="ET385">
        <v>2000.016428571429</v>
      </c>
      <c r="EU385">
        <v>0.9800023928571429</v>
      </c>
      <c r="EV385">
        <v>0.019997975</v>
      </c>
      <c r="EW385">
        <v>0</v>
      </c>
      <c r="EX385">
        <v>594.6064642857143</v>
      </c>
      <c r="EY385">
        <v>5.00097</v>
      </c>
      <c r="EZ385">
        <v>11916.71071428571</v>
      </c>
      <c r="FA385">
        <v>16707.74285714286</v>
      </c>
      <c r="FB385">
        <v>41.125</v>
      </c>
      <c r="FC385">
        <v>41.48199999999999</v>
      </c>
      <c r="FD385">
        <v>41.06199999999999</v>
      </c>
      <c r="FE385">
        <v>41.06199999999999</v>
      </c>
      <c r="FF385">
        <v>41.68924999999998</v>
      </c>
      <c r="FG385">
        <v>1955.116428571428</v>
      </c>
      <c r="FH385">
        <v>39.9</v>
      </c>
      <c r="FI385">
        <v>0</v>
      </c>
      <c r="FJ385">
        <v>1758650539.8</v>
      </c>
      <c r="FK385">
        <v>0</v>
      </c>
      <c r="FL385">
        <v>594.6405600000001</v>
      </c>
      <c r="FM385">
        <v>1.406230785815203</v>
      </c>
      <c r="FN385">
        <v>7.469230831211757</v>
      </c>
      <c r="FO385">
        <v>11916.748</v>
      </c>
      <c r="FP385">
        <v>15</v>
      </c>
      <c r="FQ385">
        <v>0</v>
      </c>
      <c r="FR385" t="s">
        <v>441</v>
      </c>
      <c r="FS385">
        <v>1747247426.5</v>
      </c>
      <c r="FT385">
        <v>1747247420.5</v>
      </c>
      <c r="FU385">
        <v>0</v>
      </c>
      <c r="FV385">
        <v>1.027</v>
      </c>
      <c r="FW385">
        <v>0.031</v>
      </c>
      <c r="FX385">
        <v>0.02</v>
      </c>
      <c r="FY385">
        <v>0.05</v>
      </c>
      <c r="FZ385">
        <v>420</v>
      </c>
      <c r="GA385">
        <v>16</v>
      </c>
      <c r="GB385">
        <v>0.01</v>
      </c>
      <c r="GC385">
        <v>0.1</v>
      </c>
      <c r="GD385">
        <v>-72.22153414634148</v>
      </c>
      <c r="GE385">
        <v>-1.222250174215989</v>
      </c>
      <c r="GF385">
        <v>0.1807209256847927</v>
      </c>
      <c r="GG385">
        <v>0</v>
      </c>
      <c r="GH385">
        <v>594.6208529411764</v>
      </c>
      <c r="GI385">
        <v>0.6781207063832051</v>
      </c>
      <c r="GJ385">
        <v>0.2421594190942288</v>
      </c>
      <c r="GK385">
        <v>-1</v>
      </c>
      <c r="GL385">
        <v>4.839473902439024</v>
      </c>
      <c r="GM385">
        <v>-1.23300648083623</v>
      </c>
      <c r="GN385">
        <v>0.1218271824743929</v>
      </c>
      <c r="GO385">
        <v>0</v>
      </c>
      <c r="GP385">
        <v>0</v>
      </c>
      <c r="GQ385">
        <v>2</v>
      </c>
      <c r="GR385" t="s">
        <v>482</v>
      </c>
      <c r="GS385">
        <v>3.13531</v>
      </c>
      <c r="GT385">
        <v>2.69098</v>
      </c>
      <c r="GU385">
        <v>0.199344</v>
      </c>
      <c r="GV385">
        <v>0.204301</v>
      </c>
      <c r="GW385">
        <v>0.106043</v>
      </c>
      <c r="GX385">
        <v>0.0901472</v>
      </c>
      <c r="GY385">
        <v>25429.5</v>
      </c>
      <c r="GZ385">
        <v>25321</v>
      </c>
      <c r="HA385">
        <v>29529.7</v>
      </c>
      <c r="HB385">
        <v>29412.1</v>
      </c>
      <c r="HC385">
        <v>34879.3</v>
      </c>
      <c r="HD385">
        <v>35452.7</v>
      </c>
      <c r="HE385">
        <v>41553.9</v>
      </c>
      <c r="HF385">
        <v>41787.9</v>
      </c>
      <c r="HG385">
        <v>1.92118</v>
      </c>
      <c r="HH385">
        <v>1.8605</v>
      </c>
      <c r="HI385">
        <v>0.07200239999999999</v>
      </c>
      <c r="HJ385">
        <v>0</v>
      </c>
      <c r="HK385">
        <v>28.9076</v>
      </c>
      <c r="HL385">
        <v>999.9</v>
      </c>
      <c r="HM385">
        <v>43.2</v>
      </c>
      <c r="HN385">
        <v>32</v>
      </c>
      <c r="HO385">
        <v>22.8132</v>
      </c>
      <c r="HP385">
        <v>62.0026</v>
      </c>
      <c r="HQ385">
        <v>25.9535</v>
      </c>
      <c r="HR385">
        <v>1</v>
      </c>
      <c r="HS385">
        <v>0.115503</v>
      </c>
      <c r="HT385">
        <v>0.0739515</v>
      </c>
      <c r="HU385">
        <v>20.3385</v>
      </c>
      <c r="HV385">
        <v>5.21744</v>
      </c>
      <c r="HW385">
        <v>12.0143</v>
      </c>
      <c r="HX385">
        <v>4.98875</v>
      </c>
      <c r="HY385">
        <v>3.28775</v>
      </c>
      <c r="HZ385">
        <v>9999</v>
      </c>
      <c r="IA385">
        <v>9999</v>
      </c>
      <c r="IB385">
        <v>9999</v>
      </c>
      <c r="IC385">
        <v>999.9</v>
      </c>
      <c r="ID385">
        <v>1.86766</v>
      </c>
      <c r="IE385">
        <v>1.86676</v>
      </c>
      <c r="IF385">
        <v>1.86611</v>
      </c>
      <c r="IG385">
        <v>1.86601</v>
      </c>
      <c r="IH385">
        <v>1.86791</v>
      </c>
      <c r="II385">
        <v>1.8703</v>
      </c>
      <c r="IJ385">
        <v>1.86897</v>
      </c>
      <c r="IK385">
        <v>1.87043</v>
      </c>
      <c r="IL385">
        <v>0</v>
      </c>
      <c r="IM385">
        <v>0</v>
      </c>
      <c r="IN385">
        <v>0</v>
      </c>
      <c r="IO385">
        <v>0</v>
      </c>
      <c r="IP385" t="s">
        <v>443</v>
      </c>
      <c r="IQ385" t="s">
        <v>444</v>
      </c>
      <c r="IR385" t="s">
        <v>445</v>
      </c>
      <c r="IS385" t="s">
        <v>445</v>
      </c>
      <c r="IT385" t="s">
        <v>445</v>
      </c>
      <c r="IU385" t="s">
        <v>445</v>
      </c>
      <c r="IV385">
        <v>0</v>
      </c>
      <c r="IW385">
        <v>100</v>
      </c>
      <c r="IX385">
        <v>100</v>
      </c>
      <c r="IY385">
        <v>-0.25</v>
      </c>
      <c r="IZ385">
        <v>0.1497</v>
      </c>
      <c r="JA385">
        <v>0.1520806729546384</v>
      </c>
      <c r="JB385">
        <v>0.0003178419753343253</v>
      </c>
      <c r="JC385">
        <v>-6.012475575984678E-07</v>
      </c>
      <c r="JD385">
        <v>7.594320938325871E-11</v>
      </c>
      <c r="JE385">
        <v>-0.06537213769188976</v>
      </c>
      <c r="JF385">
        <v>-0.002779077146552394</v>
      </c>
      <c r="JG385">
        <v>0.0007843295920201409</v>
      </c>
      <c r="JH385">
        <v>-1.211717912536145E-05</v>
      </c>
      <c r="JI385">
        <v>4</v>
      </c>
      <c r="JJ385">
        <v>2338</v>
      </c>
      <c r="JK385">
        <v>1</v>
      </c>
      <c r="JL385">
        <v>27</v>
      </c>
      <c r="JM385">
        <v>190051.9</v>
      </c>
      <c r="JN385">
        <v>190052</v>
      </c>
      <c r="JO385">
        <v>2.64038</v>
      </c>
      <c r="JP385">
        <v>2.24854</v>
      </c>
      <c r="JQ385">
        <v>1.39771</v>
      </c>
      <c r="JR385">
        <v>2.34741</v>
      </c>
      <c r="JS385">
        <v>1.49536</v>
      </c>
      <c r="JT385">
        <v>2.5415</v>
      </c>
      <c r="JU385">
        <v>36.9556</v>
      </c>
      <c r="JV385">
        <v>24.0612</v>
      </c>
      <c r="JW385">
        <v>18</v>
      </c>
      <c r="JX385">
        <v>491.414</v>
      </c>
      <c r="JY385">
        <v>443.16</v>
      </c>
      <c r="JZ385">
        <v>28.64</v>
      </c>
      <c r="KA385">
        <v>29.1111</v>
      </c>
      <c r="KB385">
        <v>30.0001</v>
      </c>
      <c r="KC385">
        <v>28.955</v>
      </c>
      <c r="KD385">
        <v>28.8866</v>
      </c>
      <c r="KE385">
        <v>52.8718</v>
      </c>
      <c r="KF385">
        <v>18.1885</v>
      </c>
      <c r="KG385">
        <v>34.3321</v>
      </c>
      <c r="KH385">
        <v>28.627</v>
      </c>
      <c r="KI385">
        <v>1356.04</v>
      </c>
      <c r="KJ385">
        <v>19.5921</v>
      </c>
      <c r="KK385">
        <v>100.924</v>
      </c>
      <c r="KL385">
        <v>100.484</v>
      </c>
    </row>
    <row r="386" spans="1:298">
      <c r="A386">
        <v>370</v>
      </c>
      <c r="B386">
        <v>1758650543.6</v>
      </c>
      <c r="C386">
        <v>8917.599999904633</v>
      </c>
      <c r="D386" t="s">
        <v>1187</v>
      </c>
      <c r="E386" t="s">
        <v>1188</v>
      </c>
      <c r="F386">
        <v>5</v>
      </c>
      <c r="G386" t="s">
        <v>1026</v>
      </c>
      <c r="H386" t="s">
        <v>437</v>
      </c>
      <c r="I386" t="s">
        <v>438</v>
      </c>
      <c r="J386">
        <v>1758650536.1</v>
      </c>
      <c r="K386">
        <f>(L386)/1000</f>
        <v>0</v>
      </c>
      <c r="L386">
        <f>IF(DQ386, AO386, AI386)</f>
        <v>0</v>
      </c>
      <c r="M386">
        <f>IF(DQ386, AJ386, AH386)</f>
        <v>0</v>
      </c>
      <c r="N386">
        <f>DS386 - IF(AV386&gt;1, M386*DM386*100.0/(AX386), 0)</f>
        <v>0</v>
      </c>
      <c r="O386">
        <f>((U386-K386/2)*N386-M386)/(U386+K386/2)</f>
        <v>0</v>
      </c>
      <c r="P386">
        <f>O386*(DZ386+EA386)/1000.0</f>
        <v>0</v>
      </c>
      <c r="Q386">
        <f>(DS386 - IF(AV386&gt;1, M386*DM386*100.0/(AX386), 0))*(DZ386+EA386)/1000.0</f>
        <v>0</v>
      </c>
      <c r="R386">
        <f>2.0/((1/T386-1/S386)+SIGN(T386)*SQRT((1/T386-1/S386)*(1/T386-1/S386) + 4*DN386/((DN386+1)*(DN386+1))*(2*1/T386*1/S386-1/S386*1/S386)))</f>
        <v>0</v>
      </c>
      <c r="S386">
        <f>IF(LEFT(DO386,1)&lt;&gt;"0",IF(LEFT(DO386,1)="1",3.0,DP386),$D$5+$E$5*(EG386*DZ386/($K$5*1000))+$F$5*(EG386*DZ386/($K$5*1000))*MAX(MIN(DM386,$J$5),$I$5)*MAX(MIN(DM386,$J$5),$I$5)+$G$5*MAX(MIN(DM386,$J$5),$I$5)*(EG386*DZ386/($K$5*1000))+$H$5*(EG386*DZ386/($K$5*1000))*(EG386*DZ386/($K$5*1000)))</f>
        <v>0</v>
      </c>
      <c r="T386">
        <f>K386*(1000-(1000*0.61365*exp(17.502*X386/(240.97+X386))/(DZ386+EA386)+DU386)/2)/(1000*0.61365*exp(17.502*X386/(240.97+X386))/(DZ386+EA386)-DU386)</f>
        <v>0</v>
      </c>
      <c r="U386">
        <f>1/((DN386+1)/(R386/1.6)+1/(S386/1.37)) + DN386/((DN386+1)/(R386/1.6) + DN386/(S386/1.37))</f>
        <v>0</v>
      </c>
      <c r="V386">
        <f>(DI386*DL386)</f>
        <v>0</v>
      </c>
      <c r="W386">
        <f>(EB386+(V386+2*0.95*5.67E-8*(((EB386+$B$7)+273)^4-(EB386+273)^4)-44100*K386)/(1.84*29.3*S386+8*0.95*5.67E-8*(EB386+273)^3))</f>
        <v>0</v>
      </c>
      <c r="X386">
        <f>($C$7*EC386+$D$7*ED386+$E$7*W386)</f>
        <v>0</v>
      </c>
      <c r="Y386">
        <f>0.61365*exp(17.502*X386/(240.97+X386))</f>
        <v>0</v>
      </c>
      <c r="Z386">
        <f>(AA386/AB386*100)</f>
        <v>0</v>
      </c>
      <c r="AA386">
        <f>DU386*(DZ386+EA386)/1000</f>
        <v>0</v>
      </c>
      <c r="AB386">
        <f>0.61365*exp(17.502*EB386/(240.97+EB386))</f>
        <v>0</v>
      </c>
      <c r="AC386">
        <f>(Y386-DU386*(DZ386+EA386)/1000)</f>
        <v>0</v>
      </c>
      <c r="AD386">
        <f>(-K386*44100)</f>
        <v>0</v>
      </c>
      <c r="AE386">
        <f>2*29.3*S386*0.92*(EB386-X386)</f>
        <v>0</v>
      </c>
      <c r="AF386">
        <f>2*0.95*5.67E-8*(((EB386+$B$7)+273)^4-(X386+273)^4)</f>
        <v>0</v>
      </c>
      <c r="AG386">
        <f>V386+AF386+AD386+AE386</f>
        <v>0</v>
      </c>
      <c r="AH386">
        <f>DY386*AV386*(DT386-DS386*(1000-AV386*DV386)/(1000-AV386*DU386))/(100*DM386)</f>
        <v>0</v>
      </c>
      <c r="AI386">
        <f>1000*DY386*AV386*(DU386-DV386)/(100*DM386*(1000-AV386*DU386))</f>
        <v>0</v>
      </c>
      <c r="AJ386">
        <f>(AK386 - AL386 - DZ386*1E3/(8.314*(EB386+273.15)) * AN386/DY386 * AM386) * DY386/(100*DM386) * (1000 - DV386)/1000</f>
        <v>0</v>
      </c>
      <c r="AK386">
        <v>1370.85157469195</v>
      </c>
      <c r="AL386">
        <v>1311.789696969696</v>
      </c>
      <c r="AM386">
        <v>3.42093271908263</v>
      </c>
      <c r="AN386">
        <v>64.96223837057754</v>
      </c>
      <c r="AO386">
        <f>(AQ386 - AP386 + DZ386*1E3/(8.314*(EB386+273.15)) * AS386/DY386 * AR386) * DY386/(100*DM386) * 1000/(1000 - AQ386)</f>
        <v>0</v>
      </c>
      <c r="AP386">
        <v>19.40360827699583</v>
      </c>
      <c r="AQ386">
        <v>23.93952545454545</v>
      </c>
      <c r="AR386">
        <v>-0.005726602640554279</v>
      </c>
      <c r="AS386">
        <v>107.1830395523258</v>
      </c>
      <c r="AT386">
        <v>0</v>
      </c>
      <c r="AU386">
        <v>0</v>
      </c>
      <c r="AV386">
        <f>IF(AT386*$H$13&gt;=AX386,1.0,(AX386/(AX386-AT386*$H$13)))</f>
        <v>0</v>
      </c>
      <c r="AW386">
        <f>(AV386-1)*100</f>
        <v>0</v>
      </c>
      <c r="AX386">
        <f>MAX(0,($B$13+$C$13*EG386)/(1+$D$13*EG386)*DZ386/(EB386+273)*$E$13)</f>
        <v>0</v>
      </c>
      <c r="AY386" t="s">
        <v>439</v>
      </c>
      <c r="AZ386" t="s">
        <v>439</v>
      </c>
      <c r="BA386">
        <v>0</v>
      </c>
      <c r="BB386">
        <v>0</v>
      </c>
      <c r="BC386">
        <f>1-BA386/BB386</f>
        <v>0</v>
      </c>
      <c r="BD386">
        <v>0</v>
      </c>
      <c r="BE386" t="s">
        <v>439</v>
      </c>
      <c r="BF386" t="s">
        <v>439</v>
      </c>
      <c r="BG386">
        <v>0</v>
      </c>
      <c r="BH386">
        <v>0</v>
      </c>
      <c r="BI386">
        <f>1-BG386/BH386</f>
        <v>0</v>
      </c>
      <c r="BJ386">
        <v>0.5</v>
      </c>
      <c r="BK386">
        <f>DJ386</f>
        <v>0</v>
      </c>
      <c r="BL386">
        <f>M386</f>
        <v>0</v>
      </c>
      <c r="BM386">
        <f>BI386*BJ386*BK386</f>
        <v>0</v>
      </c>
      <c r="BN386">
        <f>(BL386-BD386)/BK386</f>
        <v>0</v>
      </c>
      <c r="BO386">
        <f>(BB386-BH386)/BH386</f>
        <v>0</v>
      </c>
      <c r="BP386">
        <f>BA386/(BC386+BA386/BH386)</f>
        <v>0</v>
      </c>
      <c r="BQ386" t="s">
        <v>439</v>
      </c>
      <c r="BR386">
        <v>0</v>
      </c>
      <c r="BS386">
        <f>IF(BR386&lt;&gt;0, BR386, BP386)</f>
        <v>0</v>
      </c>
      <c r="BT386">
        <f>1-BS386/BH386</f>
        <v>0</v>
      </c>
      <c r="BU386">
        <f>(BH386-BG386)/(BH386-BS386)</f>
        <v>0</v>
      </c>
      <c r="BV386">
        <f>(BB386-BH386)/(BB386-BS386)</f>
        <v>0</v>
      </c>
      <c r="BW386">
        <f>(BH386-BG386)/(BH386-BA386)</f>
        <v>0</v>
      </c>
      <c r="BX386">
        <f>(BB386-BH386)/(BB386-BA386)</f>
        <v>0</v>
      </c>
      <c r="BY386">
        <f>(BU386*BS386/BG386)</f>
        <v>0</v>
      </c>
      <c r="BZ386">
        <f>(1-BY386)</f>
        <v>0</v>
      </c>
      <c r="DI386">
        <f>$B$11*EH386+$C$11*EI386+$F$11*ET386*(1-EW386)</f>
        <v>0</v>
      </c>
      <c r="DJ386">
        <f>DI386*DK386</f>
        <v>0</v>
      </c>
      <c r="DK386">
        <f>($B$11*$D$9+$C$11*$D$9+$F$11*((FG386+EY386)/MAX(FG386+EY386+FH386, 0.1)*$I$9+FH386/MAX(FG386+EY386+FH386, 0.1)*$J$9))/($B$11+$C$11+$F$11)</f>
        <v>0</v>
      </c>
      <c r="DL386">
        <f>($B$11*$K$9+$C$11*$K$9+$F$11*((FG386+EY386)/MAX(FG386+EY386+FH386, 0.1)*$P$9+FH386/MAX(FG386+EY386+FH386, 0.1)*$Q$9))/($B$11+$C$11+$F$11)</f>
        <v>0</v>
      </c>
      <c r="DM386">
        <v>3.7</v>
      </c>
      <c r="DN386">
        <v>0.5</v>
      </c>
      <c r="DO386" t="s">
        <v>440</v>
      </c>
      <c r="DP386">
        <v>2</v>
      </c>
      <c r="DQ386" t="b">
        <v>1</v>
      </c>
      <c r="DR386">
        <v>1758650536.1</v>
      </c>
      <c r="DS386">
        <v>1256.973333333334</v>
      </c>
      <c r="DT386">
        <v>1329.33</v>
      </c>
      <c r="DU386">
        <v>23.97827777777778</v>
      </c>
      <c r="DV386">
        <v>19.3170962962963</v>
      </c>
      <c r="DW386">
        <v>1257.221481481482</v>
      </c>
      <c r="DX386">
        <v>23.82848148148148</v>
      </c>
      <c r="DY386">
        <v>500.0093703703704</v>
      </c>
      <c r="DZ386">
        <v>90.42382962962965</v>
      </c>
      <c r="EA386">
        <v>0.03059401481481482</v>
      </c>
      <c r="EB386">
        <v>30.48258518518519</v>
      </c>
      <c r="EC386">
        <v>30.08148148148148</v>
      </c>
      <c r="ED386">
        <v>999.9000000000001</v>
      </c>
      <c r="EE386">
        <v>0</v>
      </c>
      <c r="EF386">
        <v>0</v>
      </c>
      <c r="EG386">
        <v>9999.627777777778</v>
      </c>
      <c r="EH386">
        <v>0</v>
      </c>
      <c r="EI386">
        <v>11.8036</v>
      </c>
      <c r="EJ386">
        <v>-72.35596666666666</v>
      </c>
      <c r="EK386">
        <v>1287.854814814815</v>
      </c>
      <c r="EL386">
        <v>1355.514814814815</v>
      </c>
      <c r="EM386">
        <v>4.661177407407407</v>
      </c>
      <c r="EN386">
        <v>1329.33</v>
      </c>
      <c r="EO386">
        <v>19.3170962962963</v>
      </c>
      <c r="EP386">
        <v>2.168208518518518</v>
      </c>
      <c r="EQ386">
        <v>1.746727407407407</v>
      </c>
      <c r="ER386">
        <v>18.7293037037037</v>
      </c>
      <c r="ES386">
        <v>15.31794814814815</v>
      </c>
      <c r="ET386">
        <v>1999.998888888889</v>
      </c>
      <c r="EU386">
        <v>0.9800023333333333</v>
      </c>
      <c r="EV386">
        <v>0.01999806666666666</v>
      </c>
      <c r="EW386">
        <v>0</v>
      </c>
      <c r="EX386">
        <v>594.735</v>
      </c>
      <c r="EY386">
        <v>5.00097</v>
      </c>
      <c r="EZ386">
        <v>11917.46666666667</v>
      </c>
      <c r="FA386">
        <v>16707.58888888889</v>
      </c>
      <c r="FB386">
        <v>41.125</v>
      </c>
      <c r="FC386">
        <v>41.47199999999999</v>
      </c>
      <c r="FD386">
        <v>41.06199999999999</v>
      </c>
      <c r="FE386">
        <v>41.06199999999999</v>
      </c>
      <c r="FF386">
        <v>41.68699999999999</v>
      </c>
      <c r="FG386">
        <v>1955.098888888888</v>
      </c>
      <c r="FH386">
        <v>39.9</v>
      </c>
      <c r="FI386">
        <v>0</v>
      </c>
      <c r="FJ386">
        <v>1758650544.6</v>
      </c>
      <c r="FK386">
        <v>0</v>
      </c>
      <c r="FL386">
        <v>594.7032400000001</v>
      </c>
      <c r="FM386">
        <v>-0.4290769082919345</v>
      </c>
      <c r="FN386">
        <v>12.37692311964443</v>
      </c>
      <c r="FO386">
        <v>11917.452</v>
      </c>
      <c r="FP386">
        <v>15</v>
      </c>
      <c r="FQ386">
        <v>0</v>
      </c>
      <c r="FR386" t="s">
        <v>441</v>
      </c>
      <c r="FS386">
        <v>1747247426.5</v>
      </c>
      <c r="FT386">
        <v>1747247420.5</v>
      </c>
      <c r="FU386">
        <v>0</v>
      </c>
      <c r="FV386">
        <v>1.027</v>
      </c>
      <c r="FW386">
        <v>0.031</v>
      </c>
      <c r="FX386">
        <v>0.02</v>
      </c>
      <c r="FY386">
        <v>0.05</v>
      </c>
      <c r="FZ386">
        <v>420</v>
      </c>
      <c r="GA386">
        <v>16</v>
      </c>
      <c r="GB386">
        <v>0.01</v>
      </c>
      <c r="GC386">
        <v>0.1</v>
      </c>
      <c r="GD386">
        <v>-72.2919725</v>
      </c>
      <c r="GE386">
        <v>-1.414256285178233</v>
      </c>
      <c r="GF386">
        <v>0.1851715015701656</v>
      </c>
      <c r="GG386">
        <v>0</v>
      </c>
      <c r="GH386">
        <v>594.6348823529412</v>
      </c>
      <c r="GI386">
        <v>0.8359358298188637</v>
      </c>
      <c r="GJ386">
        <v>0.2677506263743821</v>
      </c>
      <c r="GK386">
        <v>-1</v>
      </c>
      <c r="GL386">
        <v>4.740585</v>
      </c>
      <c r="GM386">
        <v>-1.209362476547863</v>
      </c>
      <c r="GN386">
        <v>0.1166422014752809</v>
      </c>
      <c r="GO386">
        <v>0</v>
      </c>
      <c r="GP386">
        <v>0</v>
      </c>
      <c r="GQ386">
        <v>2</v>
      </c>
      <c r="GR386" t="s">
        <v>482</v>
      </c>
      <c r="GS386">
        <v>3.13557</v>
      </c>
      <c r="GT386">
        <v>2.69072</v>
      </c>
      <c r="GU386">
        <v>0.200971</v>
      </c>
      <c r="GV386">
        <v>0.20584</v>
      </c>
      <c r="GW386">
        <v>0.105955</v>
      </c>
      <c r="GX386">
        <v>0.0905817</v>
      </c>
      <c r="GY386">
        <v>25378.1</v>
      </c>
      <c r="GZ386">
        <v>25272.1</v>
      </c>
      <c r="HA386">
        <v>29530.1</v>
      </c>
      <c r="HB386">
        <v>29412.2</v>
      </c>
      <c r="HC386">
        <v>34883.5</v>
      </c>
      <c r="HD386">
        <v>35435.9</v>
      </c>
      <c r="HE386">
        <v>41554.7</v>
      </c>
      <c r="HF386">
        <v>41788.1</v>
      </c>
      <c r="HG386">
        <v>1.92127</v>
      </c>
      <c r="HH386">
        <v>1.86063</v>
      </c>
      <c r="HI386">
        <v>0.07312</v>
      </c>
      <c r="HJ386">
        <v>0</v>
      </c>
      <c r="HK386">
        <v>28.9051</v>
      </c>
      <c r="HL386">
        <v>999.9</v>
      </c>
      <c r="HM386">
        <v>43.2</v>
      </c>
      <c r="HN386">
        <v>32</v>
      </c>
      <c r="HO386">
        <v>22.815</v>
      </c>
      <c r="HP386">
        <v>61.7426</v>
      </c>
      <c r="HQ386">
        <v>25.8494</v>
      </c>
      <c r="HR386">
        <v>1</v>
      </c>
      <c r="HS386">
        <v>0.115541</v>
      </c>
      <c r="HT386">
        <v>0.123347</v>
      </c>
      <c r="HU386">
        <v>20.3383</v>
      </c>
      <c r="HV386">
        <v>5.21639</v>
      </c>
      <c r="HW386">
        <v>12.0138</v>
      </c>
      <c r="HX386">
        <v>4.98855</v>
      </c>
      <c r="HY386">
        <v>3.28758</v>
      </c>
      <c r="HZ386">
        <v>9999</v>
      </c>
      <c r="IA386">
        <v>9999</v>
      </c>
      <c r="IB386">
        <v>9999</v>
      </c>
      <c r="IC386">
        <v>999.9</v>
      </c>
      <c r="ID386">
        <v>1.86763</v>
      </c>
      <c r="IE386">
        <v>1.86676</v>
      </c>
      <c r="IF386">
        <v>1.86609</v>
      </c>
      <c r="IG386">
        <v>1.86602</v>
      </c>
      <c r="IH386">
        <v>1.86792</v>
      </c>
      <c r="II386">
        <v>1.87029</v>
      </c>
      <c r="IJ386">
        <v>1.86894</v>
      </c>
      <c r="IK386">
        <v>1.87042</v>
      </c>
      <c r="IL386">
        <v>0</v>
      </c>
      <c r="IM386">
        <v>0</v>
      </c>
      <c r="IN386">
        <v>0</v>
      </c>
      <c r="IO386">
        <v>0</v>
      </c>
      <c r="IP386" t="s">
        <v>443</v>
      </c>
      <c r="IQ386" t="s">
        <v>444</v>
      </c>
      <c r="IR386" t="s">
        <v>445</v>
      </c>
      <c r="IS386" t="s">
        <v>445</v>
      </c>
      <c r="IT386" t="s">
        <v>445</v>
      </c>
      <c r="IU386" t="s">
        <v>445</v>
      </c>
      <c r="IV386">
        <v>0</v>
      </c>
      <c r="IW386">
        <v>100</v>
      </c>
      <c r="IX386">
        <v>100</v>
      </c>
      <c r="IY386">
        <v>-0.27</v>
      </c>
      <c r="IZ386">
        <v>0.1493</v>
      </c>
      <c r="JA386">
        <v>0.1520806729546384</v>
      </c>
      <c r="JB386">
        <v>0.0003178419753343253</v>
      </c>
      <c r="JC386">
        <v>-6.012475575984678E-07</v>
      </c>
      <c r="JD386">
        <v>7.594320938325871E-11</v>
      </c>
      <c r="JE386">
        <v>-0.06537213769188976</v>
      </c>
      <c r="JF386">
        <v>-0.002779077146552394</v>
      </c>
      <c r="JG386">
        <v>0.0007843295920201409</v>
      </c>
      <c r="JH386">
        <v>-1.211717912536145E-05</v>
      </c>
      <c r="JI386">
        <v>4</v>
      </c>
      <c r="JJ386">
        <v>2338</v>
      </c>
      <c r="JK386">
        <v>1</v>
      </c>
      <c r="JL386">
        <v>27</v>
      </c>
      <c r="JM386">
        <v>190052</v>
      </c>
      <c r="JN386">
        <v>190052.1</v>
      </c>
      <c r="JO386">
        <v>2.66357</v>
      </c>
      <c r="JP386">
        <v>2.24731</v>
      </c>
      <c r="JQ386">
        <v>1.39771</v>
      </c>
      <c r="JR386">
        <v>2.34497</v>
      </c>
      <c r="JS386">
        <v>1.49536</v>
      </c>
      <c r="JT386">
        <v>2.5293</v>
      </c>
      <c r="JU386">
        <v>36.9556</v>
      </c>
      <c r="JV386">
        <v>24.0612</v>
      </c>
      <c r="JW386">
        <v>18</v>
      </c>
      <c r="JX386">
        <v>491.468</v>
      </c>
      <c r="JY386">
        <v>443.22</v>
      </c>
      <c r="JZ386">
        <v>28.5592</v>
      </c>
      <c r="KA386">
        <v>29.1104</v>
      </c>
      <c r="KB386">
        <v>30.0001</v>
      </c>
      <c r="KC386">
        <v>28.9538</v>
      </c>
      <c r="KD386">
        <v>28.8843</v>
      </c>
      <c r="KE386">
        <v>53.3198</v>
      </c>
      <c r="KF386">
        <v>17.6041</v>
      </c>
      <c r="KG386">
        <v>34.3321</v>
      </c>
      <c r="KH386">
        <v>28.548</v>
      </c>
      <c r="KI386">
        <v>1369.4</v>
      </c>
      <c r="KJ386">
        <v>19.7114</v>
      </c>
      <c r="KK386">
        <v>100.925</v>
      </c>
      <c r="KL386">
        <v>100.485</v>
      </c>
    </row>
    <row r="387" spans="1:298">
      <c r="A387">
        <v>371</v>
      </c>
      <c r="B387">
        <v>1758650548.6</v>
      </c>
      <c r="C387">
        <v>8922.599999904633</v>
      </c>
      <c r="D387" t="s">
        <v>1189</v>
      </c>
      <c r="E387" t="s">
        <v>1190</v>
      </c>
      <c r="F387">
        <v>5</v>
      </c>
      <c r="G387" t="s">
        <v>1026</v>
      </c>
      <c r="H387" t="s">
        <v>437</v>
      </c>
      <c r="I387" t="s">
        <v>438</v>
      </c>
      <c r="J387">
        <v>1758650540.814285</v>
      </c>
      <c r="K387">
        <f>(L387)/1000</f>
        <v>0</v>
      </c>
      <c r="L387">
        <f>IF(DQ387, AO387, AI387)</f>
        <v>0</v>
      </c>
      <c r="M387">
        <f>IF(DQ387, AJ387, AH387)</f>
        <v>0</v>
      </c>
      <c r="N387">
        <f>DS387 - IF(AV387&gt;1, M387*DM387*100.0/(AX387), 0)</f>
        <v>0</v>
      </c>
      <c r="O387">
        <f>((U387-K387/2)*N387-M387)/(U387+K387/2)</f>
        <v>0</v>
      </c>
      <c r="P387">
        <f>O387*(DZ387+EA387)/1000.0</f>
        <v>0</v>
      </c>
      <c r="Q387">
        <f>(DS387 - IF(AV387&gt;1, M387*DM387*100.0/(AX387), 0))*(DZ387+EA387)/1000.0</f>
        <v>0</v>
      </c>
      <c r="R387">
        <f>2.0/((1/T387-1/S387)+SIGN(T387)*SQRT((1/T387-1/S387)*(1/T387-1/S387) + 4*DN387/((DN387+1)*(DN387+1))*(2*1/T387*1/S387-1/S387*1/S387)))</f>
        <v>0</v>
      </c>
      <c r="S387">
        <f>IF(LEFT(DO387,1)&lt;&gt;"0",IF(LEFT(DO387,1)="1",3.0,DP387),$D$5+$E$5*(EG387*DZ387/($K$5*1000))+$F$5*(EG387*DZ387/($K$5*1000))*MAX(MIN(DM387,$J$5),$I$5)*MAX(MIN(DM387,$J$5),$I$5)+$G$5*MAX(MIN(DM387,$J$5),$I$5)*(EG387*DZ387/($K$5*1000))+$H$5*(EG387*DZ387/($K$5*1000))*(EG387*DZ387/($K$5*1000)))</f>
        <v>0</v>
      </c>
      <c r="T387">
        <f>K387*(1000-(1000*0.61365*exp(17.502*X387/(240.97+X387))/(DZ387+EA387)+DU387)/2)/(1000*0.61365*exp(17.502*X387/(240.97+X387))/(DZ387+EA387)-DU387)</f>
        <v>0</v>
      </c>
      <c r="U387">
        <f>1/((DN387+1)/(R387/1.6)+1/(S387/1.37)) + DN387/((DN387+1)/(R387/1.6) + DN387/(S387/1.37))</f>
        <v>0</v>
      </c>
      <c r="V387">
        <f>(DI387*DL387)</f>
        <v>0</v>
      </c>
      <c r="W387">
        <f>(EB387+(V387+2*0.95*5.67E-8*(((EB387+$B$7)+273)^4-(EB387+273)^4)-44100*K387)/(1.84*29.3*S387+8*0.95*5.67E-8*(EB387+273)^3))</f>
        <v>0</v>
      </c>
      <c r="X387">
        <f>($C$7*EC387+$D$7*ED387+$E$7*W387)</f>
        <v>0</v>
      </c>
      <c r="Y387">
        <f>0.61365*exp(17.502*X387/(240.97+X387))</f>
        <v>0</v>
      </c>
      <c r="Z387">
        <f>(AA387/AB387*100)</f>
        <v>0</v>
      </c>
      <c r="AA387">
        <f>DU387*(DZ387+EA387)/1000</f>
        <v>0</v>
      </c>
      <c r="AB387">
        <f>0.61365*exp(17.502*EB387/(240.97+EB387))</f>
        <v>0</v>
      </c>
      <c r="AC387">
        <f>(Y387-DU387*(DZ387+EA387)/1000)</f>
        <v>0</v>
      </c>
      <c r="AD387">
        <f>(-K387*44100)</f>
        <v>0</v>
      </c>
      <c r="AE387">
        <f>2*29.3*S387*0.92*(EB387-X387)</f>
        <v>0</v>
      </c>
      <c r="AF387">
        <f>2*0.95*5.67E-8*(((EB387+$B$7)+273)^4-(X387+273)^4)</f>
        <v>0</v>
      </c>
      <c r="AG387">
        <f>V387+AF387+AD387+AE387</f>
        <v>0</v>
      </c>
      <c r="AH387">
        <f>DY387*AV387*(DT387-DS387*(1000-AV387*DV387)/(1000-AV387*DU387))/(100*DM387)</f>
        <v>0</v>
      </c>
      <c r="AI387">
        <f>1000*DY387*AV387*(DU387-DV387)/(100*DM387*(1000-AV387*DU387))</f>
        <v>0</v>
      </c>
      <c r="AJ387">
        <f>(AK387 - AL387 - DZ387*1E3/(8.314*(EB387+273.15)) * AN387/DY387 * AM387) * DY387/(100*DM387) * (1000 - DV387)/1000</f>
        <v>0</v>
      </c>
      <c r="AK387">
        <v>1386.872228807344</v>
      </c>
      <c r="AL387">
        <v>1328.316545454545</v>
      </c>
      <c r="AM387">
        <v>3.287002611232498</v>
      </c>
      <c r="AN387">
        <v>64.96223837057754</v>
      </c>
      <c r="AO387">
        <f>(AQ387 - AP387 + DZ387*1E3/(8.314*(EB387+273.15)) * AS387/DY387 * AR387) * DY387/(100*DM387) * 1000/(1000 - AQ387)</f>
        <v>0</v>
      </c>
      <c r="AP387">
        <v>19.56269086569368</v>
      </c>
      <c r="AQ387">
        <v>23.93416303030302</v>
      </c>
      <c r="AR387">
        <v>-0.0001755252817165664</v>
      </c>
      <c r="AS387">
        <v>107.1830395523258</v>
      </c>
      <c r="AT387">
        <v>0</v>
      </c>
      <c r="AU387">
        <v>0</v>
      </c>
      <c r="AV387">
        <f>IF(AT387*$H$13&gt;=AX387,1.0,(AX387/(AX387-AT387*$H$13)))</f>
        <v>0</v>
      </c>
      <c r="AW387">
        <f>(AV387-1)*100</f>
        <v>0</v>
      </c>
      <c r="AX387">
        <f>MAX(0,($B$13+$C$13*EG387)/(1+$D$13*EG387)*DZ387/(EB387+273)*$E$13)</f>
        <v>0</v>
      </c>
      <c r="AY387" t="s">
        <v>439</v>
      </c>
      <c r="AZ387" t="s">
        <v>439</v>
      </c>
      <c r="BA387">
        <v>0</v>
      </c>
      <c r="BB387">
        <v>0</v>
      </c>
      <c r="BC387">
        <f>1-BA387/BB387</f>
        <v>0</v>
      </c>
      <c r="BD387">
        <v>0</v>
      </c>
      <c r="BE387" t="s">
        <v>439</v>
      </c>
      <c r="BF387" t="s">
        <v>439</v>
      </c>
      <c r="BG387">
        <v>0</v>
      </c>
      <c r="BH387">
        <v>0</v>
      </c>
      <c r="BI387">
        <f>1-BG387/BH387</f>
        <v>0</v>
      </c>
      <c r="BJ387">
        <v>0.5</v>
      </c>
      <c r="BK387">
        <f>DJ387</f>
        <v>0</v>
      </c>
      <c r="BL387">
        <f>M387</f>
        <v>0</v>
      </c>
      <c r="BM387">
        <f>BI387*BJ387*BK387</f>
        <v>0</v>
      </c>
      <c r="BN387">
        <f>(BL387-BD387)/BK387</f>
        <v>0</v>
      </c>
      <c r="BO387">
        <f>(BB387-BH387)/BH387</f>
        <v>0</v>
      </c>
      <c r="BP387">
        <f>BA387/(BC387+BA387/BH387)</f>
        <v>0</v>
      </c>
      <c r="BQ387" t="s">
        <v>439</v>
      </c>
      <c r="BR387">
        <v>0</v>
      </c>
      <c r="BS387">
        <f>IF(BR387&lt;&gt;0, BR387, BP387)</f>
        <v>0</v>
      </c>
      <c r="BT387">
        <f>1-BS387/BH387</f>
        <v>0</v>
      </c>
      <c r="BU387">
        <f>(BH387-BG387)/(BH387-BS387)</f>
        <v>0</v>
      </c>
      <c r="BV387">
        <f>(BB387-BH387)/(BB387-BS387)</f>
        <v>0</v>
      </c>
      <c r="BW387">
        <f>(BH387-BG387)/(BH387-BA387)</f>
        <v>0</v>
      </c>
      <c r="BX387">
        <f>(BB387-BH387)/(BB387-BA387)</f>
        <v>0</v>
      </c>
      <c r="BY387">
        <f>(BU387*BS387/BG387)</f>
        <v>0</v>
      </c>
      <c r="BZ387">
        <f>(1-BY387)</f>
        <v>0</v>
      </c>
      <c r="DI387">
        <f>$B$11*EH387+$C$11*EI387+$F$11*ET387*(1-EW387)</f>
        <v>0</v>
      </c>
      <c r="DJ387">
        <f>DI387*DK387</f>
        <v>0</v>
      </c>
      <c r="DK387">
        <f>($B$11*$D$9+$C$11*$D$9+$F$11*((FG387+EY387)/MAX(FG387+EY387+FH387, 0.1)*$I$9+FH387/MAX(FG387+EY387+FH387, 0.1)*$J$9))/($B$11+$C$11+$F$11)</f>
        <v>0</v>
      </c>
      <c r="DL387">
        <f>($B$11*$K$9+$C$11*$K$9+$F$11*((FG387+EY387)/MAX(FG387+EY387+FH387, 0.1)*$P$9+FH387/MAX(FG387+EY387+FH387, 0.1)*$Q$9))/($B$11+$C$11+$F$11)</f>
        <v>0</v>
      </c>
      <c r="DM387">
        <v>3.7</v>
      </c>
      <c r="DN387">
        <v>0.5</v>
      </c>
      <c r="DO387" t="s">
        <v>440</v>
      </c>
      <c r="DP387">
        <v>2</v>
      </c>
      <c r="DQ387" t="b">
        <v>1</v>
      </c>
      <c r="DR387">
        <v>1758650540.814285</v>
      </c>
      <c r="DS387">
        <v>1272.629642857143</v>
      </c>
      <c r="DT387">
        <v>1344.786071428571</v>
      </c>
      <c r="DU387">
        <v>23.95697142857143</v>
      </c>
      <c r="DV387">
        <v>19.41499642857143</v>
      </c>
      <c r="DW387">
        <v>1272.890357142857</v>
      </c>
      <c r="DX387">
        <v>23.80747142857143</v>
      </c>
      <c r="DY387">
        <v>500.0023571428572</v>
      </c>
      <c r="DZ387">
        <v>90.42373928571428</v>
      </c>
      <c r="EA387">
        <v>0.03061421785714286</v>
      </c>
      <c r="EB387">
        <v>30.470975</v>
      </c>
      <c r="EC387">
        <v>30.08617142857142</v>
      </c>
      <c r="ED387">
        <v>999.9000000000002</v>
      </c>
      <c r="EE387">
        <v>0</v>
      </c>
      <c r="EF387">
        <v>0</v>
      </c>
      <c r="EG387">
        <v>9999.795357142855</v>
      </c>
      <c r="EH387">
        <v>0</v>
      </c>
      <c r="EI387">
        <v>11.8036</v>
      </c>
      <c r="EJ387">
        <v>-72.15679642857143</v>
      </c>
      <c r="EK387">
        <v>1303.866785714286</v>
      </c>
      <c r="EL387">
        <v>1371.413928571429</v>
      </c>
      <c r="EM387">
        <v>4.541974642857142</v>
      </c>
      <c r="EN387">
        <v>1344.786071428571</v>
      </c>
      <c r="EO387">
        <v>19.41499642857143</v>
      </c>
      <c r="EP387">
        <v>2.166281428571429</v>
      </c>
      <c r="EQ387">
        <v>1.755578214285714</v>
      </c>
      <c r="ER387">
        <v>18.71508571428571</v>
      </c>
      <c r="ES387">
        <v>15.39656071428572</v>
      </c>
      <c r="ET387">
        <v>1999.998571428571</v>
      </c>
      <c r="EU387">
        <v>0.9800024285714285</v>
      </c>
      <c r="EV387">
        <v>0.01999797142857142</v>
      </c>
      <c r="EW387">
        <v>0</v>
      </c>
      <c r="EX387">
        <v>594.7536071428573</v>
      </c>
      <c r="EY387">
        <v>5.00097</v>
      </c>
      <c r="EZ387">
        <v>11918.42142857143</v>
      </c>
      <c r="FA387">
        <v>16707.58214285714</v>
      </c>
      <c r="FB387">
        <v>41.125</v>
      </c>
      <c r="FC387">
        <v>41.46624999999999</v>
      </c>
      <c r="FD387">
        <v>41.06199999999999</v>
      </c>
      <c r="FE387">
        <v>41.06199999999999</v>
      </c>
      <c r="FF387">
        <v>41.68699999999999</v>
      </c>
      <c r="FG387">
        <v>1955.098571428572</v>
      </c>
      <c r="FH387">
        <v>39.9</v>
      </c>
      <c r="FI387">
        <v>0</v>
      </c>
      <c r="FJ387">
        <v>1758650550</v>
      </c>
      <c r="FK387">
        <v>0</v>
      </c>
      <c r="FL387">
        <v>594.7171923076922</v>
      </c>
      <c r="FM387">
        <v>0.4282735113872557</v>
      </c>
      <c r="FN387">
        <v>12.94700853790389</v>
      </c>
      <c r="FO387">
        <v>11918.49615384615</v>
      </c>
      <c r="FP387">
        <v>15</v>
      </c>
      <c r="FQ387">
        <v>0</v>
      </c>
      <c r="FR387" t="s">
        <v>441</v>
      </c>
      <c r="FS387">
        <v>1747247426.5</v>
      </c>
      <c r="FT387">
        <v>1747247420.5</v>
      </c>
      <c r="FU387">
        <v>0</v>
      </c>
      <c r="FV387">
        <v>1.027</v>
      </c>
      <c r="FW387">
        <v>0.031</v>
      </c>
      <c r="FX387">
        <v>0.02</v>
      </c>
      <c r="FY387">
        <v>0.05</v>
      </c>
      <c r="FZ387">
        <v>420</v>
      </c>
      <c r="GA387">
        <v>16</v>
      </c>
      <c r="GB387">
        <v>0.01</v>
      </c>
      <c r="GC387">
        <v>0.1</v>
      </c>
      <c r="GD387">
        <v>-72.16199750000001</v>
      </c>
      <c r="GE387">
        <v>2.174750093808916</v>
      </c>
      <c r="GF387">
        <v>0.3754374118861226</v>
      </c>
      <c r="GG387">
        <v>0</v>
      </c>
      <c r="GH387">
        <v>594.7180294117646</v>
      </c>
      <c r="GI387">
        <v>-0.006615732085065404</v>
      </c>
      <c r="GJ387">
        <v>0.2394079075422705</v>
      </c>
      <c r="GK387">
        <v>-1</v>
      </c>
      <c r="GL387">
        <v>4.5974845</v>
      </c>
      <c r="GM387">
        <v>-1.499048780487812</v>
      </c>
      <c r="GN387">
        <v>0.1460762249469434</v>
      </c>
      <c r="GO387">
        <v>0</v>
      </c>
      <c r="GP387">
        <v>0</v>
      </c>
      <c r="GQ387">
        <v>2</v>
      </c>
      <c r="GR387" t="s">
        <v>482</v>
      </c>
      <c r="GS387">
        <v>3.13532</v>
      </c>
      <c r="GT387">
        <v>2.69107</v>
      </c>
      <c r="GU387">
        <v>0.202537</v>
      </c>
      <c r="GV387">
        <v>0.207322</v>
      </c>
      <c r="GW387">
        <v>0.105948</v>
      </c>
      <c r="GX387">
        <v>0.09115180000000001</v>
      </c>
      <c r="GY387">
        <v>25328.7</v>
      </c>
      <c r="GZ387">
        <v>25224.9</v>
      </c>
      <c r="HA387">
        <v>29530.5</v>
      </c>
      <c r="HB387">
        <v>29412.2</v>
      </c>
      <c r="HC387">
        <v>34884.3</v>
      </c>
      <c r="HD387">
        <v>35413.4</v>
      </c>
      <c r="HE387">
        <v>41555.3</v>
      </c>
      <c r="HF387">
        <v>41788.1</v>
      </c>
      <c r="HG387">
        <v>1.92083</v>
      </c>
      <c r="HH387">
        <v>1.86087</v>
      </c>
      <c r="HI387">
        <v>0.0729933</v>
      </c>
      <c r="HJ387">
        <v>0</v>
      </c>
      <c r="HK387">
        <v>28.902</v>
      </c>
      <c r="HL387">
        <v>999.9</v>
      </c>
      <c r="HM387">
        <v>43.2</v>
      </c>
      <c r="HN387">
        <v>32</v>
      </c>
      <c r="HO387">
        <v>22.8134</v>
      </c>
      <c r="HP387">
        <v>61.8726</v>
      </c>
      <c r="HQ387">
        <v>25.7812</v>
      </c>
      <c r="HR387">
        <v>1</v>
      </c>
      <c r="HS387">
        <v>0.115854</v>
      </c>
      <c r="HT387">
        <v>0.217307</v>
      </c>
      <c r="HU387">
        <v>20.3383</v>
      </c>
      <c r="HV387">
        <v>5.21594</v>
      </c>
      <c r="HW387">
        <v>12.0119</v>
      </c>
      <c r="HX387">
        <v>4.98865</v>
      </c>
      <c r="HY387">
        <v>3.28758</v>
      </c>
      <c r="HZ387">
        <v>9999</v>
      </c>
      <c r="IA387">
        <v>9999</v>
      </c>
      <c r="IB387">
        <v>9999</v>
      </c>
      <c r="IC387">
        <v>999.9</v>
      </c>
      <c r="ID387">
        <v>1.86764</v>
      </c>
      <c r="IE387">
        <v>1.86676</v>
      </c>
      <c r="IF387">
        <v>1.8661</v>
      </c>
      <c r="IG387">
        <v>1.86602</v>
      </c>
      <c r="IH387">
        <v>1.86791</v>
      </c>
      <c r="II387">
        <v>1.87029</v>
      </c>
      <c r="IJ387">
        <v>1.869</v>
      </c>
      <c r="IK387">
        <v>1.87042</v>
      </c>
      <c r="IL387">
        <v>0</v>
      </c>
      <c r="IM387">
        <v>0</v>
      </c>
      <c r="IN387">
        <v>0</v>
      </c>
      <c r="IO387">
        <v>0</v>
      </c>
      <c r="IP387" t="s">
        <v>443</v>
      </c>
      <c r="IQ387" t="s">
        <v>444</v>
      </c>
      <c r="IR387" t="s">
        <v>445</v>
      </c>
      <c r="IS387" t="s">
        <v>445</v>
      </c>
      <c r="IT387" t="s">
        <v>445</v>
      </c>
      <c r="IU387" t="s">
        <v>445</v>
      </c>
      <c r="IV387">
        <v>0</v>
      </c>
      <c r="IW387">
        <v>100</v>
      </c>
      <c r="IX387">
        <v>100</v>
      </c>
      <c r="IY387">
        <v>-0.28</v>
      </c>
      <c r="IZ387">
        <v>0.1492</v>
      </c>
      <c r="JA387">
        <v>0.1520806729546384</v>
      </c>
      <c r="JB387">
        <v>0.0003178419753343253</v>
      </c>
      <c r="JC387">
        <v>-6.012475575984678E-07</v>
      </c>
      <c r="JD387">
        <v>7.594320938325871E-11</v>
      </c>
      <c r="JE387">
        <v>-0.06537213769188976</v>
      </c>
      <c r="JF387">
        <v>-0.002779077146552394</v>
      </c>
      <c r="JG387">
        <v>0.0007843295920201409</v>
      </c>
      <c r="JH387">
        <v>-1.211717912536145E-05</v>
      </c>
      <c r="JI387">
        <v>4</v>
      </c>
      <c r="JJ387">
        <v>2338</v>
      </c>
      <c r="JK387">
        <v>1</v>
      </c>
      <c r="JL387">
        <v>27</v>
      </c>
      <c r="JM387">
        <v>190052</v>
      </c>
      <c r="JN387">
        <v>190052.1</v>
      </c>
      <c r="JO387">
        <v>2.69043</v>
      </c>
      <c r="JP387">
        <v>2.23022</v>
      </c>
      <c r="JQ387">
        <v>1.39648</v>
      </c>
      <c r="JR387">
        <v>2.34985</v>
      </c>
      <c r="JS387">
        <v>1.49536</v>
      </c>
      <c r="JT387">
        <v>2.63794</v>
      </c>
      <c r="JU387">
        <v>36.9556</v>
      </c>
      <c r="JV387">
        <v>24.07</v>
      </c>
      <c r="JW387">
        <v>18</v>
      </c>
      <c r="JX387">
        <v>491.177</v>
      </c>
      <c r="JY387">
        <v>443.373</v>
      </c>
      <c r="JZ387">
        <v>28.4748</v>
      </c>
      <c r="KA387">
        <v>29.1086</v>
      </c>
      <c r="KB387">
        <v>30.0002</v>
      </c>
      <c r="KC387">
        <v>28.9531</v>
      </c>
      <c r="KD387">
        <v>28.8842</v>
      </c>
      <c r="KE387">
        <v>53.8747</v>
      </c>
      <c r="KF387">
        <v>17.3217</v>
      </c>
      <c r="KG387">
        <v>34.7249</v>
      </c>
      <c r="KH387">
        <v>28.4584</v>
      </c>
      <c r="KI387">
        <v>1389.43</v>
      </c>
      <c r="KJ387">
        <v>19.817</v>
      </c>
      <c r="KK387">
        <v>100.927</v>
      </c>
      <c r="KL387">
        <v>100.485</v>
      </c>
    </row>
    <row r="388" spans="1:298">
      <c r="A388">
        <v>372</v>
      </c>
      <c r="B388">
        <v>1758650553.6</v>
      </c>
      <c r="C388">
        <v>8927.599999904633</v>
      </c>
      <c r="D388" t="s">
        <v>1191</v>
      </c>
      <c r="E388" t="s">
        <v>1192</v>
      </c>
      <c r="F388">
        <v>5</v>
      </c>
      <c r="G388" t="s">
        <v>1026</v>
      </c>
      <c r="H388" t="s">
        <v>437</v>
      </c>
      <c r="I388" t="s">
        <v>438</v>
      </c>
      <c r="J388">
        <v>1758650546.1</v>
      </c>
      <c r="K388">
        <f>(L388)/1000</f>
        <v>0</v>
      </c>
      <c r="L388">
        <f>IF(DQ388, AO388, AI388)</f>
        <v>0</v>
      </c>
      <c r="M388">
        <f>IF(DQ388, AJ388, AH388)</f>
        <v>0</v>
      </c>
      <c r="N388">
        <f>DS388 - IF(AV388&gt;1, M388*DM388*100.0/(AX388), 0)</f>
        <v>0</v>
      </c>
      <c r="O388">
        <f>((U388-K388/2)*N388-M388)/(U388+K388/2)</f>
        <v>0</v>
      </c>
      <c r="P388">
        <f>O388*(DZ388+EA388)/1000.0</f>
        <v>0</v>
      </c>
      <c r="Q388">
        <f>(DS388 - IF(AV388&gt;1, M388*DM388*100.0/(AX388), 0))*(DZ388+EA388)/1000.0</f>
        <v>0</v>
      </c>
      <c r="R388">
        <f>2.0/((1/T388-1/S388)+SIGN(T388)*SQRT((1/T388-1/S388)*(1/T388-1/S388) + 4*DN388/((DN388+1)*(DN388+1))*(2*1/T388*1/S388-1/S388*1/S388)))</f>
        <v>0</v>
      </c>
      <c r="S388">
        <f>IF(LEFT(DO388,1)&lt;&gt;"0",IF(LEFT(DO388,1)="1",3.0,DP388),$D$5+$E$5*(EG388*DZ388/($K$5*1000))+$F$5*(EG388*DZ388/($K$5*1000))*MAX(MIN(DM388,$J$5),$I$5)*MAX(MIN(DM388,$J$5),$I$5)+$G$5*MAX(MIN(DM388,$J$5),$I$5)*(EG388*DZ388/($K$5*1000))+$H$5*(EG388*DZ388/($K$5*1000))*(EG388*DZ388/($K$5*1000)))</f>
        <v>0</v>
      </c>
      <c r="T388">
        <f>K388*(1000-(1000*0.61365*exp(17.502*X388/(240.97+X388))/(DZ388+EA388)+DU388)/2)/(1000*0.61365*exp(17.502*X388/(240.97+X388))/(DZ388+EA388)-DU388)</f>
        <v>0</v>
      </c>
      <c r="U388">
        <f>1/((DN388+1)/(R388/1.6)+1/(S388/1.37)) + DN388/((DN388+1)/(R388/1.6) + DN388/(S388/1.37))</f>
        <v>0</v>
      </c>
      <c r="V388">
        <f>(DI388*DL388)</f>
        <v>0</v>
      </c>
      <c r="W388">
        <f>(EB388+(V388+2*0.95*5.67E-8*(((EB388+$B$7)+273)^4-(EB388+273)^4)-44100*K388)/(1.84*29.3*S388+8*0.95*5.67E-8*(EB388+273)^3))</f>
        <v>0</v>
      </c>
      <c r="X388">
        <f>($C$7*EC388+$D$7*ED388+$E$7*W388)</f>
        <v>0</v>
      </c>
      <c r="Y388">
        <f>0.61365*exp(17.502*X388/(240.97+X388))</f>
        <v>0</v>
      </c>
      <c r="Z388">
        <f>(AA388/AB388*100)</f>
        <v>0</v>
      </c>
      <c r="AA388">
        <f>DU388*(DZ388+EA388)/1000</f>
        <v>0</v>
      </c>
      <c r="AB388">
        <f>0.61365*exp(17.502*EB388/(240.97+EB388))</f>
        <v>0</v>
      </c>
      <c r="AC388">
        <f>(Y388-DU388*(DZ388+EA388)/1000)</f>
        <v>0</v>
      </c>
      <c r="AD388">
        <f>(-K388*44100)</f>
        <v>0</v>
      </c>
      <c r="AE388">
        <f>2*29.3*S388*0.92*(EB388-X388)</f>
        <v>0</v>
      </c>
      <c r="AF388">
        <f>2*0.95*5.67E-8*(((EB388+$B$7)+273)^4-(X388+273)^4)</f>
        <v>0</v>
      </c>
      <c r="AG388">
        <f>V388+AF388+AD388+AE388</f>
        <v>0</v>
      </c>
      <c r="AH388">
        <f>DY388*AV388*(DT388-DS388*(1000-AV388*DV388)/(1000-AV388*DU388))/(100*DM388)</f>
        <v>0</v>
      </c>
      <c r="AI388">
        <f>1000*DY388*AV388*(DU388-DV388)/(100*DM388*(1000-AV388*DU388))</f>
        <v>0</v>
      </c>
      <c r="AJ388">
        <f>(AK388 - AL388 - DZ388*1E3/(8.314*(EB388+273.15)) * AN388/DY388 * AM388) * DY388/(100*DM388) * (1000 - DV388)/1000</f>
        <v>0</v>
      </c>
      <c r="AK388">
        <v>1404.084166182176</v>
      </c>
      <c r="AL388">
        <v>1344.959636363636</v>
      </c>
      <c r="AM388">
        <v>3.340462519362365</v>
      </c>
      <c r="AN388">
        <v>64.96223837057754</v>
      </c>
      <c r="AO388">
        <f>(AQ388 - AP388 + DZ388*1E3/(8.314*(EB388+273.15)) * AS388/DY388 * AR388) * DY388/(100*DM388) * 1000/(1000 - AQ388)</f>
        <v>0</v>
      </c>
      <c r="AP388">
        <v>19.77955299101853</v>
      </c>
      <c r="AQ388">
        <v>23.95911757575756</v>
      </c>
      <c r="AR388">
        <v>0.005791484182673532</v>
      </c>
      <c r="AS388">
        <v>107.1830395523258</v>
      </c>
      <c r="AT388">
        <v>0</v>
      </c>
      <c r="AU388">
        <v>0</v>
      </c>
      <c r="AV388">
        <f>IF(AT388*$H$13&gt;=AX388,1.0,(AX388/(AX388-AT388*$H$13)))</f>
        <v>0</v>
      </c>
      <c r="AW388">
        <f>(AV388-1)*100</f>
        <v>0</v>
      </c>
      <c r="AX388">
        <f>MAX(0,($B$13+$C$13*EG388)/(1+$D$13*EG388)*DZ388/(EB388+273)*$E$13)</f>
        <v>0</v>
      </c>
      <c r="AY388" t="s">
        <v>439</v>
      </c>
      <c r="AZ388" t="s">
        <v>439</v>
      </c>
      <c r="BA388">
        <v>0</v>
      </c>
      <c r="BB388">
        <v>0</v>
      </c>
      <c r="BC388">
        <f>1-BA388/BB388</f>
        <v>0</v>
      </c>
      <c r="BD388">
        <v>0</v>
      </c>
      <c r="BE388" t="s">
        <v>439</v>
      </c>
      <c r="BF388" t="s">
        <v>439</v>
      </c>
      <c r="BG388">
        <v>0</v>
      </c>
      <c r="BH388">
        <v>0</v>
      </c>
      <c r="BI388">
        <f>1-BG388/BH388</f>
        <v>0</v>
      </c>
      <c r="BJ388">
        <v>0.5</v>
      </c>
      <c r="BK388">
        <f>DJ388</f>
        <v>0</v>
      </c>
      <c r="BL388">
        <f>M388</f>
        <v>0</v>
      </c>
      <c r="BM388">
        <f>BI388*BJ388*BK388</f>
        <v>0</v>
      </c>
      <c r="BN388">
        <f>(BL388-BD388)/BK388</f>
        <v>0</v>
      </c>
      <c r="BO388">
        <f>(BB388-BH388)/BH388</f>
        <v>0</v>
      </c>
      <c r="BP388">
        <f>BA388/(BC388+BA388/BH388)</f>
        <v>0</v>
      </c>
      <c r="BQ388" t="s">
        <v>439</v>
      </c>
      <c r="BR388">
        <v>0</v>
      </c>
      <c r="BS388">
        <f>IF(BR388&lt;&gt;0, BR388, BP388)</f>
        <v>0</v>
      </c>
      <c r="BT388">
        <f>1-BS388/BH388</f>
        <v>0</v>
      </c>
      <c r="BU388">
        <f>(BH388-BG388)/(BH388-BS388)</f>
        <v>0</v>
      </c>
      <c r="BV388">
        <f>(BB388-BH388)/(BB388-BS388)</f>
        <v>0</v>
      </c>
      <c r="BW388">
        <f>(BH388-BG388)/(BH388-BA388)</f>
        <v>0</v>
      </c>
      <c r="BX388">
        <f>(BB388-BH388)/(BB388-BA388)</f>
        <v>0</v>
      </c>
      <c r="BY388">
        <f>(BU388*BS388/BG388)</f>
        <v>0</v>
      </c>
      <c r="BZ388">
        <f>(1-BY388)</f>
        <v>0</v>
      </c>
      <c r="DI388">
        <f>$B$11*EH388+$C$11*EI388+$F$11*ET388*(1-EW388)</f>
        <v>0</v>
      </c>
      <c r="DJ388">
        <f>DI388*DK388</f>
        <v>0</v>
      </c>
      <c r="DK388">
        <f>($B$11*$D$9+$C$11*$D$9+$F$11*((FG388+EY388)/MAX(FG388+EY388+FH388, 0.1)*$I$9+FH388/MAX(FG388+EY388+FH388, 0.1)*$J$9))/($B$11+$C$11+$F$11)</f>
        <v>0</v>
      </c>
      <c r="DL388">
        <f>($B$11*$K$9+$C$11*$K$9+$F$11*((FG388+EY388)/MAX(FG388+EY388+FH388, 0.1)*$P$9+FH388/MAX(FG388+EY388+FH388, 0.1)*$Q$9))/($B$11+$C$11+$F$11)</f>
        <v>0</v>
      </c>
      <c r="DM388">
        <v>3.7</v>
      </c>
      <c r="DN388">
        <v>0.5</v>
      </c>
      <c r="DO388" t="s">
        <v>440</v>
      </c>
      <c r="DP388">
        <v>2</v>
      </c>
      <c r="DQ388" t="b">
        <v>1</v>
      </c>
      <c r="DR388">
        <v>1758650546.1</v>
      </c>
      <c r="DS388">
        <v>1290.004814814815</v>
      </c>
      <c r="DT388">
        <v>1361.962962962963</v>
      </c>
      <c r="DU388">
        <v>23.94357037037037</v>
      </c>
      <c r="DV388">
        <v>19.57016296296296</v>
      </c>
      <c r="DW388">
        <v>1290.28037037037</v>
      </c>
      <c r="DX388">
        <v>23.79425555555556</v>
      </c>
      <c r="DY388">
        <v>500.0271851851853</v>
      </c>
      <c r="DZ388">
        <v>90.42375555555556</v>
      </c>
      <c r="EA388">
        <v>0.03052165185185185</v>
      </c>
      <c r="EB388">
        <v>30.45735925925926</v>
      </c>
      <c r="EC388">
        <v>30.0933</v>
      </c>
      <c r="ED388">
        <v>999.9000000000001</v>
      </c>
      <c r="EE388">
        <v>0</v>
      </c>
      <c r="EF388">
        <v>0</v>
      </c>
      <c r="EG388">
        <v>10003.49518518519</v>
      </c>
      <c r="EH388">
        <v>0</v>
      </c>
      <c r="EI388">
        <v>11.8036</v>
      </c>
      <c r="EJ388">
        <v>-71.95827777777778</v>
      </c>
      <c r="EK388">
        <v>1321.65</v>
      </c>
      <c r="EL388">
        <v>1389.15037037037</v>
      </c>
      <c r="EM388">
        <v>4.373407037037037</v>
      </c>
      <c r="EN388">
        <v>1361.962962962963</v>
      </c>
      <c r="EO388">
        <v>19.57016296296296</v>
      </c>
      <c r="EP388">
        <v>2.16506962962963</v>
      </c>
      <c r="EQ388">
        <v>1.769609259259259</v>
      </c>
      <c r="ER388">
        <v>18.70615925925926</v>
      </c>
      <c r="ES388">
        <v>15.52047407407407</v>
      </c>
      <c r="ET388">
        <v>2000.010740740741</v>
      </c>
      <c r="EU388">
        <v>0.9800026296296296</v>
      </c>
      <c r="EV388">
        <v>0.01999773703703703</v>
      </c>
      <c r="EW388">
        <v>0</v>
      </c>
      <c r="EX388">
        <v>594.7792962962964</v>
      </c>
      <c r="EY388">
        <v>5.00097</v>
      </c>
      <c r="EZ388">
        <v>11919.63703703704</v>
      </c>
      <c r="FA388">
        <v>16707.68148148148</v>
      </c>
      <c r="FB388">
        <v>41.125</v>
      </c>
      <c r="FC388">
        <v>41.45333333333333</v>
      </c>
      <c r="FD388">
        <v>41.06199999999999</v>
      </c>
      <c r="FE388">
        <v>41.06199999999999</v>
      </c>
      <c r="FF388">
        <v>41.68699999999999</v>
      </c>
      <c r="FG388">
        <v>1955.110740740741</v>
      </c>
      <c r="FH388">
        <v>39.9</v>
      </c>
      <c r="FI388">
        <v>0</v>
      </c>
      <c r="FJ388">
        <v>1758650554.8</v>
      </c>
      <c r="FK388">
        <v>0</v>
      </c>
      <c r="FL388">
        <v>594.7598846153846</v>
      </c>
      <c r="FM388">
        <v>1.098358983868102</v>
      </c>
      <c r="FN388">
        <v>13.40854704192759</v>
      </c>
      <c r="FO388">
        <v>11919.5</v>
      </c>
      <c r="FP388">
        <v>15</v>
      </c>
      <c r="FQ388">
        <v>0</v>
      </c>
      <c r="FR388" t="s">
        <v>441</v>
      </c>
      <c r="FS388">
        <v>1747247426.5</v>
      </c>
      <c r="FT388">
        <v>1747247420.5</v>
      </c>
      <c r="FU388">
        <v>0</v>
      </c>
      <c r="FV388">
        <v>1.027</v>
      </c>
      <c r="FW388">
        <v>0.031</v>
      </c>
      <c r="FX388">
        <v>0.02</v>
      </c>
      <c r="FY388">
        <v>0.05</v>
      </c>
      <c r="FZ388">
        <v>420</v>
      </c>
      <c r="GA388">
        <v>16</v>
      </c>
      <c r="GB388">
        <v>0.01</v>
      </c>
      <c r="GC388">
        <v>0.1</v>
      </c>
      <c r="GD388">
        <v>-72.1139512195122</v>
      </c>
      <c r="GE388">
        <v>2.959835540069532</v>
      </c>
      <c r="GF388">
        <v>0.3892655148290149</v>
      </c>
      <c r="GG388">
        <v>0</v>
      </c>
      <c r="GH388">
        <v>594.7683235294119</v>
      </c>
      <c r="GI388">
        <v>0.3777998563697444</v>
      </c>
      <c r="GJ388">
        <v>0.2653287329054116</v>
      </c>
      <c r="GK388">
        <v>-1</v>
      </c>
      <c r="GL388">
        <v>4.476887804878049</v>
      </c>
      <c r="GM388">
        <v>-1.864207944250858</v>
      </c>
      <c r="GN388">
        <v>0.1855214723423126</v>
      </c>
      <c r="GO388">
        <v>0</v>
      </c>
      <c r="GP388">
        <v>0</v>
      </c>
      <c r="GQ388">
        <v>2</v>
      </c>
      <c r="GR388" t="s">
        <v>482</v>
      </c>
      <c r="GS388">
        <v>3.13553</v>
      </c>
      <c r="GT388">
        <v>2.69074</v>
      </c>
      <c r="GU388">
        <v>0.204104</v>
      </c>
      <c r="GV388">
        <v>0.208849</v>
      </c>
      <c r="GW388">
        <v>0.106032</v>
      </c>
      <c r="GX388">
        <v>0.09173920000000001</v>
      </c>
      <c r="GY388">
        <v>25279</v>
      </c>
      <c r="GZ388">
        <v>25176.3</v>
      </c>
      <c r="HA388">
        <v>29530.6</v>
      </c>
      <c r="HB388">
        <v>29412.3</v>
      </c>
      <c r="HC388">
        <v>34881.3</v>
      </c>
      <c r="HD388">
        <v>35390.3</v>
      </c>
      <c r="HE388">
        <v>41555.7</v>
      </c>
      <c r="HF388">
        <v>41788.2</v>
      </c>
      <c r="HG388">
        <v>1.92103</v>
      </c>
      <c r="HH388">
        <v>1.86095</v>
      </c>
      <c r="HI388">
        <v>0.0735894</v>
      </c>
      <c r="HJ388">
        <v>0</v>
      </c>
      <c r="HK388">
        <v>28.8989</v>
      </c>
      <c r="HL388">
        <v>999.9</v>
      </c>
      <c r="HM388">
        <v>43.3</v>
      </c>
      <c r="HN388">
        <v>32</v>
      </c>
      <c r="HO388">
        <v>22.8657</v>
      </c>
      <c r="HP388">
        <v>61.9426</v>
      </c>
      <c r="HQ388">
        <v>25.8494</v>
      </c>
      <c r="HR388">
        <v>1</v>
      </c>
      <c r="HS388">
        <v>0.115762</v>
      </c>
      <c r="HT388">
        <v>0.301887</v>
      </c>
      <c r="HU388">
        <v>20.3381</v>
      </c>
      <c r="HV388">
        <v>5.21459</v>
      </c>
      <c r="HW388">
        <v>12.0129</v>
      </c>
      <c r="HX388">
        <v>4.9883</v>
      </c>
      <c r="HY388">
        <v>3.2873</v>
      </c>
      <c r="HZ388">
        <v>9999</v>
      </c>
      <c r="IA388">
        <v>9999</v>
      </c>
      <c r="IB388">
        <v>9999</v>
      </c>
      <c r="IC388">
        <v>999.9</v>
      </c>
      <c r="ID388">
        <v>1.86762</v>
      </c>
      <c r="IE388">
        <v>1.86676</v>
      </c>
      <c r="IF388">
        <v>1.8661</v>
      </c>
      <c r="IG388">
        <v>1.866</v>
      </c>
      <c r="IH388">
        <v>1.86791</v>
      </c>
      <c r="II388">
        <v>1.87027</v>
      </c>
      <c r="IJ388">
        <v>1.869</v>
      </c>
      <c r="IK388">
        <v>1.87042</v>
      </c>
      <c r="IL388">
        <v>0</v>
      </c>
      <c r="IM388">
        <v>0</v>
      </c>
      <c r="IN388">
        <v>0</v>
      </c>
      <c r="IO388">
        <v>0</v>
      </c>
      <c r="IP388" t="s">
        <v>443</v>
      </c>
      <c r="IQ388" t="s">
        <v>444</v>
      </c>
      <c r="IR388" t="s">
        <v>445</v>
      </c>
      <c r="IS388" t="s">
        <v>445</v>
      </c>
      <c r="IT388" t="s">
        <v>445</v>
      </c>
      <c r="IU388" t="s">
        <v>445</v>
      </c>
      <c r="IV388">
        <v>0</v>
      </c>
      <c r="IW388">
        <v>100</v>
      </c>
      <c r="IX388">
        <v>100</v>
      </c>
      <c r="IY388">
        <v>-0.3</v>
      </c>
      <c r="IZ388">
        <v>0.1496</v>
      </c>
      <c r="JA388">
        <v>0.1520806729546384</v>
      </c>
      <c r="JB388">
        <v>0.0003178419753343253</v>
      </c>
      <c r="JC388">
        <v>-6.012475575984678E-07</v>
      </c>
      <c r="JD388">
        <v>7.594320938325871E-11</v>
      </c>
      <c r="JE388">
        <v>-0.06537213769188976</v>
      </c>
      <c r="JF388">
        <v>-0.002779077146552394</v>
      </c>
      <c r="JG388">
        <v>0.0007843295920201409</v>
      </c>
      <c r="JH388">
        <v>-1.211717912536145E-05</v>
      </c>
      <c r="JI388">
        <v>4</v>
      </c>
      <c r="JJ388">
        <v>2338</v>
      </c>
      <c r="JK388">
        <v>1</v>
      </c>
      <c r="JL388">
        <v>27</v>
      </c>
      <c r="JM388">
        <v>190052.1</v>
      </c>
      <c r="JN388">
        <v>190052.2</v>
      </c>
      <c r="JO388">
        <v>2.71606</v>
      </c>
      <c r="JP388">
        <v>2.23145</v>
      </c>
      <c r="JQ388">
        <v>1.39648</v>
      </c>
      <c r="JR388">
        <v>2.34619</v>
      </c>
      <c r="JS388">
        <v>1.49536</v>
      </c>
      <c r="JT388">
        <v>2.70874</v>
      </c>
      <c r="JU388">
        <v>36.9556</v>
      </c>
      <c r="JV388">
        <v>24.07</v>
      </c>
      <c r="JW388">
        <v>18</v>
      </c>
      <c r="JX388">
        <v>491.289</v>
      </c>
      <c r="JY388">
        <v>443.419</v>
      </c>
      <c r="JZ388">
        <v>28.3826</v>
      </c>
      <c r="KA388">
        <v>29.1085</v>
      </c>
      <c r="KB388">
        <v>30.0002</v>
      </c>
      <c r="KC388">
        <v>28.9514</v>
      </c>
      <c r="KD388">
        <v>28.8842</v>
      </c>
      <c r="KE388">
        <v>54.3698</v>
      </c>
      <c r="KF388">
        <v>17.3217</v>
      </c>
      <c r="KG388">
        <v>34.7249</v>
      </c>
      <c r="KH388">
        <v>28.3658</v>
      </c>
      <c r="KI388">
        <v>1402.79</v>
      </c>
      <c r="KJ388">
        <v>19.771</v>
      </c>
      <c r="KK388">
        <v>100.927</v>
      </c>
      <c r="KL388">
        <v>100.485</v>
      </c>
    </row>
    <row r="389" spans="1:298">
      <c r="A389">
        <v>373</v>
      </c>
      <c r="B389">
        <v>1758650558.6</v>
      </c>
      <c r="C389">
        <v>8932.599999904633</v>
      </c>
      <c r="D389" t="s">
        <v>1193</v>
      </c>
      <c r="E389" t="s">
        <v>1194</v>
      </c>
      <c r="F389">
        <v>5</v>
      </c>
      <c r="G389" t="s">
        <v>1026</v>
      </c>
      <c r="H389" t="s">
        <v>437</v>
      </c>
      <c r="I389" t="s">
        <v>438</v>
      </c>
      <c r="J389">
        <v>1758650550.814285</v>
      </c>
      <c r="K389">
        <f>(L389)/1000</f>
        <v>0</v>
      </c>
      <c r="L389">
        <f>IF(DQ389, AO389, AI389)</f>
        <v>0</v>
      </c>
      <c r="M389">
        <f>IF(DQ389, AJ389, AH389)</f>
        <v>0</v>
      </c>
      <c r="N389">
        <f>DS389 - IF(AV389&gt;1, M389*DM389*100.0/(AX389), 0)</f>
        <v>0</v>
      </c>
      <c r="O389">
        <f>((U389-K389/2)*N389-M389)/(U389+K389/2)</f>
        <v>0</v>
      </c>
      <c r="P389">
        <f>O389*(DZ389+EA389)/1000.0</f>
        <v>0</v>
      </c>
      <c r="Q389">
        <f>(DS389 - IF(AV389&gt;1, M389*DM389*100.0/(AX389), 0))*(DZ389+EA389)/1000.0</f>
        <v>0</v>
      </c>
      <c r="R389">
        <f>2.0/((1/T389-1/S389)+SIGN(T389)*SQRT((1/T389-1/S389)*(1/T389-1/S389) + 4*DN389/((DN389+1)*(DN389+1))*(2*1/T389*1/S389-1/S389*1/S389)))</f>
        <v>0</v>
      </c>
      <c r="S389">
        <f>IF(LEFT(DO389,1)&lt;&gt;"0",IF(LEFT(DO389,1)="1",3.0,DP389),$D$5+$E$5*(EG389*DZ389/($K$5*1000))+$F$5*(EG389*DZ389/($K$5*1000))*MAX(MIN(DM389,$J$5),$I$5)*MAX(MIN(DM389,$J$5),$I$5)+$G$5*MAX(MIN(DM389,$J$5),$I$5)*(EG389*DZ389/($K$5*1000))+$H$5*(EG389*DZ389/($K$5*1000))*(EG389*DZ389/($K$5*1000)))</f>
        <v>0</v>
      </c>
      <c r="T389">
        <f>K389*(1000-(1000*0.61365*exp(17.502*X389/(240.97+X389))/(DZ389+EA389)+DU389)/2)/(1000*0.61365*exp(17.502*X389/(240.97+X389))/(DZ389+EA389)-DU389)</f>
        <v>0</v>
      </c>
      <c r="U389">
        <f>1/((DN389+1)/(R389/1.6)+1/(S389/1.37)) + DN389/((DN389+1)/(R389/1.6) + DN389/(S389/1.37))</f>
        <v>0</v>
      </c>
      <c r="V389">
        <f>(DI389*DL389)</f>
        <v>0</v>
      </c>
      <c r="W389">
        <f>(EB389+(V389+2*0.95*5.67E-8*(((EB389+$B$7)+273)^4-(EB389+273)^4)-44100*K389)/(1.84*29.3*S389+8*0.95*5.67E-8*(EB389+273)^3))</f>
        <v>0</v>
      </c>
      <c r="X389">
        <f>($C$7*EC389+$D$7*ED389+$E$7*W389)</f>
        <v>0</v>
      </c>
      <c r="Y389">
        <f>0.61365*exp(17.502*X389/(240.97+X389))</f>
        <v>0</v>
      </c>
      <c r="Z389">
        <f>(AA389/AB389*100)</f>
        <v>0</v>
      </c>
      <c r="AA389">
        <f>DU389*(DZ389+EA389)/1000</f>
        <v>0</v>
      </c>
      <c r="AB389">
        <f>0.61365*exp(17.502*EB389/(240.97+EB389))</f>
        <v>0</v>
      </c>
      <c r="AC389">
        <f>(Y389-DU389*(DZ389+EA389)/1000)</f>
        <v>0</v>
      </c>
      <c r="AD389">
        <f>(-K389*44100)</f>
        <v>0</v>
      </c>
      <c r="AE389">
        <f>2*29.3*S389*0.92*(EB389-X389)</f>
        <v>0</v>
      </c>
      <c r="AF389">
        <f>2*0.95*5.67E-8*(((EB389+$B$7)+273)^4-(X389+273)^4)</f>
        <v>0</v>
      </c>
      <c r="AG389">
        <f>V389+AF389+AD389+AE389</f>
        <v>0</v>
      </c>
      <c r="AH389">
        <f>DY389*AV389*(DT389-DS389*(1000-AV389*DV389)/(1000-AV389*DU389))/(100*DM389)</f>
        <v>0</v>
      </c>
      <c r="AI389">
        <f>1000*DY389*AV389*(DU389-DV389)/(100*DM389*(1000-AV389*DU389))</f>
        <v>0</v>
      </c>
      <c r="AJ389">
        <f>(AK389 - AL389 - DZ389*1E3/(8.314*(EB389+273.15)) * AN389/DY389 * AM389) * DY389/(100*DM389) * (1000 - DV389)/1000</f>
        <v>0</v>
      </c>
      <c r="AK389">
        <v>1420.963290316225</v>
      </c>
      <c r="AL389">
        <v>1361.910606060606</v>
      </c>
      <c r="AM389">
        <v>3.40120752746388</v>
      </c>
      <c r="AN389">
        <v>64.96223837057754</v>
      </c>
      <c r="AO389">
        <f>(AQ389 - AP389 + DZ389*1E3/(8.314*(EB389+273.15)) * AS389/DY389 * AR389) * DY389/(100*DM389) * 1000/(1000 - AQ389)</f>
        <v>0</v>
      </c>
      <c r="AP389">
        <v>19.84602959633185</v>
      </c>
      <c r="AQ389">
        <v>23.95884545454546</v>
      </c>
      <c r="AR389">
        <v>-0.0006203154289508899</v>
      </c>
      <c r="AS389">
        <v>107.1830395523258</v>
      </c>
      <c r="AT389">
        <v>0</v>
      </c>
      <c r="AU389">
        <v>0</v>
      </c>
      <c r="AV389">
        <f>IF(AT389*$H$13&gt;=AX389,1.0,(AX389/(AX389-AT389*$H$13)))</f>
        <v>0</v>
      </c>
      <c r="AW389">
        <f>(AV389-1)*100</f>
        <v>0</v>
      </c>
      <c r="AX389">
        <f>MAX(0,($B$13+$C$13*EG389)/(1+$D$13*EG389)*DZ389/(EB389+273)*$E$13)</f>
        <v>0</v>
      </c>
      <c r="AY389" t="s">
        <v>439</v>
      </c>
      <c r="AZ389" t="s">
        <v>439</v>
      </c>
      <c r="BA389">
        <v>0</v>
      </c>
      <c r="BB389">
        <v>0</v>
      </c>
      <c r="BC389">
        <f>1-BA389/BB389</f>
        <v>0</v>
      </c>
      <c r="BD389">
        <v>0</v>
      </c>
      <c r="BE389" t="s">
        <v>439</v>
      </c>
      <c r="BF389" t="s">
        <v>439</v>
      </c>
      <c r="BG389">
        <v>0</v>
      </c>
      <c r="BH389">
        <v>0</v>
      </c>
      <c r="BI389">
        <f>1-BG389/BH389</f>
        <v>0</v>
      </c>
      <c r="BJ389">
        <v>0.5</v>
      </c>
      <c r="BK389">
        <f>DJ389</f>
        <v>0</v>
      </c>
      <c r="BL389">
        <f>M389</f>
        <v>0</v>
      </c>
      <c r="BM389">
        <f>BI389*BJ389*BK389</f>
        <v>0</v>
      </c>
      <c r="BN389">
        <f>(BL389-BD389)/BK389</f>
        <v>0</v>
      </c>
      <c r="BO389">
        <f>(BB389-BH389)/BH389</f>
        <v>0</v>
      </c>
      <c r="BP389">
        <f>BA389/(BC389+BA389/BH389)</f>
        <v>0</v>
      </c>
      <c r="BQ389" t="s">
        <v>439</v>
      </c>
      <c r="BR389">
        <v>0</v>
      </c>
      <c r="BS389">
        <f>IF(BR389&lt;&gt;0, BR389, BP389)</f>
        <v>0</v>
      </c>
      <c r="BT389">
        <f>1-BS389/BH389</f>
        <v>0</v>
      </c>
      <c r="BU389">
        <f>(BH389-BG389)/(BH389-BS389)</f>
        <v>0</v>
      </c>
      <c r="BV389">
        <f>(BB389-BH389)/(BB389-BS389)</f>
        <v>0</v>
      </c>
      <c r="BW389">
        <f>(BH389-BG389)/(BH389-BA389)</f>
        <v>0</v>
      </c>
      <c r="BX389">
        <f>(BB389-BH389)/(BB389-BA389)</f>
        <v>0</v>
      </c>
      <c r="BY389">
        <f>(BU389*BS389/BG389)</f>
        <v>0</v>
      </c>
      <c r="BZ389">
        <f>(1-BY389)</f>
        <v>0</v>
      </c>
      <c r="DI389">
        <f>$B$11*EH389+$C$11*EI389+$F$11*ET389*(1-EW389)</f>
        <v>0</v>
      </c>
      <c r="DJ389">
        <f>DI389*DK389</f>
        <v>0</v>
      </c>
      <c r="DK389">
        <f>($B$11*$D$9+$C$11*$D$9+$F$11*((FG389+EY389)/MAX(FG389+EY389+FH389, 0.1)*$I$9+FH389/MAX(FG389+EY389+FH389, 0.1)*$J$9))/($B$11+$C$11+$F$11)</f>
        <v>0</v>
      </c>
      <c r="DL389">
        <f>($B$11*$K$9+$C$11*$K$9+$F$11*((FG389+EY389)/MAX(FG389+EY389+FH389, 0.1)*$P$9+FH389/MAX(FG389+EY389+FH389, 0.1)*$Q$9))/($B$11+$C$11+$F$11)</f>
        <v>0</v>
      </c>
      <c r="DM389">
        <v>3.7</v>
      </c>
      <c r="DN389">
        <v>0.5</v>
      </c>
      <c r="DO389" t="s">
        <v>440</v>
      </c>
      <c r="DP389">
        <v>2</v>
      </c>
      <c r="DQ389" t="b">
        <v>1</v>
      </c>
      <c r="DR389">
        <v>1758650550.814285</v>
      </c>
      <c r="DS389">
        <v>1305.380357142857</v>
      </c>
      <c r="DT389">
        <v>1377.258571428572</v>
      </c>
      <c r="DU389">
        <v>23.9483</v>
      </c>
      <c r="DV389">
        <v>19.70928571428572</v>
      </c>
      <c r="DW389">
        <v>1305.668571428572</v>
      </c>
      <c r="DX389">
        <v>23.79892142857142</v>
      </c>
      <c r="DY389">
        <v>499.9999285714285</v>
      </c>
      <c r="DZ389">
        <v>90.42421785714285</v>
      </c>
      <c r="EA389">
        <v>0.03060902142857142</v>
      </c>
      <c r="EB389">
        <v>30.44362857142857</v>
      </c>
      <c r="EC389">
        <v>30.09668571428572</v>
      </c>
      <c r="ED389">
        <v>999.9000000000002</v>
      </c>
      <c r="EE389">
        <v>0</v>
      </c>
      <c r="EF389">
        <v>0</v>
      </c>
      <c r="EG389">
        <v>9999.41857142857</v>
      </c>
      <c r="EH389">
        <v>0</v>
      </c>
      <c r="EI389">
        <v>11.8036</v>
      </c>
      <c r="EJ389">
        <v>-71.87885714285714</v>
      </c>
      <c r="EK389">
        <v>1337.409285714286</v>
      </c>
      <c r="EL389">
        <v>1404.951428571429</v>
      </c>
      <c r="EM389">
        <v>4.239013571428571</v>
      </c>
      <c r="EN389">
        <v>1377.258571428572</v>
      </c>
      <c r="EO389">
        <v>19.70928571428572</v>
      </c>
      <c r="EP389">
        <v>2.165507857142857</v>
      </c>
      <c r="EQ389">
        <v>1.7821975</v>
      </c>
      <c r="ER389">
        <v>18.7094</v>
      </c>
      <c r="ES389">
        <v>15.63120357142857</v>
      </c>
      <c r="ET389">
        <v>2000.027142857143</v>
      </c>
      <c r="EU389">
        <v>0.9800029285714283</v>
      </c>
      <c r="EV389">
        <v>0.01999743928571428</v>
      </c>
      <c r="EW389">
        <v>0</v>
      </c>
      <c r="EX389">
        <v>594.8034642857143</v>
      </c>
      <c r="EY389">
        <v>5.00097</v>
      </c>
      <c r="EZ389">
        <v>11920.725</v>
      </c>
      <c r="FA389">
        <v>16707.83214285714</v>
      </c>
      <c r="FB389">
        <v>41.125</v>
      </c>
      <c r="FC389">
        <v>41.45274999999999</v>
      </c>
      <c r="FD389">
        <v>41.06199999999999</v>
      </c>
      <c r="FE389">
        <v>41.05757142857142</v>
      </c>
      <c r="FF389">
        <v>41.68699999999999</v>
      </c>
      <c r="FG389">
        <v>1955.127142857143</v>
      </c>
      <c r="FH389">
        <v>39.89892857142858</v>
      </c>
      <c r="FI389">
        <v>0</v>
      </c>
      <c r="FJ389">
        <v>1758650559.6</v>
      </c>
      <c r="FK389">
        <v>0</v>
      </c>
      <c r="FL389">
        <v>594.7899615384615</v>
      </c>
      <c r="FM389">
        <v>0.6844786403612017</v>
      </c>
      <c r="FN389">
        <v>12.46837608672227</v>
      </c>
      <c r="FO389">
        <v>11920.48846153846</v>
      </c>
      <c r="FP389">
        <v>15</v>
      </c>
      <c r="FQ389">
        <v>0</v>
      </c>
      <c r="FR389" t="s">
        <v>441</v>
      </c>
      <c r="FS389">
        <v>1747247426.5</v>
      </c>
      <c r="FT389">
        <v>1747247420.5</v>
      </c>
      <c r="FU389">
        <v>0</v>
      </c>
      <c r="FV389">
        <v>1.027</v>
      </c>
      <c r="FW389">
        <v>0.031</v>
      </c>
      <c r="FX389">
        <v>0.02</v>
      </c>
      <c r="FY389">
        <v>0.05</v>
      </c>
      <c r="FZ389">
        <v>420</v>
      </c>
      <c r="GA389">
        <v>16</v>
      </c>
      <c r="GB389">
        <v>0.01</v>
      </c>
      <c r="GC389">
        <v>0.1</v>
      </c>
      <c r="GD389">
        <v>-72.00860487804879</v>
      </c>
      <c r="GE389">
        <v>1.049770034843121</v>
      </c>
      <c r="GF389">
        <v>0.3387698988494237</v>
      </c>
      <c r="GG389">
        <v>0</v>
      </c>
      <c r="GH389">
        <v>594.7693235294117</v>
      </c>
      <c r="GI389">
        <v>0.5004278098882389</v>
      </c>
      <c r="GJ389">
        <v>0.2472807074356969</v>
      </c>
      <c r="GK389">
        <v>-1</v>
      </c>
      <c r="GL389">
        <v>4.338006341463415</v>
      </c>
      <c r="GM389">
        <v>-1.829838815331006</v>
      </c>
      <c r="GN389">
        <v>0.1829851968790345</v>
      </c>
      <c r="GO389">
        <v>0</v>
      </c>
      <c r="GP389">
        <v>0</v>
      </c>
      <c r="GQ389">
        <v>2</v>
      </c>
      <c r="GR389" t="s">
        <v>482</v>
      </c>
      <c r="GS389">
        <v>3.13531</v>
      </c>
      <c r="GT389">
        <v>2.69121</v>
      </c>
      <c r="GU389">
        <v>0.205694</v>
      </c>
      <c r="GV389">
        <v>0.210428</v>
      </c>
      <c r="GW389">
        <v>0.106013</v>
      </c>
      <c r="GX389">
        <v>0.0918278</v>
      </c>
      <c r="GY389">
        <v>25228.4</v>
      </c>
      <c r="GZ389">
        <v>25126.2</v>
      </c>
      <c r="HA389">
        <v>29530.5</v>
      </c>
      <c r="HB389">
        <v>29412.5</v>
      </c>
      <c r="HC389">
        <v>34881.7</v>
      </c>
      <c r="HD389">
        <v>35387.1</v>
      </c>
      <c r="HE389">
        <v>41555.2</v>
      </c>
      <c r="HF389">
        <v>41788.5</v>
      </c>
      <c r="HG389">
        <v>1.92033</v>
      </c>
      <c r="HH389">
        <v>1.86117</v>
      </c>
      <c r="HI389">
        <v>0.0745021</v>
      </c>
      <c r="HJ389">
        <v>0</v>
      </c>
      <c r="HK389">
        <v>28.8933</v>
      </c>
      <c r="HL389">
        <v>999.9</v>
      </c>
      <c r="HM389">
        <v>43.3</v>
      </c>
      <c r="HN389">
        <v>32</v>
      </c>
      <c r="HO389">
        <v>22.8642</v>
      </c>
      <c r="HP389">
        <v>61.9826</v>
      </c>
      <c r="HQ389">
        <v>25.8133</v>
      </c>
      <c r="HR389">
        <v>1</v>
      </c>
      <c r="HS389">
        <v>0.115719</v>
      </c>
      <c r="HT389">
        <v>0.394504</v>
      </c>
      <c r="HU389">
        <v>20.338</v>
      </c>
      <c r="HV389">
        <v>5.21564</v>
      </c>
      <c r="HW389">
        <v>12.0123</v>
      </c>
      <c r="HX389">
        <v>4.9884</v>
      </c>
      <c r="HY389">
        <v>3.28755</v>
      </c>
      <c r="HZ389">
        <v>9999</v>
      </c>
      <c r="IA389">
        <v>9999</v>
      </c>
      <c r="IB389">
        <v>9999</v>
      </c>
      <c r="IC389">
        <v>999.9</v>
      </c>
      <c r="ID389">
        <v>1.86762</v>
      </c>
      <c r="IE389">
        <v>1.86676</v>
      </c>
      <c r="IF389">
        <v>1.86609</v>
      </c>
      <c r="IG389">
        <v>1.86602</v>
      </c>
      <c r="IH389">
        <v>1.86789</v>
      </c>
      <c r="II389">
        <v>1.87029</v>
      </c>
      <c r="IJ389">
        <v>1.869</v>
      </c>
      <c r="IK389">
        <v>1.87042</v>
      </c>
      <c r="IL389">
        <v>0</v>
      </c>
      <c r="IM389">
        <v>0</v>
      </c>
      <c r="IN389">
        <v>0</v>
      </c>
      <c r="IO389">
        <v>0</v>
      </c>
      <c r="IP389" t="s">
        <v>443</v>
      </c>
      <c r="IQ389" t="s">
        <v>444</v>
      </c>
      <c r="IR389" t="s">
        <v>445</v>
      </c>
      <c r="IS389" t="s">
        <v>445</v>
      </c>
      <c r="IT389" t="s">
        <v>445</v>
      </c>
      <c r="IU389" t="s">
        <v>445</v>
      </c>
      <c r="IV389">
        <v>0</v>
      </c>
      <c r="IW389">
        <v>100</v>
      </c>
      <c r="IX389">
        <v>100</v>
      </c>
      <c r="IY389">
        <v>-0.32</v>
      </c>
      <c r="IZ389">
        <v>0.1495</v>
      </c>
      <c r="JA389">
        <v>0.1520806729546384</v>
      </c>
      <c r="JB389">
        <v>0.0003178419753343253</v>
      </c>
      <c r="JC389">
        <v>-6.012475575984678E-07</v>
      </c>
      <c r="JD389">
        <v>7.594320938325871E-11</v>
      </c>
      <c r="JE389">
        <v>-0.06537213769188976</v>
      </c>
      <c r="JF389">
        <v>-0.002779077146552394</v>
      </c>
      <c r="JG389">
        <v>0.0007843295920201409</v>
      </c>
      <c r="JH389">
        <v>-1.211717912536145E-05</v>
      </c>
      <c r="JI389">
        <v>4</v>
      </c>
      <c r="JJ389">
        <v>2338</v>
      </c>
      <c r="JK389">
        <v>1</v>
      </c>
      <c r="JL389">
        <v>27</v>
      </c>
      <c r="JM389">
        <v>190052.2</v>
      </c>
      <c r="JN389">
        <v>190052.3</v>
      </c>
      <c r="JO389">
        <v>2.74292</v>
      </c>
      <c r="JP389">
        <v>2.23022</v>
      </c>
      <c r="JQ389">
        <v>1.39648</v>
      </c>
      <c r="JR389">
        <v>2.34985</v>
      </c>
      <c r="JS389">
        <v>1.49536</v>
      </c>
      <c r="JT389">
        <v>2.59888</v>
      </c>
      <c r="JU389">
        <v>36.9556</v>
      </c>
      <c r="JV389">
        <v>24.07</v>
      </c>
      <c r="JW389">
        <v>18</v>
      </c>
      <c r="JX389">
        <v>490.845</v>
      </c>
      <c r="JY389">
        <v>443.54</v>
      </c>
      <c r="JZ389">
        <v>28.2844</v>
      </c>
      <c r="KA389">
        <v>29.106</v>
      </c>
      <c r="KB389">
        <v>30</v>
      </c>
      <c r="KC389">
        <v>28.9514</v>
      </c>
      <c r="KD389">
        <v>28.8818</v>
      </c>
      <c r="KE389">
        <v>54.9183</v>
      </c>
      <c r="KF389">
        <v>17.3217</v>
      </c>
      <c r="KG389">
        <v>35.1074</v>
      </c>
      <c r="KH389">
        <v>28.2664</v>
      </c>
      <c r="KI389">
        <v>1422.83</v>
      </c>
      <c r="KJ389">
        <v>19.8502</v>
      </c>
      <c r="KK389">
        <v>100.927</v>
      </c>
      <c r="KL389">
        <v>100.485</v>
      </c>
    </row>
    <row r="390" spans="1:298">
      <c r="A390">
        <v>374</v>
      </c>
      <c r="B390">
        <v>1758650563.6</v>
      </c>
      <c r="C390">
        <v>8937.599999904633</v>
      </c>
      <c r="D390" t="s">
        <v>1195</v>
      </c>
      <c r="E390" t="s">
        <v>1196</v>
      </c>
      <c r="F390">
        <v>5</v>
      </c>
      <c r="G390" t="s">
        <v>1026</v>
      </c>
      <c r="H390" t="s">
        <v>437</v>
      </c>
      <c r="I390" t="s">
        <v>438</v>
      </c>
      <c r="J390">
        <v>1758650556.1</v>
      </c>
      <c r="K390">
        <f>(L390)/1000</f>
        <v>0</v>
      </c>
      <c r="L390">
        <f>IF(DQ390, AO390, AI390)</f>
        <v>0</v>
      </c>
      <c r="M390">
        <f>IF(DQ390, AJ390, AH390)</f>
        <v>0</v>
      </c>
      <c r="N390">
        <f>DS390 - IF(AV390&gt;1, M390*DM390*100.0/(AX390), 0)</f>
        <v>0</v>
      </c>
      <c r="O390">
        <f>((U390-K390/2)*N390-M390)/(U390+K390/2)</f>
        <v>0</v>
      </c>
      <c r="P390">
        <f>O390*(DZ390+EA390)/1000.0</f>
        <v>0</v>
      </c>
      <c r="Q390">
        <f>(DS390 - IF(AV390&gt;1, M390*DM390*100.0/(AX390), 0))*(DZ390+EA390)/1000.0</f>
        <v>0</v>
      </c>
      <c r="R390">
        <f>2.0/((1/T390-1/S390)+SIGN(T390)*SQRT((1/T390-1/S390)*(1/T390-1/S390) + 4*DN390/((DN390+1)*(DN390+1))*(2*1/T390*1/S390-1/S390*1/S390)))</f>
        <v>0</v>
      </c>
      <c r="S390">
        <f>IF(LEFT(DO390,1)&lt;&gt;"0",IF(LEFT(DO390,1)="1",3.0,DP390),$D$5+$E$5*(EG390*DZ390/($K$5*1000))+$F$5*(EG390*DZ390/($K$5*1000))*MAX(MIN(DM390,$J$5),$I$5)*MAX(MIN(DM390,$J$5),$I$5)+$G$5*MAX(MIN(DM390,$J$5),$I$5)*(EG390*DZ390/($K$5*1000))+$H$5*(EG390*DZ390/($K$5*1000))*(EG390*DZ390/($K$5*1000)))</f>
        <v>0</v>
      </c>
      <c r="T390">
        <f>K390*(1000-(1000*0.61365*exp(17.502*X390/(240.97+X390))/(DZ390+EA390)+DU390)/2)/(1000*0.61365*exp(17.502*X390/(240.97+X390))/(DZ390+EA390)-DU390)</f>
        <v>0</v>
      </c>
      <c r="U390">
        <f>1/((DN390+1)/(R390/1.6)+1/(S390/1.37)) + DN390/((DN390+1)/(R390/1.6) + DN390/(S390/1.37))</f>
        <v>0</v>
      </c>
      <c r="V390">
        <f>(DI390*DL390)</f>
        <v>0</v>
      </c>
      <c r="W390">
        <f>(EB390+(V390+2*0.95*5.67E-8*(((EB390+$B$7)+273)^4-(EB390+273)^4)-44100*K390)/(1.84*29.3*S390+8*0.95*5.67E-8*(EB390+273)^3))</f>
        <v>0</v>
      </c>
      <c r="X390">
        <f>($C$7*EC390+$D$7*ED390+$E$7*W390)</f>
        <v>0</v>
      </c>
      <c r="Y390">
        <f>0.61365*exp(17.502*X390/(240.97+X390))</f>
        <v>0</v>
      </c>
      <c r="Z390">
        <f>(AA390/AB390*100)</f>
        <v>0</v>
      </c>
      <c r="AA390">
        <f>DU390*(DZ390+EA390)/1000</f>
        <v>0</v>
      </c>
      <c r="AB390">
        <f>0.61365*exp(17.502*EB390/(240.97+EB390))</f>
        <v>0</v>
      </c>
      <c r="AC390">
        <f>(Y390-DU390*(DZ390+EA390)/1000)</f>
        <v>0</v>
      </c>
      <c r="AD390">
        <f>(-K390*44100)</f>
        <v>0</v>
      </c>
      <c r="AE390">
        <f>2*29.3*S390*0.92*(EB390-X390)</f>
        <v>0</v>
      </c>
      <c r="AF390">
        <f>2*0.95*5.67E-8*(((EB390+$B$7)+273)^4-(X390+273)^4)</f>
        <v>0</v>
      </c>
      <c r="AG390">
        <f>V390+AF390+AD390+AE390</f>
        <v>0</v>
      </c>
      <c r="AH390">
        <f>DY390*AV390*(DT390-DS390*(1000-AV390*DV390)/(1000-AV390*DU390))/(100*DM390)</f>
        <v>0</v>
      </c>
      <c r="AI390">
        <f>1000*DY390*AV390*(DU390-DV390)/(100*DM390*(1000-AV390*DU390))</f>
        <v>0</v>
      </c>
      <c r="AJ390">
        <f>(AK390 - AL390 - DZ390*1E3/(8.314*(EB390+273.15)) * AN390/DY390 * AM390) * DY390/(100*DM390) * (1000 - DV390)/1000</f>
        <v>0</v>
      </c>
      <c r="AK390">
        <v>1438.314747601392</v>
      </c>
      <c r="AL390">
        <v>1378.980666666666</v>
      </c>
      <c r="AM390">
        <v>3.404887250293627</v>
      </c>
      <c r="AN390">
        <v>64.96223837057754</v>
      </c>
      <c r="AO390">
        <f>(AQ390 - AP390 + DZ390*1E3/(8.314*(EB390+273.15)) * AS390/DY390 * AR390) * DY390/(100*DM390) * 1000/(1000 - AQ390)</f>
        <v>0</v>
      </c>
      <c r="AP390">
        <v>19.8845956970158</v>
      </c>
      <c r="AQ390">
        <v>23.91621757575757</v>
      </c>
      <c r="AR390">
        <v>-0.009330696374784331</v>
      </c>
      <c r="AS390">
        <v>107.1830395523258</v>
      </c>
      <c r="AT390">
        <v>0</v>
      </c>
      <c r="AU390">
        <v>0</v>
      </c>
      <c r="AV390">
        <f>IF(AT390*$H$13&gt;=AX390,1.0,(AX390/(AX390-AT390*$H$13)))</f>
        <v>0</v>
      </c>
      <c r="AW390">
        <f>(AV390-1)*100</f>
        <v>0</v>
      </c>
      <c r="AX390">
        <f>MAX(0,($B$13+$C$13*EG390)/(1+$D$13*EG390)*DZ390/(EB390+273)*$E$13)</f>
        <v>0</v>
      </c>
      <c r="AY390" t="s">
        <v>439</v>
      </c>
      <c r="AZ390" t="s">
        <v>439</v>
      </c>
      <c r="BA390">
        <v>0</v>
      </c>
      <c r="BB390">
        <v>0</v>
      </c>
      <c r="BC390">
        <f>1-BA390/BB390</f>
        <v>0</v>
      </c>
      <c r="BD390">
        <v>0</v>
      </c>
      <c r="BE390" t="s">
        <v>439</v>
      </c>
      <c r="BF390" t="s">
        <v>439</v>
      </c>
      <c r="BG390">
        <v>0</v>
      </c>
      <c r="BH390">
        <v>0</v>
      </c>
      <c r="BI390">
        <f>1-BG390/BH390</f>
        <v>0</v>
      </c>
      <c r="BJ390">
        <v>0.5</v>
      </c>
      <c r="BK390">
        <f>DJ390</f>
        <v>0</v>
      </c>
      <c r="BL390">
        <f>M390</f>
        <v>0</v>
      </c>
      <c r="BM390">
        <f>BI390*BJ390*BK390</f>
        <v>0</v>
      </c>
      <c r="BN390">
        <f>(BL390-BD390)/BK390</f>
        <v>0</v>
      </c>
      <c r="BO390">
        <f>(BB390-BH390)/BH390</f>
        <v>0</v>
      </c>
      <c r="BP390">
        <f>BA390/(BC390+BA390/BH390)</f>
        <v>0</v>
      </c>
      <c r="BQ390" t="s">
        <v>439</v>
      </c>
      <c r="BR390">
        <v>0</v>
      </c>
      <c r="BS390">
        <f>IF(BR390&lt;&gt;0, BR390, BP390)</f>
        <v>0</v>
      </c>
      <c r="BT390">
        <f>1-BS390/BH390</f>
        <v>0</v>
      </c>
      <c r="BU390">
        <f>(BH390-BG390)/(BH390-BS390)</f>
        <v>0</v>
      </c>
      <c r="BV390">
        <f>(BB390-BH390)/(BB390-BS390)</f>
        <v>0</v>
      </c>
      <c r="BW390">
        <f>(BH390-BG390)/(BH390-BA390)</f>
        <v>0</v>
      </c>
      <c r="BX390">
        <f>(BB390-BH390)/(BB390-BA390)</f>
        <v>0</v>
      </c>
      <c r="BY390">
        <f>(BU390*BS390/BG390)</f>
        <v>0</v>
      </c>
      <c r="BZ390">
        <f>(1-BY390)</f>
        <v>0</v>
      </c>
      <c r="DI390">
        <f>$B$11*EH390+$C$11*EI390+$F$11*ET390*(1-EW390)</f>
        <v>0</v>
      </c>
      <c r="DJ390">
        <f>DI390*DK390</f>
        <v>0</v>
      </c>
      <c r="DK390">
        <f>($B$11*$D$9+$C$11*$D$9+$F$11*((FG390+EY390)/MAX(FG390+EY390+FH390, 0.1)*$I$9+FH390/MAX(FG390+EY390+FH390, 0.1)*$J$9))/($B$11+$C$11+$F$11)</f>
        <v>0</v>
      </c>
      <c r="DL390">
        <f>($B$11*$K$9+$C$11*$K$9+$F$11*((FG390+EY390)/MAX(FG390+EY390+FH390, 0.1)*$P$9+FH390/MAX(FG390+EY390+FH390, 0.1)*$Q$9))/($B$11+$C$11+$F$11)</f>
        <v>0</v>
      </c>
      <c r="DM390">
        <v>3.7</v>
      </c>
      <c r="DN390">
        <v>0.5</v>
      </c>
      <c r="DO390" t="s">
        <v>440</v>
      </c>
      <c r="DP390">
        <v>2</v>
      </c>
      <c r="DQ390" t="b">
        <v>1</v>
      </c>
      <c r="DR390">
        <v>1758650556.1</v>
      </c>
      <c r="DS390">
        <v>1322.712222222222</v>
      </c>
      <c r="DT390">
        <v>1394.834444444444</v>
      </c>
      <c r="DU390">
        <v>23.94883703703704</v>
      </c>
      <c r="DV390">
        <v>19.82752962962963</v>
      </c>
      <c r="DW390">
        <v>1323.015185185185</v>
      </c>
      <c r="DX390">
        <v>23.79944444444445</v>
      </c>
      <c r="DY390">
        <v>499.9934814814815</v>
      </c>
      <c r="DZ390">
        <v>90.42432962962961</v>
      </c>
      <c r="EA390">
        <v>0.03074281851851852</v>
      </c>
      <c r="EB390">
        <v>30.42642592592592</v>
      </c>
      <c r="EC390">
        <v>30.10114444444444</v>
      </c>
      <c r="ED390">
        <v>999.9000000000001</v>
      </c>
      <c r="EE390">
        <v>0</v>
      </c>
      <c r="EF390">
        <v>0</v>
      </c>
      <c r="EG390">
        <v>10002.27222222222</v>
      </c>
      <c r="EH390">
        <v>0</v>
      </c>
      <c r="EI390">
        <v>11.8036</v>
      </c>
      <c r="EJ390">
        <v>-72.12268888888889</v>
      </c>
      <c r="EK390">
        <v>1355.166666666667</v>
      </c>
      <c r="EL390">
        <v>1423.050740740741</v>
      </c>
      <c r="EM390">
        <v>4.121305555555556</v>
      </c>
      <c r="EN390">
        <v>1394.834444444444</v>
      </c>
      <c r="EO390">
        <v>19.82752962962963</v>
      </c>
      <c r="EP390">
        <v>2.165557777777777</v>
      </c>
      <c r="EQ390">
        <v>1.792891111111111</v>
      </c>
      <c r="ER390">
        <v>18.70977037037037</v>
      </c>
      <c r="ES390">
        <v>15.72488888888889</v>
      </c>
      <c r="ET390">
        <v>2000.018148148148</v>
      </c>
      <c r="EU390">
        <v>0.9800029629629629</v>
      </c>
      <c r="EV390">
        <v>0.0199974037037037</v>
      </c>
      <c r="EW390">
        <v>0</v>
      </c>
      <c r="EX390">
        <v>594.8656296296296</v>
      </c>
      <c r="EY390">
        <v>5.00097</v>
      </c>
      <c r="EZ390">
        <v>11922.26666666667</v>
      </c>
      <c r="FA390">
        <v>16707.75185185185</v>
      </c>
      <c r="FB390">
        <v>41.125</v>
      </c>
      <c r="FC390">
        <v>41.44633333333332</v>
      </c>
      <c r="FD390">
        <v>41.06199999999999</v>
      </c>
      <c r="FE390">
        <v>41.04362962962963</v>
      </c>
      <c r="FF390">
        <v>41.68699999999999</v>
      </c>
      <c r="FG390">
        <v>1955.119259259259</v>
      </c>
      <c r="FH390">
        <v>39.8962962962963</v>
      </c>
      <c r="FI390">
        <v>0</v>
      </c>
      <c r="FJ390">
        <v>1758650565</v>
      </c>
      <c r="FK390">
        <v>0</v>
      </c>
      <c r="FL390">
        <v>594.87844</v>
      </c>
      <c r="FM390">
        <v>0.7603077068290879</v>
      </c>
      <c r="FN390">
        <v>21.66923077752437</v>
      </c>
      <c r="FO390">
        <v>11922.216</v>
      </c>
      <c r="FP390">
        <v>15</v>
      </c>
      <c r="FQ390">
        <v>0</v>
      </c>
      <c r="FR390" t="s">
        <v>441</v>
      </c>
      <c r="FS390">
        <v>1747247426.5</v>
      </c>
      <c r="FT390">
        <v>1747247420.5</v>
      </c>
      <c r="FU390">
        <v>0</v>
      </c>
      <c r="FV390">
        <v>1.027</v>
      </c>
      <c r="FW390">
        <v>0.031</v>
      </c>
      <c r="FX390">
        <v>0.02</v>
      </c>
      <c r="FY390">
        <v>0.05</v>
      </c>
      <c r="FZ390">
        <v>420</v>
      </c>
      <c r="GA390">
        <v>16</v>
      </c>
      <c r="GB390">
        <v>0.01</v>
      </c>
      <c r="GC390">
        <v>0.1</v>
      </c>
      <c r="GD390">
        <v>-71.97475749999998</v>
      </c>
      <c r="GE390">
        <v>-2.724741838649153</v>
      </c>
      <c r="GF390">
        <v>0.3061374347311196</v>
      </c>
      <c r="GG390">
        <v>0</v>
      </c>
      <c r="GH390">
        <v>594.8257941176472</v>
      </c>
      <c r="GI390">
        <v>0.8081436275113731</v>
      </c>
      <c r="GJ390">
        <v>0.2360291332232271</v>
      </c>
      <c r="GK390">
        <v>-1</v>
      </c>
      <c r="GL390">
        <v>4.192238000000001</v>
      </c>
      <c r="GM390">
        <v>-1.28649658536586</v>
      </c>
      <c r="GN390">
        <v>0.1295039115857123</v>
      </c>
      <c r="GO390">
        <v>0</v>
      </c>
      <c r="GP390">
        <v>0</v>
      </c>
      <c r="GQ390">
        <v>2</v>
      </c>
      <c r="GR390" t="s">
        <v>482</v>
      </c>
      <c r="GS390">
        <v>3.13544</v>
      </c>
      <c r="GT390">
        <v>2.69113</v>
      </c>
      <c r="GU390">
        <v>0.207278</v>
      </c>
      <c r="GV390">
        <v>0.21196</v>
      </c>
      <c r="GW390">
        <v>0.105871</v>
      </c>
      <c r="GX390">
        <v>0.0920161</v>
      </c>
      <c r="GY390">
        <v>25177.9</v>
      </c>
      <c r="GZ390">
        <v>25077.5</v>
      </c>
      <c r="HA390">
        <v>29530.4</v>
      </c>
      <c r="HB390">
        <v>29412.6</v>
      </c>
      <c r="HC390">
        <v>34887.3</v>
      </c>
      <c r="HD390">
        <v>35379.9</v>
      </c>
      <c r="HE390">
        <v>41555.2</v>
      </c>
      <c r="HF390">
        <v>41788.8</v>
      </c>
      <c r="HG390">
        <v>1.9204</v>
      </c>
      <c r="HH390">
        <v>1.861</v>
      </c>
      <c r="HI390">
        <v>0.0746436</v>
      </c>
      <c r="HJ390">
        <v>0</v>
      </c>
      <c r="HK390">
        <v>28.886</v>
      </c>
      <c r="HL390">
        <v>999.9</v>
      </c>
      <c r="HM390">
        <v>43.4</v>
      </c>
      <c r="HN390">
        <v>32</v>
      </c>
      <c r="HO390">
        <v>22.9183</v>
      </c>
      <c r="HP390">
        <v>61.9926</v>
      </c>
      <c r="HQ390">
        <v>25.9095</v>
      </c>
      <c r="HR390">
        <v>1</v>
      </c>
      <c r="HS390">
        <v>0.115658</v>
      </c>
      <c r="HT390">
        <v>0.461351</v>
      </c>
      <c r="HU390">
        <v>20.3375</v>
      </c>
      <c r="HV390">
        <v>5.21489</v>
      </c>
      <c r="HW390">
        <v>12.0129</v>
      </c>
      <c r="HX390">
        <v>4.9887</v>
      </c>
      <c r="HY390">
        <v>3.28763</v>
      </c>
      <c r="HZ390">
        <v>9999</v>
      </c>
      <c r="IA390">
        <v>9999</v>
      </c>
      <c r="IB390">
        <v>9999</v>
      </c>
      <c r="IC390">
        <v>999.9</v>
      </c>
      <c r="ID390">
        <v>1.86762</v>
      </c>
      <c r="IE390">
        <v>1.86675</v>
      </c>
      <c r="IF390">
        <v>1.86606</v>
      </c>
      <c r="IG390">
        <v>1.86601</v>
      </c>
      <c r="IH390">
        <v>1.86787</v>
      </c>
      <c r="II390">
        <v>1.87027</v>
      </c>
      <c r="IJ390">
        <v>1.86897</v>
      </c>
      <c r="IK390">
        <v>1.87042</v>
      </c>
      <c r="IL390">
        <v>0</v>
      </c>
      <c r="IM390">
        <v>0</v>
      </c>
      <c r="IN390">
        <v>0</v>
      </c>
      <c r="IO390">
        <v>0</v>
      </c>
      <c r="IP390" t="s">
        <v>443</v>
      </c>
      <c r="IQ390" t="s">
        <v>444</v>
      </c>
      <c r="IR390" t="s">
        <v>445</v>
      </c>
      <c r="IS390" t="s">
        <v>445</v>
      </c>
      <c r="IT390" t="s">
        <v>445</v>
      </c>
      <c r="IU390" t="s">
        <v>445</v>
      </c>
      <c r="IV390">
        <v>0</v>
      </c>
      <c r="IW390">
        <v>100</v>
      </c>
      <c r="IX390">
        <v>100</v>
      </c>
      <c r="IY390">
        <v>-0.33</v>
      </c>
      <c r="IZ390">
        <v>0.1489</v>
      </c>
      <c r="JA390">
        <v>0.1520806729546384</v>
      </c>
      <c r="JB390">
        <v>0.0003178419753343253</v>
      </c>
      <c r="JC390">
        <v>-6.012475575984678E-07</v>
      </c>
      <c r="JD390">
        <v>7.594320938325871E-11</v>
      </c>
      <c r="JE390">
        <v>-0.06537213769188976</v>
      </c>
      <c r="JF390">
        <v>-0.002779077146552394</v>
      </c>
      <c r="JG390">
        <v>0.0007843295920201409</v>
      </c>
      <c r="JH390">
        <v>-1.211717912536145E-05</v>
      </c>
      <c r="JI390">
        <v>4</v>
      </c>
      <c r="JJ390">
        <v>2338</v>
      </c>
      <c r="JK390">
        <v>1</v>
      </c>
      <c r="JL390">
        <v>27</v>
      </c>
      <c r="JM390">
        <v>190052.3</v>
      </c>
      <c r="JN390">
        <v>190052.4</v>
      </c>
      <c r="JO390">
        <v>2.76733</v>
      </c>
      <c r="JP390">
        <v>2.23145</v>
      </c>
      <c r="JQ390">
        <v>1.39648</v>
      </c>
      <c r="JR390">
        <v>2.34497</v>
      </c>
      <c r="JS390">
        <v>1.49536</v>
      </c>
      <c r="JT390">
        <v>2.69775</v>
      </c>
      <c r="JU390">
        <v>36.9556</v>
      </c>
      <c r="JV390">
        <v>24.07</v>
      </c>
      <c r="JW390">
        <v>18</v>
      </c>
      <c r="JX390">
        <v>490.873</v>
      </c>
      <c r="JY390">
        <v>443.432</v>
      </c>
      <c r="JZ390">
        <v>28.1819</v>
      </c>
      <c r="KA390">
        <v>29.106</v>
      </c>
      <c r="KB390">
        <v>30.0001</v>
      </c>
      <c r="KC390">
        <v>28.9489</v>
      </c>
      <c r="KD390">
        <v>28.8818</v>
      </c>
      <c r="KE390">
        <v>55.3943</v>
      </c>
      <c r="KF390">
        <v>17.3217</v>
      </c>
      <c r="KG390">
        <v>35.1074</v>
      </c>
      <c r="KH390">
        <v>28.1668</v>
      </c>
      <c r="KI390">
        <v>1436.19</v>
      </c>
      <c r="KJ390">
        <v>19.9599</v>
      </c>
      <c r="KK390">
        <v>100.927</v>
      </c>
      <c r="KL390">
        <v>100.486</v>
      </c>
    </row>
    <row r="391" spans="1:298">
      <c r="A391">
        <v>375</v>
      </c>
      <c r="B391">
        <v>1758650568.6</v>
      </c>
      <c r="C391">
        <v>8942.599999904633</v>
      </c>
      <c r="D391" t="s">
        <v>1197</v>
      </c>
      <c r="E391" t="s">
        <v>1198</v>
      </c>
      <c r="F391">
        <v>5</v>
      </c>
      <c r="G391" t="s">
        <v>1026</v>
      </c>
      <c r="H391" t="s">
        <v>437</v>
      </c>
      <c r="I391" t="s">
        <v>438</v>
      </c>
      <c r="J391">
        <v>1758650560.814285</v>
      </c>
      <c r="K391">
        <f>(L391)/1000</f>
        <v>0</v>
      </c>
      <c r="L391">
        <f>IF(DQ391, AO391, AI391)</f>
        <v>0</v>
      </c>
      <c r="M391">
        <f>IF(DQ391, AJ391, AH391)</f>
        <v>0</v>
      </c>
      <c r="N391">
        <f>DS391 - IF(AV391&gt;1, M391*DM391*100.0/(AX391), 0)</f>
        <v>0</v>
      </c>
      <c r="O391">
        <f>((U391-K391/2)*N391-M391)/(U391+K391/2)</f>
        <v>0</v>
      </c>
      <c r="P391">
        <f>O391*(DZ391+EA391)/1000.0</f>
        <v>0</v>
      </c>
      <c r="Q391">
        <f>(DS391 - IF(AV391&gt;1, M391*DM391*100.0/(AX391), 0))*(DZ391+EA391)/1000.0</f>
        <v>0</v>
      </c>
      <c r="R391">
        <f>2.0/((1/T391-1/S391)+SIGN(T391)*SQRT((1/T391-1/S391)*(1/T391-1/S391) + 4*DN391/((DN391+1)*(DN391+1))*(2*1/T391*1/S391-1/S391*1/S391)))</f>
        <v>0</v>
      </c>
      <c r="S391">
        <f>IF(LEFT(DO391,1)&lt;&gt;"0",IF(LEFT(DO391,1)="1",3.0,DP391),$D$5+$E$5*(EG391*DZ391/($K$5*1000))+$F$5*(EG391*DZ391/($K$5*1000))*MAX(MIN(DM391,$J$5),$I$5)*MAX(MIN(DM391,$J$5),$I$5)+$G$5*MAX(MIN(DM391,$J$5),$I$5)*(EG391*DZ391/($K$5*1000))+$H$5*(EG391*DZ391/($K$5*1000))*(EG391*DZ391/($K$5*1000)))</f>
        <v>0</v>
      </c>
      <c r="T391">
        <f>K391*(1000-(1000*0.61365*exp(17.502*X391/(240.97+X391))/(DZ391+EA391)+DU391)/2)/(1000*0.61365*exp(17.502*X391/(240.97+X391))/(DZ391+EA391)-DU391)</f>
        <v>0</v>
      </c>
      <c r="U391">
        <f>1/((DN391+1)/(R391/1.6)+1/(S391/1.37)) + DN391/((DN391+1)/(R391/1.6) + DN391/(S391/1.37))</f>
        <v>0</v>
      </c>
      <c r="V391">
        <f>(DI391*DL391)</f>
        <v>0</v>
      </c>
      <c r="W391">
        <f>(EB391+(V391+2*0.95*5.67E-8*(((EB391+$B$7)+273)^4-(EB391+273)^4)-44100*K391)/(1.84*29.3*S391+8*0.95*5.67E-8*(EB391+273)^3))</f>
        <v>0</v>
      </c>
      <c r="X391">
        <f>($C$7*EC391+$D$7*ED391+$E$7*W391)</f>
        <v>0</v>
      </c>
      <c r="Y391">
        <f>0.61365*exp(17.502*X391/(240.97+X391))</f>
        <v>0</v>
      </c>
      <c r="Z391">
        <f>(AA391/AB391*100)</f>
        <v>0</v>
      </c>
      <c r="AA391">
        <f>DU391*(DZ391+EA391)/1000</f>
        <v>0</v>
      </c>
      <c r="AB391">
        <f>0.61365*exp(17.502*EB391/(240.97+EB391))</f>
        <v>0</v>
      </c>
      <c r="AC391">
        <f>(Y391-DU391*(DZ391+EA391)/1000)</f>
        <v>0</v>
      </c>
      <c r="AD391">
        <f>(-K391*44100)</f>
        <v>0</v>
      </c>
      <c r="AE391">
        <f>2*29.3*S391*0.92*(EB391-X391)</f>
        <v>0</v>
      </c>
      <c r="AF391">
        <f>2*0.95*5.67E-8*(((EB391+$B$7)+273)^4-(X391+273)^4)</f>
        <v>0</v>
      </c>
      <c r="AG391">
        <f>V391+AF391+AD391+AE391</f>
        <v>0</v>
      </c>
      <c r="AH391">
        <f>DY391*AV391*(DT391-DS391*(1000-AV391*DV391)/(1000-AV391*DU391))/(100*DM391)</f>
        <v>0</v>
      </c>
      <c r="AI391">
        <f>1000*DY391*AV391*(DU391-DV391)/(100*DM391*(1000-AV391*DU391))</f>
        <v>0</v>
      </c>
      <c r="AJ391">
        <f>(AK391 - AL391 - DZ391*1E3/(8.314*(EB391+273.15)) * AN391/DY391 * AM391) * DY391/(100*DM391) * (1000 - DV391)/1000</f>
        <v>0</v>
      </c>
      <c r="AK391">
        <v>1455.389288721661</v>
      </c>
      <c r="AL391">
        <v>1395.952363636364</v>
      </c>
      <c r="AM391">
        <v>3.367482949203974</v>
      </c>
      <c r="AN391">
        <v>64.96223837057754</v>
      </c>
      <c r="AO391">
        <f>(AQ391 - AP391 + DZ391*1E3/(8.314*(EB391+273.15)) * AS391/DY391 * AR391) * DY391/(100*DM391) * 1000/(1000 - AQ391)</f>
        <v>0</v>
      </c>
      <c r="AP391">
        <v>19.92419331114215</v>
      </c>
      <c r="AQ391">
        <v>23.85340303030303</v>
      </c>
      <c r="AR391">
        <v>-0.01307946548705471</v>
      </c>
      <c r="AS391">
        <v>107.1830395523258</v>
      </c>
      <c r="AT391">
        <v>0</v>
      </c>
      <c r="AU391">
        <v>0</v>
      </c>
      <c r="AV391">
        <f>IF(AT391*$H$13&gt;=AX391,1.0,(AX391/(AX391-AT391*$H$13)))</f>
        <v>0</v>
      </c>
      <c r="AW391">
        <f>(AV391-1)*100</f>
        <v>0</v>
      </c>
      <c r="AX391">
        <f>MAX(0,($B$13+$C$13*EG391)/(1+$D$13*EG391)*DZ391/(EB391+273)*$E$13)</f>
        <v>0</v>
      </c>
      <c r="AY391" t="s">
        <v>439</v>
      </c>
      <c r="AZ391" t="s">
        <v>439</v>
      </c>
      <c r="BA391">
        <v>0</v>
      </c>
      <c r="BB391">
        <v>0</v>
      </c>
      <c r="BC391">
        <f>1-BA391/BB391</f>
        <v>0</v>
      </c>
      <c r="BD391">
        <v>0</v>
      </c>
      <c r="BE391" t="s">
        <v>439</v>
      </c>
      <c r="BF391" t="s">
        <v>439</v>
      </c>
      <c r="BG391">
        <v>0</v>
      </c>
      <c r="BH391">
        <v>0</v>
      </c>
      <c r="BI391">
        <f>1-BG391/BH391</f>
        <v>0</v>
      </c>
      <c r="BJ391">
        <v>0.5</v>
      </c>
      <c r="BK391">
        <f>DJ391</f>
        <v>0</v>
      </c>
      <c r="BL391">
        <f>M391</f>
        <v>0</v>
      </c>
      <c r="BM391">
        <f>BI391*BJ391*BK391</f>
        <v>0</v>
      </c>
      <c r="BN391">
        <f>(BL391-BD391)/BK391</f>
        <v>0</v>
      </c>
      <c r="BO391">
        <f>(BB391-BH391)/BH391</f>
        <v>0</v>
      </c>
      <c r="BP391">
        <f>BA391/(BC391+BA391/BH391)</f>
        <v>0</v>
      </c>
      <c r="BQ391" t="s">
        <v>439</v>
      </c>
      <c r="BR391">
        <v>0</v>
      </c>
      <c r="BS391">
        <f>IF(BR391&lt;&gt;0, BR391, BP391)</f>
        <v>0</v>
      </c>
      <c r="BT391">
        <f>1-BS391/BH391</f>
        <v>0</v>
      </c>
      <c r="BU391">
        <f>(BH391-BG391)/(BH391-BS391)</f>
        <v>0</v>
      </c>
      <c r="BV391">
        <f>(BB391-BH391)/(BB391-BS391)</f>
        <v>0</v>
      </c>
      <c r="BW391">
        <f>(BH391-BG391)/(BH391-BA391)</f>
        <v>0</v>
      </c>
      <c r="BX391">
        <f>(BB391-BH391)/(BB391-BA391)</f>
        <v>0</v>
      </c>
      <c r="BY391">
        <f>(BU391*BS391/BG391)</f>
        <v>0</v>
      </c>
      <c r="BZ391">
        <f>(1-BY391)</f>
        <v>0</v>
      </c>
      <c r="DI391">
        <f>$B$11*EH391+$C$11*EI391+$F$11*ET391*(1-EW391)</f>
        <v>0</v>
      </c>
      <c r="DJ391">
        <f>DI391*DK391</f>
        <v>0</v>
      </c>
      <c r="DK391">
        <f>($B$11*$D$9+$C$11*$D$9+$F$11*((FG391+EY391)/MAX(FG391+EY391+FH391, 0.1)*$I$9+FH391/MAX(FG391+EY391+FH391, 0.1)*$J$9))/($B$11+$C$11+$F$11)</f>
        <v>0</v>
      </c>
      <c r="DL391">
        <f>($B$11*$K$9+$C$11*$K$9+$F$11*((FG391+EY391)/MAX(FG391+EY391+FH391, 0.1)*$P$9+FH391/MAX(FG391+EY391+FH391, 0.1)*$Q$9))/($B$11+$C$11+$F$11)</f>
        <v>0</v>
      </c>
      <c r="DM391">
        <v>3.7</v>
      </c>
      <c r="DN391">
        <v>0.5</v>
      </c>
      <c r="DO391" t="s">
        <v>440</v>
      </c>
      <c r="DP391">
        <v>2</v>
      </c>
      <c r="DQ391" t="b">
        <v>1</v>
      </c>
      <c r="DR391">
        <v>1758650560.814285</v>
      </c>
      <c r="DS391">
        <v>1338.373214285715</v>
      </c>
      <c r="DT391">
        <v>1410.575000000001</v>
      </c>
      <c r="DU391">
        <v>23.92798928571429</v>
      </c>
      <c r="DV391">
        <v>19.88011428571428</v>
      </c>
      <c r="DW391">
        <v>1338.690357142857</v>
      </c>
      <c r="DX391">
        <v>23.77888214285715</v>
      </c>
      <c r="DY391">
        <v>499.9868928571428</v>
      </c>
      <c r="DZ391">
        <v>90.4239</v>
      </c>
      <c r="EA391">
        <v>0.03066598214285715</v>
      </c>
      <c r="EB391">
        <v>30.40877142857143</v>
      </c>
      <c r="EC391">
        <v>30.10132142857142</v>
      </c>
      <c r="ED391">
        <v>999.9000000000002</v>
      </c>
      <c r="EE391">
        <v>0</v>
      </c>
      <c r="EF391">
        <v>0</v>
      </c>
      <c r="EG391">
        <v>9998.685714285715</v>
      </c>
      <c r="EH391">
        <v>0</v>
      </c>
      <c r="EI391">
        <v>11.8036</v>
      </c>
      <c r="EJ391">
        <v>-72.20181428571428</v>
      </c>
      <c r="EK391">
        <v>1371.1825</v>
      </c>
      <c r="EL391">
        <v>1439.186785714286</v>
      </c>
      <c r="EM391">
        <v>4.047869642857143</v>
      </c>
      <c r="EN391">
        <v>1410.575000000001</v>
      </c>
      <c r="EO391">
        <v>19.88011428571428</v>
      </c>
      <c r="EP391">
        <v>2.163662142857143</v>
      </c>
      <c r="EQ391">
        <v>1.797637142857143</v>
      </c>
      <c r="ER391">
        <v>18.69575</v>
      </c>
      <c r="ES391">
        <v>15.76623928571429</v>
      </c>
      <c r="ET391">
        <v>1999.988214285715</v>
      </c>
      <c r="EU391">
        <v>0.980002857142857</v>
      </c>
      <c r="EV391">
        <v>0.01999754285714285</v>
      </c>
      <c r="EW391">
        <v>0</v>
      </c>
      <c r="EX391">
        <v>594.9372857142858</v>
      </c>
      <c r="EY391">
        <v>5.00097</v>
      </c>
      <c r="EZ391">
        <v>11923.98214285714</v>
      </c>
      <c r="FA391">
        <v>16707.48928571428</v>
      </c>
      <c r="FB391">
        <v>41.125</v>
      </c>
      <c r="FC391">
        <v>41.45049999999998</v>
      </c>
      <c r="FD391">
        <v>41.06199999999999</v>
      </c>
      <c r="FE391">
        <v>41.03542857142856</v>
      </c>
      <c r="FF391">
        <v>41.68699999999999</v>
      </c>
      <c r="FG391">
        <v>1955.0925</v>
      </c>
      <c r="FH391">
        <v>39.89321428571429</v>
      </c>
      <c r="FI391">
        <v>0</v>
      </c>
      <c r="FJ391">
        <v>1758650569.8</v>
      </c>
      <c r="FK391">
        <v>0</v>
      </c>
      <c r="FL391">
        <v>594.9728</v>
      </c>
      <c r="FM391">
        <v>2.023769239685543</v>
      </c>
      <c r="FN391">
        <v>28.06923081469704</v>
      </c>
      <c r="FO391">
        <v>11924.076</v>
      </c>
      <c r="FP391">
        <v>15</v>
      </c>
      <c r="FQ391">
        <v>0</v>
      </c>
      <c r="FR391" t="s">
        <v>441</v>
      </c>
      <c r="FS391">
        <v>1747247426.5</v>
      </c>
      <c r="FT391">
        <v>1747247420.5</v>
      </c>
      <c r="FU391">
        <v>0</v>
      </c>
      <c r="FV391">
        <v>1.027</v>
      </c>
      <c r="FW391">
        <v>0.031</v>
      </c>
      <c r="FX391">
        <v>0.02</v>
      </c>
      <c r="FY391">
        <v>0.05</v>
      </c>
      <c r="FZ391">
        <v>420</v>
      </c>
      <c r="GA391">
        <v>16</v>
      </c>
      <c r="GB391">
        <v>0.01</v>
      </c>
      <c r="GC391">
        <v>0.1</v>
      </c>
      <c r="GD391">
        <v>-72.09939999999999</v>
      </c>
      <c r="GE391">
        <v>-1.898710694183734</v>
      </c>
      <c r="GF391">
        <v>0.2305837082276189</v>
      </c>
      <c r="GG391">
        <v>0</v>
      </c>
      <c r="GH391">
        <v>594.9059411764706</v>
      </c>
      <c r="GI391">
        <v>0.7478686107914896</v>
      </c>
      <c r="GJ391">
        <v>0.2224971832176689</v>
      </c>
      <c r="GK391">
        <v>-1</v>
      </c>
      <c r="GL391">
        <v>4.10493125</v>
      </c>
      <c r="GM391">
        <v>-0.9954881425891169</v>
      </c>
      <c r="GN391">
        <v>0.09849502234091571</v>
      </c>
      <c r="GO391">
        <v>0</v>
      </c>
      <c r="GP391">
        <v>0</v>
      </c>
      <c r="GQ391">
        <v>2</v>
      </c>
      <c r="GR391" t="s">
        <v>482</v>
      </c>
      <c r="GS391">
        <v>3.13545</v>
      </c>
      <c r="GT391">
        <v>2.69056</v>
      </c>
      <c r="GU391">
        <v>0.208845</v>
      </c>
      <c r="GV391">
        <v>0.213463</v>
      </c>
      <c r="GW391">
        <v>0.105675</v>
      </c>
      <c r="GX391">
        <v>0.0920652</v>
      </c>
      <c r="GY391">
        <v>25128.1</v>
      </c>
      <c r="GZ391">
        <v>25029.9</v>
      </c>
      <c r="HA391">
        <v>29530.3</v>
      </c>
      <c r="HB391">
        <v>29412.9</v>
      </c>
      <c r="HC391">
        <v>34894.9</v>
      </c>
      <c r="HD391">
        <v>35378.2</v>
      </c>
      <c r="HE391">
        <v>41555.1</v>
      </c>
      <c r="HF391">
        <v>41788.9</v>
      </c>
      <c r="HG391">
        <v>1.92073</v>
      </c>
      <c r="HH391">
        <v>1.86185</v>
      </c>
      <c r="HI391">
        <v>0.07521360000000001</v>
      </c>
      <c r="HJ391">
        <v>0</v>
      </c>
      <c r="HK391">
        <v>28.878</v>
      </c>
      <c r="HL391">
        <v>999.9</v>
      </c>
      <c r="HM391">
        <v>43.4</v>
      </c>
      <c r="HN391">
        <v>32</v>
      </c>
      <c r="HO391">
        <v>22.916</v>
      </c>
      <c r="HP391">
        <v>62.0926</v>
      </c>
      <c r="HQ391">
        <v>25.8694</v>
      </c>
      <c r="HR391">
        <v>1</v>
      </c>
      <c r="HS391">
        <v>0.115932</v>
      </c>
      <c r="HT391">
        <v>0.5568380000000001</v>
      </c>
      <c r="HU391">
        <v>20.3369</v>
      </c>
      <c r="HV391">
        <v>5.21355</v>
      </c>
      <c r="HW391">
        <v>12.0137</v>
      </c>
      <c r="HX391">
        <v>4.98745</v>
      </c>
      <c r="HY391">
        <v>3.28738</v>
      </c>
      <c r="HZ391">
        <v>9999</v>
      </c>
      <c r="IA391">
        <v>9999</v>
      </c>
      <c r="IB391">
        <v>9999</v>
      </c>
      <c r="IC391">
        <v>999.9</v>
      </c>
      <c r="ID391">
        <v>1.86764</v>
      </c>
      <c r="IE391">
        <v>1.86676</v>
      </c>
      <c r="IF391">
        <v>1.86608</v>
      </c>
      <c r="IG391">
        <v>1.86601</v>
      </c>
      <c r="IH391">
        <v>1.8679</v>
      </c>
      <c r="II391">
        <v>1.87027</v>
      </c>
      <c r="IJ391">
        <v>1.86897</v>
      </c>
      <c r="IK391">
        <v>1.87043</v>
      </c>
      <c r="IL391">
        <v>0</v>
      </c>
      <c r="IM391">
        <v>0</v>
      </c>
      <c r="IN391">
        <v>0</v>
      </c>
      <c r="IO391">
        <v>0</v>
      </c>
      <c r="IP391" t="s">
        <v>443</v>
      </c>
      <c r="IQ391" t="s">
        <v>444</v>
      </c>
      <c r="IR391" t="s">
        <v>445</v>
      </c>
      <c r="IS391" t="s">
        <v>445</v>
      </c>
      <c r="IT391" t="s">
        <v>445</v>
      </c>
      <c r="IU391" t="s">
        <v>445</v>
      </c>
      <c r="IV391">
        <v>0</v>
      </c>
      <c r="IW391">
        <v>100</v>
      </c>
      <c r="IX391">
        <v>100</v>
      </c>
      <c r="IY391">
        <v>-0.34</v>
      </c>
      <c r="IZ391">
        <v>0.148</v>
      </c>
      <c r="JA391">
        <v>0.1520806729546384</v>
      </c>
      <c r="JB391">
        <v>0.0003178419753343253</v>
      </c>
      <c r="JC391">
        <v>-6.012475575984678E-07</v>
      </c>
      <c r="JD391">
        <v>7.594320938325871E-11</v>
      </c>
      <c r="JE391">
        <v>-0.06537213769188976</v>
      </c>
      <c r="JF391">
        <v>-0.002779077146552394</v>
      </c>
      <c r="JG391">
        <v>0.0007843295920201409</v>
      </c>
      <c r="JH391">
        <v>-1.211717912536145E-05</v>
      </c>
      <c r="JI391">
        <v>4</v>
      </c>
      <c r="JJ391">
        <v>2338</v>
      </c>
      <c r="JK391">
        <v>1</v>
      </c>
      <c r="JL391">
        <v>27</v>
      </c>
      <c r="JM391">
        <v>190052.4</v>
      </c>
      <c r="JN391">
        <v>190052.5</v>
      </c>
      <c r="JO391">
        <v>2.79419</v>
      </c>
      <c r="JP391">
        <v>2.24365</v>
      </c>
      <c r="JQ391">
        <v>1.39771</v>
      </c>
      <c r="JR391">
        <v>2.34985</v>
      </c>
      <c r="JS391">
        <v>1.49536</v>
      </c>
      <c r="JT391">
        <v>2.52563</v>
      </c>
      <c r="JU391">
        <v>36.9556</v>
      </c>
      <c r="JV391">
        <v>24.0525</v>
      </c>
      <c r="JW391">
        <v>18</v>
      </c>
      <c r="JX391">
        <v>491.079</v>
      </c>
      <c r="JY391">
        <v>443.938</v>
      </c>
      <c r="JZ391">
        <v>28.0805</v>
      </c>
      <c r="KA391">
        <v>29.1041</v>
      </c>
      <c r="KB391">
        <v>30</v>
      </c>
      <c r="KC391">
        <v>28.9488</v>
      </c>
      <c r="KD391">
        <v>28.8793</v>
      </c>
      <c r="KE391">
        <v>55.9568</v>
      </c>
      <c r="KF391">
        <v>17.0167</v>
      </c>
      <c r="KG391">
        <v>35.4775</v>
      </c>
      <c r="KH391">
        <v>28.0615</v>
      </c>
      <c r="KI391">
        <v>1456.28</v>
      </c>
      <c r="KJ391">
        <v>20.1041</v>
      </c>
      <c r="KK391">
        <v>100.926</v>
      </c>
      <c r="KL391">
        <v>100.487</v>
      </c>
    </row>
    <row r="392" spans="1:298">
      <c r="A392">
        <v>376</v>
      </c>
      <c r="B392">
        <v>1758650573.6</v>
      </c>
      <c r="C392">
        <v>8947.599999904633</v>
      </c>
      <c r="D392" t="s">
        <v>1199</v>
      </c>
      <c r="E392" t="s">
        <v>1200</v>
      </c>
      <c r="F392">
        <v>5</v>
      </c>
      <c r="G392" t="s">
        <v>1026</v>
      </c>
      <c r="H392" t="s">
        <v>437</v>
      </c>
      <c r="I392" t="s">
        <v>438</v>
      </c>
      <c r="J392">
        <v>1758650566.1</v>
      </c>
      <c r="K392">
        <f>(L392)/1000</f>
        <v>0</v>
      </c>
      <c r="L392">
        <f>IF(DQ392, AO392, AI392)</f>
        <v>0</v>
      </c>
      <c r="M392">
        <f>IF(DQ392, AJ392, AH392)</f>
        <v>0</v>
      </c>
      <c r="N392">
        <f>DS392 - IF(AV392&gt;1, M392*DM392*100.0/(AX392), 0)</f>
        <v>0</v>
      </c>
      <c r="O392">
        <f>((U392-K392/2)*N392-M392)/(U392+K392/2)</f>
        <v>0</v>
      </c>
      <c r="P392">
        <f>O392*(DZ392+EA392)/1000.0</f>
        <v>0</v>
      </c>
      <c r="Q392">
        <f>(DS392 - IF(AV392&gt;1, M392*DM392*100.0/(AX392), 0))*(DZ392+EA392)/1000.0</f>
        <v>0</v>
      </c>
      <c r="R392">
        <f>2.0/((1/T392-1/S392)+SIGN(T392)*SQRT((1/T392-1/S392)*(1/T392-1/S392) + 4*DN392/((DN392+1)*(DN392+1))*(2*1/T392*1/S392-1/S392*1/S392)))</f>
        <v>0</v>
      </c>
      <c r="S392">
        <f>IF(LEFT(DO392,1)&lt;&gt;"0",IF(LEFT(DO392,1)="1",3.0,DP392),$D$5+$E$5*(EG392*DZ392/($K$5*1000))+$F$5*(EG392*DZ392/($K$5*1000))*MAX(MIN(DM392,$J$5),$I$5)*MAX(MIN(DM392,$J$5),$I$5)+$G$5*MAX(MIN(DM392,$J$5),$I$5)*(EG392*DZ392/($K$5*1000))+$H$5*(EG392*DZ392/($K$5*1000))*(EG392*DZ392/($K$5*1000)))</f>
        <v>0</v>
      </c>
      <c r="T392">
        <f>K392*(1000-(1000*0.61365*exp(17.502*X392/(240.97+X392))/(DZ392+EA392)+DU392)/2)/(1000*0.61365*exp(17.502*X392/(240.97+X392))/(DZ392+EA392)-DU392)</f>
        <v>0</v>
      </c>
      <c r="U392">
        <f>1/((DN392+1)/(R392/1.6)+1/(S392/1.37)) + DN392/((DN392+1)/(R392/1.6) + DN392/(S392/1.37))</f>
        <v>0</v>
      </c>
      <c r="V392">
        <f>(DI392*DL392)</f>
        <v>0</v>
      </c>
      <c r="W392">
        <f>(EB392+(V392+2*0.95*5.67E-8*(((EB392+$B$7)+273)^4-(EB392+273)^4)-44100*K392)/(1.84*29.3*S392+8*0.95*5.67E-8*(EB392+273)^3))</f>
        <v>0</v>
      </c>
      <c r="X392">
        <f>($C$7*EC392+$D$7*ED392+$E$7*W392)</f>
        <v>0</v>
      </c>
      <c r="Y392">
        <f>0.61365*exp(17.502*X392/(240.97+X392))</f>
        <v>0</v>
      </c>
      <c r="Z392">
        <f>(AA392/AB392*100)</f>
        <v>0</v>
      </c>
      <c r="AA392">
        <f>DU392*(DZ392+EA392)/1000</f>
        <v>0</v>
      </c>
      <c r="AB392">
        <f>0.61365*exp(17.502*EB392/(240.97+EB392))</f>
        <v>0</v>
      </c>
      <c r="AC392">
        <f>(Y392-DU392*(DZ392+EA392)/1000)</f>
        <v>0</v>
      </c>
      <c r="AD392">
        <f>(-K392*44100)</f>
        <v>0</v>
      </c>
      <c r="AE392">
        <f>2*29.3*S392*0.92*(EB392-X392)</f>
        <v>0</v>
      </c>
      <c r="AF392">
        <f>2*0.95*5.67E-8*(((EB392+$B$7)+273)^4-(X392+273)^4)</f>
        <v>0</v>
      </c>
      <c r="AG392">
        <f>V392+AF392+AD392+AE392</f>
        <v>0</v>
      </c>
      <c r="AH392">
        <f>DY392*AV392*(DT392-DS392*(1000-AV392*DV392)/(1000-AV392*DU392))/(100*DM392)</f>
        <v>0</v>
      </c>
      <c r="AI392">
        <f>1000*DY392*AV392*(DU392-DV392)/(100*DM392*(1000-AV392*DU392))</f>
        <v>0</v>
      </c>
      <c r="AJ392">
        <f>(AK392 - AL392 - DZ392*1E3/(8.314*(EB392+273.15)) * AN392/DY392 * AM392) * DY392/(100*DM392) * (1000 - DV392)/1000</f>
        <v>0</v>
      </c>
      <c r="AK392">
        <v>1472.237880793361</v>
      </c>
      <c r="AL392">
        <v>1412.797151515151</v>
      </c>
      <c r="AM392">
        <v>3.374814900251291</v>
      </c>
      <c r="AN392">
        <v>64.96223837057754</v>
      </c>
      <c r="AO392">
        <f>(AQ392 - AP392 + DZ392*1E3/(8.314*(EB392+273.15)) * AS392/DY392 * AR392) * DY392/(100*DM392) * 1000/(1000 - AQ392)</f>
        <v>0</v>
      </c>
      <c r="AP392">
        <v>19.93569932324283</v>
      </c>
      <c r="AQ392">
        <v>23.76817393939393</v>
      </c>
      <c r="AR392">
        <v>-0.01774955179807939</v>
      </c>
      <c r="AS392">
        <v>107.1830395523258</v>
      </c>
      <c r="AT392">
        <v>0</v>
      </c>
      <c r="AU392">
        <v>0</v>
      </c>
      <c r="AV392">
        <f>IF(AT392*$H$13&gt;=AX392,1.0,(AX392/(AX392-AT392*$H$13)))</f>
        <v>0</v>
      </c>
      <c r="AW392">
        <f>(AV392-1)*100</f>
        <v>0</v>
      </c>
      <c r="AX392">
        <f>MAX(0,($B$13+$C$13*EG392)/(1+$D$13*EG392)*DZ392/(EB392+273)*$E$13)</f>
        <v>0</v>
      </c>
      <c r="AY392" t="s">
        <v>439</v>
      </c>
      <c r="AZ392" t="s">
        <v>439</v>
      </c>
      <c r="BA392">
        <v>0</v>
      </c>
      <c r="BB392">
        <v>0</v>
      </c>
      <c r="BC392">
        <f>1-BA392/BB392</f>
        <v>0</v>
      </c>
      <c r="BD392">
        <v>0</v>
      </c>
      <c r="BE392" t="s">
        <v>439</v>
      </c>
      <c r="BF392" t="s">
        <v>439</v>
      </c>
      <c r="BG392">
        <v>0</v>
      </c>
      <c r="BH392">
        <v>0</v>
      </c>
      <c r="BI392">
        <f>1-BG392/BH392</f>
        <v>0</v>
      </c>
      <c r="BJ392">
        <v>0.5</v>
      </c>
      <c r="BK392">
        <f>DJ392</f>
        <v>0</v>
      </c>
      <c r="BL392">
        <f>M392</f>
        <v>0</v>
      </c>
      <c r="BM392">
        <f>BI392*BJ392*BK392</f>
        <v>0</v>
      </c>
      <c r="BN392">
        <f>(BL392-BD392)/BK392</f>
        <v>0</v>
      </c>
      <c r="BO392">
        <f>(BB392-BH392)/BH392</f>
        <v>0</v>
      </c>
      <c r="BP392">
        <f>BA392/(BC392+BA392/BH392)</f>
        <v>0</v>
      </c>
      <c r="BQ392" t="s">
        <v>439</v>
      </c>
      <c r="BR392">
        <v>0</v>
      </c>
      <c r="BS392">
        <f>IF(BR392&lt;&gt;0, BR392, BP392)</f>
        <v>0</v>
      </c>
      <c r="BT392">
        <f>1-BS392/BH392</f>
        <v>0</v>
      </c>
      <c r="BU392">
        <f>(BH392-BG392)/(BH392-BS392)</f>
        <v>0</v>
      </c>
      <c r="BV392">
        <f>(BB392-BH392)/(BB392-BS392)</f>
        <v>0</v>
      </c>
      <c r="BW392">
        <f>(BH392-BG392)/(BH392-BA392)</f>
        <v>0</v>
      </c>
      <c r="BX392">
        <f>(BB392-BH392)/(BB392-BA392)</f>
        <v>0</v>
      </c>
      <c r="BY392">
        <f>(BU392*BS392/BG392)</f>
        <v>0</v>
      </c>
      <c r="BZ392">
        <f>(1-BY392)</f>
        <v>0</v>
      </c>
      <c r="DI392">
        <f>$B$11*EH392+$C$11*EI392+$F$11*ET392*(1-EW392)</f>
        <v>0</v>
      </c>
      <c r="DJ392">
        <f>DI392*DK392</f>
        <v>0</v>
      </c>
      <c r="DK392">
        <f>($B$11*$D$9+$C$11*$D$9+$F$11*((FG392+EY392)/MAX(FG392+EY392+FH392, 0.1)*$I$9+FH392/MAX(FG392+EY392+FH392, 0.1)*$J$9))/($B$11+$C$11+$F$11)</f>
        <v>0</v>
      </c>
      <c r="DL392">
        <f>($B$11*$K$9+$C$11*$K$9+$F$11*((FG392+EY392)/MAX(FG392+EY392+FH392, 0.1)*$P$9+FH392/MAX(FG392+EY392+FH392, 0.1)*$Q$9))/($B$11+$C$11+$F$11)</f>
        <v>0</v>
      </c>
      <c r="DM392">
        <v>3.7</v>
      </c>
      <c r="DN392">
        <v>0.5</v>
      </c>
      <c r="DO392" t="s">
        <v>440</v>
      </c>
      <c r="DP392">
        <v>2</v>
      </c>
      <c r="DQ392" t="b">
        <v>1</v>
      </c>
      <c r="DR392">
        <v>1758650566.1</v>
      </c>
      <c r="DS392">
        <v>1355.986666666667</v>
      </c>
      <c r="DT392">
        <v>1428.231851851852</v>
      </c>
      <c r="DU392">
        <v>23.87341111111111</v>
      </c>
      <c r="DV392">
        <v>19.91416666666667</v>
      </c>
      <c r="DW392">
        <v>1356.319259259259</v>
      </c>
      <c r="DX392">
        <v>23.72505185185185</v>
      </c>
      <c r="DY392">
        <v>500.0121851851852</v>
      </c>
      <c r="DZ392">
        <v>90.42424444444444</v>
      </c>
      <c r="EA392">
        <v>0.03059535555555556</v>
      </c>
      <c r="EB392">
        <v>30.38781111111111</v>
      </c>
      <c r="EC392">
        <v>30.1031074074074</v>
      </c>
      <c r="ED392">
        <v>999.9000000000001</v>
      </c>
      <c r="EE392">
        <v>0</v>
      </c>
      <c r="EF392">
        <v>0</v>
      </c>
      <c r="EG392">
        <v>10003.47407407408</v>
      </c>
      <c r="EH392">
        <v>0</v>
      </c>
      <c r="EI392">
        <v>11.8036</v>
      </c>
      <c r="EJ392">
        <v>-72.24633703703704</v>
      </c>
      <c r="EK392">
        <v>1389.148148148148</v>
      </c>
      <c r="EL392">
        <v>1457.252592592593</v>
      </c>
      <c r="EM392">
        <v>3.959231481481481</v>
      </c>
      <c r="EN392">
        <v>1428.231851851852</v>
      </c>
      <c r="EO392">
        <v>19.91416666666667</v>
      </c>
      <c r="EP392">
        <v>2.158734814814815</v>
      </c>
      <c r="EQ392">
        <v>1.800723703703703</v>
      </c>
      <c r="ER392">
        <v>18.65927407407408</v>
      </c>
      <c r="ES392">
        <v>15.79305925925926</v>
      </c>
      <c r="ET392">
        <v>1999.973333333334</v>
      </c>
      <c r="EU392">
        <v>0.9800028518518518</v>
      </c>
      <c r="EV392">
        <v>0.01999751481481481</v>
      </c>
      <c r="EW392">
        <v>0</v>
      </c>
      <c r="EX392">
        <v>595.1247777777778</v>
      </c>
      <c r="EY392">
        <v>5.00097</v>
      </c>
      <c r="EZ392">
        <v>11926.45185185185</v>
      </c>
      <c r="FA392">
        <v>16707.35185185185</v>
      </c>
      <c r="FB392">
        <v>41.125</v>
      </c>
      <c r="FC392">
        <v>41.44633333333332</v>
      </c>
      <c r="FD392">
        <v>41.06199999999999</v>
      </c>
      <c r="FE392">
        <v>41.02985185185184</v>
      </c>
      <c r="FF392">
        <v>41.68699999999999</v>
      </c>
      <c r="FG392">
        <v>1955.080740740741</v>
      </c>
      <c r="FH392">
        <v>39.89074074074075</v>
      </c>
      <c r="FI392">
        <v>0</v>
      </c>
      <c r="FJ392">
        <v>1758650574.6</v>
      </c>
      <c r="FK392">
        <v>0</v>
      </c>
      <c r="FL392">
        <v>595.14792</v>
      </c>
      <c r="FM392">
        <v>2.233615405087749</v>
      </c>
      <c r="FN392">
        <v>28.55384623683634</v>
      </c>
      <c r="FO392">
        <v>11926.504</v>
      </c>
      <c r="FP392">
        <v>15</v>
      </c>
      <c r="FQ392">
        <v>0</v>
      </c>
      <c r="FR392" t="s">
        <v>441</v>
      </c>
      <c r="FS392">
        <v>1747247426.5</v>
      </c>
      <c r="FT392">
        <v>1747247420.5</v>
      </c>
      <c r="FU392">
        <v>0</v>
      </c>
      <c r="FV392">
        <v>1.027</v>
      </c>
      <c r="FW392">
        <v>0.031</v>
      </c>
      <c r="FX392">
        <v>0.02</v>
      </c>
      <c r="FY392">
        <v>0.05</v>
      </c>
      <c r="FZ392">
        <v>420</v>
      </c>
      <c r="GA392">
        <v>16</v>
      </c>
      <c r="GB392">
        <v>0.01</v>
      </c>
      <c r="GC392">
        <v>0.1</v>
      </c>
      <c r="GD392">
        <v>-72.21511000000001</v>
      </c>
      <c r="GE392">
        <v>-0.4479354596620888</v>
      </c>
      <c r="GF392">
        <v>0.128008557917039</v>
      </c>
      <c r="GG392">
        <v>0</v>
      </c>
      <c r="GH392">
        <v>595.0343529411764</v>
      </c>
      <c r="GI392">
        <v>2.09457601712939</v>
      </c>
      <c r="GJ392">
        <v>0.2847620143985088</v>
      </c>
      <c r="GK392">
        <v>-1</v>
      </c>
      <c r="GL392">
        <v>4.003614000000001</v>
      </c>
      <c r="GM392">
        <v>-1.023914746716716</v>
      </c>
      <c r="GN392">
        <v>0.09948650161705351</v>
      </c>
      <c r="GO392">
        <v>0</v>
      </c>
      <c r="GP392">
        <v>0</v>
      </c>
      <c r="GQ392">
        <v>2</v>
      </c>
      <c r="GR392" t="s">
        <v>482</v>
      </c>
      <c r="GS392">
        <v>3.13562</v>
      </c>
      <c r="GT392">
        <v>2.69048</v>
      </c>
      <c r="GU392">
        <v>0.210404</v>
      </c>
      <c r="GV392">
        <v>0.214974</v>
      </c>
      <c r="GW392">
        <v>0.10541</v>
      </c>
      <c r="GX392">
        <v>0.0922554</v>
      </c>
      <c r="GY392">
        <v>25079.1</v>
      </c>
      <c r="GZ392">
        <v>24981.9</v>
      </c>
      <c r="HA392">
        <v>29531.1</v>
      </c>
      <c r="HB392">
        <v>29413.1</v>
      </c>
      <c r="HC392">
        <v>34906.2</v>
      </c>
      <c r="HD392">
        <v>35370.7</v>
      </c>
      <c r="HE392">
        <v>41556.1</v>
      </c>
      <c r="HF392">
        <v>41789</v>
      </c>
      <c r="HG392">
        <v>1.9208</v>
      </c>
      <c r="HH392">
        <v>1.86197</v>
      </c>
      <c r="HI392">
        <v>0.0759773</v>
      </c>
      <c r="HJ392">
        <v>0</v>
      </c>
      <c r="HK392">
        <v>28.8693</v>
      </c>
      <c r="HL392">
        <v>999.9</v>
      </c>
      <c r="HM392">
        <v>43.4</v>
      </c>
      <c r="HN392">
        <v>32</v>
      </c>
      <c r="HO392">
        <v>22.9199</v>
      </c>
      <c r="HP392">
        <v>61.8926</v>
      </c>
      <c r="HQ392">
        <v>25.7492</v>
      </c>
      <c r="HR392">
        <v>1</v>
      </c>
      <c r="HS392">
        <v>0.115965</v>
      </c>
      <c r="HT392">
        <v>0.6084310000000001</v>
      </c>
      <c r="HU392">
        <v>20.3365</v>
      </c>
      <c r="HV392">
        <v>5.21295</v>
      </c>
      <c r="HW392">
        <v>12.0137</v>
      </c>
      <c r="HX392">
        <v>4.9881</v>
      </c>
      <c r="HY392">
        <v>3.28733</v>
      </c>
      <c r="HZ392">
        <v>9999</v>
      </c>
      <c r="IA392">
        <v>9999</v>
      </c>
      <c r="IB392">
        <v>9999</v>
      </c>
      <c r="IC392">
        <v>999.9</v>
      </c>
      <c r="ID392">
        <v>1.86761</v>
      </c>
      <c r="IE392">
        <v>1.86676</v>
      </c>
      <c r="IF392">
        <v>1.86608</v>
      </c>
      <c r="IG392">
        <v>1.866</v>
      </c>
      <c r="IH392">
        <v>1.86789</v>
      </c>
      <c r="II392">
        <v>1.87027</v>
      </c>
      <c r="IJ392">
        <v>1.86898</v>
      </c>
      <c r="IK392">
        <v>1.87042</v>
      </c>
      <c r="IL392">
        <v>0</v>
      </c>
      <c r="IM392">
        <v>0</v>
      </c>
      <c r="IN392">
        <v>0</v>
      </c>
      <c r="IO392">
        <v>0</v>
      </c>
      <c r="IP392" t="s">
        <v>443</v>
      </c>
      <c r="IQ392" t="s">
        <v>444</v>
      </c>
      <c r="IR392" t="s">
        <v>445</v>
      </c>
      <c r="IS392" t="s">
        <v>445</v>
      </c>
      <c r="IT392" t="s">
        <v>445</v>
      </c>
      <c r="IU392" t="s">
        <v>445</v>
      </c>
      <c r="IV392">
        <v>0</v>
      </c>
      <c r="IW392">
        <v>100</v>
      </c>
      <c r="IX392">
        <v>100</v>
      </c>
      <c r="IY392">
        <v>-0.36</v>
      </c>
      <c r="IZ392">
        <v>0.1468</v>
      </c>
      <c r="JA392">
        <v>0.1520806729546384</v>
      </c>
      <c r="JB392">
        <v>0.0003178419753343253</v>
      </c>
      <c r="JC392">
        <v>-6.012475575984678E-07</v>
      </c>
      <c r="JD392">
        <v>7.594320938325871E-11</v>
      </c>
      <c r="JE392">
        <v>-0.06537213769188976</v>
      </c>
      <c r="JF392">
        <v>-0.002779077146552394</v>
      </c>
      <c r="JG392">
        <v>0.0007843295920201409</v>
      </c>
      <c r="JH392">
        <v>-1.211717912536145E-05</v>
      </c>
      <c r="JI392">
        <v>4</v>
      </c>
      <c r="JJ392">
        <v>2338</v>
      </c>
      <c r="JK392">
        <v>1</v>
      </c>
      <c r="JL392">
        <v>27</v>
      </c>
      <c r="JM392">
        <v>190052.5</v>
      </c>
      <c r="JN392">
        <v>190052.6</v>
      </c>
      <c r="JO392">
        <v>2.81982</v>
      </c>
      <c r="JP392">
        <v>2.22656</v>
      </c>
      <c r="JQ392">
        <v>1.39648</v>
      </c>
      <c r="JR392">
        <v>2.34985</v>
      </c>
      <c r="JS392">
        <v>1.49536</v>
      </c>
      <c r="JT392">
        <v>2.68921</v>
      </c>
      <c r="JU392">
        <v>36.9556</v>
      </c>
      <c r="JV392">
        <v>24.07</v>
      </c>
      <c r="JW392">
        <v>18</v>
      </c>
      <c r="JX392">
        <v>491.107</v>
      </c>
      <c r="JY392">
        <v>444.015</v>
      </c>
      <c r="JZ392">
        <v>27.9742</v>
      </c>
      <c r="KA392">
        <v>29.1035</v>
      </c>
      <c r="KB392">
        <v>30.0002</v>
      </c>
      <c r="KC392">
        <v>28.9464</v>
      </c>
      <c r="KD392">
        <v>28.8793</v>
      </c>
      <c r="KE392">
        <v>56.4427</v>
      </c>
      <c r="KF392">
        <v>16.4189</v>
      </c>
      <c r="KG392">
        <v>35.8476</v>
      </c>
      <c r="KH392">
        <v>27.9606</v>
      </c>
      <c r="KI392">
        <v>1469.68</v>
      </c>
      <c r="KJ392">
        <v>20.1943</v>
      </c>
      <c r="KK392">
        <v>100.929</v>
      </c>
      <c r="KL392">
        <v>100.487</v>
      </c>
    </row>
    <row r="393" spans="1:298">
      <c r="A393">
        <v>377</v>
      </c>
      <c r="B393">
        <v>1758650578.6</v>
      </c>
      <c r="C393">
        <v>8952.599999904633</v>
      </c>
      <c r="D393" t="s">
        <v>1201</v>
      </c>
      <c r="E393" t="s">
        <v>1202</v>
      </c>
      <c r="F393">
        <v>5</v>
      </c>
      <c r="G393" t="s">
        <v>1026</v>
      </c>
      <c r="H393" t="s">
        <v>437</v>
      </c>
      <c r="I393" t="s">
        <v>438</v>
      </c>
      <c r="J393">
        <v>1758650570.814285</v>
      </c>
      <c r="K393">
        <f>(L393)/1000</f>
        <v>0</v>
      </c>
      <c r="L393">
        <f>IF(DQ393, AO393, AI393)</f>
        <v>0</v>
      </c>
      <c r="M393">
        <f>IF(DQ393, AJ393, AH393)</f>
        <v>0</v>
      </c>
      <c r="N393">
        <f>DS393 - IF(AV393&gt;1, M393*DM393*100.0/(AX393), 0)</f>
        <v>0</v>
      </c>
      <c r="O393">
        <f>((U393-K393/2)*N393-M393)/(U393+K393/2)</f>
        <v>0</v>
      </c>
      <c r="P393">
        <f>O393*(DZ393+EA393)/1000.0</f>
        <v>0</v>
      </c>
      <c r="Q393">
        <f>(DS393 - IF(AV393&gt;1, M393*DM393*100.0/(AX393), 0))*(DZ393+EA393)/1000.0</f>
        <v>0</v>
      </c>
      <c r="R393">
        <f>2.0/((1/T393-1/S393)+SIGN(T393)*SQRT((1/T393-1/S393)*(1/T393-1/S393) + 4*DN393/((DN393+1)*(DN393+1))*(2*1/T393*1/S393-1/S393*1/S393)))</f>
        <v>0</v>
      </c>
      <c r="S393">
        <f>IF(LEFT(DO393,1)&lt;&gt;"0",IF(LEFT(DO393,1)="1",3.0,DP393),$D$5+$E$5*(EG393*DZ393/($K$5*1000))+$F$5*(EG393*DZ393/($K$5*1000))*MAX(MIN(DM393,$J$5),$I$5)*MAX(MIN(DM393,$J$5),$I$5)+$G$5*MAX(MIN(DM393,$J$5),$I$5)*(EG393*DZ393/($K$5*1000))+$H$5*(EG393*DZ393/($K$5*1000))*(EG393*DZ393/($K$5*1000)))</f>
        <v>0</v>
      </c>
      <c r="T393">
        <f>K393*(1000-(1000*0.61365*exp(17.502*X393/(240.97+X393))/(DZ393+EA393)+DU393)/2)/(1000*0.61365*exp(17.502*X393/(240.97+X393))/(DZ393+EA393)-DU393)</f>
        <v>0</v>
      </c>
      <c r="U393">
        <f>1/((DN393+1)/(R393/1.6)+1/(S393/1.37)) + DN393/((DN393+1)/(R393/1.6) + DN393/(S393/1.37))</f>
        <v>0</v>
      </c>
      <c r="V393">
        <f>(DI393*DL393)</f>
        <v>0</v>
      </c>
      <c r="W393">
        <f>(EB393+(V393+2*0.95*5.67E-8*(((EB393+$B$7)+273)^4-(EB393+273)^4)-44100*K393)/(1.84*29.3*S393+8*0.95*5.67E-8*(EB393+273)^3))</f>
        <v>0</v>
      </c>
      <c r="X393">
        <f>($C$7*EC393+$D$7*ED393+$E$7*W393)</f>
        <v>0</v>
      </c>
      <c r="Y393">
        <f>0.61365*exp(17.502*X393/(240.97+X393))</f>
        <v>0</v>
      </c>
      <c r="Z393">
        <f>(AA393/AB393*100)</f>
        <v>0</v>
      </c>
      <c r="AA393">
        <f>DU393*(DZ393+EA393)/1000</f>
        <v>0</v>
      </c>
      <c r="AB393">
        <f>0.61365*exp(17.502*EB393/(240.97+EB393))</f>
        <v>0</v>
      </c>
      <c r="AC393">
        <f>(Y393-DU393*(DZ393+EA393)/1000)</f>
        <v>0</v>
      </c>
      <c r="AD393">
        <f>(-K393*44100)</f>
        <v>0</v>
      </c>
      <c r="AE393">
        <f>2*29.3*S393*0.92*(EB393-X393)</f>
        <v>0</v>
      </c>
      <c r="AF393">
        <f>2*0.95*5.67E-8*(((EB393+$B$7)+273)^4-(X393+273)^4)</f>
        <v>0</v>
      </c>
      <c r="AG393">
        <f>V393+AF393+AD393+AE393</f>
        <v>0</v>
      </c>
      <c r="AH393">
        <f>DY393*AV393*(DT393-DS393*(1000-AV393*DV393)/(1000-AV393*DU393))/(100*DM393)</f>
        <v>0</v>
      </c>
      <c r="AI393">
        <f>1000*DY393*AV393*(DU393-DV393)/(100*DM393*(1000-AV393*DU393))</f>
        <v>0</v>
      </c>
      <c r="AJ393">
        <f>(AK393 - AL393 - DZ393*1E3/(8.314*(EB393+273.15)) * AN393/DY393 * AM393) * DY393/(100*DM393) * (1000 - DV393)/1000</f>
        <v>0</v>
      </c>
      <c r="AK393">
        <v>1489.659482638981</v>
      </c>
      <c r="AL393">
        <v>1429.954545454545</v>
      </c>
      <c r="AM393">
        <v>3.437062058451789</v>
      </c>
      <c r="AN393">
        <v>64.96223837057754</v>
      </c>
      <c r="AO393">
        <f>(AQ393 - AP393 + DZ393*1E3/(8.314*(EB393+273.15)) * AS393/DY393 * AR393) * DY393/(100*DM393) * 1000/(1000 - AQ393)</f>
        <v>0</v>
      </c>
      <c r="AP393">
        <v>20.08612587434376</v>
      </c>
      <c r="AQ393">
        <v>23.71403272727273</v>
      </c>
      <c r="AR393">
        <v>-0.009294745042292057</v>
      </c>
      <c r="AS393">
        <v>107.1830395523258</v>
      </c>
      <c r="AT393">
        <v>0</v>
      </c>
      <c r="AU393">
        <v>0</v>
      </c>
      <c r="AV393">
        <f>IF(AT393*$H$13&gt;=AX393,1.0,(AX393/(AX393-AT393*$H$13)))</f>
        <v>0</v>
      </c>
      <c r="AW393">
        <f>(AV393-1)*100</f>
        <v>0</v>
      </c>
      <c r="AX393">
        <f>MAX(0,($B$13+$C$13*EG393)/(1+$D$13*EG393)*DZ393/(EB393+273)*$E$13)</f>
        <v>0</v>
      </c>
      <c r="AY393" t="s">
        <v>439</v>
      </c>
      <c r="AZ393" t="s">
        <v>439</v>
      </c>
      <c r="BA393">
        <v>0</v>
      </c>
      <c r="BB393">
        <v>0</v>
      </c>
      <c r="BC393">
        <f>1-BA393/BB393</f>
        <v>0</v>
      </c>
      <c r="BD393">
        <v>0</v>
      </c>
      <c r="BE393" t="s">
        <v>439</v>
      </c>
      <c r="BF393" t="s">
        <v>439</v>
      </c>
      <c r="BG393">
        <v>0</v>
      </c>
      <c r="BH393">
        <v>0</v>
      </c>
      <c r="BI393">
        <f>1-BG393/BH393</f>
        <v>0</v>
      </c>
      <c r="BJ393">
        <v>0.5</v>
      </c>
      <c r="BK393">
        <f>DJ393</f>
        <v>0</v>
      </c>
      <c r="BL393">
        <f>M393</f>
        <v>0</v>
      </c>
      <c r="BM393">
        <f>BI393*BJ393*BK393</f>
        <v>0</v>
      </c>
      <c r="BN393">
        <f>(BL393-BD393)/BK393</f>
        <v>0</v>
      </c>
      <c r="BO393">
        <f>(BB393-BH393)/BH393</f>
        <v>0</v>
      </c>
      <c r="BP393">
        <f>BA393/(BC393+BA393/BH393)</f>
        <v>0</v>
      </c>
      <c r="BQ393" t="s">
        <v>439</v>
      </c>
      <c r="BR393">
        <v>0</v>
      </c>
      <c r="BS393">
        <f>IF(BR393&lt;&gt;0, BR393, BP393)</f>
        <v>0</v>
      </c>
      <c r="BT393">
        <f>1-BS393/BH393</f>
        <v>0</v>
      </c>
      <c r="BU393">
        <f>(BH393-BG393)/(BH393-BS393)</f>
        <v>0</v>
      </c>
      <c r="BV393">
        <f>(BB393-BH393)/(BB393-BS393)</f>
        <v>0</v>
      </c>
      <c r="BW393">
        <f>(BH393-BG393)/(BH393-BA393)</f>
        <v>0</v>
      </c>
      <c r="BX393">
        <f>(BB393-BH393)/(BB393-BA393)</f>
        <v>0</v>
      </c>
      <c r="BY393">
        <f>(BU393*BS393/BG393)</f>
        <v>0</v>
      </c>
      <c r="BZ393">
        <f>(1-BY393)</f>
        <v>0</v>
      </c>
      <c r="DI393">
        <f>$B$11*EH393+$C$11*EI393+$F$11*ET393*(1-EW393)</f>
        <v>0</v>
      </c>
      <c r="DJ393">
        <f>DI393*DK393</f>
        <v>0</v>
      </c>
      <c r="DK393">
        <f>($B$11*$D$9+$C$11*$D$9+$F$11*((FG393+EY393)/MAX(FG393+EY393+FH393, 0.1)*$I$9+FH393/MAX(FG393+EY393+FH393, 0.1)*$J$9))/($B$11+$C$11+$F$11)</f>
        <v>0</v>
      </c>
      <c r="DL393">
        <f>($B$11*$K$9+$C$11*$K$9+$F$11*((FG393+EY393)/MAX(FG393+EY393+FH393, 0.1)*$P$9+FH393/MAX(FG393+EY393+FH393, 0.1)*$Q$9))/($B$11+$C$11+$F$11)</f>
        <v>0</v>
      </c>
      <c r="DM393">
        <v>3.7</v>
      </c>
      <c r="DN393">
        <v>0.5</v>
      </c>
      <c r="DO393" t="s">
        <v>440</v>
      </c>
      <c r="DP393">
        <v>2</v>
      </c>
      <c r="DQ393" t="b">
        <v>1</v>
      </c>
      <c r="DR393">
        <v>1758650570.814285</v>
      </c>
      <c r="DS393">
        <v>1371.691785714286</v>
      </c>
      <c r="DT393">
        <v>1443.966428571428</v>
      </c>
      <c r="DU393">
        <v>23.80889642857143</v>
      </c>
      <c r="DV393">
        <v>19.9748</v>
      </c>
      <c r="DW393">
        <v>1372.037857142858</v>
      </c>
      <c r="DX393">
        <v>23.661425</v>
      </c>
      <c r="DY393">
        <v>500.0236428571429</v>
      </c>
      <c r="DZ393">
        <v>90.42413214285715</v>
      </c>
      <c r="EA393">
        <v>0.03037599285714286</v>
      </c>
      <c r="EB393">
        <v>30.36906428571428</v>
      </c>
      <c r="EC393">
        <v>30.10482142857143</v>
      </c>
      <c r="ED393">
        <v>999.9000000000002</v>
      </c>
      <c r="EE393">
        <v>0</v>
      </c>
      <c r="EF393">
        <v>0</v>
      </c>
      <c r="EG393">
        <v>10004.04035714286</v>
      </c>
      <c r="EH393">
        <v>0</v>
      </c>
      <c r="EI393">
        <v>11.8036</v>
      </c>
      <c r="EJ393">
        <v>-72.27535357142857</v>
      </c>
      <c r="EK393">
        <v>1405.143571428571</v>
      </c>
      <c r="EL393">
        <v>1473.397857142857</v>
      </c>
      <c r="EM393">
        <v>3.834083571428572</v>
      </c>
      <c r="EN393">
        <v>1443.966428571428</v>
      </c>
      <c r="EO393">
        <v>19.9748</v>
      </c>
      <c r="EP393">
        <v>2.152898571428571</v>
      </c>
      <c r="EQ393">
        <v>1.806204285714286</v>
      </c>
      <c r="ER393">
        <v>18.61600357142857</v>
      </c>
      <c r="ES393">
        <v>15.84050357142857</v>
      </c>
      <c r="ET393">
        <v>1999.977857142858</v>
      </c>
      <c r="EU393">
        <v>0.9800029999999998</v>
      </c>
      <c r="EV393">
        <v>0.01999733571428572</v>
      </c>
      <c r="EW393">
        <v>0</v>
      </c>
      <c r="EX393">
        <v>595.2652857142857</v>
      </c>
      <c r="EY393">
        <v>5.00097</v>
      </c>
      <c r="EZ393">
        <v>11928.73214285714</v>
      </c>
      <c r="FA393">
        <v>16707.39642857143</v>
      </c>
      <c r="FB393">
        <v>41.125</v>
      </c>
      <c r="FC393">
        <v>41.44599999999998</v>
      </c>
      <c r="FD393">
        <v>41.06199999999999</v>
      </c>
      <c r="FE393">
        <v>41.03321428571428</v>
      </c>
      <c r="FF393">
        <v>41.68699999999999</v>
      </c>
      <c r="FG393">
        <v>1955.087142857143</v>
      </c>
      <c r="FH393">
        <v>39.89000000000001</v>
      </c>
      <c r="FI393">
        <v>0</v>
      </c>
      <c r="FJ393">
        <v>1758650580</v>
      </c>
      <c r="FK393">
        <v>0</v>
      </c>
      <c r="FL393">
        <v>595.265076923077</v>
      </c>
      <c r="FM393">
        <v>0.7699145372526341</v>
      </c>
      <c r="FN393">
        <v>29.67179482437093</v>
      </c>
      <c r="FO393">
        <v>11928.98076923077</v>
      </c>
      <c r="FP393">
        <v>15</v>
      </c>
      <c r="FQ393">
        <v>0</v>
      </c>
      <c r="FR393" t="s">
        <v>441</v>
      </c>
      <c r="FS393">
        <v>1747247426.5</v>
      </c>
      <c r="FT393">
        <v>1747247420.5</v>
      </c>
      <c r="FU393">
        <v>0</v>
      </c>
      <c r="FV393">
        <v>1.027</v>
      </c>
      <c r="FW393">
        <v>0.031</v>
      </c>
      <c r="FX393">
        <v>0.02</v>
      </c>
      <c r="FY393">
        <v>0.05</v>
      </c>
      <c r="FZ393">
        <v>420</v>
      </c>
      <c r="GA393">
        <v>16</v>
      </c>
      <c r="GB393">
        <v>0.01</v>
      </c>
      <c r="GC393">
        <v>0.1</v>
      </c>
      <c r="GD393">
        <v>-72.2822025</v>
      </c>
      <c r="GE393">
        <v>-0.2498015009381274</v>
      </c>
      <c r="GF393">
        <v>0.077921147602882</v>
      </c>
      <c r="GG393">
        <v>0</v>
      </c>
      <c r="GH393">
        <v>595.1879117647059</v>
      </c>
      <c r="GI393">
        <v>1.67090909604518</v>
      </c>
      <c r="GJ393">
        <v>0.2486956996774674</v>
      </c>
      <c r="GK393">
        <v>-1</v>
      </c>
      <c r="GL393">
        <v>3.89077475</v>
      </c>
      <c r="GM393">
        <v>-1.509154559099452</v>
      </c>
      <c r="GN393">
        <v>0.1486678339955806</v>
      </c>
      <c r="GO393">
        <v>0</v>
      </c>
      <c r="GP393">
        <v>0</v>
      </c>
      <c r="GQ393">
        <v>2</v>
      </c>
      <c r="GR393" t="s">
        <v>482</v>
      </c>
      <c r="GS393">
        <v>3.13548</v>
      </c>
      <c r="GT393">
        <v>2.69053</v>
      </c>
      <c r="GU393">
        <v>0.211971</v>
      </c>
      <c r="GV393">
        <v>0.216505</v>
      </c>
      <c r="GW393">
        <v>0.105255</v>
      </c>
      <c r="GX393">
        <v>0.0927241</v>
      </c>
      <c r="GY393">
        <v>25029.1</v>
      </c>
      <c r="GZ393">
        <v>24932.7</v>
      </c>
      <c r="HA393">
        <v>29530.8</v>
      </c>
      <c r="HB393">
        <v>29412.6</v>
      </c>
      <c r="HC393">
        <v>34911.9</v>
      </c>
      <c r="HD393">
        <v>35351.7</v>
      </c>
      <c r="HE393">
        <v>41555.4</v>
      </c>
      <c r="HF393">
        <v>41788.2</v>
      </c>
      <c r="HG393">
        <v>1.92048</v>
      </c>
      <c r="HH393">
        <v>1.86222</v>
      </c>
      <c r="HI393">
        <v>0.0767559</v>
      </c>
      <c r="HJ393">
        <v>0</v>
      </c>
      <c r="HK393">
        <v>28.8606</v>
      </c>
      <c r="HL393">
        <v>999.9</v>
      </c>
      <c r="HM393">
        <v>43.5</v>
      </c>
      <c r="HN393">
        <v>32</v>
      </c>
      <c r="HO393">
        <v>22.9688</v>
      </c>
      <c r="HP393">
        <v>61.9926</v>
      </c>
      <c r="HQ393">
        <v>25.8854</v>
      </c>
      <c r="HR393">
        <v>1</v>
      </c>
      <c r="HS393">
        <v>0.115785</v>
      </c>
      <c r="HT393">
        <v>0.678246</v>
      </c>
      <c r="HU393">
        <v>20.3364</v>
      </c>
      <c r="HV393">
        <v>5.21474</v>
      </c>
      <c r="HW393">
        <v>12.0128</v>
      </c>
      <c r="HX393">
        <v>4.9886</v>
      </c>
      <c r="HY393">
        <v>3.28768</v>
      </c>
      <c r="HZ393">
        <v>9999</v>
      </c>
      <c r="IA393">
        <v>9999</v>
      </c>
      <c r="IB393">
        <v>9999</v>
      </c>
      <c r="IC393">
        <v>999.9</v>
      </c>
      <c r="ID393">
        <v>1.86763</v>
      </c>
      <c r="IE393">
        <v>1.86676</v>
      </c>
      <c r="IF393">
        <v>1.86611</v>
      </c>
      <c r="IG393">
        <v>1.86601</v>
      </c>
      <c r="IH393">
        <v>1.86792</v>
      </c>
      <c r="II393">
        <v>1.87028</v>
      </c>
      <c r="IJ393">
        <v>1.869</v>
      </c>
      <c r="IK393">
        <v>1.87042</v>
      </c>
      <c r="IL393">
        <v>0</v>
      </c>
      <c r="IM393">
        <v>0</v>
      </c>
      <c r="IN393">
        <v>0</v>
      </c>
      <c r="IO393">
        <v>0</v>
      </c>
      <c r="IP393" t="s">
        <v>443</v>
      </c>
      <c r="IQ393" t="s">
        <v>444</v>
      </c>
      <c r="IR393" t="s">
        <v>445</v>
      </c>
      <c r="IS393" t="s">
        <v>445</v>
      </c>
      <c r="IT393" t="s">
        <v>445</v>
      </c>
      <c r="IU393" t="s">
        <v>445</v>
      </c>
      <c r="IV393">
        <v>0</v>
      </c>
      <c r="IW393">
        <v>100</v>
      </c>
      <c r="IX393">
        <v>100</v>
      </c>
      <c r="IY393">
        <v>-0.37</v>
      </c>
      <c r="IZ393">
        <v>0.1461</v>
      </c>
      <c r="JA393">
        <v>0.1520806729546384</v>
      </c>
      <c r="JB393">
        <v>0.0003178419753343253</v>
      </c>
      <c r="JC393">
        <v>-6.012475575984678E-07</v>
      </c>
      <c r="JD393">
        <v>7.594320938325871E-11</v>
      </c>
      <c r="JE393">
        <v>-0.06537213769188976</v>
      </c>
      <c r="JF393">
        <v>-0.002779077146552394</v>
      </c>
      <c r="JG393">
        <v>0.0007843295920201409</v>
      </c>
      <c r="JH393">
        <v>-1.211717912536145E-05</v>
      </c>
      <c r="JI393">
        <v>4</v>
      </c>
      <c r="JJ393">
        <v>2338</v>
      </c>
      <c r="JK393">
        <v>1</v>
      </c>
      <c r="JL393">
        <v>27</v>
      </c>
      <c r="JM393">
        <v>190052.5</v>
      </c>
      <c r="JN393">
        <v>190052.6</v>
      </c>
      <c r="JO393">
        <v>2.8479</v>
      </c>
      <c r="JP393">
        <v>2.23877</v>
      </c>
      <c r="JQ393">
        <v>1.39648</v>
      </c>
      <c r="JR393">
        <v>2.34985</v>
      </c>
      <c r="JS393">
        <v>1.49536</v>
      </c>
      <c r="JT393">
        <v>2.59033</v>
      </c>
      <c r="JU393">
        <v>36.9556</v>
      </c>
      <c r="JV393">
        <v>24.0612</v>
      </c>
      <c r="JW393">
        <v>18</v>
      </c>
      <c r="JX393">
        <v>490.9</v>
      </c>
      <c r="JY393">
        <v>444.152</v>
      </c>
      <c r="JZ393">
        <v>27.8724</v>
      </c>
      <c r="KA393">
        <v>29.1035</v>
      </c>
      <c r="KB393">
        <v>30.0001</v>
      </c>
      <c r="KC393">
        <v>28.9463</v>
      </c>
      <c r="KD393">
        <v>28.8769</v>
      </c>
      <c r="KE393">
        <v>57.006</v>
      </c>
      <c r="KF393">
        <v>16.1455</v>
      </c>
      <c r="KG393">
        <v>36.2439</v>
      </c>
      <c r="KH393">
        <v>27.8571</v>
      </c>
      <c r="KI393">
        <v>1490</v>
      </c>
      <c r="KJ393">
        <v>20.3157</v>
      </c>
      <c r="KK393">
        <v>100.927</v>
      </c>
      <c r="KL393">
        <v>100.485</v>
      </c>
    </row>
    <row r="394" spans="1:298">
      <c r="A394">
        <v>378</v>
      </c>
      <c r="B394">
        <v>1758650583.6</v>
      </c>
      <c r="C394">
        <v>8957.599999904633</v>
      </c>
      <c r="D394" t="s">
        <v>1203</v>
      </c>
      <c r="E394" t="s">
        <v>1204</v>
      </c>
      <c r="F394">
        <v>5</v>
      </c>
      <c r="G394" t="s">
        <v>1026</v>
      </c>
      <c r="H394" t="s">
        <v>437</v>
      </c>
      <c r="I394" t="s">
        <v>438</v>
      </c>
      <c r="J394">
        <v>1758650576.1</v>
      </c>
      <c r="K394">
        <f>(L394)/1000</f>
        <v>0</v>
      </c>
      <c r="L394">
        <f>IF(DQ394, AO394, AI394)</f>
        <v>0</v>
      </c>
      <c r="M394">
        <f>IF(DQ394, AJ394, AH394)</f>
        <v>0</v>
      </c>
      <c r="N394">
        <f>DS394 - IF(AV394&gt;1, M394*DM394*100.0/(AX394), 0)</f>
        <v>0</v>
      </c>
      <c r="O394">
        <f>((U394-K394/2)*N394-M394)/(U394+K394/2)</f>
        <v>0</v>
      </c>
      <c r="P394">
        <f>O394*(DZ394+EA394)/1000.0</f>
        <v>0</v>
      </c>
      <c r="Q394">
        <f>(DS394 - IF(AV394&gt;1, M394*DM394*100.0/(AX394), 0))*(DZ394+EA394)/1000.0</f>
        <v>0</v>
      </c>
      <c r="R394">
        <f>2.0/((1/T394-1/S394)+SIGN(T394)*SQRT((1/T394-1/S394)*(1/T394-1/S394) + 4*DN394/((DN394+1)*(DN394+1))*(2*1/T394*1/S394-1/S394*1/S394)))</f>
        <v>0</v>
      </c>
      <c r="S394">
        <f>IF(LEFT(DO394,1)&lt;&gt;"0",IF(LEFT(DO394,1)="1",3.0,DP394),$D$5+$E$5*(EG394*DZ394/($K$5*1000))+$F$5*(EG394*DZ394/($K$5*1000))*MAX(MIN(DM394,$J$5),$I$5)*MAX(MIN(DM394,$J$5),$I$5)+$G$5*MAX(MIN(DM394,$J$5),$I$5)*(EG394*DZ394/($K$5*1000))+$H$5*(EG394*DZ394/($K$5*1000))*(EG394*DZ394/($K$5*1000)))</f>
        <v>0</v>
      </c>
      <c r="T394">
        <f>K394*(1000-(1000*0.61365*exp(17.502*X394/(240.97+X394))/(DZ394+EA394)+DU394)/2)/(1000*0.61365*exp(17.502*X394/(240.97+X394))/(DZ394+EA394)-DU394)</f>
        <v>0</v>
      </c>
      <c r="U394">
        <f>1/((DN394+1)/(R394/1.6)+1/(S394/1.37)) + DN394/((DN394+1)/(R394/1.6) + DN394/(S394/1.37))</f>
        <v>0</v>
      </c>
      <c r="V394">
        <f>(DI394*DL394)</f>
        <v>0</v>
      </c>
      <c r="W394">
        <f>(EB394+(V394+2*0.95*5.67E-8*(((EB394+$B$7)+273)^4-(EB394+273)^4)-44100*K394)/(1.84*29.3*S394+8*0.95*5.67E-8*(EB394+273)^3))</f>
        <v>0</v>
      </c>
      <c r="X394">
        <f>($C$7*EC394+$D$7*ED394+$E$7*W394)</f>
        <v>0</v>
      </c>
      <c r="Y394">
        <f>0.61365*exp(17.502*X394/(240.97+X394))</f>
        <v>0</v>
      </c>
      <c r="Z394">
        <f>(AA394/AB394*100)</f>
        <v>0</v>
      </c>
      <c r="AA394">
        <f>DU394*(DZ394+EA394)/1000</f>
        <v>0</v>
      </c>
      <c r="AB394">
        <f>0.61365*exp(17.502*EB394/(240.97+EB394))</f>
        <v>0</v>
      </c>
      <c r="AC394">
        <f>(Y394-DU394*(DZ394+EA394)/1000)</f>
        <v>0</v>
      </c>
      <c r="AD394">
        <f>(-K394*44100)</f>
        <v>0</v>
      </c>
      <c r="AE394">
        <f>2*29.3*S394*0.92*(EB394-X394)</f>
        <v>0</v>
      </c>
      <c r="AF394">
        <f>2*0.95*5.67E-8*(((EB394+$B$7)+273)^4-(X394+273)^4)</f>
        <v>0</v>
      </c>
      <c r="AG394">
        <f>V394+AF394+AD394+AE394</f>
        <v>0</v>
      </c>
      <c r="AH394">
        <f>DY394*AV394*(DT394-DS394*(1000-AV394*DV394)/(1000-AV394*DU394))/(100*DM394)</f>
        <v>0</v>
      </c>
      <c r="AI394">
        <f>1000*DY394*AV394*(DU394-DV394)/(100*DM394*(1000-AV394*DU394))</f>
        <v>0</v>
      </c>
      <c r="AJ394">
        <f>(AK394 - AL394 - DZ394*1E3/(8.314*(EB394+273.15)) * AN394/DY394 * AM394) * DY394/(100*DM394) * (1000 - DV394)/1000</f>
        <v>0</v>
      </c>
      <c r="AK394">
        <v>1507.24514685135</v>
      </c>
      <c r="AL394">
        <v>1447.338909090909</v>
      </c>
      <c r="AM394">
        <v>3.486158371835326</v>
      </c>
      <c r="AN394">
        <v>64.96223837057754</v>
      </c>
      <c r="AO394">
        <f>(AQ394 - AP394 + DZ394*1E3/(8.314*(EB394+273.15)) * AS394/DY394 * AR394) * DY394/(100*DM394) * 1000/(1000 - AQ394)</f>
        <v>0</v>
      </c>
      <c r="AP394">
        <v>20.2021507559202</v>
      </c>
      <c r="AQ394">
        <v>23.67813393939394</v>
      </c>
      <c r="AR394">
        <v>-0.007318097067412371</v>
      </c>
      <c r="AS394">
        <v>107.1830395523258</v>
      </c>
      <c r="AT394">
        <v>0</v>
      </c>
      <c r="AU394">
        <v>0</v>
      </c>
      <c r="AV394">
        <f>IF(AT394*$H$13&gt;=AX394,1.0,(AX394/(AX394-AT394*$H$13)))</f>
        <v>0</v>
      </c>
      <c r="AW394">
        <f>(AV394-1)*100</f>
        <v>0</v>
      </c>
      <c r="AX394">
        <f>MAX(0,($B$13+$C$13*EG394)/(1+$D$13*EG394)*DZ394/(EB394+273)*$E$13)</f>
        <v>0</v>
      </c>
      <c r="AY394" t="s">
        <v>439</v>
      </c>
      <c r="AZ394" t="s">
        <v>439</v>
      </c>
      <c r="BA394">
        <v>0</v>
      </c>
      <c r="BB394">
        <v>0</v>
      </c>
      <c r="BC394">
        <f>1-BA394/BB394</f>
        <v>0</v>
      </c>
      <c r="BD394">
        <v>0</v>
      </c>
      <c r="BE394" t="s">
        <v>439</v>
      </c>
      <c r="BF394" t="s">
        <v>439</v>
      </c>
      <c r="BG394">
        <v>0</v>
      </c>
      <c r="BH394">
        <v>0</v>
      </c>
      <c r="BI394">
        <f>1-BG394/BH394</f>
        <v>0</v>
      </c>
      <c r="BJ394">
        <v>0.5</v>
      </c>
      <c r="BK394">
        <f>DJ394</f>
        <v>0</v>
      </c>
      <c r="BL394">
        <f>M394</f>
        <v>0</v>
      </c>
      <c r="BM394">
        <f>BI394*BJ394*BK394</f>
        <v>0</v>
      </c>
      <c r="BN394">
        <f>(BL394-BD394)/BK394</f>
        <v>0</v>
      </c>
      <c r="BO394">
        <f>(BB394-BH394)/BH394</f>
        <v>0</v>
      </c>
      <c r="BP394">
        <f>BA394/(BC394+BA394/BH394)</f>
        <v>0</v>
      </c>
      <c r="BQ394" t="s">
        <v>439</v>
      </c>
      <c r="BR394">
        <v>0</v>
      </c>
      <c r="BS394">
        <f>IF(BR394&lt;&gt;0, BR394, BP394)</f>
        <v>0</v>
      </c>
      <c r="BT394">
        <f>1-BS394/BH394</f>
        <v>0</v>
      </c>
      <c r="BU394">
        <f>(BH394-BG394)/(BH394-BS394)</f>
        <v>0</v>
      </c>
      <c r="BV394">
        <f>(BB394-BH394)/(BB394-BS394)</f>
        <v>0</v>
      </c>
      <c r="BW394">
        <f>(BH394-BG394)/(BH394-BA394)</f>
        <v>0</v>
      </c>
      <c r="BX394">
        <f>(BB394-BH394)/(BB394-BA394)</f>
        <v>0</v>
      </c>
      <c r="BY394">
        <f>(BU394*BS394/BG394)</f>
        <v>0</v>
      </c>
      <c r="BZ394">
        <f>(1-BY394)</f>
        <v>0</v>
      </c>
      <c r="DI394">
        <f>$B$11*EH394+$C$11*EI394+$F$11*ET394*(1-EW394)</f>
        <v>0</v>
      </c>
      <c r="DJ394">
        <f>DI394*DK394</f>
        <v>0</v>
      </c>
      <c r="DK394">
        <f>($B$11*$D$9+$C$11*$D$9+$F$11*((FG394+EY394)/MAX(FG394+EY394+FH394, 0.1)*$I$9+FH394/MAX(FG394+EY394+FH394, 0.1)*$J$9))/($B$11+$C$11+$F$11)</f>
        <v>0</v>
      </c>
      <c r="DL394">
        <f>($B$11*$K$9+$C$11*$K$9+$F$11*((FG394+EY394)/MAX(FG394+EY394+FH394, 0.1)*$P$9+FH394/MAX(FG394+EY394+FH394, 0.1)*$Q$9))/($B$11+$C$11+$F$11)</f>
        <v>0</v>
      </c>
      <c r="DM394">
        <v>3.7</v>
      </c>
      <c r="DN394">
        <v>0.5</v>
      </c>
      <c r="DO394" t="s">
        <v>440</v>
      </c>
      <c r="DP394">
        <v>2</v>
      </c>
      <c r="DQ394" t="b">
        <v>1</v>
      </c>
      <c r="DR394">
        <v>1758650576.1</v>
      </c>
      <c r="DS394">
        <v>1389.37</v>
      </c>
      <c r="DT394">
        <v>1461.74</v>
      </c>
      <c r="DU394">
        <v>23.74240740740741</v>
      </c>
      <c r="DV394">
        <v>20.06727037037037</v>
      </c>
      <c r="DW394">
        <v>1389.732962962963</v>
      </c>
      <c r="DX394">
        <v>23.59585555555555</v>
      </c>
      <c r="DY394">
        <v>500.0225185185184</v>
      </c>
      <c r="DZ394">
        <v>90.42448148148148</v>
      </c>
      <c r="EA394">
        <v>0.03041847037037037</v>
      </c>
      <c r="EB394">
        <v>30.34686296296297</v>
      </c>
      <c r="EC394">
        <v>30.10772592592593</v>
      </c>
      <c r="ED394">
        <v>999.9000000000001</v>
      </c>
      <c r="EE394">
        <v>0</v>
      </c>
      <c r="EF394">
        <v>0</v>
      </c>
      <c r="EG394">
        <v>10003.19</v>
      </c>
      <c r="EH394">
        <v>0</v>
      </c>
      <c r="EI394">
        <v>11.8036</v>
      </c>
      <c r="EJ394">
        <v>-72.37129629629629</v>
      </c>
      <c r="EK394">
        <v>1423.156666666667</v>
      </c>
      <c r="EL394">
        <v>1491.675555555556</v>
      </c>
      <c r="EM394">
        <v>3.675122962962963</v>
      </c>
      <c r="EN394">
        <v>1461.74</v>
      </c>
      <c r="EO394">
        <v>20.06727037037037</v>
      </c>
      <c r="EP394">
        <v>2.146895185185185</v>
      </c>
      <c r="EQ394">
        <v>1.814573703703704</v>
      </c>
      <c r="ER394">
        <v>18.57141851851852</v>
      </c>
      <c r="ES394">
        <v>15.9127</v>
      </c>
      <c r="ET394">
        <v>1999.991111111111</v>
      </c>
      <c r="EU394">
        <v>0.9800032222222221</v>
      </c>
      <c r="EV394">
        <v>0.01999707777777777</v>
      </c>
      <c r="EW394">
        <v>0</v>
      </c>
      <c r="EX394">
        <v>595.3201851851851</v>
      </c>
      <c r="EY394">
        <v>5.00097</v>
      </c>
      <c r="EZ394">
        <v>11931.1037037037</v>
      </c>
      <c r="FA394">
        <v>16707.51111111111</v>
      </c>
      <c r="FB394">
        <v>41.125</v>
      </c>
      <c r="FC394">
        <v>41.44166666666666</v>
      </c>
      <c r="FD394">
        <v>41.0574074074074</v>
      </c>
      <c r="FE394">
        <v>41.03444444444444</v>
      </c>
      <c r="FF394">
        <v>41.68699999999999</v>
      </c>
      <c r="FG394">
        <v>1955.1</v>
      </c>
      <c r="FH394">
        <v>39.89000000000001</v>
      </c>
      <c r="FI394">
        <v>0</v>
      </c>
      <c r="FJ394">
        <v>1758650584.8</v>
      </c>
      <c r="FK394">
        <v>0</v>
      </c>
      <c r="FL394">
        <v>595.3315000000001</v>
      </c>
      <c r="FM394">
        <v>0.04338462469886515</v>
      </c>
      <c r="FN394">
        <v>25.60000002452914</v>
      </c>
      <c r="FO394">
        <v>11931.12307692308</v>
      </c>
      <c r="FP394">
        <v>15</v>
      </c>
      <c r="FQ394">
        <v>0</v>
      </c>
      <c r="FR394" t="s">
        <v>441</v>
      </c>
      <c r="FS394">
        <v>1747247426.5</v>
      </c>
      <c r="FT394">
        <v>1747247420.5</v>
      </c>
      <c r="FU394">
        <v>0</v>
      </c>
      <c r="FV394">
        <v>1.027</v>
      </c>
      <c r="FW394">
        <v>0.031</v>
      </c>
      <c r="FX394">
        <v>0.02</v>
      </c>
      <c r="FY394">
        <v>0.05</v>
      </c>
      <c r="FZ394">
        <v>420</v>
      </c>
      <c r="GA394">
        <v>16</v>
      </c>
      <c r="GB394">
        <v>0.01</v>
      </c>
      <c r="GC394">
        <v>0.1</v>
      </c>
      <c r="GD394">
        <v>-72.32814146341462</v>
      </c>
      <c r="GE394">
        <v>-0.9290738675958501</v>
      </c>
      <c r="GF394">
        <v>0.1201197694490484</v>
      </c>
      <c r="GG394">
        <v>0</v>
      </c>
      <c r="GH394">
        <v>595.2519411764707</v>
      </c>
      <c r="GI394">
        <v>0.6108174223768666</v>
      </c>
      <c r="GJ394">
        <v>0.2066349354291159</v>
      </c>
      <c r="GK394">
        <v>-1</v>
      </c>
      <c r="GL394">
        <v>3.773566585365854</v>
      </c>
      <c r="GM394">
        <v>-1.803470801393727</v>
      </c>
      <c r="GN394">
        <v>0.1804549994794291</v>
      </c>
      <c r="GO394">
        <v>0</v>
      </c>
      <c r="GP394">
        <v>0</v>
      </c>
      <c r="GQ394">
        <v>2</v>
      </c>
      <c r="GR394" t="s">
        <v>482</v>
      </c>
      <c r="GS394">
        <v>3.1355</v>
      </c>
      <c r="GT394">
        <v>2.69096</v>
      </c>
      <c r="GU394">
        <v>0.213546</v>
      </c>
      <c r="GV394">
        <v>0.218029</v>
      </c>
      <c r="GW394">
        <v>0.10515</v>
      </c>
      <c r="GX394">
        <v>0.09313730000000001</v>
      </c>
      <c r="GY394">
        <v>24979.1</v>
      </c>
      <c r="GZ394">
        <v>24884.5</v>
      </c>
      <c r="HA394">
        <v>29530.9</v>
      </c>
      <c r="HB394">
        <v>29413</v>
      </c>
      <c r="HC394">
        <v>34916.3</v>
      </c>
      <c r="HD394">
        <v>35335.8</v>
      </c>
      <c r="HE394">
        <v>41555.8</v>
      </c>
      <c r="HF394">
        <v>41788.8</v>
      </c>
      <c r="HG394">
        <v>1.92025</v>
      </c>
      <c r="HH394">
        <v>1.86235</v>
      </c>
      <c r="HI394">
        <v>0.0771135</v>
      </c>
      <c r="HJ394">
        <v>0</v>
      </c>
      <c r="HK394">
        <v>28.8525</v>
      </c>
      <c r="HL394">
        <v>999.9</v>
      </c>
      <c r="HM394">
        <v>43.5</v>
      </c>
      <c r="HN394">
        <v>32</v>
      </c>
      <c r="HO394">
        <v>22.9716</v>
      </c>
      <c r="HP394">
        <v>62.1226</v>
      </c>
      <c r="HQ394">
        <v>25.7652</v>
      </c>
      <c r="HR394">
        <v>1</v>
      </c>
      <c r="HS394">
        <v>0.115673</v>
      </c>
      <c r="HT394">
        <v>0.7738429999999999</v>
      </c>
      <c r="HU394">
        <v>20.3361</v>
      </c>
      <c r="HV394">
        <v>5.21504</v>
      </c>
      <c r="HW394">
        <v>12.0131</v>
      </c>
      <c r="HX394">
        <v>4.9887</v>
      </c>
      <c r="HY394">
        <v>3.28778</v>
      </c>
      <c r="HZ394">
        <v>9999</v>
      </c>
      <c r="IA394">
        <v>9999</v>
      </c>
      <c r="IB394">
        <v>9999</v>
      </c>
      <c r="IC394">
        <v>999.9</v>
      </c>
      <c r="ID394">
        <v>1.86756</v>
      </c>
      <c r="IE394">
        <v>1.86676</v>
      </c>
      <c r="IF394">
        <v>1.86612</v>
      </c>
      <c r="IG394">
        <v>1.86601</v>
      </c>
      <c r="IH394">
        <v>1.86788</v>
      </c>
      <c r="II394">
        <v>1.87027</v>
      </c>
      <c r="IJ394">
        <v>1.86896</v>
      </c>
      <c r="IK394">
        <v>1.87043</v>
      </c>
      <c r="IL394">
        <v>0</v>
      </c>
      <c r="IM394">
        <v>0</v>
      </c>
      <c r="IN394">
        <v>0</v>
      </c>
      <c r="IO394">
        <v>0</v>
      </c>
      <c r="IP394" t="s">
        <v>443</v>
      </c>
      <c r="IQ394" t="s">
        <v>444</v>
      </c>
      <c r="IR394" t="s">
        <v>445</v>
      </c>
      <c r="IS394" t="s">
        <v>445</v>
      </c>
      <c r="IT394" t="s">
        <v>445</v>
      </c>
      <c r="IU394" t="s">
        <v>445</v>
      </c>
      <c r="IV394">
        <v>0</v>
      </c>
      <c r="IW394">
        <v>100</v>
      </c>
      <c r="IX394">
        <v>100</v>
      </c>
      <c r="IY394">
        <v>-0.39</v>
      </c>
      <c r="IZ394">
        <v>0.1456</v>
      </c>
      <c r="JA394">
        <v>0.1520806729546384</v>
      </c>
      <c r="JB394">
        <v>0.0003178419753343253</v>
      </c>
      <c r="JC394">
        <v>-6.012475575984678E-07</v>
      </c>
      <c r="JD394">
        <v>7.594320938325871E-11</v>
      </c>
      <c r="JE394">
        <v>-0.06537213769188976</v>
      </c>
      <c r="JF394">
        <v>-0.002779077146552394</v>
      </c>
      <c r="JG394">
        <v>0.0007843295920201409</v>
      </c>
      <c r="JH394">
        <v>-1.211717912536145E-05</v>
      </c>
      <c r="JI394">
        <v>4</v>
      </c>
      <c r="JJ394">
        <v>2338</v>
      </c>
      <c r="JK394">
        <v>1</v>
      </c>
      <c r="JL394">
        <v>27</v>
      </c>
      <c r="JM394">
        <v>190052.6</v>
      </c>
      <c r="JN394">
        <v>190052.7</v>
      </c>
      <c r="JO394">
        <v>2.87109</v>
      </c>
      <c r="JP394">
        <v>2.22778</v>
      </c>
      <c r="JQ394">
        <v>1.39648</v>
      </c>
      <c r="JR394">
        <v>2.34619</v>
      </c>
      <c r="JS394">
        <v>1.49536</v>
      </c>
      <c r="JT394">
        <v>2.65991</v>
      </c>
      <c r="JU394">
        <v>36.9556</v>
      </c>
      <c r="JV394">
        <v>24.07</v>
      </c>
      <c r="JW394">
        <v>18</v>
      </c>
      <c r="JX394">
        <v>490.739</v>
      </c>
      <c r="JY394">
        <v>444.228</v>
      </c>
      <c r="JZ394">
        <v>27.7631</v>
      </c>
      <c r="KA394">
        <v>29.1011</v>
      </c>
      <c r="KB394">
        <v>30.0002</v>
      </c>
      <c r="KC394">
        <v>28.9439</v>
      </c>
      <c r="KD394">
        <v>28.8768</v>
      </c>
      <c r="KE394">
        <v>57.4789</v>
      </c>
      <c r="KF394">
        <v>15.8527</v>
      </c>
      <c r="KG394">
        <v>36.626</v>
      </c>
      <c r="KH394">
        <v>27.7451</v>
      </c>
      <c r="KI394">
        <v>1503.38</v>
      </c>
      <c r="KJ394">
        <v>20.4457</v>
      </c>
      <c r="KK394">
        <v>100.928</v>
      </c>
      <c r="KL394">
        <v>100.487</v>
      </c>
    </row>
    <row r="395" spans="1:298">
      <c r="A395">
        <v>379</v>
      </c>
      <c r="B395">
        <v>1758650588.6</v>
      </c>
      <c r="C395">
        <v>8962.599999904633</v>
      </c>
      <c r="D395" t="s">
        <v>1205</v>
      </c>
      <c r="E395" t="s">
        <v>1206</v>
      </c>
      <c r="F395">
        <v>5</v>
      </c>
      <c r="G395" t="s">
        <v>1026</v>
      </c>
      <c r="H395" t="s">
        <v>437</v>
      </c>
      <c r="I395" t="s">
        <v>438</v>
      </c>
      <c r="J395">
        <v>1758650580.814285</v>
      </c>
      <c r="K395">
        <f>(L395)/1000</f>
        <v>0</v>
      </c>
      <c r="L395">
        <f>IF(DQ395, AO395, AI395)</f>
        <v>0</v>
      </c>
      <c r="M395">
        <f>IF(DQ395, AJ395, AH395)</f>
        <v>0</v>
      </c>
      <c r="N395">
        <f>DS395 - IF(AV395&gt;1, M395*DM395*100.0/(AX395), 0)</f>
        <v>0</v>
      </c>
      <c r="O395">
        <f>((U395-K395/2)*N395-M395)/(U395+K395/2)</f>
        <v>0</v>
      </c>
      <c r="P395">
        <f>O395*(DZ395+EA395)/1000.0</f>
        <v>0</v>
      </c>
      <c r="Q395">
        <f>(DS395 - IF(AV395&gt;1, M395*DM395*100.0/(AX395), 0))*(DZ395+EA395)/1000.0</f>
        <v>0</v>
      </c>
      <c r="R395">
        <f>2.0/((1/T395-1/S395)+SIGN(T395)*SQRT((1/T395-1/S395)*(1/T395-1/S395) + 4*DN395/((DN395+1)*(DN395+1))*(2*1/T395*1/S395-1/S395*1/S395)))</f>
        <v>0</v>
      </c>
      <c r="S395">
        <f>IF(LEFT(DO395,1)&lt;&gt;"0",IF(LEFT(DO395,1)="1",3.0,DP395),$D$5+$E$5*(EG395*DZ395/($K$5*1000))+$F$5*(EG395*DZ395/($K$5*1000))*MAX(MIN(DM395,$J$5),$I$5)*MAX(MIN(DM395,$J$5),$I$5)+$G$5*MAX(MIN(DM395,$J$5),$I$5)*(EG395*DZ395/($K$5*1000))+$H$5*(EG395*DZ395/($K$5*1000))*(EG395*DZ395/($K$5*1000)))</f>
        <v>0</v>
      </c>
      <c r="T395">
        <f>K395*(1000-(1000*0.61365*exp(17.502*X395/(240.97+X395))/(DZ395+EA395)+DU395)/2)/(1000*0.61365*exp(17.502*X395/(240.97+X395))/(DZ395+EA395)-DU395)</f>
        <v>0</v>
      </c>
      <c r="U395">
        <f>1/((DN395+1)/(R395/1.6)+1/(S395/1.37)) + DN395/((DN395+1)/(R395/1.6) + DN395/(S395/1.37))</f>
        <v>0</v>
      </c>
      <c r="V395">
        <f>(DI395*DL395)</f>
        <v>0</v>
      </c>
      <c r="W395">
        <f>(EB395+(V395+2*0.95*5.67E-8*(((EB395+$B$7)+273)^4-(EB395+273)^4)-44100*K395)/(1.84*29.3*S395+8*0.95*5.67E-8*(EB395+273)^3))</f>
        <v>0</v>
      </c>
      <c r="X395">
        <f>($C$7*EC395+$D$7*ED395+$E$7*W395)</f>
        <v>0</v>
      </c>
      <c r="Y395">
        <f>0.61365*exp(17.502*X395/(240.97+X395))</f>
        <v>0</v>
      </c>
      <c r="Z395">
        <f>(AA395/AB395*100)</f>
        <v>0</v>
      </c>
      <c r="AA395">
        <f>DU395*(DZ395+EA395)/1000</f>
        <v>0</v>
      </c>
      <c r="AB395">
        <f>0.61365*exp(17.502*EB395/(240.97+EB395))</f>
        <v>0</v>
      </c>
      <c r="AC395">
        <f>(Y395-DU395*(DZ395+EA395)/1000)</f>
        <v>0</v>
      </c>
      <c r="AD395">
        <f>(-K395*44100)</f>
        <v>0</v>
      </c>
      <c r="AE395">
        <f>2*29.3*S395*0.92*(EB395-X395)</f>
        <v>0</v>
      </c>
      <c r="AF395">
        <f>2*0.95*5.67E-8*(((EB395+$B$7)+273)^4-(X395+273)^4)</f>
        <v>0</v>
      </c>
      <c r="AG395">
        <f>V395+AF395+AD395+AE395</f>
        <v>0</v>
      </c>
      <c r="AH395">
        <f>DY395*AV395*(DT395-DS395*(1000-AV395*DV395)/(1000-AV395*DU395))/(100*DM395)</f>
        <v>0</v>
      </c>
      <c r="AI395">
        <f>1000*DY395*AV395*(DU395-DV395)/(100*DM395*(1000-AV395*DU395))</f>
        <v>0</v>
      </c>
      <c r="AJ395">
        <f>(AK395 - AL395 - DZ395*1E3/(8.314*(EB395+273.15)) * AN395/DY395 * AM395) * DY395/(100*DM395) * (1000 - DV395)/1000</f>
        <v>0</v>
      </c>
      <c r="AK395">
        <v>1524.604355859351</v>
      </c>
      <c r="AL395">
        <v>1464.669454545454</v>
      </c>
      <c r="AM395">
        <v>3.459882181167943</v>
      </c>
      <c r="AN395">
        <v>64.96223837057754</v>
      </c>
      <c r="AO395">
        <f>(AQ395 - AP395 + DZ395*1E3/(8.314*(EB395+273.15)) * AS395/DY395 * AR395) * DY395/(100*DM395) * 1000/(1000 - AQ395)</f>
        <v>0</v>
      </c>
      <c r="AP395">
        <v>20.33138356266581</v>
      </c>
      <c r="AQ395">
        <v>23.65411333333334</v>
      </c>
      <c r="AR395">
        <v>-0.002581218740513299</v>
      </c>
      <c r="AS395">
        <v>107.1830395523258</v>
      </c>
      <c r="AT395">
        <v>0</v>
      </c>
      <c r="AU395">
        <v>0</v>
      </c>
      <c r="AV395">
        <f>IF(AT395*$H$13&gt;=AX395,1.0,(AX395/(AX395-AT395*$H$13)))</f>
        <v>0</v>
      </c>
      <c r="AW395">
        <f>(AV395-1)*100</f>
        <v>0</v>
      </c>
      <c r="AX395">
        <f>MAX(0,($B$13+$C$13*EG395)/(1+$D$13*EG395)*DZ395/(EB395+273)*$E$13)</f>
        <v>0</v>
      </c>
      <c r="AY395" t="s">
        <v>439</v>
      </c>
      <c r="AZ395" t="s">
        <v>439</v>
      </c>
      <c r="BA395">
        <v>0</v>
      </c>
      <c r="BB395">
        <v>0</v>
      </c>
      <c r="BC395">
        <f>1-BA395/BB395</f>
        <v>0</v>
      </c>
      <c r="BD395">
        <v>0</v>
      </c>
      <c r="BE395" t="s">
        <v>439</v>
      </c>
      <c r="BF395" t="s">
        <v>439</v>
      </c>
      <c r="BG395">
        <v>0</v>
      </c>
      <c r="BH395">
        <v>0</v>
      </c>
      <c r="BI395">
        <f>1-BG395/BH395</f>
        <v>0</v>
      </c>
      <c r="BJ395">
        <v>0.5</v>
      </c>
      <c r="BK395">
        <f>DJ395</f>
        <v>0</v>
      </c>
      <c r="BL395">
        <f>M395</f>
        <v>0</v>
      </c>
      <c r="BM395">
        <f>BI395*BJ395*BK395</f>
        <v>0</v>
      </c>
      <c r="BN395">
        <f>(BL395-BD395)/BK395</f>
        <v>0</v>
      </c>
      <c r="BO395">
        <f>(BB395-BH395)/BH395</f>
        <v>0</v>
      </c>
      <c r="BP395">
        <f>BA395/(BC395+BA395/BH395)</f>
        <v>0</v>
      </c>
      <c r="BQ395" t="s">
        <v>439</v>
      </c>
      <c r="BR395">
        <v>0</v>
      </c>
      <c r="BS395">
        <f>IF(BR395&lt;&gt;0, BR395, BP395)</f>
        <v>0</v>
      </c>
      <c r="BT395">
        <f>1-BS395/BH395</f>
        <v>0</v>
      </c>
      <c r="BU395">
        <f>(BH395-BG395)/(BH395-BS395)</f>
        <v>0</v>
      </c>
      <c r="BV395">
        <f>(BB395-BH395)/(BB395-BS395)</f>
        <v>0</v>
      </c>
      <c r="BW395">
        <f>(BH395-BG395)/(BH395-BA395)</f>
        <v>0</v>
      </c>
      <c r="BX395">
        <f>(BB395-BH395)/(BB395-BA395)</f>
        <v>0</v>
      </c>
      <c r="BY395">
        <f>(BU395*BS395/BG395)</f>
        <v>0</v>
      </c>
      <c r="BZ395">
        <f>(1-BY395)</f>
        <v>0</v>
      </c>
      <c r="DI395">
        <f>$B$11*EH395+$C$11*EI395+$F$11*ET395*(1-EW395)</f>
        <v>0</v>
      </c>
      <c r="DJ395">
        <f>DI395*DK395</f>
        <v>0</v>
      </c>
      <c r="DK395">
        <f>($B$11*$D$9+$C$11*$D$9+$F$11*((FG395+EY395)/MAX(FG395+EY395+FH395, 0.1)*$I$9+FH395/MAX(FG395+EY395+FH395, 0.1)*$J$9))/($B$11+$C$11+$F$11)</f>
        <v>0</v>
      </c>
      <c r="DL395">
        <f>($B$11*$K$9+$C$11*$K$9+$F$11*((FG395+EY395)/MAX(FG395+EY395+FH395, 0.1)*$P$9+FH395/MAX(FG395+EY395+FH395, 0.1)*$Q$9))/($B$11+$C$11+$F$11)</f>
        <v>0</v>
      </c>
      <c r="DM395">
        <v>3.7</v>
      </c>
      <c r="DN395">
        <v>0.5</v>
      </c>
      <c r="DO395" t="s">
        <v>440</v>
      </c>
      <c r="DP395">
        <v>2</v>
      </c>
      <c r="DQ395" t="b">
        <v>1</v>
      </c>
      <c r="DR395">
        <v>1758650580.814285</v>
      </c>
      <c r="DS395">
        <v>1405.301071428571</v>
      </c>
      <c r="DT395">
        <v>1477.662142857142</v>
      </c>
      <c r="DU395">
        <v>23.69789642857143</v>
      </c>
      <c r="DV395">
        <v>20.18691428571429</v>
      </c>
      <c r="DW395">
        <v>1405.678571428571</v>
      </c>
      <c r="DX395">
        <v>23.55196071428571</v>
      </c>
      <c r="DY395">
        <v>500.0061785714285</v>
      </c>
      <c r="DZ395">
        <v>90.42446071428573</v>
      </c>
      <c r="EA395">
        <v>0.03047504285714286</v>
      </c>
      <c r="EB395">
        <v>30.32759642857143</v>
      </c>
      <c r="EC395">
        <v>30.11050000000001</v>
      </c>
      <c r="ED395">
        <v>999.9000000000002</v>
      </c>
      <c r="EE395">
        <v>0</v>
      </c>
      <c r="EF395">
        <v>0</v>
      </c>
      <c r="EG395">
        <v>10000.12964285714</v>
      </c>
      <c r="EH395">
        <v>0</v>
      </c>
      <c r="EI395">
        <v>11.8036</v>
      </c>
      <c r="EJ395">
        <v>-72.361575</v>
      </c>
      <c r="EK395">
        <v>1439.410714285714</v>
      </c>
      <c r="EL395">
        <v>1508.107142857143</v>
      </c>
      <c r="EM395">
        <v>3.510978571428571</v>
      </c>
      <c r="EN395">
        <v>1477.662142857142</v>
      </c>
      <c r="EO395">
        <v>20.18691428571429</v>
      </c>
      <c r="EP395">
        <v>2.142869642857143</v>
      </c>
      <c r="EQ395">
        <v>1.825391785714286</v>
      </c>
      <c r="ER395">
        <v>18.541475</v>
      </c>
      <c r="ES395">
        <v>16.00571785714286</v>
      </c>
      <c r="ET395">
        <v>1999.985714285714</v>
      </c>
      <c r="EU395">
        <v>0.9800032857142856</v>
      </c>
      <c r="EV395">
        <v>0.01999701785714286</v>
      </c>
      <c r="EW395">
        <v>0</v>
      </c>
      <c r="EX395">
        <v>595.3898214285713</v>
      </c>
      <c r="EY395">
        <v>5.00097</v>
      </c>
      <c r="EZ395">
        <v>11932.74642857143</v>
      </c>
      <c r="FA395">
        <v>16707.46785714286</v>
      </c>
      <c r="FB395">
        <v>41.125</v>
      </c>
      <c r="FC395">
        <v>41.44149999999998</v>
      </c>
      <c r="FD395">
        <v>41.05314285714285</v>
      </c>
      <c r="FE395">
        <v>41.02878571428571</v>
      </c>
      <c r="FF395">
        <v>41.68699999999999</v>
      </c>
      <c r="FG395">
        <v>1955.094642857143</v>
      </c>
      <c r="FH395">
        <v>39.89000000000001</v>
      </c>
      <c r="FI395">
        <v>0</v>
      </c>
      <c r="FJ395">
        <v>1758650589.6</v>
      </c>
      <c r="FK395">
        <v>0</v>
      </c>
      <c r="FL395">
        <v>595.3920000000001</v>
      </c>
      <c r="FM395">
        <v>1.309675212081447</v>
      </c>
      <c r="FN395">
        <v>19.9760683947064</v>
      </c>
      <c r="FO395">
        <v>11932.86538461538</v>
      </c>
      <c r="FP395">
        <v>15</v>
      </c>
      <c r="FQ395">
        <v>0</v>
      </c>
      <c r="FR395" t="s">
        <v>441</v>
      </c>
      <c r="FS395">
        <v>1747247426.5</v>
      </c>
      <c r="FT395">
        <v>1747247420.5</v>
      </c>
      <c r="FU395">
        <v>0</v>
      </c>
      <c r="FV395">
        <v>1.027</v>
      </c>
      <c r="FW395">
        <v>0.031</v>
      </c>
      <c r="FX395">
        <v>0.02</v>
      </c>
      <c r="FY395">
        <v>0.05</v>
      </c>
      <c r="FZ395">
        <v>420</v>
      </c>
      <c r="GA395">
        <v>16</v>
      </c>
      <c r="GB395">
        <v>0.01</v>
      </c>
      <c r="GC395">
        <v>0.1</v>
      </c>
      <c r="GD395">
        <v>-72.33477499999999</v>
      </c>
      <c r="GE395">
        <v>-0.05900938086295566</v>
      </c>
      <c r="GF395">
        <v>0.1444159283978048</v>
      </c>
      <c r="GG395">
        <v>1</v>
      </c>
      <c r="GH395">
        <v>595.3719117647058</v>
      </c>
      <c r="GI395">
        <v>0.7702215450101962</v>
      </c>
      <c r="GJ395">
        <v>0.2432159978831478</v>
      </c>
      <c r="GK395">
        <v>-1</v>
      </c>
      <c r="GL395">
        <v>3.5997335</v>
      </c>
      <c r="GM395">
        <v>-2.067358649155727</v>
      </c>
      <c r="GN395">
        <v>0.1994113024573833</v>
      </c>
      <c r="GO395">
        <v>0</v>
      </c>
      <c r="GP395">
        <v>1</v>
      </c>
      <c r="GQ395">
        <v>2</v>
      </c>
      <c r="GR395" t="s">
        <v>442</v>
      </c>
      <c r="GS395">
        <v>3.13564</v>
      </c>
      <c r="GT395">
        <v>2.69097</v>
      </c>
      <c r="GU395">
        <v>0.215109</v>
      </c>
      <c r="GV395">
        <v>0.219501</v>
      </c>
      <c r="GW395">
        <v>0.105077</v>
      </c>
      <c r="GX395">
        <v>0.0935516</v>
      </c>
      <c r="GY395">
        <v>24929.4</v>
      </c>
      <c r="GZ395">
        <v>24837.5</v>
      </c>
      <c r="HA395">
        <v>29530.9</v>
      </c>
      <c r="HB395">
        <v>29412.8</v>
      </c>
      <c r="HC395">
        <v>34919.3</v>
      </c>
      <c r="HD395">
        <v>35319.6</v>
      </c>
      <c r="HE395">
        <v>41555.9</v>
      </c>
      <c r="HF395">
        <v>41788.8</v>
      </c>
      <c r="HG395">
        <v>1.9203</v>
      </c>
      <c r="HH395">
        <v>1.86275</v>
      </c>
      <c r="HI395">
        <v>0.0777282</v>
      </c>
      <c r="HJ395">
        <v>0</v>
      </c>
      <c r="HK395">
        <v>28.8445</v>
      </c>
      <c r="HL395">
        <v>999.9</v>
      </c>
      <c r="HM395">
        <v>43.6</v>
      </c>
      <c r="HN395">
        <v>32</v>
      </c>
      <c r="HO395">
        <v>23.0212</v>
      </c>
      <c r="HP395">
        <v>61.9526</v>
      </c>
      <c r="HQ395">
        <v>25.7171</v>
      </c>
      <c r="HR395">
        <v>1</v>
      </c>
      <c r="HS395">
        <v>0.115371</v>
      </c>
      <c r="HT395">
        <v>0.848344</v>
      </c>
      <c r="HU395">
        <v>20.3355</v>
      </c>
      <c r="HV395">
        <v>5.21459</v>
      </c>
      <c r="HW395">
        <v>12.0128</v>
      </c>
      <c r="HX395">
        <v>4.9886</v>
      </c>
      <c r="HY395">
        <v>3.28755</v>
      </c>
      <c r="HZ395">
        <v>9999</v>
      </c>
      <c r="IA395">
        <v>9999</v>
      </c>
      <c r="IB395">
        <v>9999</v>
      </c>
      <c r="IC395">
        <v>999.9</v>
      </c>
      <c r="ID395">
        <v>1.86756</v>
      </c>
      <c r="IE395">
        <v>1.86676</v>
      </c>
      <c r="IF395">
        <v>1.86609</v>
      </c>
      <c r="IG395">
        <v>1.866</v>
      </c>
      <c r="IH395">
        <v>1.86788</v>
      </c>
      <c r="II395">
        <v>1.87028</v>
      </c>
      <c r="IJ395">
        <v>1.86894</v>
      </c>
      <c r="IK395">
        <v>1.87042</v>
      </c>
      <c r="IL395">
        <v>0</v>
      </c>
      <c r="IM395">
        <v>0</v>
      </c>
      <c r="IN395">
        <v>0</v>
      </c>
      <c r="IO395">
        <v>0</v>
      </c>
      <c r="IP395" t="s">
        <v>443</v>
      </c>
      <c r="IQ395" t="s">
        <v>444</v>
      </c>
      <c r="IR395" t="s">
        <v>445</v>
      </c>
      <c r="IS395" t="s">
        <v>445</v>
      </c>
      <c r="IT395" t="s">
        <v>445</v>
      </c>
      <c r="IU395" t="s">
        <v>445</v>
      </c>
      <c r="IV395">
        <v>0</v>
      </c>
      <c r="IW395">
        <v>100</v>
      </c>
      <c r="IX395">
        <v>100</v>
      </c>
      <c r="IY395">
        <v>-0.4</v>
      </c>
      <c r="IZ395">
        <v>0.1453</v>
      </c>
      <c r="JA395">
        <v>0.1520806729546384</v>
      </c>
      <c r="JB395">
        <v>0.0003178419753343253</v>
      </c>
      <c r="JC395">
        <v>-6.012475575984678E-07</v>
      </c>
      <c r="JD395">
        <v>7.594320938325871E-11</v>
      </c>
      <c r="JE395">
        <v>-0.06537213769188976</v>
      </c>
      <c r="JF395">
        <v>-0.002779077146552394</v>
      </c>
      <c r="JG395">
        <v>0.0007843295920201409</v>
      </c>
      <c r="JH395">
        <v>-1.211717912536145E-05</v>
      </c>
      <c r="JI395">
        <v>4</v>
      </c>
      <c r="JJ395">
        <v>2338</v>
      </c>
      <c r="JK395">
        <v>1</v>
      </c>
      <c r="JL395">
        <v>27</v>
      </c>
      <c r="JM395">
        <v>190052.7</v>
      </c>
      <c r="JN395">
        <v>190052.8</v>
      </c>
      <c r="JO395">
        <v>2.89917</v>
      </c>
      <c r="JP395">
        <v>2.22412</v>
      </c>
      <c r="JQ395">
        <v>1.39648</v>
      </c>
      <c r="JR395">
        <v>2.34863</v>
      </c>
      <c r="JS395">
        <v>1.49536</v>
      </c>
      <c r="JT395">
        <v>2.69531</v>
      </c>
      <c r="JU395">
        <v>36.9556</v>
      </c>
      <c r="JV395">
        <v>24.07</v>
      </c>
      <c r="JW395">
        <v>18</v>
      </c>
      <c r="JX395">
        <v>490.77</v>
      </c>
      <c r="JY395">
        <v>444.467</v>
      </c>
      <c r="JZ395">
        <v>27.6545</v>
      </c>
      <c r="KA395">
        <v>29.1011</v>
      </c>
      <c r="KB395">
        <v>30</v>
      </c>
      <c r="KC395">
        <v>28.9439</v>
      </c>
      <c r="KD395">
        <v>28.8757</v>
      </c>
      <c r="KE395">
        <v>58.0402</v>
      </c>
      <c r="KF395">
        <v>15.2731</v>
      </c>
      <c r="KG395">
        <v>37.0169</v>
      </c>
      <c r="KH395">
        <v>27.6363</v>
      </c>
      <c r="KI395">
        <v>1523.46</v>
      </c>
      <c r="KJ395">
        <v>20.5861</v>
      </c>
      <c r="KK395">
        <v>100.928</v>
      </c>
      <c r="KL395">
        <v>100.486</v>
      </c>
    </row>
    <row r="396" spans="1:298">
      <c r="A396">
        <v>380</v>
      </c>
      <c r="B396">
        <v>1758650593.6</v>
      </c>
      <c r="C396">
        <v>8967.599999904633</v>
      </c>
      <c r="D396" t="s">
        <v>1207</v>
      </c>
      <c r="E396" t="s">
        <v>1208</v>
      </c>
      <c r="F396">
        <v>5</v>
      </c>
      <c r="G396" t="s">
        <v>1026</v>
      </c>
      <c r="H396" t="s">
        <v>437</v>
      </c>
      <c r="I396" t="s">
        <v>438</v>
      </c>
      <c r="J396">
        <v>1758650586.1</v>
      </c>
      <c r="K396">
        <f>(L396)/1000</f>
        <v>0</v>
      </c>
      <c r="L396">
        <f>IF(DQ396, AO396, AI396)</f>
        <v>0</v>
      </c>
      <c r="M396">
        <f>IF(DQ396, AJ396, AH396)</f>
        <v>0</v>
      </c>
      <c r="N396">
        <f>DS396 - IF(AV396&gt;1, M396*DM396*100.0/(AX396), 0)</f>
        <v>0</v>
      </c>
      <c r="O396">
        <f>((U396-K396/2)*N396-M396)/(U396+K396/2)</f>
        <v>0</v>
      </c>
      <c r="P396">
        <f>O396*(DZ396+EA396)/1000.0</f>
        <v>0</v>
      </c>
      <c r="Q396">
        <f>(DS396 - IF(AV396&gt;1, M396*DM396*100.0/(AX396), 0))*(DZ396+EA396)/1000.0</f>
        <v>0</v>
      </c>
      <c r="R396">
        <f>2.0/((1/T396-1/S396)+SIGN(T396)*SQRT((1/T396-1/S396)*(1/T396-1/S396) + 4*DN396/((DN396+1)*(DN396+1))*(2*1/T396*1/S396-1/S396*1/S396)))</f>
        <v>0</v>
      </c>
      <c r="S396">
        <f>IF(LEFT(DO396,1)&lt;&gt;"0",IF(LEFT(DO396,1)="1",3.0,DP396),$D$5+$E$5*(EG396*DZ396/($K$5*1000))+$F$5*(EG396*DZ396/($K$5*1000))*MAX(MIN(DM396,$J$5),$I$5)*MAX(MIN(DM396,$J$5),$I$5)+$G$5*MAX(MIN(DM396,$J$5),$I$5)*(EG396*DZ396/($K$5*1000))+$H$5*(EG396*DZ396/($K$5*1000))*(EG396*DZ396/($K$5*1000)))</f>
        <v>0</v>
      </c>
      <c r="T396">
        <f>K396*(1000-(1000*0.61365*exp(17.502*X396/(240.97+X396))/(DZ396+EA396)+DU396)/2)/(1000*0.61365*exp(17.502*X396/(240.97+X396))/(DZ396+EA396)-DU396)</f>
        <v>0</v>
      </c>
      <c r="U396">
        <f>1/((DN396+1)/(R396/1.6)+1/(S396/1.37)) + DN396/((DN396+1)/(R396/1.6) + DN396/(S396/1.37))</f>
        <v>0</v>
      </c>
      <c r="V396">
        <f>(DI396*DL396)</f>
        <v>0</v>
      </c>
      <c r="W396">
        <f>(EB396+(V396+2*0.95*5.67E-8*(((EB396+$B$7)+273)^4-(EB396+273)^4)-44100*K396)/(1.84*29.3*S396+8*0.95*5.67E-8*(EB396+273)^3))</f>
        <v>0</v>
      </c>
      <c r="X396">
        <f>($C$7*EC396+$D$7*ED396+$E$7*W396)</f>
        <v>0</v>
      </c>
      <c r="Y396">
        <f>0.61365*exp(17.502*X396/(240.97+X396))</f>
        <v>0</v>
      </c>
      <c r="Z396">
        <f>(AA396/AB396*100)</f>
        <v>0</v>
      </c>
      <c r="AA396">
        <f>DU396*(DZ396+EA396)/1000</f>
        <v>0</v>
      </c>
      <c r="AB396">
        <f>0.61365*exp(17.502*EB396/(240.97+EB396))</f>
        <v>0</v>
      </c>
      <c r="AC396">
        <f>(Y396-DU396*(DZ396+EA396)/1000)</f>
        <v>0</v>
      </c>
      <c r="AD396">
        <f>(-K396*44100)</f>
        <v>0</v>
      </c>
      <c r="AE396">
        <f>2*29.3*S396*0.92*(EB396-X396)</f>
        <v>0</v>
      </c>
      <c r="AF396">
        <f>2*0.95*5.67E-8*(((EB396+$B$7)+273)^4-(X396+273)^4)</f>
        <v>0</v>
      </c>
      <c r="AG396">
        <f>V396+AF396+AD396+AE396</f>
        <v>0</v>
      </c>
      <c r="AH396">
        <f>DY396*AV396*(DT396-DS396*(1000-AV396*DV396)/(1000-AV396*DU396))/(100*DM396)</f>
        <v>0</v>
      </c>
      <c r="AI396">
        <f>1000*DY396*AV396*(DU396-DV396)/(100*DM396*(1000-AV396*DU396))</f>
        <v>0</v>
      </c>
      <c r="AJ396">
        <f>(AK396 - AL396 - DZ396*1E3/(8.314*(EB396+273.15)) * AN396/DY396 * AM396) * DY396/(100*DM396) * (1000 - DV396)/1000</f>
        <v>0</v>
      </c>
      <c r="AK396">
        <v>1541.986843588036</v>
      </c>
      <c r="AL396">
        <v>1481.929757575757</v>
      </c>
      <c r="AM396">
        <v>3.461960522602982</v>
      </c>
      <c r="AN396">
        <v>64.96223837057754</v>
      </c>
      <c r="AO396">
        <f>(AQ396 - AP396 + DZ396*1E3/(8.314*(EB396+273.15)) * AS396/DY396 * AR396) * DY396/(100*DM396) * 1000/(1000 - AQ396)</f>
        <v>0</v>
      </c>
      <c r="AP396">
        <v>20.47332485269881</v>
      </c>
      <c r="AQ396">
        <v>23.63324303030302</v>
      </c>
      <c r="AR396">
        <v>-0.0009568540074173311</v>
      </c>
      <c r="AS396">
        <v>107.1830395523258</v>
      </c>
      <c r="AT396">
        <v>0</v>
      </c>
      <c r="AU396">
        <v>0</v>
      </c>
      <c r="AV396">
        <f>IF(AT396*$H$13&gt;=AX396,1.0,(AX396/(AX396-AT396*$H$13)))</f>
        <v>0</v>
      </c>
      <c r="AW396">
        <f>(AV396-1)*100</f>
        <v>0</v>
      </c>
      <c r="AX396">
        <f>MAX(0,($B$13+$C$13*EG396)/(1+$D$13*EG396)*DZ396/(EB396+273)*$E$13)</f>
        <v>0</v>
      </c>
      <c r="AY396" t="s">
        <v>439</v>
      </c>
      <c r="AZ396" t="s">
        <v>439</v>
      </c>
      <c r="BA396">
        <v>0</v>
      </c>
      <c r="BB396">
        <v>0</v>
      </c>
      <c r="BC396">
        <f>1-BA396/BB396</f>
        <v>0</v>
      </c>
      <c r="BD396">
        <v>0</v>
      </c>
      <c r="BE396" t="s">
        <v>439</v>
      </c>
      <c r="BF396" t="s">
        <v>439</v>
      </c>
      <c r="BG396">
        <v>0</v>
      </c>
      <c r="BH396">
        <v>0</v>
      </c>
      <c r="BI396">
        <f>1-BG396/BH396</f>
        <v>0</v>
      </c>
      <c r="BJ396">
        <v>0.5</v>
      </c>
      <c r="BK396">
        <f>DJ396</f>
        <v>0</v>
      </c>
      <c r="BL396">
        <f>M396</f>
        <v>0</v>
      </c>
      <c r="BM396">
        <f>BI396*BJ396*BK396</f>
        <v>0</v>
      </c>
      <c r="BN396">
        <f>(BL396-BD396)/BK396</f>
        <v>0</v>
      </c>
      <c r="BO396">
        <f>(BB396-BH396)/BH396</f>
        <v>0</v>
      </c>
      <c r="BP396">
        <f>BA396/(BC396+BA396/BH396)</f>
        <v>0</v>
      </c>
      <c r="BQ396" t="s">
        <v>439</v>
      </c>
      <c r="BR396">
        <v>0</v>
      </c>
      <c r="BS396">
        <f>IF(BR396&lt;&gt;0, BR396, BP396)</f>
        <v>0</v>
      </c>
      <c r="BT396">
        <f>1-BS396/BH396</f>
        <v>0</v>
      </c>
      <c r="BU396">
        <f>(BH396-BG396)/(BH396-BS396)</f>
        <v>0</v>
      </c>
      <c r="BV396">
        <f>(BB396-BH396)/(BB396-BS396)</f>
        <v>0</v>
      </c>
      <c r="BW396">
        <f>(BH396-BG396)/(BH396-BA396)</f>
        <v>0</v>
      </c>
      <c r="BX396">
        <f>(BB396-BH396)/(BB396-BA396)</f>
        <v>0</v>
      </c>
      <c r="BY396">
        <f>(BU396*BS396/BG396)</f>
        <v>0</v>
      </c>
      <c r="BZ396">
        <f>(1-BY396)</f>
        <v>0</v>
      </c>
      <c r="DI396">
        <f>$B$11*EH396+$C$11*EI396+$F$11*ET396*(1-EW396)</f>
        <v>0</v>
      </c>
      <c r="DJ396">
        <f>DI396*DK396</f>
        <v>0</v>
      </c>
      <c r="DK396">
        <f>($B$11*$D$9+$C$11*$D$9+$F$11*((FG396+EY396)/MAX(FG396+EY396+FH396, 0.1)*$I$9+FH396/MAX(FG396+EY396+FH396, 0.1)*$J$9))/($B$11+$C$11+$F$11)</f>
        <v>0</v>
      </c>
      <c r="DL396">
        <f>($B$11*$K$9+$C$11*$K$9+$F$11*((FG396+EY396)/MAX(FG396+EY396+FH396, 0.1)*$P$9+FH396/MAX(FG396+EY396+FH396, 0.1)*$Q$9))/($B$11+$C$11+$F$11)</f>
        <v>0</v>
      </c>
      <c r="DM396">
        <v>3.7</v>
      </c>
      <c r="DN396">
        <v>0.5</v>
      </c>
      <c r="DO396" t="s">
        <v>440</v>
      </c>
      <c r="DP396">
        <v>2</v>
      </c>
      <c r="DQ396" t="b">
        <v>1</v>
      </c>
      <c r="DR396">
        <v>1758650586.1</v>
      </c>
      <c r="DS396">
        <v>1423.201481481482</v>
      </c>
      <c r="DT396">
        <v>1495.545555555555</v>
      </c>
      <c r="DU396">
        <v>23.66542592592593</v>
      </c>
      <c r="DV396">
        <v>20.32514074074074</v>
      </c>
      <c r="DW396">
        <v>1423.595925925926</v>
      </c>
      <c r="DX396">
        <v>23.51994074074074</v>
      </c>
      <c r="DY396">
        <v>499.9956666666666</v>
      </c>
      <c r="DZ396">
        <v>90.42495185185186</v>
      </c>
      <c r="EA396">
        <v>0.03065277407407407</v>
      </c>
      <c r="EB396">
        <v>30.30360740740741</v>
      </c>
      <c r="EC396">
        <v>30.11257407407407</v>
      </c>
      <c r="ED396">
        <v>999.9000000000001</v>
      </c>
      <c r="EE396">
        <v>0</v>
      </c>
      <c r="EF396">
        <v>0</v>
      </c>
      <c r="EG396">
        <v>9999.579629629628</v>
      </c>
      <c r="EH396">
        <v>0</v>
      </c>
      <c r="EI396">
        <v>11.8036</v>
      </c>
      <c r="EJ396">
        <v>-72.34472592592593</v>
      </c>
      <c r="EK396">
        <v>1457.697407407408</v>
      </c>
      <c r="EL396">
        <v>1526.574444444444</v>
      </c>
      <c r="EM396">
        <v>3.340279259259259</v>
      </c>
      <c r="EN396">
        <v>1495.545555555555</v>
      </c>
      <c r="EO396">
        <v>20.32514074074074</v>
      </c>
      <c r="EP396">
        <v>2.139944444444444</v>
      </c>
      <c r="EQ396">
        <v>1.837901111111111</v>
      </c>
      <c r="ER396">
        <v>18.51966296296296</v>
      </c>
      <c r="ES396">
        <v>16.1127</v>
      </c>
      <c r="ET396">
        <v>2000.00037037037</v>
      </c>
      <c r="EU396">
        <v>0.9800036296296296</v>
      </c>
      <c r="EV396">
        <v>0.01999663703703704</v>
      </c>
      <c r="EW396">
        <v>0</v>
      </c>
      <c r="EX396">
        <v>595.497037037037</v>
      </c>
      <c r="EY396">
        <v>5.00097</v>
      </c>
      <c r="EZ396">
        <v>11934.16296296296</v>
      </c>
      <c r="FA396">
        <v>16707.5962962963</v>
      </c>
      <c r="FB396">
        <v>41.125</v>
      </c>
      <c r="FC396">
        <v>41.44633333333333</v>
      </c>
      <c r="FD396">
        <v>41.04822222222221</v>
      </c>
      <c r="FE396">
        <v>41.01837037037038</v>
      </c>
      <c r="FF396">
        <v>41.68699999999999</v>
      </c>
      <c r="FG396">
        <v>1955.109629629629</v>
      </c>
      <c r="FH396">
        <v>39.89000000000001</v>
      </c>
      <c r="FI396">
        <v>0</v>
      </c>
      <c r="FJ396">
        <v>1758650595</v>
      </c>
      <c r="FK396">
        <v>0</v>
      </c>
      <c r="FL396">
        <v>595.52928</v>
      </c>
      <c r="FM396">
        <v>2.332692303605599</v>
      </c>
      <c r="FN396">
        <v>9.67692312496257</v>
      </c>
      <c r="FO396">
        <v>11934.228</v>
      </c>
      <c r="FP396">
        <v>15</v>
      </c>
      <c r="FQ396">
        <v>0</v>
      </c>
      <c r="FR396" t="s">
        <v>441</v>
      </c>
      <c r="FS396">
        <v>1747247426.5</v>
      </c>
      <c r="FT396">
        <v>1747247420.5</v>
      </c>
      <c r="FU396">
        <v>0</v>
      </c>
      <c r="FV396">
        <v>1.027</v>
      </c>
      <c r="FW396">
        <v>0.031</v>
      </c>
      <c r="FX396">
        <v>0.02</v>
      </c>
      <c r="FY396">
        <v>0.05</v>
      </c>
      <c r="FZ396">
        <v>420</v>
      </c>
      <c r="GA396">
        <v>16</v>
      </c>
      <c r="GB396">
        <v>0.01</v>
      </c>
      <c r="GC396">
        <v>0.1</v>
      </c>
      <c r="GD396">
        <v>-72.3359475</v>
      </c>
      <c r="GE396">
        <v>0.6382097560977394</v>
      </c>
      <c r="GF396">
        <v>0.1654748092422221</v>
      </c>
      <c r="GG396">
        <v>0</v>
      </c>
      <c r="GH396">
        <v>595.4250294117647</v>
      </c>
      <c r="GI396">
        <v>1.309197859884251</v>
      </c>
      <c r="GJ396">
        <v>0.2437934860508533</v>
      </c>
      <c r="GK396">
        <v>-1</v>
      </c>
      <c r="GL396">
        <v>3.4635735</v>
      </c>
      <c r="GM396">
        <v>-1.976261988742958</v>
      </c>
      <c r="GN396">
        <v>0.1904688777011877</v>
      </c>
      <c r="GO396">
        <v>0</v>
      </c>
      <c r="GP396">
        <v>0</v>
      </c>
      <c r="GQ396">
        <v>2</v>
      </c>
      <c r="GR396" t="s">
        <v>482</v>
      </c>
      <c r="GS396">
        <v>3.13572</v>
      </c>
      <c r="GT396">
        <v>2.69114</v>
      </c>
      <c r="GU396">
        <v>0.216656</v>
      </c>
      <c r="GV396">
        <v>0.221032</v>
      </c>
      <c r="GW396">
        <v>0.105018</v>
      </c>
      <c r="GX396">
        <v>0.094029</v>
      </c>
      <c r="GY396">
        <v>24880.3</v>
      </c>
      <c r="GZ396">
        <v>24788.9</v>
      </c>
      <c r="HA396">
        <v>29530.9</v>
      </c>
      <c r="HB396">
        <v>29413</v>
      </c>
      <c r="HC396">
        <v>34921.4</v>
      </c>
      <c r="HD396">
        <v>35301</v>
      </c>
      <c r="HE396">
        <v>41555.6</v>
      </c>
      <c r="HF396">
        <v>41789.1</v>
      </c>
      <c r="HG396">
        <v>1.92008</v>
      </c>
      <c r="HH396">
        <v>1.86275</v>
      </c>
      <c r="HI396">
        <v>0.0787042</v>
      </c>
      <c r="HJ396">
        <v>0</v>
      </c>
      <c r="HK396">
        <v>28.8365</v>
      </c>
      <c r="HL396">
        <v>999.9</v>
      </c>
      <c r="HM396">
        <v>43.7</v>
      </c>
      <c r="HN396">
        <v>32</v>
      </c>
      <c r="HO396">
        <v>23.0759</v>
      </c>
      <c r="HP396">
        <v>61.9326</v>
      </c>
      <c r="HQ396">
        <v>25.8053</v>
      </c>
      <c r="HR396">
        <v>1</v>
      </c>
      <c r="HS396">
        <v>0.115701</v>
      </c>
      <c r="HT396">
        <v>0.922516</v>
      </c>
      <c r="HU396">
        <v>20.3353</v>
      </c>
      <c r="HV396">
        <v>5.21504</v>
      </c>
      <c r="HW396">
        <v>12.0135</v>
      </c>
      <c r="HX396">
        <v>4.98875</v>
      </c>
      <c r="HY396">
        <v>3.28758</v>
      </c>
      <c r="HZ396">
        <v>9999</v>
      </c>
      <c r="IA396">
        <v>9999</v>
      </c>
      <c r="IB396">
        <v>9999</v>
      </c>
      <c r="IC396">
        <v>999.9</v>
      </c>
      <c r="ID396">
        <v>1.86761</v>
      </c>
      <c r="IE396">
        <v>1.86676</v>
      </c>
      <c r="IF396">
        <v>1.86608</v>
      </c>
      <c r="IG396">
        <v>1.86601</v>
      </c>
      <c r="IH396">
        <v>1.86791</v>
      </c>
      <c r="II396">
        <v>1.87027</v>
      </c>
      <c r="IJ396">
        <v>1.86894</v>
      </c>
      <c r="IK396">
        <v>1.87042</v>
      </c>
      <c r="IL396">
        <v>0</v>
      </c>
      <c r="IM396">
        <v>0</v>
      </c>
      <c r="IN396">
        <v>0</v>
      </c>
      <c r="IO396">
        <v>0</v>
      </c>
      <c r="IP396" t="s">
        <v>443</v>
      </c>
      <c r="IQ396" t="s">
        <v>444</v>
      </c>
      <c r="IR396" t="s">
        <v>445</v>
      </c>
      <c r="IS396" t="s">
        <v>445</v>
      </c>
      <c r="IT396" t="s">
        <v>445</v>
      </c>
      <c r="IU396" t="s">
        <v>445</v>
      </c>
      <c r="IV396">
        <v>0</v>
      </c>
      <c r="IW396">
        <v>100</v>
      </c>
      <c r="IX396">
        <v>100</v>
      </c>
      <c r="IY396">
        <v>-0.42</v>
      </c>
      <c r="IZ396">
        <v>0.1451</v>
      </c>
      <c r="JA396">
        <v>0.1520806729546384</v>
      </c>
      <c r="JB396">
        <v>0.0003178419753343253</v>
      </c>
      <c r="JC396">
        <v>-6.012475575984678E-07</v>
      </c>
      <c r="JD396">
        <v>7.594320938325871E-11</v>
      </c>
      <c r="JE396">
        <v>-0.06537213769188976</v>
      </c>
      <c r="JF396">
        <v>-0.002779077146552394</v>
      </c>
      <c r="JG396">
        <v>0.0007843295920201409</v>
      </c>
      <c r="JH396">
        <v>-1.211717912536145E-05</v>
      </c>
      <c r="JI396">
        <v>4</v>
      </c>
      <c r="JJ396">
        <v>2338</v>
      </c>
      <c r="JK396">
        <v>1</v>
      </c>
      <c r="JL396">
        <v>27</v>
      </c>
      <c r="JM396">
        <v>190052.8</v>
      </c>
      <c r="JN396">
        <v>190052.9</v>
      </c>
      <c r="JO396">
        <v>2.92236</v>
      </c>
      <c r="JP396">
        <v>2.22778</v>
      </c>
      <c r="JQ396">
        <v>1.39771</v>
      </c>
      <c r="JR396">
        <v>2.34497</v>
      </c>
      <c r="JS396">
        <v>1.49536</v>
      </c>
      <c r="JT396">
        <v>2.7124</v>
      </c>
      <c r="JU396">
        <v>36.9556</v>
      </c>
      <c r="JV396">
        <v>24.07</v>
      </c>
      <c r="JW396">
        <v>18</v>
      </c>
      <c r="JX396">
        <v>490.612</v>
      </c>
      <c r="JY396">
        <v>444.457</v>
      </c>
      <c r="JZ396">
        <v>27.5407</v>
      </c>
      <c r="KA396">
        <v>29.0997</v>
      </c>
      <c r="KB396">
        <v>30.0002</v>
      </c>
      <c r="KC396">
        <v>28.942</v>
      </c>
      <c r="KD396">
        <v>28.8744</v>
      </c>
      <c r="KE396">
        <v>58.506</v>
      </c>
      <c r="KF396">
        <v>14.9958</v>
      </c>
      <c r="KG396">
        <v>37.4215</v>
      </c>
      <c r="KH396">
        <v>27.5247</v>
      </c>
      <c r="KI396">
        <v>1536.85</v>
      </c>
      <c r="KJ396">
        <v>20.7212</v>
      </c>
      <c r="KK396">
        <v>100.928</v>
      </c>
      <c r="KL396">
        <v>100.487</v>
      </c>
    </row>
    <row r="397" spans="1:298">
      <c r="A397">
        <v>381</v>
      </c>
      <c r="B397">
        <v>1758650598.6</v>
      </c>
      <c r="C397">
        <v>8972.599999904633</v>
      </c>
      <c r="D397" t="s">
        <v>1209</v>
      </c>
      <c r="E397" t="s">
        <v>1210</v>
      </c>
      <c r="F397">
        <v>5</v>
      </c>
      <c r="G397" t="s">
        <v>1026</v>
      </c>
      <c r="H397" t="s">
        <v>437</v>
      </c>
      <c r="I397" t="s">
        <v>438</v>
      </c>
      <c r="J397">
        <v>1758650590.814285</v>
      </c>
      <c r="K397">
        <f>(L397)/1000</f>
        <v>0</v>
      </c>
      <c r="L397">
        <f>IF(DQ397, AO397, AI397)</f>
        <v>0</v>
      </c>
      <c r="M397">
        <f>IF(DQ397, AJ397, AH397)</f>
        <v>0</v>
      </c>
      <c r="N397">
        <f>DS397 - IF(AV397&gt;1, M397*DM397*100.0/(AX397), 0)</f>
        <v>0</v>
      </c>
      <c r="O397">
        <f>((U397-K397/2)*N397-M397)/(U397+K397/2)</f>
        <v>0</v>
      </c>
      <c r="P397">
        <f>O397*(DZ397+EA397)/1000.0</f>
        <v>0</v>
      </c>
      <c r="Q397">
        <f>(DS397 - IF(AV397&gt;1, M397*DM397*100.0/(AX397), 0))*(DZ397+EA397)/1000.0</f>
        <v>0</v>
      </c>
      <c r="R397">
        <f>2.0/((1/T397-1/S397)+SIGN(T397)*SQRT((1/T397-1/S397)*(1/T397-1/S397) + 4*DN397/((DN397+1)*(DN397+1))*(2*1/T397*1/S397-1/S397*1/S397)))</f>
        <v>0</v>
      </c>
      <c r="S397">
        <f>IF(LEFT(DO397,1)&lt;&gt;"0",IF(LEFT(DO397,1)="1",3.0,DP397),$D$5+$E$5*(EG397*DZ397/($K$5*1000))+$F$5*(EG397*DZ397/($K$5*1000))*MAX(MIN(DM397,$J$5),$I$5)*MAX(MIN(DM397,$J$5),$I$5)+$G$5*MAX(MIN(DM397,$J$5),$I$5)*(EG397*DZ397/($K$5*1000))+$H$5*(EG397*DZ397/($K$5*1000))*(EG397*DZ397/($K$5*1000)))</f>
        <v>0</v>
      </c>
      <c r="T397">
        <f>K397*(1000-(1000*0.61365*exp(17.502*X397/(240.97+X397))/(DZ397+EA397)+DU397)/2)/(1000*0.61365*exp(17.502*X397/(240.97+X397))/(DZ397+EA397)-DU397)</f>
        <v>0</v>
      </c>
      <c r="U397">
        <f>1/((DN397+1)/(R397/1.6)+1/(S397/1.37)) + DN397/((DN397+1)/(R397/1.6) + DN397/(S397/1.37))</f>
        <v>0</v>
      </c>
      <c r="V397">
        <f>(DI397*DL397)</f>
        <v>0</v>
      </c>
      <c r="W397">
        <f>(EB397+(V397+2*0.95*5.67E-8*(((EB397+$B$7)+273)^4-(EB397+273)^4)-44100*K397)/(1.84*29.3*S397+8*0.95*5.67E-8*(EB397+273)^3))</f>
        <v>0</v>
      </c>
      <c r="X397">
        <f>($C$7*EC397+$D$7*ED397+$E$7*W397)</f>
        <v>0</v>
      </c>
      <c r="Y397">
        <f>0.61365*exp(17.502*X397/(240.97+X397))</f>
        <v>0</v>
      </c>
      <c r="Z397">
        <f>(AA397/AB397*100)</f>
        <v>0</v>
      </c>
      <c r="AA397">
        <f>DU397*(DZ397+EA397)/1000</f>
        <v>0</v>
      </c>
      <c r="AB397">
        <f>0.61365*exp(17.502*EB397/(240.97+EB397))</f>
        <v>0</v>
      </c>
      <c r="AC397">
        <f>(Y397-DU397*(DZ397+EA397)/1000)</f>
        <v>0</v>
      </c>
      <c r="AD397">
        <f>(-K397*44100)</f>
        <v>0</v>
      </c>
      <c r="AE397">
        <f>2*29.3*S397*0.92*(EB397-X397)</f>
        <v>0</v>
      </c>
      <c r="AF397">
        <f>2*0.95*5.67E-8*(((EB397+$B$7)+273)^4-(X397+273)^4)</f>
        <v>0</v>
      </c>
      <c r="AG397">
        <f>V397+AF397+AD397+AE397</f>
        <v>0</v>
      </c>
      <c r="AH397">
        <f>DY397*AV397*(DT397-DS397*(1000-AV397*DV397)/(1000-AV397*DU397))/(100*DM397)</f>
        <v>0</v>
      </c>
      <c r="AI397">
        <f>1000*DY397*AV397*(DU397-DV397)/(100*DM397*(1000-AV397*DU397))</f>
        <v>0</v>
      </c>
      <c r="AJ397">
        <f>(AK397 - AL397 - DZ397*1E3/(8.314*(EB397+273.15)) * AN397/DY397 * AM397) * DY397/(100*DM397) * (1000 - DV397)/1000</f>
        <v>0</v>
      </c>
      <c r="AK397">
        <v>1559.126214669423</v>
      </c>
      <c r="AL397">
        <v>1499.449393939394</v>
      </c>
      <c r="AM397">
        <v>3.480688325454556</v>
      </c>
      <c r="AN397">
        <v>64.96223837057754</v>
      </c>
      <c r="AO397">
        <f>(AQ397 - AP397 + DZ397*1E3/(8.314*(EB397+273.15)) * AS397/DY397 * AR397) * DY397/(100*DM397) * 1000/(1000 - AQ397)</f>
        <v>0</v>
      </c>
      <c r="AP397">
        <v>20.61896766266343</v>
      </c>
      <c r="AQ397">
        <v>23.62362</v>
      </c>
      <c r="AR397">
        <v>-0.0002552634520676198</v>
      </c>
      <c r="AS397">
        <v>107.1830395523258</v>
      </c>
      <c r="AT397">
        <v>0</v>
      </c>
      <c r="AU397">
        <v>0</v>
      </c>
      <c r="AV397">
        <f>IF(AT397*$H$13&gt;=AX397,1.0,(AX397/(AX397-AT397*$H$13)))</f>
        <v>0</v>
      </c>
      <c r="AW397">
        <f>(AV397-1)*100</f>
        <v>0</v>
      </c>
      <c r="AX397">
        <f>MAX(0,($B$13+$C$13*EG397)/(1+$D$13*EG397)*DZ397/(EB397+273)*$E$13)</f>
        <v>0</v>
      </c>
      <c r="AY397" t="s">
        <v>439</v>
      </c>
      <c r="AZ397" t="s">
        <v>439</v>
      </c>
      <c r="BA397">
        <v>0</v>
      </c>
      <c r="BB397">
        <v>0</v>
      </c>
      <c r="BC397">
        <f>1-BA397/BB397</f>
        <v>0</v>
      </c>
      <c r="BD397">
        <v>0</v>
      </c>
      <c r="BE397" t="s">
        <v>439</v>
      </c>
      <c r="BF397" t="s">
        <v>439</v>
      </c>
      <c r="BG397">
        <v>0</v>
      </c>
      <c r="BH397">
        <v>0</v>
      </c>
      <c r="BI397">
        <f>1-BG397/BH397</f>
        <v>0</v>
      </c>
      <c r="BJ397">
        <v>0.5</v>
      </c>
      <c r="BK397">
        <f>DJ397</f>
        <v>0</v>
      </c>
      <c r="BL397">
        <f>M397</f>
        <v>0</v>
      </c>
      <c r="BM397">
        <f>BI397*BJ397*BK397</f>
        <v>0</v>
      </c>
      <c r="BN397">
        <f>(BL397-BD397)/BK397</f>
        <v>0</v>
      </c>
      <c r="BO397">
        <f>(BB397-BH397)/BH397</f>
        <v>0</v>
      </c>
      <c r="BP397">
        <f>BA397/(BC397+BA397/BH397)</f>
        <v>0</v>
      </c>
      <c r="BQ397" t="s">
        <v>439</v>
      </c>
      <c r="BR397">
        <v>0</v>
      </c>
      <c r="BS397">
        <f>IF(BR397&lt;&gt;0, BR397, BP397)</f>
        <v>0</v>
      </c>
      <c r="BT397">
        <f>1-BS397/BH397</f>
        <v>0</v>
      </c>
      <c r="BU397">
        <f>(BH397-BG397)/(BH397-BS397)</f>
        <v>0</v>
      </c>
      <c r="BV397">
        <f>(BB397-BH397)/(BB397-BS397)</f>
        <v>0</v>
      </c>
      <c r="BW397">
        <f>(BH397-BG397)/(BH397-BA397)</f>
        <v>0</v>
      </c>
      <c r="BX397">
        <f>(BB397-BH397)/(BB397-BA397)</f>
        <v>0</v>
      </c>
      <c r="BY397">
        <f>(BU397*BS397/BG397)</f>
        <v>0</v>
      </c>
      <c r="BZ397">
        <f>(1-BY397)</f>
        <v>0</v>
      </c>
      <c r="DI397">
        <f>$B$11*EH397+$C$11*EI397+$F$11*ET397*(1-EW397)</f>
        <v>0</v>
      </c>
      <c r="DJ397">
        <f>DI397*DK397</f>
        <v>0</v>
      </c>
      <c r="DK397">
        <f>($B$11*$D$9+$C$11*$D$9+$F$11*((FG397+EY397)/MAX(FG397+EY397+FH397, 0.1)*$I$9+FH397/MAX(FG397+EY397+FH397, 0.1)*$J$9))/($B$11+$C$11+$F$11)</f>
        <v>0</v>
      </c>
      <c r="DL397">
        <f>($B$11*$K$9+$C$11*$K$9+$F$11*((FG397+EY397)/MAX(FG397+EY397+FH397, 0.1)*$P$9+FH397/MAX(FG397+EY397+FH397, 0.1)*$Q$9))/($B$11+$C$11+$F$11)</f>
        <v>0</v>
      </c>
      <c r="DM397">
        <v>3.7</v>
      </c>
      <c r="DN397">
        <v>0.5</v>
      </c>
      <c r="DO397" t="s">
        <v>440</v>
      </c>
      <c r="DP397">
        <v>2</v>
      </c>
      <c r="DQ397" t="b">
        <v>1</v>
      </c>
      <c r="DR397">
        <v>1758650590.814285</v>
      </c>
      <c r="DS397">
        <v>1439.235714285714</v>
      </c>
      <c r="DT397">
        <v>1511.334642857143</v>
      </c>
      <c r="DU397">
        <v>23.64461785714286</v>
      </c>
      <c r="DV397">
        <v>20.45555</v>
      </c>
      <c r="DW397">
        <v>1439.644642857143</v>
      </c>
      <c r="DX397">
        <v>23.49941428571428</v>
      </c>
      <c r="DY397">
        <v>499.9975714285714</v>
      </c>
      <c r="DZ397">
        <v>90.4251642857143</v>
      </c>
      <c r="EA397">
        <v>0.03065578928571428</v>
      </c>
      <c r="EB397">
        <v>30.28136785714286</v>
      </c>
      <c r="EC397">
        <v>30.11269285714286</v>
      </c>
      <c r="ED397">
        <v>999.9000000000002</v>
      </c>
      <c r="EE397">
        <v>0</v>
      </c>
      <c r="EF397">
        <v>0</v>
      </c>
      <c r="EG397">
        <v>9999.352499999999</v>
      </c>
      <c r="EH397">
        <v>0</v>
      </c>
      <c r="EI397">
        <v>11.8036</v>
      </c>
      <c r="EJ397">
        <v>-72.09948571428571</v>
      </c>
      <c r="EK397">
        <v>1474.088571428572</v>
      </c>
      <c r="EL397">
        <v>1542.896071428572</v>
      </c>
      <c r="EM397">
        <v>3.189076428571429</v>
      </c>
      <c r="EN397">
        <v>1511.334642857143</v>
      </c>
      <c r="EO397">
        <v>20.45555</v>
      </c>
      <c r="EP397">
        <v>2.138067857142857</v>
      </c>
      <c r="EQ397">
        <v>1.849696071428572</v>
      </c>
      <c r="ER397">
        <v>18.50566428571429</v>
      </c>
      <c r="ES397">
        <v>16.21295357142857</v>
      </c>
      <c r="ET397">
        <v>2000.003214285714</v>
      </c>
      <c r="EU397">
        <v>0.980003857142857</v>
      </c>
      <c r="EV397">
        <v>0.01999638214285714</v>
      </c>
      <c r="EW397">
        <v>0</v>
      </c>
      <c r="EX397">
        <v>595.5540000000001</v>
      </c>
      <c r="EY397">
        <v>5.00097</v>
      </c>
      <c r="EZ397">
        <v>11934.63214285714</v>
      </c>
      <c r="FA397">
        <v>16707.63571428572</v>
      </c>
      <c r="FB397">
        <v>41.125</v>
      </c>
      <c r="FC397">
        <v>41.44149999999998</v>
      </c>
      <c r="FD397">
        <v>41.05314285714284</v>
      </c>
      <c r="FE397">
        <v>41.00885714285715</v>
      </c>
      <c r="FF397">
        <v>41.68699999999999</v>
      </c>
      <c r="FG397">
        <v>1955.112857142857</v>
      </c>
      <c r="FH397">
        <v>39.89000000000001</v>
      </c>
      <c r="FI397">
        <v>0</v>
      </c>
      <c r="FJ397">
        <v>1758650599.8</v>
      </c>
      <c r="FK397">
        <v>0</v>
      </c>
      <c r="FL397">
        <v>595.5499600000001</v>
      </c>
      <c r="FM397">
        <v>-0.21330768753089</v>
      </c>
      <c r="FN397">
        <v>0.6923077763470367</v>
      </c>
      <c r="FO397">
        <v>11934.652</v>
      </c>
      <c r="FP397">
        <v>15</v>
      </c>
      <c r="FQ397">
        <v>0</v>
      </c>
      <c r="FR397" t="s">
        <v>441</v>
      </c>
      <c r="FS397">
        <v>1747247426.5</v>
      </c>
      <c r="FT397">
        <v>1747247420.5</v>
      </c>
      <c r="FU397">
        <v>0</v>
      </c>
      <c r="FV397">
        <v>1.027</v>
      </c>
      <c r="FW397">
        <v>0.031</v>
      </c>
      <c r="FX397">
        <v>0.02</v>
      </c>
      <c r="FY397">
        <v>0.05</v>
      </c>
      <c r="FZ397">
        <v>420</v>
      </c>
      <c r="GA397">
        <v>16</v>
      </c>
      <c r="GB397">
        <v>0.01</v>
      </c>
      <c r="GC397">
        <v>0.1</v>
      </c>
      <c r="GD397">
        <v>-72.22637804878049</v>
      </c>
      <c r="GE397">
        <v>2.241871777003449</v>
      </c>
      <c r="GF397">
        <v>0.3144006318743996</v>
      </c>
      <c r="GG397">
        <v>0</v>
      </c>
      <c r="GH397">
        <v>595.4776764705883</v>
      </c>
      <c r="GI397">
        <v>0.8196333126903212</v>
      </c>
      <c r="GJ397">
        <v>0.2868984982008352</v>
      </c>
      <c r="GK397">
        <v>-1</v>
      </c>
      <c r="GL397">
        <v>3.291801951219512</v>
      </c>
      <c r="GM397">
        <v>-1.923587874564452</v>
      </c>
      <c r="GN397">
        <v>0.1896994723525263</v>
      </c>
      <c r="GO397">
        <v>0</v>
      </c>
      <c r="GP397">
        <v>0</v>
      </c>
      <c r="GQ397">
        <v>2</v>
      </c>
      <c r="GR397" t="s">
        <v>482</v>
      </c>
      <c r="GS397">
        <v>3.13559</v>
      </c>
      <c r="GT397">
        <v>2.69047</v>
      </c>
      <c r="GU397">
        <v>0.218194</v>
      </c>
      <c r="GV397">
        <v>0.222472</v>
      </c>
      <c r="GW397">
        <v>0.104986</v>
      </c>
      <c r="GX397">
        <v>0.0944661</v>
      </c>
      <c r="GY397">
        <v>24831.7</v>
      </c>
      <c r="GZ397">
        <v>24742.9</v>
      </c>
      <c r="HA397">
        <v>29531.3</v>
      </c>
      <c r="HB397">
        <v>29412.8</v>
      </c>
      <c r="HC397">
        <v>34923.4</v>
      </c>
      <c r="HD397">
        <v>35283.6</v>
      </c>
      <c r="HE397">
        <v>41556.4</v>
      </c>
      <c r="HF397">
        <v>41788.9</v>
      </c>
      <c r="HG397">
        <v>1.91957</v>
      </c>
      <c r="HH397">
        <v>1.86308</v>
      </c>
      <c r="HI397">
        <v>0.07854029999999999</v>
      </c>
      <c r="HJ397">
        <v>0</v>
      </c>
      <c r="HK397">
        <v>28.8279</v>
      </c>
      <c r="HL397">
        <v>999.9</v>
      </c>
      <c r="HM397">
        <v>43.8</v>
      </c>
      <c r="HN397">
        <v>32</v>
      </c>
      <c r="HO397">
        <v>23.1298</v>
      </c>
      <c r="HP397">
        <v>62.0926</v>
      </c>
      <c r="HQ397">
        <v>25.8053</v>
      </c>
      <c r="HR397">
        <v>1</v>
      </c>
      <c r="HS397">
        <v>0.115686</v>
      </c>
      <c r="HT397">
        <v>1.02249</v>
      </c>
      <c r="HU397">
        <v>20.3341</v>
      </c>
      <c r="HV397">
        <v>5.2131</v>
      </c>
      <c r="HW397">
        <v>12.0122</v>
      </c>
      <c r="HX397">
        <v>4.98785</v>
      </c>
      <c r="HY397">
        <v>3.28725</v>
      </c>
      <c r="HZ397">
        <v>9999</v>
      </c>
      <c r="IA397">
        <v>9999</v>
      </c>
      <c r="IB397">
        <v>9999</v>
      </c>
      <c r="IC397">
        <v>999.9</v>
      </c>
      <c r="ID397">
        <v>1.86762</v>
      </c>
      <c r="IE397">
        <v>1.86676</v>
      </c>
      <c r="IF397">
        <v>1.86605</v>
      </c>
      <c r="IG397">
        <v>1.866</v>
      </c>
      <c r="IH397">
        <v>1.86787</v>
      </c>
      <c r="II397">
        <v>1.87027</v>
      </c>
      <c r="IJ397">
        <v>1.86891</v>
      </c>
      <c r="IK397">
        <v>1.87042</v>
      </c>
      <c r="IL397">
        <v>0</v>
      </c>
      <c r="IM397">
        <v>0</v>
      </c>
      <c r="IN397">
        <v>0</v>
      </c>
      <c r="IO397">
        <v>0</v>
      </c>
      <c r="IP397" t="s">
        <v>443</v>
      </c>
      <c r="IQ397" t="s">
        <v>444</v>
      </c>
      <c r="IR397" t="s">
        <v>445</v>
      </c>
      <c r="IS397" t="s">
        <v>445</v>
      </c>
      <c r="IT397" t="s">
        <v>445</v>
      </c>
      <c r="IU397" t="s">
        <v>445</v>
      </c>
      <c r="IV397">
        <v>0</v>
      </c>
      <c r="IW397">
        <v>100</v>
      </c>
      <c r="IX397">
        <v>100</v>
      </c>
      <c r="IY397">
        <v>-0.43</v>
      </c>
      <c r="IZ397">
        <v>0.1449</v>
      </c>
      <c r="JA397">
        <v>0.1520806729546384</v>
      </c>
      <c r="JB397">
        <v>0.0003178419753343253</v>
      </c>
      <c r="JC397">
        <v>-6.012475575984678E-07</v>
      </c>
      <c r="JD397">
        <v>7.594320938325871E-11</v>
      </c>
      <c r="JE397">
        <v>-0.06537213769188976</v>
      </c>
      <c r="JF397">
        <v>-0.002779077146552394</v>
      </c>
      <c r="JG397">
        <v>0.0007843295920201409</v>
      </c>
      <c r="JH397">
        <v>-1.211717912536145E-05</v>
      </c>
      <c r="JI397">
        <v>4</v>
      </c>
      <c r="JJ397">
        <v>2338</v>
      </c>
      <c r="JK397">
        <v>1</v>
      </c>
      <c r="JL397">
        <v>27</v>
      </c>
      <c r="JM397">
        <v>190052.9</v>
      </c>
      <c r="JN397">
        <v>190053</v>
      </c>
      <c r="JO397">
        <v>2.95044</v>
      </c>
      <c r="JP397">
        <v>2.23145</v>
      </c>
      <c r="JQ397">
        <v>1.39648</v>
      </c>
      <c r="JR397">
        <v>2.34619</v>
      </c>
      <c r="JS397">
        <v>1.49536</v>
      </c>
      <c r="JT397">
        <v>2.72949</v>
      </c>
      <c r="JU397">
        <v>36.9556</v>
      </c>
      <c r="JV397">
        <v>24.07</v>
      </c>
      <c r="JW397">
        <v>18</v>
      </c>
      <c r="JX397">
        <v>490.291</v>
      </c>
      <c r="JY397">
        <v>444.658</v>
      </c>
      <c r="JZ397">
        <v>27.4279</v>
      </c>
      <c r="KA397">
        <v>29.0985</v>
      </c>
      <c r="KB397">
        <v>30.0001</v>
      </c>
      <c r="KC397">
        <v>28.9415</v>
      </c>
      <c r="KD397">
        <v>28.8744</v>
      </c>
      <c r="KE397">
        <v>59.0562</v>
      </c>
      <c r="KF397">
        <v>14.9958</v>
      </c>
      <c r="KG397">
        <v>37.7992</v>
      </c>
      <c r="KH397">
        <v>27.407</v>
      </c>
      <c r="KI397">
        <v>1556.98</v>
      </c>
      <c r="KJ397">
        <v>20.7291</v>
      </c>
      <c r="KK397">
        <v>100.929</v>
      </c>
      <c r="KL397">
        <v>100.487</v>
      </c>
    </row>
    <row r="398" spans="1:298">
      <c r="A398">
        <v>382</v>
      </c>
      <c r="B398">
        <v>1758650603.6</v>
      </c>
      <c r="C398">
        <v>8977.599999904633</v>
      </c>
      <c r="D398" t="s">
        <v>1211</v>
      </c>
      <c r="E398" t="s">
        <v>1212</v>
      </c>
      <c r="F398">
        <v>5</v>
      </c>
      <c r="G398" t="s">
        <v>1026</v>
      </c>
      <c r="H398" t="s">
        <v>437</v>
      </c>
      <c r="I398" t="s">
        <v>438</v>
      </c>
      <c r="J398">
        <v>1758650596.1</v>
      </c>
      <c r="K398">
        <f>(L398)/1000</f>
        <v>0</v>
      </c>
      <c r="L398">
        <f>IF(DQ398, AO398, AI398)</f>
        <v>0</v>
      </c>
      <c r="M398">
        <f>IF(DQ398, AJ398, AH398)</f>
        <v>0</v>
      </c>
      <c r="N398">
        <f>DS398 - IF(AV398&gt;1, M398*DM398*100.0/(AX398), 0)</f>
        <v>0</v>
      </c>
      <c r="O398">
        <f>((U398-K398/2)*N398-M398)/(U398+K398/2)</f>
        <v>0</v>
      </c>
      <c r="P398">
        <f>O398*(DZ398+EA398)/1000.0</f>
        <v>0</v>
      </c>
      <c r="Q398">
        <f>(DS398 - IF(AV398&gt;1, M398*DM398*100.0/(AX398), 0))*(DZ398+EA398)/1000.0</f>
        <v>0</v>
      </c>
      <c r="R398">
        <f>2.0/((1/T398-1/S398)+SIGN(T398)*SQRT((1/T398-1/S398)*(1/T398-1/S398) + 4*DN398/((DN398+1)*(DN398+1))*(2*1/T398*1/S398-1/S398*1/S398)))</f>
        <v>0</v>
      </c>
      <c r="S398">
        <f>IF(LEFT(DO398,1)&lt;&gt;"0",IF(LEFT(DO398,1)="1",3.0,DP398),$D$5+$E$5*(EG398*DZ398/($K$5*1000))+$F$5*(EG398*DZ398/($K$5*1000))*MAX(MIN(DM398,$J$5),$I$5)*MAX(MIN(DM398,$J$5),$I$5)+$G$5*MAX(MIN(DM398,$J$5),$I$5)*(EG398*DZ398/($K$5*1000))+$H$5*(EG398*DZ398/($K$5*1000))*(EG398*DZ398/($K$5*1000)))</f>
        <v>0</v>
      </c>
      <c r="T398">
        <f>K398*(1000-(1000*0.61365*exp(17.502*X398/(240.97+X398))/(DZ398+EA398)+DU398)/2)/(1000*0.61365*exp(17.502*X398/(240.97+X398))/(DZ398+EA398)-DU398)</f>
        <v>0</v>
      </c>
      <c r="U398">
        <f>1/((DN398+1)/(R398/1.6)+1/(S398/1.37)) + DN398/((DN398+1)/(R398/1.6) + DN398/(S398/1.37))</f>
        <v>0</v>
      </c>
      <c r="V398">
        <f>(DI398*DL398)</f>
        <v>0</v>
      </c>
      <c r="W398">
        <f>(EB398+(V398+2*0.95*5.67E-8*(((EB398+$B$7)+273)^4-(EB398+273)^4)-44100*K398)/(1.84*29.3*S398+8*0.95*5.67E-8*(EB398+273)^3))</f>
        <v>0</v>
      </c>
      <c r="X398">
        <f>($C$7*EC398+$D$7*ED398+$E$7*W398)</f>
        <v>0</v>
      </c>
      <c r="Y398">
        <f>0.61365*exp(17.502*X398/(240.97+X398))</f>
        <v>0</v>
      </c>
      <c r="Z398">
        <f>(AA398/AB398*100)</f>
        <v>0</v>
      </c>
      <c r="AA398">
        <f>DU398*(DZ398+EA398)/1000</f>
        <v>0</v>
      </c>
      <c r="AB398">
        <f>0.61365*exp(17.502*EB398/(240.97+EB398))</f>
        <v>0</v>
      </c>
      <c r="AC398">
        <f>(Y398-DU398*(DZ398+EA398)/1000)</f>
        <v>0</v>
      </c>
      <c r="AD398">
        <f>(-K398*44100)</f>
        <v>0</v>
      </c>
      <c r="AE398">
        <f>2*29.3*S398*0.92*(EB398-X398)</f>
        <v>0</v>
      </c>
      <c r="AF398">
        <f>2*0.95*5.67E-8*(((EB398+$B$7)+273)^4-(X398+273)^4)</f>
        <v>0</v>
      </c>
      <c r="AG398">
        <f>V398+AF398+AD398+AE398</f>
        <v>0</v>
      </c>
      <c r="AH398">
        <f>DY398*AV398*(DT398-DS398*(1000-AV398*DV398)/(1000-AV398*DU398))/(100*DM398)</f>
        <v>0</v>
      </c>
      <c r="AI398">
        <f>1000*DY398*AV398*(DU398-DV398)/(100*DM398*(1000-AV398*DU398))</f>
        <v>0</v>
      </c>
      <c r="AJ398">
        <f>(AK398 - AL398 - DZ398*1E3/(8.314*(EB398+273.15)) * AN398/DY398 * AM398) * DY398/(100*DM398) * (1000 - DV398)/1000</f>
        <v>0</v>
      </c>
      <c r="AK398">
        <v>1576.729101006498</v>
      </c>
      <c r="AL398">
        <v>1516.830242424242</v>
      </c>
      <c r="AM398">
        <v>3.484929185583429</v>
      </c>
      <c r="AN398">
        <v>64.96223837057754</v>
      </c>
      <c r="AO398">
        <f>(AQ398 - AP398 + DZ398*1E3/(8.314*(EB398+273.15)) * AS398/DY398 * AR398) * DY398/(100*DM398) * 1000/(1000 - AQ398)</f>
        <v>0</v>
      </c>
      <c r="AP398">
        <v>20.71906699677623</v>
      </c>
      <c r="AQ398">
        <v>23.60427333333332</v>
      </c>
      <c r="AR398">
        <v>-0.0004832792652291715</v>
      </c>
      <c r="AS398">
        <v>107.1830395523258</v>
      </c>
      <c r="AT398">
        <v>0</v>
      </c>
      <c r="AU398">
        <v>0</v>
      </c>
      <c r="AV398">
        <f>IF(AT398*$H$13&gt;=AX398,1.0,(AX398/(AX398-AT398*$H$13)))</f>
        <v>0</v>
      </c>
      <c r="AW398">
        <f>(AV398-1)*100</f>
        <v>0</v>
      </c>
      <c r="AX398">
        <f>MAX(0,($B$13+$C$13*EG398)/(1+$D$13*EG398)*DZ398/(EB398+273)*$E$13)</f>
        <v>0</v>
      </c>
      <c r="AY398" t="s">
        <v>439</v>
      </c>
      <c r="AZ398" t="s">
        <v>439</v>
      </c>
      <c r="BA398">
        <v>0</v>
      </c>
      <c r="BB398">
        <v>0</v>
      </c>
      <c r="BC398">
        <f>1-BA398/BB398</f>
        <v>0</v>
      </c>
      <c r="BD398">
        <v>0</v>
      </c>
      <c r="BE398" t="s">
        <v>439</v>
      </c>
      <c r="BF398" t="s">
        <v>439</v>
      </c>
      <c r="BG398">
        <v>0</v>
      </c>
      <c r="BH398">
        <v>0</v>
      </c>
      <c r="BI398">
        <f>1-BG398/BH398</f>
        <v>0</v>
      </c>
      <c r="BJ398">
        <v>0.5</v>
      </c>
      <c r="BK398">
        <f>DJ398</f>
        <v>0</v>
      </c>
      <c r="BL398">
        <f>M398</f>
        <v>0</v>
      </c>
      <c r="BM398">
        <f>BI398*BJ398*BK398</f>
        <v>0</v>
      </c>
      <c r="BN398">
        <f>(BL398-BD398)/BK398</f>
        <v>0</v>
      </c>
      <c r="BO398">
        <f>(BB398-BH398)/BH398</f>
        <v>0</v>
      </c>
      <c r="BP398">
        <f>BA398/(BC398+BA398/BH398)</f>
        <v>0</v>
      </c>
      <c r="BQ398" t="s">
        <v>439</v>
      </c>
      <c r="BR398">
        <v>0</v>
      </c>
      <c r="BS398">
        <f>IF(BR398&lt;&gt;0, BR398, BP398)</f>
        <v>0</v>
      </c>
      <c r="BT398">
        <f>1-BS398/BH398</f>
        <v>0</v>
      </c>
      <c r="BU398">
        <f>(BH398-BG398)/(BH398-BS398)</f>
        <v>0</v>
      </c>
      <c r="BV398">
        <f>(BB398-BH398)/(BB398-BS398)</f>
        <v>0</v>
      </c>
      <c r="BW398">
        <f>(BH398-BG398)/(BH398-BA398)</f>
        <v>0</v>
      </c>
      <c r="BX398">
        <f>(BB398-BH398)/(BB398-BA398)</f>
        <v>0</v>
      </c>
      <c r="BY398">
        <f>(BU398*BS398/BG398)</f>
        <v>0</v>
      </c>
      <c r="BZ398">
        <f>(1-BY398)</f>
        <v>0</v>
      </c>
      <c r="DI398">
        <f>$B$11*EH398+$C$11*EI398+$F$11*ET398*(1-EW398)</f>
        <v>0</v>
      </c>
      <c r="DJ398">
        <f>DI398*DK398</f>
        <v>0</v>
      </c>
      <c r="DK398">
        <f>($B$11*$D$9+$C$11*$D$9+$F$11*((FG398+EY398)/MAX(FG398+EY398+FH398, 0.1)*$I$9+FH398/MAX(FG398+EY398+FH398, 0.1)*$J$9))/($B$11+$C$11+$F$11)</f>
        <v>0</v>
      </c>
      <c r="DL398">
        <f>($B$11*$K$9+$C$11*$K$9+$F$11*((FG398+EY398)/MAX(FG398+EY398+FH398, 0.1)*$P$9+FH398/MAX(FG398+EY398+FH398, 0.1)*$Q$9))/($B$11+$C$11+$F$11)</f>
        <v>0</v>
      </c>
      <c r="DM398">
        <v>3.7</v>
      </c>
      <c r="DN398">
        <v>0.5</v>
      </c>
      <c r="DO398" t="s">
        <v>440</v>
      </c>
      <c r="DP398">
        <v>2</v>
      </c>
      <c r="DQ398" t="b">
        <v>1</v>
      </c>
      <c r="DR398">
        <v>1758650596.1</v>
      </c>
      <c r="DS398">
        <v>1457.194814814815</v>
      </c>
      <c r="DT398">
        <v>1529.123703703704</v>
      </c>
      <c r="DU398">
        <v>23.62715185185185</v>
      </c>
      <c r="DV398">
        <v>20.59294814814814</v>
      </c>
      <c r="DW398">
        <v>1457.621851851852</v>
      </c>
      <c r="DX398">
        <v>23.48219629629629</v>
      </c>
      <c r="DY398">
        <v>499.9932222222222</v>
      </c>
      <c r="DZ398">
        <v>90.42391481481481</v>
      </c>
      <c r="EA398">
        <v>0.03064658888888889</v>
      </c>
      <c r="EB398">
        <v>30.25358888888889</v>
      </c>
      <c r="EC398">
        <v>30.10962592592593</v>
      </c>
      <c r="ED398">
        <v>999.9000000000001</v>
      </c>
      <c r="EE398">
        <v>0</v>
      </c>
      <c r="EF398">
        <v>0</v>
      </c>
      <c r="EG398">
        <v>10001.59481481481</v>
      </c>
      <c r="EH398">
        <v>0</v>
      </c>
      <c r="EI398">
        <v>11.8036</v>
      </c>
      <c r="EJ398">
        <v>-71.92965185185186</v>
      </c>
      <c r="EK398">
        <v>1492.455925925926</v>
      </c>
      <c r="EL398">
        <v>1561.276296296296</v>
      </c>
      <c r="EM398">
        <v>3.034215185185186</v>
      </c>
      <c r="EN398">
        <v>1529.123703703704</v>
      </c>
      <c r="EO398">
        <v>20.59294814814814</v>
      </c>
      <c r="EP398">
        <v>2.13645962962963</v>
      </c>
      <c r="EQ398">
        <v>1.862095185185185</v>
      </c>
      <c r="ER398">
        <v>18.49364814814815</v>
      </c>
      <c r="ES398">
        <v>16.31784074074074</v>
      </c>
      <c r="ET398">
        <v>2000.005185185185</v>
      </c>
      <c r="EU398">
        <v>0.980004148148148</v>
      </c>
      <c r="EV398">
        <v>0.01999608518518518</v>
      </c>
      <c r="EW398">
        <v>0</v>
      </c>
      <c r="EX398">
        <v>595.4618148148147</v>
      </c>
      <c r="EY398">
        <v>5.00097</v>
      </c>
      <c r="EZ398">
        <v>11934.1962962963</v>
      </c>
      <c r="FA398">
        <v>16707.66666666667</v>
      </c>
      <c r="FB398">
        <v>41.125</v>
      </c>
      <c r="FC398">
        <v>41.44166666666666</v>
      </c>
      <c r="FD398">
        <v>41.0574074074074</v>
      </c>
      <c r="FE398">
        <v>41.01377777777778</v>
      </c>
      <c r="FF398">
        <v>41.68699999999999</v>
      </c>
      <c r="FG398">
        <v>1955.115185185186</v>
      </c>
      <c r="FH398">
        <v>39.89000000000001</v>
      </c>
      <c r="FI398">
        <v>0</v>
      </c>
      <c r="FJ398">
        <v>1758650604.6</v>
      </c>
      <c r="FK398">
        <v>0</v>
      </c>
      <c r="FL398">
        <v>595.4746</v>
      </c>
      <c r="FM398">
        <v>-2.189615366733373</v>
      </c>
      <c r="FN398">
        <v>-13.23846153980452</v>
      </c>
      <c r="FO398">
        <v>11934.104</v>
      </c>
      <c r="FP398">
        <v>15</v>
      </c>
      <c r="FQ398">
        <v>0</v>
      </c>
      <c r="FR398" t="s">
        <v>441</v>
      </c>
      <c r="FS398">
        <v>1747247426.5</v>
      </c>
      <c r="FT398">
        <v>1747247420.5</v>
      </c>
      <c r="FU398">
        <v>0</v>
      </c>
      <c r="FV398">
        <v>1.027</v>
      </c>
      <c r="FW398">
        <v>0.031</v>
      </c>
      <c r="FX398">
        <v>0.02</v>
      </c>
      <c r="FY398">
        <v>0.05</v>
      </c>
      <c r="FZ398">
        <v>420</v>
      </c>
      <c r="GA398">
        <v>16</v>
      </c>
      <c r="GB398">
        <v>0.01</v>
      </c>
      <c r="GC398">
        <v>0.1</v>
      </c>
      <c r="GD398">
        <v>-72.01732749999999</v>
      </c>
      <c r="GE398">
        <v>2.383953095684862</v>
      </c>
      <c r="GF398">
        <v>0.3184607636644581</v>
      </c>
      <c r="GG398">
        <v>0</v>
      </c>
      <c r="GH398">
        <v>595.5045588235295</v>
      </c>
      <c r="GI398">
        <v>-0.9047975484161118</v>
      </c>
      <c r="GJ398">
        <v>0.2944973974894016</v>
      </c>
      <c r="GK398">
        <v>-1</v>
      </c>
      <c r="GL398">
        <v>3.11825075</v>
      </c>
      <c r="GM398">
        <v>-1.772897898686696</v>
      </c>
      <c r="GN398">
        <v>0.1711880721952832</v>
      </c>
      <c r="GO398">
        <v>0</v>
      </c>
      <c r="GP398">
        <v>0</v>
      </c>
      <c r="GQ398">
        <v>2</v>
      </c>
      <c r="GR398" t="s">
        <v>482</v>
      </c>
      <c r="GS398">
        <v>3.13573</v>
      </c>
      <c r="GT398">
        <v>2.69131</v>
      </c>
      <c r="GU398">
        <v>0.21973</v>
      </c>
      <c r="GV398">
        <v>0.223945</v>
      </c>
      <c r="GW398">
        <v>0.104917</v>
      </c>
      <c r="GX398">
        <v>0.094667</v>
      </c>
      <c r="GY398">
        <v>24782.4</v>
      </c>
      <c r="GZ398">
        <v>24696.2</v>
      </c>
      <c r="HA398">
        <v>29530.7</v>
      </c>
      <c r="HB398">
        <v>29413.1</v>
      </c>
      <c r="HC398">
        <v>34925.5</v>
      </c>
      <c r="HD398">
        <v>35275.8</v>
      </c>
      <c r="HE398">
        <v>41555.6</v>
      </c>
      <c r="HF398">
        <v>41789.1</v>
      </c>
      <c r="HG398">
        <v>1.91985</v>
      </c>
      <c r="HH398">
        <v>1.86285</v>
      </c>
      <c r="HI398">
        <v>0.078626</v>
      </c>
      <c r="HJ398">
        <v>0</v>
      </c>
      <c r="HK398">
        <v>28.8174</v>
      </c>
      <c r="HL398">
        <v>999.9</v>
      </c>
      <c r="HM398">
        <v>43.9</v>
      </c>
      <c r="HN398">
        <v>32</v>
      </c>
      <c r="HO398">
        <v>23.1825</v>
      </c>
      <c r="HP398">
        <v>62.0426</v>
      </c>
      <c r="HQ398">
        <v>25.8894</v>
      </c>
      <c r="HR398">
        <v>1</v>
      </c>
      <c r="HS398">
        <v>0.115894</v>
      </c>
      <c r="HT398">
        <v>1.06648</v>
      </c>
      <c r="HU398">
        <v>20.3342</v>
      </c>
      <c r="HV398">
        <v>5.21654</v>
      </c>
      <c r="HW398">
        <v>12.0119</v>
      </c>
      <c r="HX398">
        <v>4.98885</v>
      </c>
      <c r="HY398">
        <v>3.28783</v>
      </c>
      <c r="HZ398">
        <v>9999</v>
      </c>
      <c r="IA398">
        <v>9999</v>
      </c>
      <c r="IB398">
        <v>9999</v>
      </c>
      <c r="IC398">
        <v>999.9</v>
      </c>
      <c r="ID398">
        <v>1.86758</v>
      </c>
      <c r="IE398">
        <v>1.86676</v>
      </c>
      <c r="IF398">
        <v>1.86604</v>
      </c>
      <c r="IG398">
        <v>1.866</v>
      </c>
      <c r="IH398">
        <v>1.86788</v>
      </c>
      <c r="II398">
        <v>1.87027</v>
      </c>
      <c r="IJ398">
        <v>1.86893</v>
      </c>
      <c r="IK398">
        <v>1.87042</v>
      </c>
      <c r="IL398">
        <v>0</v>
      </c>
      <c r="IM398">
        <v>0</v>
      </c>
      <c r="IN398">
        <v>0</v>
      </c>
      <c r="IO398">
        <v>0</v>
      </c>
      <c r="IP398" t="s">
        <v>443</v>
      </c>
      <c r="IQ398" t="s">
        <v>444</v>
      </c>
      <c r="IR398" t="s">
        <v>445</v>
      </c>
      <c r="IS398" t="s">
        <v>445</v>
      </c>
      <c r="IT398" t="s">
        <v>445</v>
      </c>
      <c r="IU398" t="s">
        <v>445</v>
      </c>
      <c r="IV398">
        <v>0</v>
      </c>
      <c r="IW398">
        <v>100</v>
      </c>
      <c r="IX398">
        <v>100</v>
      </c>
      <c r="IY398">
        <v>-0.45</v>
      </c>
      <c r="IZ398">
        <v>0.1446</v>
      </c>
      <c r="JA398">
        <v>0.1520806729546384</v>
      </c>
      <c r="JB398">
        <v>0.0003178419753343253</v>
      </c>
      <c r="JC398">
        <v>-6.012475575984678E-07</v>
      </c>
      <c r="JD398">
        <v>7.594320938325871E-11</v>
      </c>
      <c r="JE398">
        <v>-0.06537213769188976</v>
      </c>
      <c r="JF398">
        <v>-0.002779077146552394</v>
      </c>
      <c r="JG398">
        <v>0.0007843295920201409</v>
      </c>
      <c r="JH398">
        <v>-1.211717912536145E-05</v>
      </c>
      <c r="JI398">
        <v>4</v>
      </c>
      <c r="JJ398">
        <v>2338</v>
      </c>
      <c r="JK398">
        <v>1</v>
      </c>
      <c r="JL398">
        <v>27</v>
      </c>
      <c r="JM398">
        <v>190053</v>
      </c>
      <c r="JN398">
        <v>190053.1</v>
      </c>
      <c r="JO398">
        <v>2.97363</v>
      </c>
      <c r="JP398">
        <v>2.23633</v>
      </c>
      <c r="JQ398">
        <v>1.39648</v>
      </c>
      <c r="JR398">
        <v>2.34497</v>
      </c>
      <c r="JS398">
        <v>1.49536</v>
      </c>
      <c r="JT398">
        <v>2.66235</v>
      </c>
      <c r="JU398">
        <v>36.9556</v>
      </c>
      <c r="JV398">
        <v>24.0612</v>
      </c>
      <c r="JW398">
        <v>18</v>
      </c>
      <c r="JX398">
        <v>490.46</v>
      </c>
      <c r="JY398">
        <v>444.501</v>
      </c>
      <c r="JZ398">
        <v>27.3117</v>
      </c>
      <c r="KA398">
        <v>29.0985</v>
      </c>
      <c r="KB398">
        <v>30.0002</v>
      </c>
      <c r="KC398">
        <v>28.9408</v>
      </c>
      <c r="KD398">
        <v>28.872</v>
      </c>
      <c r="KE398">
        <v>59.5248</v>
      </c>
      <c r="KF398">
        <v>14.7143</v>
      </c>
      <c r="KG398">
        <v>38.1742</v>
      </c>
      <c r="KH398">
        <v>27.2982</v>
      </c>
      <c r="KI398">
        <v>1570.34</v>
      </c>
      <c r="KJ398">
        <v>20.8435</v>
      </c>
      <c r="KK398">
        <v>100.928</v>
      </c>
      <c r="KL398">
        <v>100.487</v>
      </c>
    </row>
    <row r="399" spans="1:298">
      <c r="A399">
        <v>383</v>
      </c>
      <c r="B399">
        <v>1758650608.6</v>
      </c>
      <c r="C399">
        <v>8982.599999904633</v>
      </c>
      <c r="D399" t="s">
        <v>1213</v>
      </c>
      <c r="E399" t="s">
        <v>1214</v>
      </c>
      <c r="F399">
        <v>5</v>
      </c>
      <c r="G399" t="s">
        <v>1026</v>
      </c>
      <c r="H399" t="s">
        <v>437</v>
      </c>
      <c r="I399" t="s">
        <v>438</v>
      </c>
      <c r="J399">
        <v>1758650600.814285</v>
      </c>
      <c r="K399">
        <f>(L399)/1000</f>
        <v>0</v>
      </c>
      <c r="L399">
        <f>IF(DQ399, AO399, AI399)</f>
        <v>0</v>
      </c>
      <c r="M399">
        <f>IF(DQ399, AJ399, AH399)</f>
        <v>0</v>
      </c>
      <c r="N399">
        <f>DS399 - IF(AV399&gt;1, M399*DM399*100.0/(AX399), 0)</f>
        <v>0</v>
      </c>
      <c r="O399">
        <f>((U399-K399/2)*N399-M399)/(U399+K399/2)</f>
        <v>0</v>
      </c>
      <c r="P399">
        <f>O399*(DZ399+EA399)/1000.0</f>
        <v>0</v>
      </c>
      <c r="Q399">
        <f>(DS399 - IF(AV399&gt;1, M399*DM399*100.0/(AX399), 0))*(DZ399+EA399)/1000.0</f>
        <v>0</v>
      </c>
      <c r="R399">
        <f>2.0/((1/T399-1/S399)+SIGN(T399)*SQRT((1/T399-1/S399)*(1/T399-1/S399) + 4*DN399/((DN399+1)*(DN399+1))*(2*1/T399*1/S399-1/S399*1/S399)))</f>
        <v>0</v>
      </c>
      <c r="S399">
        <f>IF(LEFT(DO399,1)&lt;&gt;"0",IF(LEFT(DO399,1)="1",3.0,DP399),$D$5+$E$5*(EG399*DZ399/($K$5*1000))+$F$5*(EG399*DZ399/($K$5*1000))*MAX(MIN(DM399,$J$5),$I$5)*MAX(MIN(DM399,$J$5),$I$5)+$G$5*MAX(MIN(DM399,$J$5),$I$5)*(EG399*DZ399/($K$5*1000))+$H$5*(EG399*DZ399/($K$5*1000))*(EG399*DZ399/($K$5*1000)))</f>
        <v>0</v>
      </c>
      <c r="T399">
        <f>K399*(1000-(1000*0.61365*exp(17.502*X399/(240.97+X399))/(DZ399+EA399)+DU399)/2)/(1000*0.61365*exp(17.502*X399/(240.97+X399))/(DZ399+EA399)-DU399)</f>
        <v>0</v>
      </c>
      <c r="U399">
        <f>1/((DN399+1)/(R399/1.6)+1/(S399/1.37)) + DN399/((DN399+1)/(R399/1.6) + DN399/(S399/1.37))</f>
        <v>0</v>
      </c>
      <c r="V399">
        <f>(DI399*DL399)</f>
        <v>0</v>
      </c>
      <c r="W399">
        <f>(EB399+(V399+2*0.95*5.67E-8*(((EB399+$B$7)+273)^4-(EB399+273)^4)-44100*K399)/(1.84*29.3*S399+8*0.95*5.67E-8*(EB399+273)^3))</f>
        <v>0</v>
      </c>
      <c r="X399">
        <f>($C$7*EC399+$D$7*ED399+$E$7*W399)</f>
        <v>0</v>
      </c>
      <c r="Y399">
        <f>0.61365*exp(17.502*X399/(240.97+X399))</f>
        <v>0</v>
      </c>
      <c r="Z399">
        <f>(AA399/AB399*100)</f>
        <v>0</v>
      </c>
      <c r="AA399">
        <f>DU399*(DZ399+EA399)/1000</f>
        <v>0</v>
      </c>
      <c r="AB399">
        <f>0.61365*exp(17.502*EB399/(240.97+EB399))</f>
        <v>0</v>
      </c>
      <c r="AC399">
        <f>(Y399-DU399*(DZ399+EA399)/1000)</f>
        <v>0</v>
      </c>
      <c r="AD399">
        <f>(-K399*44100)</f>
        <v>0</v>
      </c>
      <c r="AE399">
        <f>2*29.3*S399*0.92*(EB399-X399)</f>
        <v>0</v>
      </c>
      <c r="AF399">
        <f>2*0.95*5.67E-8*(((EB399+$B$7)+273)^4-(X399+273)^4)</f>
        <v>0</v>
      </c>
      <c r="AG399">
        <f>V399+AF399+AD399+AE399</f>
        <v>0</v>
      </c>
      <c r="AH399">
        <f>DY399*AV399*(DT399-DS399*(1000-AV399*DV399)/(1000-AV399*DU399))/(100*DM399)</f>
        <v>0</v>
      </c>
      <c r="AI399">
        <f>1000*DY399*AV399*(DU399-DV399)/(100*DM399*(1000-AV399*DU399))</f>
        <v>0</v>
      </c>
      <c r="AJ399">
        <f>(AK399 - AL399 - DZ399*1E3/(8.314*(EB399+273.15)) * AN399/DY399 * AM399) * DY399/(100*DM399) * (1000 - DV399)/1000</f>
        <v>0</v>
      </c>
      <c r="AK399">
        <v>1593.860439350596</v>
      </c>
      <c r="AL399">
        <v>1534.377696969697</v>
      </c>
      <c r="AM399">
        <v>3.519703532830811</v>
      </c>
      <c r="AN399">
        <v>64.96223837057754</v>
      </c>
      <c r="AO399">
        <f>(AQ399 - AP399 + DZ399*1E3/(8.314*(EB399+273.15)) * AS399/DY399 * AR399) * DY399/(100*DM399) * 1000/(1000 - AQ399)</f>
        <v>0</v>
      </c>
      <c r="AP399">
        <v>20.78716913833768</v>
      </c>
      <c r="AQ399">
        <v>23.56266848484849</v>
      </c>
      <c r="AR399">
        <v>-0.008568150084859755</v>
      </c>
      <c r="AS399">
        <v>107.1830395523258</v>
      </c>
      <c r="AT399">
        <v>0</v>
      </c>
      <c r="AU399">
        <v>0</v>
      </c>
      <c r="AV399">
        <f>IF(AT399*$H$13&gt;=AX399,1.0,(AX399/(AX399-AT399*$H$13)))</f>
        <v>0</v>
      </c>
      <c r="AW399">
        <f>(AV399-1)*100</f>
        <v>0</v>
      </c>
      <c r="AX399">
        <f>MAX(0,($B$13+$C$13*EG399)/(1+$D$13*EG399)*DZ399/(EB399+273)*$E$13)</f>
        <v>0</v>
      </c>
      <c r="AY399" t="s">
        <v>439</v>
      </c>
      <c r="AZ399" t="s">
        <v>439</v>
      </c>
      <c r="BA399">
        <v>0</v>
      </c>
      <c r="BB399">
        <v>0</v>
      </c>
      <c r="BC399">
        <f>1-BA399/BB399</f>
        <v>0</v>
      </c>
      <c r="BD399">
        <v>0</v>
      </c>
      <c r="BE399" t="s">
        <v>439</v>
      </c>
      <c r="BF399" t="s">
        <v>439</v>
      </c>
      <c r="BG399">
        <v>0</v>
      </c>
      <c r="BH399">
        <v>0</v>
      </c>
      <c r="BI399">
        <f>1-BG399/BH399</f>
        <v>0</v>
      </c>
      <c r="BJ399">
        <v>0.5</v>
      </c>
      <c r="BK399">
        <f>DJ399</f>
        <v>0</v>
      </c>
      <c r="BL399">
        <f>M399</f>
        <v>0</v>
      </c>
      <c r="BM399">
        <f>BI399*BJ399*BK399</f>
        <v>0</v>
      </c>
      <c r="BN399">
        <f>(BL399-BD399)/BK399</f>
        <v>0</v>
      </c>
      <c r="BO399">
        <f>(BB399-BH399)/BH399</f>
        <v>0</v>
      </c>
      <c r="BP399">
        <f>BA399/(BC399+BA399/BH399)</f>
        <v>0</v>
      </c>
      <c r="BQ399" t="s">
        <v>439</v>
      </c>
      <c r="BR399">
        <v>0</v>
      </c>
      <c r="BS399">
        <f>IF(BR399&lt;&gt;0, BR399, BP399)</f>
        <v>0</v>
      </c>
      <c r="BT399">
        <f>1-BS399/BH399</f>
        <v>0</v>
      </c>
      <c r="BU399">
        <f>(BH399-BG399)/(BH399-BS399)</f>
        <v>0</v>
      </c>
      <c r="BV399">
        <f>(BB399-BH399)/(BB399-BS399)</f>
        <v>0</v>
      </c>
      <c r="BW399">
        <f>(BH399-BG399)/(BH399-BA399)</f>
        <v>0</v>
      </c>
      <c r="BX399">
        <f>(BB399-BH399)/(BB399-BA399)</f>
        <v>0</v>
      </c>
      <c r="BY399">
        <f>(BU399*BS399/BG399)</f>
        <v>0</v>
      </c>
      <c r="BZ399">
        <f>(1-BY399)</f>
        <v>0</v>
      </c>
      <c r="DI399">
        <f>$B$11*EH399+$C$11*EI399+$F$11*ET399*(1-EW399)</f>
        <v>0</v>
      </c>
      <c r="DJ399">
        <f>DI399*DK399</f>
        <v>0</v>
      </c>
      <c r="DK399">
        <f>($B$11*$D$9+$C$11*$D$9+$F$11*((FG399+EY399)/MAX(FG399+EY399+FH399, 0.1)*$I$9+FH399/MAX(FG399+EY399+FH399, 0.1)*$J$9))/($B$11+$C$11+$F$11)</f>
        <v>0</v>
      </c>
      <c r="DL399">
        <f>($B$11*$K$9+$C$11*$K$9+$F$11*((FG399+EY399)/MAX(FG399+EY399+FH399, 0.1)*$P$9+FH399/MAX(FG399+EY399+FH399, 0.1)*$Q$9))/($B$11+$C$11+$F$11)</f>
        <v>0</v>
      </c>
      <c r="DM399">
        <v>3.7</v>
      </c>
      <c r="DN399">
        <v>0.5</v>
      </c>
      <c r="DO399" t="s">
        <v>440</v>
      </c>
      <c r="DP399">
        <v>2</v>
      </c>
      <c r="DQ399" t="b">
        <v>1</v>
      </c>
      <c r="DR399">
        <v>1758650600.814285</v>
      </c>
      <c r="DS399">
        <v>1473.295357142857</v>
      </c>
      <c r="DT399">
        <v>1544.908928571429</v>
      </c>
      <c r="DU399">
        <v>23.60755357142857</v>
      </c>
      <c r="DV399">
        <v>20.694075</v>
      </c>
      <c r="DW399">
        <v>1473.738571428571</v>
      </c>
      <c r="DX399">
        <v>23.46286428571429</v>
      </c>
      <c r="DY399">
        <v>500.0228928571429</v>
      </c>
      <c r="DZ399">
        <v>90.42367142857142</v>
      </c>
      <c r="EA399">
        <v>0.03068849642857143</v>
      </c>
      <c r="EB399">
        <v>30.22698214285714</v>
      </c>
      <c r="EC399">
        <v>30.1046</v>
      </c>
      <c r="ED399">
        <v>999.9000000000002</v>
      </c>
      <c r="EE399">
        <v>0</v>
      </c>
      <c r="EF399">
        <v>0</v>
      </c>
      <c r="EG399">
        <v>10005.15214285714</v>
      </c>
      <c r="EH399">
        <v>0</v>
      </c>
      <c r="EI399">
        <v>11.8036</v>
      </c>
      <c r="EJ399">
        <v>-71.61380714285715</v>
      </c>
      <c r="EK399">
        <v>1508.916785714286</v>
      </c>
      <c r="EL399">
        <v>1577.556428571428</v>
      </c>
      <c r="EM399">
        <v>2.913486428571428</v>
      </c>
      <c r="EN399">
        <v>1544.908928571429</v>
      </c>
      <c r="EO399">
        <v>20.694075</v>
      </c>
      <c r="EP399">
        <v>2.134681428571429</v>
      </c>
      <c r="EQ399">
        <v>1.871234285714286</v>
      </c>
      <c r="ER399">
        <v>18.48036071428572</v>
      </c>
      <c r="ES399">
        <v>16.39478214285714</v>
      </c>
      <c r="ET399">
        <v>1999.99</v>
      </c>
      <c r="EU399">
        <v>0.9800042499999998</v>
      </c>
      <c r="EV399">
        <v>0.01999605</v>
      </c>
      <c r="EW399">
        <v>0</v>
      </c>
      <c r="EX399">
        <v>595.3594285714287</v>
      </c>
      <c r="EY399">
        <v>5.00097</v>
      </c>
      <c r="EZ399">
        <v>11932.06785714286</v>
      </c>
      <c r="FA399">
        <v>16707.525</v>
      </c>
      <c r="FB399">
        <v>41.12049999999999</v>
      </c>
      <c r="FC399">
        <v>41.43699999999999</v>
      </c>
      <c r="FD399">
        <v>41.06199999999999</v>
      </c>
      <c r="FE399">
        <v>41.02657142857142</v>
      </c>
      <c r="FF399">
        <v>41.68699999999999</v>
      </c>
      <c r="FG399">
        <v>1955.1</v>
      </c>
      <c r="FH399">
        <v>39.89000000000001</v>
      </c>
      <c r="FI399">
        <v>0</v>
      </c>
      <c r="FJ399">
        <v>1758650610</v>
      </c>
      <c r="FK399">
        <v>0</v>
      </c>
      <c r="FL399">
        <v>595.334076923077</v>
      </c>
      <c r="FM399">
        <v>-1.706871774794067</v>
      </c>
      <c r="FN399">
        <v>-37.43931618048866</v>
      </c>
      <c r="FO399">
        <v>11931.68846153846</v>
      </c>
      <c r="FP399">
        <v>15</v>
      </c>
      <c r="FQ399">
        <v>0</v>
      </c>
      <c r="FR399" t="s">
        <v>441</v>
      </c>
      <c r="FS399">
        <v>1747247426.5</v>
      </c>
      <c r="FT399">
        <v>1747247420.5</v>
      </c>
      <c r="FU399">
        <v>0</v>
      </c>
      <c r="FV399">
        <v>1.027</v>
      </c>
      <c r="FW399">
        <v>0.031</v>
      </c>
      <c r="FX399">
        <v>0.02</v>
      </c>
      <c r="FY399">
        <v>0.05</v>
      </c>
      <c r="FZ399">
        <v>420</v>
      </c>
      <c r="GA399">
        <v>16</v>
      </c>
      <c r="GB399">
        <v>0.01</v>
      </c>
      <c r="GC399">
        <v>0.1</v>
      </c>
      <c r="GD399">
        <v>-71.78804</v>
      </c>
      <c r="GE399">
        <v>3.572114071294655</v>
      </c>
      <c r="GF399">
        <v>0.4113461473017593</v>
      </c>
      <c r="GG399">
        <v>0</v>
      </c>
      <c r="GH399">
        <v>595.4318235294118</v>
      </c>
      <c r="GI399">
        <v>-1.605347582183631</v>
      </c>
      <c r="GJ399">
        <v>0.3189686016806893</v>
      </c>
      <c r="GK399">
        <v>-1</v>
      </c>
      <c r="GL399">
        <v>2.9817035</v>
      </c>
      <c r="GM399">
        <v>-1.546906941838656</v>
      </c>
      <c r="GN399">
        <v>0.1499610083913482</v>
      </c>
      <c r="GO399">
        <v>0</v>
      </c>
      <c r="GP399">
        <v>0</v>
      </c>
      <c r="GQ399">
        <v>2</v>
      </c>
      <c r="GR399" t="s">
        <v>482</v>
      </c>
      <c r="GS399">
        <v>3.13572</v>
      </c>
      <c r="GT399">
        <v>2.69102</v>
      </c>
      <c r="GU399">
        <v>0.221275</v>
      </c>
      <c r="GV399">
        <v>0.225385</v>
      </c>
      <c r="GW399">
        <v>0.104791</v>
      </c>
      <c r="GX399">
        <v>0.095099</v>
      </c>
      <c r="GY399">
        <v>24733.7</v>
      </c>
      <c r="GZ399">
        <v>24650.2</v>
      </c>
      <c r="HA399">
        <v>29531.2</v>
      </c>
      <c r="HB399">
        <v>29412.9</v>
      </c>
      <c r="HC399">
        <v>34931.1</v>
      </c>
      <c r="HD399">
        <v>35258.7</v>
      </c>
      <c r="HE399">
        <v>41556.3</v>
      </c>
      <c r="HF399">
        <v>41788.9</v>
      </c>
      <c r="HG399">
        <v>1.91982</v>
      </c>
      <c r="HH399">
        <v>1.86302</v>
      </c>
      <c r="HI399">
        <v>0.0795983</v>
      </c>
      <c r="HJ399">
        <v>0</v>
      </c>
      <c r="HK399">
        <v>28.8051</v>
      </c>
      <c r="HL399">
        <v>999.9</v>
      </c>
      <c r="HM399">
        <v>44</v>
      </c>
      <c r="HN399">
        <v>32</v>
      </c>
      <c r="HO399">
        <v>23.2352</v>
      </c>
      <c r="HP399">
        <v>62.0826</v>
      </c>
      <c r="HQ399">
        <v>25.8574</v>
      </c>
      <c r="HR399">
        <v>1</v>
      </c>
      <c r="HS399">
        <v>0.115714</v>
      </c>
      <c r="HT399">
        <v>1.09502</v>
      </c>
      <c r="HU399">
        <v>20.334</v>
      </c>
      <c r="HV399">
        <v>5.21639</v>
      </c>
      <c r="HW399">
        <v>12.0132</v>
      </c>
      <c r="HX399">
        <v>4.98845</v>
      </c>
      <c r="HY399">
        <v>3.2878</v>
      </c>
      <c r="HZ399">
        <v>9999</v>
      </c>
      <c r="IA399">
        <v>9999</v>
      </c>
      <c r="IB399">
        <v>9999</v>
      </c>
      <c r="IC399">
        <v>999.9</v>
      </c>
      <c r="ID399">
        <v>1.86759</v>
      </c>
      <c r="IE399">
        <v>1.86675</v>
      </c>
      <c r="IF399">
        <v>1.8661</v>
      </c>
      <c r="IG399">
        <v>1.866</v>
      </c>
      <c r="IH399">
        <v>1.86788</v>
      </c>
      <c r="II399">
        <v>1.87028</v>
      </c>
      <c r="IJ399">
        <v>1.86892</v>
      </c>
      <c r="IK399">
        <v>1.87042</v>
      </c>
      <c r="IL399">
        <v>0</v>
      </c>
      <c r="IM399">
        <v>0</v>
      </c>
      <c r="IN399">
        <v>0</v>
      </c>
      <c r="IO399">
        <v>0</v>
      </c>
      <c r="IP399" t="s">
        <v>443</v>
      </c>
      <c r="IQ399" t="s">
        <v>444</v>
      </c>
      <c r="IR399" t="s">
        <v>445</v>
      </c>
      <c r="IS399" t="s">
        <v>445</v>
      </c>
      <c r="IT399" t="s">
        <v>445</v>
      </c>
      <c r="IU399" t="s">
        <v>445</v>
      </c>
      <c r="IV399">
        <v>0</v>
      </c>
      <c r="IW399">
        <v>100</v>
      </c>
      <c r="IX399">
        <v>100</v>
      </c>
      <c r="IY399">
        <v>-0.47</v>
      </c>
      <c r="IZ399">
        <v>0.144</v>
      </c>
      <c r="JA399">
        <v>0.1520806729546384</v>
      </c>
      <c r="JB399">
        <v>0.0003178419753343253</v>
      </c>
      <c r="JC399">
        <v>-6.012475575984678E-07</v>
      </c>
      <c r="JD399">
        <v>7.594320938325871E-11</v>
      </c>
      <c r="JE399">
        <v>-0.06537213769188976</v>
      </c>
      <c r="JF399">
        <v>-0.002779077146552394</v>
      </c>
      <c r="JG399">
        <v>0.0007843295920201409</v>
      </c>
      <c r="JH399">
        <v>-1.211717912536145E-05</v>
      </c>
      <c r="JI399">
        <v>4</v>
      </c>
      <c r="JJ399">
        <v>2338</v>
      </c>
      <c r="JK399">
        <v>1</v>
      </c>
      <c r="JL399">
        <v>27</v>
      </c>
      <c r="JM399">
        <v>190053</v>
      </c>
      <c r="JN399">
        <v>190053.1</v>
      </c>
      <c r="JO399">
        <v>3.00049</v>
      </c>
      <c r="JP399">
        <v>2.23145</v>
      </c>
      <c r="JQ399">
        <v>1.39648</v>
      </c>
      <c r="JR399">
        <v>2.34619</v>
      </c>
      <c r="JS399">
        <v>1.49536</v>
      </c>
      <c r="JT399">
        <v>2.67944</v>
      </c>
      <c r="JU399">
        <v>36.9556</v>
      </c>
      <c r="JV399">
        <v>24.0612</v>
      </c>
      <c r="JW399">
        <v>18</v>
      </c>
      <c r="JX399">
        <v>490.429</v>
      </c>
      <c r="JY399">
        <v>444.608</v>
      </c>
      <c r="JZ399">
        <v>27.2079</v>
      </c>
      <c r="KA399">
        <v>29.0966</v>
      </c>
      <c r="KB399">
        <v>30.0001</v>
      </c>
      <c r="KC399">
        <v>28.939</v>
      </c>
      <c r="KD399">
        <v>28.8719</v>
      </c>
      <c r="KE399">
        <v>60.0736</v>
      </c>
      <c r="KF399">
        <v>14.7143</v>
      </c>
      <c r="KG399">
        <v>38.5621</v>
      </c>
      <c r="KH399">
        <v>27.1976</v>
      </c>
      <c r="KI399">
        <v>1590.38</v>
      </c>
      <c r="KJ399">
        <v>20.9763</v>
      </c>
      <c r="KK399">
        <v>100.929</v>
      </c>
      <c r="KL399">
        <v>100.487</v>
      </c>
    </row>
    <row r="400" spans="1:298">
      <c r="A400">
        <v>384</v>
      </c>
      <c r="B400">
        <v>1758650613.6</v>
      </c>
      <c r="C400">
        <v>8987.599999904633</v>
      </c>
      <c r="D400" t="s">
        <v>1215</v>
      </c>
      <c r="E400" t="s">
        <v>1216</v>
      </c>
      <c r="F400">
        <v>5</v>
      </c>
      <c r="G400" t="s">
        <v>1026</v>
      </c>
      <c r="H400" t="s">
        <v>437</v>
      </c>
      <c r="I400" t="s">
        <v>438</v>
      </c>
      <c r="J400">
        <v>1758650606.1</v>
      </c>
      <c r="K400">
        <f>(L400)/1000</f>
        <v>0</v>
      </c>
      <c r="L400">
        <f>IF(DQ400, AO400, AI400)</f>
        <v>0</v>
      </c>
      <c r="M400">
        <f>IF(DQ400, AJ400, AH400)</f>
        <v>0</v>
      </c>
      <c r="N400">
        <f>DS400 - IF(AV400&gt;1, M400*DM400*100.0/(AX400), 0)</f>
        <v>0</v>
      </c>
      <c r="O400">
        <f>((U400-K400/2)*N400-M400)/(U400+K400/2)</f>
        <v>0</v>
      </c>
      <c r="P400">
        <f>O400*(DZ400+EA400)/1000.0</f>
        <v>0</v>
      </c>
      <c r="Q400">
        <f>(DS400 - IF(AV400&gt;1, M400*DM400*100.0/(AX400), 0))*(DZ400+EA400)/1000.0</f>
        <v>0</v>
      </c>
      <c r="R400">
        <f>2.0/((1/T400-1/S400)+SIGN(T400)*SQRT((1/T400-1/S400)*(1/T400-1/S400) + 4*DN400/((DN400+1)*(DN400+1))*(2*1/T400*1/S400-1/S400*1/S400)))</f>
        <v>0</v>
      </c>
      <c r="S400">
        <f>IF(LEFT(DO400,1)&lt;&gt;"0",IF(LEFT(DO400,1)="1",3.0,DP400),$D$5+$E$5*(EG400*DZ400/($K$5*1000))+$F$5*(EG400*DZ400/($K$5*1000))*MAX(MIN(DM400,$J$5),$I$5)*MAX(MIN(DM400,$J$5),$I$5)+$G$5*MAX(MIN(DM400,$J$5),$I$5)*(EG400*DZ400/($K$5*1000))+$H$5*(EG400*DZ400/($K$5*1000))*(EG400*DZ400/($K$5*1000)))</f>
        <v>0</v>
      </c>
      <c r="T400">
        <f>K400*(1000-(1000*0.61365*exp(17.502*X400/(240.97+X400))/(DZ400+EA400)+DU400)/2)/(1000*0.61365*exp(17.502*X400/(240.97+X400))/(DZ400+EA400)-DU400)</f>
        <v>0</v>
      </c>
      <c r="U400">
        <f>1/((DN400+1)/(R400/1.6)+1/(S400/1.37)) + DN400/((DN400+1)/(R400/1.6) + DN400/(S400/1.37))</f>
        <v>0</v>
      </c>
      <c r="V400">
        <f>(DI400*DL400)</f>
        <v>0</v>
      </c>
      <c r="W400">
        <f>(EB400+(V400+2*0.95*5.67E-8*(((EB400+$B$7)+273)^4-(EB400+273)^4)-44100*K400)/(1.84*29.3*S400+8*0.95*5.67E-8*(EB400+273)^3))</f>
        <v>0</v>
      </c>
      <c r="X400">
        <f>($C$7*EC400+$D$7*ED400+$E$7*W400)</f>
        <v>0</v>
      </c>
      <c r="Y400">
        <f>0.61365*exp(17.502*X400/(240.97+X400))</f>
        <v>0</v>
      </c>
      <c r="Z400">
        <f>(AA400/AB400*100)</f>
        <v>0</v>
      </c>
      <c r="AA400">
        <f>DU400*(DZ400+EA400)/1000</f>
        <v>0</v>
      </c>
      <c r="AB400">
        <f>0.61365*exp(17.502*EB400/(240.97+EB400))</f>
        <v>0</v>
      </c>
      <c r="AC400">
        <f>(Y400-DU400*(DZ400+EA400)/1000)</f>
        <v>0</v>
      </c>
      <c r="AD400">
        <f>(-K400*44100)</f>
        <v>0</v>
      </c>
      <c r="AE400">
        <f>2*29.3*S400*0.92*(EB400-X400)</f>
        <v>0</v>
      </c>
      <c r="AF400">
        <f>2*0.95*5.67E-8*(((EB400+$B$7)+273)^4-(X400+273)^4)</f>
        <v>0</v>
      </c>
      <c r="AG400">
        <f>V400+AF400+AD400+AE400</f>
        <v>0</v>
      </c>
      <c r="AH400">
        <f>DY400*AV400*(DT400-DS400*(1000-AV400*DV400)/(1000-AV400*DU400))/(100*DM400)</f>
        <v>0</v>
      </c>
      <c r="AI400">
        <f>1000*DY400*AV400*(DU400-DV400)/(100*DM400*(1000-AV400*DU400))</f>
        <v>0</v>
      </c>
      <c r="AJ400">
        <f>(AK400 - AL400 - DZ400*1E3/(8.314*(EB400+273.15)) * AN400/DY400 * AM400) * DY400/(100*DM400) * (1000 - DV400)/1000</f>
        <v>0</v>
      </c>
      <c r="AK400">
        <v>1611.417791483109</v>
      </c>
      <c r="AL400">
        <v>1551.983636363635</v>
      </c>
      <c r="AM400">
        <v>3.527679416149925</v>
      </c>
      <c r="AN400">
        <v>64.96223837057754</v>
      </c>
      <c r="AO400">
        <f>(AQ400 - AP400 + DZ400*1E3/(8.314*(EB400+273.15)) * AS400/DY400 * AR400) * DY400/(100*DM400) * 1000/(1000 - AQ400)</f>
        <v>0</v>
      </c>
      <c r="AP400">
        <v>20.95061376284479</v>
      </c>
      <c r="AQ400">
        <v>23.5476096969697</v>
      </c>
      <c r="AR400">
        <v>-0.001001290477672788</v>
      </c>
      <c r="AS400">
        <v>107.1830395523258</v>
      </c>
      <c r="AT400">
        <v>0</v>
      </c>
      <c r="AU400">
        <v>0</v>
      </c>
      <c r="AV400">
        <f>IF(AT400*$H$13&gt;=AX400,1.0,(AX400/(AX400-AT400*$H$13)))</f>
        <v>0</v>
      </c>
      <c r="AW400">
        <f>(AV400-1)*100</f>
        <v>0</v>
      </c>
      <c r="AX400">
        <f>MAX(0,($B$13+$C$13*EG400)/(1+$D$13*EG400)*DZ400/(EB400+273)*$E$13)</f>
        <v>0</v>
      </c>
      <c r="AY400" t="s">
        <v>439</v>
      </c>
      <c r="AZ400" t="s">
        <v>439</v>
      </c>
      <c r="BA400">
        <v>0</v>
      </c>
      <c r="BB400">
        <v>0</v>
      </c>
      <c r="BC400">
        <f>1-BA400/BB400</f>
        <v>0</v>
      </c>
      <c r="BD400">
        <v>0</v>
      </c>
      <c r="BE400" t="s">
        <v>439</v>
      </c>
      <c r="BF400" t="s">
        <v>439</v>
      </c>
      <c r="BG400">
        <v>0</v>
      </c>
      <c r="BH400">
        <v>0</v>
      </c>
      <c r="BI400">
        <f>1-BG400/BH400</f>
        <v>0</v>
      </c>
      <c r="BJ400">
        <v>0.5</v>
      </c>
      <c r="BK400">
        <f>DJ400</f>
        <v>0</v>
      </c>
      <c r="BL400">
        <f>M400</f>
        <v>0</v>
      </c>
      <c r="BM400">
        <f>BI400*BJ400*BK400</f>
        <v>0</v>
      </c>
      <c r="BN400">
        <f>(BL400-BD400)/BK400</f>
        <v>0</v>
      </c>
      <c r="BO400">
        <f>(BB400-BH400)/BH400</f>
        <v>0</v>
      </c>
      <c r="BP400">
        <f>BA400/(BC400+BA400/BH400)</f>
        <v>0</v>
      </c>
      <c r="BQ400" t="s">
        <v>439</v>
      </c>
      <c r="BR400">
        <v>0</v>
      </c>
      <c r="BS400">
        <f>IF(BR400&lt;&gt;0, BR400, BP400)</f>
        <v>0</v>
      </c>
      <c r="BT400">
        <f>1-BS400/BH400</f>
        <v>0</v>
      </c>
      <c r="BU400">
        <f>(BH400-BG400)/(BH400-BS400)</f>
        <v>0</v>
      </c>
      <c r="BV400">
        <f>(BB400-BH400)/(BB400-BS400)</f>
        <v>0</v>
      </c>
      <c r="BW400">
        <f>(BH400-BG400)/(BH400-BA400)</f>
        <v>0</v>
      </c>
      <c r="BX400">
        <f>(BB400-BH400)/(BB400-BA400)</f>
        <v>0</v>
      </c>
      <c r="BY400">
        <f>(BU400*BS400/BG400)</f>
        <v>0</v>
      </c>
      <c r="BZ400">
        <f>(1-BY400)</f>
        <v>0</v>
      </c>
      <c r="DI400">
        <f>$B$11*EH400+$C$11*EI400+$F$11*ET400*(1-EW400)</f>
        <v>0</v>
      </c>
      <c r="DJ400">
        <f>DI400*DK400</f>
        <v>0</v>
      </c>
      <c r="DK400">
        <f>($B$11*$D$9+$C$11*$D$9+$F$11*((FG400+EY400)/MAX(FG400+EY400+FH400, 0.1)*$I$9+FH400/MAX(FG400+EY400+FH400, 0.1)*$J$9))/($B$11+$C$11+$F$11)</f>
        <v>0</v>
      </c>
      <c r="DL400">
        <f>($B$11*$K$9+$C$11*$K$9+$F$11*((FG400+EY400)/MAX(FG400+EY400+FH400, 0.1)*$P$9+FH400/MAX(FG400+EY400+FH400, 0.1)*$Q$9))/($B$11+$C$11+$F$11)</f>
        <v>0</v>
      </c>
      <c r="DM400">
        <v>3.7</v>
      </c>
      <c r="DN400">
        <v>0.5</v>
      </c>
      <c r="DO400" t="s">
        <v>440</v>
      </c>
      <c r="DP400">
        <v>2</v>
      </c>
      <c r="DQ400" t="b">
        <v>1</v>
      </c>
      <c r="DR400">
        <v>1758650606.1</v>
      </c>
      <c r="DS400">
        <v>1491.375185185185</v>
      </c>
      <c r="DT400">
        <v>1562.714074074074</v>
      </c>
      <c r="DU400">
        <v>23.5814</v>
      </c>
      <c r="DV400">
        <v>20.81093703703704</v>
      </c>
      <c r="DW400">
        <v>1491.836296296296</v>
      </c>
      <c r="DX400">
        <v>23.43706666666667</v>
      </c>
      <c r="DY400">
        <v>499.9843703703704</v>
      </c>
      <c r="DZ400">
        <v>90.42304814814815</v>
      </c>
      <c r="EA400">
        <v>0.03085441111111112</v>
      </c>
      <c r="EB400">
        <v>30.19622592592593</v>
      </c>
      <c r="EC400">
        <v>30.09752222222222</v>
      </c>
      <c r="ED400">
        <v>999.9000000000001</v>
      </c>
      <c r="EE400">
        <v>0</v>
      </c>
      <c r="EF400">
        <v>0</v>
      </c>
      <c r="EG400">
        <v>10007.19333333333</v>
      </c>
      <c r="EH400">
        <v>0</v>
      </c>
      <c r="EI400">
        <v>11.8036</v>
      </c>
      <c r="EJ400">
        <v>-71.33871481481482</v>
      </c>
      <c r="EK400">
        <v>1527.393703703704</v>
      </c>
      <c r="EL400">
        <v>1595.928518518519</v>
      </c>
      <c r="EM400">
        <v>2.770451481481482</v>
      </c>
      <c r="EN400">
        <v>1562.714074074074</v>
      </c>
      <c r="EO400">
        <v>20.81093703703704</v>
      </c>
      <c r="EP400">
        <v>2.132300740740741</v>
      </c>
      <c r="EQ400">
        <v>1.881788888888889</v>
      </c>
      <c r="ER400">
        <v>18.46254814814815</v>
      </c>
      <c r="ES400">
        <v>16.48310740740741</v>
      </c>
      <c r="ET400">
        <v>1999.998518518519</v>
      </c>
      <c r="EU400">
        <v>0.9800046296296294</v>
      </c>
      <c r="EV400">
        <v>0.01999573333333333</v>
      </c>
      <c r="EW400">
        <v>0</v>
      </c>
      <c r="EX400">
        <v>595.1713703703704</v>
      </c>
      <c r="EY400">
        <v>5.00097</v>
      </c>
      <c r="EZ400">
        <v>11927.84444444445</v>
      </c>
      <c r="FA400">
        <v>16707.58888888889</v>
      </c>
      <c r="FB400">
        <v>41.12033333333333</v>
      </c>
      <c r="FC400">
        <v>41.43699999999999</v>
      </c>
      <c r="FD400">
        <v>41.06199999999999</v>
      </c>
      <c r="FE400">
        <v>41.02296296296296</v>
      </c>
      <c r="FF400">
        <v>41.6824074074074</v>
      </c>
      <c r="FG400">
        <v>1955.108518518519</v>
      </c>
      <c r="FH400">
        <v>39.89000000000001</v>
      </c>
      <c r="FI400">
        <v>0</v>
      </c>
      <c r="FJ400">
        <v>1758650614.8</v>
      </c>
      <c r="FK400">
        <v>0</v>
      </c>
      <c r="FL400">
        <v>595.1752307692307</v>
      </c>
      <c r="FM400">
        <v>-3.029196566903201</v>
      </c>
      <c r="FN400">
        <v>-66.34529919771552</v>
      </c>
      <c r="FO400">
        <v>11927.64615384615</v>
      </c>
      <c r="FP400">
        <v>15</v>
      </c>
      <c r="FQ400">
        <v>0</v>
      </c>
      <c r="FR400" t="s">
        <v>441</v>
      </c>
      <c r="FS400">
        <v>1747247426.5</v>
      </c>
      <c r="FT400">
        <v>1747247420.5</v>
      </c>
      <c r="FU400">
        <v>0</v>
      </c>
      <c r="FV400">
        <v>1.027</v>
      </c>
      <c r="FW400">
        <v>0.031</v>
      </c>
      <c r="FX400">
        <v>0.02</v>
      </c>
      <c r="FY400">
        <v>0.05</v>
      </c>
      <c r="FZ400">
        <v>420</v>
      </c>
      <c r="GA400">
        <v>16</v>
      </c>
      <c r="GB400">
        <v>0.01</v>
      </c>
      <c r="GC400">
        <v>0.1</v>
      </c>
      <c r="GD400">
        <v>-71.54969250000001</v>
      </c>
      <c r="GE400">
        <v>3.89965215759858</v>
      </c>
      <c r="GF400">
        <v>0.4233199590070733</v>
      </c>
      <c r="GG400">
        <v>0</v>
      </c>
      <c r="GH400">
        <v>595.335588235294</v>
      </c>
      <c r="GI400">
        <v>-2.003116872252932</v>
      </c>
      <c r="GJ400">
        <v>0.3356593263876414</v>
      </c>
      <c r="GK400">
        <v>-1</v>
      </c>
      <c r="GL400">
        <v>2.867269</v>
      </c>
      <c r="GM400">
        <v>-1.58529613508443</v>
      </c>
      <c r="GN400">
        <v>0.1539371035813004</v>
      </c>
      <c r="GO400">
        <v>0</v>
      </c>
      <c r="GP400">
        <v>0</v>
      </c>
      <c r="GQ400">
        <v>2</v>
      </c>
      <c r="GR400" t="s">
        <v>482</v>
      </c>
      <c r="GS400">
        <v>3.13567</v>
      </c>
      <c r="GT400">
        <v>2.69072</v>
      </c>
      <c r="GU400">
        <v>0.222797</v>
      </c>
      <c r="GV400">
        <v>0.226835</v>
      </c>
      <c r="GW400">
        <v>0.10475</v>
      </c>
      <c r="GX400">
        <v>0.09548180000000001</v>
      </c>
      <c r="GY400">
        <v>24685.4</v>
      </c>
      <c r="GZ400">
        <v>24604.2</v>
      </c>
      <c r="HA400">
        <v>29531.3</v>
      </c>
      <c r="HB400">
        <v>29413.2</v>
      </c>
      <c r="HC400">
        <v>34932.6</v>
      </c>
      <c r="HD400">
        <v>35243.8</v>
      </c>
      <c r="HE400">
        <v>41556.2</v>
      </c>
      <c r="HF400">
        <v>41789.1</v>
      </c>
      <c r="HG400">
        <v>1.91975</v>
      </c>
      <c r="HH400">
        <v>1.86348</v>
      </c>
      <c r="HI400">
        <v>0.07954609999999999</v>
      </c>
      <c r="HJ400">
        <v>0</v>
      </c>
      <c r="HK400">
        <v>28.7909</v>
      </c>
      <c r="HL400">
        <v>999.9</v>
      </c>
      <c r="HM400">
        <v>44.1</v>
      </c>
      <c r="HN400">
        <v>32</v>
      </c>
      <c r="HO400">
        <v>23.2885</v>
      </c>
      <c r="HP400">
        <v>62.0326</v>
      </c>
      <c r="HQ400">
        <v>25.9215</v>
      </c>
      <c r="HR400">
        <v>1</v>
      </c>
      <c r="HS400">
        <v>0.115579</v>
      </c>
      <c r="HT400">
        <v>1.12644</v>
      </c>
      <c r="HU400">
        <v>20.3336</v>
      </c>
      <c r="HV400">
        <v>5.21355</v>
      </c>
      <c r="HW400">
        <v>12.0122</v>
      </c>
      <c r="HX400">
        <v>4.98755</v>
      </c>
      <c r="HY400">
        <v>3.2873</v>
      </c>
      <c r="HZ400">
        <v>9999</v>
      </c>
      <c r="IA400">
        <v>9999</v>
      </c>
      <c r="IB400">
        <v>9999</v>
      </c>
      <c r="IC400">
        <v>999.9</v>
      </c>
      <c r="ID400">
        <v>1.86763</v>
      </c>
      <c r="IE400">
        <v>1.86676</v>
      </c>
      <c r="IF400">
        <v>1.86611</v>
      </c>
      <c r="IG400">
        <v>1.86601</v>
      </c>
      <c r="IH400">
        <v>1.86788</v>
      </c>
      <c r="II400">
        <v>1.87027</v>
      </c>
      <c r="IJ400">
        <v>1.86893</v>
      </c>
      <c r="IK400">
        <v>1.87042</v>
      </c>
      <c r="IL400">
        <v>0</v>
      </c>
      <c r="IM400">
        <v>0</v>
      </c>
      <c r="IN400">
        <v>0</v>
      </c>
      <c r="IO400">
        <v>0</v>
      </c>
      <c r="IP400" t="s">
        <v>443</v>
      </c>
      <c r="IQ400" t="s">
        <v>444</v>
      </c>
      <c r="IR400" t="s">
        <v>445</v>
      </c>
      <c r="IS400" t="s">
        <v>445</v>
      </c>
      <c r="IT400" t="s">
        <v>445</v>
      </c>
      <c r="IU400" t="s">
        <v>445</v>
      </c>
      <c r="IV400">
        <v>0</v>
      </c>
      <c r="IW400">
        <v>100</v>
      </c>
      <c r="IX400">
        <v>100</v>
      </c>
      <c r="IY400">
        <v>-0.49</v>
      </c>
      <c r="IZ400">
        <v>0.1438</v>
      </c>
      <c r="JA400">
        <v>0.1520806729546384</v>
      </c>
      <c r="JB400">
        <v>0.0003178419753343253</v>
      </c>
      <c r="JC400">
        <v>-6.012475575984678E-07</v>
      </c>
      <c r="JD400">
        <v>7.594320938325871E-11</v>
      </c>
      <c r="JE400">
        <v>-0.06537213769188976</v>
      </c>
      <c r="JF400">
        <v>-0.002779077146552394</v>
      </c>
      <c r="JG400">
        <v>0.0007843295920201409</v>
      </c>
      <c r="JH400">
        <v>-1.211717912536145E-05</v>
      </c>
      <c r="JI400">
        <v>4</v>
      </c>
      <c r="JJ400">
        <v>2338</v>
      </c>
      <c r="JK400">
        <v>1</v>
      </c>
      <c r="JL400">
        <v>27</v>
      </c>
      <c r="JM400">
        <v>190053.1</v>
      </c>
      <c r="JN400">
        <v>190053.2</v>
      </c>
      <c r="JO400">
        <v>3.0249</v>
      </c>
      <c r="JP400">
        <v>2.23389</v>
      </c>
      <c r="JQ400">
        <v>1.39648</v>
      </c>
      <c r="JR400">
        <v>2.34619</v>
      </c>
      <c r="JS400">
        <v>1.49536</v>
      </c>
      <c r="JT400">
        <v>2.65137</v>
      </c>
      <c r="JU400">
        <v>36.9794</v>
      </c>
      <c r="JV400">
        <v>24.0612</v>
      </c>
      <c r="JW400">
        <v>18</v>
      </c>
      <c r="JX400">
        <v>490.382</v>
      </c>
      <c r="JY400">
        <v>444.883</v>
      </c>
      <c r="JZ400">
        <v>27.1046</v>
      </c>
      <c r="KA400">
        <v>29.096</v>
      </c>
      <c r="KB400">
        <v>30.0001</v>
      </c>
      <c r="KC400">
        <v>28.9389</v>
      </c>
      <c r="KD400">
        <v>28.8714</v>
      </c>
      <c r="KE400">
        <v>60.5366</v>
      </c>
      <c r="KF400">
        <v>14.7143</v>
      </c>
      <c r="KG400">
        <v>38.9547</v>
      </c>
      <c r="KH400">
        <v>27.0969</v>
      </c>
      <c r="KI400">
        <v>1603.73</v>
      </c>
      <c r="KJ400">
        <v>20.9796</v>
      </c>
      <c r="KK400">
        <v>100.929</v>
      </c>
      <c r="KL400">
        <v>100.487</v>
      </c>
    </row>
    <row r="401" spans="1:298">
      <c r="A401">
        <v>385</v>
      </c>
      <c r="B401">
        <v>1758653725.1</v>
      </c>
      <c r="C401">
        <v>12099.09999990463</v>
      </c>
      <c r="D401" t="s">
        <v>1217</v>
      </c>
      <c r="E401" t="s">
        <v>1218</v>
      </c>
      <c r="F401">
        <v>5</v>
      </c>
      <c r="G401" t="s">
        <v>1219</v>
      </c>
      <c r="H401" t="s">
        <v>437</v>
      </c>
      <c r="I401" t="s">
        <v>438</v>
      </c>
      <c r="J401">
        <v>1758653717.099999</v>
      </c>
      <c r="K401">
        <f>(L401)/1000</f>
        <v>0</v>
      </c>
      <c r="L401">
        <f>IF(DQ401, AO401, AI401)</f>
        <v>0</v>
      </c>
      <c r="M401">
        <f>IF(DQ401, AJ401, AH401)</f>
        <v>0</v>
      </c>
      <c r="N401">
        <f>DS401 - IF(AV401&gt;1, M401*DM401*100.0/(AX401), 0)</f>
        <v>0</v>
      </c>
      <c r="O401">
        <f>((U401-K401/2)*N401-M401)/(U401+K401/2)</f>
        <v>0</v>
      </c>
      <c r="P401">
        <f>O401*(DZ401+EA401)/1000.0</f>
        <v>0</v>
      </c>
      <c r="Q401">
        <f>(DS401 - IF(AV401&gt;1, M401*DM401*100.0/(AX401), 0))*(DZ401+EA401)/1000.0</f>
        <v>0</v>
      </c>
      <c r="R401">
        <f>2.0/((1/T401-1/S401)+SIGN(T401)*SQRT((1/T401-1/S401)*(1/T401-1/S401) + 4*DN401/((DN401+1)*(DN401+1))*(2*1/T401*1/S401-1/S401*1/S401)))</f>
        <v>0</v>
      </c>
      <c r="S401">
        <f>IF(LEFT(DO401,1)&lt;&gt;"0",IF(LEFT(DO401,1)="1",3.0,DP401),$D$5+$E$5*(EG401*DZ401/($K$5*1000))+$F$5*(EG401*DZ401/($K$5*1000))*MAX(MIN(DM401,$J$5),$I$5)*MAX(MIN(DM401,$J$5),$I$5)+$G$5*MAX(MIN(DM401,$J$5),$I$5)*(EG401*DZ401/($K$5*1000))+$H$5*(EG401*DZ401/($K$5*1000))*(EG401*DZ401/($K$5*1000)))</f>
        <v>0</v>
      </c>
      <c r="T401">
        <f>K401*(1000-(1000*0.61365*exp(17.502*X401/(240.97+X401))/(DZ401+EA401)+DU401)/2)/(1000*0.61365*exp(17.502*X401/(240.97+X401))/(DZ401+EA401)-DU401)</f>
        <v>0</v>
      </c>
      <c r="U401">
        <f>1/((DN401+1)/(R401/1.6)+1/(S401/1.37)) + DN401/((DN401+1)/(R401/1.6) + DN401/(S401/1.37))</f>
        <v>0</v>
      </c>
      <c r="V401">
        <f>(DI401*DL401)</f>
        <v>0</v>
      </c>
      <c r="W401">
        <f>(EB401+(V401+2*0.95*5.67E-8*(((EB401+$B$7)+273)^4-(EB401+273)^4)-44100*K401)/(1.84*29.3*S401+8*0.95*5.67E-8*(EB401+273)^3))</f>
        <v>0</v>
      </c>
      <c r="X401">
        <f>($C$7*EC401+$D$7*ED401+$E$7*W401)</f>
        <v>0</v>
      </c>
      <c r="Y401">
        <f>0.61365*exp(17.502*X401/(240.97+X401))</f>
        <v>0</v>
      </c>
      <c r="Z401">
        <f>(AA401/AB401*100)</f>
        <v>0</v>
      </c>
      <c r="AA401">
        <f>DU401*(DZ401+EA401)/1000</f>
        <v>0</v>
      </c>
      <c r="AB401">
        <f>0.61365*exp(17.502*EB401/(240.97+EB401))</f>
        <v>0</v>
      </c>
      <c r="AC401">
        <f>(Y401-DU401*(DZ401+EA401)/1000)</f>
        <v>0</v>
      </c>
      <c r="AD401">
        <f>(-K401*44100)</f>
        <v>0</v>
      </c>
      <c r="AE401">
        <f>2*29.3*S401*0.92*(EB401-X401)</f>
        <v>0</v>
      </c>
      <c r="AF401">
        <f>2*0.95*5.67E-8*(((EB401+$B$7)+273)^4-(X401+273)^4)</f>
        <v>0</v>
      </c>
      <c r="AG401">
        <f>V401+AF401+AD401+AE401</f>
        <v>0</v>
      </c>
      <c r="AH401">
        <f>DY401*AV401*(DT401-DS401*(1000-AV401*DV401)/(1000-AV401*DU401))/(100*DM401)</f>
        <v>0</v>
      </c>
      <c r="AI401">
        <f>1000*DY401*AV401*(DU401-DV401)/(100*DM401*(1000-AV401*DU401))</f>
        <v>0</v>
      </c>
      <c r="AJ401">
        <f>(AK401 - AL401 - DZ401*1E3/(8.314*(EB401+273.15)) * AN401/DY401 * AM401) * DY401/(100*DM401) * (1000 - DV401)/1000</f>
        <v>0</v>
      </c>
      <c r="AK401">
        <v>429.4078568778432</v>
      </c>
      <c r="AL401">
        <v>416.4787878787879</v>
      </c>
      <c r="AM401">
        <v>0.000762664392562208</v>
      </c>
      <c r="AN401">
        <v>64.96045199614291</v>
      </c>
      <c r="AO401">
        <f>(AQ401 - AP401 + DZ401*1E3/(8.314*(EB401+273.15)) * AS401/DY401 * AR401) * DY401/(100*DM401) * 1000/(1000 - AQ401)</f>
        <v>0</v>
      </c>
      <c r="AP401">
        <v>21.72551162612405</v>
      </c>
      <c r="AQ401">
        <v>23.74256060606059</v>
      </c>
      <c r="AR401">
        <v>-5.855309497752067E-06</v>
      </c>
      <c r="AS401">
        <v>107.0869197867366</v>
      </c>
      <c r="AT401">
        <v>1</v>
      </c>
      <c r="AU401">
        <v>0</v>
      </c>
      <c r="AV401">
        <f>IF(AT401*$H$13&gt;=AX401,1.0,(AX401/(AX401-AT401*$H$13)))</f>
        <v>0</v>
      </c>
      <c r="AW401">
        <f>(AV401-1)*100</f>
        <v>0</v>
      </c>
      <c r="AX401">
        <f>MAX(0,($B$13+$C$13*EG401)/(1+$D$13*EG401)*DZ401/(EB401+273)*$E$13)</f>
        <v>0</v>
      </c>
      <c r="AY401" t="s">
        <v>439</v>
      </c>
      <c r="AZ401" t="s">
        <v>439</v>
      </c>
      <c r="BA401">
        <v>0</v>
      </c>
      <c r="BB401">
        <v>0</v>
      </c>
      <c r="BC401">
        <f>1-BA401/BB401</f>
        <v>0</v>
      </c>
      <c r="BD401">
        <v>0</v>
      </c>
      <c r="BE401" t="s">
        <v>439</v>
      </c>
      <c r="BF401" t="s">
        <v>439</v>
      </c>
      <c r="BG401">
        <v>0</v>
      </c>
      <c r="BH401">
        <v>0</v>
      </c>
      <c r="BI401">
        <f>1-BG401/BH401</f>
        <v>0</v>
      </c>
      <c r="BJ401">
        <v>0.5</v>
      </c>
      <c r="BK401">
        <f>DJ401</f>
        <v>0</v>
      </c>
      <c r="BL401">
        <f>M401</f>
        <v>0</v>
      </c>
      <c r="BM401">
        <f>BI401*BJ401*BK401</f>
        <v>0</v>
      </c>
      <c r="BN401">
        <f>(BL401-BD401)/BK401</f>
        <v>0</v>
      </c>
      <c r="BO401">
        <f>(BB401-BH401)/BH401</f>
        <v>0</v>
      </c>
      <c r="BP401">
        <f>BA401/(BC401+BA401/BH401)</f>
        <v>0</v>
      </c>
      <c r="BQ401" t="s">
        <v>439</v>
      </c>
      <c r="BR401">
        <v>0</v>
      </c>
      <c r="BS401">
        <f>IF(BR401&lt;&gt;0, BR401, BP401)</f>
        <v>0</v>
      </c>
      <c r="BT401">
        <f>1-BS401/BH401</f>
        <v>0</v>
      </c>
      <c r="BU401">
        <f>(BH401-BG401)/(BH401-BS401)</f>
        <v>0</v>
      </c>
      <c r="BV401">
        <f>(BB401-BH401)/(BB401-BS401)</f>
        <v>0</v>
      </c>
      <c r="BW401">
        <f>(BH401-BG401)/(BH401-BA401)</f>
        <v>0</v>
      </c>
      <c r="BX401">
        <f>(BB401-BH401)/(BB401-BA401)</f>
        <v>0</v>
      </c>
      <c r="BY401">
        <f>(BU401*BS401/BG401)</f>
        <v>0</v>
      </c>
      <c r="BZ401">
        <f>(1-BY401)</f>
        <v>0</v>
      </c>
      <c r="DI401">
        <f>$B$11*EH401+$C$11*EI401+$F$11*ET401*(1-EW401)</f>
        <v>0</v>
      </c>
      <c r="DJ401">
        <f>DI401*DK401</f>
        <v>0</v>
      </c>
      <c r="DK401">
        <f>($B$11*$D$9+$C$11*$D$9+$F$11*((FG401+EY401)/MAX(FG401+EY401+FH401, 0.1)*$I$9+FH401/MAX(FG401+EY401+FH401, 0.1)*$J$9))/($B$11+$C$11+$F$11)</f>
        <v>0</v>
      </c>
      <c r="DL401">
        <f>($B$11*$K$9+$C$11*$K$9+$F$11*((FG401+EY401)/MAX(FG401+EY401+FH401, 0.1)*$P$9+FH401/MAX(FG401+EY401+FH401, 0.1)*$Q$9))/($B$11+$C$11+$F$11)</f>
        <v>0</v>
      </c>
      <c r="DM401">
        <v>2.96</v>
      </c>
      <c r="DN401">
        <v>0.5</v>
      </c>
      <c r="DO401" t="s">
        <v>440</v>
      </c>
      <c r="DP401">
        <v>2</v>
      </c>
      <c r="DQ401" t="b">
        <v>1</v>
      </c>
      <c r="DR401">
        <v>1758653717.099999</v>
      </c>
      <c r="DS401">
        <v>406.5616129032258</v>
      </c>
      <c r="DT401">
        <v>420.1184838709679</v>
      </c>
      <c r="DU401">
        <v>23.74746774193548</v>
      </c>
      <c r="DV401">
        <v>21.72785806451613</v>
      </c>
      <c r="DW401">
        <v>406.3745806451613</v>
      </c>
      <c r="DX401">
        <v>23.60084838709677</v>
      </c>
      <c r="DY401">
        <v>499.9897096774193</v>
      </c>
      <c r="DZ401">
        <v>90.39508064516131</v>
      </c>
      <c r="EA401">
        <v>0.03135319032258064</v>
      </c>
      <c r="EB401">
        <v>30.1354806451613</v>
      </c>
      <c r="EC401">
        <v>30.02277419354839</v>
      </c>
      <c r="ED401">
        <v>999.9000000000003</v>
      </c>
      <c r="EE401">
        <v>0</v>
      </c>
      <c r="EF401">
        <v>0</v>
      </c>
      <c r="EG401">
        <v>9999.279677419354</v>
      </c>
      <c r="EH401">
        <v>0</v>
      </c>
      <c r="EI401">
        <v>11.79491612903225</v>
      </c>
      <c r="EJ401">
        <v>-13.55691935483871</v>
      </c>
      <c r="EK401">
        <v>416.4512903225806</v>
      </c>
      <c r="EL401">
        <v>429.4497096774194</v>
      </c>
      <c r="EM401">
        <v>2.019605161290323</v>
      </c>
      <c r="EN401">
        <v>420.1184838709679</v>
      </c>
      <c r="EO401">
        <v>21.72785806451613</v>
      </c>
      <c r="EP401">
        <v>2.146654193548387</v>
      </c>
      <c r="EQ401">
        <v>1.964091290322581</v>
      </c>
      <c r="ER401">
        <v>18.56966451612903</v>
      </c>
      <c r="ES401">
        <v>17.15779032258065</v>
      </c>
      <c r="ET401">
        <v>2000.00064516129</v>
      </c>
      <c r="EU401">
        <v>0.9799943225806449</v>
      </c>
      <c r="EV401">
        <v>0.02000587419354838</v>
      </c>
      <c r="EW401">
        <v>0</v>
      </c>
      <c r="EX401">
        <v>430.8066774193547</v>
      </c>
      <c r="EY401">
        <v>5.000969999999999</v>
      </c>
      <c r="EZ401">
        <v>8753.407741935482</v>
      </c>
      <c r="FA401">
        <v>16707.56129032258</v>
      </c>
      <c r="FB401">
        <v>40.68699999999998</v>
      </c>
      <c r="FC401">
        <v>41.04199999999999</v>
      </c>
      <c r="FD401">
        <v>40.625</v>
      </c>
      <c r="FE401">
        <v>40.68699999999998</v>
      </c>
      <c r="FF401">
        <v>41.29999999999998</v>
      </c>
      <c r="FG401">
        <v>1955.090645161291</v>
      </c>
      <c r="FH401">
        <v>39.91000000000001</v>
      </c>
      <c r="FI401">
        <v>0</v>
      </c>
      <c r="FJ401">
        <v>1758653726.4</v>
      </c>
      <c r="FK401">
        <v>0</v>
      </c>
      <c r="FL401">
        <v>430.8023076923077</v>
      </c>
      <c r="FM401">
        <v>-1.636170951700992</v>
      </c>
      <c r="FN401">
        <v>-11.5617093911944</v>
      </c>
      <c r="FO401">
        <v>8753.233076923078</v>
      </c>
      <c r="FP401">
        <v>15</v>
      </c>
      <c r="FQ401">
        <v>0</v>
      </c>
      <c r="FR401" t="s">
        <v>441</v>
      </c>
      <c r="FS401">
        <v>1747247426.5</v>
      </c>
      <c r="FT401">
        <v>1747247420.5</v>
      </c>
      <c r="FU401">
        <v>0</v>
      </c>
      <c r="FV401">
        <v>1.027</v>
      </c>
      <c r="FW401">
        <v>0.031</v>
      </c>
      <c r="FX401">
        <v>0.02</v>
      </c>
      <c r="FY401">
        <v>0.05</v>
      </c>
      <c r="FZ401">
        <v>420</v>
      </c>
      <c r="GA401">
        <v>16</v>
      </c>
      <c r="GB401">
        <v>0.01</v>
      </c>
      <c r="GC401">
        <v>0.1</v>
      </c>
      <c r="GD401">
        <v>-13.5445725</v>
      </c>
      <c r="GE401">
        <v>-0.06800938086303948</v>
      </c>
      <c r="GF401">
        <v>0.04003632717607843</v>
      </c>
      <c r="GG401">
        <v>1</v>
      </c>
      <c r="GH401">
        <v>430.8353235294117</v>
      </c>
      <c r="GI401">
        <v>-0.7296103933840122</v>
      </c>
      <c r="GJ401">
        <v>0.2040087542222384</v>
      </c>
      <c r="GK401">
        <v>-1</v>
      </c>
      <c r="GL401">
        <v>2.01940625</v>
      </c>
      <c r="GM401">
        <v>0.005018949343336862</v>
      </c>
      <c r="GN401">
        <v>0.001216841582746109</v>
      </c>
      <c r="GO401">
        <v>1</v>
      </c>
      <c r="GP401">
        <v>2</v>
      </c>
      <c r="GQ401">
        <v>2</v>
      </c>
      <c r="GR401" t="s">
        <v>575</v>
      </c>
      <c r="GS401">
        <v>3.13601</v>
      </c>
      <c r="GT401">
        <v>2.69094</v>
      </c>
      <c r="GU401">
        <v>0.09165760000000001</v>
      </c>
      <c r="GV401">
        <v>0.09310640000000001</v>
      </c>
      <c r="GW401">
        <v>0.105492</v>
      </c>
      <c r="GX401">
        <v>0.0979438</v>
      </c>
      <c r="GY401">
        <v>28883.3</v>
      </c>
      <c r="GZ401">
        <v>28889.2</v>
      </c>
      <c r="HA401">
        <v>29557.6</v>
      </c>
      <c r="HB401">
        <v>29437.1</v>
      </c>
      <c r="HC401">
        <v>34929.9</v>
      </c>
      <c r="HD401">
        <v>35173.6</v>
      </c>
      <c r="HE401">
        <v>41592.9</v>
      </c>
      <c r="HF401">
        <v>41824.8</v>
      </c>
      <c r="HG401">
        <v>1.92535</v>
      </c>
      <c r="HH401">
        <v>1.8738</v>
      </c>
      <c r="HI401">
        <v>0.0970997</v>
      </c>
      <c r="HJ401">
        <v>0</v>
      </c>
      <c r="HK401">
        <v>28.4425</v>
      </c>
      <c r="HL401">
        <v>999.9</v>
      </c>
      <c r="HM401">
        <v>50.7</v>
      </c>
      <c r="HN401">
        <v>31.6</v>
      </c>
      <c r="HO401">
        <v>26.1819</v>
      </c>
      <c r="HP401">
        <v>62.0697</v>
      </c>
      <c r="HQ401">
        <v>25.8654</v>
      </c>
      <c r="HR401">
        <v>1</v>
      </c>
      <c r="HS401">
        <v>0.06403200000000001</v>
      </c>
      <c r="HT401">
        <v>-0.53918</v>
      </c>
      <c r="HU401">
        <v>20.3389</v>
      </c>
      <c r="HV401">
        <v>5.21819</v>
      </c>
      <c r="HW401">
        <v>12.0134</v>
      </c>
      <c r="HX401">
        <v>4.98895</v>
      </c>
      <c r="HY401">
        <v>3.28833</v>
      </c>
      <c r="HZ401">
        <v>9999</v>
      </c>
      <c r="IA401">
        <v>9999</v>
      </c>
      <c r="IB401">
        <v>9999</v>
      </c>
      <c r="IC401">
        <v>999.9</v>
      </c>
      <c r="ID401">
        <v>1.86755</v>
      </c>
      <c r="IE401">
        <v>1.86672</v>
      </c>
      <c r="IF401">
        <v>1.86601</v>
      </c>
      <c r="IG401">
        <v>1.866</v>
      </c>
      <c r="IH401">
        <v>1.86784</v>
      </c>
      <c r="II401">
        <v>1.87027</v>
      </c>
      <c r="IJ401">
        <v>1.8689</v>
      </c>
      <c r="IK401">
        <v>1.87042</v>
      </c>
      <c r="IL401">
        <v>0</v>
      </c>
      <c r="IM401">
        <v>0</v>
      </c>
      <c r="IN401">
        <v>0</v>
      </c>
      <c r="IO401">
        <v>0</v>
      </c>
      <c r="IP401" t="s">
        <v>443</v>
      </c>
      <c r="IQ401" t="s">
        <v>444</v>
      </c>
      <c r="IR401" t="s">
        <v>445</v>
      </c>
      <c r="IS401" t="s">
        <v>445</v>
      </c>
      <c r="IT401" t="s">
        <v>445</v>
      </c>
      <c r="IU401" t="s">
        <v>445</v>
      </c>
      <c r="IV401">
        <v>0</v>
      </c>
      <c r="IW401">
        <v>100</v>
      </c>
      <c r="IX401">
        <v>100</v>
      </c>
      <c r="IY401">
        <v>0.187</v>
      </c>
      <c r="IZ401">
        <v>0.1465</v>
      </c>
      <c r="JA401">
        <v>0.1520806729546384</v>
      </c>
      <c r="JB401">
        <v>0.0003178419753343253</v>
      </c>
      <c r="JC401">
        <v>-6.012475575984678E-07</v>
      </c>
      <c r="JD401">
        <v>7.594320938325871E-11</v>
      </c>
      <c r="JE401">
        <v>-0.06537213769188976</v>
      </c>
      <c r="JF401">
        <v>-0.002779077146552394</v>
      </c>
      <c r="JG401">
        <v>0.0007843295920201409</v>
      </c>
      <c r="JH401">
        <v>-1.211717912536145E-05</v>
      </c>
      <c r="JI401">
        <v>4</v>
      </c>
      <c r="JJ401">
        <v>2338</v>
      </c>
      <c r="JK401">
        <v>1</v>
      </c>
      <c r="JL401">
        <v>27</v>
      </c>
      <c r="JM401">
        <v>190105</v>
      </c>
      <c r="JN401">
        <v>190105.1</v>
      </c>
      <c r="JO401">
        <v>1.03394</v>
      </c>
      <c r="JP401">
        <v>2.26929</v>
      </c>
      <c r="JQ401">
        <v>1.39648</v>
      </c>
      <c r="JR401">
        <v>2.34863</v>
      </c>
      <c r="JS401">
        <v>1.49536</v>
      </c>
      <c r="JT401">
        <v>2.68433</v>
      </c>
      <c r="JU401">
        <v>36.5051</v>
      </c>
      <c r="JV401">
        <v>24.07</v>
      </c>
      <c r="JW401">
        <v>18</v>
      </c>
      <c r="JX401">
        <v>488.368</v>
      </c>
      <c r="JY401">
        <v>446.047</v>
      </c>
      <c r="JZ401">
        <v>28.7735</v>
      </c>
      <c r="KA401">
        <v>28.405</v>
      </c>
      <c r="KB401">
        <v>30.0001</v>
      </c>
      <c r="KC401">
        <v>28.2506</v>
      </c>
      <c r="KD401">
        <v>28.1841</v>
      </c>
      <c r="KE401">
        <v>20.6154</v>
      </c>
      <c r="KF401">
        <v>23.9535</v>
      </c>
      <c r="KG401">
        <v>60.2561</v>
      </c>
      <c r="KH401">
        <v>28.7604</v>
      </c>
      <c r="KI401">
        <v>413.411</v>
      </c>
      <c r="KJ401">
        <v>21.7716</v>
      </c>
      <c r="KK401">
        <v>101.019</v>
      </c>
      <c r="KL401">
        <v>100.571</v>
      </c>
    </row>
    <row r="402" spans="1:298">
      <c r="A402">
        <v>386</v>
      </c>
      <c r="B402">
        <v>1758653730.1</v>
      </c>
      <c r="C402">
        <v>12104.09999990463</v>
      </c>
      <c r="D402" t="s">
        <v>1220</v>
      </c>
      <c r="E402" t="s">
        <v>1221</v>
      </c>
      <c r="F402">
        <v>5</v>
      </c>
      <c r="G402" t="s">
        <v>1219</v>
      </c>
      <c r="H402" t="s">
        <v>437</v>
      </c>
      <c r="I402" t="s">
        <v>438</v>
      </c>
      <c r="J402">
        <v>1758653722.255172</v>
      </c>
      <c r="K402">
        <f>(L402)/1000</f>
        <v>0</v>
      </c>
      <c r="L402">
        <f>IF(DQ402, AO402, AI402)</f>
        <v>0</v>
      </c>
      <c r="M402">
        <f>IF(DQ402, AJ402, AH402)</f>
        <v>0</v>
      </c>
      <c r="N402">
        <f>DS402 - IF(AV402&gt;1, M402*DM402*100.0/(AX402), 0)</f>
        <v>0</v>
      </c>
      <c r="O402">
        <f>((U402-K402/2)*N402-M402)/(U402+K402/2)</f>
        <v>0</v>
      </c>
      <c r="P402">
        <f>O402*(DZ402+EA402)/1000.0</f>
        <v>0</v>
      </c>
      <c r="Q402">
        <f>(DS402 - IF(AV402&gt;1, M402*DM402*100.0/(AX402), 0))*(DZ402+EA402)/1000.0</f>
        <v>0</v>
      </c>
      <c r="R402">
        <f>2.0/((1/T402-1/S402)+SIGN(T402)*SQRT((1/T402-1/S402)*(1/T402-1/S402) + 4*DN402/((DN402+1)*(DN402+1))*(2*1/T402*1/S402-1/S402*1/S402)))</f>
        <v>0</v>
      </c>
      <c r="S402">
        <f>IF(LEFT(DO402,1)&lt;&gt;"0",IF(LEFT(DO402,1)="1",3.0,DP402),$D$5+$E$5*(EG402*DZ402/($K$5*1000))+$F$5*(EG402*DZ402/($K$5*1000))*MAX(MIN(DM402,$J$5),$I$5)*MAX(MIN(DM402,$J$5),$I$5)+$G$5*MAX(MIN(DM402,$J$5),$I$5)*(EG402*DZ402/($K$5*1000))+$H$5*(EG402*DZ402/($K$5*1000))*(EG402*DZ402/($K$5*1000)))</f>
        <v>0</v>
      </c>
      <c r="T402">
        <f>K402*(1000-(1000*0.61365*exp(17.502*X402/(240.97+X402))/(DZ402+EA402)+DU402)/2)/(1000*0.61365*exp(17.502*X402/(240.97+X402))/(DZ402+EA402)-DU402)</f>
        <v>0</v>
      </c>
      <c r="U402">
        <f>1/((DN402+1)/(R402/1.6)+1/(S402/1.37)) + DN402/((DN402+1)/(R402/1.6) + DN402/(S402/1.37))</f>
        <v>0</v>
      </c>
      <c r="V402">
        <f>(DI402*DL402)</f>
        <v>0</v>
      </c>
      <c r="W402">
        <f>(EB402+(V402+2*0.95*5.67E-8*(((EB402+$B$7)+273)^4-(EB402+273)^4)-44100*K402)/(1.84*29.3*S402+8*0.95*5.67E-8*(EB402+273)^3))</f>
        <v>0</v>
      </c>
      <c r="X402">
        <f>($C$7*EC402+$D$7*ED402+$E$7*W402)</f>
        <v>0</v>
      </c>
      <c r="Y402">
        <f>0.61365*exp(17.502*X402/(240.97+X402))</f>
        <v>0</v>
      </c>
      <c r="Z402">
        <f>(AA402/AB402*100)</f>
        <v>0</v>
      </c>
      <c r="AA402">
        <f>DU402*(DZ402+EA402)/1000</f>
        <v>0</v>
      </c>
      <c r="AB402">
        <f>0.61365*exp(17.502*EB402/(240.97+EB402))</f>
        <v>0</v>
      </c>
      <c r="AC402">
        <f>(Y402-DU402*(DZ402+EA402)/1000)</f>
        <v>0</v>
      </c>
      <c r="AD402">
        <f>(-K402*44100)</f>
        <v>0</v>
      </c>
      <c r="AE402">
        <f>2*29.3*S402*0.92*(EB402-X402)</f>
        <v>0</v>
      </c>
      <c r="AF402">
        <f>2*0.95*5.67E-8*(((EB402+$B$7)+273)^4-(X402+273)^4)</f>
        <v>0</v>
      </c>
      <c r="AG402">
        <f>V402+AF402+AD402+AE402</f>
        <v>0</v>
      </c>
      <c r="AH402">
        <f>DY402*AV402*(DT402-DS402*(1000-AV402*DV402)/(1000-AV402*DU402))/(100*DM402)</f>
        <v>0</v>
      </c>
      <c r="AI402">
        <f>1000*DY402*AV402*(DU402-DV402)/(100*DM402*(1000-AV402*DU402))</f>
        <v>0</v>
      </c>
      <c r="AJ402">
        <f>(AK402 - AL402 - DZ402*1E3/(8.314*(EB402+273.15)) * AN402/DY402 * AM402) * DY402/(100*DM402) * (1000 - DV402)/1000</f>
        <v>0</v>
      </c>
      <c r="AK402">
        <v>429.3906429900355</v>
      </c>
      <c r="AL402">
        <v>416.329224242424</v>
      </c>
      <c r="AM402">
        <v>-0.03612514830545846</v>
      </c>
      <c r="AN402">
        <v>64.96045199614291</v>
      </c>
      <c r="AO402">
        <f>(AQ402 - AP402 + DZ402*1E3/(8.314*(EB402+273.15)) * AS402/DY402 * AR402) * DY402/(100*DM402) * 1000/(1000 - AQ402)</f>
        <v>0</v>
      </c>
      <c r="AP402">
        <v>21.72333289545543</v>
      </c>
      <c r="AQ402">
        <v>23.74100060606061</v>
      </c>
      <c r="AR402">
        <v>-3.689998237389082E-07</v>
      </c>
      <c r="AS402">
        <v>107.0869197867366</v>
      </c>
      <c r="AT402">
        <v>1</v>
      </c>
      <c r="AU402">
        <v>0</v>
      </c>
      <c r="AV402">
        <f>IF(AT402*$H$13&gt;=AX402,1.0,(AX402/(AX402-AT402*$H$13)))</f>
        <v>0</v>
      </c>
      <c r="AW402">
        <f>(AV402-1)*100</f>
        <v>0</v>
      </c>
      <c r="AX402">
        <f>MAX(0,($B$13+$C$13*EG402)/(1+$D$13*EG402)*DZ402/(EB402+273)*$E$13)</f>
        <v>0</v>
      </c>
      <c r="AY402" t="s">
        <v>439</v>
      </c>
      <c r="AZ402" t="s">
        <v>439</v>
      </c>
      <c r="BA402">
        <v>0</v>
      </c>
      <c r="BB402">
        <v>0</v>
      </c>
      <c r="BC402">
        <f>1-BA402/BB402</f>
        <v>0</v>
      </c>
      <c r="BD402">
        <v>0</v>
      </c>
      <c r="BE402" t="s">
        <v>439</v>
      </c>
      <c r="BF402" t="s">
        <v>439</v>
      </c>
      <c r="BG402">
        <v>0</v>
      </c>
      <c r="BH402">
        <v>0</v>
      </c>
      <c r="BI402">
        <f>1-BG402/BH402</f>
        <v>0</v>
      </c>
      <c r="BJ402">
        <v>0.5</v>
      </c>
      <c r="BK402">
        <f>DJ402</f>
        <v>0</v>
      </c>
      <c r="BL402">
        <f>M402</f>
        <v>0</v>
      </c>
      <c r="BM402">
        <f>BI402*BJ402*BK402</f>
        <v>0</v>
      </c>
      <c r="BN402">
        <f>(BL402-BD402)/BK402</f>
        <v>0</v>
      </c>
      <c r="BO402">
        <f>(BB402-BH402)/BH402</f>
        <v>0</v>
      </c>
      <c r="BP402">
        <f>BA402/(BC402+BA402/BH402)</f>
        <v>0</v>
      </c>
      <c r="BQ402" t="s">
        <v>439</v>
      </c>
      <c r="BR402">
        <v>0</v>
      </c>
      <c r="BS402">
        <f>IF(BR402&lt;&gt;0, BR402, BP402)</f>
        <v>0</v>
      </c>
      <c r="BT402">
        <f>1-BS402/BH402</f>
        <v>0</v>
      </c>
      <c r="BU402">
        <f>(BH402-BG402)/(BH402-BS402)</f>
        <v>0</v>
      </c>
      <c r="BV402">
        <f>(BB402-BH402)/(BB402-BS402)</f>
        <v>0</v>
      </c>
      <c r="BW402">
        <f>(BH402-BG402)/(BH402-BA402)</f>
        <v>0</v>
      </c>
      <c r="BX402">
        <f>(BB402-BH402)/(BB402-BA402)</f>
        <v>0</v>
      </c>
      <c r="BY402">
        <f>(BU402*BS402/BG402)</f>
        <v>0</v>
      </c>
      <c r="BZ402">
        <f>(1-BY402)</f>
        <v>0</v>
      </c>
      <c r="DI402">
        <f>$B$11*EH402+$C$11*EI402+$F$11*ET402*(1-EW402)</f>
        <v>0</v>
      </c>
      <c r="DJ402">
        <f>DI402*DK402</f>
        <v>0</v>
      </c>
      <c r="DK402">
        <f>($B$11*$D$9+$C$11*$D$9+$F$11*((FG402+EY402)/MAX(FG402+EY402+FH402, 0.1)*$I$9+FH402/MAX(FG402+EY402+FH402, 0.1)*$J$9))/($B$11+$C$11+$F$11)</f>
        <v>0</v>
      </c>
      <c r="DL402">
        <f>($B$11*$K$9+$C$11*$K$9+$F$11*((FG402+EY402)/MAX(FG402+EY402+FH402, 0.1)*$P$9+FH402/MAX(FG402+EY402+FH402, 0.1)*$Q$9))/($B$11+$C$11+$F$11)</f>
        <v>0</v>
      </c>
      <c r="DM402">
        <v>2.96</v>
      </c>
      <c r="DN402">
        <v>0.5</v>
      </c>
      <c r="DO402" t="s">
        <v>440</v>
      </c>
      <c r="DP402">
        <v>2</v>
      </c>
      <c r="DQ402" t="b">
        <v>1</v>
      </c>
      <c r="DR402">
        <v>1758653722.255172</v>
      </c>
      <c r="DS402">
        <v>406.5593103448276</v>
      </c>
      <c r="DT402">
        <v>419.9128965517241</v>
      </c>
      <c r="DU402">
        <v>23.74475172413793</v>
      </c>
      <c r="DV402">
        <v>21.72538275862069</v>
      </c>
      <c r="DW402">
        <v>406.3722413793104</v>
      </c>
      <c r="DX402">
        <v>23.59816896551724</v>
      </c>
      <c r="DY402">
        <v>499.9792068965517</v>
      </c>
      <c r="DZ402">
        <v>90.39451724137932</v>
      </c>
      <c r="EA402">
        <v>0.03110040689655173</v>
      </c>
      <c r="EB402">
        <v>30.13397931034483</v>
      </c>
      <c r="EC402">
        <v>30.0238724137931</v>
      </c>
      <c r="ED402">
        <v>999.9000000000002</v>
      </c>
      <c r="EE402">
        <v>0</v>
      </c>
      <c r="EF402">
        <v>0</v>
      </c>
      <c r="EG402">
        <v>9995.776896551723</v>
      </c>
      <c r="EH402">
        <v>0</v>
      </c>
      <c r="EI402">
        <v>11.81365862068966</v>
      </c>
      <c r="EJ402">
        <v>-13.3535275862069</v>
      </c>
      <c r="EK402">
        <v>416.4478275862069</v>
      </c>
      <c r="EL402">
        <v>429.2383448275862</v>
      </c>
      <c r="EM402">
        <v>2.01936724137931</v>
      </c>
      <c r="EN402">
        <v>419.9128965517241</v>
      </c>
      <c r="EO402">
        <v>21.72538275862069</v>
      </c>
      <c r="EP402">
        <v>2.146395862068966</v>
      </c>
      <c r="EQ402">
        <v>1.963855517241379</v>
      </c>
      <c r="ER402">
        <v>18.56773793103448</v>
      </c>
      <c r="ES402">
        <v>17.15589310344828</v>
      </c>
      <c r="ET402">
        <v>1999.996551724138</v>
      </c>
      <c r="EU402">
        <v>0.9799942758620689</v>
      </c>
      <c r="EV402">
        <v>0.02000592413793104</v>
      </c>
      <c r="EW402">
        <v>0</v>
      </c>
      <c r="EX402">
        <v>430.7064482758621</v>
      </c>
      <c r="EY402">
        <v>5.000969999999999</v>
      </c>
      <c r="EZ402">
        <v>8752.557241379309</v>
      </c>
      <c r="FA402">
        <v>16707.52413793104</v>
      </c>
      <c r="FB402">
        <v>40.68699999999998</v>
      </c>
      <c r="FC402">
        <v>41.04489655172413</v>
      </c>
      <c r="FD402">
        <v>40.625</v>
      </c>
      <c r="FE402">
        <v>40.68699999999998</v>
      </c>
      <c r="FF402">
        <v>41.30344827586205</v>
      </c>
      <c r="FG402">
        <v>1955.086551724138</v>
      </c>
      <c r="FH402">
        <v>39.91</v>
      </c>
      <c r="FI402">
        <v>0</v>
      </c>
      <c r="FJ402">
        <v>1758653731.2</v>
      </c>
      <c r="FK402">
        <v>0</v>
      </c>
      <c r="FL402">
        <v>430.7181153846153</v>
      </c>
      <c r="FM402">
        <v>-1.140820518436712</v>
      </c>
      <c r="FN402">
        <v>-9.85572652427679</v>
      </c>
      <c r="FO402">
        <v>8752.479230769231</v>
      </c>
      <c r="FP402">
        <v>15</v>
      </c>
      <c r="FQ402">
        <v>0</v>
      </c>
      <c r="FR402" t="s">
        <v>441</v>
      </c>
      <c r="FS402">
        <v>1747247426.5</v>
      </c>
      <c r="FT402">
        <v>1747247420.5</v>
      </c>
      <c r="FU402">
        <v>0</v>
      </c>
      <c r="FV402">
        <v>1.027</v>
      </c>
      <c r="FW402">
        <v>0.031</v>
      </c>
      <c r="FX402">
        <v>0.02</v>
      </c>
      <c r="FY402">
        <v>0.05</v>
      </c>
      <c r="FZ402">
        <v>420</v>
      </c>
      <c r="GA402">
        <v>16</v>
      </c>
      <c r="GB402">
        <v>0.01</v>
      </c>
      <c r="GC402">
        <v>0.1</v>
      </c>
      <c r="GD402">
        <v>-13.41689756097561</v>
      </c>
      <c r="GE402">
        <v>2.335024390243877</v>
      </c>
      <c r="GF402">
        <v>0.4257203195548175</v>
      </c>
      <c r="GG402">
        <v>0</v>
      </c>
      <c r="GH402">
        <v>430.7675294117647</v>
      </c>
      <c r="GI402">
        <v>-1.269029797689313</v>
      </c>
      <c r="GJ402">
        <v>0.2162740956033965</v>
      </c>
      <c r="GK402">
        <v>-1</v>
      </c>
      <c r="GL402">
        <v>2.019161707317073</v>
      </c>
      <c r="GM402">
        <v>-0.005198675958186022</v>
      </c>
      <c r="GN402">
        <v>0.001345099329796764</v>
      </c>
      <c r="GO402">
        <v>1</v>
      </c>
      <c r="GP402">
        <v>1</v>
      </c>
      <c r="GQ402">
        <v>2</v>
      </c>
      <c r="GR402" t="s">
        <v>442</v>
      </c>
      <c r="GS402">
        <v>3.13614</v>
      </c>
      <c r="GT402">
        <v>2.69051</v>
      </c>
      <c r="GU402">
        <v>0.09161270000000001</v>
      </c>
      <c r="GV402">
        <v>0.09257410000000001</v>
      </c>
      <c r="GW402">
        <v>0.105485</v>
      </c>
      <c r="GX402">
        <v>0.0979372</v>
      </c>
      <c r="GY402">
        <v>28884.2</v>
      </c>
      <c r="GZ402">
        <v>28905.7</v>
      </c>
      <c r="HA402">
        <v>29557</v>
      </c>
      <c r="HB402">
        <v>29436.6</v>
      </c>
      <c r="HC402">
        <v>34930</v>
      </c>
      <c r="HD402">
        <v>35173.4</v>
      </c>
      <c r="HE402">
        <v>41592.6</v>
      </c>
      <c r="HF402">
        <v>41824.2</v>
      </c>
      <c r="HG402">
        <v>1.92553</v>
      </c>
      <c r="HH402">
        <v>1.87383</v>
      </c>
      <c r="HI402">
        <v>0.09665269999999999</v>
      </c>
      <c r="HJ402">
        <v>0</v>
      </c>
      <c r="HK402">
        <v>28.4494</v>
      </c>
      <c r="HL402">
        <v>999.9</v>
      </c>
      <c r="HM402">
        <v>50.7</v>
      </c>
      <c r="HN402">
        <v>31.6</v>
      </c>
      <c r="HO402">
        <v>26.1832</v>
      </c>
      <c r="HP402">
        <v>61.9297</v>
      </c>
      <c r="HQ402">
        <v>26.0256</v>
      </c>
      <c r="HR402">
        <v>1</v>
      </c>
      <c r="HS402">
        <v>0.0638719</v>
      </c>
      <c r="HT402">
        <v>-0.517903</v>
      </c>
      <c r="HU402">
        <v>20.3388</v>
      </c>
      <c r="HV402">
        <v>5.21489</v>
      </c>
      <c r="HW402">
        <v>12.0117</v>
      </c>
      <c r="HX402">
        <v>4.9878</v>
      </c>
      <c r="HY402">
        <v>3.28778</v>
      </c>
      <c r="HZ402">
        <v>9999</v>
      </c>
      <c r="IA402">
        <v>9999</v>
      </c>
      <c r="IB402">
        <v>9999</v>
      </c>
      <c r="IC402">
        <v>999.9</v>
      </c>
      <c r="ID402">
        <v>1.86755</v>
      </c>
      <c r="IE402">
        <v>1.86674</v>
      </c>
      <c r="IF402">
        <v>1.866</v>
      </c>
      <c r="IG402">
        <v>1.86601</v>
      </c>
      <c r="IH402">
        <v>1.86786</v>
      </c>
      <c r="II402">
        <v>1.87027</v>
      </c>
      <c r="IJ402">
        <v>1.86891</v>
      </c>
      <c r="IK402">
        <v>1.87042</v>
      </c>
      <c r="IL402">
        <v>0</v>
      </c>
      <c r="IM402">
        <v>0</v>
      </c>
      <c r="IN402">
        <v>0</v>
      </c>
      <c r="IO402">
        <v>0</v>
      </c>
      <c r="IP402" t="s">
        <v>443</v>
      </c>
      <c r="IQ402" t="s">
        <v>444</v>
      </c>
      <c r="IR402" t="s">
        <v>445</v>
      </c>
      <c r="IS402" t="s">
        <v>445</v>
      </c>
      <c r="IT402" t="s">
        <v>445</v>
      </c>
      <c r="IU402" t="s">
        <v>445</v>
      </c>
      <c r="IV402">
        <v>0</v>
      </c>
      <c r="IW402">
        <v>100</v>
      </c>
      <c r="IX402">
        <v>100</v>
      </c>
      <c r="IY402">
        <v>0.187</v>
      </c>
      <c r="IZ402">
        <v>0.1465</v>
      </c>
      <c r="JA402">
        <v>0.1520806729546384</v>
      </c>
      <c r="JB402">
        <v>0.0003178419753343253</v>
      </c>
      <c r="JC402">
        <v>-6.012475575984678E-07</v>
      </c>
      <c r="JD402">
        <v>7.594320938325871E-11</v>
      </c>
      <c r="JE402">
        <v>-0.06537213769188976</v>
      </c>
      <c r="JF402">
        <v>-0.002779077146552394</v>
      </c>
      <c r="JG402">
        <v>0.0007843295920201409</v>
      </c>
      <c r="JH402">
        <v>-1.211717912536145E-05</v>
      </c>
      <c r="JI402">
        <v>4</v>
      </c>
      <c r="JJ402">
        <v>2338</v>
      </c>
      <c r="JK402">
        <v>1</v>
      </c>
      <c r="JL402">
        <v>27</v>
      </c>
      <c r="JM402">
        <v>190105.1</v>
      </c>
      <c r="JN402">
        <v>190105.2</v>
      </c>
      <c r="JO402">
        <v>1.00708</v>
      </c>
      <c r="JP402">
        <v>2.25952</v>
      </c>
      <c r="JQ402">
        <v>1.39648</v>
      </c>
      <c r="JR402">
        <v>2.35107</v>
      </c>
      <c r="JS402">
        <v>1.49536</v>
      </c>
      <c r="JT402">
        <v>2.69287</v>
      </c>
      <c r="JU402">
        <v>36.5051</v>
      </c>
      <c r="JV402">
        <v>24.07</v>
      </c>
      <c r="JW402">
        <v>18</v>
      </c>
      <c r="JX402">
        <v>488.495</v>
      </c>
      <c r="JY402">
        <v>446.062</v>
      </c>
      <c r="JZ402">
        <v>28.7482</v>
      </c>
      <c r="KA402">
        <v>28.4053</v>
      </c>
      <c r="KB402">
        <v>30.0001</v>
      </c>
      <c r="KC402">
        <v>28.2528</v>
      </c>
      <c r="KD402">
        <v>28.1841</v>
      </c>
      <c r="KE402">
        <v>20.1214</v>
      </c>
      <c r="KF402">
        <v>23.9535</v>
      </c>
      <c r="KG402">
        <v>60.2561</v>
      </c>
      <c r="KH402">
        <v>28.7351</v>
      </c>
      <c r="KI402">
        <v>400.054</v>
      </c>
      <c r="KJ402">
        <v>21.7716</v>
      </c>
      <c r="KK402">
        <v>101.018</v>
      </c>
      <c r="KL402">
        <v>100.57</v>
      </c>
    </row>
    <row r="403" spans="1:298">
      <c r="A403">
        <v>387</v>
      </c>
      <c r="B403">
        <v>1758653735.1</v>
      </c>
      <c r="C403">
        <v>12109.09999990463</v>
      </c>
      <c r="D403" t="s">
        <v>1222</v>
      </c>
      <c r="E403" t="s">
        <v>1223</v>
      </c>
      <c r="F403">
        <v>5</v>
      </c>
      <c r="G403" t="s">
        <v>1219</v>
      </c>
      <c r="H403" t="s">
        <v>437</v>
      </c>
      <c r="I403" t="s">
        <v>438</v>
      </c>
      <c r="J403">
        <v>1758653727.332142</v>
      </c>
      <c r="K403">
        <f>(L403)/1000</f>
        <v>0</v>
      </c>
      <c r="L403">
        <f>IF(DQ403, AO403, AI403)</f>
        <v>0</v>
      </c>
      <c r="M403">
        <f>IF(DQ403, AJ403, AH403)</f>
        <v>0</v>
      </c>
      <c r="N403">
        <f>DS403 - IF(AV403&gt;1, M403*DM403*100.0/(AX403), 0)</f>
        <v>0</v>
      </c>
      <c r="O403">
        <f>((U403-K403/2)*N403-M403)/(U403+K403/2)</f>
        <v>0</v>
      </c>
      <c r="P403">
        <f>O403*(DZ403+EA403)/1000.0</f>
        <v>0</v>
      </c>
      <c r="Q403">
        <f>(DS403 - IF(AV403&gt;1, M403*DM403*100.0/(AX403), 0))*(DZ403+EA403)/1000.0</f>
        <v>0</v>
      </c>
      <c r="R403">
        <f>2.0/((1/T403-1/S403)+SIGN(T403)*SQRT((1/T403-1/S403)*(1/T403-1/S403) + 4*DN403/((DN403+1)*(DN403+1))*(2*1/T403*1/S403-1/S403*1/S403)))</f>
        <v>0</v>
      </c>
      <c r="S403">
        <f>IF(LEFT(DO403,1)&lt;&gt;"0",IF(LEFT(DO403,1)="1",3.0,DP403),$D$5+$E$5*(EG403*DZ403/($K$5*1000))+$F$5*(EG403*DZ403/($K$5*1000))*MAX(MIN(DM403,$J$5),$I$5)*MAX(MIN(DM403,$J$5),$I$5)+$G$5*MAX(MIN(DM403,$J$5),$I$5)*(EG403*DZ403/($K$5*1000))+$H$5*(EG403*DZ403/($K$5*1000))*(EG403*DZ403/($K$5*1000)))</f>
        <v>0</v>
      </c>
      <c r="T403">
        <f>K403*(1000-(1000*0.61365*exp(17.502*X403/(240.97+X403))/(DZ403+EA403)+DU403)/2)/(1000*0.61365*exp(17.502*X403/(240.97+X403))/(DZ403+EA403)-DU403)</f>
        <v>0</v>
      </c>
      <c r="U403">
        <f>1/((DN403+1)/(R403/1.6)+1/(S403/1.37)) + DN403/((DN403+1)/(R403/1.6) + DN403/(S403/1.37))</f>
        <v>0</v>
      </c>
      <c r="V403">
        <f>(DI403*DL403)</f>
        <v>0</v>
      </c>
      <c r="W403">
        <f>(EB403+(V403+2*0.95*5.67E-8*(((EB403+$B$7)+273)^4-(EB403+273)^4)-44100*K403)/(1.84*29.3*S403+8*0.95*5.67E-8*(EB403+273)^3))</f>
        <v>0</v>
      </c>
      <c r="X403">
        <f>($C$7*EC403+$D$7*ED403+$E$7*W403)</f>
        <v>0</v>
      </c>
      <c r="Y403">
        <f>0.61365*exp(17.502*X403/(240.97+X403))</f>
        <v>0</v>
      </c>
      <c r="Z403">
        <f>(AA403/AB403*100)</f>
        <v>0</v>
      </c>
      <c r="AA403">
        <f>DU403*(DZ403+EA403)/1000</f>
        <v>0</v>
      </c>
      <c r="AB403">
        <f>0.61365*exp(17.502*EB403/(240.97+EB403))</f>
        <v>0</v>
      </c>
      <c r="AC403">
        <f>(Y403-DU403*(DZ403+EA403)/1000)</f>
        <v>0</v>
      </c>
      <c r="AD403">
        <f>(-K403*44100)</f>
        <v>0</v>
      </c>
      <c r="AE403">
        <f>2*29.3*S403*0.92*(EB403-X403)</f>
        <v>0</v>
      </c>
      <c r="AF403">
        <f>2*0.95*5.67E-8*(((EB403+$B$7)+273)^4-(X403+273)^4)</f>
        <v>0</v>
      </c>
      <c r="AG403">
        <f>V403+AF403+AD403+AE403</f>
        <v>0</v>
      </c>
      <c r="AH403">
        <f>DY403*AV403*(DT403-DS403*(1000-AV403*DV403)/(1000-AV403*DU403))/(100*DM403)</f>
        <v>0</v>
      </c>
      <c r="AI403">
        <f>1000*DY403*AV403*(DU403-DV403)/(100*DM403*(1000-AV403*DU403))</f>
        <v>0</v>
      </c>
      <c r="AJ403">
        <f>(AK403 - AL403 - DZ403*1E3/(8.314*(EB403+273.15)) * AN403/DY403 * AM403) * DY403/(100*DM403) * (1000 - DV403)/1000</f>
        <v>0</v>
      </c>
      <c r="AK403">
        <v>421.6484675453933</v>
      </c>
      <c r="AL403">
        <v>412.653193939394</v>
      </c>
      <c r="AM403">
        <v>-0.8703802113501261</v>
      </c>
      <c r="AN403">
        <v>64.96045199614291</v>
      </c>
      <c r="AO403">
        <f>(AQ403 - AP403 + DZ403*1E3/(8.314*(EB403+273.15)) * AS403/DY403 * AR403) * DY403/(100*DM403) * 1000/(1000 - AQ403)</f>
        <v>0</v>
      </c>
      <c r="AP403">
        <v>21.72102006817584</v>
      </c>
      <c r="AQ403">
        <v>23.7377109090909</v>
      </c>
      <c r="AR403">
        <v>-5.023450512036529E-06</v>
      </c>
      <c r="AS403">
        <v>107.0869197867366</v>
      </c>
      <c r="AT403">
        <v>1</v>
      </c>
      <c r="AU403">
        <v>0</v>
      </c>
      <c r="AV403">
        <f>IF(AT403*$H$13&gt;=AX403,1.0,(AX403/(AX403-AT403*$H$13)))</f>
        <v>0</v>
      </c>
      <c r="AW403">
        <f>(AV403-1)*100</f>
        <v>0</v>
      </c>
      <c r="AX403">
        <f>MAX(0,($B$13+$C$13*EG403)/(1+$D$13*EG403)*DZ403/(EB403+273)*$E$13)</f>
        <v>0</v>
      </c>
      <c r="AY403" t="s">
        <v>439</v>
      </c>
      <c r="AZ403" t="s">
        <v>439</v>
      </c>
      <c r="BA403">
        <v>0</v>
      </c>
      <c r="BB403">
        <v>0</v>
      </c>
      <c r="BC403">
        <f>1-BA403/BB403</f>
        <v>0</v>
      </c>
      <c r="BD403">
        <v>0</v>
      </c>
      <c r="BE403" t="s">
        <v>439</v>
      </c>
      <c r="BF403" t="s">
        <v>439</v>
      </c>
      <c r="BG403">
        <v>0</v>
      </c>
      <c r="BH403">
        <v>0</v>
      </c>
      <c r="BI403">
        <f>1-BG403/BH403</f>
        <v>0</v>
      </c>
      <c r="BJ403">
        <v>0.5</v>
      </c>
      <c r="BK403">
        <f>DJ403</f>
        <v>0</v>
      </c>
      <c r="BL403">
        <f>M403</f>
        <v>0</v>
      </c>
      <c r="BM403">
        <f>BI403*BJ403*BK403</f>
        <v>0</v>
      </c>
      <c r="BN403">
        <f>(BL403-BD403)/BK403</f>
        <v>0</v>
      </c>
      <c r="BO403">
        <f>(BB403-BH403)/BH403</f>
        <v>0</v>
      </c>
      <c r="BP403">
        <f>BA403/(BC403+BA403/BH403)</f>
        <v>0</v>
      </c>
      <c r="BQ403" t="s">
        <v>439</v>
      </c>
      <c r="BR403">
        <v>0</v>
      </c>
      <c r="BS403">
        <f>IF(BR403&lt;&gt;0, BR403, BP403)</f>
        <v>0</v>
      </c>
      <c r="BT403">
        <f>1-BS403/BH403</f>
        <v>0</v>
      </c>
      <c r="BU403">
        <f>(BH403-BG403)/(BH403-BS403)</f>
        <v>0</v>
      </c>
      <c r="BV403">
        <f>(BB403-BH403)/(BB403-BS403)</f>
        <v>0</v>
      </c>
      <c r="BW403">
        <f>(BH403-BG403)/(BH403-BA403)</f>
        <v>0</v>
      </c>
      <c r="BX403">
        <f>(BB403-BH403)/(BB403-BA403)</f>
        <v>0</v>
      </c>
      <c r="BY403">
        <f>(BU403*BS403/BG403)</f>
        <v>0</v>
      </c>
      <c r="BZ403">
        <f>(1-BY403)</f>
        <v>0</v>
      </c>
      <c r="DI403">
        <f>$B$11*EH403+$C$11*EI403+$F$11*ET403*(1-EW403)</f>
        <v>0</v>
      </c>
      <c r="DJ403">
        <f>DI403*DK403</f>
        <v>0</v>
      </c>
      <c r="DK403">
        <f>($B$11*$D$9+$C$11*$D$9+$F$11*((FG403+EY403)/MAX(FG403+EY403+FH403, 0.1)*$I$9+FH403/MAX(FG403+EY403+FH403, 0.1)*$J$9))/($B$11+$C$11+$F$11)</f>
        <v>0</v>
      </c>
      <c r="DL403">
        <f>($B$11*$K$9+$C$11*$K$9+$F$11*((FG403+EY403)/MAX(FG403+EY403+FH403, 0.1)*$P$9+FH403/MAX(FG403+EY403+FH403, 0.1)*$Q$9))/($B$11+$C$11+$F$11)</f>
        <v>0</v>
      </c>
      <c r="DM403">
        <v>2.96</v>
      </c>
      <c r="DN403">
        <v>0.5</v>
      </c>
      <c r="DO403" t="s">
        <v>440</v>
      </c>
      <c r="DP403">
        <v>2</v>
      </c>
      <c r="DQ403" t="b">
        <v>1</v>
      </c>
      <c r="DR403">
        <v>1758653727.332142</v>
      </c>
      <c r="DS403">
        <v>406.0073928571429</v>
      </c>
      <c r="DT403">
        <v>416.9160357142858</v>
      </c>
      <c r="DU403">
        <v>23.74164642857143</v>
      </c>
      <c r="DV403">
        <v>21.72337857142857</v>
      </c>
      <c r="DW403">
        <v>405.8202857142857</v>
      </c>
      <c r="DX403">
        <v>23.59509642857143</v>
      </c>
      <c r="DY403">
        <v>499.9737857142856</v>
      </c>
      <c r="DZ403">
        <v>90.39428214285716</v>
      </c>
      <c r="EA403">
        <v>0.03067133214285714</v>
      </c>
      <c r="EB403">
        <v>30.12925</v>
      </c>
      <c r="EC403">
        <v>30.02355357142857</v>
      </c>
      <c r="ED403">
        <v>999.9000000000002</v>
      </c>
      <c r="EE403">
        <v>0</v>
      </c>
      <c r="EF403">
        <v>0</v>
      </c>
      <c r="EG403">
        <v>9990.91392857143</v>
      </c>
      <c r="EH403">
        <v>0</v>
      </c>
      <c r="EI403">
        <v>11.84574285714286</v>
      </c>
      <c r="EJ403">
        <v>-10.9084425</v>
      </c>
      <c r="EK403">
        <v>415.8811785714286</v>
      </c>
      <c r="EL403">
        <v>426.1738571428571</v>
      </c>
      <c r="EM403">
        <v>2.018268928571429</v>
      </c>
      <c r="EN403">
        <v>416.9160357142858</v>
      </c>
      <c r="EO403">
        <v>21.72337857142857</v>
      </c>
      <c r="EP403">
        <v>2.146109285714286</v>
      </c>
      <c r="EQ403">
        <v>1.963668928571428</v>
      </c>
      <c r="ER403">
        <v>18.56560000000001</v>
      </c>
      <c r="ES403">
        <v>17.15438928571428</v>
      </c>
      <c r="ET403">
        <v>1999.976785714286</v>
      </c>
      <c r="EU403">
        <v>0.9799940357142854</v>
      </c>
      <c r="EV403">
        <v>0.02000616428571428</v>
      </c>
      <c r="EW403">
        <v>0</v>
      </c>
      <c r="EX403">
        <v>430.6365714285713</v>
      </c>
      <c r="EY403">
        <v>5.00097</v>
      </c>
      <c r="EZ403">
        <v>8752.102142857144</v>
      </c>
      <c r="FA403">
        <v>16707.35357142857</v>
      </c>
      <c r="FB403">
        <v>40.68699999999999</v>
      </c>
      <c r="FC403">
        <v>41.03985714285712</v>
      </c>
      <c r="FD403">
        <v>40.625</v>
      </c>
      <c r="FE403">
        <v>40.68699999999999</v>
      </c>
      <c r="FF403">
        <v>41.30314285714284</v>
      </c>
      <c r="FG403">
        <v>1955.066785714286</v>
      </c>
      <c r="FH403">
        <v>39.91</v>
      </c>
      <c r="FI403">
        <v>0</v>
      </c>
      <c r="FJ403">
        <v>1758653736</v>
      </c>
      <c r="FK403">
        <v>0</v>
      </c>
      <c r="FL403">
        <v>430.6566923076923</v>
      </c>
      <c r="FM403">
        <v>-0.08622222705647839</v>
      </c>
      <c r="FN403">
        <v>-1.466666679762351</v>
      </c>
      <c r="FO403">
        <v>8752.104615384615</v>
      </c>
      <c r="FP403">
        <v>15</v>
      </c>
      <c r="FQ403">
        <v>0</v>
      </c>
      <c r="FR403" t="s">
        <v>441</v>
      </c>
      <c r="FS403">
        <v>1747247426.5</v>
      </c>
      <c r="FT403">
        <v>1747247420.5</v>
      </c>
      <c r="FU403">
        <v>0</v>
      </c>
      <c r="FV403">
        <v>1.027</v>
      </c>
      <c r="FW403">
        <v>0.031</v>
      </c>
      <c r="FX403">
        <v>0.02</v>
      </c>
      <c r="FY403">
        <v>0.05</v>
      </c>
      <c r="FZ403">
        <v>420</v>
      </c>
      <c r="GA403">
        <v>16</v>
      </c>
      <c r="GB403">
        <v>0.01</v>
      </c>
      <c r="GC403">
        <v>0.1</v>
      </c>
      <c r="GD403">
        <v>-11.91194</v>
      </c>
      <c r="GE403">
        <v>23.31099849906194</v>
      </c>
      <c r="GF403">
        <v>2.964386459659908</v>
      </c>
      <c r="GG403">
        <v>0</v>
      </c>
      <c r="GH403">
        <v>430.7041470588234</v>
      </c>
      <c r="GI403">
        <v>-0.638273494027825</v>
      </c>
      <c r="GJ403">
        <v>0.1938692907685869</v>
      </c>
      <c r="GK403">
        <v>-1</v>
      </c>
      <c r="GL403">
        <v>2.0189755</v>
      </c>
      <c r="GM403">
        <v>-0.01236990619137711</v>
      </c>
      <c r="GN403">
        <v>0.001454979295385356</v>
      </c>
      <c r="GO403">
        <v>1</v>
      </c>
      <c r="GP403">
        <v>1</v>
      </c>
      <c r="GQ403">
        <v>2</v>
      </c>
      <c r="GR403" t="s">
        <v>442</v>
      </c>
      <c r="GS403">
        <v>3.13587</v>
      </c>
      <c r="GT403">
        <v>2.69071</v>
      </c>
      <c r="GU403">
        <v>0.0908852</v>
      </c>
      <c r="GV403">
        <v>0.09030349999999999</v>
      </c>
      <c r="GW403">
        <v>0.105478</v>
      </c>
      <c r="GX403">
        <v>0.0979276</v>
      </c>
      <c r="GY403">
        <v>28907.3</v>
      </c>
      <c r="GZ403">
        <v>28978.3</v>
      </c>
      <c r="HA403">
        <v>29557</v>
      </c>
      <c r="HB403">
        <v>29436.8</v>
      </c>
      <c r="HC403">
        <v>34930.1</v>
      </c>
      <c r="HD403">
        <v>35173.9</v>
      </c>
      <c r="HE403">
        <v>41592.4</v>
      </c>
      <c r="HF403">
        <v>41824.4</v>
      </c>
      <c r="HG403">
        <v>1.92525</v>
      </c>
      <c r="HH403">
        <v>1.87375</v>
      </c>
      <c r="HI403">
        <v>0.096038</v>
      </c>
      <c r="HJ403">
        <v>0</v>
      </c>
      <c r="HK403">
        <v>28.4559</v>
      </c>
      <c r="HL403">
        <v>999.9</v>
      </c>
      <c r="HM403">
        <v>50.7</v>
      </c>
      <c r="HN403">
        <v>31.6</v>
      </c>
      <c r="HO403">
        <v>26.1805</v>
      </c>
      <c r="HP403">
        <v>61.6997</v>
      </c>
      <c r="HQ403">
        <v>25.9135</v>
      </c>
      <c r="HR403">
        <v>1</v>
      </c>
      <c r="HS403">
        <v>0.0638719</v>
      </c>
      <c r="HT403">
        <v>-0.501816</v>
      </c>
      <c r="HU403">
        <v>20.3389</v>
      </c>
      <c r="HV403">
        <v>5.21609</v>
      </c>
      <c r="HW403">
        <v>12.0116</v>
      </c>
      <c r="HX403">
        <v>4.98825</v>
      </c>
      <c r="HY403">
        <v>3.28795</v>
      </c>
      <c r="HZ403">
        <v>9999</v>
      </c>
      <c r="IA403">
        <v>9999</v>
      </c>
      <c r="IB403">
        <v>9999</v>
      </c>
      <c r="IC403">
        <v>999.9</v>
      </c>
      <c r="ID403">
        <v>1.86756</v>
      </c>
      <c r="IE403">
        <v>1.86674</v>
      </c>
      <c r="IF403">
        <v>1.866</v>
      </c>
      <c r="IG403">
        <v>1.866</v>
      </c>
      <c r="IH403">
        <v>1.86785</v>
      </c>
      <c r="II403">
        <v>1.87027</v>
      </c>
      <c r="IJ403">
        <v>1.86892</v>
      </c>
      <c r="IK403">
        <v>1.87042</v>
      </c>
      <c r="IL403">
        <v>0</v>
      </c>
      <c r="IM403">
        <v>0</v>
      </c>
      <c r="IN403">
        <v>0</v>
      </c>
      <c r="IO403">
        <v>0</v>
      </c>
      <c r="IP403" t="s">
        <v>443</v>
      </c>
      <c r="IQ403" t="s">
        <v>444</v>
      </c>
      <c r="IR403" t="s">
        <v>445</v>
      </c>
      <c r="IS403" t="s">
        <v>445</v>
      </c>
      <c r="IT403" t="s">
        <v>445</v>
      </c>
      <c r="IU403" t="s">
        <v>445</v>
      </c>
      <c r="IV403">
        <v>0</v>
      </c>
      <c r="IW403">
        <v>100</v>
      </c>
      <c r="IX403">
        <v>100</v>
      </c>
      <c r="IY403">
        <v>0.188</v>
      </c>
      <c r="IZ403">
        <v>0.1465</v>
      </c>
      <c r="JA403">
        <v>0.1520806729546384</v>
      </c>
      <c r="JB403">
        <v>0.0003178419753343253</v>
      </c>
      <c r="JC403">
        <v>-6.012475575984678E-07</v>
      </c>
      <c r="JD403">
        <v>7.594320938325871E-11</v>
      </c>
      <c r="JE403">
        <v>-0.06537213769188976</v>
      </c>
      <c r="JF403">
        <v>-0.002779077146552394</v>
      </c>
      <c r="JG403">
        <v>0.0007843295920201409</v>
      </c>
      <c r="JH403">
        <v>-1.211717912536145E-05</v>
      </c>
      <c r="JI403">
        <v>4</v>
      </c>
      <c r="JJ403">
        <v>2338</v>
      </c>
      <c r="JK403">
        <v>1</v>
      </c>
      <c r="JL403">
        <v>27</v>
      </c>
      <c r="JM403">
        <v>190105.1</v>
      </c>
      <c r="JN403">
        <v>190105.2</v>
      </c>
      <c r="JO403">
        <v>0.977783</v>
      </c>
      <c r="JP403">
        <v>2.27905</v>
      </c>
      <c r="JQ403">
        <v>1.39648</v>
      </c>
      <c r="JR403">
        <v>2.35107</v>
      </c>
      <c r="JS403">
        <v>1.49536</v>
      </c>
      <c r="JT403">
        <v>2.68066</v>
      </c>
      <c r="JU403">
        <v>36.5051</v>
      </c>
      <c r="JV403">
        <v>24.0612</v>
      </c>
      <c r="JW403">
        <v>18</v>
      </c>
      <c r="JX403">
        <v>488.325</v>
      </c>
      <c r="JY403">
        <v>446.016</v>
      </c>
      <c r="JZ403">
        <v>28.7232</v>
      </c>
      <c r="KA403">
        <v>28.4071</v>
      </c>
      <c r="KB403">
        <v>30.0002</v>
      </c>
      <c r="KC403">
        <v>28.2531</v>
      </c>
      <c r="KD403">
        <v>28.1841</v>
      </c>
      <c r="KE403">
        <v>19.4594</v>
      </c>
      <c r="KF403">
        <v>23.9535</v>
      </c>
      <c r="KG403">
        <v>60.2561</v>
      </c>
      <c r="KH403">
        <v>28.7118</v>
      </c>
      <c r="KI403">
        <v>380</v>
      </c>
      <c r="KJ403">
        <v>21.7716</v>
      </c>
      <c r="KK403">
        <v>101.017</v>
      </c>
      <c r="KL403">
        <v>100.571</v>
      </c>
    </row>
    <row r="404" spans="1:298">
      <c r="A404">
        <v>388</v>
      </c>
      <c r="B404">
        <v>1758653740.1</v>
      </c>
      <c r="C404">
        <v>12114.09999990463</v>
      </c>
      <c r="D404" t="s">
        <v>1224</v>
      </c>
      <c r="E404" t="s">
        <v>1225</v>
      </c>
      <c r="F404">
        <v>5</v>
      </c>
      <c r="G404" t="s">
        <v>1219</v>
      </c>
      <c r="H404" t="s">
        <v>437</v>
      </c>
      <c r="I404" t="s">
        <v>438</v>
      </c>
      <c r="J404">
        <v>1758653732.6</v>
      </c>
      <c r="K404">
        <f>(L404)/1000</f>
        <v>0</v>
      </c>
      <c r="L404">
        <f>IF(DQ404, AO404, AI404)</f>
        <v>0</v>
      </c>
      <c r="M404">
        <f>IF(DQ404, AJ404, AH404)</f>
        <v>0</v>
      </c>
      <c r="N404">
        <f>DS404 - IF(AV404&gt;1, M404*DM404*100.0/(AX404), 0)</f>
        <v>0</v>
      </c>
      <c r="O404">
        <f>((U404-K404/2)*N404-M404)/(U404+K404/2)</f>
        <v>0</v>
      </c>
      <c r="P404">
        <f>O404*(DZ404+EA404)/1000.0</f>
        <v>0</v>
      </c>
      <c r="Q404">
        <f>(DS404 - IF(AV404&gt;1, M404*DM404*100.0/(AX404), 0))*(DZ404+EA404)/1000.0</f>
        <v>0</v>
      </c>
      <c r="R404">
        <f>2.0/((1/T404-1/S404)+SIGN(T404)*SQRT((1/T404-1/S404)*(1/T404-1/S404) + 4*DN404/((DN404+1)*(DN404+1))*(2*1/T404*1/S404-1/S404*1/S404)))</f>
        <v>0</v>
      </c>
      <c r="S404">
        <f>IF(LEFT(DO404,1)&lt;&gt;"0",IF(LEFT(DO404,1)="1",3.0,DP404),$D$5+$E$5*(EG404*DZ404/($K$5*1000))+$F$5*(EG404*DZ404/($K$5*1000))*MAX(MIN(DM404,$J$5),$I$5)*MAX(MIN(DM404,$J$5),$I$5)+$G$5*MAX(MIN(DM404,$J$5),$I$5)*(EG404*DZ404/($K$5*1000))+$H$5*(EG404*DZ404/($K$5*1000))*(EG404*DZ404/($K$5*1000)))</f>
        <v>0</v>
      </c>
      <c r="T404">
        <f>K404*(1000-(1000*0.61365*exp(17.502*X404/(240.97+X404))/(DZ404+EA404)+DU404)/2)/(1000*0.61365*exp(17.502*X404/(240.97+X404))/(DZ404+EA404)-DU404)</f>
        <v>0</v>
      </c>
      <c r="U404">
        <f>1/((DN404+1)/(R404/1.6)+1/(S404/1.37)) + DN404/((DN404+1)/(R404/1.6) + DN404/(S404/1.37))</f>
        <v>0</v>
      </c>
      <c r="V404">
        <f>(DI404*DL404)</f>
        <v>0</v>
      </c>
      <c r="W404">
        <f>(EB404+(V404+2*0.95*5.67E-8*(((EB404+$B$7)+273)^4-(EB404+273)^4)-44100*K404)/(1.84*29.3*S404+8*0.95*5.67E-8*(EB404+273)^3))</f>
        <v>0</v>
      </c>
      <c r="X404">
        <f>($C$7*EC404+$D$7*ED404+$E$7*W404)</f>
        <v>0</v>
      </c>
      <c r="Y404">
        <f>0.61365*exp(17.502*X404/(240.97+X404))</f>
        <v>0</v>
      </c>
      <c r="Z404">
        <f>(AA404/AB404*100)</f>
        <v>0</v>
      </c>
      <c r="AA404">
        <f>DU404*(DZ404+EA404)/1000</f>
        <v>0</v>
      </c>
      <c r="AB404">
        <f>0.61365*exp(17.502*EB404/(240.97+EB404))</f>
        <v>0</v>
      </c>
      <c r="AC404">
        <f>(Y404-DU404*(DZ404+EA404)/1000)</f>
        <v>0</v>
      </c>
      <c r="AD404">
        <f>(-K404*44100)</f>
        <v>0</v>
      </c>
      <c r="AE404">
        <f>2*29.3*S404*0.92*(EB404-X404)</f>
        <v>0</v>
      </c>
      <c r="AF404">
        <f>2*0.95*5.67E-8*(((EB404+$B$7)+273)^4-(X404+273)^4)</f>
        <v>0</v>
      </c>
      <c r="AG404">
        <f>V404+AF404+AD404+AE404</f>
        <v>0</v>
      </c>
      <c r="AH404">
        <f>DY404*AV404*(DT404-DS404*(1000-AV404*DV404)/(1000-AV404*DU404))/(100*DM404)</f>
        <v>0</v>
      </c>
      <c r="AI404">
        <f>1000*DY404*AV404*(DU404-DV404)/(100*DM404*(1000-AV404*DU404))</f>
        <v>0</v>
      </c>
      <c r="AJ404">
        <f>(AK404 - AL404 - DZ404*1E3/(8.314*(EB404+273.15)) * AN404/DY404 * AM404) * DY404/(100*DM404) * (1000 - DV404)/1000</f>
        <v>0</v>
      </c>
      <c r="AK404">
        <v>406.492591271822</v>
      </c>
      <c r="AL404">
        <v>403.0187757575758</v>
      </c>
      <c r="AM404">
        <v>-2.036393159389848</v>
      </c>
      <c r="AN404">
        <v>64.96045199614291</v>
      </c>
      <c r="AO404">
        <f>(AQ404 - AP404 + DZ404*1E3/(8.314*(EB404+273.15)) * AS404/DY404 * AR404) * DY404/(100*DM404) * 1000/(1000 - AQ404)</f>
        <v>0</v>
      </c>
      <c r="AP404">
        <v>21.71774994692772</v>
      </c>
      <c r="AQ404">
        <v>23.73514303030302</v>
      </c>
      <c r="AR404">
        <v>-5.019559336473227E-06</v>
      </c>
      <c r="AS404">
        <v>107.0869197867366</v>
      </c>
      <c r="AT404">
        <v>1</v>
      </c>
      <c r="AU404">
        <v>0</v>
      </c>
      <c r="AV404">
        <f>IF(AT404*$H$13&gt;=AX404,1.0,(AX404/(AX404-AT404*$H$13)))</f>
        <v>0</v>
      </c>
      <c r="AW404">
        <f>(AV404-1)*100</f>
        <v>0</v>
      </c>
      <c r="AX404">
        <f>MAX(0,($B$13+$C$13*EG404)/(1+$D$13*EG404)*DZ404/(EB404+273)*$E$13)</f>
        <v>0</v>
      </c>
      <c r="AY404" t="s">
        <v>439</v>
      </c>
      <c r="AZ404" t="s">
        <v>439</v>
      </c>
      <c r="BA404">
        <v>0</v>
      </c>
      <c r="BB404">
        <v>0</v>
      </c>
      <c r="BC404">
        <f>1-BA404/BB404</f>
        <v>0</v>
      </c>
      <c r="BD404">
        <v>0</v>
      </c>
      <c r="BE404" t="s">
        <v>439</v>
      </c>
      <c r="BF404" t="s">
        <v>439</v>
      </c>
      <c r="BG404">
        <v>0</v>
      </c>
      <c r="BH404">
        <v>0</v>
      </c>
      <c r="BI404">
        <f>1-BG404/BH404</f>
        <v>0</v>
      </c>
      <c r="BJ404">
        <v>0.5</v>
      </c>
      <c r="BK404">
        <f>DJ404</f>
        <v>0</v>
      </c>
      <c r="BL404">
        <f>M404</f>
        <v>0</v>
      </c>
      <c r="BM404">
        <f>BI404*BJ404*BK404</f>
        <v>0</v>
      </c>
      <c r="BN404">
        <f>(BL404-BD404)/BK404</f>
        <v>0</v>
      </c>
      <c r="BO404">
        <f>(BB404-BH404)/BH404</f>
        <v>0</v>
      </c>
      <c r="BP404">
        <f>BA404/(BC404+BA404/BH404)</f>
        <v>0</v>
      </c>
      <c r="BQ404" t="s">
        <v>439</v>
      </c>
      <c r="BR404">
        <v>0</v>
      </c>
      <c r="BS404">
        <f>IF(BR404&lt;&gt;0, BR404, BP404)</f>
        <v>0</v>
      </c>
      <c r="BT404">
        <f>1-BS404/BH404</f>
        <v>0</v>
      </c>
      <c r="BU404">
        <f>(BH404-BG404)/(BH404-BS404)</f>
        <v>0</v>
      </c>
      <c r="BV404">
        <f>(BB404-BH404)/(BB404-BS404)</f>
        <v>0</v>
      </c>
      <c r="BW404">
        <f>(BH404-BG404)/(BH404-BA404)</f>
        <v>0</v>
      </c>
      <c r="BX404">
        <f>(BB404-BH404)/(BB404-BA404)</f>
        <v>0</v>
      </c>
      <c r="BY404">
        <f>(BU404*BS404/BG404)</f>
        <v>0</v>
      </c>
      <c r="BZ404">
        <f>(1-BY404)</f>
        <v>0</v>
      </c>
      <c r="DI404">
        <f>$B$11*EH404+$C$11*EI404+$F$11*ET404*(1-EW404)</f>
        <v>0</v>
      </c>
      <c r="DJ404">
        <f>DI404*DK404</f>
        <v>0</v>
      </c>
      <c r="DK404">
        <f>($B$11*$D$9+$C$11*$D$9+$F$11*((FG404+EY404)/MAX(FG404+EY404+FH404, 0.1)*$I$9+FH404/MAX(FG404+EY404+FH404, 0.1)*$J$9))/($B$11+$C$11+$F$11)</f>
        <v>0</v>
      </c>
      <c r="DL404">
        <f>($B$11*$K$9+$C$11*$K$9+$F$11*((FG404+EY404)/MAX(FG404+EY404+FH404, 0.1)*$P$9+FH404/MAX(FG404+EY404+FH404, 0.1)*$Q$9))/($B$11+$C$11+$F$11)</f>
        <v>0</v>
      </c>
      <c r="DM404">
        <v>2.96</v>
      </c>
      <c r="DN404">
        <v>0.5</v>
      </c>
      <c r="DO404" t="s">
        <v>440</v>
      </c>
      <c r="DP404">
        <v>2</v>
      </c>
      <c r="DQ404" t="b">
        <v>1</v>
      </c>
      <c r="DR404">
        <v>1758653732.6</v>
      </c>
      <c r="DS404">
        <v>402.9991481481482</v>
      </c>
      <c r="DT404">
        <v>408.7118518518518</v>
      </c>
      <c r="DU404">
        <v>23.73902962962963</v>
      </c>
      <c r="DV404">
        <v>21.72079259259259</v>
      </c>
      <c r="DW404">
        <v>402.8117407407408</v>
      </c>
      <c r="DX404">
        <v>23.59252592592593</v>
      </c>
      <c r="DY404">
        <v>500.0243333333333</v>
      </c>
      <c r="DZ404">
        <v>90.39457777777778</v>
      </c>
      <c r="EA404">
        <v>0.0302253925925926</v>
      </c>
      <c r="EB404">
        <v>30.12440740740741</v>
      </c>
      <c r="EC404">
        <v>30.0205037037037</v>
      </c>
      <c r="ED404">
        <v>999.9000000000001</v>
      </c>
      <c r="EE404">
        <v>0</v>
      </c>
      <c r="EF404">
        <v>0</v>
      </c>
      <c r="EG404">
        <v>9999.69925925926</v>
      </c>
      <c r="EH404">
        <v>0</v>
      </c>
      <c r="EI404">
        <v>11.8596962962963</v>
      </c>
      <c r="EJ404">
        <v>-5.712488985185185</v>
      </c>
      <c r="EK404">
        <v>412.7987037037037</v>
      </c>
      <c r="EL404">
        <v>417.7864814814814</v>
      </c>
      <c r="EM404">
        <v>2.018244074074074</v>
      </c>
      <c r="EN404">
        <v>408.7118518518518</v>
      </c>
      <c r="EO404">
        <v>21.72079259259259</v>
      </c>
      <c r="EP404">
        <v>2.145881111111111</v>
      </c>
      <c r="EQ404">
        <v>1.963441481481482</v>
      </c>
      <c r="ER404">
        <v>18.5639</v>
      </c>
      <c r="ES404">
        <v>17.15256666666667</v>
      </c>
      <c r="ET404">
        <v>1999.992222222222</v>
      </c>
      <c r="EU404">
        <v>0.9799941111111109</v>
      </c>
      <c r="EV404">
        <v>0.02000608888888888</v>
      </c>
      <c r="EW404">
        <v>0</v>
      </c>
      <c r="EX404">
        <v>430.714</v>
      </c>
      <c r="EY404">
        <v>5.00097</v>
      </c>
      <c r="EZ404">
        <v>8752.816666666666</v>
      </c>
      <c r="FA404">
        <v>16707.48148148148</v>
      </c>
      <c r="FB404">
        <v>40.68699999999999</v>
      </c>
      <c r="FC404">
        <v>41.04362962962961</v>
      </c>
      <c r="FD404">
        <v>40.625</v>
      </c>
      <c r="FE404">
        <v>40.68699999999999</v>
      </c>
      <c r="FF404">
        <v>41.3028148148148</v>
      </c>
      <c r="FG404">
        <v>1955.082222222222</v>
      </c>
      <c r="FH404">
        <v>39.91</v>
      </c>
      <c r="FI404">
        <v>0</v>
      </c>
      <c r="FJ404">
        <v>1758653741.4</v>
      </c>
      <c r="FK404">
        <v>0</v>
      </c>
      <c r="FL404">
        <v>430.75648</v>
      </c>
      <c r="FM404">
        <v>1.99238460000317</v>
      </c>
      <c r="FN404">
        <v>17.82076917454958</v>
      </c>
      <c r="FO404">
        <v>8752.951999999999</v>
      </c>
      <c r="FP404">
        <v>15</v>
      </c>
      <c r="FQ404">
        <v>0</v>
      </c>
      <c r="FR404" t="s">
        <v>441</v>
      </c>
      <c r="FS404">
        <v>1747247426.5</v>
      </c>
      <c r="FT404">
        <v>1747247420.5</v>
      </c>
      <c r="FU404">
        <v>0</v>
      </c>
      <c r="FV404">
        <v>1.027</v>
      </c>
      <c r="FW404">
        <v>0.031</v>
      </c>
      <c r="FX404">
        <v>0.02</v>
      </c>
      <c r="FY404">
        <v>0.05</v>
      </c>
      <c r="FZ404">
        <v>420</v>
      </c>
      <c r="GA404">
        <v>16</v>
      </c>
      <c r="GB404">
        <v>0.01</v>
      </c>
      <c r="GC404">
        <v>0.1</v>
      </c>
      <c r="GD404">
        <v>-8.019138843902439</v>
      </c>
      <c r="GE404">
        <v>59.20526214355399</v>
      </c>
      <c r="GF404">
        <v>6.264207153632253</v>
      </c>
      <c r="GG404">
        <v>0</v>
      </c>
      <c r="GH404">
        <v>430.7172352941176</v>
      </c>
      <c r="GI404">
        <v>0.7904965539033304</v>
      </c>
      <c r="GJ404">
        <v>0.2162164028744663</v>
      </c>
      <c r="GK404">
        <v>-1</v>
      </c>
      <c r="GL404">
        <v>2.01851</v>
      </c>
      <c r="GM404">
        <v>-0.001491010452961969</v>
      </c>
      <c r="GN404">
        <v>0.0009777051278750521</v>
      </c>
      <c r="GO404">
        <v>1</v>
      </c>
      <c r="GP404">
        <v>1</v>
      </c>
      <c r="GQ404">
        <v>2</v>
      </c>
      <c r="GR404" t="s">
        <v>442</v>
      </c>
      <c r="GS404">
        <v>3.13594</v>
      </c>
      <c r="GT404">
        <v>2.69067</v>
      </c>
      <c r="GU404">
        <v>0.08916789999999999</v>
      </c>
      <c r="GV404">
        <v>0.0875611</v>
      </c>
      <c r="GW404">
        <v>0.10547</v>
      </c>
      <c r="GX404">
        <v>0.0979256</v>
      </c>
      <c r="GY404">
        <v>28961.7</v>
      </c>
      <c r="GZ404">
        <v>29066</v>
      </c>
      <c r="HA404">
        <v>29556.8</v>
      </c>
      <c r="HB404">
        <v>29437.2</v>
      </c>
      <c r="HC404">
        <v>34930</v>
      </c>
      <c r="HD404">
        <v>35174.4</v>
      </c>
      <c r="HE404">
        <v>41592</v>
      </c>
      <c r="HF404">
        <v>41824.9</v>
      </c>
      <c r="HG404">
        <v>1.92523</v>
      </c>
      <c r="HH404">
        <v>1.87365</v>
      </c>
      <c r="HI404">
        <v>0.0946596</v>
      </c>
      <c r="HJ404">
        <v>0</v>
      </c>
      <c r="HK404">
        <v>28.4612</v>
      </c>
      <c r="HL404">
        <v>999.9</v>
      </c>
      <c r="HM404">
        <v>50.7</v>
      </c>
      <c r="HN404">
        <v>31.6</v>
      </c>
      <c r="HO404">
        <v>26.182</v>
      </c>
      <c r="HP404">
        <v>62.0697</v>
      </c>
      <c r="HQ404">
        <v>26.0096</v>
      </c>
      <c r="HR404">
        <v>1</v>
      </c>
      <c r="HS404">
        <v>0.06388720000000001</v>
      </c>
      <c r="HT404">
        <v>-0.501304</v>
      </c>
      <c r="HU404">
        <v>20.3389</v>
      </c>
      <c r="HV404">
        <v>5.21579</v>
      </c>
      <c r="HW404">
        <v>12.0125</v>
      </c>
      <c r="HX404">
        <v>4.9881</v>
      </c>
      <c r="HY404">
        <v>3.28795</v>
      </c>
      <c r="HZ404">
        <v>9999</v>
      </c>
      <c r="IA404">
        <v>9999</v>
      </c>
      <c r="IB404">
        <v>9999</v>
      </c>
      <c r="IC404">
        <v>999.9</v>
      </c>
      <c r="ID404">
        <v>1.86755</v>
      </c>
      <c r="IE404">
        <v>1.86675</v>
      </c>
      <c r="IF404">
        <v>1.86601</v>
      </c>
      <c r="IG404">
        <v>1.866</v>
      </c>
      <c r="IH404">
        <v>1.86786</v>
      </c>
      <c r="II404">
        <v>1.87027</v>
      </c>
      <c r="IJ404">
        <v>1.86891</v>
      </c>
      <c r="IK404">
        <v>1.87042</v>
      </c>
      <c r="IL404">
        <v>0</v>
      </c>
      <c r="IM404">
        <v>0</v>
      </c>
      <c r="IN404">
        <v>0</v>
      </c>
      <c r="IO404">
        <v>0</v>
      </c>
      <c r="IP404" t="s">
        <v>443</v>
      </c>
      <c r="IQ404" t="s">
        <v>444</v>
      </c>
      <c r="IR404" t="s">
        <v>445</v>
      </c>
      <c r="IS404" t="s">
        <v>445</v>
      </c>
      <c r="IT404" t="s">
        <v>445</v>
      </c>
      <c r="IU404" t="s">
        <v>445</v>
      </c>
      <c r="IV404">
        <v>0</v>
      </c>
      <c r="IW404">
        <v>100</v>
      </c>
      <c r="IX404">
        <v>100</v>
      </c>
      <c r="IY404">
        <v>0.189</v>
      </c>
      <c r="IZ404">
        <v>0.1464</v>
      </c>
      <c r="JA404">
        <v>0.1520806729546384</v>
      </c>
      <c r="JB404">
        <v>0.0003178419753343253</v>
      </c>
      <c r="JC404">
        <v>-6.012475575984678E-07</v>
      </c>
      <c r="JD404">
        <v>7.594320938325871E-11</v>
      </c>
      <c r="JE404">
        <v>-0.06537213769188976</v>
      </c>
      <c r="JF404">
        <v>-0.002779077146552394</v>
      </c>
      <c r="JG404">
        <v>0.0007843295920201409</v>
      </c>
      <c r="JH404">
        <v>-1.211717912536145E-05</v>
      </c>
      <c r="JI404">
        <v>4</v>
      </c>
      <c r="JJ404">
        <v>2338</v>
      </c>
      <c r="JK404">
        <v>1</v>
      </c>
      <c r="JL404">
        <v>27</v>
      </c>
      <c r="JM404">
        <v>190105.2</v>
      </c>
      <c r="JN404">
        <v>190105.3</v>
      </c>
      <c r="JO404">
        <v>0.942383</v>
      </c>
      <c r="JP404">
        <v>2.2644</v>
      </c>
      <c r="JQ404">
        <v>1.39771</v>
      </c>
      <c r="JR404">
        <v>2.34741</v>
      </c>
      <c r="JS404">
        <v>1.49536</v>
      </c>
      <c r="JT404">
        <v>2.67334</v>
      </c>
      <c r="JU404">
        <v>36.5051</v>
      </c>
      <c r="JV404">
        <v>24.07</v>
      </c>
      <c r="JW404">
        <v>18</v>
      </c>
      <c r="JX404">
        <v>488.309</v>
      </c>
      <c r="JY404">
        <v>445.954</v>
      </c>
      <c r="JZ404">
        <v>28.6996</v>
      </c>
      <c r="KA404">
        <v>28.4074</v>
      </c>
      <c r="KB404">
        <v>30.0001</v>
      </c>
      <c r="KC404">
        <v>28.2531</v>
      </c>
      <c r="KD404">
        <v>28.1841</v>
      </c>
      <c r="KE404">
        <v>18.8275</v>
      </c>
      <c r="KF404">
        <v>23.9535</v>
      </c>
      <c r="KG404">
        <v>60.2561</v>
      </c>
      <c r="KH404">
        <v>28.6913</v>
      </c>
      <c r="KI404">
        <v>366.632</v>
      </c>
      <c r="KJ404">
        <v>21.7716</v>
      </c>
      <c r="KK404">
        <v>101.016</v>
      </c>
      <c r="KL404">
        <v>100.572</v>
      </c>
    </row>
    <row r="405" spans="1:298">
      <c r="A405">
        <v>389</v>
      </c>
      <c r="B405">
        <v>1758653745.1</v>
      </c>
      <c r="C405">
        <v>12119.09999990463</v>
      </c>
      <c r="D405" t="s">
        <v>1226</v>
      </c>
      <c r="E405" t="s">
        <v>1227</v>
      </c>
      <c r="F405">
        <v>5</v>
      </c>
      <c r="G405" t="s">
        <v>1219</v>
      </c>
      <c r="H405" t="s">
        <v>437</v>
      </c>
      <c r="I405" t="s">
        <v>438</v>
      </c>
      <c r="J405">
        <v>1758653737.314285</v>
      </c>
      <c r="K405">
        <f>(L405)/1000</f>
        <v>0</v>
      </c>
      <c r="L405">
        <f>IF(DQ405, AO405, AI405)</f>
        <v>0</v>
      </c>
      <c r="M405">
        <f>IF(DQ405, AJ405, AH405)</f>
        <v>0</v>
      </c>
      <c r="N405">
        <f>DS405 - IF(AV405&gt;1, M405*DM405*100.0/(AX405), 0)</f>
        <v>0</v>
      </c>
      <c r="O405">
        <f>((U405-K405/2)*N405-M405)/(U405+K405/2)</f>
        <v>0</v>
      </c>
      <c r="P405">
        <f>O405*(DZ405+EA405)/1000.0</f>
        <v>0</v>
      </c>
      <c r="Q405">
        <f>(DS405 - IF(AV405&gt;1, M405*DM405*100.0/(AX405), 0))*(DZ405+EA405)/1000.0</f>
        <v>0</v>
      </c>
      <c r="R405">
        <f>2.0/((1/T405-1/S405)+SIGN(T405)*SQRT((1/T405-1/S405)*(1/T405-1/S405) + 4*DN405/((DN405+1)*(DN405+1))*(2*1/T405*1/S405-1/S405*1/S405)))</f>
        <v>0</v>
      </c>
      <c r="S405">
        <f>IF(LEFT(DO405,1)&lt;&gt;"0",IF(LEFT(DO405,1)="1",3.0,DP405),$D$5+$E$5*(EG405*DZ405/($K$5*1000))+$F$5*(EG405*DZ405/($K$5*1000))*MAX(MIN(DM405,$J$5),$I$5)*MAX(MIN(DM405,$J$5),$I$5)+$G$5*MAX(MIN(DM405,$J$5),$I$5)*(EG405*DZ405/($K$5*1000))+$H$5*(EG405*DZ405/($K$5*1000))*(EG405*DZ405/($K$5*1000)))</f>
        <v>0</v>
      </c>
      <c r="T405">
        <f>K405*(1000-(1000*0.61365*exp(17.502*X405/(240.97+X405))/(DZ405+EA405)+DU405)/2)/(1000*0.61365*exp(17.502*X405/(240.97+X405))/(DZ405+EA405)-DU405)</f>
        <v>0</v>
      </c>
      <c r="U405">
        <f>1/((DN405+1)/(R405/1.6)+1/(S405/1.37)) + DN405/((DN405+1)/(R405/1.6) + DN405/(S405/1.37))</f>
        <v>0</v>
      </c>
      <c r="V405">
        <f>(DI405*DL405)</f>
        <v>0</v>
      </c>
      <c r="W405">
        <f>(EB405+(V405+2*0.95*5.67E-8*(((EB405+$B$7)+273)^4-(EB405+273)^4)-44100*K405)/(1.84*29.3*S405+8*0.95*5.67E-8*(EB405+273)^3))</f>
        <v>0</v>
      </c>
      <c r="X405">
        <f>($C$7*EC405+$D$7*ED405+$E$7*W405)</f>
        <v>0</v>
      </c>
      <c r="Y405">
        <f>0.61365*exp(17.502*X405/(240.97+X405))</f>
        <v>0</v>
      </c>
      <c r="Z405">
        <f>(AA405/AB405*100)</f>
        <v>0</v>
      </c>
      <c r="AA405">
        <f>DU405*(DZ405+EA405)/1000</f>
        <v>0</v>
      </c>
      <c r="AB405">
        <f>0.61365*exp(17.502*EB405/(240.97+EB405))</f>
        <v>0</v>
      </c>
      <c r="AC405">
        <f>(Y405-DU405*(DZ405+EA405)/1000)</f>
        <v>0</v>
      </c>
      <c r="AD405">
        <f>(-K405*44100)</f>
        <v>0</v>
      </c>
      <c r="AE405">
        <f>2*29.3*S405*0.92*(EB405-X405)</f>
        <v>0</v>
      </c>
      <c r="AF405">
        <f>2*0.95*5.67E-8*(((EB405+$B$7)+273)^4-(X405+273)^4)</f>
        <v>0</v>
      </c>
      <c r="AG405">
        <f>V405+AF405+AD405+AE405</f>
        <v>0</v>
      </c>
      <c r="AH405">
        <f>DY405*AV405*(DT405-DS405*(1000-AV405*DV405)/(1000-AV405*DU405))/(100*DM405)</f>
        <v>0</v>
      </c>
      <c r="AI405">
        <f>1000*DY405*AV405*(DU405-DV405)/(100*DM405*(1000-AV405*DU405))</f>
        <v>0</v>
      </c>
      <c r="AJ405">
        <f>(AK405 - AL405 - DZ405*1E3/(8.314*(EB405+273.15)) * AN405/DY405 * AM405) * DY405/(100*DM405) * (1000 - DV405)/1000</f>
        <v>0</v>
      </c>
      <c r="AK405">
        <v>389.8451033176288</v>
      </c>
      <c r="AL405">
        <v>389.7213515151514</v>
      </c>
      <c r="AM405">
        <v>-2.728747409443308</v>
      </c>
      <c r="AN405">
        <v>64.96045199614291</v>
      </c>
      <c r="AO405">
        <f>(AQ405 - AP405 + DZ405*1E3/(8.314*(EB405+273.15)) * AS405/DY405 * AR405) * DY405/(100*DM405) * 1000/(1000 - AQ405)</f>
        <v>0</v>
      </c>
      <c r="AP405">
        <v>21.71668995229413</v>
      </c>
      <c r="AQ405">
        <v>23.73515696969697</v>
      </c>
      <c r="AR405">
        <v>8.395516054655079E-07</v>
      </c>
      <c r="AS405">
        <v>107.0869197867366</v>
      </c>
      <c r="AT405">
        <v>1</v>
      </c>
      <c r="AU405">
        <v>0</v>
      </c>
      <c r="AV405">
        <f>IF(AT405*$H$13&gt;=AX405,1.0,(AX405/(AX405-AT405*$H$13)))</f>
        <v>0</v>
      </c>
      <c r="AW405">
        <f>(AV405-1)*100</f>
        <v>0</v>
      </c>
      <c r="AX405">
        <f>MAX(0,($B$13+$C$13*EG405)/(1+$D$13*EG405)*DZ405/(EB405+273)*$E$13)</f>
        <v>0</v>
      </c>
      <c r="AY405" t="s">
        <v>439</v>
      </c>
      <c r="AZ405" t="s">
        <v>439</v>
      </c>
      <c r="BA405">
        <v>0</v>
      </c>
      <c r="BB405">
        <v>0</v>
      </c>
      <c r="BC405">
        <f>1-BA405/BB405</f>
        <v>0</v>
      </c>
      <c r="BD405">
        <v>0</v>
      </c>
      <c r="BE405" t="s">
        <v>439</v>
      </c>
      <c r="BF405" t="s">
        <v>439</v>
      </c>
      <c r="BG405">
        <v>0</v>
      </c>
      <c r="BH405">
        <v>0</v>
      </c>
      <c r="BI405">
        <f>1-BG405/BH405</f>
        <v>0</v>
      </c>
      <c r="BJ405">
        <v>0.5</v>
      </c>
      <c r="BK405">
        <f>DJ405</f>
        <v>0</v>
      </c>
      <c r="BL405">
        <f>M405</f>
        <v>0</v>
      </c>
      <c r="BM405">
        <f>BI405*BJ405*BK405</f>
        <v>0</v>
      </c>
      <c r="BN405">
        <f>(BL405-BD405)/BK405</f>
        <v>0</v>
      </c>
      <c r="BO405">
        <f>(BB405-BH405)/BH405</f>
        <v>0</v>
      </c>
      <c r="BP405">
        <f>BA405/(BC405+BA405/BH405)</f>
        <v>0</v>
      </c>
      <c r="BQ405" t="s">
        <v>439</v>
      </c>
      <c r="BR405">
        <v>0</v>
      </c>
      <c r="BS405">
        <f>IF(BR405&lt;&gt;0, BR405, BP405)</f>
        <v>0</v>
      </c>
      <c r="BT405">
        <f>1-BS405/BH405</f>
        <v>0</v>
      </c>
      <c r="BU405">
        <f>(BH405-BG405)/(BH405-BS405)</f>
        <v>0</v>
      </c>
      <c r="BV405">
        <f>(BB405-BH405)/(BB405-BS405)</f>
        <v>0</v>
      </c>
      <c r="BW405">
        <f>(BH405-BG405)/(BH405-BA405)</f>
        <v>0</v>
      </c>
      <c r="BX405">
        <f>(BB405-BH405)/(BB405-BA405)</f>
        <v>0</v>
      </c>
      <c r="BY405">
        <f>(BU405*BS405/BG405)</f>
        <v>0</v>
      </c>
      <c r="BZ405">
        <f>(1-BY405)</f>
        <v>0</v>
      </c>
      <c r="DI405">
        <f>$B$11*EH405+$C$11*EI405+$F$11*ET405*(1-EW405)</f>
        <v>0</v>
      </c>
      <c r="DJ405">
        <f>DI405*DK405</f>
        <v>0</v>
      </c>
      <c r="DK405">
        <f>($B$11*$D$9+$C$11*$D$9+$F$11*((FG405+EY405)/MAX(FG405+EY405+FH405, 0.1)*$I$9+FH405/MAX(FG405+EY405+FH405, 0.1)*$J$9))/($B$11+$C$11+$F$11)</f>
        <v>0</v>
      </c>
      <c r="DL405">
        <f>($B$11*$K$9+$C$11*$K$9+$F$11*((FG405+EY405)/MAX(FG405+EY405+FH405, 0.1)*$P$9+FH405/MAX(FG405+EY405+FH405, 0.1)*$Q$9))/($B$11+$C$11+$F$11)</f>
        <v>0</v>
      </c>
      <c r="DM405">
        <v>2.96</v>
      </c>
      <c r="DN405">
        <v>0.5</v>
      </c>
      <c r="DO405" t="s">
        <v>440</v>
      </c>
      <c r="DP405">
        <v>2</v>
      </c>
      <c r="DQ405" t="b">
        <v>1</v>
      </c>
      <c r="DR405">
        <v>1758653737.314285</v>
      </c>
      <c r="DS405">
        <v>396.4839642857143</v>
      </c>
      <c r="DT405">
        <v>396.19675</v>
      </c>
      <c r="DU405">
        <v>23.73720357142857</v>
      </c>
      <c r="DV405">
        <v>21.71872857142857</v>
      </c>
      <c r="DW405">
        <v>396.2958214285714</v>
      </c>
      <c r="DX405">
        <v>23.59073571428572</v>
      </c>
      <c r="DY405">
        <v>500.0074285714286</v>
      </c>
      <c r="DZ405">
        <v>90.39489642857143</v>
      </c>
      <c r="EA405">
        <v>0.03028306428571428</v>
      </c>
      <c r="EB405">
        <v>30.12048571428571</v>
      </c>
      <c r="EC405">
        <v>30.01280714285715</v>
      </c>
      <c r="ED405">
        <v>999.9000000000002</v>
      </c>
      <c r="EE405">
        <v>0</v>
      </c>
      <c r="EF405">
        <v>0</v>
      </c>
      <c r="EG405">
        <v>10000.53821428571</v>
      </c>
      <c r="EH405">
        <v>0</v>
      </c>
      <c r="EI405">
        <v>11.8598</v>
      </c>
      <c r="EJ405">
        <v>0.28734205</v>
      </c>
      <c r="EK405">
        <v>406.1242499999999</v>
      </c>
      <c r="EL405">
        <v>404.99275</v>
      </c>
      <c r="EM405">
        <v>2.018488214285715</v>
      </c>
      <c r="EN405">
        <v>396.19675</v>
      </c>
      <c r="EO405">
        <v>21.71872857142857</v>
      </c>
      <c r="EP405">
        <v>2.145723928571429</v>
      </c>
      <c r="EQ405">
        <v>1.963261785714286</v>
      </c>
      <c r="ER405">
        <v>18.56273571428571</v>
      </c>
      <c r="ES405">
        <v>17.15111428571429</v>
      </c>
      <c r="ET405">
        <v>2000.008214285714</v>
      </c>
      <c r="EU405">
        <v>0.9799942499999997</v>
      </c>
      <c r="EV405">
        <v>0.02000595714285714</v>
      </c>
      <c r="EW405">
        <v>0</v>
      </c>
      <c r="EX405">
        <v>430.8620714285714</v>
      </c>
      <c r="EY405">
        <v>5.00097</v>
      </c>
      <c r="EZ405">
        <v>8755.097142857143</v>
      </c>
      <c r="FA405">
        <v>16707.61071428571</v>
      </c>
      <c r="FB405">
        <v>40.68699999999999</v>
      </c>
      <c r="FC405">
        <v>41.04649999999999</v>
      </c>
      <c r="FD405">
        <v>40.625</v>
      </c>
      <c r="FE405">
        <v>40.6847857142857</v>
      </c>
      <c r="FF405">
        <v>41.29649999999999</v>
      </c>
      <c r="FG405">
        <v>1955.098214285714</v>
      </c>
      <c r="FH405">
        <v>39.91</v>
      </c>
      <c r="FI405">
        <v>0</v>
      </c>
      <c r="FJ405">
        <v>1758653746.2</v>
      </c>
      <c r="FK405">
        <v>0</v>
      </c>
      <c r="FL405">
        <v>430.89568</v>
      </c>
      <c r="FM405">
        <v>2.331615373875009</v>
      </c>
      <c r="FN405">
        <v>41.25230765006258</v>
      </c>
      <c r="FO405">
        <v>8755.361199999999</v>
      </c>
      <c r="FP405">
        <v>15</v>
      </c>
      <c r="FQ405">
        <v>0</v>
      </c>
      <c r="FR405" t="s">
        <v>441</v>
      </c>
      <c r="FS405">
        <v>1747247426.5</v>
      </c>
      <c r="FT405">
        <v>1747247420.5</v>
      </c>
      <c r="FU405">
        <v>0</v>
      </c>
      <c r="FV405">
        <v>1.027</v>
      </c>
      <c r="FW405">
        <v>0.031</v>
      </c>
      <c r="FX405">
        <v>0.02</v>
      </c>
      <c r="FY405">
        <v>0.05</v>
      </c>
      <c r="FZ405">
        <v>420</v>
      </c>
      <c r="GA405">
        <v>16</v>
      </c>
      <c r="GB405">
        <v>0.01</v>
      </c>
      <c r="GC405">
        <v>0.1</v>
      </c>
      <c r="GD405">
        <v>-3.208578843902439</v>
      </c>
      <c r="GE405">
        <v>76.4212424780488</v>
      </c>
      <c r="GF405">
        <v>7.625852494874341</v>
      </c>
      <c r="GG405">
        <v>0</v>
      </c>
      <c r="GH405">
        <v>430.8074117647059</v>
      </c>
      <c r="GI405">
        <v>1.768770050822188</v>
      </c>
      <c r="GJ405">
        <v>0.264832368472973</v>
      </c>
      <c r="GK405">
        <v>-1</v>
      </c>
      <c r="GL405">
        <v>2.018278780487805</v>
      </c>
      <c r="GM405">
        <v>0.003779581881537866</v>
      </c>
      <c r="GN405">
        <v>0.001090457937194295</v>
      </c>
      <c r="GO405">
        <v>1</v>
      </c>
      <c r="GP405">
        <v>1</v>
      </c>
      <c r="GQ405">
        <v>2</v>
      </c>
      <c r="GR405" t="s">
        <v>442</v>
      </c>
      <c r="GS405">
        <v>3.13603</v>
      </c>
      <c r="GT405">
        <v>2.69076</v>
      </c>
      <c r="GU405">
        <v>0.0868178</v>
      </c>
      <c r="GV405">
        <v>0.0846464</v>
      </c>
      <c r="GW405">
        <v>0.105468</v>
      </c>
      <c r="GX405">
        <v>0.0979111</v>
      </c>
      <c r="GY405">
        <v>29036.4</v>
      </c>
      <c r="GZ405">
        <v>29158.6</v>
      </c>
      <c r="HA405">
        <v>29556.8</v>
      </c>
      <c r="HB405">
        <v>29436.9</v>
      </c>
      <c r="HC405">
        <v>34930.2</v>
      </c>
      <c r="HD405">
        <v>35174.6</v>
      </c>
      <c r="HE405">
        <v>41592.2</v>
      </c>
      <c r="HF405">
        <v>41824.6</v>
      </c>
      <c r="HG405">
        <v>1.92558</v>
      </c>
      <c r="HH405">
        <v>1.87383</v>
      </c>
      <c r="HI405">
        <v>0.0941753</v>
      </c>
      <c r="HJ405">
        <v>0</v>
      </c>
      <c r="HK405">
        <v>28.463</v>
      </c>
      <c r="HL405">
        <v>999.9</v>
      </c>
      <c r="HM405">
        <v>50.7</v>
      </c>
      <c r="HN405">
        <v>31.6</v>
      </c>
      <c r="HO405">
        <v>26.1803</v>
      </c>
      <c r="HP405">
        <v>62.0798</v>
      </c>
      <c r="HQ405">
        <v>25.9696</v>
      </c>
      <c r="HR405">
        <v>1</v>
      </c>
      <c r="HS405">
        <v>0.0639482</v>
      </c>
      <c r="HT405">
        <v>-0.533494</v>
      </c>
      <c r="HU405">
        <v>20.3386</v>
      </c>
      <c r="HV405">
        <v>5.21564</v>
      </c>
      <c r="HW405">
        <v>12.0125</v>
      </c>
      <c r="HX405">
        <v>4.98815</v>
      </c>
      <c r="HY405">
        <v>3.2881</v>
      </c>
      <c r="HZ405">
        <v>9999</v>
      </c>
      <c r="IA405">
        <v>9999</v>
      </c>
      <c r="IB405">
        <v>9999</v>
      </c>
      <c r="IC405">
        <v>999.9</v>
      </c>
      <c r="ID405">
        <v>1.86754</v>
      </c>
      <c r="IE405">
        <v>1.86673</v>
      </c>
      <c r="IF405">
        <v>1.86602</v>
      </c>
      <c r="IG405">
        <v>1.866</v>
      </c>
      <c r="IH405">
        <v>1.86784</v>
      </c>
      <c r="II405">
        <v>1.87027</v>
      </c>
      <c r="IJ405">
        <v>1.86891</v>
      </c>
      <c r="IK405">
        <v>1.87042</v>
      </c>
      <c r="IL405">
        <v>0</v>
      </c>
      <c r="IM405">
        <v>0</v>
      </c>
      <c r="IN405">
        <v>0</v>
      </c>
      <c r="IO405">
        <v>0</v>
      </c>
      <c r="IP405" t="s">
        <v>443</v>
      </c>
      <c r="IQ405" t="s">
        <v>444</v>
      </c>
      <c r="IR405" t="s">
        <v>445</v>
      </c>
      <c r="IS405" t="s">
        <v>445</v>
      </c>
      <c r="IT405" t="s">
        <v>445</v>
      </c>
      <c r="IU405" t="s">
        <v>445</v>
      </c>
      <c r="IV405">
        <v>0</v>
      </c>
      <c r="IW405">
        <v>100</v>
      </c>
      <c r="IX405">
        <v>100</v>
      </c>
      <c r="IY405">
        <v>0.191</v>
      </c>
      <c r="IZ405">
        <v>0.1464</v>
      </c>
      <c r="JA405">
        <v>0.1520806729546384</v>
      </c>
      <c r="JB405">
        <v>0.0003178419753343253</v>
      </c>
      <c r="JC405">
        <v>-6.012475575984678E-07</v>
      </c>
      <c r="JD405">
        <v>7.594320938325871E-11</v>
      </c>
      <c r="JE405">
        <v>-0.06537213769188976</v>
      </c>
      <c r="JF405">
        <v>-0.002779077146552394</v>
      </c>
      <c r="JG405">
        <v>0.0007843295920201409</v>
      </c>
      <c r="JH405">
        <v>-1.211717912536145E-05</v>
      </c>
      <c r="JI405">
        <v>4</v>
      </c>
      <c r="JJ405">
        <v>2338</v>
      </c>
      <c r="JK405">
        <v>1</v>
      </c>
      <c r="JL405">
        <v>27</v>
      </c>
      <c r="JM405">
        <v>190105.3</v>
      </c>
      <c r="JN405">
        <v>190105.4</v>
      </c>
      <c r="JO405">
        <v>0.910645</v>
      </c>
      <c r="JP405">
        <v>2.27295</v>
      </c>
      <c r="JQ405">
        <v>1.39771</v>
      </c>
      <c r="JR405">
        <v>2.34741</v>
      </c>
      <c r="JS405">
        <v>1.49536</v>
      </c>
      <c r="JT405">
        <v>2.71973</v>
      </c>
      <c r="JU405">
        <v>36.5051</v>
      </c>
      <c r="JV405">
        <v>24.07</v>
      </c>
      <c r="JW405">
        <v>18</v>
      </c>
      <c r="JX405">
        <v>488.53</v>
      </c>
      <c r="JY405">
        <v>446.062</v>
      </c>
      <c r="JZ405">
        <v>28.682</v>
      </c>
      <c r="KA405">
        <v>28.4074</v>
      </c>
      <c r="KB405">
        <v>30.0001</v>
      </c>
      <c r="KC405">
        <v>28.2531</v>
      </c>
      <c r="KD405">
        <v>28.1841</v>
      </c>
      <c r="KE405">
        <v>18.1291</v>
      </c>
      <c r="KF405">
        <v>23.9535</v>
      </c>
      <c r="KG405">
        <v>60.2561</v>
      </c>
      <c r="KH405">
        <v>28.6837</v>
      </c>
      <c r="KI405">
        <v>346.577</v>
      </c>
      <c r="KJ405">
        <v>21.7716</v>
      </c>
      <c r="KK405">
        <v>101.017</v>
      </c>
      <c r="KL405">
        <v>100.571</v>
      </c>
    </row>
    <row r="406" spans="1:298">
      <c r="A406">
        <v>390</v>
      </c>
      <c r="B406">
        <v>1758653750.1</v>
      </c>
      <c r="C406">
        <v>12124.09999990463</v>
      </c>
      <c r="D406" t="s">
        <v>1228</v>
      </c>
      <c r="E406" t="s">
        <v>1229</v>
      </c>
      <c r="F406">
        <v>5</v>
      </c>
      <c r="G406" t="s">
        <v>1219</v>
      </c>
      <c r="H406" t="s">
        <v>437</v>
      </c>
      <c r="I406" t="s">
        <v>438</v>
      </c>
      <c r="J406">
        <v>1758653742.6</v>
      </c>
      <c r="K406">
        <f>(L406)/1000</f>
        <v>0</v>
      </c>
      <c r="L406">
        <f>IF(DQ406, AO406, AI406)</f>
        <v>0</v>
      </c>
      <c r="M406">
        <f>IF(DQ406, AJ406, AH406)</f>
        <v>0</v>
      </c>
      <c r="N406">
        <f>DS406 - IF(AV406&gt;1, M406*DM406*100.0/(AX406), 0)</f>
        <v>0</v>
      </c>
      <c r="O406">
        <f>((U406-K406/2)*N406-M406)/(U406+K406/2)</f>
        <v>0</v>
      </c>
      <c r="P406">
        <f>O406*(DZ406+EA406)/1000.0</f>
        <v>0</v>
      </c>
      <c r="Q406">
        <f>(DS406 - IF(AV406&gt;1, M406*DM406*100.0/(AX406), 0))*(DZ406+EA406)/1000.0</f>
        <v>0</v>
      </c>
      <c r="R406">
        <f>2.0/((1/T406-1/S406)+SIGN(T406)*SQRT((1/T406-1/S406)*(1/T406-1/S406) + 4*DN406/((DN406+1)*(DN406+1))*(2*1/T406*1/S406-1/S406*1/S406)))</f>
        <v>0</v>
      </c>
      <c r="S406">
        <f>IF(LEFT(DO406,1)&lt;&gt;"0",IF(LEFT(DO406,1)="1",3.0,DP406),$D$5+$E$5*(EG406*DZ406/($K$5*1000))+$F$5*(EG406*DZ406/($K$5*1000))*MAX(MIN(DM406,$J$5),$I$5)*MAX(MIN(DM406,$J$5),$I$5)+$G$5*MAX(MIN(DM406,$J$5),$I$5)*(EG406*DZ406/($K$5*1000))+$H$5*(EG406*DZ406/($K$5*1000))*(EG406*DZ406/($K$5*1000)))</f>
        <v>0</v>
      </c>
      <c r="T406">
        <f>K406*(1000-(1000*0.61365*exp(17.502*X406/(240.97+X406))/(DZ406+EA406)+DU406)/2)/(1000*0.61365*exp(17.502*X406/(240.97+X406))/(DZ406+EA406)-DU406)</f>
        <v>0</v>
      </c>
      <c r="U406">
        <f>1/((DN406+1)/(R406/1.6)+1/(S406/1.37)) + DN406/((DN406+1)/(R406/1.6) + DN406/(S406/1.37))</f>
        <v>0</v>
      </c>
      <c r="V406">
        <f>(DI406*DL406)</f>
        <v>0</v>
      </c>
      <c r="W406">
        <f>(EB406+(V406+2*0.95*5.67E-8*(((EB406+$B$7)+273)^4-(EB406+273)^4)-44100*K406)/(1.84*29.3*S406+8*0.95*5.67E-8*(EB406+273)^3))</f>
        <v>0</v>
      </c>
      <c r="X406">
        <f>($C$7*EC406+$D$7*ED406+$E$7*W406)</f>
        <v>0</v>
      </c>
      <c r="Y406">
        <f>0.61365*exp(17.502*X406/(240.97+X406))</f>
        <v>0</v>
      </c>
      <c r="Z406">
        <f>(AA406/AB406*100)</f>
        <v>0</v>
      </c>
      <c r="AA406">
        <f>DU406*(DZ406+EA406)/1000</f>
        <v>0</v>
      </c>
      <c r="AB406">
        <f>0.61365*exp(17.502*EB406/(240.97+EB406))</f>
        <v>0</v>
      </c>
      <c r="AC406">
        <f>(Y406-DU406*(DZ406+EA406)/1000)</f>
        <v>0</v>
      </c>
      <c r="AD406">
        <f>(-K406*44100)</f>
        <v>0</v>
      </c>
      <c r="AE406">
        <f>2*29.3*S406*0.92*(EB406-X406)</f>
        <v>0</v>
      </c>
      <c r="AF406">
        <f>2*0.95*5.67E-8*(((EB406+$B$7)+273)^4-(X406+273)^4)</f>
        <v>0</v>
      </c>
      <c r="AG406">
        <f>V406+AF406+AD406+AE406</f>
        <v>0</v>
      </c>
      <c r="AH406">
        <f>DY406*AV406*(DT406-DS406*(1000-AV406*DV406)/(1000-AV406*DU406))/(100*DM406)</f>
        <v>0</v>
      </c>
      <c r="AI406">
        <f>1000*DY406*AV406*(DU406-DV406)/(100*DM406*(1000-AV406*DU406))</f>
        <v>0</v>
      </c>
      <c r="AJ406">
        <f>(AK406 - AL406 - DZ406*1E3/(8.314*(EB406+273.15)) * AN406/DY406 * AM406) * DY406/(100*DM406) * (1000 - DV406)/1000</f>
        <v>0</v>
      </c>
      <c r="AK406">
        <v>373.0218034362933</v>
      </c>
      <c r="AL406">
        <v>374.5558060606061</v>
      </c>
      <c r="AM406">
        <v>-3.059849827867208</v>
      </c>
      <c r="AN406">
        <v>64.96045199614291</v>
      </c>
      <c r="AO406">
        <f>(AQ406 - AP406 + DZ406*1E3/(8.314*(EB406+273.15)) * AS406/DY406 * AR406) * DY406/(100*DM406) * 1000/(1000 - AQ406)</f>
        <v>0</v>
      </c>
      <c r="AP406">
        <v>21.71347553443379</v>
      </c>
      <c r="AQ406">
        <v>23.73073030303031</v>
      </c>
      <c r="AR406">
        <v>-4.002075369135178E-06</v>
      </c>
      <c r="AS406">
        <v>107.0869197867366</v>
      </c>
      <c r="AT406">
        <v>1</v>
      </c>
      <c r="AU406">
        <v>0</v>
      </c>
      <c r="AV406">
        <f>IF(AT406*$H$13&gt;=AX406,1.0,(AX406/(AX406-AT406*$H$13)))</f>
        <v>0</v>
      </c>
      <c r="AW406">
        <f>(AV406-1)*100</f>
        <v>0</v>
      </c>
      <c r="AX406">
        <f>MAX(0,($B$13+$C$13*EG406)/(1+$D$13*EG406)*DZ406/(EB406+273)*$E$13)</f>
        <v>0</v>
      </c>
      <c r="AY406" t="s">
        <v>439</v>
      </c>
      <c r="AZ406" t="s">
        <v>439</v>
      </c>
      <c r="BA406">
        <v>0</v>
      </c>
      <c r="BB406">
        <v>0</v>
      </c>
      <c r="BC406">
        <f>1-BA406/BB406</f>
        <v>0</v>
      </c>
      <c r="BD406">
        <v>0</v>
      </c>
      <c r="BE406" t="s">
        <v>439</v>
      </c>
      <c r="BF406" t="s">
        <v>439</v>
      </c>
      <c r="BG406">
        <v>0</v>
      </c>
      <c r="BH406">
        <v>0</v>
      </c>
      <c r="BI406">
        <f>1-BG406/BH406</f>
        <v>0</v>
      </c>
      <c r="BJ406">
        <v>0.5</v>
      </c>
      <c r="BK406">
        <f>DJ406</f>
        <v>0</v>
      </c>
      <c r="BL406">
        <f>M406</f>
        <v>0</v>
      </c>
      <c r="BM406">
        <f>BI406*BJ406*BK406</f>
        <v>0</v>
      </c>
      <c r="BN406">
        <f>(BL406-BD406)/BK406</f>
        <v>0</v>
      </c>
      <c r="BO406">
        <f>(BB406-BH406)/BH406</f>
        <v>0</v>
      </c>
      <c r="BP406">
        <f>BA406/(BC406+BA406/BH406)</f>
        <v>0</v>
      </c>
      <c r="BQ406" t="s">
        <v>439</v>
      </c>
      <c r="BR406">
        <v>0</v>
      </c>
      <c r="BS406">
        <f>IF(BR406&lt;&gt;0, BR406, BP406)</f>
        <v>0</v>
      </c>
      <c r="BT406">
        <f>1-BS406/BH406</f>
        <v>0</v>
      </c>
      <c r="BU406">
        <f>(BH406-BG406)/(BH406-BS406)</f>
        <v>0</v>
      </c>
      <c r="BV406">
        <f>(BB406-BH406)/(BB406-BS406)</f>
        <v>0</v>
      </c>
      <c r="BW406">
        <f>(BH406-BG406)/(BH406-BA406)</f>
        <v>0</v>
      </c>
      <c r="BX406">
        <f>(BB406-BH406)/(BB406-BA406)</f>
        <v>0</v>
      </c>
      <c r="BY406">
        <f>(BU406*BS406/BG406)</f>
        <v>0</v>
      </c>
      <c r="BZ406">
        <f>(1-BY406)</f>
        <v>0</v>
      </c>
      <c r="DI406">
        <f>$B$11*EH406+$C$11*EI406+$F$11*ET406*(1-EW406)</f>
        <v>0</v>
      </c>
      <c r="DJ406">
        <f>DI406*DK406</f>
        <v>0</v>
      </c>
      <c r="DK406">
        <f>($B$11*$D$9+$C$11*$D$9+$F$11*((FG406+EY406)/MAX(FG406+EY406+FH406, 0.1)*$I$9+FH406/MAX(FG406+EY406+FH406, 0.1)*$J$9))/($B$11+$C$11+$F$11)</f>
        <v>0</v>
      </c>
      <c r="DL406">
        <f>($B$11*$K$9+$C$11*$K$9+$F$11*((FG406+EY406)/MAX(FG406+EY406+FH406, 0.1)*$P$9+FH406/MAX(FG406+EY406+FH406, 0.1)*$Q$9))/($B$11+$C$11+$F$11)</f>
        <v>0</v>
      </c>
      <c r="DM406">
        <v>2.96</v>
      </c>
      <c r="DN406">
        <v>0.5</v>
      </c>
      <c r="DO406" t="s">
        <v>440</v>
      </c>
      <c r="DP406">
        <v>2</v>
      </c>
      <c r="DQ406" t="b">
        <v>1</v>
      </c>
      <c r="DR406">
        <v>1758653742.6</v>
      </c>
      <c r="DS406">
        <v>385.0618888888889</v>
      </c>
      <c r="DT406">
        <v>379.4742592592593</v>
      </c>
      <c r="DU406">
        <v>23.73462962962963</v>
      </c>
      <c r="DV406">
        <v>21.71608888888889</v>
      </c>
      <c r="DW406">
        <v>384.8724444444445</v>
      </c>
      <c r="DX406">
        <v>23.5882037037037</v>
      </c>
      <c r="DY406">
        <v>500.0069999999999</v>
      </c>
      <c r="DZ406">
        <v>90.39501111111112</v>
      </c>
      <c r="EA406">
        <v>0.03038311481481482</v>
      </c>
      <c r="EB406">
        <v>30.11627777777777</v>
      </c>
      <c r="EC406">
        <v>30.00527407407407</v>
      </c>
      <c r="ED406">
        <v>999.9000000000001</v>
      </c>
      <c r="EE406">
        <v>0</v>
      </c>
      <c r="EF406">
        <v>0</v>
      </c>
      <c r="EG406">
        <v>10006.25666666667</v>
      </c>
      <c r="EH406">
        <v>0</v>
      </c>
      <c r="EI406">
        <v>11.8598</v>
      </c>
      <c r="EJ406">
        <v>5.587703237037037</v>
      </c>
      <c r="EK406">
        <v>394.4234444444445</v>
      </c>
      <c r="EL406">
        <v>387.898</v>
      </c>
      <c r="EM406">
        <v>2.018550740740741</v>
      </c>
      <c r="EN406">
        <v>379.4742592592593</v>
      </c>
      <c r="EO406">
        <v>21.71608888888889</v>
      </c>
      <c r="EP406">
        <v>2.145494814814815</v>
      </c>
      <c r="EQ406">
        <v>1.963025555555555</v>
      </c>
      <c r="ER406">
        <v>18.56102222222222</v>
      </c>
      <c r="ES406">
        <v>17.14922222222222</v>
      </c>
      <c r="ET406">
        <v>2000.017407407408</v>
      </c>
      <c r="EU406">
        <v>0.9799943333333332</v>
      </c>
      <c r="EV406">
        <v>0.02000587407407408</v>
      </c>
      <c r="EW406">
        <v>0</v>
      </c>
      <c r="EX406">
        <v>431.0416296296296</v>
      </c>
      <c r="EY406">
        <v>5.00097</v>
      </c>
      <c r="EZ406">
        <v>8759.302592592592</v>
      </c>
      <c r="FA406">
        <v>16707.6962962963</v>
      </c>
      <c r="FB406">
        <v>40.69166666666666</v>
      </c>
      <c r="FC406">
        <v>41.03903703703704</v>
      </c>
      <c r="FD406">
        <v>40.625</v>
      </c>
      <c r="FE406">
        <v>40.6847037037037</v>
      </c>
      <c r="FF406">
        <v>41.29592592592592</v>
      </c>
      <c r="FG406">
        <v>1955.107407407407</v>
      </c>
      <c r="FH406">
        <v>39.91</v>
      </c>
      <c r="FI406">
        <v>0</v>
      </c>
      <c r="FJ406">
        <v>1758653751</v>
      </c>
      <c r="FK406">
        <v>0</v>
      </c>
      <c r="FL406">
        <v>431.05112</v>
      </c>
      <c r="FM406">
        <v>1.315307689073435</v>
      </c>
      <c r="FN406">
        <v>56.83769218013724</v>
      </c>
      <c r="FO406">
        <v>8759.1744</v>
      </c>
      <c r="FP406">
        <v>15</v>
      </c>
      <c r="FQ406">
        <v>0</v>
      </c>
      <c r="FR406" t="s">
        <v>441</v>
      </c>
      <c r="FS406">
        <v>1747247426.5</v>
      </c>
      <c r="FT406">
        <v>1747247420.5</v>
      </c>
      <c r="FU406">
        <v>0</v>
      </c>
      <c r="FV406">
        <v>1.027</v>
      </c>
      <c r="FW406">
        <v>0.031</v>
      </c>
      <c r="FX406">
        <v>0.02</v>
      </c>
      <c r="FY406">
        <v>0.05</v>
      </c>
      <c r="FZ406">
        <v>420</v>
      </c>
      <c r="GA406">
        <v>16</v>
      </c>
      <c r="GB406">
        <v>0.01</v>
      </c>
      <c r="GC406">
        <v>0.1</v>
      </c>
      <c r="GD406">
        <v>1.042124082926829</v>
      </c>
      <c r="GE406">
        <v>66.6638829825784</v>
      </c>
      <c r="GF406">
        <v>6.77999028223068</v>
      </c>
      <c r="GG406">
        <v>0</v>
      </c>
      <c r="GH406">
        <v>430.9173235294118</v>
      </c>
      <c r="GI406">
        <v>1.679037429656568</v>
      </c>
      <c r="GJ406">
        <v>0.2655947510763503</v>
      </c>
      <c r="GK406">
        <v>-1</v>
      </c>
      <c r="GL406">
        <v>2.018451951219512</v>
      </c>
      <c r="GM406">
        <v>0.001539512195126865</v>
      </c>
      <c r="GN406">
        <v>0.001158392956437023</v>
      </c>
      <c r="GO406">
        <v>1</v>
      </c>
      <c r="GP406">
        <v>1</v>
      </c>
      <c r="GQ406">
        <v>2</v>
      </c>
      <c r="GR406" t="s">
        <v>442</v>
      </c>
      <c r="GS406">
        <v>3.13622</v>
      </c>
      <c r="GT406">
        <v>2.69094</v>
      </c>
      <c r="GU406">
        <v>0.0841321</v>
      </c>
      <c r="GV406">
        <v>0.0816766</v>
      </c>
      <c r="GW406">
        <v>0.105456</v>
      </c>
      <c r="GX406">
        <v>0.0979072</v>
      </c>
      <c r="GY406">
        <v>29121.6</v>
      </c>
      <c r="GZ406">
        <v>29252.8</v>
      </c>
      <c r="HA406">
        <v>29556.6</v>
      </c>
      <c r="HB406">
        <v>29436.5</v>
      </c>
      <c r="HC406">
        <v>34930.6</v>
      </c>
      <c r="HD406">
        <v>35174.1</v>
      </c>
      <c r="HE406">
        <v>41592.1</v>
      </c>
      <c r="HF406">
        <v>41823.9</v>
      </c>
      <c r="HG406">
        <v>1.92577</v>
      </c>
      <c r="HH406">
        <v>1.8736</v>
      </c>
      <c r="HI406">
        <v>0.0945106</v>
      </c>
      <c r="HJ406">
        <v>0</v>
      </c>
      <c r="HK406">
        <v>28.4653</v>
      </c>
      <c r="HL406">
        <v>999.9</v>
      </c>
      <c r="HM406">
        <v>50.7</v>
      </c>
      <c r="HN406">
        <v>31.6</v>
      </c>
      <c r="HO406">
        <v>26.1831</v>
      </c>
      <c r="HP406">
        <v>61.9698</v>
      </c>
      <c r="HQ406">
        <v>26.0216</v>
      </c>
      <c r="HR406">
        <v>1</v>
      </c>
      <c r="HS406">
        <v>0.0641463</v>
      </c>
      <c r="HT406">
        <v>-1.01206</v>
      </c>
      <c r="HU406">
        <v>20.3361</v>
      </c>
      <c r="HV406">
        <v>5.21564</v>
      </c>
      <c r="HW406">
        <v>12.0122</v>
      </c>
      <c r="HX406">
        <v>4.98795</v>
      </c>
      <c r="HY406">
        <v>3.28798</v>
      </c>
      <c r="HZ406">
        <v>9999</v>
      </c>
      <c r="IA406">
        <v>9999</v>
      </c>
      <c r="IB406">
        <v>9999</v>
      </c>
      <c r="IC406">
        <v>999.9</v>
      </c>
      <c r="ID406">
        <v>1.86754</v>
      </c>
      <c r="IE406">
        <v>1.86675</v>
      </c>
      <c r="IF406">
        <v>1.866</v>
      </c>
      <c r="IG406">
        <v>1.866</v>
      </c>
      <c r="IH406">
        <v>1.86784</v>
      </c>
      <c r="II406">
        <v>1.87027</v>
      </c>
      <c r="IJ406">
        <v>1.86891</v>
      </c>
      <c r="IK406">
        <v>1.87042</v>
      </c>
      <c r="IL406">
        <v>0</v>
      </c>
      <c r="IM406">
        <v>0</v>
      </c>
      <c r="IN406">
        <v>0</v>
      </c>
      <c r="IO406">
        <v>0</v>
      </c>
      <c r="IP406" t="s">
        <v>443</v>
      </c>
      <c r="IQ406" t="s">
        <v>444</v>
      </c>
      <c r="IR406" t="s">
        <v>445</v>
      </c>
      <c r="IS406" t="s">
        <v>445</v>
      </c>
      <c r="IT406" t="s">
        <v>445</v>
      </c>
      <c r="IU406" t="s">
        <v>445</v>
      </c>
      <c r="IV406">
        <v>0</v>
      </c>
      <c r="IW406">
        <v>100</v>
      </c>
      <c r="IX406">
        <v>100</v>
      </c>
      <c r="IY406">
        <v>0.192</v>
      </c>
      <c r="IZ406">
        <v>0.1464</v>
      </c>
      <c r="JA406">
        <v>0.1520806729546384</v>
      </c>
      <c r="JB406">
        <v>0.0003178419753343253</v>
      </c>
      <c r="JC406">
        <v>-6.012475575984678E-07</v>
      </c>
      <c r="JD406">
        <v>7.594320938325871E-11</v>
      </c>
      <c r="JE406">
        <v>-0.06537213769188976</v>
      </c>
      <c r="JF406">
        <v>-0.002779077146552394</v>
      </c>
      <c r="JG406">
        <v>0.0007843295920201409</v>
      </c>
      <c r="JH406">
        <v>-1.211717912536145E-05</v>
      </c>
      <c r="JI406">
        <v>4</v>
      </c>
      <c r="JJ406">
        <v>2338</v>
      </c>
      <c r="JK406">
        <v>1</v>
      </c>
      <c r="JL406">
        <v>27</v>
      </c>
      <c r="JM406">
        <v>190105.4</v>
      </c>
      <c r="JN406">
        <v>190105.5</v>
      </c>
      <c r="JO406">
        <v>0.875244</v>
      </c>
      <c r="JP406">
        <v>2.26807</v>
      </c>
      <c r="JQ406">
        <v>1.39771</v>
      </c>
      <c r="JR406">
        <v>2.35107</v>
      </c>
      <c r="JS406">
        <v>1.49536</v>
      </c>
      <c r="JT406">
        <v>2.65869</v>
      </c>
      <c r="JU406">
        <v>36.5051</v>
      </c>
      <c r="JV406">
        <v>24.07</v>
      </c>
      <c r="JW406">
        <v>18</v>
      </c>
      <c r="JX406">
        <v>488.655</v>
      </c>
      <c r="JY406">
        <v>445.923</v>
      </c>
      <c r="JZ406">
        <v>28.7023</v>
      </c>
      <c r="KA406">
        <v>28.4074</v>
      </c>
      <c r="KB406">
        <v>30.0003</v>
      </c>
      <c r="KC406">
        <v>28.2531</v>
      </c>
      <c r="KD406">
        <v>28.1841</v>
      </c>
      <c r="KE406">
        <v>17.4813</v>
      </c>
      <c r="KF406">
        <v>23.9535</v>
      </c>
      <c r="KG406">
        <v>60.2561</v>
      </c>
      <c r="KH406">
        <v>28.8128</v>
      </c>
      <c r="KI406">
        <v>333.22</v>
      </c>
      <c r="KJ406">
        <v>21.7716</v>
      </c>
      <c r="KK406">
        <v>101.016</v>
      </c>
      <c r="KL406">
        <v>100.569</v>
      </c>
    </row>
    <row r="407" spans="1:298">
      <c r="A407">
        <v>391</v>
      </c>
      <c r="B407">
        <v>1758653755.1</v>
      </c>
      <c r="C407">
        <v>12129.09999990463</v>
      </c>
      <c r="D407" t="s">
        <v>1230</v>
      </c>
      <c r="E407" t="s">
        <v>1231</v>
      </c>
      <c r="F407">
        <v>5</v>
      </c>
      <c r="G407" t="s">
        <v>1219</v>
      </c>
      <c r="H407" t="s">
        <v>437</v>
      </c>
      <c r="I407" t="s">
        <v>438</v>
      </c>
      <c r="J407">
        <v>1758653747.314285</v>
      </c>
      <c r="K407">
        <f>(L407)/1000</f>
        <v>0</v>
      </c>
      <c r="L407">
        <f>IF(DQ407, AO407, AI407)</f>
        <v>0</v>
      </c>
      <c r="M407">
        <f>IF(DQ407, AJ407, AH407)</f>
        <v>0</v>
      </c>
      <c r="N407">
        <f>DS407 - IF(AV407&gt;1, M407*DM407*100.0/(AX407), 0)</f>
        <v>0</v>
      </c>
      <c r="O407">
        <f>((U407-K407/2)*N407-M407)/(U407+K407/2)</f>
        <v>0</v>
      </c>
      <c r="P407">
        <f>O407*(DZ407+EA407)/1000.0</f>
        <v>0</v>
      </c>
      <c r="Q407">
        <f>(DS407 - IF(AV407&gt;1, M407*DM407*100.0/(AX407), 0))*(DZ407+EA407)/1000.0</f>
        <v>0</v>
      </c>
      <c r="R407">
        <f>2.0/((1/T407-1/S407)+SIGN(T407)*SQRT((1/T407-1/S407)*(1/T407-1/S407) + 4*DN407/((DN407+1)*(DN407+1))*(2*1/T407*1/S407-1/S407*1/S407)))</f>
        <v>0</v>
      </c>
      <c r="S407">
        <f>IF(LEFT(DO407,1)&lt;&gt;"0",IF(LEFT(DO407,1)="1",3.0,DP407),$D$5+$E$5*(EG407*DZ407/($K$5*1000))+$F$5*(EG407*DZ407/($K$5*1000))*MAX(MIN(DM407,$J$5),$I$5)*MAX(MIN(DM407,$J$5),$I$5)+$G$5*MAX(MIN(DM407,$J$5),$I$5)*(EG407*DZ407/($K$5*1000))+$H$5*(EG407*DZ407/($K$5*1000))*(EG407*DZ407/($K$5*1000)))</f>
        <v>0</v>
      </c>
      <c r="T407">
        <f>K407*(1000-(1000*0.61365*exp(17.502*X407/(240.97+X407))/(DZ407+EA407)+DU407)/2)/(1000*0.61365*exp(17.502*X407/(240.97+X407))/(DZ407+EA407)-DU407)</f>
        <v>0</v>
      </c>
      <c r="U407">
        <f>1/((DN407+1)/(R407/1.6)+1/(S407/1.37)) + DN407/((DN407+1)/(R407/1.6) + DN407/(S407/1.37))</f>
        <v>0</v>
      </c>
      <c r="V407">
        <f>(DI407*DL407)</f>
        <v>0</v>
      </c>
      <c r="W407">
        <f>(EB407+(V407+2*0.95*5.67E-8*(((EB407+$B$7)+273)^4-(EB407+273)^4)-44100*K407)/(1.84*29.3*S407+8*0.95*5.67E-8*(EB407+273)^3))</f>
        <v>0</v>
      </c>
      <c r="X407">
        <f>($C$7*EC407+$D$7*ED407+$E$7*W407)</f>
        <v>0</v>
      </c>
      <c r="Y407">
        <f>0.61365*exp(17.502*X407/(240.97+X407))</f>
        <v>0</v>
      </c>
      <c r="Z407">
        <f>(AA407/AB407*100)</f>
        <v>0</v>
      </c>
      <c r="AA407">
        <f>DU407*(DZ407+EA407)/1000</f>
        <v>0</v>
      </c>
      <c r="AB407">
        <f>0.61365*exp(17.502*EB407/(240.97+EB407))</f>
        <v>0</v>
      </c>
      <c r="AC407">
        <f>(Y407-DU407*(DZ407+EA407)/1000)</f>
        <v>0</v>
      </c>
      <c r="AD407">
        <f>(-K407*44100)</f>
        <v>0</v>
      </c>
      <c r="AE407">
        <f>2*29.3*S407*0.92*(EB407-X407)</f>
        <v>0</v>
      </c>
      <c r="AF407">
        <f>2*0.95*5.67E-8*(((EB407+$B$7)+273)^4-(X407+273)^4)</f>
        <v>0</v>
      </c>
      <c r="AG407">
        <f>V407+AF407+AD407+AE407</f>
        <v>0</v>
      </c>
      <c r="AH407">
        <f>DY407*AV407*(DT407-DS407*(1000-AV407*DV407)/(1000-AV407*DU407))/(100*DM407)</f>
        <v>0</v>
      </c>
      <c r="AI407">
        <f>1000*DY407*AV407*(DU407-DV407)/(100*DM407*(1000-AV407*DU407))</f>
        <v>0</v>
      </c>
      <c r="AJ407">
        <f>(AK407 - AL407 - DZ407*1E3/(8.314*(EB407+273.15)) * AN407/DY407 * AM407) * DY407/(100*DM407) * (1000 - DV407)/1000</f>
        <v>0</v>
      </c>
      <c r="AK407">
        <v>356.1456137694381</v>
      </c>
      <c r="AL407">
        <v>358.4488363636365</v>
      </c>
      <c r="AM407">
        <v>-3.23335144787482</v>
      </c>
      <c r="AN407">
        <v>64.96045199614291</v>
      </c>
      <c r="AO407">
        <f>(AQ407 - AP407 + DZ407*1E3/(8.314*(EB407+273.15)) * AS407/DY407 * AR407) * DY407/(100*DM407) * 1000/(1000 - AQ407)</f>
        <v>0</v>
      </c>
      <c r="AP407">
        <v>21.70962672614654</v>
      </c>
      <c r="AQ407">
        <v>23.72936121212121</v>
      </c>
      <c r="AR407">
        <v>-2.216558865685074E-06</v>
      </c>
      <c r="AS407">
        <v>107.0869197867366</v>
      </c>
      <c r="AT407">
        <v>1</v>
      </c>
      <c r="AU407">
        <v>0</v>
      </c>
      <c r="AV407">
        <f>IF(AT407*$H$13&gt;=AX407,1.0,(AX407/(AX407-AT407*$H$13)))</f>
        <v>0</v>
      </c>
      <c r="AW407">
        <f>(AV407-1)*100</f>
        <v>0</v>
      </c>
      <c r="AX407">
        <f>MAX(0,($B$13+$C$13*EG407)/(1+$D$13*EG407)*DZ407/(EB407+273)*$E$13)</f>
        <v>0</v>
      </c>
      <c r="AY407" t="s">
        <v>439</v>
      </c>
      <c r="AZ407" t="s">
        <v>439</v>
      </c>
      <c r="BA407">
        <v>0</v>
      </c>
      <c r="BB407">
        <v>0</v>
      </c>
      <c r="BC407">
        <f>1-BA407/BB407</f>
        <v>0</v>
      </c>
      <c r="BD407">
        <v>0</v>
      </c>
      <c r="BE407" t="s">
        <v>439</v>
      </c>
      <c r="BF407" t="s">
        <v>439</v>
      </c>
      <c r="BG407">
        <v>0</v>
      </c>
      <c r="BH407">
        <v>0</v>
      </c>
      <c r="BI407">
        <f>1-BG407/BH407</f>
        <v>0</v>
      </c>
      <c r="BJ407">
        <v>0.5</v>
      </c>
      <c r="BK407">
        <f>DJ407</f>
        <v>0</v>
      </c>
      <c r="BL407">
        <f>M407</f>
        <v>0</v>
      </c>
      <c r="BM407">
        <f>BI407*BJ407*BK407</f>
        <v>0</v>
      </c>
      <c r="BN407">
        <f>(BL407-BD407)/BK407</f>
        <v>0</v>
      </c>
      <c r="BO407">
        <f>(BB407-BH407)/BH407</f>
        <v>0</v>
      </c>
      <c r="BP407">
        <f>BA407/(BC407+BA407/BH407)</f>
        <v>0</v>
      </c>
      <c r="BQ407" t="s">
        <v>439</v>
      </c>
      <c r="BR407">
        <v>0</v>
      </c>
      <c r="BS407">
        <f>IF(BR407&lt;&gt;0, BR407, BP407)</f>
        <v>0</v>
      </c>
      <c r="BT407">
        <f>1-BS407/BH407</f>
        <v>0</v>
      </c>
      <c r="BU407">
        <f>(BH407-BG407)/(BH407-BS407)</f>
        <v>0</v>
      </c>
      <c r="BV407">
        <f>(BB407-BH407)/(BB407-BS407)</f>
        <v>0</v>
      </c>
      <c r="BW407">
        <f>(BH407-BG407)/(BH407-BA407)</f>
        <v>0</v>
      </c>
      <c r="BX407">
        <f>(BB407-BH407)/(BB407-BA407)</f>
        <v>0</v>
      </c>
      <c r="BY407">
        <f>(BU407*BS407/BG407)</f>
        <v>0</v>
      </c>
      <c r="BZ407">
        <f>(1-BY407)</f>
        <v>0</v>
      </c>
      <c r="DI407">
        <f>$B$11*EH407+$C$11*EI407+$F$11*ET407*(1-EW407)</f>
        <v>0</v>
      </c>
      <c r="DJ407">
        <f>DI407*DK407</f>
        <v>0</v>
      </c>
      <c r="DK407">
        <f>($B$11*$D$9+$C$11*$D$9+$F$11*((FG407+EY407)/MAX(FG407+EY407+FH407, 0.1)*$I$9+FH407/MAX(FG407+EY407+FH407, 0.1)*$J$9))/($B$11+$C$11+$F$11)</f>
        <v>0</v>
      </c>
      <c r="DL407">
        <f>($B$11*$K$9+$C$11*$K$9+$F$11*((FG407+EY407)/MAX(FG407+EY407+FH407, 0.1)*$P$9+FH407/MAX(FG407+EY407+FH407, 0.1)*$Q$9))/($B$11+$C$11+$F$11)</f>
        <v>0</v>
      </c>
      <c r="DM407">
        <v>2.96</v>
      </c>
      <c r="DN407">
        <v>0.5</v>
      </c>
      <c r="DO407" t="s">
        <v>440</v>
      </c>
      <c r="DP407">
        <v>2</v>
      </c>
      <c r="DQ407" t="b">
        <v>1</v>
      </c>
      <c r="DR407">
        <v>1758653747.314285</v>
      </c>
      <c r="DS407">
        <v>372.0742142857144</v>
      </c>
      <c r="DT407">
        <v>363.9752857142857</v>
      </c>
      <c r="DU407">
        <v>23.73254285714286</v>
      </c>
      <c r="DV407">
        <v>21.71363571428571</v>
      </c>
      <c r="DW407">
        <v>371.8833571428571</v>
      </c>
      <c r="DX407">
        <v>23.58615</v>
      </c>
      <c r="DY407">
        <v>499.9861785714286</v>
      </c>
      <c r="DZ407">
        <v>90.39473214285714</v>
      </c>
      <c r="EA407">
        <v>0.030513625</v>
      </c>
      <c r="EB407">
        <v>30.11282142857143</v>
      </c>
      <c r="EC407">
        <v>30.00075714285714</v>
      </c>
      <c r="ED407">
        <v>999.9000000000002</v>
      </c>
      <c r="EE407">
        <v>0</v>
      </c>
      <c r="EF407">
        <v>0</v>
      </c>
      <c r="EG407">
        <v>10001.19107142857</v>
      </c>
      <c r="EH407">
        <v>0</v>
      </c>
      <c r="EI407">
        <v>11.8598</v>
      </c>
      <c r="EJ407">
        <v>8.09893607142857</v>
      </c>
      <c r="EK407">
        <v>381.1191785714286</v>
      </c>
      <c r="EL407">
        <v>372.054</v>
      </c>
      <c r="EM407">
        <v>2.018915357142857</v>
      </c>
      <c r="EN407">
        <v>363.9752857142857</v>
      </c>
      <c r="EO407">
        <v>21.71363571428571</v>
      </c>
      <c r="EP407">
        <v>2.145298928571429</v>
      </c>
      <c r="EQ407">
        <v>1.962798214285714</v>
      </c>
      <c r="ER407">
        <v>18.55956785714286</v>
      </c>
      <c r="ES407">
        <v>17.14738214285714</v>
      </c>
      <c r="ET407">
        <v>2000.0075</v>
      </c>
      <c r="EU407">
        <v>0.9799942499999997</v>
      </c>
      <c r="EV407">
        <v>0.02000595714285714</v>
      </c>
      <c r="EW407">
        <v>0</v>
      </c>
      <c r="EX407">
        <v>431.3217857142858</v>
      </c>
      <c r="EY407">
        <v>5.00097</v>
      </c>
      <c r="EZ407">
        <v>8764.246071428572</v>
      </c>
      <c r="FA407">
        <v>16707.61071428571</v>
      </c>
      <c r="FB407">
        <v>40.6915</v>
      </c>
      <c r="FC407">
        <v>41.02878571428571</v>
      </c>
      <c r="FD407">
        <v>40.625</v>
      </c>
      <c r="FE407">
        <v>40.67592857142857</v>
      </c>
      <c r="FF407">
        <v>41.29428571428571</v>
      </c>
      <c r="FG407">
        <v>1955.0975</v>
      </c>
      <c r="FH407">
        <v>39.91</v>
      </c>
      <c r="FI407">
        <v>0</v>
      </c>
      <c r="FJ407">
        <v>1758653756.4</v>
      </c>
      <c r="FK407">
        <v>0</v>
      </c>
      <c r="FL407">
        <v>431.339076923077</v>
      </c>
      <c r="FM407">
        <v>3.681982908948411</v>
      </c>
      <c r="FN407">
        <v>70.37572650734479</v>
      </c>
      <c r="FO407">
        <v>8764.569615384615</v>
      </c>
      <c r="FP407">
        <v>15</v>
      </c>
      <c r="FQ407">
        <v>0</v>
      </c>
      <c r="FR407" t="s">
        <v>441</v>
      </c>
      <c r="FS407">
        <v>1747247426.5</v>
      </c>
      <c r="FT407">
        <v>1747247420.5</v>
      </c>
      <c r="FU407">
        <v>0</v>
      </c>
      <c r="FV407">
        <v>1.027</v>
      </c>
      <c r="FW407">
        <v>0.031</v>
      </c>
      <c r="FX407">
        <v>0.02</v>
      </c>
      <c r="FY407">
        <v>0.05</v>
      </c>
      <c r="FZ407">
        <v>420</v>
      </c>
      <c r="GA407">
        <v>16</v>
      </c>
      <c r="GB407">
        <v>0.01</v>
      </c>
      <c r="GC407">
        <v>0.1</v>
      </c>
      <c r="GD407">
        <v>6.253995058536586</v>
      </c>
      <c r="GE407">
        <v>34.1303667010453</v>
      </c>
      <c r="GF407">
        <v>3.560359857561672</v>
      </c>
      <c r="GG407">
        <v>0</v>
      </c>
      <c r="GH407">
        <v>431.2052941176471</v>
      </c>
      <c r="GI407">
        <v>2.979831928026544</v>
      </c>
      <c r="GJ407">
        <v>0.3769400427757061</v>
      </c>
      <c r="GK407">
        <v>-1</v>
      </c>
      <c r="GL407">
        <v>2.018972195121951</v>
      </c>
      <c r="GM407">
        <v>0.00393846689895402</v>
      </c>
      <c r="GN407">
        <v>0.001464429485507938</v>
      </c>
      <c r="GO407">
        <v>1</v>
      </c>
      <c r="GP407">
        <v>1</v>
      </c>
      <c r="GQ407">
        <v>2</v>
      </c>
      <c r="GR407" t="s">
        <v>442</v>
      </c>
      <c r="GS407">
        <v>3.13597</v>
      </c>
      <c r="GT407">
        <v>2.69049</v>
      </c>
      <c r="GU407">
        <v>0.08124000000000001</v>
      </c>
      <c r="GV407">
        <v>0.07861750000000001</v>
      </c>
      <c r="GW407">
        <v>0.105452</v>
      </c>
      <c r="GX407">
        <v>0.0978984</v>
      </c>
      <c r="GY407">
        <v>29213.5</v>
      </c>
      <c r="GZ407">
        <v>29351.1</v>
      </c>
      <c r="HA407">
        <v>29556.5</v>
      </c>
      <c r="HB407">
        <v>29437.3</v>
      </c>
      <c r="HC407">
        <v>34930.6</v>
      </c>
      <c r="HD407">
        <v>35175.3</v>
      </c>
      <c r="HE407">
        <v>41592</v>
      </c>
      <c r="HF407">
        <v>41824.9</v>
      </c>
      <c r="HG407">
        <v>1.92523</v>
      </c>
      <c r="HH407">
        <v>1.87355</v>
      </c>
      <c r="HI407">
        <v>0.09426850000000001</v>
      </c>
      <c r="HJ407">
        <v>0</v>
      </c>
      <c r="HK407">
        <v>28.4655</v>
      </c>
      <c r="HL407">
        <v>999.9</v>
      </c>
      <c r="HM407">
        <v>50.7</v>
      </c>
      <c r="HN407">
        <v>31.6</v>
      </c>
      <c r="HO407">
        <v>26.182</v>
      </c>
      <c r="HP407">
        <v>61.8598</v>
      </c>
      <c r="HQ407">
        <v>26.0337</v>
      </c>
      <c r="HR407">
        <v>1</v>
      </c>
      <c r="HS407">
        <v>0.0642607</v>
      </c>
      <c r="HT407">
        <v>-0.779529</v>
      </c>
      <c r="HU407">
        <v>20.3374</v>
      </c>
      <c r="HV407">
        <v>5.21504</v>
      </c>
      <c r="HW407">
        <v>12.0128</v>
      </c>
      <c r="HX407">
        <v>4.98785</v>
      </c>
      <c r="HY407">
        <v>3.28795</v>
      </c>
      <c r="HZ407">
        <v>9999</v>
      </c>
      <c r="IA407">
        <v>9999</v>
      </c>
      <c r="IB407">
        <v>9999</v>
      </c>
      <c r="IC407">
        <v>999.9</v>
      </c>
      <c r="ID407">
        <v>1.86753</v>
      </c>
      <c r="IE407">
        <v>1.86674</v>
      </c>
      <c r="IF407">
        <v>1.866</v>
      </c>
      <c r="IG407">
        <v>1.866</v>
      </c>
      <c r="IH407">
        <v>1.86785</v>
      </c>
      <c r="II407">
        <v>1.87027</v>
      </c>
      <c r="IJ407">
        <v>1.8689</v>
      </c>
      <c r="IK407">
        <v>1.87042</v>
      </c>
      <c r="IL407">
        <v>0</v>
      </c>
      <c r="IM407">
        <v>0</v>
      </c>
      <c r="IN407">
        <v>0</v>
      </c>
      <c r="IO407">
        <v>0</v>
      </c>
      <c r="IP407" t="s">
        <v>443</v>
      </c>
      <c r="IQ407" t="s">
        <v>444</v>
      </c>
      <c r="IR407" t="s">
        <v>445</v>
      </c>
      <c r="IS407" t="s">
        <v>445</v>
      </c>
      <c r="IT407" t="s">
        <v>445</v>
      </c>
      <c r="IU407" t="s">
        <v>445</v>
      </c>
      <c r="IV407">
        <v>0</v>
      </c>
      <c r="IW407">
        <v>100</v>
      </c>
      <c r="IX407">
        <v>100</v>
      </c>
      <c r="IY407">
        <v>0.193</v>
      </c>
      <c r="IZ407">
        <v>0.1464</v>
      </c>
      <c r="JA407">
        <v>0.1520806729546384</v>
      </c>
      <c r="JB407">
        <v>0.0003178419753343253</v>
      </c>
      <c r="JC407">
        <v>-6.012475575984678E-07</v>
      </c>
      <c r="JD407">
        <v>7.594320938325871E-11</v>
      </c>
      <c r="JE407">
        <v>-0.06537213769188976</v>
      </c>
      <c r="JF407">
        <v>-0.002779077146552394</v>
      </c>
      <c r="JG407">
        <v>0.0007843295920201409</v>
      </c>
      <c r="JH407">
        <v>-1.211717912536145E-05</v>
      </c>
      <c r="JI407">
        <v>4</v>
      </c>
      <c r="JJ407">
        <v>2338</v>
      </c>
      <c r="JK407">
        <v>1</v>
      </c>
      <c r="JL407">
        <v>27</v>
      </c>
      <c r="JM407">
        <v>190105.5</v>
      </c>
      <c r="JN407">
        <v>190105.6</v>
      </c>
      <c r="JO407">
        <v>0.843506</v>
      </c>
      <c r="JP407">
        <v>2.27417</v>
      </c>
      <c r="JQ407">
        <v>1.39648</v>
      </c>
      <c r="JR407">
        <v>2.35107</v>
      </c>
      <c r="JS407">
        <v>1.49536</v>
      </c>
      <c r="JT407">
        <v>2.65869</v>
      </c>
      <c r="JU407">
        <v>36.5051</v>
      </c>
      <c r="JV407">
        <v>24.07</v>
      </c>
      <c r="JW407">
        <v>18</v>
      </c>
      <c r="JX407">
        <v>488.309</v>
      </c>
      <c r="JY407">
        <v>445.902</v>
      </c>
      <c r="JZ407">
        <v>28.8042</v>
      </c>
      <c r="KA407">
        <v>28.4077</v>
      </c>
      <c r="KB407">
        <v>30.0002</v>
      </c>
      <c r="KC407">
        <v>28.2531</v>
      </c>
      <c r="KD407">
        <v>28.1854</v>
      </c>
      <c r="KE407">
        <v>16.7704</v>
      </c>
      <c r="KF407">
        <v>23.9535</v>
      </c>
      <c r="KG407">
        <v>60.2561</v>
      </c>
      <c r="KH407">
        <v>28.7856</v>
      </c>
      <c r="KI407">
        <v>313.181</v>
      </c>
      <c r="KJ407">
        <v>21.7716</v>
      </c>
      <c r="KK407">
        <v>101.016</v>
      </c>
      <c r="KL407">
        <v>100.572</v>
      </c>
    </row>
    <row r="408" spans="1:298">
      <c r="A408">
        <v>392</v>
      </c>
      <c r="B408">
        <v>1758653760.1</v>
      </c>
      <c r="C408">
        <v>12134.09999990463</v>
      </c>
      <c r="D408" t="s">
        <v>1232</v>
      </c>
      <c r="E408" t="s">
        <v>1233</v>
      </c>
      <c r="F408">
        <v>5</v>
      </c>
      <c r="G408" t="s">
        <v>1219</v>
      </c>
      <c r="H408" t="s">
        <v>437</v>
      </c>
      <c r="I408" t="s">
        <v>438</v>
      </c>
      <c r="J408">
        <v>1758653752.6</v>
      </c>
      <c r="K408">
        <f>(L408)/1000</f>
        <v>0</v>
      </c>
      <c r="L408">
        <f>IF(DQ408, AO408, AI408)</f>
        <v>0</v>
      </c>
      <c r="M408">
        <f>IF(DQ408, AJ408, AH408)</f>
        <v>0</v>
      </c>
      <c r="N408">
        <f>DS408 - IF(AV408&gt;1, M408*DM408*100.0/(AX408), 0)</f>
        <v>0</v>
      </c>
      <c r="O408">
        <f>((U408-K408/2)*N408-M408)/(U408+K408/2)</f>
        <v>0</v>
      </c>
      <c r="P408">
        <f>O408*(DZ408+EA408)/1000.0</f>
        <v>0</v>
      </c>
      <c r="Q408">
        <f>(DS408 - IF(AV408&gt;1, M408*DM408*100.0/(AX408), 0))*(DZ408+EA408)/1000.0</f>
        <v>0</v>
      </c>
      <c r="R408">
        <f>2.0/((1/T408-1/S408)+SIGN(T408)*SQRT((1/T408-1/S408)*(1/T408-1/S408) + 4*DN408/((DN408+1)*(DN408+1))*(2*1/T408*1/S408-1/S408*1/S408)))</f>
        <v>0</v>
      </c>
      <c r="S408">
        <f>IF(LEFT(DO408,1)&lt;&gt;"0",IF(LEFT(DO408,1)="1",3.0,DP408),$D$5+$E$5*(EG408*DZ408/($K$5*1000))+$F$5*(EG408*DZ408/($K$5*1000))*MAX(MIN(DM408,$J$5),$I$5)*MAX(MIN(DM408,$J$5),$I$5)+$G$5*MAX(MIN(DM408,$J$5),$I$5)*(EG408*DZ408/($K$5*1000))+$H$5*(EG408*DZ408/($K$5*1000))*(EG408*DZ408/($K$5*1000)))</f>
        <v>0</v>
      </c>
      <c r="T408">
        <f>K408*(1000-(1000*0.61365*exp(17.502*X408/(240.97+X408))/(DZ408+EA408)+DU408)/2)/(1000*0.61365*exp(17.502*X408/(240.97+X408))/(DZ408+EA408)-DU408)</f>
        <v>0</v>
      </c>
      <c r="U408">
        <f>1/((DN408+1)/(R408/1.6)+1/(S408/1.37)) + DN408/((DN408+1)/(R408/1.6) + DN408/(S408/1.37))</f>
        <v>0</v>
      </c>
      <c r="V408">
        <f>(DI408*DL408)</f>
        <v>0</v>
      </c>
      <c r="W408">
        <f>(EB408+(V408+2*0.95*5.67E-8*(((EB408+$B$7)+273)^4-(EB408+273)^4)-44100*K408)/(1.84*29.3*S408+8*0.95*5.67E-8*(EB408+273)^3))</f>
        <v>0</v>
      </c>
      <c r="X408">
        <f>($C$7*EC408+$D$7*ED408+$E$7*W408)</f>
        <v>0</v>
      </c>
      <c r="Y408">
        <f>0.61365*exp(17.502*X408/(240.97+X408))</f>
        <v>0</v>
      </c>
      <c r="Z408">
        <f>(AA408/AB408*100)</f>
        <v>0</v>
      </c>
      <c r="AA408">
        <f>DU408*(DZ408+EA408)/1000</f>
        <v>0</v>
      </c>
      <c r="AB408">
        <f>0.61365*exp(17.502*EB408/(240.97+EB408))</f>
        <v>0</v>
      </c>
      <c r="AC408">
        <f>(Y408-DU408*(DZ408+EA408)/1000)</f>
        <v>0</v>
      </c>
      <c r="AD408">
        <f>(-K408*44100)</f>
        <v>0</v>
      </c>
      <c r="AE408">
        <f>2*29.3*S408*0.92*(EB408-X408)</f>
        <v>0</v>
      </c>
      <c r="AF408">
        <f>2*0.95*5.67E-8*(((EB408+$B$7)+273)^4-(X408+273)^4)</f>
        <v>0</v>
      </c>
      <c r="AG408">
        <f>V408+AF408+AD408+AE408</f>
        <v>0</v>
      </c>
      <c r="AH408">
        <f>DY408*AV408*(DT408-DS408*(1000-AV408*DV408)/(1000-AV408*DU408))/(100*DM408)</f>
        <v>0</v>
      </c>
      <c r="AI408">
        <f>1000*DY408*AV408*(DU408-DV408)/(100*DM408*(1000-AV408*DU408))</f>
        <v>0</v>
      </c>
      <c r="AJ408">
        <f>(AK408 - AL408 - DZ408*1E3/(8.314*(EB408+273.15)) * AN408/DY408 * AM408) * DY408/(100*DM408) * (1000 - DV408)/1000</f>
        <v>0</v>
      </c>
      <c r="AK408">
        <v>339.1977538902599</v>
      </c>
      <c r="AL408">
        <v>342.1104666666668</v>
      </c>
      <c r="AM408">
        <v>-3.27040288115648</v>
      </c>
      <c r="AN408">
        <v>64.96045199614291</v>
      </c>
      <c r="AO408">
        <f>(AQ408 - AP408 + DZ408*1E3/(8.314*(EB408+273.15)) * AS408/DY408 * AR408) * DY408/(100*DM408) * 1000/(1000 - AQ408)</f>
        <v>0</v>
      </c>
      <c r="AP408">
        <v>21.70992428109826</v>
      </c>
      <c r="AQ408">
        <v>23.72933515151515</v>
      </c>
      <c r="AR408">
        <v>1.108560043315716E-06</v>
      </c>
      <c r="AS408">
        <v>107.0869197867366</v>
      </c>
      <c r="AT408">
        <v>1</v>
      </c>
      <c r="AU408">
        <v>0</v>
      </c>
      <c r="AV408">
        <f>IF(AT408*$H$13&gt;=AX408,1.0,(AX408/(AX408-AT408*$H$13)))</f>
        <v>0</v>
      </c>
      <c r="AW408">
        <f>(AV408-1)*100</f>
        <v>0</v>
      </c>
      <c r="AX408">
        <f>MAX(0,($B$13+$C$13*EG408)/(1+$D$13*EG408)*DZ408/(EB408+273)*$E$13)</f>
        <v>0</v>
      </c>
      <c r="AY408" t="s">
        <v>439</v>
      </c>
      <c r="AZ408" t="s">
        <v>439</v>
      </c>
      <c r="BA408">
        <v>0</v>
      </c>
      <c r="BB408">
        <v>0</v>
      </c>
      <c r="BC408">
        <f>1-BA408/BB408</f>
        <v>0</v>
      </c>
      <c r="BD408">
        <v>0</v>
      </c>
      <c r="BE408" t="s">
        <v>439</v>
      </c>
      <c r="BF408" t="s">
        <v>439</v>
      </c>
      <c r="BG408">
        <v>0</v>
      </c>
      <c r="BH408">
        <v>0</v>
      </c>
      <c r="BI408">
        <f>1-BG408/BH408</f>
        <v>0</v>
      </c>
      <c r="BJ408">
        <v>0.5</v>
      </c>
      <c r="BK408">
        <f>DJ408</f>
        <v>0</v>
      </c>
      <c r="BL408">
        <f>M408</f>
        <v>0</v>
      </c>
      <c r="BM408">
        <f>BI408*BJ408*BK408</f>
        <v>0</v>
      </c>
      <c r="BN408">
        <f>(BL408-BD408)/BK408</f>
        <v>0</v>
      </c>
      <c r="BO408">
        <f>(BB408-BH408)/BH408</f>
        <v>0</v>
      </c>
      <c r="BP408">
        <f>BA408/(BC408+BA408/BH408)</f>
        <v>0</v>
      </c>
      <c r="BQ408" t="s">
        <v>439</v>
      </c>
      <c r="BR408">
        <v>0</v>
      </c>
      <c r="BS408">
        <f>IF(BR408&lt;&gt;0, BR408, BP408)</f>
        <v>0</v>
      </c>
      <c r="BT408">
        <f>1-BS408/BH408</f>
        <v>0</v>
      </c>
      <c r="BU408">
        <f>(BH408-BG408)/(BH408-BS408)</f>
        <v>0</v>
      </c>
      <c r="BV408">
        <f>(BB408-BH408)/(BB408-BS408)</f>
        <v>0</v>
      </c>
      <c r="BW408">
        <f>(BH408-BG408)/(BH408-BA408)</f>
        <v>0</v>
      </c>
      <c r="BX408">
        <f>(BB408-BH408)/(BB408-BA408)</f>
        <v>0</v>
      </c>
      <c r="BY408">
        <f>(BU408*BS408/BG408)</f>
        <v>0</v>
      </c>
      <c r="BZ408">
        <f>(1-BY408)</f>
        <v>0</v>
      </c>
      <c r="DI408">
        <f>$B$11*EH408+$C$11*EI408+$F$11*ET408*(1-EW408)</f>
        <v>0</v>
      </c>
      <c r="DJ408">
        <f>DI408*DK408</f>
        <v>0</v>
      </c>
      <c r="DK408">
        <f>($B$11*$D$9+$C$11*$D$9+$F$11*((FG408+EY408)/MAX(FG408+EY408+FH408, 0.1)*$I$9+FH408/MAX(FG408+EY408+FH408, 0.1)*$J$9))/($B$11+$C$11+$F$11)</f>
        <v>0</v>
      </c>
      <c r="DL408">
        <f>($B$11*$K$9+$C$11*$K$9+$F$11*((FG408+EY408)/MAX(FG408+EY408+FH408, 0.1)*$P$9+FH408/MAX(FG408+EY408+FH408, 0.1)*$Q$9))/($B$11+$C$11+$F$11)</f>
        <v>0</v>
      </c>
      <c r="DM408">
        <v>2.96</v>
      </c>
      <c r="DN408">
        <v>0.5</v>
      </c>
      <c r="DO408" t="s">
        <v>440</v>
      </c>
      <c r="DP408">
        <v>2</v>
      </c>
      <c r="DQ408" t="b">
        <v>1</v>
      </c>
      <c r="DR408">
        <v>1758653752.6</v>
      </c>
      <c r="DS408">
        <v>356.1082592592593</v>
      </c>
      <c r="DT408">
        <v>346.4966666666666</v>
      </c>
      <c r="DU408">
        <v>23.73035555555555</v>
      </c>
      <c r="DV408">
        <v>21.71104074074074</v>
      </c>
      <c r="DW408">
        <v>355.9159259259258</v>
      </c>
      <c r="DX408">
        <v>23.58397777777778</v>
      </c>
      <c r="DY408">
        <v>500.0051111111111</v>
      </c>
      <c r="DZ408">
        <v>90.39489629629628</v>
      </c>
      <c r="EA408">
        <v>0.03047501111111111</v>
      </c>
      <c r="EB408">
        <v>30.11003703703704</v>
      </c>
      <c r="EC408">
        <v>30.00557037037037</v>
      </c>
      <c r="ED408">
        <v>999.9000000000001</v>
      </c>
      <c r="EE408">
        <v>0</v>
      </c>
      <c r="EF408">
        <v>0</v>
      </c>
      <c r="EG408">
        <v>9999.937407407408</v>
      </c>
      <c r="EH408">
        <v>0</v>
      </c>
      <c r="EI408">
        <v>11.8598</v>
      </c>
      <c r="EJ408">
        <v>9.611527777777779</v>
      </c>
      <c r="EK408">
        <v>364.7642592592593</v>
      </c>
      <c r="EL408">
        <v>354.1864444444445</v>
      </c>
      <c r="EM408">
        <v>2.019316666666667</v>
      </c>
      <c r="EN408">
        <v>346.4966666666666</v>
      </c>
      <c r="EO408">
        <v>21.71104074074074</v>
      </c>
      <c r="EP408">
        <v>2.145104444444445</v>
      </c>
      <c r="EQ408">
        <v>1.962567407407408</v>
      </c>
      <c r="ER408">
        <v>18.55812222222222</v>
      </c>
      <c r="ES408">
        <v>17.14552962962963</v>
      </c>
      <c r="ET408">
        <v>2000.005185185185</v>
      </c>
      <c r="EU408">
        <v>0.979994222222222</v>
      </c>
      <c r="EV408">
        <v>0.02000598148148148</v>
      </c>
      <c r="EW408">
        <v>0</v>
      </c>
      <c r="EX408">
        <v>431.6608518518519</v>
      </c>
      <c r="EY408">
        <v>5.00097</v>
      </c>
      <c r="EZ408">
        <v>8770.849259259259</v>
      </c>
      <c r="FA408">
        <v>16707.59259259259</v>
      </c>
      <c r="FB408">
        <v>40.69166666666666</v>
      </c>
      <c r="FC408">
        <v>41.01837037037036</v>
      </c>
      <c r="FD408">
        <v>40.625</v>
      </c>
      <c r="FE408">
        <v>40.67322222222223</v>
      </c>
      <c r="FF408">
        <v>41.29133333333333</v>
      </c>
      <c r="FG408">
        <v>1955.095185185185</v>
      </c>
      <c r="FH408">
        <v>39.91</v>
      </c>
      <c r="FI408">
        <v>0</v>
      </c>
      <c r="FJ408">
        <v>1758653761.2</v>
      </c>
      <c r="FK408">
        <v>0</v>
      </c>
      <c r="FL408">
        <v>431.628</v>
      </c>
      <c r="FM408">
        <v>4.815384607823867</v>
      </c>
      <c r="FN408">
        <v>82.44410263061992</v>
      </c>
      <c r="FO408">
        <v>8770.668846153847</v>
      </c>
      <c r="FP408">
        <v>15</v>
      </c>
      <c r="FQ408">
        <v>0</v>
      </c>
      <c r="FR408" t="s">
        <v>441</v>
      </c>
      <c r="FS408">
        <v>1747247426.5</v>
      </c>
      <c r="FT408">
        <v>1747247420.5</v>
      </c>
      <c r="FU408">
        <v>0</v>
      </c>
      <c r="FV408">
        <v>1.027</v>
      </c>
      <c r="FW408">
        <v>0.031</v>
      </c>
      <c r="FX408">
        <v>0.02</v>
      </c>
      <c r="FY408">
        <v>0.05</v>
      </c>
      <c r="FZ408">
        <v>420</v>
      </c>
      <c r="GA408">
        <v>16</v>
      </c>
      <c r="GB408">
        <v>0.01</v>
      </c>
      <c r="GC408">
        <v>0.1</v>
      </c>
      <c r="GD408">
        <v>8.546994250000001</v>
      </c>
      <c r="GE408">
        <v>17.99208686679173</v>
      </c>
      <c r="GF408">
        <v>1.823307906671124</v>
      </c>
      <c r="GG408">
        <v>0</v>
      </c>
      <c r="GH408">
        <v>431.4764411764706</v>
      </c>
      <c r="GI408">
        <v>3.685974025107403</v>
      </c>
      <c r="GJ408">
        <v>0.4463150556420117</v>
      </c>
      <c r="GK408">
        <v>-1</v>
      </c>
      <c r="GL408">
        <v>2.01902275</v>
      </c>
      <c r="GM408">
        <v>0.007553133208254756</v>
      </c>
      <c r="GN408">
        <v>0.001472665928681734</v>
      </c>
      <c r="GO408">
        <v>1</v>
      </c>
      <c r="GP408">
        <v>1</v>
      </c>
      <c r="GQ408">
        <v>2</v>
      </c>
      <c r="GR408" t="s">
        <v>442</v>
      </c>
      <c r="GS408">
        <v>3.13591</v>
      </c>
      <c r="GT408">
        <v>2.69072</v>
      </c>
      <c r="GU408">
        <v>0.0782457</v>
      </c>
      <c r="GV408">
        <v>0.0754872</v>
      </c>
      <c r="GW408">
        <v>0.105448</v>
      </c>
      <c r="GX408">
        <v>0.09789390000000001</v>
      </c>
      <c r="GY408">
        <v>29308.7</v>
      </c>
      <c r="GZ408">
        <v>29450.4</v>
      </c>
      <c r="HA408">
        <v>29556.5</v>
      </c>
      <c r="HB408">
        <v>29437</v>
      </c>
      <c r="HC408">
        <v>34930.5</v>
      </c>
      <c r="HD408">
        <v>35175</v>
      </c>
      <c r="HE408">
        <v>41591.7</v>
      </c>
      <c r="HF408">
        <v>41824.4</v>
      </c>
      <c r="HG408">
        <v>1.9253</v>
      </c>
      <c r="HH408">
        <v>1.87365</v>
      </c>
      <c r="HI408">
        <v>0.09479</v>
      </c>
      <c r="HJ408">
        <v>0</v>
      </c>
      <c r="HK408">
        <v>28.4677</v>
      </c>
      <c r="HL408">
        <v>999.9</v>
      </c>
      <c r="HM408">
        <v>50.7</v>
      </c>
      <c r="HN408">
        <v>31.6</v>
      </c>
      <c r="HO408">
        <v>26.1807</v>
      </c>
      <c r="HP408">
        <v>62.0498</v>
      </c>
      <c r="HQ408">
        <v>26.0417</v>
      </c>
      <c r="HR408">
        <v>1</v>
      </c>
      <c r="HS408">
        <v>0.06416669999999999</v>
      </c>
      <c r="HT408">
        <v>-0.6845020000000001</v>
      </c>
      <c r="HU408">
        <v>20.3379</v>
      </c>
      <c r="HV408">
        <v>5.21489</v>
      </c>
      <c r="HW408">
        <v>12.0132</v>
      </c>
      <c r="HX408">
        <v>4.98795</v>
      </c>
      <c r="HY408">
        <v>3.28795</v>
      </c>
      <c r="HZ408">
        <v>9999</v>
      </c>
      <c r="IA408">
        <v>9999</v>
      </c>
      <c r="IB408">
        <v>9999</v>
      </c>
      <c r="IC408">
        <v>999.9</v>
      </c>
      <c r="ID408">
        <v>1.86755</v>
      </c>
      <c r="IE408">
        <v>1.86674</v>
      </c>
      <c r="IF408">
        <v>1.86602</v>
      </c>
      <c r="IG408">
        <v>1.866</v>
      </c>
      <c r="IH408">
        <v>1.86787</v>
      </c>
      <c r="II408">
        <v>1.87027</v>
      </c>
      <c r="IJ408">
        <v>1.86891</v>
      </c>
      <c r="IK408">
        <v>1.87042</v>
      </c>
      <c r="IL408">
        <v>0</v>
      </c>
      <c r="IM408">
        <v>0</v>
      </c>
      <c r="IN408">
        <v>0</v>
      </c>
      <c r="IO408">
        <v>0</v>
      </c>
      <c r="IP408" t="s">
        <v>443</v>
      </c>
      <c r="IQ408" t="s">
        <v>444</v>
      </c>
      <c r="IR408" t="s">
        <v>445</v>
      </c>
      <c r="IS408" t="s">
        <v>445</v>
      </c>
      <c r="IT408" t="s">
        <v>445</v>
      </c>
      <c r="IU408" t="s">
        <v>445</v>
      </c>
      <c r="IV408">
        <v>0</v>
      </c>
      <c r="IW408">
        <v>100</v>
      </c>
      <c r="IX408">
        <v>100</v>
      </c>
      <c r="IY408">
        <v>0.194</v>
      </c>
      <c r="IZ408">
        <v>0.1463</v>
      </c>
      <c r="JA408">
        <v>0.1520806729546384</v>
      </c>
      <c r="JB408">
        <v>0.0003178419753343253</v>
      </c>
      <c r="JC408">
        <v>-6.012475575984678E-07</v>
      </c>
      <c r="JD408">
        <v>7.594320938325871E-11</v>
      </c>
      <c r="JE408">
        <v>-0.06537213769188976</v>
      </c>
      <c r="JF408">
        <v>-0.002779077146552394</v>
      </c>
      <c r="JG408">
        <v>0.0007843295920201409</v>
      </c>
      <c r="JH408">
        <v>-1.211717912536145E-05</v>
      </c>
      <c r="JI408">
        <v>4</v>
      </c>
      <c r="JJ408">
        <v>2338</v>
      </c>
      <c r="JK408">
        <v>1</v>
      </c>
      <c r="JL408">
        <v>27</v>
      </c>
      <c r="JM408">
        <v>190105.6</v>
      </c>
      <c r="JN408">
        <v>190105.7</v>
      </c>
      <c r="JO408">
        <v>0.806885</v>
      </c>
      <c r="JP408">
        <v>2.27173</v>
      </c>
      <c r="JQ408">
        <v>1.39648</v>
      </c>
      <c r="JR408">
        <v>2.34985</v>
      </c>
      <c r="JS408">
        <v>1.49536</v>
      </c>
      <c r="JT408">
        <v>2.67456</v>
      </c>
      <c r="JU408">
        <v>36.5051</v>
      </c>
      <c r="JV408">
        <v>24.07</v>
      </c>
      <c r="JW408">
        <v>18</v>
      </c>
      <c r="JX408">
        <v>488.356</v>
      </c>
      <c r="JY408">
        <v>445.972</v>
      </c>
      <c r="JZ408">
        <v>28.7976</v>
      </c>
      <c r="KA408">
        <v>28.4098</v>
      </c>
      <c r="KB408">
        <v>30.0001</v>
      </c>
      <c r="KC408">
        <v>28.2531</v>
      </c>
      <c r="KD408">
        <v>28.1865</v>
      </c>
      <c r="KE408">
        <v>16.1192</v>
      </c>
      <c r="KF408">
        <v>23.9535</v>
      </c>
      <c r="KG408">
        <v>60.2561</v>
      </c>
      <c r="KH408">
        <v>28.7802</v>
      </c>
      <c r="KI408">
        <v>299.804</v>
      </c>
      <c r="KJ408">
        <v>21.7716</v>
      </c>
      <c r="KK408">
        <v>101.015</v>
      </c>
      <c r="KL408">
        <v>100.571</v>
      </c>
    </row>
    <row r="409" spans="1:298">
      <c r="A409">
        <v>393</v>
      </c>
      <c r="B409">
        <v>1758653765.1</v>
      </c>
      <c r="C409">
        <v>12139.09999990463</v>
      </c>
      <c r="D409" t="s">
        <v>1234</v>
      </c>
      <c r="E409" t="s">
        <v>1235</v>
      </c>
      <c r="F409">
        <v>5</v>
      </c>
      <c r="G409" t="s">
        <v>1219</v>
      </c>
      <c r="H409" t="s">
        <v>437</v>
      </c>
      <c r="I409" t="s">
        <v>438</v>
      </c>
      <c r="J409">
        <v>1758653757.314285</v>
      </c>
      <c r="K409">
        <f>(L409)/1000</f>
        <v>0</v>
      </c>
      <c r="L409">
        <f>IF(DQ409, AO409, AI409)</f>
        <v>0</v>
      </c>
      <c r="M409">
        <f>IF(DQ409, AJ409, AH409)</f>
        <v>0</v>
      </c>
      <c r="N409">
        <f>DS409 - IF(AV409&gt;1, M409*DM409*100.0/(AX409), 0)</f>
        <v>0</v>
      </c>
      <c r="O409">
        <f>((U409-K409/2)*N409-M409)/(U409+K409/2)</f>
        <v>0</v>
      </c>
      <c r="P409">
        <f>O409*(DZ409+EA409)/1000.0</f>
        <v>0</v>
      </c>
      <c r="Q409">
        <f>(DS409 - IF(AV409&gt;1, M409*DM409*100.0/(AX409), 0))*(DZ409+EA409)/1000.0</f>
        <v>0</v>
      </c>
      <c r="R409">
        <f>2.0/((1/T409-1/S409)+SIGN(T409)*SQRT((1/T409-1/S409)*(1/T409-1/S409) + 4*DN409/((DN409+1)*(DN409+1))*(2*1/T409*1/S409-1/S409*1/S409)))</f>
        <v>0</v>
      </c>
      <c r="S409">
        <f>IF(LEFT(DO409,1)&lt;&gt;"0",IF(LEFT(DO409,1)="1",3.0,DP409),$D$5+$E$5*(EG409*DZ409/($K$5*1000))+$F$5*(EG409*DZ409/($K$5*1000))*MAX(MIN(DM409,$J$5),$I$5)*MAX(MIN(DM409,$J$5),$I$5)+$G$5*MAX(MIN(DM409,$J$5),$I$5)*(EG409*DZ409/($K$5*1000))+$H$5*(EG409*DZ409/($K$5*1000))*(EG409*DZ409/($K$5*1000)))</f>
        <v>0</v>
      </c>
      <c r="T409">
        <f>K409*(1000-(1000*0.61365*exp(17.502*X409/(240.97+X409))/(DZ409+EA409)+DU409)/2)/(1000*0.61365*exp(17.502*X409/(240.97+X409))/(DZ409+EA409)-DU409)</f>
        <v>0</v>
      </c>
      <c r="U409">
        <f>1/((DN409+1)/(R409/1.6)+1/(S409/1.37)) + DN409/((DN409+1)/(R409/1.6) + DN409/(S409/1.37))</f>
        <v>0</v>
      </c>
      <c r="V409">
        <f>(DI409*DL409)</f>
        <v>0</v>
      </c>
      <c r="W409">
        <f>(EB409+(V409+2*0.95*5.67E-8*(((EB409+$B$7)+273)^4-(EB409+273)^4)-44100*K409)/(1.84*29.3*S409+8*0.95*5.67E-8*(EB409+273)^3))</f>
        <v>0</v>
      </c>
      <c r="X409">
        <f>($C$7*EC409+$D$7*ED409+$E$7*W409)</f>
        <v>0</v>
      </c>
      <c r="Y409">
        <f>0.61365*exp(17.502*X409/(240.97+X409))</f>
        <v>0</v>
      </c>
      <c r="Z409">
        <f>(AA409/AB409*100)</f>
        <v>0</v>
      </c>
      <c r="AA409">
        <f>DU409*(DZ409+EA409)/1000</f>
        <v>0</v>
      </c>
      <c r="AB409">
        <f>0.61365*exp(17.502*EB409/(240.97+EB409))</f>
        <v>0</v>
      </c>
      <c r="AC409">
        <f>(Y409-DU409*(DZ409+EA409)/1000)</f>
        <v>0</v>
      </c>
      <c r="AD409">
        <f>(-K409*44100)</f>
        <v>0</v>
      </c>
      <c r="AE409">
        <f>2*29.3*S409*0.92*(EB409-X409)</f>
        <v>0</v>
      </c>
      <c r="AF409">
        <f>2*0.95*5.67E-8*(((EB409+$B$7)+273)^4-(X409+273)^4)</f>
        <v>0</v>
      </c>
      <c r="AG409">
        <f>V409+AF409+AD409+AE409</f>
        <v>0</v>
      </c>
      <c r="AH409">
        <f>DY409*AV409*(DT409-DS409*(1000-AV409*DV409)/(1000-AV409*DU409))/(100*DM409)</f>
        <v>0</v>
      </c>
      <c r="AI409">
        <f>1000*DY409*AV409*(DU409-DV409)/(100*DM409*(1000-AV409*DU409))</f>
        <v>0</v>
      </c>
      <c r="AJ409">
        <f>(AK409 - AL409 - DZ409*1E3/(8.314*(EB409+273.15)) * AN409/DY409 * AM409) * DY409/(100*DM409) * (1000 - DV409)/1000</f>
        <v>0</v>
      </c>
      <c r="AK409">
        <v>322.0901753158598</v>
      </c>
      <c r="AL409">
        <v>325.5015818181819</v>
      </c>
      <c r="AM409">
        <v>-3.325683423048043</v>
      </c>
      <c r="AN409">
        <v>64.96045199614291</v>
      </c>
      <c r="AO409">
        <f>(AQ409 - AP409 + DZ409*1E3/(8.314*(EB409+273.15)) * AS409/DY409 * AR409) * DY409/(100*DM409) * 1000/(1000 - AQ409)</f>
        <v>0</v>
      </c>
      <c r="AP409">
        <v>21.70671621743524</v>
      </c>
      <c r="AQ409">
        <v>23.72684848484849</v>
      </c>
      <c r="AR409">
        <v>-2.095707185575107E-06</v>
      </c>
      <c r="AS409">
        <v>107.0869197867366</v>
      </c>
      <c r="AT409">
        <v>1</v>
      </c>
      <c r="AU409">
        <v>0</v>
      </c>
      <c r="AV409">
        <f>IF(AT409*$H$13&gt;=AX409,1.0,(AX409/(AX409-AT409*$H$13)))</f>
        <v>0</v>
      </c>
      <c r="AW409">
        <f>(AV409-1)*100</f>
        <v>0</v>
      </c>
      <c r="AX409">
        <f>MAX(0,($B$13+$C$13*EG409)/(1+$D$13*EG409)*DZ409/(EB409+273)*$E$13)</f>
        <v>0</v>
      </c>
      <c r="AY409" t="s">
        <v>439</v>
      </c>
      <c r="AZ409" t="s">
        <v>439</v>
      </c>
      <c r="BA409">
        <v>0</v>
      </c>
      <c r="BB409">
        <v>0</v>
      </c>
      <c r="BC409">
        <f>1-BA409/BB409</f>
        <v>0</v>
      </c>
      <c r="BD409">
        <v>0</v>
      </c>
      <c r="BE409" t="s">
        <v>439</v>
      </c>
      <c r="BF409" t="s">
        <v>439</v>
      </c>
      <c r="BG409">
        <v>0</v>
      </c>
      <c r="BH409">
        <v>0</v>
      </c>
      <c r="BI409">
        <f>1-BG409/BH409</f>
        <v>0</v>
      </c>
      <c r="BJ409">
        <v>0.5</v>
      </c>
      <c r="BK409">
        <f>DJ409</f>
        <v>0</v>
      </c>
      <c r="BL409">
        <f>M409</f>
        <v>0</v>
      </c>
      <c r="BM409">
        <f>BI409*BJ409*BK409</f>
        <v>0</v>
      </c>
      <c r="BN409">
        <f>(BL409-BD409)/BK409</f>
        <v>0</v>
      </c>
      <c r="BO409">
        <f>(BB409-BH409)/BH409</f>
        <v>0</v>
      </c>
      <c r="BP409">
        <f>BA409/(BC409+BA409/BH409)</f>
        <v>0</v>
      </c>
      <c r="BQ409" t="s">
        <v>439</v>
      </c>
      <c r="BR409">
        <v>0</v>
      </c>
      <c r="BS409">
        <f>IF(BR409&lt;&gt;0, BR409, BP409)</f>
        <v>0</v>
      </c>
      <c r="BT409">
        <f>1-BS409/BH409</f>
        <v>0</v>
      </c>
      <c r="BU409">
        <f>(BH409-BG409)/(BH409-BS409)</f>
        <v>0</v>
      </c>
      <c r="BV409">
        <f>(BB409-BH409)/(BB409-BS409)</f>
        <v>0</v>
      </c>
      <c r="BW409">
        <f>(BH409-BG409)/(BH409-BA409)</f>
        <v>0</v>
      </c>
      <c r="BX409">
        <f>(BB409-BH409)/(BB409-BA409)</f>
        <v>0</v>
      </c>
      <c r="BY409">
        <f>(BU409*BS409/BG409)</f>
        <v>0</v>
      </c>
      <c r="BZ409">
        <f>(1-BY409)</f>
        <v>0</v>
      </c>
      <c r="DI409">
        <f>$B$11*EH409+$C$11*EI409+$F$11*ET409*(1-EW409)</f>
        <v>0</v>
      </c>
      <c r="DJ409">
        <f>DI409*DK409</f>
        <v>0</v>
      </c>
      <c r="DK409">
        <f>($B$11*$D$9+$C$11*$D$9+$F$11*((FG409+EY409)/MAX(FG409+EY409+FH409, 0.1)*$I$9+FH409/MAX(FG409+EY409+FH409, 0.1)*$J$9))/($B$11+$C$11+$F$11)</f>
        <v>0</v>
      </c>
      <c r="DL409">
        <f>($B$11*$K$9+$C$11*$K$9+$F$11*((FG409+EY409)/MAX(FG409+EY409+FH409, 0.1)*$P$9+FH409/MAX(FG409+EY409+FH409, 0.1)*$Q$9))/($B$11+$C$11+$F$11)</f>
        <v>0</v>
      </c>
      <c r="DM409">
        <v>2.96</v>
      </c>
      <c r="DN409">
        <v>0.5</v>
      </c>
      <c r="DO409" t="s">
        <v>440</v>
      </c>
      <c r="DP409">
        <v>2</v>
      </c>
      <c r="DQ409" t="b">
        <v>1</v>
      </c>
      <c r="DR409">
        <v>1758653757.314285</v>
      </c>
      <c r="DS409">
        <v>341.20975</v>
      </c>
      <c r="DT409">
        <v>330.8450714285714</v>
      </c>
      <c r="DU409">
        <v>23.72908571428571</v>
      </c>
      <c r="DV409">
        <v>21.70905</v>
      </c>
      <c r="DW409">
        <v>341.0163571428571</v>
      </c>
      <c r="DX409">
        <v>23.582725</v>
      </c>
      <c r="DY409">
        <v>500.0097857142857</v>
      </c>
      <c r="DZ409">
        <v>90.39530000000002</v>
      </c>
      <c r="EA409">
        <v>0.03042350714285714</v>
      </c>
      <c r="EB409">
        <v>30.10960714285714</v>
      </c>
      <c r="EC409">
        <v>30.00741428571428</v>
      </c>
      <c r="ED409">
        <v>999.9000000000002</v>
      </c>
      <c r="EE409">
        <v>0</v>
      </c>
      <c r="EF409">
        <v>0</v>
      </c>
      <c r="EG409">
        <v>9997.793214285713</v>
      </c>
      <c r="EH409">
        <v>0</v>
      </c>
      <c r="EI409">
        <v>11.8598</v>
      </c>
      <c r="EJ409">
        <v>10.36457714285714</v>
      </c>
      <c r="EK409">
        <v>349.5031428571428</v>
      </c>
      <c r="EL409">
        <v>338.1868214285714</v>
      </c>
      <c r="EM409">
        <v>2.020034642857143</v>
      </c>
      <c r="EN409">
        <v>330.8450714285714</v>
      </c>
      <c r="EO409">
        <v>21.70905</v>
      </c>
      <c r="EP409">
        <v>2.144998214285714</v>
      </c>
      <c r="EQ409">
        <v>1.962396785714286</v>
      </c>
      <c r="ER409">
        <v>18.55733928571428</v>
      </c>
      <c r="ES409">
        <v>17.14414642857143</v>
      </c>
      <c r="ET409">
        <v>2000.028928571428</v>
      </c>
      <c r="EU409">
        <v>0.9799944642857142</v>
      </c>
      <c r="EV409">
        <v>0.02000573928571428</v>
      </c>
      <c r="EW409">
        <v>0</v>
      </c>
      <c r="EX409">
        <v>432.0566428571429</v>
      </c>
      <c r="EY409">
        <v>5.00097</v>
      </c>
      <c r="EZ409">
        <v>8777.881785714284</v>
      </c>
      <c r="FA409">
        <v>16707.78928571429</v>
      </c>
      <c r="FB409">
        <v>40.68699999999999</v>
      </c>
      <c r="FC409">
        <v>41.0287857142857</v>
      </c>
      <c r="FD409">
        <v>40.625</v>
      </c>
      <c r="FE409">
        <v>40.66485714285714</v>
      </c>
      <c r="FF409">
        <v>41.28321428571428</v>
      </c>
      <c r="FG409">
        <v>1955.118928571429</v>
      </c>
      <c r="FH409">
        <v>39.91</v>
      </c>
      <c r="FI409">
        <v>0</v>
      </c>
      <c r="FJ409">
        <v>1758653766.6</v>
      </c>
      <c r="FK409">
        <v>0</v>
      </c>
      <c r="FL409">
        <v>432.09008</v>
      </c>
      <c r="FM409">
        <v>4.423153834743766</v>
      </c>
      <c r="FN409">
        <v>98.79307710644956</v>
      </c>
      <c r="FO409">
        <v>8779.232400000001</v>
      </c>
      <c r="FP409">
        <v>15</v>
      </c>
      <c r="FQ409">
        <v>0</v>
      </c>
      <c r="FR409" t="s">
        <v>441</v>
      </c>
      <c r="FS409">
        <v>1747247426.5</v>
      </c>
      <c r="FT409">
        <v>1747247420.5</v>
      </c>
      <c r="FU409">
        <v>0</v>
      </c>
      <c r="FV409">
        <v>1.027</v>
      </c>
      <c r="FW409">
        <v>0.031</v>
      </c>
      <c r="FX409">
        <v>0.02</v>
      </c>
      <c r="FY409">
        <v>0.05</v>
      </c>
      <c r="FZ409">
        <v>420</v>
      </c>
      <c r="GA409">
        <v>16</v>
      </c>
      <c r="GB409">
        <v>0.01</v>
      </c>
      <c r="GC409">
        <v>0.1</v>
      </c>
      <c r="GD409">
        <v>9.858790000000003</v>
      </c>
      <c r="GE409">
        <v>10.05049212543556</v>
      </c>
      <c r="GF409">
        <v>1.020556842469931</v>
      </c>
      <c r="GG409">
        <v>0</v>
      </c>
      <c r="GH409">
        <v>431.8148235294117</v>
      </c>
      <c r="GI409">
        <v>4.744721154163178</v>
      </c>
      <c r="GJ409">
        <v>0.5141561602212189</v>
      </c>
      <c r="GK409">
        <v>-1</v>
      </c>
      <c r="GL409">
        <v>2.019604146341464</v>
      </c>
      <c r="GM409">
        <v>0.005659860627182413</v>
      </c>
      <c r="GN409">
        <v>0.001233756855536855</v>
      </c>
      <c r="GO409">
        <v>1</v>
      </c>
      <c r="GP409">
        <v>1</v>
      </c>
      <c r="GQ409">
        <v>2</v>
      </c>
      <c r="GR409" t="s">
        <v>442</v>
      </c>
      <c r="GS409">
        <v>3.13611</v>
      </c>
      <c r="GT409">
        <v>2.69075</v>
      </c>
      <c r="GU409">
        <v>0.07514999999999999</v>
      </c>
      <c r="GV409">
        <v>0.0723318</v>
      </c>
      <c r="GW409">
        <v>0.105447</v>
      </c>
      <c r="GX409">
        <v>0.0978863</v>
      </c>
      <c r="GY409">
        <v>29407.3</v>
      </c>
      <c r="GZ409">
        <v>29550.6</v>
      </c>
      <c r="HA409">
        <v>29556.7</v>
      </c>
      <c r="HB409">
        <v>29436.6</v>
      </c>
      <c r="HC409">
        <v>34930.8</v>
      </c>
      <c r="HD409">
        <v>35175</v>
      </c>
      <c r="HE409">
        <v>41592.1</v>
      </c>
      <c r="HF409">
        <v>41824.1</v>
      </c>
      <c r="HG409">
        <v>1.9255</v>
      </c>
      <c r="HH409">
        <v>1.87322</v>
      </c>
      <c r="HI409">
        <v>0.0939406</v>
      </c>
      <c r="HJ409">
        <v>0</v>
      </c>
      <c r="HK409">
        <v>28.4658</v>
      </c>
      <c r="HL409">
        <v>999.9</v>
      </c>
      <c r="HM409">
        <v>50.7</v>
      </c>
      <c r="HN409">
        <v>31.6</v>
      </c>
      <c r="HO409">
        <v>26.1797</v>
      </c>
      <c r="HP409">
        <v>61.9698</v>
      </c>
      <c r="HQ409">
        <v>25.9896</v>
      </c>
      <c r="HR409">
        <v>1</v>
      </c>
      <c r="HS409">
        <v>0.06420480000000001</v>
      </c>
      <c r="HT409">
        <v>-0.619676</v>
      </c>
      <c r="HU409">
        <v>20.3385</v>
      </c>
      <c r="HV409">
        <v>5.21519</v>
      </c>
      <c r="HW409">
        <v>12.0128</v>
      </c>
      <c r="HX409">
        <v>4.9878</v>
      </c>
      <c r="HY409">
        <v>3.28788</v>
      </c>
      <c r="HZ409">
        <v>9999</v>
      </c>
      <c r="IA409">
        <v>9999</v>
      </c>
      <c r="IB409">
        <v>9999</v>
      </c>
      <c r="IC409">
        <v>999.9</v>
      </c>
      <c r="ID409">
        <v>1.86757</v>
      </c>
      <c r="IE409">
        <v>1.86676</v>
      </c>
      <c r="IF409">
        <v>1.86601</v>
      </c>
      <c r="IG409">
        <v>1.866</v>
      </c>
      <c r="IH409">
        <v>1.86785</v>
      </c>
      <c r="II409">
        <v>1.87027</v>
      </c>
      <c r="IJ409">
        <v>1.86892</v>
      </c>
      <c r="IK409">
        <v>1.87042</v>
      </c>
      <c r="IL409">
        <v>0</v>
      </c>
      <c r="IM409">
        <v>0</v>
      </c>
      <c r="IN409">
        <v>0</v>
      </c>
      <c r="IO409">
        <v>0</v>
      </c>
      <c r="IP409" t="s">
        <v>443</v>
      </c>
      <c r="IQ409" t="s">
        <v>444</v>
      </c>
      <c r="IR409" t="s">
        <v>445</v>
      </c>
      <c r="IS409" t="s">
        <v>445</v>
      </c>
      <c r="IT409" t="s">
        <v>445</v>
      </c>
      <c r="IU409" t="s">
        <v>445</v>
      </c>
      <c r="IV409">
        <v>0</v>
      </c>
      <c r="IW409">
        <v>100</v>
      </c>
      <c r="IX409">
        <v>100</v>
      </c>
      <c r="IY409">
        <v>0.195</v>
      </c>
      <c r="IZ409">
        <v>0.1463</v>
      </c>
      <c r="JA409">
        <v>0.1520806729546384</v>
      </c>
      <c r="JB409">
        <v>0.0003178419753343253</v>
      </c>
      <c r="JC409">
        <v>-6.012475575984678E-07</v>
      </c>
      <c r="JD409">
        <v>7.594320938325871E-11</v>
      </c>
      <c r="JE409">
        <v>-0.06537213769188976</v>
      </c>
      <c r="JF409">
        <v>-0.002779077146552394</v>
      </c>
      <c r="JG409">
        <v>0.0007843295920201409</v>
      </c>
      <c r="JH409">
        <v>-1.211717912536145E-05</v>
      </c>
      <c r="JI409">
        <v>4</v>
      </c>
      <c r="JJ409">
        <v>2338</v>
      </c>
      <c r="JK409">
        <v>1</v>
      </c>
      <c r="JL409">
        <v>27</v>
      </c>
      <c r="JM409">
        <v>190105.6</v>
      </c>
      <c r="JN409">
        <v>190105.7</v>
      </c>
      <c r="JO409">
        <v>0.773926</v>
      </c>
      <c r="JP409">
        <v>2.28027</v>
      </c>
      <c r="JQ409">
        <v>1.39648</v>
      </c>
      <c r="JR409">
        <v>2.34985</v>
      </c>
      <c r="JS409">
        <v>1.49536</v>
      </c>
      <c r="JT409">
        <v>2.62329</v>
      </c>
      <c r="JU409">
        <v>36.5051</v>
      </c>
      <c r="JV409">
        <v>24.07</v>
      </c>
      <c r="JW409">
        <v>18</v>
      </c>
      <c r="JX409">
        <v>488.482</v>
      </c>
      <c r="JY409">
        <v>445.71</v>
      </c>
      <c r="JZ409">
        <v>28.7875</v>
      </c>
      <c r="KA409">
        <v>28.4098</v>
      </c>
      <c r="KB409">
        <v>30.0001</v>
      </c>
      <c r="KC409">
        <v>28.2531</v>
      </c>
      <c r="KD409">
        <v>28.1865</v>
      </c>
      <c r="KE409">
        <v>15.3971</v>
      </c>
      <c r="KF409">
        <v>23.9535</v>
      </c>
      <c r="KG409">
        <v>60.2561</v>
      </c>
      <c r="KH409">
        <v>28.7677</v>
      </c>
      <c r="KI409">
        <v>279.764</v>
      </c>
      <c r="KJ409">
        <v>21.7716</v>
      </c>
      <c r="KK409">
        <v>101.016</v>
      </c>
      <c r="KL409">
        <v>100.57</v>
      </c>
    </row>
    <row r="410" spans="1:298">
      <c r="A410">
        <v>394</v>
      </c>
      <c r="B410">
        <v>1758653770.1</v>
      </c>
      <c r="C410">
        <v>12144.09999990463</v>
      </c>
      <c r="D410" t="s">
        <v>1236</v>
      </c>
      <c r="E410" t="s">
        <v>1237</v>
      </c>
      <c r="F410">
        <v>5</v>
      </c>
      <c r="G410" t="s">
        <v>1219</v>
      </c>
      <c r="H410" t="s">
        <v>437</v>
      </c>
      <c r="I410" t="s">
        <v>438</v>
      </c>
      <c r="J410">
        <v>1758653762.6</v>
      </c>
      <c r="K410">
        <f>(L410)/1000</f>
        <v>0</v>
      </c>
      <c r="L410">
        <f>IF(DQ410, AO410, AI410)</f>
        <v>0</v>
      </c>
      <c r="M410">
        <f>IF(DQ410, AJ410, AH410)</f>
        <v>0</v>
      </c>
      <c r="N410">
        <f>DS410 - IF(AV410&gt;1, M410*DM410*100.0/(AX410), 0)</f>
        <v>0</v>
      </c>
      <c r="O410">
        <f>((U410-K410/2)*N410-M410)/(U410+K410/2)</f>
        <v>0</v>
      </c>
      <c r="P410">
        <f>O410*(DZ410+EA410)/1000.0</f>
        <v>0</v>
      </c>
      <c r="Q410">
        <f>(DS410 - IF(AV410&gt;1, M410*DM410*100.0/(AX410), 0))*(DZ410+EA410)/1000.0</f>
        <v>0</v>
      </c>
      <c r="R410">
        <f>2.0/((1/T410-1/S410)+SIGN(T410)*SQRT((1/T410-1/S410)*(1/T410-1/S410) + 4*DN410/((DN410+1)*(DN410+1))*(2*1/T410*1/S410-1/S410*1/S410)))</f>
        <v>0</v>
      </c>
      <c r="S410">
        <f>IF(LEFT(DO410,1)&lt;&gt;"0",IF(LEFT(DO410,1)="1",3.0,DP410),$D$5+$E$5*(EG410*DZ410/($K$5*1000))+$F$5*(EG410*DZ410/($K$5*1000))*MAX(MIN(DM410,$J$5),$I$5)*MAX(MIN(DM410,$J$5),$I$5)+$G$5*MAX(MIN(DM410,$J$5),$I$5)*(EG410*DZ410/($K$5*1000))+$H$5*(EG410*DZ410/($K$5*1000))*(EG410*DZ410/($K$5*1000)))</f>
        <v>0</v>
      </c>
      <c r="T410">
        <f>K410*(1000-(1000*0.61365*exp(17.502*X410/(240.97+X410))/(DZ410+EA410)+DU410)/2)/(1000*0.61365*exp(17.502*X410/(240.97+X410))/(DZ410+EA410)-DU410)</f>
        <v>0</v>
      </c>
      <c r="U410">
        <f>1/((DN410+1)/(R410/1.6)+1/(S410/1.37)) + DN410/((DN410+1)/(R410/1.6) + DN410/(S410/1.37))</f>
        <v>0</v>
      </c>
      <c r="V410">
        <f>(DI410*DL410)</f>
        <v>0</v>
      </c>
      <c r="W410">
        <f>(EB410+(V410+2*0.95*5.67E-8*(((EB410+$B$7)+273)^4-(EB410+273)^4)-44100*K410)/(1.84*29.3*S410+8*0.95*5.67E-8*(EB410+273)^3))</f>
        <v>0</v>
      </c>
      <c r="X410">
        <f>($C$7*EC410+$D$7*ED410+$E$7*W410)</f>
        <v>0</v>
      </c>
      <c r="Y410">
        <f>0.61365*exp(17.502*X410/(240.97+X410))</f>
        <v>0</v>
      </c>
      <c r="Z410">
        <f>(AA410/AB410*100)</f>
        <v>0</v>
      </c>
      <c r="AA410">
        <f>DU410*(DZ410+EA410)/1000</f>
        <v>0</v>
      </c>
      <c r="AB410">
        <f>0.61365*exp(17.502*EB410/(240.97+EB410))</f>
        <v>0</v>
      </c>
      <c r="AC410">
        <f>(Y410-DU410*(DZ410+EA410)/1000)</f>
        <v>0</v>
      </c>
      <c r="AD410">
        <f>(-K410*44100)</f>
        <v>0</v>
      </c>
      <c r="AE410">
        <f>2*29.3*S410*0.92*(EB410-X410)</f>
        <v>0</v>
      </c>
      <c r="AF410">
        <f>2*0.95*5.67E-8*(((EB410+$B$7)+273)^4-(X410+273)^4)</f>
        <v>0</v>
      </c>
      <c r="AG410">
        <f>V410+AF410+AD410+AE410</f>
        <v>0</v>
      </c>
      <c r="AH410">
        <f>DY410*AV410*(DT410-DS410*(1000-AV410*DV410)/(1000-AV410*DU410))/(100*DM410)</f>
        <v>0</v>
      </c>
      <c r="AI410">
        <f>1000*DY410*AV410*(DU410-DV410)/(100*DM410*(1000-AV410*DU410))</f>
        <v>0</v>
      </c>
      <c r="AJ410">
        <f>(AK410 - AL410 - DZ410*1E3/(8.314*(EB410+273.15)) * AN410/DY410 * AM410) * DY410/(100*DM410) * (1000 - DV410)/1000</f>
        <v>0</v>
      </c>
      <c r="AK410">
        <v>305.2643855510163</v>
      </c>
      <c r="AL410">
        <v>308.9331696969696</v>
      </c>
      <c r="AM410">
        <v>-3.313355596191288</v>
      </c>
      <c r="AN410">
        <v>64.96045199614291</v>
      </c>
      <c r="AO410">
        <f>(AQ410 - AP410 + DZ410*1E3/(8.314*(EB410+273.15)) * AS410/DY410 * AR410) * DY410/(100*DM410) * 1000/(1000 - AQ410)</f>
        <v>0</v>
      </c>
      <c r="AP410">
        <v>21.70695781724532</v>
      </c>
      <c r="AQ410">
        <v>23.73008909090909</v>
      </c>
      <c r="AR410">
        <v>5.206168496531303E-06</v>
      </c>
      <c r="AS410">
        <v>107.0869197867366</v>
      </c>
      <c r="AT410">
        <v>1</v>
      </c>
      <c r="AU410">
        <v>0</v>
      </c>
      <c r="AV410">
        <f>IF(AT410*$H$13&gt;=AX410,1.0,(AX410/(AX410-AT410*$H$13)))</f>
        <v>0</v>
      </c>
      <c r="AW410">
        <f>(AV410-1)*100</f>
        <v>0</v>
      </c>
      <c r="AX410">
        <f>MAX(0,($B$13+$C$13*EG410)/(1+$D$13*EG410)*DZ410/(EB410+273)*$E$13)</f>
        <v>0</v>
      </c>
      <c r="AY410" t="s">
        <v>439</v>
      </c>
      <c r="AZ410" t="s">
        <v>439</v>
      </c>
      <c r="BA410">
        <v>0</v>
      </c>
      <c r="BB410">
        <v>0</v>
      </c>
      <c r="BC410">
        <f>1-BA410/BB410</f>
        <v>0</v>
      </c>
      <c r="BD410">
        <v>0</v>
      </c>
      <c r="BE410" t="s">
        <v>439</v>
      </c>
      <c r="BF410" t="s">
        <v>439</v>
      </c>
      <c r="BG410">
        <v>0</v>
      </c>
      <c r="BH410">
        <v>0</v>
      </c>
      <c r="BI410">
        <f>1-BG410/BH410</f>
        <v>0</v>
      </c>
      <c r="BJ410">
        <v>0.5</v>
      </c>
      <c r="BK410">
        <f>DJ410</f>
        <v>0</v>
      </c>
      <c r="BL410">
        <f>M410</f>
        <v>0</v>
      </c>
      <c r="BM410">
        <f>BI410*BJ410*BK410</f>
        <v>0</v>
      </c>
      <c r="BN410">
        <f>(BL410-BD410)/BK410</f>
        <v>0</v>
      </c>
      <c r="BO410">
        <f>(BB410-BH410)/BH410</f>
        <v>0</v>
      </c>
      <c r="BP410">
        <f>BA410/(BC410+BA410/BH410)</f>
        <v>0</v>
      </c>
      <c r="BQ410" t="s">
        <v>439</v>
      </c>
      <c r="BR410">
        <v>0</v>
      </c>
      <c r="BS410">
        <f>IF(BR410&lt;&gt;0, BR410, BP410)</f>
        <v>0</v>
      </c>
      <c r="BT410">
        <f>1-BS410/BH410</f>
        <v>0</v>
      </c>
      <c r="BU410">
        <f>(BH410-BG410)/(BH410-BS410)</f>
        <v>0</v>
      </c>
      <c r="BV410">
        <f>(BB410-BH410)/(BB410-BS410)</f>
        <v>0</v>
      </c>
      <c r="BW410">
        <f>(BH410-BG410)/(BH410-BA410)</f>
        <v>0</v>
      </c>
      <c r="BX410">
        <f>(BB410-BH410)/(BB410-BA410)</f>
        <v>0</v>
      </c>
      <c r="BY410">
        <f>(BU410*BS410/BG410)</f>
        <v>0</v>
      </c>
      <c r="BZ410">
        <f>(1-BY410)</f>
        <v>0</v>
      </c>
      <c r="DI410">
        <f>$B$11*EH410+$C$11*EI410+$F$11*ET410*(1-EW410)</f>
        <v>0</v>
      </c>
      <c r="DJ410">
        <f>DI410*DK410</f>
        <v>0</v>
      </c>
      <c r="DK410">
        <f>($B$11*$D$9+$C$11*$D$9+$F$11*((FG410+EY410)/MAX(FG410+EY410+FH410, 0.1)*$I$9+FH410/MAX(FG410+EY410+FH410, 0.1)*$J$9))/($B$11+$C$11+$F$11)</f>
        <v>0</v>
      </c>
      <c r="DL410">
        <f>($B$11*$K$9+$C$11*$K$9+$F$11*((FG410+EY410)/MAX(FG410+EY410+FH410, 0.1)*$P$9+FH410/MAX(FG410+EY410+FH410, 0.1)*$Q$9))/($B$11+$C$11+$F$11)</f>
        <v>0</v>
      </c>
      <c r="DM410">
        <v>2.96</v>
      </c>
      <c r="DN410">
        <v>0.5</v>
      </c>
      <c r="DO410" t="s">
        <v>440</v>
      </c>
      <c r="DP410">
        <v>2</v>
      </c>
      <c r="DQ410" t="b">
        <v>1</v>
      </c>
      <c r="DR410">
        <v>1758653762.6</v>
      </c>
      <c r="DS410">
        <v>324.2405185185185</v>
      </c>
      <c r="DT410">
        <v>313.3127407407407</v>
      </c>
      <c r="DU410">
        <v>23.72841481481481</v>
      </c>
      <c r="DV410">
        <v>21.70877407407407</v>
      </c>
      <c r="DW410">
        <v>324.0461481481482</v>
      </c>
      <c r="DX410">
        <v>23.58205555555555</v>
      </c>
      <c r="DY410">
        <v>500.0135555555556</v>
      </c>
      <c r="DZ410">
        <v>90.39555925925927</v>
      </c>
      <c r="EA410">
        <v>0.03036704444444445</v>
      </c>
      <c r="EB410">
        <v>30.10934074074073</v>
      </c>
      <c r="EC410">
        <v>30.00249259259258</v>
      </c>
      <c r="ED410">
        <v>999.9000000000001</v>
      </c>
      <c r="EE410">
        <v>0</v>
      </c>
      <c r="EF410">
        <v>0</v>
      </c>
      <c r="EG410">
        <v>9996.107037037038</v>
      </c>
      <c r="EH410">
        <v>0</v>
      </c>
      <c r="EI410">
        <v>11.8598</v>
      </c>
      <c r="EJ410">
        <v>10.92773333333333</v>
      </c>
      <c r="EK410">
        <v>332.1212222222222</v>
      </c>
      <c r="EL410">
        <v>320.2653703703704</v>
      </c>
      <c r="EM410">
        <v>2.019638518518518</v>
      </c>
      <c r="EN410">
        <v>313.3127407407407</v>
      </c>
      <c r="EO410">
        <v>21.70877407407407</v>
      </c>
      <c r="EP410">
        <v>2.144942592592593</v>
      </c>
      <c r="EQ410">
        <v>1.962377037037037</v>
      </c>
      <c r="ER410">
        <v>18.55693333333333</v>
      </c>
      <c r="ES410">
        <v>17.14399259259259</v>
      </c>
      <c r="ET410">
        <v>2000.027407407407</v>
      </c>
      <c r="EU410">
        <v>0.9799944444444443</v>
      </c>
      <c r="EV410">
        <v>0.02000576296296296</v>
      </c>
      <c r="EW410">
        <v>0</v>
      </c>
      <c r="EX410">
        <v>432.5374444444445</v>
      </c>
      <c r="EY410">
        <v>5.00097</v>
      </c>
      <c r="EZ410">
        <v>8786.949629629629</v>
      </c>
      <c r="FA410">
        <v>16707.78888888889</v>
      </c>
      <c r="FB410">
        <v>40.68699999999999</v>
      </c>
      <c r="FC410">
        <v>41.04362962962961</v>
      </c>
      <c r="FD410">
        <v>40.625</v>
      </c>
      <c r="FE410">
        <v>40.66862962962963</v>
      </c>
      <c r="FF410">
        <v>41.27985185185184</v>
      </c>
      <c r="FG410">
        <v>1955.117407407408</v>
      </c>
      <c r="FH410">
        <v>39.91</v>
      </c>
      <c r="FI410">
        <v>0</v>
      </c>
      <c r="FJ410">
        <v>1758653771.4</v>
      </c>
      <c r="FK410">
        <v>0</v>
      </c>
      <c r="FL410">
        <v>432.54456</v>
      </c>
      <c r="FM410">
        <v>6.62323075039278</v>
      </c>
      <c r="FN410">
        <v>115.226153682676</v>
      </c>
      <c r="FO410">
        <v>8787.756000000001</v>
      </c>
      <c r="FP410">
        <v>15</v>
      </c>
      <c r="FQ410">
        <v>0</v>
      </c>
      <c r="FR410" t="s">
        <v>441</v>
      </c>
      <c r="FS410">
        <v>1747247426.5</v>
      </c>
      <c r="FT410">
        <v>1747247420.5</v>
      </c>
      <c r="FU410">
        <v>0</v>
      </c>
      <c r="FV410">
        <v>1.027</v>
      </c>
      <c r="FW410">
        <v>0.031</v>
      </c>
      <c r="FX410">
        <v>0.02</v>
      </c>
      <c r="FY410">
        <v>0.05</v>
      </c>
      <c r="FZ410">
        <v>420</v>
      </c>
      <c r="GA410">
        <v>16</v>
      </c>
      <c r="GB410">
        <v>0.01</v>
      </c>
      <c r="GC410">
        <v>0.1</v>
      </c>
      <c r="GD410">
        <v>10.45556048780488</v>
      </c>
      <c r="GE410">
        <v>6.98194264808363</v>
      </c>
      <c r="GF410">
        <v>0.7048747863686845</v>
      </c>
      <c r="GG410">
        <v>0</v>
      </c>
      <c r="GH410">
        <v>432.1581764705883</v>
      </c>
      <c r="GI410">
        <v>5.347196330051093</v>
      </c>
      <c r="GJ410">
        <v>0.575131773677498</v>
      </c>
      <c r="GK410">
        <v>-1</v>
      </c>
      <c r="GL410">
        <v>2.020237804878049</v>
      </c>
      <c r="GM410">
        <v>0.01038522648083547</v>
      </c>
      <c r="GN410">
        <v>0.001744712586848608</v>
      </c>
      <c r="GO410">
        <v>1</v>
      </c>
      <c r="GP410">
        <v>1</v>
      </c>
      <c r="GQ410">
        <v>2</v>
      </c>
      <c r="GR410" t="s">
        <v>442</v>
      </c>
      <c r="GS410">
        <v>3.13595</v>
      </c>
      <c r="GT410">
        <v>2.69055</v>
      </c>
      <c r="GU410">
        <v>0.0719899</v>
      </c>
      <c r="GV410">
        <v>0.0690723</v>
      </c>
      <c r="GW410">
        <v>0.105457</v>
      </c>
      <c r="GX410">
        <v>0.0979743</v>
      </c>
      <c r="GY410">
        <v>29507.8</v>
      </c>
      <c r="GZ410">
        <v>29654.3</v>
      </c>
      <c r="HA410">
        <v>29556.7</v>
      </c>
      <c r="HB410">
        <v>29436.5</v>
      </c>
      <c r="HC410">
        <v>34930.2</v>
      </c>
      <c r="HD410">
        <v>35171.6</v>
      </c>
      <c r="HE410">
        <v>41591.9</v>
      </c>
      <c r="HF410">
        <v>41824.3</v>
      </c>
      <c r="HG410">
        <v>1.92523</v>
      </c>
      <c r="HH410">
        <v>1.8734</v>
      </c>
      <c r="HI410">
        <v>0.0938401</v>
      </c>
      <c r="HJ410">
        <v>0</v>
      </c>
      <c r="HK410">
        <v>28.4653</v>
      </c>
      <c r="HL410">
        <v>999.9</v>
      </c>
      <c r="HM410">
        <v>50.7</v>
      </c>
      <c r="HN410">
        <v>31.6</v>
      </c>
      <c r="HO410">
        <v>26.1802</v>
      </c>
      <c r="HP410">
        <v>62.0698</v>
      </c>
      <c r="HQ410">
        <v>25.8734</v>
      </c>
      <c r="HR410">
        <v>1</v>
      </c>
      <c r="HS410">
        <v>0.0642302</v>
      </c>
      <c r="HT410">
        <v>-0.676217</v>
      </c>
      <c r="HU410">
        <v>20.3381</v>
      </c>
      <c r="HV410">
        <v>5.21519</v>
      </c>
      <c r="HW410">
        <v>12.0114</v>
      </c>
      <c r="HX410">
        <v>4.98775</v>
      </c>
      <c r="HY410">
        <v>3.28778</v>
      </c>
      <c r="HZ410">
        <v>9999</v>
      </c>
      <c r="IA410">
        <v>9999</v>
      </c>
      <c r="IB410">
        <v>9999</v>
      </c>
      <c r="IC410">
        <v>999.9</v>
      </c>
      <c r="ID410">
        <v>1.86753</v>
      </c>
      <c r="IE410">
        <v>1.86676</v>
      </c>
      <c r="IF410">
        <v>1.86602</v>
      </c>
      <c r="IG410">
        <v>1.866</v>
      </c>
      <c r="IH410">
        <v>1.86786</v>
      </c>
      <c r="II410">
        <v>1.87027</v>
      </c>
      <c r="IJ410">
        <v>1.86891</v>
      </c>
      <c r="IK410">
        <v>1.87042</v>
      </c>
      <c r="IL410">
        <v>0</v>
      </c>
      <c r="IM410">
        <v>0</v>
      </c>
      <c r="IN410">
        <v>0</v>
      </c>
      <c r="IO410">
        <v>0</v>
      </c>
      <c r="IP410" t="s">
        <v>443</v>
      </c>
      <c r="IQ410" t="s">
        <v>444</v>
      </c>
      <c r="IR410" t="s">
        <v>445</v>
      </c>
      <c r="IS410" t="s">
        <v>445</v>
      </c>
      <c r="IT410" t="s">
        <v>445</v>
      </c>
      <c r="IU410" t="s">
        <v>445</v>
      </c>
      <c r="IV410">
        <v>0</v>
      </c>
      <c r="IW410">
        <v>100</v>
      </c>
      <c r="IX410">
        <v>100</v>
      </c>
      <c r="IY410">
        <v>0.195</v>
      </c>
      <c r="IZ410">
        <v>0.1464</v>
      </c>
      <c r="JA410">
        <v>0.1520806729546384</v>
      </c>
      <c r="JB410">
        <v>0.0003178419753343253</v>
      </c>
      <c r="JC410">
        <v>-6.012475575984678E-07</v>
      </c>
      <c r="JD410">
        <v>7.594320938325871E-11</v>
      </c>
      <c r="JE410">
        <v>-0.06537213769188976</v>
      </c>
      <c r="JF410">
        <v>-0.002779077146552394</v>
      </c>
      <c r="JG410">
        <v>0.0007843295920201409</v>
      </c>
      <c r="JH410">
        <v>-1.211717912536145E-05</v>
      </c>
      <c r="JI410">
        <v>4</v>
      </c>
      <c r="JJ410">
        <v>2338</v>
      </c>
      <c r="JK410">
        <v>1</v>
      </c>
      <c r="JL410">
        <v>27</v>
      </c>
      <c r="JM410">
        <v>190105.7</v>
      </c>
      <c r="JN410">
        <v>190105.8</v>
      </c>
      <c r="JO410">
        <v>0.738525</v>
      </c>
      <c r="JP410">
        <v>2.28882</v>
      </c>
      <c r="JQ410">
        <v>1.39771</v>
      </c>
      <c r="JR410">
        <v>2.34863</v>
      </c>
      <c r="JS410">
        <v>1.49536</v>
      </c>
      <c r="JT410">
        <v>2.68188</v>
      </c>
      <c r="JU410">
        <v>36.5051</v>
      </c>
      <c r="JV410">
        <v>24.07</v>
      </c>
      <c r="JW410">
        <v>18</v>
      </c>
      <c r="JX410">
        <v>488.321</v>
      </c>
      <c r="JY410">
        <v>445.818</v>
      </c>
      <c r="JZ410">
        <v>28.7744</v>
      </c>
      <c r="KA410">
        <v>28.4107</v>
      </c>
      <c r="KB410">
        <v>30.0001</v>
      </c>
      <c r="KC410">
        <v>28.2546</v>
      </c>
      <c r="KD410">
        <v>28.1865</v>
      </c>
      <c r="KE410">
        <v>14.7327</v>
      </c>
      <c r="KF410">
        <v>23.6769</v>
      </c>
      <c r="KG410">
        <v>60.2561</v>
      </c>
      <c r="KH410">
        <v>28.783</v>
      </c>
      <c r="KI410">
        <v>266.404</v>
      </c>
      <c r="KJ410">
        <v>21.7716</v>
      </c>
      <c r="KK410">
        <v>101.016</v>
      </c>
      <c r="KL410">
        <v>100.57</v>
      </c>
    </row>
    <row r="411" spans="1:298">
      <c r="A411">
        <v>395</v>
      </c>
      <c r="B411">
        <v>1758653775.1</v>
      </c>
      <c r="C411">
        <v>12149.09999990463</v>
      </c>
      <c r="D411" t="s">
        <v>1238</v>
      </c>
      <c r="E411" t="s">
        <v>1239</v>
      </c>
      <c r="F411">
        <v>5</v>
      </c>
      <c r="G411" t="s">
        <v>1219</v>
      </c>
      <c r="H411" t="s">
        <v>437</v>
      </c>
      <c r="I411" t="s">
        <v>438</v>
      </c>
      <c r="J411">
        <v>1758653767.314285</v>
      </c>
      <c r="K411">
        <f>(L411)/1000</f>
        <v>0</v>
      </c>
      <c r="L411">
        <f>IF(DQ411, AO411, AI411)</f>
        <v>0</v>
      </c>
      <c r="M411">
        <f>IF(DQ411, AJ411, AH411)</f>
        <v>0</v>
      </c>
      <c r="N411">
        <f>DS411 - IF(AV411&gt;1, M411*DM411*100.0/(AX411), 0)</f>
        <v>0</v>
      </c>
      <c r="O411">
        <f>((U411-K411/2)*N411-M411)/(U411+K411/2)</f>
        <v>0</v>
      </c>
      <c r="P411">
        <f>O411*(DZ411+EA411)/1000.0</f>
        <v>0</v>
      </c>
      <c r="Q411">
        <f>(DS411 - IF(AV411&gt;1, M411*DM411*100.0/(AX411), 0))*(DZ411+EA411)/1000.0</f>
        <v>0</v>
      </c>
      <c r="R411">
        <f>2.0/((1/T411-1/S411)+SIGN(T411)*SQRT((1/T411-1/S411)*(1/T411-1/S411) + 4*DN411/((DN411+1)*(DN411+1))*(2*1/T411*1/S411-1/S411*1/S411)))</f>
        <v>0</v>
      </c>
      <c r="S411">
        <f>IF(LEFT(DO411,1)&lt;&gt;"0",IF(LEFT(DO411,1)="1",3.0,DP411),$D$5+$E$5*(EG411*DZ411/($K$5*1000))+$F$5*(EG411*DZ411/($K$5*1000))*MAX(MIN(DM411,$J$5),$I$5)*MAX(MIN(DM411,$J$5),$I$5)+$G$5*MAX(MIN(DM411,$J$5),$I$5)*(EG411*DZ411/($K$5*1000))+$H$5*(EG411*DZ411/($K$5*1000))*(EG411*DZ411/($K$5*1000)))</f>
        <v>0</v>
      </c>
      <c r="T411">
        <f>K411*(1000-(1000*0.61365*exp(17.502*X411/(240.97+X411))/(DZ411+EA411)+DU411)/2)/(1000*0.61365*exp(17.502*X411/(240.97+X411))/(DZ411+EA411)-DU411)</f>
        <v>0</v>
      </c>
      <c r="U411">
        <f>1/((DN411+1)/(R411/1.6)+1/(S411/1.37)) + DN411/((DN411+1)/(R411/1.6) + DN411/(S411/1.37))</f>
        <v>0</v>
      </c>
      <c r="V411">
        <f>(DI411*DL411)</f>
        <v>0</v>
      </c>
      <c r="W411">
        <f>(EB411+(V411+2*0.95*5.67E-8*(((EB411+$B$7)+273)^4-(EB411+273)^4)-44100*K411)/(1.84*29.3*S411+8*0.95*5.67E-8*(EB411+273)^3))</f>
        <v>0</v>
      </c>
      <c r="X411">
        <f>($C$7*EC411+$D$7*ED411+$E$7*W411)</f>
        <v>0</v>
      </c>
      <c r="Y411">
        <f>0.61365*exp(17.502*X411/(240.97+X411))</f>
        <v>0</v>
      </c>
      <c r="Z411">
        <f>(AA411/AB411*100)</f>
        <v>0</v>
      </c>
      <c r="AA411">
        <f>DU411*(DZ411+EA411)/1000</f>
        <v>0</v>
      </c>
      <c r="AB411">
        <f>0.61365*exp(17.502*EB411/(240.97+EB411))</f>
        <v>0</v>
      </c>
      <c r="AC411">
        <f>(Y411-DU411*(DZ411+EA411)/1000)</f>
        <v>0</v>
      </c>
      <c r="AD411">
        <f>(-K411*44100)</f>
        <v>0</v>
      </c>
      <c r="AE411">
        <f>2*29.3*S411*0.92*(EB411-X411)</f>
        <v>0</v>
      </c>
      <c r="AF411">
        <f>2*0.95*5.67E-8*(((EB411+$B$7)+273)^4-(X411+273)^4)</f>
        <v>0</v>
      </c>
      <c r="AG411">
        <f>V411+AF411+AD411+AE411</f>
        <v>0</v>
      </c>
      <c r="AH411">
        <f>DY411*AV411*(DT411-DS411*(1000-AV411*DV411)/(1000-AV411*DU411))/(100*DM411)</f>
        <v>0</v>
      </c>
      <c r="AI411">
        <f>1000*DY411*AV411*(DU411-DV411)/(100*DM411*(1000-AV411*DU411))</f>
        <v>0</v>
      </c>
      <c r="AJ411">
        <f>(AK411 - AL411 - DZ411*1E3/(8.314*(EB411+273.15)) * AN411/DY411 * AM411) * DY411/(100*DM411) * (1000 - DV411)/1000</f>
        <v>0</v>
      </c>
      <c r="AK411">
        <v>288.3025916480102</v>
      </c>
      <c r="AL411">
        <v>292.3630363636362</v>
      </c>
      <c r="AM411">
        <v>-3.317677231480422</v>
      </c>
      <c r="AN411">
        <v>64.96045199614291</v>
      </c>
      <c r="AO411">
        <f>(AQ411 - AP411 + DZ411*1E3/(8.314*(EB411+273.15)) * AS411/DY411 * AR411) * DY411/(100*DM411) * 1000/(1000 - AQ411)</f>
        <v>0</v>
      </c>
      <c r="AP411">
        <v>21.77157485435665</v>
      </c>
      <c r="AQ411">
        <v>23.76003515151514</v>
      </c>
      <c r="AR411">
        <v>0.007154632821680005</v>
      </c>
      <c r="AS411">
        <v>107.0869197867366</v>
      </c>
      <c r="AT411">
        <v>1</v>
      </c>
      <c r="AU411">
        <v>0</v>
      </c>
      <c r="AV411">
        <f>IF(AT411*$H$13&gt;=AX411,1.0,(AX411/(AX411-AT411*$H$13)))</f>
        <v>0</v>
      </c>
      <c r="AW411">
        <f>(AV411-1)*100</f>
        <v>0</v>
      </c>
      <c r="AX411">
        <f>MAX(0,($B$13+$C$13*EG411)/(1+$D$13*EG411)*DZ411/(EB411+273)*$E$13)</f>
        <v>0</v>
      </c>
      <c r="AY411" t="s">
        <v>439</v>
      </c>
      <c r="AZ411" t="s">
        <v>439</v>
      </c>
      <c r="BA411">
        <v>0</v>
      </c>
      <c r="BB411">
        <v>0</v>
      </c>
      <c r="BC411">
        <f>1-BA411/BB411</f>
        <v>0</v>
      </c>
      <c r="BD411">
        <v>0</v>
      </c>
      <c r="BE411" t="s">
        <v>439</v>
      </c>
      <c r="BF411" t="s">
        <v>439</v>
      </c>
      <c r="BG411">
        <v>0</v>
      </c>
      <c r="BH411">
        <v>0</v>
      </c>
      <c r="BI411">
        <f>1-BG411/BH411</f>
        <v>0</v>
      </c>
      <c r="BJ411">
        <v>0.5</v>
      </c>
      <c r="BK411">
        <f>DJ411</f>
        <v>0</v>
      </c>
      <c r="BL411">
        <f>M411</f>
        <v>0</v>
      </c>
      <c r="BM411">
        <f>BI411*BJ411*BK411</f>
        <v>0</v>
      </c>
      <c r="BN411">
        <f>(BL411-BD411)/BK411</f>
        <v>0</v>
      </c>
      <c r="BO411">
        <f>(BB411-BH411)/BH411</f>
        <v>0</v>
      </c>
      <c r="BP411">
        <f>BA411/(BC411+BA411/BH411)</f>
        <v>0</v>
      </c>
      <c r="BQ411" t="s">
        <v>439</v>
      </c>
      <c r="BR411">
        <v>0</v>
      </c>
      <c r="BS411">
        <f>IF(BR411&lt;&gt;0, BR411, BP411)</f>
        <v>0</v>
      </c>
      <c r="BT411">
        <f>1-BS411/BH411</f>
        <v>0</v>
      </c>
      <c r="BU411">
        <f>(BH411-BG411)/(BH411-BS411)</f>
        <v>0</v>
      </c>
      <c r="BV411">
        <f>(BB411-BH411)/(BB411-BS411)</f>
        <v>0</v>
      </c>
      <c r="BW411">
        <f>(BH411-BG411)/(BH411-BA411)</f>
        <v>0</v>
      </c>
      <c r="BX411">
        <f>(BB411-BH411)/(BB411-BA411)</f>
        <v>0</v>
      </c>
      <c r="BY411">
        <f>(BU411*BS411/BG411)</f>
        <v>0</v>
      </c>
      <c r="BZ411">
        <f>(1-BY411)</f>
        <v>0</v>
      </c>
      <c r="DI411">
        <f>$B$11*EH411+$C$11*EI411+$F$11*ET411*(1-EW411)</f>
        <v>0</v>
      </c>
      <c r="DJ411">
        <f>DI411*DK411</f>
        <v>0</v>
      </c>
      <c r="DK411">
        <f>($B$11*$D$9+$C$11*$D$9+$F$11*((FG411+EY411)/MAX(FG411+EY411+FH411, 0.1)*$I$9+FH411/MAX(FG411+EY411+FH411, 0.1)*$J$9))/($B$11+$C$11+$F$11)</f>
        <v>0</v>
      </c>
      <c r="DL411">
        <f>($B$11*$K$9+$C$11*$K$9+$F$11*((FG411+EY411)/MAX(FG411+EY411+FH411, 0.1)*$P$9+FH411/MAX(FG411+EY411+FH411, 0.1)*$Q$9))/($B$11+$C$11+$F$11)</f>
        <v>0</v>
      </c>
      <c r="DM411">
        <v>2.96</v>
      </c>
      <c r="DN411">
        <v>0.5</v>
      </c>
      <c r="DO411" t="s">
        <v>440</v>
      </c>
      <c r="DP411">
        <v>2</v>
      </c>
      <c r="DQ411" t="b">
        <v>1</v>
      </c>
      <c r="DR411">
        <v>1758653767.314285</v>
      </c>
      <c r="DS411">
        <v>309.0016785714286</v>
      </c>
      <c r="DT411">
        <v>297.6744285714286</v>
      </c>
      <c r="DU411">
        <v>23.73348928571428</v>
      </c>
      <c r="DV411">
        <v>21.72667857142857</v>
      </c>
      <c r="DW411">
        <v>308.8066428571429</v>
      </c>
      <c r="DX411">
        <v>23.58706428571428</v>
      </c>
      <c r="DY411">
        <v>500.0079285714286</v>
      </c>
      <c r="DZ411">
        <v>90.39506071428571</v>
      </c>
      <c r="EA411">
        <v>0.03039731428571429</v>
      </c>
      <c r="EB411">
        <v>30.10857142857143</v>
      </c>
      <c r="EC411">
        <v>30.00007142857143</v>
      </c>
      <c r="ED411">
        <v>999.9000000000002</v>
      </c>
      <c r="EE411">
        <v>0</v>
      </c>
      <c r="EF411">
        <v>0</v>
      </c>
      <c r="EG411">
        <v>9996.711428571429</v>
      </c>
      <c r="EH411">
        <v>0</v>
      </c>
      <c r="EI411">
        <v>11.8598</v>
      </c>
      <c r="EJ411">
        <v>11.32710714285714</v>
      </c>
      <c r="EK411">
        <v>316.5135714285715</v>
      </c>
      <c r="EL411">
        <v>304.2853571428572</v>
      </c>
      <c r="EM411">
        <v>2.006802142857143</v>
      </c>
      <c r="EN411">
        <v>297.6744285714286</v>
      </c>
      <c r="EO411">
        <v>21.72667857142857</v>
      </c>
      <c r="EP411">
        <v>2.145388928571429</v>
      </c>
      <c r="EQ411">
        <v>1.963984642857143</v>
      </c>
      <c r="ER411">
        <v>18.56024642857143</v>
      </c>
      <c r="ES411">
        <v>17.15691785714286</v>
      </c>
      <c r="ET411">
        <v>2000.007857142857</v>
      </c>
      <c r="EU411">
        <v>0.9799942499999997</v>
      </c>
      <c r="EV411">
        <v>0.02000595357142857</v>
      </c>
      <c r="EW411">
        <v>0</v>
      </c>
      <c r="EX411">
        <v>433.0341428571429</v>
      </c>
      <c r="EY411">
        <v>5.00097</v>
      </c>
      <c r="EZ411">
        <v>8796.412142857142</v>
      </c>
      <c r="FA411">
        <v>16707.62142857143</v>
      </c>
      <c r="FB411">
        <v>40.68699999999999</v>
      </c>
      <c r="FC411">
        <v>41.05535714285713</v>
      </c>
      <c r="FD411">
        <v>40.625</v>
      </c>
      <c r="FE411">
        <v>40.66485714285714</v>
      </c>
      <c r="FF411">
        <v>41.28321428571428</v>
      </c>
      <c r="FG411">
        <v>1955.097857142857</v>
      </c>
      <c r="FH411">
        <v>39.91</v>
      </c>
      <c r="FI411">
        <v>0</v>
      </c>
      <c r="FJ411">
        <v>1758653776.2</v>
      </c>
      <c r="FK411">
        <v>0</v>
      </c>
      <c r="FL411">
        <v>433.08124</v>
      </c>
      <c r="FM411">
        <v>7.267692306224445</v>
      </c>
      <c r="FN411">
        <v>131.0623077410841</v>
      </c>
      <c r="FO411">
        <v>8797.506800000001</v>
      </c>
      <c r="FP411">
        <v>15</v>
      </c>
      <c r="FQ411">
        <v>0</v>
      </c>
      <c r="FR411" t="s">
        <v>441</v>
      </c>
      <c r="FS411">
        <v>1747247426.5</v>
      </c>
      <c r="FT411">
        <v>1747247420.5</v>
      </c>
      <c r="FU411">
        <v>0</v>
      </c>
      <c r="FV411">
        <v>1.027</v>
      </c>
      <c r="FW411">
        <v>0.031</v>
      </c>
      <c r="FX411">
        <v>0.02</v>
      </c>
      <c r="FY411">
        <v>0.05</v>
      </c>
      <c r="FZ411">
        <v>420</v>
      </c>
      <c r="GA411">
        <v>16</v>
      </c>
      <c r="GB411">
        <v>0.01</v>
      </c>
      <c r="GC411">
        <v>0.1</v>
      </c>
      <c r="GD411">
        <v>11.08234878048781</v>
      </c>
      <c r="GE411">
        <v>4.973241114982593</v>
      </c>
      <c r="GF411">
        <v>0.4966945717646448</v>
      </c>
      <c r="GG411">
        <v>0</v>
      </c>
      <c r="GH411">
        <v>432.7223529411765</v>
      </c>
      <c r="GI411">
        <v>6.396791441763509</v>
      </c>
      <c r="GJ411">
        <v>0.6634985208704184</v>
      </c>
      <c r="GK411">
        <v>-1</v>
      </c>
      <c r="GL411">
        <v>2.01035487804878</v>
      </c>
      <c r="GM411">
        <v>-0.1300429965156793</v>
      </c>
      <c r="GN411">
        <v>0.01713131893345524</v>
      </c>
      <c r="GO411">
        <v>0</v>
      </c>
      <c r="GP411">
        <v>0</v>
      </c>
      <c r="GQ411">
        <v>2</v>
      </c>
      <c r="GR411" t="s">
        <v>482</v>
      </c>
      <c r="GS411">
        <v>3.13603</v>
      </c>
      <c r="GT411">
        <v>2.69062</v>
      </c>
      <c r="GU411">
        <v>0.0687593</v>
      </c>
      <c r="GV411">
        <v>0.0657596</v>
      </c>
      <c r="GW411">
        <v>0.105553</v>
      </c>
      <c r="GX411">
        <v>0.0981066</v>
      </c>
      <c r="GY411">
        <v>29609.7</v>
      </c>
      <c r="GZ411">
        <v>29759.9</v>
      </c>
      <c r="HA411">
        <v>29555.8</v>
      </c>
      <c r="HB411">
        <v>29436.6</v>
      </c>
      <c r="HC411">
        <v>34925.8</v>
      </c>
      <c r="HD411">
        <v>35166.2</v>
      </c>
      <c r="HE411">
        <v>41591.2</v>
      </c>
      <c r="HF411">
        <v>41824.1</v>
      </c>
      <c r="HG411">
        <v>1.92523</v>
      </c>
      <c r="HH411">
        <v>1.87335</v>
      </c>
      <c r="HI411">
        <v>0.09417159999999999</v>
      </c>
      <c r="HJ411">
        <v>0</v>
      </c>
      <c r="HK411">
        <v>28.4653</v>
      </c>
      <c r="HL411">
        <v>999.9</v>
      </c>
      <c r="HM411">
        <v>50.7</v>
      </c>
      <c r="HN411">
        <v>31.6</v>
      </c>
      <c r="HO411">
        <v>26.1828</v>
      </c>
      <c r="HP411">
        <v>62.1098</v>
      </c>
      <c r="HQ411">
        <v>26.0377</v>
      </c>
      <c r="HR411">
        <v>1</v>
      </c>
      <c r="HS411">
        <v>0.0642937</v>
      </c>
      <c r="HT411">
        <v>-0.688521</v>
      </c>
      <c r="HU411">
        <v>20.338</v>
      </c>
      <c r="HV411">
        <v>5.21549</v>
      </c>
      <c r="HW411">
        <v>12.012</v>
      </c>
      <c r="HX411">
        <v>4.98795</v>
      </c>
      <c r="HY411">
        <v>3.28775</v>
      </c>
      <c r="HZ411">
        <v>9999</v>
      </c>
      <c r="IA411">
        <v>9999</v>
      </c>
      <c r="IB411">
        <v>9999</v>
      </c>
      <c r="IC411">
        <v>999.9</v>
      </c>
      <c r="ID411">
        <v>1.86753</v>
      </c>
      <c r="IE411">
        <v>1.86675</v>
      </c>
      <c r="IF411">
        <v>1.86602</v>
      </c>
      <c r="IG411">
        <v>1.866</v>
      </c>
      <c r="IH411">
        <v>1.86785</v>
      </c>
      <c r="II411">
        <v>1.87027</v>
      </c>
      <c r="IJ411">
        <v>1.86891</v>
      </c>
      <c r="IK411">
        <v>1.87042</v>
      </c>
      <c r="IL411">
        <v>0</v>
      </c>
      <c r="IM411">
        <v>0</v>
      </c>
      <c r="IN411">
        <v>0</v>
      </c>
      <c r="IO411">
        <v>0</v>
      </c>
      <c r="IP411" t="s">
        <v>443</v>
      </c>
      <c r="IQ411" t="s">
        <v>444</v>
      </c>
      <c r="IR411" t="s">
        <v>445</v>
      </c>
      <c r="IS411" t="s">
        <v>445</v>
      </c>
      <c r="IT411" t="s">
        <v>445</v>
      </c>
      <c r="IU411" t="s">
        <v>445</v>
      </c>
      <c r="IV411">
        <v>0</v>
      </c>
      <c r="IW411">
        <v>100</v>
      </c>
      <c r="IX411">
        <v>100</v>
      </c>
      <c r="IY411">
        <v>0.196</v>
      </c>
      <c r="IZ411">
        <v>0.1468</v>
      </c>
      <c r="JA411">
        <v>0.1520806729546384</v>
      </c>
      <c r="JB411">
        <v>0.0003178419753343253</v>
      </c>
      <c r="JC411">
        <v>-6.012475575984678E-07</v>
      </c>
      <c r="JD411">
        <v>7.594320938325871E-11</v>
      </c>
      <c r="JE411">
        <v>-0.06537213769188976</v>
      </c>
      <c r="JF411">
        <v>-0.002779077146552394</v>
      </c>
      <c r="JG411">
        <v>0.0007843295920201409</v>
      </c>
      <c r="JH411">
        <v>-1.211717912536145E-05</v>
      </c>
      <c r="JI411">
        <v>4</v>
      </c>
      <c r="JJ411">
        <v>2338</v>
      </c>
      <c r="JK411">
        <v>1</v>
      </c>
      <c r="JL411">
        <v>27</v>
      </c>
      <c r="JM411">
        <v>190105.8</v>
      </c>
      <c r="JN411">
        <v>190105.9</v>
      </c>
      <c r="JO411">
        <v>0.705566</v>
      </c>
      <c r="JP411">
        <v>2.2937</v>
      </c>
      <c r="JQ411">
        <v>1.39648</v>
      </c>
      <c r="JR411">
        <v>2.34741</v>
      </c>
      <c r="JS411">
        <v>1.49536</v>
      </c>
      <c r="JT411">
        <v>2.55615</v>
      </c>
      <c r="JU411">
        <v>36.5051</v>
      </c>
      <c r="JV411">
        <v>24.07</v>
      </c>
      <c r="JW411">
        <v>18</v>
      </c>
      <c r="JX411">
        <v>488.329</v>
      </c>
      <c r="JY411">
        <v>445.787</v>
      </c>
      <c r="JZ411">
        <v>28.7822</v>
      </c>
      <c r="KA411">
        <v>28.4123</v>
      </c>
      <c r="KB411">
        <v>30.0001</v>
      </c>
      <c r="KC411">
        <v>28.2555</v>
      </c>
      <c r="KD411">
        <v>28.1865</v>
      </c>
      <c r="KE411">
        <v>13.9987</v>
      </c>
      <c r="KF411">
        <v>23.6769</v>
      </c>
      <c r="KG411">
        <v>60.2561</v>
      </c>
      <c r="KH411">
        <v>28.7865</v>
      </c>
      <c r="KI411">
        <v>246.361</v>
      </c>
      <c r="KJ411">
        <v>21.7716</v>
      </c>
      <c r="KK411">
        <v>101.014</v>
      </c>
      <c r="KL411">
        <v>100.57</v>
      </c>
    </row>
    <row r="412" spans="1:298">
      <c r="A412">
        <v>396</v>
      </c>
      <c r="B412">
        <v>1758653780.1</v>
      </c>
      <c r="C412">
        <v>12154.09999990463</v>
      </c>
      <c r="D412" t="s">
        <v>1240</v>
      </c>
      <c r="E412" t="s">
        <v>1241</v>
      </c>
      <c r="F412">
        <v>5</v>
      </c>
      <c r="G412" t="s">
        <v>1219</v>
      </c>
      <c r="H412" t="s">
        <v>437</v>
      </c>
      <c r="I412" t="s">
        <v>438</v>
      </c>
      <c r="J412">
        <v>1758653772.6</v>
      </c>
      <c r="K412">
        <f>(L412)/1000</f>
        <v>0</v>
      </c>
      <c r="L412">
        <f>IF(DQ412, AO412, AI412)</f>
        <v>0</v>
      </c>
      <c r="M412">
        <f>IF(DQ412, AJ412, AH412)</f>
        <v>0</v>
      </c>
      <c r="N412">
        <f>DS412 - IF(AV412&gt;1, M412*DM412*100.0/(AX412), 0)</f>
        <v>0</v>
      </c>
      <c r="O412">
        <f>((U412-K412/2)*N412-M412)/(U412+K412/2)</f>
        <v>0</v>
      </c>
      <c r="P412">
        <f>O412*(DZ412+EA412)/1000.0</f>
        <v>0</v>
      </c>
      <c r="Q412">
        <f>(DS412 - IF(AV412&gt;1, M412*DM412*100.0/(AX412), 0))*(DZ412+EA412)/1000.0</f>
        <v>0</v>
      </c>
      <c r="R412">
        <f>2.0/((1/T412-1/S412)+SIGN(T412)*SQRT((1/T412-1/S412)*(1/T412-1/S412) + 4*DN412/((DN412+1)*(DN412+1))*(2*1/T412*1/S412-1/S412*1/S412)))</f>
        <v>0</v>
      </c>
      <c r="S412">
        <f>IF(LEFT(DO412,1)&lt;&gt;"0",IF(LEFT(DO412,1)="1",3.0,DP412),$D$5+$E$5*(EG412*DZ412/($K$5*1000))+$F$5*(EG412*DZ412/($K$5*1000))*MAX(MIN(DM412,$J$5),$I$5)*MAX(MIN(DM412,$J$5),$I$5)+$G$5*MAX(MIN(DM412,$J$5),$I$5)*(EG412*DZ412/($K$5*1000))+$H$5*(EG412*DZ412/($K$5*1000))*(EG412*DZ412/($K$5*1000)))</f>
        <v>0</v>
      </c>
      <c r="T412">
        <f>K412*(1000-(1000*0.61365*exp(17.502*X412/(240.97+X412))/(DZ412+EA412)+DU412)/2)/(1000*0.61365*exp(17.502*X412/(240.97+X412))/(DZ412+EA412)-DU412)</f>
        <v>0</v>
      </c>
      <c r="U412">
        <f>1/((DN412+1)/(R412/1.6)+1/(S412/1.37)) + DN412/((DN412+1)/(R412/1.6) + DN412/(S412/1.37))</f>
        <v>0</v>
      </c>
      <c r="V412">
        <f>(DI412*DL412)</f>
        <v>0</v>
      </c>
      <c r="W412">
        <f>(EB412+(V412+2*0.95*5.67E-8*(((EB412+$B$7)+273)^4-(EB412+273)^4)-44100*K412)/(1.84*29.3*S412+8*0.95*5.67E-8*(EB412+273)^3))</f>
        <v>0</v>
      </c>
      <c r="X412">
        <f>($C$7*EC412+$D$7*ED412+$E$7*W412)</f>
        <v>0</v>
      </c>
      <c r="Y412">
        <f>0.61365*exp(17.502*X412/(240.97+X412))</f>
        <v>0</v>
      </c>
      <c r="Z412">
        <f>(AA412/AB412*100)</f>
        <v>0</v>
      </c>
      <c r="AA412">
        <f>DU412*(DZ412+EA412)/1000</f>
        <v>0</v>
      </c>
      <c r="AB412">
        <f>0.61365*exp(17.502*EB412/(240.97+EB412))</f>
        <v>0</v>
      </c>
      <c r="AC412">
        <f>(Y412-DU412*(DZ412+EA412)/1000)</f>
        <v>0</v>
      </c>
      <c r="AD412">
        <f>(-K412*44100)</f>
        <v>0</v>
      </c>
      <c r="AE412">
        <f>2*29.3*S412*0.92*(EB412-X412)</f>
        <v>0</v>
      </c>
      <c r="AF412">
        <f>2*0.95*5.67E-8*(((EB412+$B$7)+273)^4-(X412+273)^4)</f>
        <v>0</v>
      </c>
      <c r="AG412">
        <f>V412+AF412+AD412+AE412</f>
        <v>0</v>
      </c>
      <c r="AH412">
        <f>DY412*AV412*(DT412-DS412*(1000-AV412*DV412)/(1000-AV412*DU412))/(100*DM412)</f>
        <v>0</v>
      </c>
      <c r="AI412">
        <f>1000*DY412*AV412*(DU412-DV412)/(100*DM412*(1000-AV412*DU412))</f>
        <v>0</v>
      </c>
      <c r="AJ412">
        <f>(AK412 - AL412 - DZ412*1E3/(8.314*(EB412+273.15)) * AN412/DY412 * AM412) * DY412/(100*DM412) * (1000 - DV412)/1000</f>
        <v>0</v>
      </c>
      <c r="AK412">
        <v>271.4368346913158</v>
      </c>
      <c r="AL412">
        <v>275.7933151515151</v>
      </c>
      <c r="AM412">
        <v>-3.315175846704514</v>
      </c>
      <c r="AN412">
        <v>64.96045199614291</v>
      </c>
      <c r="AO412">
        <f>(AQ412 - AP412 + DZ412*1E3/(8.314*(EB412+273.15)) * AS412/DY412 * AR412) * DY412/(100*DM412) * 1000/(1000 - AQ412)</f>
        <v>0</v>
      </c>
      <c r="AP412">
        <v>21.77830660990744</v>
      </c>
      <c r="AQ412">
        <v>23.78813212121212</v>
      </c>
      <c r="AR412">
        <v>0.005591811019303621</v>
      </c>
      <c r="AS412">
        <v>107.0869197867366</v>
      </c>
      <c r="AT412">
        <v>1</v>
      </c>
      <c r="AU412">
        <v>0</v>
      </c>
      <c r="AV412">
        <f>IF(AT412*$H$13&gt;=AX412,1.0,(AX412/(AX412-AT412*$H$13)))</f>
        <v>0</v>
      </c>
      <c r="AW412">
        <f>(AV412-1)*100</f>
        <v>0</v>
      </c>
      <c r="AX412">
        <f>MAX(0,($B$13+$C$13*EG412)/(1+$D$13*EG412)*DZ412/(EB412+273)*$E$13)</f>
        <v>0</v>
      </c>
      <c r="AY412" t="s">
        <v>439</v>
      </c>
      <c r="AZ412" t="s">
        <v>439</v>
      </c>
      <c r="BA412">
        <v>0</v>
      </c>
      <c r="BB412">
        <v>0</v>
      </c>
      <c r="BC412">
        <f>1-BA412/BB412</f>
        <v>0</v>
      </c>
      <c r="BD412">
        <v>0</v>
      </c>
      <c r="BE412" t="s">
        <v>439</v>
      </c>
      <c r="BF412" t="s">
        <v>439</v>
      </c>
      <c r="BG412">
        <v>0</v>
      </c>
      <c r="BH412">
        <v>0</v>
      </c>
      <c r="BI412">
        <f>1-BG412/BH412</f>
        <v>0</v>
      </c>
      <c r="BJ412">
        <v>0.5</v>
      </c>
      <c r="BK412">
        <f>DJ412</f>
        <v>0</v>
      </c>
      <c r="BL412">
        <f>M412</f>
        <v>0</v>
      </c>
      <c r="BM412">
        <f>BI412*BJ412*BK412</f>
        <v>0</v>
      </c>
      <c r="BN412">
        <f>(BL412-BD412)/BK412</f>
        <v>0</v>
      </c>
      <c r="BO412">
        <f>(BB412-BH412)/BH412</f>
        <v>0</v>
      </c>
      <c r="BP412">
        <f>BA412/(BC412+BA412/BH412)</f>
        <v>0</v>
      </c>
      <c r="BQ412" t="s">
        <v>439</v>
      </c>
      <c r="BR412">
        <v>0</v>
      </c>
      <c r="BS412">
        <f>IF(BR412&lt;&gt;0, BR412, BP412)</f>
        <v>0</v>
      </c>
      <c r="BT412">
        <f>1-BS412/BH412</f>
        <v>0</v>
      </c>
      <c r="BU412">
        <f>(BH412-BG412)/(BH412-BS412)</f>
        <v>0</v>
      </c>
      <c r="BV412">
        <f>(BB412-BH412)/(BB412-BS412)</f>
        <v>0</v>
      </c>
      <c r="BW412">
        <f>(BH412-BG412)/(BH412-BA412)</f>
        <v>0</v>
      </c>
      <c r="BX412">
        <f>(BB412-BH412)/(BB412-BA412)</f>
        <v>0</v>
      </c>
      <c r="BY412">
        <f>(BU412*BS412/BG412)</f>
        <v>0</v>
      </c>
      <c r="BZ412">
        <f>(1-BY412)</f>
        <v>0</v>
      </c>
      <c r="DI412">
        <f>$B$11*EH412+$C$11*EI412+$F$11*ET412*(1-EW412)</f>
        <v>0</v>
      </c>
      <c r="DJ412">
        <f>DI412*DK412</f>
        <v>0</v>
      </c>
      <c r="DK412">
        <f>($B$11*$D$9+$C$11*$D$9+$F$11*((FG412+EY412)/MAX(FG412+EY412+FH412, 0.1)*$I$9+FH412/MAX(FG412+EY412+FH412, 0.1)*$J$9))/($B$11+$C$11+$F$11)</f>
        <v>0</v>
      </c>
      <c r="DL412">
        <f>($B$11*$K$9+$C$11*$K$9+$F$11*((FG412+EY412)/MAX(FG412+EY412+FH412, 0.1)*$P$9+FH412/MAX(FG412+EY412+FH412, 0.1)*$Q$9))/($B$11+$C$11+$F$11)</f>
        <v>0</v>
      </c>
      <c r="DM412">
        <v>2.96</v>
      </c>
      <c r="DN412">
        <v>0.5</v>
      </c>
      <c r="DO412" t="s">
        <v>440</v>
      </c>
      <c r="DP412">
        <v>2</v>
      </c>
      <c r="DQ412" t="b">
        <v>1</v>
      </c>
      <c r="DR412">
        <v>1758653772.6</v>
      </c>
      <c r="DS412">
        <v>291.8925925925926</v>
      </c>
      <c r="DT412">
        <v>280.197037037037</v>
      </c>
      <c r="DU412">
        <v>23.75030740740741</v>
      </c>
      <c r="DV412">
        <v>21.75101481481482</v>
      </c>
      <c r="DW412">
        <v>291.6971481481482</v>
      </c>
      <c r="DX412">
        <v>23.60365555555555</v>
      </c>
      <c r="DY412">
        <v>499.9878888888889</v>
      </c>
      <c r="DZ412">
        <v>90.39475185185186</v>
      </c>
      <c r="EA412">
        <v>0.0303903962962963</v>
      </c>
      <c r="EB412">
        <v>30.10704444444445</v>
      </c>
      <c r="EC412">
        <v>29.99604814814815</v>
      </c>
      <c r="ED412">
        <v>999.9000000000001</v>
      </c>
      <c r="EE412">
        <v>0</v>
      </c>
      <c r="EF412">
        <v>0</v>
      </c>
      <c r="EG412">
        <v>9997.512962962963</v>
      </c>
      <c r="EH412">
        <v>0</v>
      </c>
      <c r="EI412">
        <v>11.8598</v>
      </c>
      <c r="EJ412">
        <v>11.69535555555555</v>
      </c>
      <c r="EK412">
        <v>298.9934444444444</v>
      </c>
      <c r="EL412">
        <v>286.4269629629629</v>
      </c>
      <c r="EM412">
        <v>1.999293703703704</v>
      </c>
      <c r="EN412">
        <v>280.197037037037</v>
      </c>
      <c r="EO412">
        <v>21.75101481481482</v>
      </c>
      <c r="EP412">
        <v>2.146902222222222</v>
      </c>
      <c r="EQ412">
        <v>1.966177407407407</v>
      </c>
      <c r="ER412">
        <v>18.5715037037037</v>
      </c>
      <c r="ES412">
        <v>17.17455185185185</v>
      </c>
      <c r="ET412">
        <v>2000.018148148148</v>
      </c>
      <c r="EU412">
        <v>0.9799943333333332</v>
      </c>
      <c r="EV412">
        <v>0.02000587037037037</v>
      </c>
      <c r="EW412">
        <v>0</v>
      </c>
      <c r="EX412">
        <v>433.6966666666667</v>
      </c>
      <c r="EY412">
        <v>5.00097</v>
      </c>
      <c r="EZ412">
        <v>8808.948888888888</v>
      </c>
      <c r="FA412">
        <v>16707.7</v>
      </c>
      <c r="FB412">
        <v>40.68699999999999</v>
      </c>
      <c r="FC412">
        <v>41.0574074074074</v>
      </c>
      <c r="FD412">
        <v>40.625</v>
      </c>
      <c r="FE412">
        <v>40.65944444444444</v>
      </c>
      <c r="FF412">
        <v>41.28214814814815</v>
      </c>
      <c r="FG412">
        <v>1955.108148148148</v>
      </c>
      <c r="FH412">
        <v>39.91</v>
      </c>
      <c r="FI412">
        <v>0</v>
      </c>
      <c r="FJ412">
        <v>1758653781</v>
      </c>
      <c r="FK412">
        <v>0</v>
      </c>
      <c r="FL412">
        <v>433.70728</v>
      </c>
      <c r="FM412">
        <v>7.447692302978748</v>
      </c>
      <c r="FN412">
        <v>153.1669228597694</v>
      </c>
      <c r="FO412">
        <v>8808.963599999999</v>
      </c>
      <c r="FP412">
        <v>15</v>
      </c>
      <c r="FQ412">
        <v>0</v>
      </c>
      <c r="FR412" t="s">
        <v>441</v>
      </c>
      <c r="FS412">
        <v>1747247426.5</v>
      </c>
      <c r="FT412">
        <v>1747247420.5</v>
      </c>
      <c r="FU412">
        <v>0</v>
      </c>
      <c r="FV412">
        <v>1.027</v>
      </c>
      <c r="FW412">
        <v>0.031</v>
      </c>
      <c r="FX412">
        <v>0.02</v>
      </c>
      <c r="FY412">
        <v>0.05</v>
      </c>
      <c r="FZ412">
        <v>420</v>
      </c>
      <c r="GA412">
        <v>16</v>
      </c>
      <c r="GB412">
        <v>0.01</v>
      </c>
      <c r="GC412">
        <v>0.1</v>
      </c>
      <c r="GD412">
        <v>11.41273170731707</v>
      </c>
      <c r="GE412">
        <v>4.278372125435555</v>
      </c>
      <c r="GF412">
        <v>0.4238855295541213</v>
      </c>
      <c r="GG412">
        <v>0</v>
      </c>
      <c r="GH412">
        <v>433.2211176470588</v>
      </c>
      <c r="GI412">
        <v>7.123147437110963</v>
      </c>
      <c r="GJ412">
        <v>0.7291531657342951</v>
      </c>
      <c r="GK412">
        <v>-1</v>
      </c>
      <c r="GL412">
        <v>2.005680731707317</v>
      </c>
      <c r="GM412">
        <v>-0.1306459233449455</v>
      </c>
      <c r="GN412">
        <v>0.01747496612094053</v>
      </c>
      <c r="GO412">
        <v>0</v>
      </c>
      <c r="GP412">
        <v>0</v>
      </c>
      <c r="GQ412">
        <v>2</v>
      </c>
      <c r="GR412" t="s">
        <v>482</v>
      </c>
      <c r="GS412">
        <v>3.13607</v>
      </c>
      <c r="GT412">
        <v>2.69069</v>
      </c>
      <c r="GU412">
        <v>0.0654585</v>
      </c>
      <c r="GV412">
        <v>0.0623664</v>
      </c>
      <c r="GW412">
        <v>0.105639</v>
      </c>
      <c r="GX412">
        <v>0.0981175</v>
      </c>
      <c r="GY412">
        <v>29715</v>
      </c>
      <c r="GZ412">
        <v>29868.1</v>
      </c>
      <c r="HA412">
        <v>29556.2</v>
      </c>
      <c r="HB412">
        <v>29436.7</v>
      </c>
      <c r="HC412">
        <v>34922.5</v>
      </c>
      <c r="HD412">
        <v>35165.8</v>
      </c>
      <c r="HE412">
        <v>41591.5</v>
      </c>
      <c r="HF412">
        <v>41824.3</v>
      </c>
      <c r="HG412">
        <v>1.92537</v>
      </c>
      <c r="HH412">
        <v>1.87345</v>
      </c>
      <c r="HI412">
        <v>0.09370970000000001</v>
      </c>
      <c r="HJ412">
        <v>0</v>
      </c>
      <c r="HK412">
        <v>28.4653</v>
      </c>
      <c r="HL412">
        <v>999.9</v>
      </c>
      <c r="HM412">
        <v>50.7</v>
      </c>
      <c r="HN412">
        <v>31.6</v>
      </c>
      <c r="HO412">
        <v>26.1828</v>
      </c>
      <c r="HP412">
        <v>61.9398</v>
      </c>
      <c r="HQ412">
        <v>25.8734</v>
      </c>
      <c r="HR412">
        <v>1</v>
      </c>
      <c r="HS412">
        <v>0.0644207</v>
      </c>
      <c r="HT412">
        <v>-0.673491</v>
      </c>
      <c r="HU412">
        <v>20.338</v>
      </c>
      <c r="HV412">
        <v>5.21669</v>
      </c>
      <c r="HW412">
        <v>12.0116</v>
      </c>
      <c r="HX412">
        <v>4.98805</v>
      </c>
      <c r="HY412">
        <v>3.28793</v>
      </c>
      <c r="HZ412">
        <v>9999</v>
      </c>
      <c r="IA412">
        <v>9999</v>
      </c>
      <c r="IB412">
        <v>9999</v>
      </c>
      <c r="IC412">
        <v>999.9</v>
      </c>
      <c r="ID412">
        <v>1.86752</v>
      </c>
      <c r="IE412">
        <v>1.86675</v>
      </c>
      <c r="IF412">
        <v>1.86602</v>
      </c>
      <c r="IG412">
        <v>1.866</v>
      </c>
      <c r="IH412">
        <v>1.86785</v>
      </c>
      <c r="II412">
        <v>1.87027</v>
      </c>
      <c r="IJ412">
        <v>1.86891</v>
      </c>
      <c r="IK412">
        <v>1.87042</v>
      </c>
      <c r="IL412">
        <v>0</v>
      </c>
      <c r="IM412">
        <v>0</v>
      </c>
      <c r="IN412">
        <v>0</v>
      </c>
      <c r="IO412">
        <v>0</v>
      </c>
      <c r="IP412" t="s">
        <v>443</v>
      </c>
      <c r="IQ412" t="s">
        <v>444</v>
      </c>
      <c r="IR412" t="s">
        <v>445</v>
      </c>
      <c r="IS412" t="s">
        <v>445</v>
      </c>
      <c r="IT412" t="s">
        <v>445</v>
      </c>
      <c r="IU412" t="s">
        <v>445</v>
      </c>
      <c r="IV412">
        <v>0</v>
      </c>
      <c r="IW412">
        <v>100</v>
      </c>
      <c r="IX412">
        <v>100</v>
      </c>
      <c r="IY412">
        <v>0.195</v>
      </c>
      <c r="IZ412">
        <v>0.1472</v>
      </c>
      <c r="JA412">
        <v>0.1520806729546384</v>
      </c>
      <c r="JB412">
        <v>0.0003178419753343253</v>
      </c>
      <c r="JC412">
        <v>-6.012475575984678E-07</v>
      </c>
      <c r="JD412">
        <v>7.594320938325871E-11</v>
      </c>
      <c r="JE412">
        <v>-0.06537213769188976</v>
      </c>
      <c r="JF412">
        <v>-0.002779077146552394</v>
      </c>
      <c r="JG412">
        <v>0.0007843295920201409</v>
      </c>
      <c r="JH412">
        <v>-1.211717912536145E-05</v>
      </c>
      <c r="JI412">
        <v>4</v>
      </c>
      <c r="JJ412">
        <v>2338</v>
      </c>
      <c r="JK412">
        <v>1</v>
      </c>
      <c r="JL412">
        <v>27</v>
      </c>
      <c r="JM412">
        <v>190105.9</v>
      </c>
      <c r="JN412">
        <v>190106</v>
      </c>
      <c r="JO412">
        <v>0.667725</v>
      </c>
      <c r="JP412">
        <v>2.30225</v>
      </c>
      <c r="JQ412">
        <v>1.39771</v>
      </c>
      <c r="JR412">
        <v>2.34863</v>
      </c>
      <c r="JS412">
        <v>1.49536</v>
      </c>
      <c r="JT412">
        <v>2.63428</v>
      </c>
      <c r="JU412">
        <v>36.5051</v>
      </c>
      <c r="JV412">
        <v>24.0612</v>
      </c>
      <c r="JW412">
        <v>18</v>
      </c>
      <c r="JX412">
        <v>488.423</v>
      </c>
      <c r="JY412">
        <v>445.85</v>
      </c>
      <c r="JZ412">
        <v>28.7857</v>
      </c>
      <c r="KA412">
        <v>28.4123</v>
      </c>
      <c r="KB412">
        <v>30.0002</v>
      </c>
      <c r="KC412">
        <v>28.2555</v>
      </c>
      <c r="KD412">
        <v>28.1866</v>
      </c>
      <c r="KE412">
        <v>13.3196</v>
      </c>
      <c r="KF412">
        <v>23.6769</v>
      </c>
      <c r="KG412">
        <v>60.2561</v>
      </c>
      <c r="KH412">
        <v>28.7834</v>
      </c>
      <c r="KI412">
        <v>232.999</v>
      </c>
      <c r="KJ412">
        <v>21.7567</v>
      </c>
      <c r="KK412">
        <v>101.015</v>
      </c>
      <c r="KL412">
        <v>100.57</v>
      </c>
    </row>
    <row r="413" spans="1:298">
      <c r="A413">
        <v>397</v>
      </c>
      <c r="B413">
        <v>1758653785.1</v>
      </c>
      <c r="C413">
        <v>12159.09999990463</v>
      </c>
      <c r="D413" t="s">
        <v>1242</v>
      </c>
      <c r="E413" t="s">
        <v>1243</v>
      </c>
      <c r="F413">
        <v>5</v>
      </c>
      <c r="G413" t="s">
        <v>1219</v>
      </c>
      <c r="H413" t="s">
        <v>437</v>
      </c>
      <c r="I413" t="s">
        <v>438</v>
      </c>
      <c r="J413">
        <v>1758653777.314285</v>
      </c>
      <c r="K413">
        <f>(L413)/1000</f>
        <v>0</v>
      </c>
      <c r="L413">
        <f>IF(DQ413, AO413, AI413)</f>
        <v>0</v>
      </c>
      <c r="M413">
        <f>IF(DQ413, AJ413, AH413)</f>
        <v>0</v>
      </c>
      <c r="N413">
        <f>DS413 - IF(AV413&gt;1, M413*DM413*100.0/(AX413), 0)</f>
        <v>0</v>
      </c>
      <c r="O413">
        <f>((U413-K413/2)*N413-M413)/(U413+K413/2)</f>
        <v>0</v>
      </c>
      <c r="P413">
        <f>O413*(DZ413+EA413)/1000.0</f>
        <v>0</v>
      </c>
      <c r="Q413">
        <f>(DS413 - IF(AV413&gt;1, M413*DM413*100.0/(AX413), 0))*(DZ413+EA413)/1000.0</f>
        <v>0</v>
      </c>
      <c r="R413">
        <f>2.0/((1/T413-1/S413)+SIGN(T413)*SQRT((1/T413-1/S413)*(1/T413-1/S413) + 4*DN413/((DN413+1)*(DN413+1))*(2*1/T413*1/S413-1/S413*1/S413)))</f>
        <v>0</v>
      </c>
      <c r="S413">
        <f>IF(LEFT(DO413,1)&lt;&gt;"0",IF(LEFT(DO413,1)="1",3.0,DP413),$D$5+$E$5*(EG413*DZ413/($K$5*1000))+$F$5*(EG413*DZ413/($K$5*1000))*MAX(MIN(DM413,$J$5),$I$5)*MAX(MIN(DM413,$J$5),$I$5)+$G$5*MAX(MIN(DM413,$J$5),$I$5)*(EG413*DZ413/($K$5*1000))+$H$5*(EG413*DZ413/($K$5*1000))*(EG413*DZ413/($K$5*1000)))</f>
        <v>0</v>
      </c>
      <c r="T413">
        <f>K413*(1000-(1000*0.61365*exp(17.502*X413/(240.97+X413))/(DZ413+EA413)+DU413)/2)/(1000*0.61365*exp(17.502*X413/(240.97+X413))/(DZ413+EA413)-DU413)</f>
        <v>0</v>
      </c>
      <c r="U413">
        <f>1/((DN413+1)/(R413/1.6)+1/(S413/1.37)) + DN413/((DN413+1)/(R413/1.6) + DN413/(S413/1.37))</f>
        <v>0</v>
      </c>
      <c r="V413">
        <f>(DI413*DL413)</f>
        <v>0</v>
      </c>
      <c r="W413">
        <f>(EB413+(V413+2*0.95*5.67E-8*(((EB413+$B$7)+273)^4-(EB413+273)^4)-44100*K413)/(1.84*29.3*S413+8*0.95*5.67E-8*(EB413+273)^3))</f>
        <v>0</v>
      </c>
      <c r="X413">
        <f>($C$7*EC413+$D$7*ED413+$E$7*W413)</f>
        <v>0</v>
      </c>
      <c r="Y413">
        <f>0.61365*exp(17.502*X413/(240.97+X413))</f>
        <v>0</v>
      </c>
      <c r="Z413">
        <f>(AA413/AB413*100)</f>
        <v>0</v>
      </c>
      <c r="AA413">
        <f>DU413*(DZ413+EA413)/1000</f>
        <v>0</v>
      </c>
      <c r="AB413">
        <f>0.61365*exp(17.502*EB413/(240.97+EB413))</f>
        <v>0</v>
      </c>
      <c r="AC413">
        <f>(Y413-DU413*(DZ413+EA413)/1000)</f>
        <v>0</v>
      </c>
      <c r="AD413">
        <f>(-K413*44100)</f>
        <v>0</v>
      </c>
      <c r="AE413">
        <f>2*29.3*S413*0.92*(EB413-X413)</f>
        <v>0</v>
      </c>
      <c r="AF413">
        <f>2*0.95*5.67E-8*(((EB413+$B$7)+273)^4-(X413+273)^4)</f>
        <v>0</v>
      </c>
      <c r="AG413">
        <f>V413+AF413+AD413+AE413</f>
        <v>0</v>
      </c>
      <c r="AH413">
        <f>DY413*AV413*(DT413-DS413*(1000-AV413*DV413)/(1000-AV413*DU413))/(100*DM413)</f>
        <v>0</v>
      </c>
      <c r="AI413">
        <f>1000*DY413*AV413*(DU413-DV413)/(100*DM413*(1000-AV413*DU413))</f>
        <v>0</v>
      </c>
      <c r="AJ413">
        <f>(AK413 - AL413 - DZ413*1E3/(8.314*(EB413+273.15)) * AN413/DY413 * AM413) * DY413/(100*DM413) * (1000 - DV413)/1000</f>
        <v>0</v>
      </c>
      <c r="AK413">
        <v>254.5496670892738</v>
      </c>
      <c r="AL413">
        <v>259.1681393939393</v>
      </c>
      <c r="AM413">
        <v>-3.333326691906346</v>
      </c>
      <c r="AN413">
        <v>64.96045199614291</v>
      </c>
      <c r="AO413">
        <f>(AQ413 - AP413 + DZ413*1E3/(8.314*(EB413+273.15)) * AS413/DY413 * AR413) * DY413/(100*DM413) * 1000/(1000 - AQ413)</f>
        <v>0</v>
      </c>
      <c r="AP413">
        <v>21.77988090056368</v>
      </c>
      <c r="AQ413">
        <v>23.80864181818182</v>
      </c>
      <c r="AR413">
        <v>0.001324213485343011</v>
      </c>
      <c r="AS413">
        <v>107.0869197867366</v>
      </c>
      <c r="AT413">
        <v>1</v>
      </c>
      <c r="AU413">
        <v>0</v>
      </c>
      <c r="AV413">
        <f>IF(AT413*$H$13&gt;=AX413,1.0,(AX413/(AX413-AT413*$H$13)))</f>
        <v>0</v>
      </c>
      <c r="AW413">
        <f>(AV413-1)*100</f>
        <v>0</v>
      </c>
      <c r="AX413">
        <f>MAX(0,($B$13+$C$13*EG413)/(1+$D$13*EG413)*DZ413/(EB413+273)*$E$13)</f>
        <v>0</v>
      </c>
      <c r="AY413" t="s">
        <v>439</v>
      </c>
      <c r="AZ413" t="s">
        <v>439</v>
      </c>
      <c r="BA413">
        <v>0</v>
      </c>
      <c r="BB413">
        <v>0</v>
      </c>
      <c r="BC413">
        <f>1-BA413/BB413</f>
        <v>0</v>
      </c>
      <c r="BD413">
        <v>0</v>
      </c>
      <c r="BE413" t="s">
        <v>439</v>
      </c>
      <c r="BF413" t="s">
        <v>439</v>
      </c>
      <c r="BG413">
        <v>0</v>
      </c>
      <c r="BH413">
        <v>0</v>
      </c>
      <c r="BI413">
        <f>1-BG413/BH413</f>
        <v>0</v>
      </c>
      <c r="BJ413">
        <v>0.5</v>
      </c>
      <c r="BK413">
        <f>DJ413</f>
        <v>0</v>
      </c>
      <c r="BL413">
        <f>M413</f>
        <v>0</v>
      </c>
      <c r="BM413">
        <f>BI413*BJ413*BK413</f>
        <v>0</v>
      </c>
      <c r="BN413">
        <f>(BL413-BD413)/BK413</f>
        <v>0</v>
      </c>
      <c r="BO413">
        <f>(BB413-BH413)/BH413</f>
        <v>0</v>
      </c>
      <c r="BP413">
        <f>BA413/(BC413+BA413/BH413)</f>
        <v>0</v>
      </c>
      <c r="BQ413" t="s">
        <v>439</v>
      </c>
      <c r="BR413">
        <v>0</v>
      </c>
      <c r="BS413">
        <f>IF(BR413&lt;&gt;0, BR413, BP413)</f>
        <v>0</v>
      </c>
      <c r="BT413">
        <f>1-BS413/BH413</f>
        <v>0</v>
      </c>
      <c r="BU413">
        <f>(BH413-BG413)/(BH413-BS413)</f>
        <v>0</v>
      </c>
      <c r="BV413">
        <f>(BB413-BH413)/(BB413-BS413)</f>
        <v>0</v>
      </c>
      <c r="BW413">
        <f>(BH413-BG413)/(BH413-BA413)</f>
        <v>0</v>
      </c>
      <c r="BX413">
        <f>(BB413-BH413)/(BB413-BA413)</f>
        <v>0</v>
      </c>
      <c r="BY413">
        <f>(BU413*BS413/BG413)</f>
        <v>0</v>
      </c>
      <c r="BZ413">
        <f>(1-BY413)</f>
        <v>0</v>
      </c>
      <c r="DI413">
        <f>$B$11*EH413+$C$11*EI413+$F$11*ET413*(1-EW413)</f>
        <v>0</v>
      </c>
      <c r="DJ413">
        <f>DI413*DK413</f>
        <v>0</v>
      </c>
      <c r="DK413">
        <f>($B$11*$D$9+$C$11*$D$9+$F$11*((FG413+EY413)/MAX(FG413+EY413+FH413, 0.1)*$I$9+FH413/MAX(FG413+EY413+FH413, 0.1)*$J$9))/($B$11+$C$11+$F$11)</f>
        <v>0</v>
      </c>
      <c r="DL413">
        <f>($B$11*$K$9+$C$11*$K$9+$F$11*((FG413+EY413)/MAX(FG413+EY413+FH413, 0.1)*$P$9+FH413/MAX(FG413+EY413+FH413, 0.1)*$Q$9))/($B$11+$C$11+$F$11)</f>
        <v>0</v>
      </c>
      <c r="DM413">
        <v>2.96</v>
      </c>
      <c r="DN413">
        <v>0.5</v>
      </c>
      <c r="DO413" t="s">
        <v>440</v>
      </c>
      <c r="DP413">
        <v>2</v>
      </c>
      <c r="DQ413" t="b">
        <v>1</v>
      </c>
      <c r="DR413">
        <v>1758653777.314285</v>
      </c>
      <c r="DS413">
        <v>276.6301785714286</v>
      </c>
      <c r="DT413">
        <v>264.5921785714286</v>
      </c>
      <c r="DU413">
        <v>23.77238571428571</v>
      </c>
      <c r="DV413">
        <v>21.77257857142857</v>
      </c>
      <c r="DW413">
        <v>276.4345357142857</v>
      </c>
      <c r="DX413">
        <v>23.62543928571429</v>
      </c>
      <c r="DY413">
        <v>499.9981071428571</v>
      </c>
      <c r="DZ413">
        <v>90.39438571428572</v>
      </c>
      <c r="EA413">
        <v>0.03031361785714285</v>
      </c>
      <c r="EB413">
        <v>30.10597857142857</v>
      </c>
      <c r="EC413">
        <v>29.99438928571428</v>
      </c>
      <c r="ED413">
        <v>999.9000000000002</v>
      </c>
      <c r="EE413">
        <v>0</v>
      </c>
      <c r="EF413">
        <v>0</v>
      </c>
      <c r="EG413">
        <v>9998.077499999999</v>
      </c>
      <c r="EH413">
        <v>0</v>
      </c>
      <c r="EI413">
        <v>11.8598</v>
      </c>
      <c r="EJ413">
        <v>12.03768214285714</v>
      </c>
      <c r="EK413">
        <v>283.3659642857143</v>
      </c>
      <c r="EL413">
        <v>270.4813928571429</v>
      </c>
      <c r="EM413">
        <v>1.9998175</v>
      </c>
      <c r="EN413">
        <v>264.5921785714286</v>
      </c>
      <c r="EO413">
        <v>21.77257857142857</v>
      </c>
      <c r="EP413">
        <v>2.148890357142857</v>
      </c>
      <c r="EQ413">
        <v>1.968119285714286</v>
      </c>
      <c r="ER413">
        <v>18.58628571428571</v>
      </c>
      <c r="ES413">
        <v>17.19015357142857</v>
      </c>
      <c r="ET413">
        <v>2000.022857142857</v>
      </c>
      <c r="EU413">
        <v>0.979994357142857</v>
      </c>
      <c r="EV413">
        <v>0.02000584285714285</v>
      </c>
      <c r="EW413">
        <v>0</v>
      </c>
      <c r="EX413">
        <v>434.3457500000001</v>
      </c>
      <c r="EY413">
        <v>5.00097</v>
      </c>
      <c r="EZ413">
        <v>8821.959642857144</v>
      </c>
      <c r="FA413">
        <v>16707.73214285714</v>
      </c>
      <c r="FB413">
        <v>40.68699999999999</v>
      </c>
      <c r="FC413">
        <v>41.05314285714285</v>
      </c>
      <c r="FD413">
        <v>40.625</v>
      </c>
      <c r="FE413">
        <v>40.66264285714285</v>
      </c>
      <c r="FF413">
        <v>41.28099999999999</v>
      </c>
      <c r="FG413">
        <v>1955.112857142858</v>
      </c>
      <c r="FH413">
        <v>39.91</v>
      </c>
      <c r="FI413">
        <v>0</v>
      </c>
      <c r="FJ413">
        <v>1758653786.4</v>
      </c>
      <c r="FK413">
        <v>0</v>
      </c>
      <c r="FL413">
        <v>434.4046153846154</v>
      </c>
      <c r="FM413">
        <v>9.2592820539555</v>
      </c>
      <c r="FN413">
        <v>176.5172649991485</v>
      </c>
      <c r="FO413">
        <v>8822.982692307693</v>
      </c>
      <c r="FP413">
        <v>15</v>
      </c>
      <c r="FQ413">
        <v>0</v>
      </c>
      <c r="FR413" t="s">
        <v>441</v>
      </c>
      <c r="FS413">
        <v>1747247426.5</v>
      </c>
      <c r="FT413">
        <v>1747247420.5</v>
      </c>
      <c r="FU413">
        <v>0</v>
      </c>
      <c r="FV413">
        <v>1.027</v>
      </c>
      <c r="FW413">
        <v>0.031</v>
      </c>
      <c r="FX413">
        <v>0.02</v>
      </c>
      <c r="FY413">
        <v>0.05</v>
      </c>
      <c r="FZ413">
        <v>420</v>
      </c>
      <c r="GA413">
        <v>16</v>
      </c>
      <c r="GB413">
        <v>0.01</v>
      </c>
      <c r="GC413">
        <v>0.1</v>
      </c>
      <c r="GD413">
        <v>11.83515365853659</v>
      </c>
      <c r="GE413">
        <v>4.347610452961696</v>
      </c>
      <c r="GF413">
        <v>0.429382676611924</v>
      </c>
      <c r="GG413">
        <v>0</v>
      </c>
      <c r="GH413">
        <v>434.0137647058824</v>
      </c>
      <c r="GI413">
        <v>8.037952637796046</v>
      </c>
      <c r="GJ413">
        <v>0.8176068758640705</v>
      </c>
      <c r="GK413">
        <v>-1</v>
      </c>
      <c r="GL413">
        <v>2.004800731707317</v>
      </c>
      <c r="GM413">
        <v>0.01367686411150107</v>
      </c>
      <c r="GN413">
        <v>0.01721545921693552</v>
      </c>
      <c r="GO413">
        <v>1</v>
      </c>
      <c r="GP413">
        <v>1</v>
      </c>
      <c r="GQ413">
        <v>2</v>
      </c>
      <c r="GR413" t="s">
        <v>442</v>
      </c>
      <c r="GS413">
        <v>3.13601</v>
      </c>
      <c r="GT413">
        <v>2.69039</v>
      </c>
      <c r="GU413">
        <v>0.0620672</v>
      </c>
      <c r="GV413">
        <v>0.0588727</v>
      </c>
      <c r="GW413">
        <v>0.105703</v>
      </c>
      <c r="GX413">
        <v>0.0981128</v>
      </c>
      <c r="GY413">
        <v>29822.7</v>
      </c>
      <c r="GZ413">
        <v>29979.5</v>
      </c>
      <c r="HA413">
        <v>29556.1</v>
      </c>
      <c r="HB413">
        <v>29436.8</v>
      </c>
      <c r="HC413">
        <v>34920</v>
      </c>
      <c r="HD413">
        <v>35166.2</v>
      </c>
      <c r="HE413">
        <v>41591.6</v>
      </c>
      <c r="HF413">
        <v>41824.6</v>
      </c>
      <c r="HG413">
        <v>1.92537</v>
      </c>
      <c r="HH413">
        <v>1.87353</v>
      </c>
      <c r="HI413">
        <v>0.0930242</v>
      </c>
      <c r="HJ413">
        <v>0</v>
      </c>
      <c r="HK413">
        <v>28.4653</v>
      </c>
      <c r="HL413">
        <v>999.9</v>
      </c>
      <c r="HM413">
        <v>50.7</v>
      </c>
      <c r="HN413">
        <v>31.6</v>
      </c>
      <c r="HO413">
        <v>26.1812</v>
      </c>
      <c r="HP413">
        <v>61.9498</v>
      </c>
      <c r="HQ413">
        <v>26.0737</v>
      </c>
      <c r="HR413">
        <v>1</v>
      </c>
      <c r="HS413">
        <v>0.0644131</v>
      </c>
      <c r="HT413">
        <v>-0.673772</v>
      </c>
      <c r="HU413">
        <v>20.3379</v>
      </c>
      <c r="HV413">
        <v>5.21639</v>
      </c>
      <c r="HW413">
        <v>12.0117</v>
      </c>
      <c r="HX413">
        <v>4.9881</v>
      </c>
      <c r="HY413">
        <v>3.28793</v>
      </c>
      <c r="HZ413">
        <v>9999</v>
      </c>
      <c r="IA413">
        <v>9999</v>
      </c>
      <c r="IB413">
        <v>9999</v>
      </c>
      <c r="IC413">
        <v>999.9</v>
      </c>
      <c r="ID413">
        <v>1.86754</v>
      </c>
      <c r="IE413">
        <v>1.86676</v>
      </c>
      <c r="IF413">
        <v>1.86602</v>
      </c>
      <c r="IG413">
        <v>1.866</v>
      </c>
      <c r="IH413">
        <v>1.86785</v>
      </c>
      <c r="II413">
        <v>1.87027</v>
      </c>
      <c r="IJ413">
        <v>1.86891</v>
      </c>
      <c r="IK413">
        <v>1.87042</v>
      </c>
      <c r="IL413">
        <v>0</v>
      </c>
      <c r="IM413">
        <v>0</v>
      </c>
      <c r="IN413">
        <v>0</v>
      </c>
      <c r="IO413">
        <v>0</v>
      </c>
      <c r="IP413" t="s">
        <v>443</v>
      </c>
      <c r="IQ413" t="s">
        <v>444</v>
      </c>
      <c r="IR413" t="s">
        <v>445</v>
      </c>
      <c r="IS413" t="s">
        <v>445</v>
      </c>
      <c r="IT413" t="s">
        <v>445</v>
      </c>
      <c r="IU413" t="s">
        <v>445</v>
      </c>
      <c r="IV413">
        <v>0</v>
      </c>
      <c r="IW413">
        <v>100</v>
      </c>
      <c r="IX413">
        <v>100</v>
      </c>
      <c r="IY413">
        <v>0.196</v>
      </c>
      <c r="IZ413">
        <v>0.1474</v>
      </c>
      <c r="JA413">
        <v>0.1520806729546384</v>
      </c>
      <c r="JB413">
        <v>0.0003178419753343253</v>
      </c>
      <c r="JC413">
        <v>-6.012475575984678E-07</v>
      </c>
      <c r="JD413">
        <v>7.594320938325871E-11</v>
      </c>
      <c r="JE413">
        <v>-0.06537213769188976</v>
      </c>
      <c r="JF413">
        <v>-0.002779077146552394</v>
      </c>
      <c r="JG413">
        <v>0.0007843295920201409</v>
      </c>
      <c r="JH413">
        <v>-1.211717912536145E-05</v>
      </c>
      <c r="JI413">
        <v>4</v>
      </c>
      <c r="JJ413">
        <v>2338</v>
      </c>
      <c r="JK413">
        <v>1</v>
      </c>
      <c r="JL413">
        <v>27</v>
      </c>
      <c r="JM413">
        <v>190106</v>
      </c>
      <c r="JN413">
        <v>190106.1</v>
      </c>
      <c r="JO413">
        <v>0.6347660000000001</v>
      </c>
      <c r="JP413">
        <v>2.29614</v>
      </c>
      <c r="JQ413">
        <v>1.39648</v>
      </c>
      <c r="JR413">
        <v>2.34741</v>
      </c>
      <c r="JS413">
        <v>1.49536</v>
      </c>
      <c r="JT413">
        <v>2.70386</v>
      </c>
      <c r="JU413">
        <v>36.5051</v>
      </c>
      <c r="JV413">
        <v>24.0612</v>
      </c>
      <c r="JW413">
        <v>18</v>
      </c>
      <c r="JX413">
        <v>488.423</v>
      </c>
      <c r="JY413">
        <v>445.913</v>
      </c>
      <c r="JZ413">
        <v>28.7842</v>
      </c>
      <c r="KA413">
        <v>28.4137</v>
      </c>
      <c r="KB413">
        <v>30.0002</v>
      </c>
      <c r="KC413">
        <v>28.2555</v>
      </c>
      <c r="KD413">
        <v>28.1888</v>
      </c>
      <c r="KE413">
        <v>12.5748</v>
      </c>
      <c r="KF413">
        <v>23.6769</v>
      </c>
      <c r="KG413">
        <v>60.2561</v>
      </c>
      <c r="KH413">
        <v>28.7842</v>
      </c>
      <c r="KI413">
        <v>212.947</v>
      </c>
      <c r="KJ413">
        <v>21.731</v>
      </c>
      <c r="KK413">
        <v>101.015</v>
      </c>
      <c r="KL413">
        <v>100.571</v>
      </c>
    </row>
    <row r="414" spans="1:298">
      <c r="A414">
        <v>398</v>
      </c>
      <c r="B414">
        <v>1758653790.1</v>
      </c>
      <c r="C414">
        <v>12164.09999990463</v>
      </c>
      <c r="D414" t="s">
        <v>1244</v>
      </c>
      <c r="E414" t="s">
        <v>1245</v>
      </c>
      <c r="F414">
        <v>5</v>
      </c>
      <c r="G414" t="s">
        <v>1219</v>
      </c>
      <c r="H414" t="s">
        <v>437</v>
      </c>
      <c r="I414" t="s">
        <v>438</v>
      </c>
      <c r="J414">
        <v>1758653782.6</v>
      </c>
      <c r="K414">
        <f>(L414)/1000</f>
        <v>0</v>
      </c>
      <c r="L414">
        <f>IF(DQ414, AO414, AI414)</f>
        <v>0</v>
      </c>
      <c r="M414">
        <f>IF(DQ414, AJ414, AH414)</f>
        <v>0</v>
      </c>
      <c r="N414">
        <f>DS414 - IF(AV414&gt;1, M414*DM414*100.0/(AX414), 0)</f>
        <v>0</v>
      </c>
      <c r="O414">
        <f>((U414-K414/2)*N414-M414)/(U414+K414/2)</f>
        <v>0</v>
      </c>
      <c r="P414">
        <f>O414*(DZ414+EA414)/1000.0</f>
        <v>0</v>
      </c>
      <c r="Q414">
        <f>(DS414 - IF(AV414&gt;1, M414*DM414*100.0/(AX414), 0))*(DZ414+EA414)/1000.0</f>
        <v>0</v>
      </c>
      <c r="R414">
        <f>2.0/((1/T414-1/S414)+SIGN(T414)*SQRT((1/T414-1/S414)*(1/T414-1/S414) + 4*DN414/((DN414+1)*(DN414+1))*(2*1/T414*1/S414-1/S414*1/S414)))</f>
        <v>0</v>
      </c>
      <c r="S414">
        <f>IF(LEFT(DO414,1)&lt;&gt;"0",IF(LEFT(DO414,1)="1",3.0,DP414),$D$5+$E$5*(EG414*DZ414/($K$5*1000))+$F$5*(EG414*DZ414/($K$5*1000))*MAX(MIN(DM414,$J$5),$I$5)*MAX(MIN(DM414,$J$5),$I$5)+$G$5*MAX(MIN(DM414,$J$5),$I$5)*(EG414*DZ414/($K$5*1000))+$H$5*(EG414*DZ414/($K$5*1000))*(EG414*DZ414/($K$5*1000)))</f>
        <v>0</v>
      </c>
      <c r="T414">
        <f>K414*(1000-(1000*0.61365*exp(17.502*X414/(240.97+X414))/(DZ414+EA414)+DU414)/2)/(1000*0.61365*exp(17.502*X414/(240.97+X414))/(DZ414+EA414)-DU414)</f>
        <v>0</v>
      </c>
      <c r="U414">
        <f>1/((DN414+1)/(R414/1.6)+1/(S414/1.37)) + DN414/((DN414+1)/(R414/1.6) + DN414/(S414/1.37))</f>
        <v>0</v>
      </c>
      <c r="V414">
        <f>(DI414*DL414)</f>
        <v>0</v>
      </c>
      <c r="W414">
        <f>(EB414+(V414+2*0.95*5.67E-8*(((EB414+$B$7)+273)^4-(EB414+273)^4)-44100*K414)/(1.84*29.3*S414+8*0.95*5.67E-8*(EB414+273)^3))</f>
        <v>0</v>
      </c>
      <c r="X414">
        <f>($C$7*EC414+$D$7*ED414+$E$7*W414)</f>
        <v>0</v>
      </c>
      <c r="Y414">
        <f>0.61365*exp(17.502*X414/(240.97+X414))</f>
        <v>0</v>
      </c>
      <c r="Z414">
        <f>(AA414/AB414*100)</f>
        <v>0</v>
      </c>
      <c r="AA414">
        <f>DU414*(DZ414+EA414)/1000</f>
        <v>0</v>
      </c>
      <c r="AB414">
        <f>0.61365*exp(17.502*EB414/(240.97+EB414))</f>
        <v>0</v>
      </c>
      <c r="AC414">
        <f>(Y414-DU414*(DZ414+EA414)/1000)</f>
        <v>0</v>
      </c>
      <c r="AD414">
        <f>(-K414*44100)</f>
        <v>0</v>
      </c>
      <c r="AE414">
        <f>2*29.3*S414*0.92*(EB414-X414)</f>
        <v>0</v>
      </c>
      <c r="AF414">
        <f>2*0.95*5.67E-8*(((EB414+$B$7)+273)^4-(X414+273)^4)</f>
        <v>0</v>
      </c>
      <c r="AG414">
        <f>V414+AF414+AD414+AE414</f>
        <v>0</v>
      </c>
      <c r="AH414">
        <f>DY414*AV414*(DT414-DS414*(1000-AV414*DV414)/(1000-AV414*DU414))/(100*DM414)</f>
        <v>0</v>
      </c>
      <c r="AI414">
        <f>1000*DY414*AV414*(DU414-DV414)/(100*DM414*(1000-AV414*DU414))</f>
        <v>0</v>
      </c>
      <c r="AJ414">
        <f>(AK414 - AL414 - DZ414*1E3/(8.314*(EB414+273.15)) * AN414/DY414 * AM414) * DY414/(100*DM414) * (1000 - DV414)/1000</f>
        <v>0</v>
      </c>
      <c r="AK414">
        <v>237.6534185019084</v>
      </c>
      <c r="AL414">
        <v>242.5977818181817</v>
      </c>
      <c r="AM414">
        <v>-3.304464235369497</v>
      </c>
      <c r="AN414">
        <v>64.96045199614291</v>
      </c>
      <c r="AO414">
        <f>(AQ414 - AP414 + DZ414*1E3/(8.314*(EB414+273.15)) * AS414/DY414 * AR414) * DY414/(100*DM414) * 1000/(1000 - AQ414)</f>
        <v>0</v>
      </c>
      <c r="AP414">
        <v>21.77630563453997</v>
      </c>
      <c r="AQ414">
        <v>23.82681393939394</v>
      </c>
      <c r="AR414">
        <v>0.0006331986769452204</v>
      </c>
      <c r="AS414">
        <v>107.0869197867366</v>
      </c>
      <c r="AT414">
        <v>1</v>
      </c>
      <c r="AU414">
        <v>0</v>
      </c>
      <c r="AV414">
        <f>IF(AT414*$H$13&gt;=AX414,1.0,(AX414/(AX414-AT414*$H$13)))</f>
        <v>0</v>
      </c>
      <c r="AW414">
        <f>(AV414-1)*100</f>
        <v>0</v>
      </c>
      <c r="AX414">
        <f>MAX(0,($B$13+$C$13*EG414)/(1+$D$13*EG414)*DZ414/(EB414+273)*$E$13)</f>
        <v>0</v>
      </c>
      <c r="AY414" t="s">
        <v>439</v>
      </c>
      <c r="AZ414" t="s">
        <v>439</v>
      </c>
      <c r="BA414">
        <v>0</v>
      </c>
      <c r="BB414">
        <v>0</v>
      </c>
      <c r="BC414">
        <f>1-BA414/BB414</f>
        <v>0</v>
      </c>
      <c r="BD414">
        <v>0</v>
      </c>
      <c r="BE414" t="s">
        <v>439</v>
      </c>
      <c r="BF414" t="s">
        <v>439</v>
      </c>
      <c r="BG414">
        <v>0</v>
      </c>
      <c r="BH414">
        <v>0</v>
      </c>
      <c r="BI414">
        <f>1-BG414/BH414</f>
        <v>0</v>
      </c>
      <c r="BJ414">
        <v>0.5</v>
      </c>
      <c r="BK414">
        <f>DJ414</f>
        <v>0</v>
      </c>
      <c r="BL414">
        <f>M414</f>
        <v>0</v>
      </c>
      <c r="BM414">
        <f>BI414*BJ414*BK414</f>
        <v>0</v>
      </c>
      <c r="BN414">
        <f>(BL414-BD414)/BK414</f>
        <v>0</v>
      </c>
      <c r="BO414">
        <f>(BB414-BH414)/BH414</f>
        <v>0</v>
      </c>
      <c r="BP414">
        <f>BA414/(BC414+BA414/BH414)</f>
        <v>0</v>
      </c>
      <c r="BQ414" t="s">
        <v>439</v>
      </c>
      <c r="BR414">
        <v>0</v>
      </c>
      <c r="BS414">
        <f>IF(BR414&lt;&gt;0, BR414, BP414)</f>
        <v>0</v>
      </c>
      <c r="BT414">
        <f>1-BS414/BH414</f>
        <v>0</v>
      </c>
      <c r="BU414">
        <f>(BH414-BG414)/(BH414-BS414)</f>
        <v>0</v>
      </c>
      <c r="BV414">
        <f>(BB414-BH414)/(BB414-BS414)</f>
        <v>0</v>
      </c>
      <c r="BW414">
        <f>(BH414-BG414)/(BH414-BA414)</f>
        <v>0</v>
      </c>
      <c r="BX414">
        <f>(BB414-BH414)/(BB414-BA414)</f>
        <v>0</v>
      </c>
      <c r="BY414">
        <f>(BU414*BS414/BG414)</f>
        <v>0</v>
      </c>
      <c r="BZ414">
        <f>(1-BY414)</f>
        <v>0</v>
      </c>
      <c r="DI414">
        <f>$B$11*EH414+$C$11*EI414+$F$11*ET414*(1-EW414)</f>
        <v>0</v>
      </c>
      <c r="DJ414">
        <f>DI414*DK414</f>
        <v>0</v>
      </c>
      <c r="DK414">
        <f>($B$11*$D$9+$C$11*$D$9+$F$11*((FG414+EY414)/MAX(FG414+EY414+FH414, 0.1)*$I$9+FH414/MAX(FG414+EY414+FH414, 0.1)*$J$9))/($B$11+$C$11+$F$11)</f>
        <v>0</v>
      </c>
      <c r="DL414">
        <f>($B$11*$K$9+$C$11*$K$9+$F$11*((FG414+EY414)/MAX(FG414+EY414+FH414, 0.1)*$P$9+FH414/MAX(FG414+EY414+FH414, 0.1)*$Q$9))/($B$11+$C$11+$F$11)</f>
        <v>0</v>
      </c>
      <c r="DM414">
        <v>2.96</v>
      </c>
      <c r="DN414">
        <v>0.5</v>
      </c>
      <c r="DO414" t="s">
        <v>440</v>
      </c>
      <c r="DP414">
        <v>2</v>
      </c>
      <c r="DQ414" t="b">
        <v>1</v>
      </c>
      <c r="DR414">
        <v>1758653782.6</v>
      </c>
      <c r="DS414">
        <v>259.4955185185185</v>
      </c>
      <c r="DT414">
        <v>247.1195185185185</v>
      </c>
      <c r="DU414">
        <v>23.79871111111111</v>
      </c>
      <c r="DV414">
        <v>21.77813333333333</v>
      </c>
      <c r="DW414">
        <v>259.3000740740741</v>
      </c>
      <c r="DX414">
        <v>23.6514</v>
      </c>
      <c r="DY414">
        <v>499.9922592592594</v>
      </c>
      <c r="DZ414">
        <v>90.39492962962962</v>
      </c>
      <c r="EA414">
        <v>0.03026903333333333</v>
      </c>
      <c r="EB414">
        <v>30.10416296296296</v>
      </c>
      <c r="EC414">
        <v>29.99022222222222</v>
      </c>
      <c r="ED414">
        <v>999.9000000000001</v>
      </c>
      <c r="EE414">
        <v>0</v>
      </c>
      <c r="EF414">
        <v>0</v>
      </c>
      <c r="EG414">
        <v>9998.263333333332</v>
      </c>
      <c r="EH414">
        <v>0</v>
      </c>
      <c r="EI414">
        <v>11.8598</v>
      </c>
      <c r="EJ414">
        <v>12.3757962962963</v>
      </c>
      <c r="EK414">
        <v>265.8213333333334</v>
      </c>
      <c r="EL414">
        <v>252.6212962962963</v>
      </c>
      <c r="EM414">
        <v>2.020589259259259</v>
      </c>
      <c r="EN414">
        <v>247.1195185185185</v>
      </c>
      <c r="EO414">
        <v>21.77813333333333</v>
      </c>
      <c r="EP414">
        <v>2.151282592592593</v>
      </c>
      <c r="EQ414">
        <v>1.968632962962963</v>
      </c>
      <c r="ER414">
        <v>18.60406666666667</v>
      </c>
      <c r="ES414">
        <v>17.19427777777777</v>
      </c>
      <c r="ET414">
        <v>2000.051111111111</v>
      </c>
      <c r="EU414">
        <v>0.9799945555555555</v>
      </c>
      <c r="EV414">
        <v>0.02000564444444444</v>
      </c>
      <c r="EW414">
        <v>0</v>
      </c>
      <c r="EX414">
        <v>435.2391481481482</v>
      </c>
      <c r="EY414">
        <v>5.00097</v>
      </c>
      <c r="EZ414">
        <v>8838.427777777777</v>
      </c>
      <c r="FA414">
        <v>16707.96296296296</v>
      </c>
      <c r="FB414">
        <v>40.68699999999999</v>
      </c>
      <c r="FC414">
        <v>41.03674074074074</v>
      </c>
      <c r="FD414">
        <v>40.625</v>
      </c>
      <c r="FE414">
        <v>40.66174074074073</v>
      </c>
      <c r="FF414">
        <v>41.27525925925926</v>
      </c>
      <c r="FG414">
        <v>1955.141111111111</v>
      </c>
      <c r="FH414">
        <v>39.91</v>
      </c>
      <c r="FI414">
        <v>0</v>
      </c>
      <c r="FJ414">
        <v>1758653791.2</v>
      </c>
      <c r="FK414">
        <v>0</v>
      </c>
      <c r="FL414">
        <v>435.2227692307691</v>
      </c>
      <c r="FM414">
        <v>10.36594872314731</v>
      </c>
      <c r="FN414">
        <v>197.3507693513006</v>
      </c>
      <c r="FO414">
        <v>8837.911923076925</v>
      </c>
      <c r="FP414">
        <v>15</v>
      </c>
      <c r="FQ414">
        <v>0</v>
      </c>
      <c r="FR414" t="s">
        <v>441</v>
      </c>
      <c r="FS414">
        <v>1747247426.5</v>
      </c>
      <c r="FT414">
        <v>1747247420.5</v>
      </c>
      <c r="FU414">
        <v>0</v>
      </c>
      <c r="FV414">
        <v>1.027</v>
      </c>
      <c r="FW414">
        <v>0.031</v>
      </c>
      <c r="FX414">
        <v>0.02</v>
      </c>
      <c r="FY414">
        <v>0.05</v>
      </c>
      <c r="FZ414">
        <v>420</v>
      </c>
      <c r="GA414">
        <v>16</v>
      </c>
      <c r="GB414">
        <v>0.01</v>
      </c>
      <c r="GC414">
        <v>0.1</v>
      </c>
      <c r="GD414">
        <v>12.10893170731707</v>
      </c>
      <c r="GE414">
        <v>3.925344250871065</v>
      </c>
      <c r="GF414">
        <v>0.3883666537888311</v>
      </c>
      <c r="GG414">
        <v>0</v>
      </c>
      <c r="GH414">
        <v>434.626205882353</v>
      </c>
      <c r="GI414">
        <v>9.394881588491783</v>
      </c>
      <c r="GJ414">
        <v>0.9473787918565171</v>
      </c>
      <c r="GK414">
        <v>-1</v>
      </c>
      <c r="GL414">
        <v>2.008100487804878</v>
      </c>
      <c r="GM414">
        <v>0.1834383972125439</v>
      </c>
      <c r="GN414">
        <v>0.02149072652544147</v>
      </c>
      <c r="GO414">
        <v>0</v>
      </c>
      <c r="GP414">
        <v>0</v>
      </c>
      <c r="GQ414">
        <v>2</v>
      </c>
      <c r="GR414" t="s">
        <v>482</v>
      </c>
      <c r="GS414">
        <v>3.13612</v>
      </c>
      <c r="GT414">
        <v>2.69055</v>
      </c>
      <c r="GU414">
        <v>0.0586187</v>
      </c>
      <c r="GV414">
        <v>0.0553062</v>
      </c>
      <c r="GW414">
        <v>0.105756</v>
      </c>
      <c r="GX414">
        <v>0.09810820000000001</v>
      </c>
      <c r="GY414">
        <v>29932.7</v>
      </c>
      <c r="GZ414">
        <v>30092.9</v>
      </c>
      <c r="HA414">
        <v>29556.4</v>
      </c>
      <c r="HB414">
        <v>29436.6</v>
      </c>
      <c r="HC414">
        <v>34917.9</v>
      </c>
      <c r="HD414">
        <v>35166.1</v>
      </c>
      <c r="HE414">
        <v>41591.6</v>
      </c>
      <c r="HF414">
        <v>41824.4</v>
      </c>
      <c r="HG414">
        <v>1.92547</v>
      </c>
      <c r="HH414">
        <v>1.87332</v>
      </c>
      <c r="HI414">
        <v>0.0937656</v>
      </c>
      <c r="HJ414">
        <v>0</v>
      </c>
      <c r="HK414">
        <v>28.4653</v>
      </c>
      <c r="HL414">
        <v>999.9</v>
      </c>
      <c r="HM414">
        <v>50.7</v>
      </c>
      <c r="HN414">
        <v>31.6</v>
      </c>
      <c r="HO414">
        <v>26.1797</v>
      </c>
      <c r="HP414">
        <v>62.0498</v>
      </c>
      <c r="HQ414">
        <v>26.0537</v>
      </c>
      <c r="HR414">
        <v>1</v>
      </c>
      <c r="HS414">
        <v>0.06462909999999999</v>
      </c>
      <c r="HT414">
        <v>-0.708919</v>
      </c>
      <c r="HU414">
        <v>20.3378</v>
      </c>
      <c r="HV414">
        <v>5.21699</v>
      </c>
      <c r="HW414">
        <v>12.0132</v>
      </c>
      <c r="HX414">
        <v>4.98835</v>
      </c>
      <c r="HY414">
        <v>3.288</v>
      </c>
      <c r="HZ414">
        <v>9999</v>
      </c>
      <c r="IA414">
        <v>9999</v>
      </c>
      <c r="IB414">
        <v>9999</v>
      </c>
      <c r="IC414">
        <v>999.9</v>
      </c>
      <c r="ID414">
        <v>1.86753</v>
      </c>
      <c r="IE414">
        <v>1.86674</v>
      </c>
      <c r="IF414">
        <v>1.86603</v>
      </c>
      <c r="IG414">
        <v>1.866</v>
      </c>
      <c r="IH414">
        <v>1.86785</v>
      </c>
      <c r="II414">
        <v>1.87027</v>
      </c>
      <c r="IJ414">
        <v>1.86891</v>
      </c>
      <c r="IK414">
        <v>1.87042</v>
      </c>
      <c r="IL414">
        <v>0</v>
      </c>
      <c r="IM414">
        <v>0</v>
      </c>
      <c r="IN414">
        <v>0</v>
      </c>
      <c r="IO414">
        <v>0</v>
      </c>
      <c r="IP414" t="s">
        <v>443</v>
      </c>
      <c r="IQ414" t="s">
        <v>444</v>
      </c>
      <c r="IR414" t="s">
        <v>445</v>
      </c>
      <c r="IS414" t="s">
        <v>445</v>
      </c>
      <c r="IT414" t="s">
        <v>445</v>
      </c>
      <c r="IU414" t="s">
        <v>445</v>
      </c>
      <c r="IV414">
        <v>0</v>
      </c>
      <c r="IW414">
        <v>100</v>
      </c>
      <c r="IX414">
        <v>100</v>
      </c>
      <c r="IY414">
        <v>0.195</v>
      </c>
      <c r="IZ414">
        <v>0.1477</v>
      </c>
      <c r="JA414">
        <v>0.1520806729546384</v>
      </c>
      <c r="JB414">
        <v>0.0003178419753343253</v>
      </c>
      <c r="JC414">
        <v>-6.012475575984678E-07</v>
      </c>
      <c r="JD414">
        <v>7.594320938325871E-11</v>
      </c>
      <c r="JE414">
        <v>-0.06537213769188976</v>
      </c>
      <c r="JF414">
        <v>-0.002779077146552394</v>
      </c>
      <c r="JG414">
        <v>0.0007843295920201409</v>
      </c>
      <c r="JH414">
        <v>-1.211717912536145E-05</v>
      </c>
      <c r="JI414">
        <v>4</v>
      </c>
      <c r="JJ414">
        <v>2338</v>
      </c>
      <c r="JK414">
        <v>1</v>
      </c>
      <c r="JL414">
        <v>27</v>
      </c>
      <c r="JM414">
        <v>190106.1</v>
      </c>
      <c r="JN414">
        <v>190106.2</v>
      </c>
      <c r="JO414">
        <v>0.596924</v>
      </c>
      <c r="JP414">
        <v>2.2876</v>
      </c>
      <c r="JQ414">
        <v>1.39648</v>
      </c>
      <c r="JR414">
        <v>2.34741</v>
      </c>
      <c r="JS414">
        <v>1.49536</v>
      </c>
      <c r="JT414">
        <v>2.66235</v>
      </c>
      <c r="JU414">
        <v>36.5051</v>
      </c>
      <c r="JV414">
        <v>24.07</v>
      </c>
      <c r="JW414">
        <v>18</v>
      </c>
      <c r="JX414">
        <v>488.486</v>
      </c>
      <c r="JY414">
        <v>445.79</v>
      </c>
      <c r="JZ414">
        <v>28.7867</v>
      </c>
      <c r="KA414">
        <v>28.4147</v>
      </c>
      <c r="KB414">
        <v>30.0001</v>
      </c>
      <c r="KC414">
        <v>28.2555</v>
      </c>
      <c r="KD414">
        <v>28.1888</v>
      </c>
      <c r="KE414">
        <v>11.887</v>
      </c>
      <c r="KF414">
        <v>23.6769</v>
      </c>
      <c r="KG414">
        <v>60.2561</v>
      </c>
      <c r="KH414">
        <v>28.7954</v>
      </c>
      <c r="KI414">
        <v>199.588</v>
      </c>
      <c r="KJ414">
        <v>21.704</v>
      </c>
      <c r="KK414">
        <v>101.015</v>
      </c>
      <c r="KL414">
        <v>100.57</v>
      </c>
    </row>
    <row r="415" spans="1:298">
      <c r="A415">
        <v>399</v>
      </c>
      <c r="B415">
        <v>1758653795.1</v>
      </c>
      <c r="C415">
        <v>12169.09999990463</v>
      </c>
      <c r="D415" t="s">
        <v>1246</v>
      </c>
      <c r="E415" t="s">
        <v>1247</v>
      </c>
      <c r="F415">
        <v>5</v>
      </c>
      <c r="G415" t="s">
        <v>1219</v>
      </c>
      <c r="H415" t="s">
        <v>437</v>
      </c>
      <c r="I415" t="s">
        <v>438</v>
      </c>
      <c r="J415">
        <v>1758653787.314285</v>
      </c>
      <c r="K415">
        <f>(L415)/1000</f>
        <v>0</v>
      </c>
      <c r="L415">
        <f>IF(DQ415, AO415, AI415)</f>
        <v>0</v>
      </c>
      <c r="M415">
        <f>IF(DQ415, AJ415, AH415)</f>
        <v>0</v>
      </c>
      <c r="N415">
        <f>DS415 - IF(AV415&gt;1, M415*DM415*100.0/(AX415), 0)</f>
        <v>0</v>
      </c>
      <c r="O415">
        <f>((U415-K415/2)*N415-M415)/(U415+K415/2)</f>
        <v>0</v>
      </c>
      <c r="P415">
        <f>O415*(DZ415+EA415)/1000.0</f>
        <v>0</v>
      </c>
      <c r="Q415">
        <f>(DS415 - IF(AV415&gt;1, M415*DM415*100.0/(AX415), 0))*(DZ415+EA415)/1000.0</f>
        <v>0</v>
      </c>
      <c r="R415">
        <f>2.0/((1/T415-1/S415)+SIGN(T415)*SQRT((1/T415-1/S415)*(1/T415-1/S415) + 4*DN415/((DN415+1)*(DN415+1))*(2*1/T415*1/S415-1/S415*1/S415)))</f>
        <v>0</v>
      </c>
      <c r="S415">
        <f>IF(LEFT(DO415,1)&lt;&gt;"0",IF(LEFT(DO415,1)="1",3.0,DP415),$D$5+$E$5*(EG415*DZ415/($K$5*1000))+$F$5*(EG415*DZ415/($K$5*1000))*MAX(MIN(DM415,$J$5),$I$5)*MAX(MIN(DM415,$J$5),$I$5)+$G$5*MAX(MIN(DM415,$J$5),$I$5)*(EG415*DZ415/($K$5*1000))+$H$5*(EG415*DZ415/($K$5*1000))*(EG415*DZ415/($K$5*1000)))</f>
        <v>0</v>
      </c>
      <c r="T415">
        <f>K415*(1000-(1000*0.61365*exp(17.502*X415/(240.97+X415))/(DZ415+EA415)+DU415)/2)/(1000*0.61365*exp(17.502*X415/(240.97+X415))/(DZ415+EA415)-DU415)</f>
        <v>0</v>
      </c>
      <c r="U415">
        <f>1/((DN415+1)/(R415/1.6)+1/(S415/1.37)) + DN415/((DN415+1)/(R415/1.6) + DN415/(S415/1.37))</f>
        <v>0</v>
      </c>
      <c r="V415">
        <f>(DI415*DL415)</f>
        <v>0</v>
      </c>
      <c r="W415">
        <f>(EB415+(V415+2*0.95*5.67E-8*(((EB415+$B$7)+273)^4-(EB415+273)^4)-44100*K415)/(1.84*29.3*S415+8*0.95*5.67E-8*(EB415+273)^3))</f>
        <v>0</v>
      </c>
      <c r="X415">
        <f>($C$7*EC415+$D$7*ED415+$E$7*W415)</f>
        <v>0</v>
      </c>
      <c r="Y415">
        <f>0.61365*exp(17.502*X415/(240.97+X415))</f>
        <v>0</v>
      </c>
      <c r="Z415">
        <f>(AA415/AB415*100)</f>
        <v>0</v>
      </c>
      <c r="AA415">
        <f>DU415*(DZ415+EA415)/1000</f>
        <v>0</v>
      </c>
      <c r="AB415">
        <f>0.61365*exp(17.502*EB415/(240.97+EB415))</f>
        <v>0</v>
      </c>
      <c r="AC415">
        <f>(Y415-DU415*(DZ415+EA415)/1000)</f>
        <v>0</v>
      </c>
      <c r="AD415">
        <f>(-K415*44100)</f>
        <v>0</v>
      </c>
      <c r="AE415">
        <f>2*29.3*S415*0.92*(EB415-X415)</f>
        <v>0</v>
      </c>
      <c r="AF415">
        <f>2*0.95*5.67E-8*(((EB415+$B$7)+273)^4-(X415+273)^4)</f>
        <v>0</v>
      </c>
      <c r="AG415">
        <f>V415+AF415+AD415+AE415</f>
        <v>0</v>
      </c>
      <c r="AH415">
        <f>DY415*AV415*(DT415-DS415*(1000-AV415*DV415)/(1000-AV415*DU415))/(100*DM415)</f>
        <v>0</v>
      </c>
      <c r="AI415">
        <f>1000*DY415*AV415*(DU415-DV415)/(100*DM415*(1000-AV415*DU415))</f>
        <v>0</v>
      </c>
      <c r="AJ415">
        <f>(AK415 - AL415 - DZ415*1E3/(8.314*(EB415+273.15)) * AN415/DY415 * AM415) * DY415/(100*DM415) * (1000 - DV415)/1000</f>
        <v>0</v>
      </c>
      <c r="AK415">
        <v>220.5080059853966</v>
      </c>
      <c r="AL415">
        <v>226.0567878787879</v>
      </c>
      <c r="AM415">
        <v>-3.317381823644849</v>
      </c>
      <c r="AN415">
        <v>64.96045199614291</v>
      </c>
      <c r="AO415">
        <f>(AQ415 - AP415 + DZ415*1E3/(8.314*(EB415+273.15)) * AS415/DY415 * AR415) * DY415/(100*DM415) * 1000/(1000 - AQ415)</f>
        <v>0</v>
      </c>
      <c r="AP415">
        <v>21.77699872516509</v>
      </c>
      <c r="AQ415">
        <v>23.8478909090909</v>
      </c>
      <c r="AR415">
        <v>0.0005334394244841219</v>
      </c>
      <c r="AS415">
        <v>107.0869197867366</v>
      </c>
      <c r="AT415">
        <v>1</v>
      </c>
      <c r="AU415">
        <v>0</v>
      </c>
      <c r="AV415">
        <f>IF(AT415*$H$13&gt;=AX415,1.0,(AX415/(AX415-AT415*$H$13)))</f>
        <v>0</v>
      </c>
      <c r="AW415">
        <f>(AV415-1)*100</f>
        <v>0</v>
      </c>
      <c r="AX415">
        <f>MAX(0,($B$13+$C$13*EG415)/(1+$D$13*EG415)*DZ415/(EB415+273)*$E$13)</f>
        <v>0</v>
      </c>
      <c r="AY415" t="s">
        <v>439</v>
      </c>
      <c r="AZ415" t="s">
        <v>439</v>
      </c>
      <c r="BA415">
        <v>0</v>
      </c>
      <c r="BB415">
        <v>0</v>
      </c>
      <c r="BC415">
        <f>1-BA415/BB415</f>
        <v>0</v>
      </c>
      <c r="BD415">
        <v>0</v>
      </c>
      <c r="BE415" t="s">
        <v>439</v>
      </c>
      <c r="BF415" t="s">
        <v>439</v>
      </c>
      <c r="BG415">
        <v>0</v>
      </c>
      <c r="BH415">
        <v>0</v>
      </c>
      <c r="BI415">
        <f>1-BG415/BH415</f>
        <v>0</v>
      </c>
      <c r="BJ415">
        <v>0.5</v>
      </c>
      <c r="BK415">
        <f>DJ415</f>
        <v>0</v>
      </c>
      <c r="BL415">
        <f>M415</f>
        <v>0</v>
      </c>
      <c r="BM415">
        <f>BI415*BJ415*BK415</f>
        <v>0</v>
      </c>
      <c r="BN415">
        <f>(BL415-BD415)/BK415</f>
        <v>0</v>
      </c>
      <c r="BO415">
        <f>(BB415-BH415)/BH415</f>
        <v>0</v>
      </c>
      <c r="BP415">
        <f>BA415/(BC415+BA415/BH415)</f>
        <v>0</v>
      </c>
      <c r="BQ415" t="s">
        <v>439</v>
      </c>
      <c r="BR415">
        <v>0</v>
      </c>
      <c r="BS415">
        <f>IF(BR415&lt;&gt;0, BR415, BP415)</f>
        <v>0</v>
      </c>
      <c r="BT415">
        <f>1-BS415/BH415</f>
        <v>0</v>
      </c>
      <c r="BU415">
        <f>(BH415-BG415)/(BH415-BS415)</f>
        <v>0</v>
      </c>
      <c r="BV415">
        <f>(BB415-BH415)/(BB415-BS415)</f>
        <v>0</v>
      </c>
      <c r="BW415">
        <f>(BH415-BG415)/(BH415-BA415)</f>
        <v>0</v>
      </c>
      <c r="BX415">
        <f>(BB415-BH415)/(BB415-BA415)</f>
        <v>0</v>
      </c>
      <c r="BY415">
        <f>(BU415*BS415/BG415)</f>
        <v>0</v>
      </c>
      <c r="BZ415">
        <f>(1-BY415)</f>
        <v>0</v>
      </c>
      <c r="DI415">
        <f>$B$11*EH415+$C$11*EI415+$F$11*ET415*(1-EW415)</f>
        <v>0</v>
      </c>
      <c r="DJ415">
        <f>DI415*DK415</f>
        <v>0</v>
      </c>
      <c r="DK415">
        <f>($B$11*$D$9+$C$11*$D$9+$F$11*((FG415+EY415)/MAX(FG415+EY415+FH415, 0.1)*$I$9+FH415/MAX(FG415+EY415+FH415, 0.1)*$J$9))/($B$11+$C$11+$F$11)</f>
        <v>0</v>
      </c>
      <c r="DL415">
        <f>($B$11*$K$9+$C$11*$K$9+$F$11*((FG415+EY415)/MAX(FG415+EY415+FH415, 0.1)*$P$9+FH415/MAX(FG415+EY415+FH415, 0.1)*$Q$9))/($B$11+$C$11+$F$11)</f>
        <v>0</v>
      </c>
      <c r="DM415">
        <v>2.96</v>
      </c>
      <c r="DN415">
        <v>0.5</v>
      </c>
      <c r="DO415" t="s">
        <v>440</v>
      </c>
      <c r="DP415">
        <v>2</v>
      </c>
      <c r="DQ415" t="b">
        <v>1</v>
      </c>
      <c r="DR415">
        <v>1758653787.314285</v>
      </c>
      <c r="DS415">
        <v>244.2342500000001</v>
      </c>
      <c r="DT415">
        <v>231.4668928571428</v>
      </c>
      <c r="DU415">
        <v>23.81795</v>
      </c>
      <c r="DV415">
        <v>21.777825</v>
      </c>
      <c r="DW415">
        <v>244.03925</v>
      </c>
      <c r="DX415">
        <v>23.670375</v>
      </c>
      <c r="DY415">
        <v>500.0022500000001</v>
      </c>
      <c r="DZ415">
        <v>90.39488214285714</v>
      </c>
      <c r="EA415">
        <v>0.03026583928571428</v>
      </c>
      <c r="EB415">
        <v>30.10146428571429</v>
      </c>
      <c r="EC415">
        <v>29.9849</v>
      </c>
      <c r="ED415">
        <v>999.9000000000002</v>
      </c>
      <c r="EE415">
        <v>0</v>
      </c>
      <c r="EF415">
        <v>0</v>
      </c>
      <c r="EG415">
        <v>9998.731785714286</v>
      </c>
      <c r="EH415">
        <v>0</v>
      </c>
      <c r="EI415">
        <v>11.8598</v>
      </c>
      <c r="EJ415">
        <v>12.76727142857143</v>
      </c>
      <c r="EK415">
        <v>250.1929642857143</v>
      </c>
      <c r="EL415">
        <v>236.6200714285714</v>
      </c>
      <c r="EM415">
        <v>2.0401275</v>
      </c>
      <c r="EN415">
        <v>231.4668928571428</v>
      </c>
      <c r="EO415">
        <v>21.777825</v>
      </c>
      <c r="EP415">
        <v>2.153020714285714</v>
      </c>
      <c r="EQ415">
        <v>1.968604642857143</v>
      </c>
      <c r="ER415">
        <v>18.616975</v>
      </c>
      <c r="ES415">
        <v>17.19404642857143</v>
      </c>
      <c r="ET415">
        <v>2000.039285714285</v>
      </c>
      <c r="EU415">
        <v>0.979994357142857</v>
      </c>
      <c r="EV415">
        <v>0.02000584285714286</v>
      </c>
      <c r="EW415">
        <v>0</v>
      </c>
      <c r="EX415">
        <v>436.0283571428571</v>
      </c>
      <c r="EY415">
        <v>5.00097</v>
      </c>
      <c r="EZ415">
        <v>8854.808928571429</v>
      </c>
      <c r="FA415">
        <v>16707.87142857143</v>
      </c>
      <c r="FB415">
        <v>40.68699999999999</v>
      </c>
      <c r="FC415">
        <v>41.01992857142857</v>
      </c>
      <c r="FD415">
        <v>40.625</v>
      </c>
      <c r="FE415">
        <v>40.66264285714285</v>
      </c>
      <c r="FF415">
        <v>41.26992857142857</v>
      </c>
      <c r="FG415">
        <v>1955.129285714286</v>
      </c>
      <c r="FH415">
        <v>39.91</v>
      </c>
      <c r="FI415">
        <v>0</v>
      </c>
      <c r="FJ415">
        <v>1758653796.6</v>
      </c>
      <c r="FK415">
        <v>0</v>
      </c>
      <c r="FL415">
        <v>436.1970000000001</v>
      </c>
      <c r="FM415">
        <v>11.12423076380329</v>
      </c>
      <c r="FN415">
        <v>221.5130772513507</v>
      </c>
      <c r="FO415">
        <v>8857.8956</v>
      </c>
      <c r="FP415">
        <v>15</v>
      </c>
      <c r="FQ415">
        <v>0</v>
      </c>
      <c r="FR415" t="s">
        <v>441</v>
      </c>
      <c r="FS415">
        <v>1747247426.5</v>
      </c>
      <c r="FT415">
        <v>1747247420.5</v>
      </c>
      <c r="FU415">
        <v>0</v>
      </c>
      <c r="FV415">
        <v>1.027</v>
      </c>
      <c r="FW415">
        <v>0.031</v>
      </c>
      <c r="FX415">
        <v>0.02</v>
      </c>
      <c r="FY415">
        <v>0.05</v>
      </c>
      <c r="FZ415">
        <v>420</v>
      </c>
      <c r="GA415">
        <v>16</v>
      </c>
      <c r="GB415">
        <v>0.01</v>
      </c>
      <c r="GC415">
        <v>0.1</v>
      </c>
      <c r="GD415">
        <v>12.56605365853658</v>
      </c>
      <c r="GE415">
        <v>4.715144947735205</v>
      </c>
      <c r="GF415">
        <v>0.4719591332543791</v>
      </c>
      <c r="GG415">
        <v>0</v>
      </c>
      <c r="GH415">
        <v>435.6155882352942</v>
      </c>
      <c r="GI415">
        <v>10.10077921616045</v>
      </c>
      <c r="GJ415">
        <v>1.019686691144335</v>
      </c>
      <c r="GK415">
        <v>-1</v>
      </c>
      <c r="GL415">
        <v>2.028604634146342</v>
      </c>
      <c r="GM415">
        <v>0.2539045296167229</v>
      </c>
      <c r="GN415">
        <v>0.02507068087428614</v>
      </c>
      <c r="GO415">
        <v>0</v>
      </c>
      <c r="GP415">
        <v>0</v>
      </c>
      <c r="GQ415">
        <v>2</v>
      </c>
      <c r="GR415" t="s">
        <v>482</v>
      </c>
      <c r="GS415">
        <v>3.136</v>
      </c>
      <c r="GT415">
        <v>2.69084</v>
      </c>
      <c r="GU415">
        <v>0.0550851</v>
      </c>
      <c r="GV415">
        <v>0.0516476</v>
      </c>
      <c r="GW415">
        <v>0.105823</v>
      </c>
      <c r="GX415">
        <v>0.0981059</v>
      </c>
      <c r="GY415">
        <v>30044.4</v>
      </c>
      <c r="GZ415">
        <v>30209.7</v>
      </c>
      <c r="HA415">
        <v>29555.8</v>
      </c>
      <c r="HB415">
        <v>29436.8</v>
      </c>
      <c r="HC415">
        <v>34914.4</v>
      </c>
      <c r="HD415">
        <v>35166.6</v>
      </c>
      <c r="HE415">
        <v>41590.6</v>
      </c>
      <c r="HF415">
        <v>41824.8</v>
      </c>
      <c r="HG415">
        <v>1.9255</v>
      </c>
      <c r="HH415">
        <v>1.87353</v>
      </c>
      <c r="HI415">
        <v>0.0925139</v>
      </c>
      <c r="HJ415">
        <v>0</v>
      </c>
      <c r="HK415">
        <v>28.4622</v>
      </c>
      <c r="HL415">
        <v>999.9</v>
      </c>
      <c r="HM415">
        <v>50.7</v>
      </c>
      <c r="HN415">
        <v>31.6</v>
      </c>
      <c r="HO415">
        <v>26.1812</v>
      </c>
      <c r="HP415">
        <v>62.0298</v>
      </c>
      <c r="HQ415">
        <v>25.9495</v>
      </c>
      <c r="HR415">
        <v>1</v>
      </c>
      <c r="HS415">
        <v>0.064718</v>
      </c>
      <c r="HT415">
        <v>-0.716634</v>
      </c>
      <c r="HU415">
        <v>20.3377</v>
      </c>
      <c r="HV415">
        <v>5.21579</v>
      </c>
      <c r="HW415">
        <v>12.0119</v>
      </c>
      <c r="HX415">
        <v>4.98795</v>
      </c>
      <c r="HY415">
        <v>3.28803</v>
      </c>
      <c r="HZ415">
        <v>9999</v>
      </c>
      <c r="IA415">
        <v>9999</v>
      </c>
      <c r="IB415">
        <v>9999</v>
      </c>
      <c r="IC415">
        <v>999.9</v>
      </c>
      <c r="ID415">
        <v>1.86756</v>
      </c>
      <c r="IE415">
        <v>1.86674</v>
      </c>
      <c r="IF415">
        <v>1.86602</v>
      </c>
      <c r="IG415">
        <v>1.866</v>
      </c>
      <c r="IH415">
        <v>1.86784</v>
      </c>
      <c r="II415">
        <v>1.87027</v>
      </c>
      <c r="IJ415">
        <v>1.86892</v>
      </c>
      <c r="IK415">
        <v>1.87042</v>
      </c>
      <c r="IL415">
        <v>0</v>
      </c>
      <c r="IM415">
        <v>0</v>
      </c>
      <c r="IN415">
        <v>0</v>
      </c>
      <c r="IO415">
        <v>0</v>
      </c>
      <c r="IP415" t="s">
        <v>443</v>
      </c>
      <c r="IQ415" t="s">
        <v>444</v>
      </c>
      <c r="IR415" t="s">
        <v>445</v>
      </c>
      <c r="IS415" t="s">
        <v>445</v>
      </c>
      <c r="IT415" t="s">
        <v>445</v>
      </c>
      <c r="IU415" t="s">
        <v>445</v>
      </c>
      <c r="IV415">
        <v>0</v>
      </c>
      <c r="IW415">
        <v>100</v>
      </c>
      <c r="IX415">
        <v>100</v>
      </c>
      <c r="IY415">
        <v>0.194</v>
      </c>
      <c r="IZ415">
        <v>0.148</v>
      </c>
      <c r="JA415">
        <v>0.1520806729546384</v>
      </c>
      <c r="JB415">
        <v>0.0003178419753343253</v>
      </c>
      <c r="JC415">
        <v>-6.012475575984678E-07</v>
      </c>
      <c r="JD415">
        <v>7.594320938325871E-11</v>
      </c>
      <c r="JE415">
        <v>-0.06537213769188976</v>
      </c>
      <c r="JF415">
        <v>-0.002779077146552394</v>
      </c>
      <c r="JG415">
        <v>0.0007843295920201409</v>
      </c>
      <c r="JH415">
        <v>-1.211717912536145E-05</v>
      </c>
      <c r="JI415">
        <v>4</v>
      </c>
      <c r="JJ415">
        <v>2338</v>
      </c>
      <c r="JK415">
        <v>1</v>
      </c>
      <c r="JL415">
        <v>27</v>
      </c>
      <c r="JM415">
        <v>190106.1</v>
      </c>
      <c r="JN415">
        <v>190106.2</v>
      </c>
      <c r="JO415">
        <v>0.562744</v>
      </c>
      <c r="JP415">
        <v>2.29858</v>
      </c>
      <c r="JQ415">
        <v>1.39648</v>
      </c>
      <c r="JR415">
        <v>2.34985</v>
      </c>
      <c r="JS415">
        <v>1.49536</v>
      </c>
      <c r="JT415">
        <v>2.7124</v>
      </c>
      <c r="JU415">
        <v>36.5051</v>
      </c>
      <c r="JV415">
        <v>24.0612</v>
      </c>
      <c r="JW415">
        <v>18</v>
      </c>
      <c r="JX415">
        <v>488.518</v>
      </c>
      <c r="JY415">
        <v>445.914</v>
      </c>
      <c r="JZ415">
        <v>28.7968</v>
      </c>
      <c r="KA415">
        <v>28.4147</v>
      </c>
      <c r="KB415">
        <v>30.0002</v>
      </c>
      <c r="KC415">
        <v>28.2574</v>
      </c>
      <c r="KD415">
        <v>28.1888</v>
      </c>
      <c r="KE415">
        <v>11.1343</v>
      </c>
      <c r="KF415">
        <v>23.9628</v>
      </c>
      <c r="KG415">
        <v>60.2561</v>
      </c>
      <c r="KH415">
        <v>28.8021</v>
      </c>
      <c r="KI415">
        <v>179.553</v>
      </c>
      <c r="KJ415">
        <v>21.6623</v>
      </c>
      <c r="KK415">
        <v>101.013</v>
      </c>
      <c r="KL415">
        <v>100.571</v>
      </c>
    </row>
    <row r="416" spans="1:298">
      <c r="A416">
        <v>400</v>
      </c>
      <c r="B416">
        <v>1758653800.1</v>
      </c>
      <c r="C416">
        <v>12174.09999990463</v>
      </c>
      <c r="D416" t="s">
        <v>1248</v>
      </c>
      <c r="E416" t="s">
        <v>1249</v>
      </c>
      <c r="F416">
        <v>5</v>
      </c>
      <c r="G416" t="s">
        <v>1219</v>
      </c>
      <c r="H416" t="s">
        <v>437</v>
      </c>
      <c r="I416" t="s">
        <v>438</v>
      </c>
      <c r="J416">
        <v>1758653792.6</v>
      </c>
      <c r="K416">
        <f>(L416)/1000</f>
        <v>0</v>
      </c>
      <c r="L416">
        <f>IF(DQ416, AO416, AI416)</f>
        <v>0</v>
      </c>
      <c r="M416">
        <f>IF(DQ416, AJ416, AH416)</f>
        <v>0</v>
      </c>
      <c r="N416">
        <f>DS416 - IF(AV416&gt;1, M416*DM416*100.0/(AX416), 0)</f>
        <v>0</v>
      </c>
      <c r="O416">
        <f>((U416-K416/2)*N416-M416)/(U416+K416/2)</f>
        <v>0</v>
      </c>
      <c r="P416">
        <f>O416*(DZ416+EA416)/1000.0</f>
        <v>0</v>
      </c>
      <c r="Q416">
        <f>(DS416 - IF(AV416&gt;1, M416*DM416*100.0/(AX416), 0))*(DZ416+EA416)/1000.0</f>
        <v>0</v>
      </c>
      <c r="R416">
        <f>2.0/((1/T416-1/S416)+SIGN(T416)*SQRT((1/T416-1/S416)*(1/T416-1/S416) + 4*DN416/((DN416+1)*(DN416+1))*(2*1/T416*1/S416-1/S416*1/S416)))</f>
        <v>0</v>
      </c>
      <c r="S416">
        <f>IF(LEFT(DO416,1)&lt;&gt;"0",IF(LEFT(DO416,1)="1",3.0,DP416),$D$5+$E$5*(EG416*DZ416/($K$5*1000))+$F$5*(EG416*DZ416/($K$5*1000))*MAX(MIN(DM416,$J$5),$I$5)*MAX(MIN(DM416,$J$5),$I$5)+$G$5*MAX(MIN(DM416,$J$5),$I$5)*(EG416*DZ416/($K$5*1000))+$H$5*(EG416*DZ416/($K$5*1000))*(EG416*DZ416/($K$5*1000)))</f>
        <v>0</v>
      </c>
      <c r="T416">
        <f>K416*(1000-(1000*0.61365*exp(17.502*X416/(240.97+X416))/(DZ416+EA416)+DU416)/2)/(1000*0.61365*exp(17.502*X416/(240.97+X416))/(DZ416+EA416)-DU416)</f>
        <v>0</v>
      </c>
      <c r="U416">
        <f>1/((DN416+1)/(R416/1.6)+1/(S416/1.37)) + DN416/((DN416+1)/(R416/1.6) + DN416/(S416/1.37))</f>
        <v>0</v>
      </c>
      <c r="V416">
        <f>(DI416*DL416)</f>
        <v>0</v>
      </c>
      <c r="W416">
        <f>(EB416+(V416+2*0.95*5.67E-8*(((EB416+$B$7)+273)^4-(EB416+273)^4)-44100*K416)/(1.84*29.3*S416+8*0.95*5.67E-8*(EB416+273)^3))</f>
        <v>0</v>
      </c>
      <c r="X416">
        <f>($C$7*EC416+$D$7*ED416+$E$7*W416)</f>
        <v>0</v>
      </c>
      <c r="Y416">
        <f>0.61365*exp(17.502*X416/(240.97+X416))</f>
        <v>0</v>
      </c>
      <c r="Z416">
        <f>(AA416/AB416*100)</f>
        <v>0</v>
      </c>
      <c r="AA416">
        <f>DU416*(DZ416+EA416)/1000</f>
        <v>0</v>
      </c>
      <c r="AB416">
        <f>0.61365*exp(17.502*EB416/(240.97+EB416))</f>
        <v>0</v>
      </c>
      <c r="AC416">
        <f>(Y416-DU416*(DZ416+EA416)/1000)</f>
        <v>0</v>
      </c>
      <c r="AD416">
        <f>(-K416*44100)</f>
        <v>0</v>
      </c>
      <c r="AE416">
        <f>2*29.3*S416*0.92*(EB416-X416)</f>
        <v>0</v>
      </c>
      <c r="AF416">
        <f>2*0.95*5.67E-8*(((EB416+$B$7)+273)^4-(X416+273)^4)</f>
        <v>0</v>
      </c>
      <c r="AG416">
        <f>V416+AF416+AD416+AE416</f>
        <v>0</v>
      </c>
      <c r="AH416">
        <f>DY416*AV416*(DT416-DS416*(1000-AV416*DV416)/(1000-AV416*DU416))/(100*DM416)</f>
        <v>0</v>
      </c>
      <c r="AI416">
        <f>1000*DY416*AV416*(DU416-DV416)/(100*DM416*(1000-AV416*DU416))</f>
        <v>0</v>
      </c>
      <c r="AJ416">
        <f>(AK416 - AL416 - DZ416*1E3/(8.314*(EB416+273.15)) * AN416/DY416 * AM416) * DY416/(100*DM416) * (1000 - DV416)/1000</f>
        <v>0</v>
      </c>
      <c r="AK416">
        <v>203.6899060934007</v>
      </c>
      <c r="AL416">
        <v>209.555896969697</v>
      </c>
      <c r="AM416">
        <v>-3.295031612023009</v>
      </c>
      <c r="AN416">
        <v>64.96045199614291</v>
      </c>
      <c r="AO416">
        <f>(AQ416 - AP416 + DZ416*1E3/(8.314*(EB416+273.15)) * AS416/DY416 * AR416) * DY416/(100*DM416) * 1000/(1000 - AQ416)</f>
        <v>0</v>
      </c>
      <c r="AP416">
        <v>21.76936470173802</v>
      </c>
      <c r="AQ416">
        <v>23.87016787878787</v>
      </c>
      <c r="AR416">
        <v>0.0004081990415500435</v>
      </c>
      <c r="AS416">
        <v>107.0869197867366</v>
      </c>
      <c r="AT416">
        <v>1</v>
      </c>
      <c r="AU416">
        <v>0</v>
      </c>
      <c r="AV416">
        <f>IF(AT416*$H$13&gt;=AX416,1.0,(AX416/(AX416-AT416*$H$13)))</f>
        <v>0</v>
      </c>
      <c r="AW416">
        <f>(AV416-1)*100</f>
        <v>0</v>
      </c>
      <c r="AX416">
        <f>MAX(0,($B$13+$C$13*EG416)/(1+$D$13*EG416)*DZ416/(EB416+273)*$E$13)</f>
        <v>0</v>
      </c>
      <c r="AY416" t="s">
        <v>439</v>
      </c>
      <c r="AZ416" t="s">
        <v>439</v>
      </c>
      <c r="BA416">
        <v>0</v>
      </c>
      <c r="BB416">
        <v>0</v>
      </c>
      <c r="BC416">
        <f>1-BA416/BB416</f>
        <v>0</v>
      </c>
      <c r="BD416">
        <v>0</v>
      </c>
      <c r="BE416" t="s">
        <v>439</v>
      </c>
      <c r="BF416" t="s">
        <v>439</v>
      </c>
      <c r="BG416">
        <v>0</v>
      </c>
      <c r="BH416">
        <v>0</v>
      </c>
      <c r="BI416">
        <f>1-BG416/BH416</f>
        <v>0</v>
      </c>
      <c r="BJ416">
        <v>0.5</v>
      </c>
      <c r="BK416">
        <f>DJ416</f>
        <v>0</v>
      </c>
      <c r="BL416">
        <f>M416</f>
        <v>0</v>
      </c>
      <c r="BM416">
        <f>BI416*BJ416*BK416</f>
        <v>0</v>
      </c>
      <c r="BN416">
        <f>(BL416-BD416)/BK416</f>
        <v>0</v>
      </c>
      <c r="BO416">
        <f>(BB416-BH416)/BH416</f>
        <v>0</v>
      </c>
      <c r="BP416">
        <f>BA416/(BC416+BA416/BH416)</f>
        <v>0</v>
      </c>
      <c r="BQ416" t="s">
        <v>439</v>
      </c>
      <c r="BR416">
        <v>0</v>
      </c>
      <c r="BS416">
        <f>IF(BR416&lt;&gt;0, BR416, BP416)</f>
        <v>0</v>
      </c>
      <c r="BT416">
        <f>1-BS416/BH416</f>
        <v>0</v>
      </c>
      <c r="BU416">
        <f>(BH416-BG416)/(BH416-BS416)</f>
        <v>0</v>
      </c>
      <c r="BV416">
        <f>(BB416-BH416)/(BB416-BS416)</f>
        <v>0</v>
      </c>
      <c r="BW416">
        <f>(BH416-BG416)/(BH416-BA416)</f>
        <v>0</v>
      </c>
      <c r="BX416">
        <f>(BB416-BH416)/(BB416-BA416)</f>
        <v>0</v>
      </c>
      <c r="BY416">
        <f>(BU416*BS416/BG416)</f>
        <v>0</v>
      </c>
      <c r="BZ416">
        <f>(1-BY416)</f>
        <v>0</v>
      </c>
      <c r="DI416">
        <f>$B$11*EH416+$C$11*EI416+$F$11*ET416*(1-EW416)</f>
        <v>0</v>
      </c>
      <c r="DJ416">
        <f>DI416*DK416</f>
        <v>0</v>
      </c>
      <c r="DK416">
        <f>($B$11*$D$9+$C$11*$D$9+$F$11*((FG416+EY416)/MAX(FG416+EY416+FH416, 0.1)*$I$9+FH416/MAX(FG416+EY416+FH416, 0.1)*$J$9))/($B$11+$C$11+$F$11)</f>
        <v>0</v>
      </c>
      <c r="DL416">
        <f>($B$11*$K$9+$C$11*$K$9+$F$11*((FG416+EY416)/MAX(FG416+EY416+FH416, 0.1)*$P$9+FH416/MAX(FG416+EY416+FH416, 0.1)*$Q$9))/($B$11+$C$11+$F$11)</f>
        <v>0</v>
      </c>
      <c r="DM416">
        <v>2.96</v>
      </c>
      <c r="DN416">
        <v>0.5</v>
      </c>
      <c r="DO416" t="s">
        <v>440</v>
      </c>
      <c r="DP416">
        <v>2</v>
      </c>
      <c r="DQ416" t="b">
        <v>1</v>
      </c>
      <c r="DR416">
        <v>1758653792.6</v>
      </c>
      <c r="DS416">
        <v>227.1286666666666</v>
      </c>
      <c r="DT416">
        <v>213.9431851851852</v>
      </c>
      <c r="DU416">
        <v>23.83966666666667</v>
      </c>
      <c r="DV416">
        <v>21.77426296296296</v>
      </c>
      <c r="DW416">
        <v>226.9346296296296</v>
      </c>
      <c r="DX416">
        <v>23.69178518518519</v>
      </c>
      <c r="DY416">
        <v>499.9832962962963</v>
      </c>
      <c r="DZ416">
        <v>90.39526666666664</v>
      </c>
      <c r="EA416">
        <v>0.03041669259259259</v>
      </c>
      <c r="EB416">
        <v>30.09838518518519</v>
      </c>
      <c r="EC416">
        <v>29.97906666666667</v>
      </c>
      <c r="ED416">
        <v>999.9000000000001</v>
      </c>
      <c r="EE416">
        <v>0</v>
      </c>
      <c r="EF416">
        <v>0</v>
      </c>
      <c r="EG416">
        <v>9995.790370370371</v>
      </c>
      <c r="EH416">
        <v>0</v>
      </c>
      <c r="EI416">
        <v>11.8598</v>
      </c>
      <c r="EJ416">
        <v>13.18548888888889</v>
      </c>
      <c r="EK416">
        <v>232.6752222222222</v>
      </c>
      <c r="EL416">
        <v>218.7054074074074</v>
      </c>
      <c r="EM416">
        <v>2.065394074074074</v>
      </c>
      <c r="EN416">
        <v>213.9431851851852</v>
      </c>
      <c r="EO416">
        <v>21.77426296296296</v>
      </c>
      <c r="EP416">
        <v>2.154992222222222</v>
      </c>
      <c r="EQ416">
        <v>1.968290740740741</v>
      </c>
      <c r="ER416">
        <v>18.6316</v>
      </c>
      <c r="ES416">
        <v>17.19153333333334</v>
      </c>
      <c r="ET416">
        <v>2000.020740740741</v>
      </c>
      <c r="EU416">
        <v>0.9799941111111109</v>
      </c>
      <c r="EV416">
        <v>0.02000608518518519</v>
      </c>
      <c r="EW416">
        <v>0</v>
      </c>
      <c r="EX416">
        <v>437.0229629629629</v>
      </c>
      <c r="EY416">
        <v>5.00097</v>
      </c>
      <c r="EZ416">
        <v>8874.807407407408</v>
      </c>
      <c r="FA416">
        <v>16707.71851851852</v>
      </c>
      <c r="FB416">
        <v>40.68699999999999</v>
      </c>
      <c r="FC416">
        <v>41.01607407407406</v>
      </c>
      <c r="FD416">
        <v>40.625</v>
      </c>
      <c r="FE416">
        <v>40.66174074074074</v>
      </c>
      <c r="FF416">
        <v>41.26607407407408</v>
      </c>
      <c r="FG416">
        <v>1955.110740740741</v>
      </c>
      <c r="FH416">
        <v>39.91</v>
      </c>
      <c r="FI416">
        <v>0</v>
      </c>
      <c r="FJ416">
        <v>1758653801.4</v>
      </c>
      <c r="FK416">
        <v>0</v>
      </c>
      <c r="FL416">
        <v>437.11644</v>
      </c>
      <c r="FM416">
        <v>11.66176919478713</v>
      </c>
      <c r="FN416">
        <v>241.0299996415678</v>
      </c>
      <c r="FO416">
        <v>8876.3704</v>
      </c>
      <c r="FP416">
        <v>15</v>
      </c>
      <c r="FQ416">
        <v>0</v>
      </c>
      <c r="FR416" t="s">
        <v>441</v>
      </c>
      <c r="FS416">
        <v>1747247426.5</v>
      </c>
      <c r="FT416">
        <v>1747247420.5</v>
      </c>
      <c r="FU416">
        <v>0</v>
      </c>
      <c r="FV416">
        <v>1.027</v>
      </c>
      <c r="FW416">
        <v>0.031</v>
      </c>
      <c r="FX416">
        <v>0.02</v>
      </c>
      <c r="FY416">
        <v>0.05</v>
      </c>
      <c r="FZ416">
        <v>420</v>
      </c>
      <c r="GA416">
        <v>16</v>
      </c>
      <c r="GB416">
        <v>0.01</v>
      </c>
      <c r="GC416">
        <v>0.1</v>
      </c>
      <c r="GD416">
        <v>12.87328780487805</v>
      </c>
      <c r="GE416">
        <v>4.89485226480837</v>
      </c>
      <c r="GF416">
        <v>0.4887532612055738</v>
      </c>
      <c r="GG416">
        <v>0</v>
      </c>
      <c r="GH416">
        <v>436.2606470588235</v>
      </c>
      <c r="GI416">
        <v>10.88440030457589</v>
      </c>
      <c r="GJ416">
        <v>1.098077621877357</v>
      </c>
      <c r="GK416">
        <v>-1</v>
      </c>
      <c r="GL416">
        <v>2.046685609756097</v>
      </c>
      <c r="GM416">
        <v>0.265645923344952</v>
      </c>
      <c r="GN416">
        <v>0.02632881006164813</v>
      </c>
      <c r="GO416">
        <v>0</v>
      </c>
      <c r="GP416">
        <v>0</v>
      </c>
      <c r="GQ416">
        <v>2</v>
      </c>
      <c r="GR416" t="s">
        <v>482</v>
      </c>
      <c r="GS416">
        <v>3.13599</v>
      </c>
      <c r="GT416">
        <v>2.69079</v>
      </c>
      <c r="GU416">
        <v>0.0514888</v>
      </c>
      <c r="GV416">
        <v>0.0479122</v>
      </c>
      <c r="GW416">
        <v>0.105892</v>
      </c>
      <c r="GX416">
        <v>0.0980361</v>
      </c>
      <c r="GY416">
        <v>30158.8</v>
      </c>
      <c r="GZ416">
        <v>30328.8</v>
      </c>
      <c r="HA416">
        <v>29555.9</v>
      </c>
      <c r="HB416">
        <v>29437</v>
      </c>
      <c r="HC416">
        <v>34911.3</v>
      </c>
      <c r="HD416">
        <v>35169.3</v>
      </c>
      <c r="HE416">
        <v>41590.4</v>
      </c>
      <c r="HF416">
        <v>41824.8</v>
      </c>
      <c r="HG416">
        <v>1.9253</v>
      </c>
      <c r="HH416">
        <v>1.8733</v>
      </c>
      <c r="HI416">
        <v>0.0922568</v>
      </c>
      <c r="HJ416">
        <v>0</v>
      </c>
      <c r="HK416">
        <v>28.459</v>
      </c>
      <c r="HL416">
        <v>999.9</v>
      </c>
      <c r="HM416">
        <v>50.6</v>
      </c>
      <c r="HN416">
        <v>31.6</v>
      </c>
      <c r="HO416">
        <v>26.1312</v>
      </c>
      <c r="HP416">
        <v>61.9498</v>
      </c>
      <c r="HQ416">
        <v>26.0457</v>
      </c>
      <c r="HR416">
        <v>1</v>
      </c>
      <c r="HS416">
        <v>0.0646164</v>
      </c>
      <c r="HT416">
        <v>-0.763883</v>
      </c>
      <c r="HU416">
        <v>20.3375</v>
      </c>
      <c r="HV416">
        <v>5.21579</v>
      </c>
      <c r="HW416">
        <v>12.0123</v>
      </c>
      <c r="HX416">
        <v>4.9879</v>
      </c>
      <c r="HY416">
        <v>3.288</v>
      </c>
      <c r="HZ416">
        <v>9999</v>
      </c>
      <c r="IA416">
        <v>9999</v>
      </c>
      <c r="IB416">
        <v>9999</v>
      </c>
      <c r="IC416">
        <v>999.9</v>
      </c>
      <c r="ID416">
        <v>1.86756</v>
      </c>
      <c r="IE416">
        <v>1.86675</v>
      </c>
      <c r="IF416">
        <v>1.86603</v>
      </c>
      <c r="IG416">
        <v>1.866</v>
      </c>
      <c r="IH416">
        <v>1.86789</v>
      </c>
      <c r="II416">
        <v>1.87027</v>
      </c>
      <c r="IJ416">
        <v>1.86893</v>
      </c>
      <c r="IK416">
        <v>1.87042</v>
      </c>
      <c r="IL416">
        <v>0</v>
      </c>
      <c r="IM416">
        <v>0</v>
      </c>
      <c r="IN416">
        <v>0</v>
      </c>
      <c r="IO416">
        <v>0</v>
      </c>
      <c r="IP416" t="s">
        <v>443</v>
      </c>
      <c r="IQ416" t="s">
        <v>444</v>
      </c>
      <c r="IR416" t="s">
        <v>445</v>
      </c>
      <c r="IS416" t="s">
        <v>445</v>
      </c>
      <c r="IT416" t="s">
        <v>445</v>
      </c>
      <c r="IU416" t="s">
        <v>445</v>
      </c>
      <c r="IV416">
        <v>0</v>
      </c>
      <c r="IW416">
        <v>100</v>
      </c>
      <c r="IX416">
        <v>100</v>
      </c>
      <c r="IY416">
        <v>0.193</v>
      </c>
      <c r="IZ416">
        <v>0.1483</v>
      </c>
      <c r="JA416">
        <v>0.1520806729546384</v>
      </c>
      <c r="JB416">
        <v>0.0003178419753343253</v>
      </c>
      <c r="JC416">
        <v>-6.012475575984678E-07</v>
      </c>
      <c r="JD416">
        <v>7.594320938325871E-11</v>
      </c>
      <c r="JE416">
        <v>-0.06537213769188976</v>
      </c>
      <c r="JF416">
        <v>-0.002779077146552394</v>
      </c>
      <c r="JG416">
        <v>0.0007843295920201409</v>
      </c>
      <c r="JH416">
        <v>-1.211717912536145E-05</v>
      </c>
      <c r="JI416">
        <v>4</v>
      </c>
      <c r="JJ416">
        <v>2338</v>
      </c>
      <c r="JK416">
        <v>1</v>
      </c>
      <c r="JL416">
        <v>27</v>
      </c>
      <c r="JM416">
        <v>190106.2</v>
      </c>
      <c r="JN416">
        <v>190106.3</v>
      </c>
      <c r="JO416">
        <v>0.523682</v>
      </c>
      <c r="JP416">
        <v>2.29614</v>
      </c>
      <c r="JQ416">
        <v>1.39648</v>
      </c>
      <c r="JR416">
        <v>2.34741</v>
      </c>
      <c r="JS416">
        <v>1.49536</v>
      </c>
      <c r="JT416">
        <v>2.68555</v>
      </c>
      <c r="JU416">
        <v>36.5051</v>
      </c>
      <c r="JV416">
        <v>24.07</v>
      </c>
      <c r="JW416">
        <v>18</v>
      </c>
      <c r="JX416">
        <v>488.395</v>
      </c>
      <c r="JY416">
        <v>445.775</v>
      </c>
      <c r="JZ416">
        <v>28.8075</v>
      </c>
      <c r="KA416">
        <v>28.4171</v>
      </c>
      <c r="KB416">
        <v>30</v>
      </c>
      <c r="KC416">
        <v>28.2579</v>
      </c>
      <c r="KD416">
        <v>28.1888</v>
      </c>
      <c r="KE416">
        <v>10.4361</v>
      </c>
      <c r="KF416">
        <v>24.259</v>
      </c>
      <c r="KG416">
        <v>60.2561</v>
      </c>
      <c r="KH416">
        <v>28.8221</v>
      </c>
      <c r="KI416">
        <v>166.195</v>
      </c>
      <c r="KJ416">
        <v>21.6142</v>
      </c>
      <c r="KK416">
        <v>101.013</v>
      </c>
      <c r="KL416">
        <v>100.571</v>
      </c>
    </row>
    <row r="417" spans="1:298">
      <c r="A417">
        <v>401</v>
      </c>
      <c r="B417">
        <v>1758653805.1</v>
      </c>
      <c r="C417">
        <v>12179.09999990463</v>
      </c>
      <c r="D417" t="s">
        <v>1250</v>
      </c>
      <c r="E417" t="s">
        <v>1251</v>
      </c>
      <c r="F417">
        <v>5</v>
      </c>
      <c r="G417" t="s">
        <v>1219</v>
      </c>
      <c r="H417" t="s">
        <v>437</v>
      </c>
      <c r="I417" t="s">
        <v>438</v>
      </c>
      <c r="J417">
        <v>1758653797.314285</v>
      </c>
      <c r="K417">
        <f>(L417)/1000</f>
        <v>0</v>
      </c>
      <c r="L417">
        <f>IF(DQ417, AO417, AI417)</f>
        <v>0</v>
      </c>
      <c r="M417">
        <f>IF(DQ417, AJ417, AH417)</f>
        <v>0</v>
      </c>
      <c r="N417">
        <f>DS417 - IF(AV417&gt;1, M417*DM417*100.0/(AX417), 0)</f>
        <v>0</v>
      </c>
      <c r="O417">
        <f>((U417-K417/2)*N417-M417)/(U417+K417/2)</f>
        <v>0</v>
      </c>
      <c r="P417">
        <f>O417*(DZ417+EA417)/1000.0</f>
        <v>0</v>
      </c>
      <c r="Q417">
        <f>(DS417 - IF(AV417&gt;1, M417*DM417*100.0/(AX417), 0))*(DZ417+EA417)/1000.0</f>
        <v>0</v>
      </c>
      <c r="R417">
        <f>2.0/((1/T417-1/S417)+SIGN(T417)*SQRT((1/T417-1/S417)*(1/T417-1/S417) + 4*DN417/((DN417+1)*(DN417+1))*(2*1/T417*1/S417-1/S417*1/S417)))</f>
        <v>0</v>
      </c>
      <c r="S417">
        <f>IF(LEFT(DO417,1)&lt;&gt;"0",IF(LEFT(DO417,1)="1",3.0,DP417),$D$5+$E$5*(EG417*DZ417/($K$5*1000))+$F$5*(EG417*DZ417/($K$5*1000))*MAX(MIN(DM417,$J$5),$I$5)*MAX(MIN(DM417,$J$5),$I$5)+$G$5*MAX(MIN(DM417,$J$5),$I$5)*(EG417*DZ417/($K$5*1000))+$H$5*(EG417*DZ417/($K$5*1000))*(EG417*DZ417/($K$5*1000)))</f>
        <v>0</v>
      </c>
      <c r="T417">
        <f>K417*(1000-(1000*0.61365*exp(17.502*X417/(240.97+X417))/(DZ417+EA417)+DU417)/2)/(1000*0.61365*exp(17.502*X417/(240.97+X417))/(DZ417+EA417)-DU417)</f>
        <v>0</v>
      </c>
      <c r="U417">
        <f>1/((DN417+1)/(R417/1.6)+1/(S417/1.37)) + DN417/((DN417+1)/(R417/1.6) + DN417/(S417/1.37))</f>
        <v>0</v>
      </c>
      <c r="V417">
        <f>(DI417*DL417)</f>
        <v>0</v>
      </c>
      <c r="W417">
        <f>(EB417+(V417+2*0.95*5.67E-8*(((EB417+$B$7)+273)^4-(EB417+273)^4)-44100*K417)/(1.84*29.3*S417+8*0.95*5.67E-8*(EB417+273)^3))</f>
        <v>0</v>
      </c>
      <c r="X417">
        <f>($C$7*EC417+$D$7*ED417+$E$7*W417)</f>
        <v>0</v>
      </c>
      <c r="Y417">
        <f>0.61365*exp(17.502*X417/(240.97+X417))</f>
        <v>0</v>
      </c>
      <c r="Z417">
        <f>(AA417/AB417*100)</f>
        <v>0</v>
      </c>
      <c r="AA417">
        <f>DU417*(DZ417+EA417)/1000</f>
        <v>0</v>
      </c>
      <c r="AB417">
        <f>0.61365*exp(17.502*EB417/(240.97+EB417))</f>
        <v>0</v>
      </c>
      <c r="AC417">
        <f>(Y417-DU417*(DZ417+EA417)/1000)</f>
        <v>0</v>
      </c>
      <c r="AD417">
        <f>(-K417*44100)</f>
        <v>0</v>
      </c>
      <c r="AE417">
        <f>2*29.3*S417*0.92*(EB417-X417)</f>
        <v>0</v>
      </c>
      <c r="AF417">
        <f>2*0.95*5.67E-8*(((EB417+$B$7)+273)^4-(X417+273)^4)</f>
        <v>0</v>
      </c>
      <c r="AG417">
        <f>V417+AF417+AD417+AE417</f>
        <v>0</v>
      </c>
      <c r="AH417">
        <f>DY417*AV417*(DT417-DS417*(1000-AV417*DV417)/(1000-AV417*DU417))/(100*DM417)</f>
        <v>0</v>
      </c>
      <c r="AI417">
        <f>1000*DY417*AV417*(DU417-DV417)/(100*DM417*(1000-AV417*DU417))</f>
        <v>0</v>
      </c>
      <c r="AJ417">
        <f>(AK417 - AL417 - DZ417*1E3/(8.314*(EB417+273.15)) * AN417/DY417 * AM417) * DY417/(100*DM417) * (1000 - DV417)/1000</f>
        <v>0</v>
      </c>
      <c r="AK417">
        <v>186.7103859547085</v>
      </c>
      <c r="AL417">
        <v>193.0909696969697</v>
      </c>
      <c r="AM417">
        <v>-3.295598580026271</v>
      </c>
      <c r="AN417">
        <v>64.96045199614291</v>
      </c>
      <c r="AO417">
        <f>(AQ417 - AP417 + DZ417*1E3/(8.314*(EB417+273.15)) * AS417/DY417 * AR417) * DY417/(100*DM417) * 1000/(1000 - AQ417)</f>
        <v>0</v>
      </c>
      <c r="AP417">
        <v>21.72981181383208</v>
      </c>
      <c r="AQ417">
        <v>23.88569333333332</v>
      </c>
      <c r="AR417">
        <v>0.0002037859549272078</v>
      </c>
      <c r="AS417">
        <v>107.0869197867366</v>
      </c>
      <c r="AT417">
        <v>1</v>
      </c>
      <c r="AU417">
        <v>0</v>
      </c>
      <c r="AV417">
        <f>IF(AT417*$H$13&gt;=AX417,1.0,(AX417/(AX417-AT417*$H$13)))</f>
        <v>0</v>
      </c>
      <c r="AW417">
        <f>(AV417-1)*100</f>
        <v>0</v>
      </c>
      <c r="AX417">
        <f>MAX(0,($B$13+$C$13*EG417)/(1+$D$13*EG417)*DZ417/(EB417+273)*$E$13)</f>
        <v>0</v>
      </c>
      <c r="AY417" t="s">
        <v>439</v>
      </c>
      <c r="AZ417" t="s">
        <v>439</v>
      </c>
      <c r="BA417">
        <v>0</v>
      </c>
      <c r="BB417">
        <v>0</v>
      </c>
      <c r="BC417">
        <f>1-BA417/BB417</f>
        <v>0</v>
      </c>
      <c r="BD417">
        <v>0</v>
      </c>
      <c r="BE417" t="s">
        <v>439</v>
      </c>
      <c r="BF417" t="s">
        <v>439</v>
      </c>
      <c r="BG417">
        <v>0</v>
      </c>
      <c r="BH417">
        <v>0</v>
      </c>
      <c r="BI417">
        <f>1-BG417/BH417</f>
        <v>0</v>
      </c>
      <c r="BJ417">
        <v>0.5</v>
      </c>
      <c r="BK417">
        <f>DJ417</f>
        <v>0</v>
      </c>
      <c r="BL417">
        <f>M417</f>
        <v>0</v>
      </c>
      <c r="BM417">
        <f>BI417*BJ417*BK417</f>
        <v>0</v>
      </c>
      <c r="BN417">
        <f>(BL417-BD417)/BK417</f>
        <v>0</v>
      </c>
      <c r="BO417">
        <f>(BB417-BH417)/BH417</f>
        <v>0</v>
      </c>
      <c r="BP417">
        <f>BA417/(BC417+BA417/BH417)</f>
        <v>0</v>
      </c>
      <c r="BQ417" t="s">
        <v>439</v>
      </c>
      <c r="BR417">
        <v>0</v>
      </c>
      <c r="BS417">
        <f>IF(BR417&lt;&gt;0, BR417, BP417)</f>
        <v>0</v>
      </c>
      <c r="BT417">
        <f>1-BS417/BH417</f>
        <v>0</v>
      </c>
      <c r="BU417">
        <f>(BH417-BG417)/(BH417-BS417)</f>
        <v>0</v>
      </c>
      <c r="BV417">
        <f>(BB417-BH417)/(BB417-BS417)</f>
        <v>0</v>
      </c>
      <c r="BW417">
        <f>(BH417-BG417)/(BH417-BA417)</f>
        <v>0</v>
      </c>
      <c r="BX417">
        <f>(BB417-BH417)/(BB417-BA417)</f>
        <v>0</v>
      </c>
      <c r="BY417">
        <f>(BU417*BS417/BG417)</f>
        <v>0</v>
      </c>
      <c r="BZ417">
        <f>(1-BY417)</f>
        <v>0</v>
      </c>
      <c r="DI417">
        <f>$B$11*EH417+$C$11*EI417+$F$11*ET417*(1-EW417)</f>
        <v>0</v>
      </c>
      <c r="DJ417">
        <f>DI417*DK417</f>
        <v>0</v>
      </c>
      <c r="DK417">
        <f>($B$11*$D$9+$C$11*$D$9+$F$11*((FG417+EY417)/MAX(FG417+EY417+FH417, 0.1)*$I$9+FH417/MAX(FG417+EY417+FH417, 0.1)*$J$9))/($B$11+$C$11+$F$11)</f>
        <v>0</v>
      </c>
      <c r="DL417">
        <f>($B$11*$K$9+$C$11*$K$9+$F$11*((FG417+EY417)/MAX(FG417+EY417+FH417, 0.1)*$P$9+FH417/MAX(FG417+EY417+FH417, 0.1)*$Q$9))/($B$11+$C$11+$F$11)</f>
        <v>0</v>
      </c>
      <c r="DM417">
        <v>2.96</v>
      </c>
      <c r="DN417">
        <v>0.5</v>
      </c>
      <c r="DO417" t="s">
        <v>440</v>
      </c>
      <c r="DP417">
        <v>2</v>
      </c>
      <c r="DQ417" t="b">
        <v>1</v>
      </c>
      <c r="DR417">
        <v>1758653797.314285</v>
      </c>
      <c r="DS417">
        <v>211.9328928571429</v>
      </c>
      <c r="DT417">
        <v>198.2967857142857</v>
      </c>
      <c r="DU417">
        <v>23.85909285714286</v>
      </c>
      <c r="DV417">
        <v>21.75952142857142</v>
      </c>
      <c r="DW417">
        <v>211.7398928571429</v>
      </c>
      <c r="DX417">
        <v>23.71094285714286</v>
      </c>
      <c r="DY417">
        <v>499.9956428571429</v>
      </c>
      <c r="DZ417">
        <v>90.39530357142857</v>
      </c>
      <c r="EA417">
        <v>0.03048813928571428</v>
      </c>
      <c r="EB417">
        <v>30.09613214285714</v>
      </c>
      <c r="EC417">
        <v>29.96893214285715</v>
      </c>
      <c r="ED417">
        <v>999.9000000000002</v>
      </c>
      <c r="EE417">
        <v>0</v>
      </c>
      <c r="EF417">
        <v>0</v>
      </c>
      <c r="EG417">
        <v>10000.06964285714</v>
      </c>
      <c r="EH417">
        <v>0</v>
      </c>
      <c r="EI417">
        <v>11.8598</v>
      </c>
      <c r="EJ417">
        <v>13.63605357142857</v>
      </c>
      <c r="EK417">
        <v>217.1126071428571</v>
      </c>
      <c r="EL417">
        <v>202.708</v>
      </c>
      <c r="EM417">
        <v>2.099566428571429</v>
      </c>
      <c r="EN417">
        <v>198.2967857142857</v>
      </c>
      <c r="EO417">
        <v>21.75952142857142</v>
      </c>
      <c r="EP417">
        <v>2.156750357142857</v>
      </c>
      <c r="EQ417">
        <v>1.966958928571429</v>
      </c>
      <c r="ER417">
        <v>18.64463214285714</v>
      </c>
      <c r="ES417">
        <v>17.18083571428571</v>
      </c>
      <c r="ET417">
        <v>2000.005714285714</v>
      </c>
      <c r="EU417">
        <v>0.9799955357142857</v>
      </c>
      <c r="EV417">
        <v>0.02000463928571428</v>
      </c>
      <c r="EW417">
        <v>0</v>
      </c>
      <c r="EX417">
        <v>437.9724642857142</v>
      </c>
      <c r="EY417">
        <v>5.00097</v>
      </c>
      <c r="EZ417">
        <v>8894.335357142858</v>
      </c>
      <c r="FA417">
        <v>16707.60357142858</v>
      </c>
      <c r="FB417">
        <v>40.68699999999999</v>
      </c>
      <c r="FC417">
        <v>41.01549999999999</v>
      </c>
      <c r="FD417">
        <v>40.625</v>
      </c>
      <c r="FE417">
        <v>40.65378571428572</v>
      </c>
      <c r="FF417">
        <v>41.25885714285715</v>
      </c>
      <c r="FG417">
        <v>1955.098928571428</v>
      </c>
      <c r="FH417">
        <v>39.90678571428572</v>
      </c>
      <c r="FI417">
        <v>0</v>
      </c>
      <c r="FJ417">
        <v>1758653806.2</v>
      </c>
      <c r="FK417">
        <v>0</v>
      </c>
      <c r="FL417">
        <v>438.1</v>
      </c>
      <c r="FM417">
        <v>13.81899998912465</v>
      </c>
      <c r="FN417">
        <v>257.5469230544966</v>
      </c>
      <c r="FO417">
        <v>8896.410800000001</v>
      </c>
      <c r="FP417">
        <v>15</v>
      </c>
      <c r="FQ417">
        <v>0</v>
      </c>
      <c r="FR417" t="s">
        <v>441</v>
      </c>
      <c r="FS417">
        <v>1747247426.5</v>
      </c>
      <c r="FT417">
        <v>1747247420.5</v>
      </c>
      <c r="FU417">
        <v>0</v>
      </c>
      <c r="FV417">
        <v>1.027</v>
      </c>
      <c r="FW417">
        <v>0.031</v>
      </c>
      <c r="FX417">
        <v>0.02</v>
      </c>
      <c r="FY417">
        <v>0.05</v>
      </c>
      <c r="FZ417">
        <v>420</v>
      </c>
      <c r="GA417">
        <v>16</v>
      </c>
      <c r="GB417">
        <v>0.01</v>
      </c>
      <c r="GC417">
        <v>0.1</v>
      </c>
      <c r="GD417">
        <v>13.292</v>
      </c>
      <c r="GE417">
        <v>5.340944947735191</v>
      </c>
      <c r="GF417">
        <v>0.5316136755201094</v>
      </c>
      <c r="GG417">
        <v>0</v>
      </c>
      <c r="GH417">
        <v>437.3250294117647</v>
      </c>
      <c r="GI417">
        <v>12.09755538100204</v>
      </c>
      <c r="GJ417">
        <v>1.21573092236956</v>
      </c>
      <c r="GK417">
        <v>-1</v>
      </c>
      <c r="GL417">
        <v>2.076078780487805</v>
      </c>
      <c r="GM417">
        <v>0.3747432752613242</v>
      </c>
      <c r="GN417">
        <v>0.03821547765839297</v>
      </c>
      <c r="GO417">
        <v>0</v>
      </c>
      <c r="GP417">
        <v>0</v>
      </c>
      <c r="GQ417">
        <v>2</v>
      </c>
      <c r="GR417" t="s">
        <v>482</v>
      </c>
      <c r="GS417">
        <v>3.13595</v>
      </c>
      <c r="GT417">
        <v>2.6909</v>
      </c>
      <c r="GU417">
        <v>0.0478097</v>
      </c>
      <c r="GV417">
        <v>0.0441001</v>
      </c>
      <c r="GW417">
        <v>0.105934</v>
      </c>
      <c r="GX417">
        <v>0.0978451</v>
      </c>
      <c r="GY417">
        <v>30276.4</v>
      </c>
      <c r="GZ417">
        <v>30450</v>
      </c>
      <c r="HA417">
        <v>29556.4</v>
      </c>
      <c r="HB417">
        <v>29436.8</v>
      </c>
      <c r="HC417">
        <v>34910.4</v>
      </c>
      <c r="HD417">
        <v>35176.4</v>
      </c>
      <c r="HE417">
        <v>41591.3</v>
      </c>
      <c r="HF417">
        <v>41824.4</v>
      </c>
      <c r="HG417">
        <v>1.92525</v>
      </c>
      <c r="HH417">
        <v>1.87315</v>
      </c>
      <c r="HI417">
        <v>0.0920445</v>
      </c>
      <c r="HJ417">
        <v>0</v>
      </c>
      <c r="HK417">
        <v>28.4573</v>
      </c>
      <c r="HL417">
        <v>999.9</v>
      </c>
      <c r="HM417">
        <v>50.7</v>
      </c>
      <c r="HN417">
        <v>31.6</v>
      </c>
      <c r="HO417">
        <v>26.1816</v>
      </c>
      <c r="HP417">
        <v>62.0498</v>
      </c>
      <c r="HQ417">
        <v>26.0657</v>
      </c>
      <c r="HR417">
        <v>1</v>
      </c>
      <c r="HS417">
        <v>0.0648425</v>
      </c>
      <c r="HT417">
        <v>-0.816255</v>
      </c>
      <c r="HU417">
        <v>20.3372</v>
      </c>
      <c r="HV417">
        <v>5.21654</v>
      </c>
      <c r="HW417">
        <v>12.0123</v>
      </c>
      <c r="HX417">
        <v>4.9884</v>
      </c>
      <c r="HY417">
        <v>3.28783</v>
      </c>
      <c r="HZ417">
        <v>9999</v>
      </c>
      <c r="IA417">
        <v>9999</v>
      </c>
      <c r="IB417">
        <v>9999</v>
      </c>
      <c r="IC417">
        <v>999.9</v>
      </c>
      <c r="ID417">
        <v>1.86757</v>
      </c>
      <c r="IE417">
        <v>1.86674</v>
      </c>
      <c r="IF417">
        <v>1.86603</v>
      </c>
      <c r="IG417">
        <v>1.866</v>
      </c>
      <c r="IH417">
        <v>1.86787</v>
      </c>
      <c r="II417">
        <v>1.87027</v>
      </c>
      <c r="IJ417">
        <v>1.86891</v>
      </c>
      <c r="IK417">
        <v>1.87042</v>
      </c>
      <c r="IL417">
        <v>0</v>
      </c>
      <c r="IM417">
        <v>0</v>
      </c>
      <c r="IN417">
        <v>0</v>
      </c>
      <c r="IO417">
        <v>0</v>
      </c>
      <c r="IP417" t="s">
        <v>443</v>
      </c>
      <c r="IQ417" t="s">
        <v>444</v>
      </c>
      <c r="IR417" t="s">
        <v>445</v>
      </c>
      <c r="IS417" t="s">
        <v>445</v>
      </c>
      <c r="IT417" t="s">
        <v>445</v>
      </c>
      <c r="IU417" t="s">
        <v>445</v>
      </c>
      <c r="IV417">
        <v>0</v>
      </c>
      <c r="IW417">
        <v>100</v>
      </c>
      <c r="IX417">
        <v>100</v>
      </c>
      <c r="IY417">
        <v>0.191</v>
      </c>
      <c r="IZ417">
        <v>0.1486</v>
      </c>
      <c r="JA417">
        <v>0.1520806729546384</v>
      </c>
      <c r="JB417">
        <v>0.0003178419753343253</v>
      </c>
      <c r="JC417">
        <v>-6.012475575984678E-07</v>
      </c>
      <c r="JD417">
        <v>7.594320938325871E-11</v>
      </c>
      <c r="JE417">
        <v>-0.06537213769188976</v>
      </c>
      <c r="JF417">
        <v>-0.002779077146552394</v>
      </c>
      <c r="JG417">
        <v>0.0007843295920201409</v>
      </c>
      <c r="JH417">
        <v>-1.211717912536145E-05</v>
      </c>
      <c r="JI417">
        <v>4</v>
      </c>
      <c r="JJ417">
        <v>2338</v>
      </c>
      <c r="JK417">
        <v>1</v>
      </c>
      <c r="JL417">
        <v>27</v>
      </c>
      <c r="JM417">
        <v>190106.3</v>
      </c>
      <c r="JN417">
        <v>190106.4</v>
      </c>
      <c r="JO417">
        <v>0.489502</v>
      </c>
      <c r="JP417">
        <v>2.30835</v>
      </c>
      <c r="JQ417">
        <v>1.39771</v>
      </c>
      <c r="JR417">
        <v>2.34863</v>
      </c>
      <c r="JS417">
        <v>1.49536</v>
      </c>
      <c r="JT417">
        <v>2.72583</v>
      </c>
      <c r="JU417">
        <v>36.5051</v>
      </c>
      <c r="JV417">
        <v>24.0612</v>
      </c>
      <c r="JW417">
        <v>18</v>
      </c>
      <c r="JX417">
        <v>488.364</v>
      </c>
      <c r="JY417">
        <v>445.682</v>
      </c>
      <c r="JZ417">
        <v>28.8284</v>
      </c>
      <c r="KA417">
        <v>28.4171</v>
      </c>
      <c r="KB417">
        <v>30.0002</v>
      </c>
      <c r="KC417">
        <v>28.2579</v>
      </c>
      <c r="KD417">
        <v>28.1888</v>
      </c>
      <c r="KE417">
        <v>9.66888</v>
      </c>
      <c r="KF417">
        <v>24.259</v>
      </c>
      <c r="KG417">
        <v>60.2561</v>
      </c>
      <c r="KH417">
        <v>28.8482</v>
      </c>
      <c r="KI417">
        <v>146.16</v>
      </c>
      <c r="KJ417">
        <v>21.5772</v>
      </c>
      <c r="KK417">
        <v>101.015</v>
      </c>
      <c r="KL417">
        <v>100.57</v>
      </c>
    </row>
    <row r="418" spans="1:298">
      <c r="A418">
        <v>402</v>
      </c>
      <c r="B418">
        <v>1758653809.6</v>
      </c>
      <c r="C418">
        <v>12183.59999990463</v>
      </c>
      <c r="D418" t="s">
        <v>1252</v>
      </c>
      <c r="E418" t="s">
        <v>1253</v>
      </c>
      <c r="F418">
        <v>5</v>
      </c>
      <c r="G418" t="s">
        <v>1219</v>
      </c>
      <c r="H418" t="s">
        <v>437</v>
      </c>
      <c r="I418" t="s">
        <v>438</v>
      </c>
      <c r="J418">
        <v>1758653801.760714</v>
      </c>
      <c r="K418">
        <f>(L418)/1000</f>
        <v>0</v>
      </c>
      <c r="L418">
        <f>IF(DQ418, AO418, AI418)</f>
        <v>0</v>
      </c>
      <c r="M418">
        <f>IF(DQ418, AJ418, AH418)</f>
        <v>0</v>
      </c>
      <c r="N418">
        <f>DS418 - IF(AV418&gt;1, M418*DM418*100.0/(AX418), 0)</f>
        <v>0</v>
      </c>
      <c r="O418">
        <f>((U418-K418/2)*N418-M418)/(U418+K418/2)</f>
        <v>0</v>
      </c>
      <c r="P418">
        <f>O418*(DZ418+EA418)/1000.0</f>
        <v>0</v>
      </c>
      <c r="Q418">
        <f>(DS418 - IF(AV418&gt;1, M418*DM418*100.0/(AX418), 0))*(DZ418+EA418)/1000.0</f>
        <v>0</v>
      </c>
      <c r="R418">
        <f>2.0/((1/T418-1/S418)+SIGN(T418)*SQRT((1/T418-1/S418)*(1/T418-1/S418) + 4*DN418/((DN418+1)*(DN418+1))*(2*1/T418*1/S418-1/S418*1/S418)))</f>
        <v>0</v>
      </c>
      <c r="S418">
        <f>IF(LEFT(DO418,1)&lt;&gt;"0",IF(LEFT(DO418,1)="1",3.0,DP418),$D$5+$E$5*(EG418*DZ418/($K$5*1000))+$F$5*(EG418*DZ418/($K$5*1000))*MAX(MIN(DM418,$J$5),$I$5)*MAX(MIN(DM418,$J$5),$I$5)+$G$5*MAX(MIN(DM418,$J$5),$I$5)*(EG418*DZ418/($K$5*1000))+$H$5*(EG418*DZ418/($K$5*1000))*(EG418*DZ418/($K$5*1000)))</f>
        <v>0</v>
      </c>
      <c r="T418">
        <f>K418*(1000-(1000*0.61365*exp(17.502*X418/(240.97+X418))/(DZ418+EA418)+DU418)/2)/(1000*0.61365*exp(17.502*X418/(240.97+X418))/(DZ418+EA418)-DU418)</f>
        <v>0</v>
      </c>
      <c r="U418">
        <f>1/((DN418+1)/(R418/1.6)+1/(S418/1.37)) + DN418/((DN418+1)/(R418/1.6) + DN418/(S418/1.37))</f>
        <v>0</v>
      </c>
      <c r="V418">
        <f>(DI418*DL418)</f>
        <v>0</v>
      </c>
      <c r="W418">
        <f>(EB418+(V418+2*0.95*5.67E-8*(((EB418+$B$7)+273)^4-(EB418+273)^4)-44100*K418)/(1.84*29.3*S418+8*0.95*5.67E-8*(EB418+273)^3))</f>
        <v>0</v>
      </c>
      <c r="X418">
        <f>($C$7*EC418+$D$7*ED418+$E$7*W418)</f>
        <v>0</v>
      </c>
      <c r="Y418">
        <f>0.61365*exp(17.502*X418/(240.97+X418))</f>
        <v>0</v>
      </c>
      <c r="Z418">
        <f>(AA418/AB418*100)</f>
        <v>0</v>
      </c>
      <c r="AA418">
        <f>DU418*(DZ418+EA418)/1000</f>
        <v>0</v>
      </c>
      <c r="AB418">
        <f>0.61365*exp(17.502*EB418/(240.97+EB418))</f>
        <v>0</v>
      </c>
      <c r="AC418">
        <f>(Y418-DU418*(DZ418+EA418)/1000)</f>
        <v>0</v>
      </c>
      <c r="AD418">
        <f>(-K418*44100)</f>
        <v>0</v>
      </c>
      <c r="AE418">
        <f>2*29.3*S418*0.92*(EB418-X418)</f>
        <v>0</v>
      </c>
      <c r="AF418">
        <f>2*0.95*5.67E-8*(((EB418+$B$7)+273)^4-(X418+273)^4)</f>
        <v>0</v>
      </c>
      <c r="AG418">
        <f>V418+AF418+AD418+AE418</f>
        <v>0</v>
      </c>
      <c r="AH418">
        <f>DY418*AV418*(DT418-DS418*(1000-AV418*DV418)/(1000-AV418*DU418))/(100*DM418)</f>
        <v>0</v>
      </c>
      <c r="AI418">
        <f>1000*DY418*AV418*(DU418-DV418)/(100*DM418*(1000-AV418*DU418))</f>
        <v>0</v>
      </c>
      <c r="AJ418">
        <f>(AK418 - AL418 - DZ418*1E3/(8.314*(EB418+273.15)) * AN418/DY418 * AM418) * DY418/(100*DM418) * (1000 - DV418)/1000</f>
        <v>0</v>
      </c>
      <c r="AK418">
        <v>171.537458363969</v>
      </c>
      <c r="AL418">
        <v>178.3213696969698</v>
      </c>
      <c r="AM418">
        <v>-3.284787575655537</v>
      </c>
      <c r="AN418">
        <v>64.96045199614291</v>
      </c>
      <c r="AO418">
        <f>(AQ418 - AP418 + DZ418*1E3/(8.314*(EB418+273.15)) * AS418/DY418 * AR418) * DY418/(100*DM418) * 1000/(1000 - AQ418)</f>
        <v>0</v>
      </c>
      <c r="AP418">
        <v>21.66989620624135</v>
      </c>
      <c r="AQ418">
        <v>23.88656909090908</v>
      </c>
      <c r="AR418">
        <v>1.117394902155495E-05</v>
      </c>
      <c r="AS418">
        <v>107.0869197867366</v>
      </c>
      <c r="AT418">
        <v>1</v>
      </c>
      <c r="AU418">
        <v>0</v>
      </c>
      <c r="AV418">
        <f>IF(AT418*$H$13&gt;=AX418,1.0,(AX418/(AX418-AT418*$H$13)))</f>
        <v>0</v>
      </c>
      <c r="AW418">
        <f>(AV418-1)*100</f>
        <v>0</v>
      </c>
      <c r="AX418">
        <f>MAX(0,($B$13+$C$13*EG418)/(1+$D$13*EG418)*DZ418/(EB418+273)*$E$13)</f>
        <v>0</v>
      </c>
      <c r="AY418" t="s">
        <v>439</v>
      </c>
      <c r="AZ418" t="s">
        <v>439</v>
      </c>
      <c r="BA418">
        <v>0</v>
      </c>
      <c r="BB418">
        <v>0</v>
      </c>
      <c r="BC418">
        <f>1-BA418/BB418</f>
        <v>0</v>
      </c>
      <c r="BD418">
        <v>0</v>
      </c>
      <c r="BE418" t="s">
        <v>439</v>
      </c>
      <c r="BF418" t="s">
        <v>439</v>
      </c>
      <c r="BG418">
        <v>0</v>
      </c>
      <c r="BH418">
        <v>0</v>
      </c>
      <c r="BI418">
        <f>1-BG418/BH418</f>
        <v>0</v>
      </c>
      <c r="BJ418">
        <v>0.5</v>
      </c>
      <c r="BK418">
        <f>DJ418</f>
        <v>0</v>
      </c>
      <c r="BL418">
        <f>M418</f>
        <v>0</v>
      </c>
      <c r="BM418">
        <f>BI418*BJ418*BK418</f>
        <v>0</v>
      </c>
      <c r="BN418">
        <f>(BL418-BD418)/BK418</f>
        <v>0</v>
      </c>
      <c r="BO418">
        <f>(BB418-BH418)/BH418</f>
        <v>0</v>
      </c>
      <c r="BP418">
        <f>BA418/(BC418+BA418/BH418)</f>
        <v>0</v>
      </c>
      <c r="BQ418" t="s">
        <v>439</v>
      </c>
      <c r="BR418">
        <v>0</v>
      </c>
      <c r="BS418">
        <f>IF(BR418&lt;&gt;0, BR418, BP418)</f>
        <v>0</v>
      </c>
      <c r="BT418">
        <f>1-BS418/BH418</f>
        <v>0</v>
      </c>
      <c r="BU418">
        <f>(BH418-BG418)/(BH418-BS418)</f>
        <v>0</v>
      </c>
      <c r="BV418">
        <f>(BB418-BH418)/(BB418-BS418)</f>
        <v>0</v>
      </c>
      <c r="BW418">
        <f>(BH418-BG418)/(BH418-BA418)</f>
        <v>0</v>
      </c>
      <c r="BX418">
        <f>(BB418-BH418)/(BB418-BA418)</f>
        <v>0</v>
      </c>
      <c r="BY418">
        <f>(BU418*BS418/BG418)</f>
        <v>0</v>
      </c>
      <c r="BZ418">
        <f>(1-BY418)</f>
        <v>0</v>
      </c>
      <c r="DI418">
        <f>$B$11*EH418+$C$11*EI418+$F$11*ET418*(1-EW418)</f>
        <v>0</v>
      </c>
      <c r="DJ418">
        <f>DI418*DK418</f>
        <v>0</v>
      </c>
      <c r="DK418">
        <f>($B$11*$D$9+$C$11*$D$9+$F$11*((FG418+EY418)/MAX(FG418+EY418+FH418, 0.1)*$I$9+FH418/MAX(FG418+EY418+FH418, 0.1)*$J$9))/($B$11+$C$11+$F$11)</f>
        <v>0</v>
      </c>
      <c r="DL418">
        <f>($B$11*$K$9+$C$11*$K$9+$F$11*((FG418+EY418)/MAX(FG418+EY418+FH418, 0.1)*$P$9+FH418/MAX(FG418+EY418+FH418, 0.1)*$Q$9))/($B$11+$C$11+$F$11)</f>
        <v>0</v>
      </c>
      <c r="DM418">
        <v>2.96</v>
      </c>
      <c r="DN418">
        <v>0.5</v>
      </c>
      <c r="DO418" t="s">
        <v>440</v>
      </c>
      <c r="DP418">
        <v>2</v>
      </c>
      <c r="DQ418" t="b">
        <v>1</v>
      </c>
      <c r="DR418">
        <v>1758653801.760714</v>
      </c>
      <c r="DS418">
        <v>197.6223928571428</v>
      </c>
      <c r="DT418">
        <v>183.598</v>
      </c>
      <c r="DU418">
        <v>23.87365714285714</v>
      </c>
      <c r="DV418">
        <v>21.72939642857143</v>
      </c>
      <c r="DW418">
        <v>197.4306071428571</v>
      </c>
      <c r="DX418">
        <v>23.72528571428571</v>
      </c>
      <c r="DY418">
        <v>500.0062142857143</v>
      </c>
      <c r="DZ418">
        <v>90.39513928571431</v>
      </c>
      <c r="EA418">
        <v>0.03050009642857143</v>
      </c>
      <c r="EB418">
        <v>30.09549642857143</v>
      </c>
      <c r="EC418">
        <v>29.95992499999999</v>
      </c>
      <c r="ED418">
        <v>999.9000000000002</v>
      </c>
      <c r="EE418">
        <v>0</v>
      </c>
      <c r="EF418">
        <v>0</v>
      </c>
      <c r="EG418">
        <v>10001.94464285714</v>
      </c>
      <c r="EH418">
        <v>0</v>
      </c>
      <c r="EI418">
        <v>11.8598</v>
      </c>
      <c r="EJ418">
        <v>14.02440357142857</v>
      </c>
      <c r="EK418">
        <v>202.4555357142857</v>
      </c>
      <c r="EL418">
        <v>187.67675</v>
      </c>
      <c r="EM418">
        <v>2.144250714285714</v>
      </c>
      <c r="EN418">
        <v>183.598</v>
      </c>
      <c r="EO418">
        <v>21.72939642857143</v>
      </c>
      <c r="EP418">
        <v>2.158062142857143</v>
      </c>
      <c r="EQ418">
        <v>1.964232142857143</v>
      </c>
      <c r="ER418">
        <v>18.65434642857143</v>
      </c>
      <c r="ES418">
        <v>17.15889285714286</v>
      </c>
      <c r="ET418">
        <v>2000.000714285714</v>
      </c>
      <c r="EU418">
        <v>0.9799954285714284</v>
      </c>
      <c r="EV418">
        <v>0.02000475</v>
      </c>
      <c r="EW418">
        <v>0</v>
      </c>
      <c r="EX418">
        <v>438.9681428571428</v>
      </c>
      <c r="EY418">
        <v>5.00097</v>
      </c>
      <c r="EZ418">
        <v>8913.924999999999</v>
      </c>
      <c r="FA418">
        <v>16707.56071428572</v>
      </c>
      <c r="FB418">
        <v>40.68699999999999</v>
      </c>
      <c r="FC418">
        <v>41.0155</v>
      </c>
      <c r="FD418">
        <v>40.625</v>
      </c>
      <c r="FE418">
        <v>40.65157142857142</v>
      </c>
      <c r="FF418">
        <v>41.25442857142857</v>
      </c>
      <c r="FG418">
        <v>1955.093928571429</v>
      </c>
      <c r="FH418">
        <v>39.90678571428572</v>
      </c>
      <c r="FI418">
        <v>0</v>
      </c>
      <c r="FJ418">
        <v>1758653811</v>
      </c>
      <c r="FK418">
        <v>0</v>
      </c>
      <c r="FL418">
        <v>439.21208</v>
      </c>
      <c r="FM418">
        <v>13.38753843783733</v>
      </c>
      <c r="FN418">
        <v>269.9269226263328</v>
      </c>
      <c r="FO418">
        <v>8917.509599999999</v>
      </c>
      <c r="FP418">
        <v>15</v>
      </c>
      <c r="FQ418">
        <v>0</v>
      </c>
      <c r="FR418" t="s">
        <v>441</v>
      </c>
      <c r="FS418">
        <v>1747247426.5</v>
      </c>
      <c r="FT418">
        <v>1747247420.5</v>
      </c>
      <c r="FU418">
        <v>0</v>
      </c>
      <c r="FV418">
        <v>1.027</v>
      </c>
      <c r="FW418">
        <v>0.031</v>
      </c>
      <c r="FX418">
        <v>0.02</v>
      </c>
      <c r="FY418">
        <v>0.05</v>
      </c>
      <c r="FZ418">
        <v>420</v>
      </c>
      <c r="GA418">
        <v>16</v>
      </c>
      <c r="GB418">
        <v>0.01</v>
      </c>
      <c r="GC418">
        <v>0.1</v>
      </c>
      <c r="GD418">
        <v>13.824285</v>
      </c>
      <c r="GE418">
        <v>5.321025140712963</v>
      </c>
      <c r="GF418">
        <v>0.5149148840099692</v>
      </c>
      <c r="GG418">
        <v>0</v>
      </c>
      <c r="GH418">
        <v>438.4705588235294</v>
      </c>
      <c r="GI418">
        <v>13.17141327435499</v>
      </c>
      <c r="GJ418">
        <v>1.315588734038121</v>
      </c>
      <c r="GK418">
        <v>-1</v>
      </c>
      <c r="GL418">
        <v>2.1234305</v>
      </c>
      <c r="GM418">
        <v>0.6009633771106943</v>
      </c>
      <c r="GN418">
        <v>0.05897898684913127</v>
      </c>
      <c r="GO418">
        <v>0</v>
      </c>
      <c r="GP418">
        <v>0</v>
      </c>
      <c r="GQ418">
        <v>2</v>
      </c>
      <c r="GR418" t="s">
        <v>482</v>
      </c>
      <c r="GS418">
        <v>3.13604</v>
      </c>
      <c r="GT418">
        <v>2.69067</v>
      </c>
      <c r="GU418">
        <v>0.0444329</v>
      </c>
      <c r="GV418">
        <v>0.0405676</v>
      </c>
      <c r="GW418">
        <v>0.105939</v>
      </c>
      <c r="GX418">
        <v>0.09772649999999999</v>
      </c>
      <c r="GY418">
        <v>30383.8</v>
      </c>
      <c r="GZ418">
        <v>30563.1</v>
      </c>
      <c r="HA418">
        <v>29556.4</v>
      </c>
      <c r="HB418">
        <v>29437.3</v>
      </c>
      <c r="HC418">
        <v>34910.5</v>
      </c>
      <c r="HD418">
        <v>35181.5</v>
      </c>
      <c r="HE418">
        <v>41591.8</v>
      </c>
      <c r="HF418">
        <v>41825</v>
      </c>
      <c r="HG418">
        <v>1.9252</v>
      </c>
      <c r="HH418">
        <v>1.87285</v>
      </c>
      <c r="HI418">
        <v>0.0917539</v>
      </c>
      <c r="HJ418">
        <v>0</v>
      </c>
      <c r="HK418">
        <v>28.4555</v>
      </c>
      <c r="HL418">
        <v>999.9</v>
      </c>
      <c r="HM418">
        <v>50.7</v>
      </c>
      <c r="HN418">
        <v>31.6</v>
      </c>
      <c r="HO418">
        <v>26.1794</v>
      </c>
      <c r="HP418">
        <v>62.0098</v>
      </c>
      <c r="HQ418">
        <v>25.9295</v>
      </c>
      <c r="HR418">
        <v>1</v>
      </c>
      <c r="HS418">
        <v>0.06484760000000001</v>
      </c>
      <c r="HT418">
        <v>-0.854518</v>
      </c>
      <c r="HU418">
        <v>20.3369</v>
      </c>
      <c r="HV418">
        <v>5.21684</v>
      </c>
      <c r="HW418">
        <v>12.0134</v>
      </c>
      <c r="HX418">
        <v>4.98895</v>
      </c>
      <c r="HY418">
        <v>3.28783</v>
      </c>
      <c r="HZ418">
        <v>9999</v>
      </c>
      <c r="IA418">
        <v>9999</v>
      </c>
      <c r="IB418">
        <v>9999</v>
      </c>
      <c r="IC418">
        <v>999.9</v>
      </c>
      <c r="ID418">
        <v>1.86755</v>
      </c>
      <c r="IE418">
        <v>1.86674</v>
      </c>
      <c r="IF418">
        <v>1.86603</v>
      </c>
      <c r="IG418">
        <v>1.866</v>
      </c>
      <c r="IH418">
        <v>1.86785</v>
      </c>
      <c r="II418">
        <v>1.87027</v>
      </c>
      <c r="IJ418">
        <v>1.86891</v>
      </c>
      <c r="IK418">
        <v>1.87042</v>
      </c>
      <c r="IL418">
        <v>0</v>
      </c>
      <c r="IM418">
        <v>0</v>
      </c>
      <c r="IN418">
        <v>0</v>
      </c>
      <c r="IO418">
        <v>0</v>
      </c>
      <c r="IP418" t="s">
        <v>443</v>
      </c>
      <c r="IQ418" t="s">
        <v>444</v>
      </c>
      <c r="IR418" t="s">
        <v>445</v>
      </c>
      <c r="IS418" t="s">
        <v>445</v>
      </c>
      <c r="IT418" t="s">
        <v>445</v>
      </c>
      <c r="IU418" t="s">
        <v>445</v>
      </c>
      <c r="IV418">
        <v>0</v>
      </c>
      <c r="IW418">
        <v>100</v>
      </c>
      <c r="IX418">
        <v>100</v>
      </c>
      <c r="IY418">
        <v>0.189</v>
      </c>
      <c r="IZ418">
        <v>0.1486</v>
      </c>
      <c r="JA418">
        <v>0.1520806729546384</v>
      </c>
      <c r="JB418">
        <v>0.0003178419753343253</v>
      </c>
      <c r="JC418">
        <v>-6.012475575984678E-07</v>
      </c>
      <c r="JD418">
        <v>7.594320938325871E-11</v>
      </c>
      <c r="JE418">
        <v>-0.06537213769188976</v>
      </c>
      <c r="JF418">
        <v>-0.002779077146552394</v>
      </c>
      <c r="JG418">
        <v>0.0007843295920201409</v>
      </c>
      <c r="JH418">
        <v>-1.211717912536145E-05</v>
      </c>
      <c r="JI418">
        <v>4</v>
      </c>
      <c r="JJ418">
        <v>2338</v>
      </c>
      <c r="JK418">
        <v>1</v>
      </c>
      <c r="JL418">
        <v>27</v>
      </c>
      <c r="JM418">
        <v>190106.4</v>
      </c>
      <c r="JN418">
        <v>190106.5</v>
      </c>
      <c r="JO418">
        <v>0.454102</v>
      </c>
      <c r="JP418">
        <v>2.31567</v>
      </c>
      <c r="JQ418">
        <v>1.39648</v>
      </c>
      <c r="JR418">
        <v>2.34741</v>
      </c>
      <c r="JS418">
        <v>1.49536</v>
      </c>
      <c r="JT418">
        <v>2.7063</v>
      </c>
      <c r="JU418">
        <v>36.5051</v>
      </c>
      <c r="JV418">
        <v>24.07</v>
      </c>
      <c r="JW418">
        <v>18</v>
      </c>
      <c r="JX418">
        <v>488.332</v>
      </c>
      <c r="JY418">
        <v>445.497</v>
      </c>
      <c r="JZ418">
        <v>28.8555</v>
      </c>
      <c r="KA418">
        <v>28.4183</v>
      </c>
      <c r="KB418">
        <v>30.0002</v>
      </c>
      <c r="KC418">
        <v>28.2579</v>
      </c>
      <c r="KD418">
        <v>28.1888</v>
      </c>
      <c r="KE418">
        <v>9.01332</v>
      </c>
      <c r="KF418">
        <v>24.532</v>
      </c>
      <c r="KG418">
        <v>60.2561</v>
      </c>
      <c r="KH418">
        <v>28.8795</v>
      </c>
      <c r="KI418">
        <v>132.799</v>
      </c>
      <c r="KJ418">
        <v>21.5394</v>
      </c>
      <c r="KK418">
        <v>101.015</v>
      </c>
      <c r="KL418">
        <v>100.572</v>
      </c>
    </row>
    <row r="419" spans="1:298">
      <c r="A419">
        <v>403</v>
      </c>
      <c r="B419">
        <v>1758653814.6</v>
      </c>
      <c r="C419">
        <v>12188.59999990463</v>
      </c>
      <c r="D419" t="s">
        <v>1254</v>
      </c>
      <c r="E419" t="s">
        <v>1255</v>
      </c>
      <c r="F419">
        <v>5</v>
      </c>
      <c r="G419" t="s">
        <v>1219</v>
      </c>
      <c r="H419" t="s">
        <v>437</v>
      </c>
      <c r="I419" t="s">
        <v>438</v>
      </c>
      <c r="J419">
        <v>1758653807.062963</v>
      </c>
      <c r="K419">
        <f>(L419)/1000</f>
        <v>0</v>
      </c>
      <c r="L419">
        <f>IF(DQ419, AO419, AI419)</f>
        <v>0</v>
      </c>
      <c r="M419">
        <f>IF(DQ419, AJ419, AH419)</f>
        <v>0</v>
      </c>
      <c r="N419">
        <f>DS419 - IF(AV419&gt;1, M419*DM419*100.0/(AX419), 0)</f>
        <v>0</v>
      </c>
      <c r="O419">
        <f>((U419-K419/2)*N419-M419)/(U419+K419/2)</f>
        <v>0</v>
      </c>
      <c r="P419">
        <f>O419*(DZ419+EA419)/1000.0</f>
        <v>0</v>
      </c>
      <c r="Q419">
        <f>(DS419 - IF(AV419&gt;1, M419*DM419*100.0/(AX419), 0))*(DZ419+EA419)/1000.0</f>
        <v>0</v>
      </c>
      <c r="R419">
        <f>2.0/((1/T419-1/S419)+SIGN(T419)*SQRT((1/T419-1/S419)*(1/T419-1/S419) + 4*DN419/((DN419+1)*(DN419+1))*(2*1/T419*1/S419-1/S419*1/S419)))</f>
        <v>0</v>
      </c>
      <c r="S419">
        <f>IF(LEFT(DO419,1)&lt;&gt;"0",IF(LEFT(DO419,1)="1",3.0,DP419),$D$5+$E$5*(EG419*DZ419/($K$5*1000))+$F$5*(EG419*DZ419/($K$5*1000))*MAX(MIN(DM419,$J$5),$I$5)*MAX(MIN(DM419,$J$5),$I$5)+$G$5*MAX(MIN(DM419,$J$5),$I$5)*(EG419*DZ419/($K$5*1000))+$H$5*(EG419*DZ419/($K$5*1000))*(EG419*DZ419/($K$5*1000)))</f>
        <v>0</v>
      </c>
      <c r="T419">
        <f>K419*(1000-(1000*0.61365*exp(17.502*X419/(240.97+X419))/(DZ419+EA419)+DU419)/2)/(1000*0.61365*exp(17.502*X419/(240.97+X419))/(DZ419+EA419)-DU419)</f>
        <v>0</v>
      </c>
      <c r="U419">
        <f>1/((DN419+1)/(R419/1.6)+1/(S419/1.37)) + DN419/((DN419+1)/(R419/1.6) + DN419/(S419/1.37))</f>
        <v>0</v>
      </c>
      <c r="V419">
        <f>(DI419*DL419)</f>
        <v>0</v>
      </c>
      <c r="W419">
        <f>(EB419+(V419+2*0.95*5.67E-8*(((EB419+$B$7)+273)^4-(EB419+273)^4)-44100*K419)/(1.84*29.3*S419+8*0.95*5.67E-8*(EB419+273)^3))</f>
        <v>0</v>
      </c>
      <c r="X419">
        <f>($C$7*EC419+$D$7*ED419+$E$7*W419)</f>
        <v>0</v>
      </c>
      <c r="Y419">
        <f>0.61365*exp(17.502*X419/(240.97+X419))</f>
        <v>0</v>
      </c>
      <c r="Z419">
        <f>(AA419/AB419*100)</f>
        <v>0</v>
      </c>
      <c r="AA419">
        <f>DU419*(DZ419+EA419)/1000</f>
        <v>0</v>
      </c>
      <c r="AB419">
        <f>0.61365*exp(17.502*EB419/(240.97+EB419))</f>
        <v>0</v>
      </c>
      <c r="AC419">
        <f>(Y419-DU419*(DZ419+EA419)/1000)</f>
        <v>0</v>
      </c>
      <c r="AD419">
        <f>(-K419*44100)</f>
        <v>0</v>
      </c>
      <c r="AE419">
        <f>2*29.3*S419*0.92*(EB419-X419)</f>
        <v>0</v>
      </c>
      <c r="AF419">
        <f>2*0.95*5.67E-8*(((EB419+$B$7)+273)^4-(X419+273)^4)</f>
        <v>0</v>
      </c>
      <c r="AG419">
        <f>V419+AF419+AD419+AE419</f>
        <v>0</v>
      </c>
      <c r="AH419">
        <f>DY419*AV419*(DT419-DS419*(1000-AV419*DV419)/(1000-AV419*DU419))/(100*DM419)</f>
        <v>0</v>
      </c>
      <c r="AI419">
        <f>1000*DY419*AV419*(DU419-DV419)/(100*DM419*(1000-AV419*DU419))</f>
        <v>0</v>
      </c>
      <c r="AJ419">
        <f>(AK419 - AL419 - DZ419*1E3/(8.314*(EB419+273.15)) * AN419/DY419 * AM419) * DY419/(100*DM419) * (1000 - DV419)/1000</f>
        <v>0</v>
      </c>
      <c r="AK419">
        <v>154.5204243860184</v>
      </c>
      <c r="AL419">
        <v>161.8204121212121</v>
      </c>
      <c r="AM419">
        <v>-3.296700342545619</v>
      </c>
      <c r="AN419">
        <v>64.96045199614291</v>
      </c>
      <c r="AO419">
        <f>(AQ419 - AP419 + DZ419*1E3/(8.314*(EB419+273.15)) * AS419/DY419 * AR419) * DY419/(100*DM419) * 1000/(1000 - AQ419)</f>
        <v>0</v>
      </c>
      <c r="AP419">
        <v>21.62989632706981</v>
      </c>
      <c r="AQ419">
        <v>23.88968727272728</v>
      </c>
      <c r="AR419">
        <v>1.130418201427926E-05</v>
      </c>
      <c r="AS419">
        <v>107.0869197867366</v>
      </c>
      <c r="AT419">
        <v>1</v>
      </c>
      <c r="AU419">
        <v>0</v>
      </c>
      <c r="AV419">
        <f>IF(AT419*$H$13&gt;=AX419,1.0,(AX419/(AX419-AT419*$H$13)))</f>
        <v>0</v>
      </c>
      <c r="AW419">
        <f>(AV419-1)*100</f>
        <v>0</v>
      </c>
      <c r="AX419">
        <f>MAX(0,($B$13+$C$13*EG419)/(1+$D$13*EG419)*DZ419/(EB419+273)*$E$13)</f>
        <v>0</v>
      </c>
      <c r="AY419" t="s">
        <v>439</v>
      </c>
      <c r="AZ419" t="s">
        <v>439</v>
      </c>
      <c r="BA419">
        <v>0</v>
      </c>
      <c r="BB419">
        <v>0</v>
      </c>
      <c r="BC419">
        <f>1-BA419/BB419</f>
        <v>0</v>
      </c>
      <c r="BD419">
        <v>0</v>
      </c>
      <c r="BE419" t="s">
        <v>439</v>
      </c>
      <c r="BF419" t="s">
        <v>439</v>
      </c>
      <c r="BG419">
        <v>0</v>
      </c>
      <c r="BH419">
        <v>0</v>
      </c>
      <c r="BI419">
        <f>1-BG419/BH419</f>
        <v>0</v>
      </c>
      <c r="BJ419">
        <v>0.5</v>
      </c>
      <c r="BK419">
        <f>DJ419</f>
        <v>0</v>
      </c>
      <c r="BL419">
        <f>M419</f>
        <v>0</v>
      </c>
      <c r="BM419">
        <f>BI419*BJ419*BK419</f>
        <v>0</v>
      </c>
      <c r="BN419">
        <f>(BL419-BD419)/BK419</f>
        <v>0</v>
      </c>
      <c r="BO419">
        <f>(BB419-BH419)/BH419</f>
        <v>0</v>
      </c>
      <c r="BP419">
        <f>BA419/(BC419+BA419/BH419)</f>
        <v>0</v>
      </c>
      <c r="BQ419" t="s">
        <v>439</v>
      </c>
      <c r="BR419">
        <v>0</v>
      </c>
      <c r="BS419">
        <f>IF(BR419&lt;&gt;0, BR419, BP419)</f>
        <v>0</v>
      </c>
      <c r="BT419">
        <f>1-BS419/BH419</f>
        <v>0</v>
      </c>
      <c r="BU419">
        <f>(BH419-BG419)/(BH419-BS419)</f>
        <v>0</v>
      </c>
      <c r="BV419">
        <f>(BB419-BH419)/(BB419-BS419)</f>
        <v>0</v>
      </c>
      <c r="BW419">
        <f>(BH419-BG419)/(BH419-BA419)</f>
        <v>0</v>
      </c>
      <c r="BX419">
        <f>(BB419-BH419)/(BB419-BA419)</f>
        <v>0</v>
      </c>
      <c r="BY419">
        <f>(BU419*BS419/BG419)</f>
        <v>0</v>
      </c>
      <c r="BZ419">
        <f>(1-BY419)</f>
        <v>0</v>
      </c>
      <c r="DI419">
        <f>$B$11*EH419+$C$11*EI419+$F$11*ET419*(1-EW419)</f>
        <v>0</v>
      </c>
      <c r="DJ419">
        <f>DI419*DK419</f>
        <v>0</v>
      </c>
      <c r="DK419">
        <f>($B$11*$D$9+$C$11*$D$9+$F$11*((FG419+EY419)/MAX(FG419+EY419+FH419, 0.1)*$I$9+FH419/MAX(FG419+EY419+FH419, 0.1)*$J$9))/($B$11+$C$11+$F$11)</f>
        <v>0</v>
      </c>
      <c r="DL419">
        <f>($B$11*$K$9+$C$11*$K$9+$F$11*((FG419+EY419)/MAX(FG419+EY419+FH419, 0.1)*$P$9+FH419/MAX(FG419+EY419+FH419, 0.1)*$Q$9))/($B$11+$C$11+$F$11)</f>
        <v>0</v>
      </c>
      <c r="DM419">
        <v>2.96</v>
      </c>
      <c r="DN419">
        <v>0.5</v>
      </c>
      <c r="DO419" t="s">
        <v>440</v>
      </c>
      <c r="DP419">
        <v>2</v>
      </c>
      <c r="DQ419" t="b">
        <v>1</v>
      </c>
      <c r="DR419">
        <v>1758653807.062963</v>
      </c>
      <c r="DS419">
        <v>180.5793703703703</v>
      </c>
      <c r="DT419">
        <v>166.0220740740741</v>
      </c>
      <c r="DU419">
        <v>23.88496296296296</v>
      </c>
      <c r="DV419">
        <v>21.68197037037037</v>
      </c>
      <c r="DW419">
        <v>180.3892962962963</v>
      </c>
      <c r="DX419">
        <v>23.73642592592593</v>
      </c>
      <c r="DY419">
        <v>500.0007037037037</v>
      </c>
      <c r="DZ419">
        <v>90.39474814814815</v>
      </c>
      <c r="EA419">
        <v>0.03047443333333333</v>
      </c>
      <c r="EB419">
        <v>30.09753703703704</v>
      </c>
      <c r="EC419">
        <v>29.95472962962963</v>
      </c>
      <c r="ED419">
        <v>999.9000000000001</v>
      </c>
      <c r="EE419">
        <v>0</v>
      </c>
      <c r="EF419">
        <v>0</v>
      </c>
      <c r="EG419">
        <v>10001.64481481481</v>
      </c>
      <c r="EH419">
        <v>0</v>
      </c>
      <c r="EI419">
        <v>11.8598</v>
      </c>
      <c r="EJ419">
        <v>14.55731851851852</v>
      </c>
      <c r="EK419">
        <v>184.9980370370371</v>
      </c>
      <c r="EL419">
        <v>169.7022222222222</v>
      </c>
      <c r="EM419">
        <v>2.202978518518519</v>
      </c>
      <c r="EN419">
        <v>166.0220740740741</v>
      </c>
      <c r="EO419">
        <v>21.68197037037037</v>
      </c>
      <c r="EP419">
        <v>2.159074074074074</v>
      </c>
      <c r="EQ419">
        <v>1.959937037037037</v>
      </c>
      <c r="ER419">
        <v>18.66183703703704</v>
      </c>
      <c r="ES419">
        <v>17.12431111111111</v>
      </c>
      <c r="ET419">
        <v>2000.026296296296</v>
      </c>
      <c r="EU419">
        <v>0.9799956666666665</v>
      </c>
      <c r="EV419">
        <v>0.02000452222222222</v>
      </c>
      <c r="EW419">
        <v>0</v>
      </c>
      <c r="EX419">
        <v>440.1939629629629</v>
      </c>
      <c r="EY419">
        <v>5.00097</v>
      </c>
      <c r="EZ419">
        <v>8938.349999999999</v>
      </c>
      <c r="FA419">
        <v>16707.77407407407</v>
      </c>
      <c r="FB419">
        <v>40.68699999999999</v>
      </c>
      <c r="FC419">
        <v>41.00918518518518</v>
      </c>
      <c r="FD419">
        <v>40.625</v>
      </c>
      <c r="FE419">
        <v>40.63648148148148</v>
      </c>
      <c r="FF419">
        <v>41.25459259259259</v>
      </c>
      <c r="FG419">
        <v>1955.11962962963</v>
      </c>
      <c r="FH419">
        <v>39.90666666666667</v>
      </c>
      <c r="FI419">
        <v>0</v>
      </c>
      <c r="FJ419">
        <v>1758653815.8</v>
      </c>
      <c r="FK419">
        <v>0</v>
      </c>
      <c r="FL419">
        <v>440.31024</v>
      </c>
      <c r="FM419">
        <v>13.37384617230779</v>
      </c>
      <c r="FN419">
        <v>283.6015388279549</v>
      </c>
      <c r="FO419">
        <v>8939.8264</v>
      </c>
      <c r="FP419">
        <v>15</v>
      </c>
      <c r="FQ419">
        <v>0</v>
      </c>
      <c r="FR419" t="s">
        <v>441</v>
      </c>
      <c r="FS419">
        <v>1747247426.5</v>
      </c>
      <c r="FT419">
        <v>1747247420.5</v>
      </c>
      <c r="FU419">
        <v>0</v>
      </c>
      <c r="FV419">
        <v>1.027</v>
      </c>
      <c r="FW419">
        <v>0.031</v>
      </c>
      <c r="FX419">
        <v>0.02</v>
      </c>
      <c r="FY419">
        <v>0.05</v>
      </c>
      <c r="FZ419">
        <v>420</v>
      </c>
      <c r="GA419">
        <v>16</v>
      </c>
      <c r="GB419">
        <v>0.01</v>
      </c>
      <c r="GC419">
        <v>0.1</v>
      </c>
      <c r="GD419">
        <v>14.19038</v>
      </c>
      <c r="GE419">
        <v>5.846073545966243</v>
      </c>
      <c r="GF419">
        <v>0.5639031735147444</v>
      </c>
      <c r="GG419">
        <v>0</v>
      </c>
      <c r="GH419">
        <v>439.3969411764706</v>
      </c>
      <c r="GI419">
        <v>13.44403361573123</v>
      </c>
      <c r="GJ419">
        <v>1.338394910972187</v>
      </c>
      <c r="GK419">
        <v>-1</v>
      </c>
      <c r="GL419">
        <v>2.1621635</v>
      </c>
      <c r="GM419">
        <v>0.6757636772983087</v>
      </c>
      <c r="GN419">
        <v>0.06537915189683945</v>
      </c>
      <c r="GO419">
        <v>0</v>
      </c>
      <c r="GP419">
        <v>0</v>
      </c>
      <c r="GQ419">
        <v>2</v>
      </c>
      <c r="GR419" t="s">
        <v>482</v>
      </c>
      <c r="GS419">
        <v>3.13592</v>
      </c>
      <c r="GT419">
        <v>2.69072</v>
      </c>
      <c r="GU419">
        <v>0.040595</v>
      </c>
      <c r="GV419">
        <v>0.0365507</v>
      </c>
      <c r="GW419">
        <v>0.105949</v>
      </c>
      <c r="GX419">
        <v>0.09761499999999999</v>
      </c>
      <c r="GY419">
        <v>30504.9</v>
      </c>
      <c r="GZ419">
        <v>30690.6</v>
      </c>
      <c r="HA419">
        <v>29555.5</v>
      </c>
      <c r="HB419">
        <v>29436.9</v>
      </c>
      <c r="HC419">
        <v>34908.9</v>
      </c>
      <c r="HD419">
        <v>35185.4</v>
      </c>
      <c r="HE419">
        <v>41590.4</v>
      </c>
      <c r="HF419">
        <v>41824.4</v>
      </c>
      <c r="HG419">
        <v>1.92525</v>
      </c>
      <c r="HH419">
        <v>1.87278</v>
      </c>
      <c r="HI419">
        <v>0.0915304</v>
      </c>
      <c r="HJ419">
        <v>0</v>
      </c>
      <c r="HK419">
        <v>28.4555</v>
      </c>
      <c r="HL419">
        <v>999.9</v>
      </c>
      <c r="HM419">
        <v>50.7</v>
      </c>
      <c r="HN419">
        <v>31.6</v>
      </c>
      <c r="HO419">
        <v>26.1819</v>
      </c>
      <c r="HP419">
        <v>61.9898</v>
      </c>
      <c r="HQ419">
        <v>25.9535</v>
      </c>
      <c r="HR419">
        <v>1</v>
      </c>
      <c r="HS419">
        <v>0.0649289</v>
      </c>
      <c r="HT419">
        <v>-0.899986</v>
      </c>
      <c r="HU419">
        <v>20.3366</v>
      </c>
      <c r="HV419">
        <v>5.21714</v>
      </c>
      <c r="HW419">
        <v>12.0137</v>
      </c>
      <c r="HX419">
        <v>4.989</v>
      </c>
      <c r="HY419">
        <v>3.28795</v>
      </c>
      <c r="HZ419">
        <v>9999</v>
      </c>
      <c r="IA419">
        <v>9999</v>
      </c>
      <c r="IB419">
        <v>9999</v>
      </c>
      <c r="IC419">
        <v>999.9</v>
      </c>
      <c r="ID419">
        <v>1.86754</v>
      </c>
      <c r="IE419">
        <v>1.86674</v>
      </c>
      <c r="IF419">
        <v>1.86602</v>
      </c>
      <c r="IG419">
        <v>1.866</v>
      </c>
      <c r="IH419">
        <v>1.86785</v>
      </c>
      <c r="II419">
        <v>1.87027</v>
      </c>
      <c r="IJ419">
        <v>1.86891</v>
      </c>
      <c r="IK419">
        <v>1.87042</v>
      </c>
      <c r="IL419">
        <v>0</v>
      </c>
      <c r="IM419">
        <v>0</v>
      </c>
      <c r="IN419">
        <v>0</v>
      </c>
      <c r="IO419">
        <v>0</v>
      </c>
      <c r="IP419" t="s">
        <v>443</v>
      </c>
      <c r="IQ419" t="s">
        <v>444</v>
      </c>
      <c r="IR419" t="s">
        <v>445</v>
      </c>
      <c r="IS419" t="s">
        <v>445</v>
      </c>
      <c r="IT419" t="s">
        <v>445</v>
      </c>
      <c r="IU419" t="s">
        <v>445</v>
      </c>
      <c r="IV419">
        <v>0</v>
      </c>
      <c r="IW419">
        <v>100</v>
      </c>
      <c r="IX419">
        <v>100</v>
      </c>
      <c r="IY419">
        <v>0.187</v>
      </c>
      <c r="IZ419">
        <v>0.1486</v>
      </c>
      <c r="JA419">
        <v>0.1520806729546384</v>
      </c>
      <c r="JB419">
        <v>0.0003178419753343253</v>
      </c>
      <c r="JC419">
        <v>-6.012475575984678E-07</v>
      </c>
      <c r="JD419">
        <v>7.594320938325871E-11</v>
      </c>
      <c r="JE419">
        <v>-0.06537213769188976</v>
      </c>
      <c r="JF419">
        <v>-0.002779077146552394</v>
      </c>
      <c r="JG419">
        <v>0.0007843295920201409</v>
      </c>
      <c r="JH419">
        <v>-1.211717912536145E-05</v>
      </c>
      <c r="JI419">
        <v>4</v>
      </c>
      <c r="JJ419">
        <v>2338</v>
      </c>
      <c r="JK419">
        <v>1</v>
      </c>
      <c r="JL419">
        <v>27</v>
      </c>
      <c r="JM419">
        <v>190106.5</v>
      </c>
      <c r="JN419">
        <v>190106.6</v>
      </c>
      <c r="JO419">
        <v>0.418701</v>
      </c>
      <c r="JP419">
        <v>2.33521</v>
      </c>
      <c r="JQ419">
        <v>1.39771</v>
      </c>
      <c r="JR419">
        <v>2.34741</v>
      </c>
      <c r="JS419">
        <v>1.49536</v>
      </c>
      <c r="JT419">
        <v>2.59766</v>
      </c>
      <c r="JU419">
        <v>36.5051</v>
      </c>
      <c r="JV419">
        <v>24.0612</v>
      </c>
      <c r="JW419">
        <v>18</v>
      </c>
      <c r="JX419">
        <v>488.364</v>
      </c>
      <c r="JY419">
        <v>445.451</v>
      </c>
      <c r="JZ419">
        <v>28.8892</v>
      </c>
      <c r="KA419">
        <v>28.4195</v>
      </c>
      <c r="KB419">
        <v>30.0002</v>
      </c>
      <c r="KC419">
        <v>28.2579</v>
      </c>
      <c r="KD419">
        <v>28.1888</v>
      </c>
      <c r="KE419">
        <v>8.31447</v>
      </c>
      <c r="KF419">
        <v>24.8208</v>
      </c>
      <c r="KG419">
        <v>60.2561</v>
      </c>
      <c r="KH419">
        <v>28.9133</v>
      </c>
      <c r="KI419">
        <v>119.442</v>
      </c>
      <c r="KJ419">
        <v>21.4955</v>
      </c>
      <c r="KK419">
        <v>101.012</v>
      </c>
      <c r="KL419">
        <v>100.571</v>
      </c>
    </row>
    <row r="420" spans="1:298">
      <c r="A420">
        <v>404</v>
      </c>
      <c r="B420">
        <v>1758653819.6</v>
      </c>
      <c r="C420">
        <v>12193.59999990463</v>
      </c>
      <c r="D420" t="s">
        <v>1256</v>
      </c>
      <c r="E420" t="s">
        <v>1257</v>
      </c>
      <c r="F420">
        <v>5</v>
      </c>
      <c r="G420" t="s">
        <v>1219</v>
      </c>
      <c r="H420" t="s">
        <v>437</v>
      </c>
      <c r="I420" t="s">
        <v>438</v>
      </c>
      <c r="J420">
        <v>1758653812.081481</v>
      </c>
      <c r="K420">
        <f>(L420)/1000</f>
        <v>0</v>
      </c>
      <c r="L420">
        <f>IF(DQ420, AO420, AI420)</f>
        <v>0</v>
      </c>
      <c r="M420">
        <f>IF(DQ420, AJ420, AH420)</f>
        <v>0</v>
      </c>
      <c r="N420">
        <f>DS420 - IF(AV420&gt;1, M420*DM420*100.0/(AX420), 0)</f>
        <v>0</v>
      </c>
      <c r="O420">
        <f>((U420-K420/2)*N420-M420)/(U420+K420/2)</f>
        <v>0</v>
      </c>
      <c r="P420">
        <f>O420*(DZ420+EA420)/1000.0</f>
        <v>0</v>
      </c>
      <c r="Q420">
        <f>(DS420 - IF(AV420&gt;1, M420*DM420*100.0/(AX420), 0))*(DZ420+EA420)/1000.0</f>
        <v>0</v>
      </c>
      <c r="R420">
        <f>2.0/((1/T420-1/S420)+SIGN(T420)*SQRT((1/T420-1/S420)*(1/T420-1/S420) + 4*DN420/((DN420+1)*(DN420+1))*(2*1/T420*1/S420-1/S420*1/S420)))</f>
        <v>0</v>
      </c>
      <c r="S420">
        <f>IF(LEFT(DO420,1)&lt;&gt;"0",IF(LEFT(DO420,1)="1",3.0,DP420),$D$5+$E$5*(EG420*DZ420/($K$5*1000))+$F$5*(EG420*DZ420/($K$5*1000))*MAX(MIN(DM420,$J$5),$I$5)*MAX(MIN(DM420,$J$5),$I$5)+$G$5*MAX(MIN(DM420,$J$5),$I$5)*(EG420*DZ420/($K$5*1000))+$H$5*(EG420*DZ420/($K$5*1000))*(EG420*DZ420/($K$5*1000)))</f>
        <v>0</v>
      </c>
      <c r="T420">
        <f>K420*(1000-(1000*0.61365*exp(17.502*X420/(240.97+X420))/(DZ420+EA420)+DU420)/2)/(1000*0.61365*exp(17.502*X420/(240.97+X420))/(DZ420+EA420)-DU420)</f>
        <v>0</v>
      </c>
      <c r="U420">
        <f>1/((DN420+1)/(R420/1.6)+1/(S420/1.37)) + DN420/((DN420+1)/(R420/1.6) + DN420/(S420/1.37))</f>
        <v>0</v>
      </c>
      <c r="V420">
        <f>(DI420*DL420)</f>
        <v>0</v>
      </c>
      <c r="W420">
        <f>(EB420+(V420+2*0.95*5.67E-8*(((EB420+$B$7)+273)^4-(EB420+273)^4)-44100*K420)/(1.84*29.3*S420+8*0.95*5.67E-8*(EB420+273)^3))</f>
        <v>0</v>
      </c>
      <c r="X420">
        <f>($C$7*EC420+$D$7*ED420+$E$7*W420)</f>
        <v>0</v>
      </c>
      <c r="Y420">
        <f>0.61365*exp(17.502*X420/(240.97+X420))</f>
        <v>0</v>
      </c>
      <c r="Z420">
        <f>(AA420/AB420*100)</f>
        <v>0</v>
      </c>
      <c r="AA420">
        <f>DU420*(DZ420+EA420)/1000</f>
        <v>0</v>
      </c>
      <c r="AB420">
        <f>0.61365*exp(17.502*EB420/(240.97+EB420))</f>
        <v>0</v>
      </c>
      <c r="AC420">
        <f>(Y420-DU420*(DZ420+EA420)/1000)</f>
        <v>0</v>
      </c>
      <c r="AD420">
        <f>(-K420*44100)</f>
        <v>0</v>
      </c>
      <c r="AE420">
        <f>2*29.3*S420*0.92*(EB420-X420)</f>
        <v>0</v>
      </c>
      <c r="AF420">
        <f>2*0.95*5.67E-8*(((EB420+$B$7)+273)^4-(X420+273)^4)</f>
        <v>0</v>
      </c>
      <c r="AG420">
        <f>V420+AF420+AD420+AE420</f>
        <v>0</v>
      </c>
      <c r="AH420">
        <f>DY420*AV420*(DT420-DS420*(1000-AV420*DV420)/(1000-AV420*DU420))/(100*DM420)</f>
        <v>0</v>
      </c>
      <c r="AI420">
        <f>1000*DY420*AV420*(DU420-DV420)/(100*DM420*(1000-AV420*DU420))</f>
        <v>0</v>
      </c>
      <c r="AJ420">
        <f>(AK420 - AL420 - DZ420*1E3/(8.314*(EB420+273.15)) * AN420/DY420 * AM420) * DY420/(100*DM420) * (1000 - DV420)/1000</f>
        <v>0</v>
      </c>
      <c r="AK420">
        <v>137.5783284293682</v>
      </c>
      <c r="AL420">
        <v>145.409412121212</v>
      </c>
      <c r="AM420">
        <v>-3.279750876108567</v>
      </c>
      <c r="AN420">
        <v>64.96045199614291</v>
      </c>
      <c r="AO420">
        <f>(AQ420 - AP420 + DZ420*1E3/(8.314*(EB420+273.15)) * AS420/DY420 * AR420) * DY420/(100*DM420) * 1000/(1000 - AQ420)</f>
        <v>0</v>
      </c>
      <c r="AP420">
        <v>21.59847310985267</v>
      </c>
      <c r="AQ420">
        <v>23.90453454545453</v>
      </c>
      <c r="AR420">
        <v>0.0001527297760642188</v>
      </c>
      <c r="AS420">
        <v>107.0869197867366</v>
      </c>
      <c r="AT420">
        <v>1</v>
      </c>
      <c r="AU420">
        <v>0</v>
      </c>
      <c r="AV420">
        <f>IF(AT420*$H$13&gt;=AX420,1.0,(AX420/(AX420-AT420*$H$13)))</f>
        <v>0</v>
      </c>
      <c r="AW420">
        <f>(AV420-1)*100</f>
        <v>0</v>
      </c>
      <c r="AX420">
        <f>MAX(0,($B$13+$C$13*EG420)/(1+$D$13*EG420)*DZ420/(EB420+273)*$E$13)</f>
        <v>0</v>
      </c>
      <c r="AY420" t="s">
        <v>439</v>
      </c>
      <c r="AZ420" t="s">
        <v>439</v>
      </c>
      <c r="BA420">
        <v>0</v>
      </c>
      <c r="BB420">
        <v>0</v>
      </c>
      <c r="BC420">
        <f>1-BA420/BB420</f>
        <v>0</v>
      </c>
      <c r="BD420">
        <v>0</v>
      </c>
      <c r="BE420" t="s">
        <v>439</v>
      </c>
      <c r="BF420" t="s">
        <v>439</v>
      </c>
      <c r="BG420">
        <v>0</v>
      </c>
      <c r="BH420">
        <v>0</v>
      </c>
      <c r="BI420">
        <f>1-BG420/BH420</f>
        <v>0</v>
      </c>
      <c r="BJ420">
        <v>0.5</v>
      </c>
      <c r="BK420">
        <f>DJ420</f>
        <v>0</v>
      </c>
      <c r="BL420">
        <f>M420</f>
        <v>0</v>
      </c>
      <c r="BM420">
        <f>BI420*BJ420*BK420</f>
        <v>0</v>
      </c>
      <c r="BN420">
        <f>(BL420-BD420)/BK420</f>
        <v>0</v>
      </c>
      <c r="BO420">
        <f>(BB420-BH420)/BH420</f>
        <v>0</v>
      </c>
      <c r="BP420">
        <f>BA420/(BC420+BA420/BH420)</f>
        <v>0</v>
      </c>
      <c r="BQ420" t="s">
        <v>439</v>
      </c>
      <c r="BR420">
        <v>0</v>
      </c>
      <c r="BS420">
        <f>IF(BR420&lt;&gt;0, BR420, BP420)</f>
        <v>0</v>
      </c>
      <c r="BT420">
        <f>1-BS420/BH420</f>
        <v>0</v>
      </c>
      <c r="BU420">
        <f>(BH420-BG420)/(BH420-BS420)</f>
        <v>0</v>
      </c>
      <c r="BV420">
        <f>(BB420-BH420)/(BB420-BS420)</f>
        <v>0</v>
      </c>
      <c r="BW420">
        <f>(BH420-BG420)/(BH420-BA420)</f>
        <v>0</v>
      </c>
      <c r="BX420">
        <f>(BB420-BH420)/(BB420-BA420)</f>
        <v>0</v>
      </c>
      <c r="BY420">
        <f>(BU420*BS420/BG420)</f>
        <v>0</v>
      </c>
      <c r="BZ420">
        <f>(1-BY420)</f>
        <v>0</v>
      </c>
      <c r="DI420">
        <f>$B$11*EH420+$C$11*EI420+$F$11*ET420*(1-EW420)</f>
        <v>0</v>
      </c>
      <c r="DJ420">
        <f>DI420*DK420</f>
        <v>0</v>
      </c>
      <c r="DK420">
        <f>($B$11*$D$9+$C$11*$D$9+$F$11*((FG420+EY420)/MAX(FG420+EY420+FH420, 0.1)*$I$9+FH420/MAX(FG420+EY420+FH420, 0.1)*$J$9))/($B$11+$C$11+$F$11)</f>
        <v>0</v>
      </c>
      <c r="DL420">
        <f>($B$11*$K$9+$C$11*$K$9+$F$11*((FG420+EY420)/MAX(FG420+EY420+FH420, 0.1)*$P$9+FH420/MAX(FG420+EY420+FH420, 0.1)*$Q$9))/($B$11+$C$11+$F$11)</f>
        <v>0</v>
      </c>
      <c r="DM420">
        <v>2.96</v>
      </c>
      <c r="DN420">
        <v>0.5</v>
      </c>
      <c r="DO420" t="s">
        <v>440</v>
      </c>
      <c r="DP420">
        <v>2</v>
      </c>
      <c r="DQ420" t="b">
        <v>1</v>
      </c>
      <c r="DR420">
        <v>1758653812.081481</v>
      </c>
      <c r="DS420">
        <v>164.4606296296297</v>
      </c>
      <c r="DT420">
        <v>149.3832962962963</v>
      </c>
      <c r="DU420">
        <v>23.89157407407408</v>
      </c>
      <c r="DV420">
        <v>21.63637407407408</v>
      </c>
      <c r="DW420">
        <v>164.2724814814815</v>
      </c>
      <c r="DX420">
        <v>23.74294814814815</v>
      </c>
      <c r="DY420">
        <v>500.0016296296296</v>
      </c>
      <c r="DZ420">
        <v>90.39355925925923</v>
      </c>
      <c r="EA420">
        <v>0.03051242962962963</v>
      </c>
      <c r="EB420">
        <v>30.10091851851852</v>
      </c>
      <c r="EC420">
        <v>29.94757407407407</v>
      </c>
      <c r="ED420">
        <v>999.9000000000001</v>
      </c>
      <c r="EE420">
        <v>0</v>
      </c>
      <c r="EF420">
        <v>0</v>
      </c>
      <c r="EG420">
        <v>9997.658888888887</v>
      </c>
      <c r="EH420">
        <v>0</v>
      </c>
      <c r="EI420">
        <v>11.8598</v>
      </c>
      <c r="EJ420">
        <v>15.07744814814815</v>
      </c>
      <c r="EK420">
        <v>168.486037037037</v>
      </c>
      <c r="EL420">
        <v>152.6873333333333</v>
      </c>
      <c r="EM420">
        <v>2.255187777777778</v>
      </c>
      <c r="EN420">
        <v>149.3832962962963</v>
      </c>
      <c r="EO420">
        <v>21.63637407407408</v>
      </c>
      <c r="EP420">
        <v>2.159642962962963</v>
      </c>
      <c r="EQ420">
        <v>1.955789629629629</v>
      </c>
      <c r="ER420">
        <v>18.66604444444445</v>
      </c>
      <c r="ES420">
        <v>17.09087037037037</v>
      </c>
      <c r="ET420">
        <v>2000.010740740741</v>
      </c>
      <c r="EU420">
        <v>0.9799937777777776</v>
      </c>
      <c r="EV420">
        <v>0.02000643703703704</v>
      </c>
      <c r="EW420">
        <v>0</v>
      </c>
      <c r="EX420">
        <v>441.4424074074074</v>
      </c>
      <c r="EY420">
        <v>5.00097</v>
      </c>
      <c r="EZ420">
        <v>8962.427407407407</v>
      </c>
      <c r="FA420">
        <v>16707.63333333333</v>
      </c>
      <c r="FB420">
        <v>40.68699999999999</v>
      </c>
      <c r="FC420">
        <v>41.00918518518519</v>
      </c>
      <c r="FD420">
        <v>40.625</v>
      </c>
      <c r="FE420">
        <v>40.64107407407408</v>
      </c>
      <c r="FF420">
        <v>41.25459259259259</v>
      </c>
      <c r="FG420">
        <v>1955.100740740741</v>
      </c>
      <c r="FH420">
        <v>39.91</v>
      </c>
      <c r="FI420">
        <v>0</v>
      </c>
      <c r="FJ420">
        <v>1758653820.6</v>
      </c>
      <c r="FK420">
        <v>0</v>
      </c>
      <c r="FL420">
        <v>441.4965199999999</v>
      </c>
      <c r="FM420">
        <v>15.55923078919529</v>
      </c>
      <c r="FN420">
        <v>296.2915388762951</v>
      </c>
      <c r="FO420">
        <v>8962.907599999999</v>
      </c>
      <c r="FP420">
        <v>15</v>
      </c>
      <c r="FQ420">
        <v>0</v>
      </c>
      <c r="FR420" t="s">
        <v>441</v>
      </c>
      <c r="FS420">
        <v>1747247426.5</v>
      </c>
      <c r="FT420">
        <v>1747247420.5</v>
      </c>
      <c r="FU420">
        <v>0</v>
      </c>
      <c r="FV420">
        <v>1.027</v>
      </c>
      <c r="FW420">
        <v>0.031</v>
      </c>
      <c r="FX420">
        <v>0.02</v>
      </c>
      <c r="FY420">
        <v>0.05</v>
      </c>
      <c r="FZ420">
        <v>420</v>
      </c>
      <c r="GA420">
        <v>16</v>
      </c>
      <c r="GB420">
        <v>0.01</v>
      </c>
      <c r="GC420">
        <v>0.1</v>
      </c>
      <c r="GD420">
        <v>14.71924634146341</v>
      </c>
      <c r="GE420">
        <v>6.222980487804852</v>
      </c>
      <c r="GF420">
        <v>0.6141899901089481</v>
      </c>
      <c r="GG420">
        <v>0</v>
      </c>
      <c r="GH420">
        <v>440.696</v>
      </c>
      <c r="GI420">
        <v>14.35040488986249</v>
      </c>
      <c r="GJ420">
        <v>1.424655685956932</v>
      </c>
      <c r="GK420">
        <v>-1</v>
      </c>
      <c r="GL420">
        <v>2.216167804878049</v>
      </c>
      <c r="GM420">
        <v>0.6255401393728253</v>
      </c>
      <c r="GN420">
        <v>0.06229653811436958</v>
      </c>
      <c r="GO420">
        <v>0</v>
      </c>
      <c r="GP420">
        <v>0</v>
      </c>
      <c r="GQ420">
        <v>2</v>
      </c>
      <c r="GR420" t="s">
        <v>482</v>
      </c>
      <c r="GS420">
        <v>3.13598</v>
      </c>
      <c r="GT420">
        <v>2.69094</v>
      </c>
      <c r="GU420">
        <v>0.0366881</v>
      </c>
      <c r="GV420">
        <v>0.0324561</v>
      </c>
      <c r="GW420">
        <v>0.105987</v>
      </c>
      <c r="GX420">
        <v>0.09743540000000001</v>
      </c>
      <c r="GY420">
        <v>30629</v>
      </c>
      <c r="GZ420">
        <v>30820.8</v>
      </c>
      <c r="HA420">
        <v>29555.5</v>
      </c>
      <c r="HB420">
        <v>29436.7</v>
      </c>
      <c r="HC420">
        <v>34906.9</v>
      </c>
      <c r="HD420">
        <v>35192.1</v>
      </c>
      <c r="HE420">
        <v>41589.9</v>
      </c>
      <c r="HF420">
        <v>41824.1</v>
      </c>
      <c r="HG420">
        <v>1.92568</v>
      </c>
      <c r="HH420">
        <v>1.87265</v>
      </c>
      <c r="HI420">
        <v>0.0906363</v>
      </c>
      <c r="HJ420">
        <v>0</v>
      </c>
      <c r="HK420">
        <v>28.4555</v>
      </c>
      <c r="HL420">
        <v>999.9</v>
      </c>
      <c r="HM420">
        <v>50.6</v>
      </c>
      <c r="HN420">
        <v>31.6</v>
      </c>
      <c r="HO420">
        <v>26.1308</v>
      </c>
      <c r="HP420">
        <v>61.9098</v>
      </c>
      <c r="HQ420">
        <v>26.1178</v>
      </c>
      <c r="HR420">
        <v>1</v>
      </c>
      <c r="HS420">
        <v>0.0650305</v>
      </c>
      <c r="HT420">
        <v>-0.934512</v>
      </c>
      <c r="HU420">
        <v>20.3365</v>
      </c>
      <c r="HV420">
        <v>5.21669</v>
      </c>
      <c r="HW420">
        <v>12.0129</v>
      </c>
      <c r="HX420">
        <v>4.9888</v>
      </c>
      <c r="HY420">
        <v>3.28785</v>
      </c>
      <c r="HZ420">
        <v>9999</v>
      </c>
      <c r="IA420">
        <v>9999</v>
      </c>
      <c r="IB420">
        <v>9999</v>
      </c>
      <c r="IC420">
        <v>999.9</v>
      </c>
      <c r="ID420">
        <v>1.86753</v>
      </c>
      <c r="IE420">
        <v>1.86673</v>
      </c>
      <c r="IF420">
        <v>1.86601</v>
      </c>
      <c r="IG420">
        <v>1.866</v>
      </c>
      <c r="IH420">
        <v>1.86784</v>
      </c>
      <c r="II420">
        <v>1.87027</v>
      </c>
      <c r="IJ420">
        <v>1.86893</v>
      </c>
      <c r="IK420">
        <v>1.87042</v>
      </c>
      <c r="IL420">
        <v>0</v>
      </c>
      <c r="IM420">
        <v>0</v>
      </c>
      <c r="IN420">
        <v>0</v>
      </c>
      <c r="IO420">
        <v>0</v>
      </c>
      <c r="IP420" t="s">
        <v>443</v>
      </c>
      <c r="IQ420" t="s">
        <v>444</v>
      </c>
      <c r="IR420" t="s">
        <v>445</v>
      </c>
      <c r="IS420" t="s">
        <v>445</v>
      </c>
      <c r="IT420" t="s">
        <v>445</v>
      </c>
      <c r="IU420" t="s">
        <v>445</v>
      </c>
      <c r="IV420">
        <v>0</v>
      </c>
      <c r="IW420">
        <v>100</v>
      </c>
      <c r="IX420">
        <v>100</v>
      </c>
      <c r="IY420">
        <v>0.185</v>
      </c>
      <c r="IZ420">
        <v>0.1488</v>
      </c>
      <c r="JA420">
        <v>0.1520806729546384</v>
      </c>
      <c r="JB420">
        <v>0.0003178419753343253</v>
      </c>
      <c r="JC420">
        <v>-6.012475575984678E-07</v>
      </c>
      <c r="JD420">
        <v>7.594320938325871E-11</v>
      </c>
      <c r="JE420">
        <v>-0.06537213769188976</v>
      </c>
      <c r="JF420">
        <v>-0.002779077146552394</v>
      </c>
      <c r="JG420">
        <v>0.0007843295920201409</v>
      </c>
      <c r="JH420">
        <v>-1.211717912536145E-05</v>
      </c>
      <c r="JI420">
        <v>4</v>
      </c>
      <c r="JJ420">
        <v>2338</v>
      </c>
      <c r="JK420">
        <v>1</v>
      </c>
      <c r="JL420">
        <v>27</v>
      </c>
      <c r="JM420">
        <v>190106.6</v>
      </c>
      <c r="JN420">
        <v>190106.7</v>
      </c>
      <c r="JO420">
        <v>0.379639</v>
      </c>
      <c r="JP420">
        <v>2.32666</v>
      </c>
      <c r="JQ420">
        <v>1.39771</v>
      </c>
      <c r="JR420">
        <v>2.34741</v>
      </c>
      <c r="JS420">
        <v>1.49536</v>
      </c>
      <c r="JT420">
        <v>2.62451</v>
      </c>
      <c r="JU420">
        <v>36.5051</v>
      </c>
      <c r="JV420">
        <v>24.07</v>
      </c>
      <c r="JW420">
        <v>18</v>
      </c>
      <c r="JX420">
        <v>488.645</v>
      </c>
      <c r="JY420">
        <v>445.373</v>
      </c>
      <c r="JZ420">
        <v>28.9249</v>
      </c>
      <c r="KA420">
        <v>28.4195</v>
      </c>
      <c r="KB420">
        <v>30.0002</v>
      </c>
      <c r="KC420">
        <v>28.2596</v>
      </c>
      <c r="KD420">
        <v>28.1888</v>
      </c>
      <c r="KE420">
        <v>7.52773</v>
      </c>
      <c r="KF420">
        <v>25.1084</v>
      </c>
      <c r="KG420">
        <v>60.2561</v>
      </c>
      <c r="KH420">
        <v>28.9509</v>
      </c>
      <c r="KI420">
        <v>99.4019</v>
      </c>
      <c r="KJ420">
        <v>21.4483</v>
      </c>
      <c r="KK420">
        <v>101.011</v>
      </c>
      <c r="KL420">
        <v>100.57</v>
      </c>
    </row>
    <row r="421" spans="1:298">
      <c r="A421">
        <v>405</v>
      </c>
      <c r="B421">
        <v>1758653824.6</v>
      </c>
      <c r="C421">
        <v>12198.59999990463</v>
      </c>
      <c r="D421" t="s">
        <v>1258</v>
      </c>
      <c r="E421" t="s">
        <v>1259</v>
      </c>
      <c r="F421">
        <v>5</v>
      </c>
      <c r="G421" t="s">
        <v>1219</v>
      </c>
      <c r="H421" t="s">
        <v>437</v>
      </c>
      <c r="I421" t="s">
        <v>438</v>
      </c>
      <c r="J421">
        <v>1758653817.1</v>
      </c>
      <c r="K421">
        <f>(L421)/1000</f>
        <v>0</v>
      </c>
      <c r="L421">
        <f>IF(DQ421, AO421, AI421)</f>
        <v>0</v>
      </c>
      <c r="M421">
        <f>IF(DQ421, AJ421, AH421)</f>
        <v>0</v>
      </c>
      <c r="N421">
        <f>DS421 - IF(AV421&gt;1, M421*DM421*100.0/(AX421), 0)</f>
        <v>0</v>
      </c>
      <c r="O421">
        <f>((U421-K421/2)*N421-M421)/(U421+K421/2)</f>
        <v>0</v>
      </c>
      <c r="P421">
        <f>O421*(DZ421+EA421)/1000.0</f>
        <v>0</v>
      </c>
      <c r="Q421">
        <f>(DS421 - IF(AV421&gt;1, M421*DM421*100.0/(AX421), 0))*(DZ421+EA421)/1000.0</f>
        <v>0</v>
      </c>
      <c r="R421">
        <f>2.0/((1/T421-1/S421)+SIGN(T421)*SQRT((1/T421-1/S421)*(1/T421-1/S421) + 4*DN421/((DN421+1)*(DN421+1))*(2*1/T421*1/S421-1/S421*1/S421)))</f>
        <v>0</v>
      </c>
      <c r="S421">
        <f>IF(LEFT(DO421,1)&lt;&gt;"0",IF(LEFT(DO421,1)="1",3.0,DP421),$D$5+$E$5*(EG421*DZ421/($K$5*1000))+$F$5*(EG421*DZ421/($K$5*1000))*MAX(MIN(DM421,$J$5),$I$5)*MAX(MIN(DM421,$J$5),$I$5)+$G$5*MAX(MIN(DM421,$J$5),$I$5)*(EG421*DZ421/($K$5*1000))+$H$5*(EG421*DZ421/($K$5*1000))*(EG421*DZ421/($K$5*1000)))</f>
        <v>0</v>
      </c>
      <c r="T421">
        <f>K421*(1000-(1000*0.61365*exp(17.502*X421/(240.97+X421))/(DZ421+EA421)+DU421)/2)/(1000*0.61365*exp(17.502*X421/(240.97+X421))/(DZ421+EA421)-DU421)</f>
        <v>0</v>
      </c>
      <c r="U421">
        <f>1/((DN421+1)/(R421/1.6)+1/(S421/1.37)) + DN421/((DN421+1)/(R421/1.6) + DN421/(S421/1.37))</f>
        <v>0</v>
      </c>
      <c r="V421">
        <f>(DI421*DL421)</f>
        <v>0</v>
      </c>
      <c r="W421">
        <f>(EB421+(V421+2*0.95*5.67E-8*(((EB421+$B$7)+273)^4-(EB421+273)^4)-44100*K421)/(1.84*29.3*S421+8*0.95*5.67E-8*(EB421+273)^3))</f>
        <v>0</v>
      </c>
      <c r="X421">
        <f>($C$7*EC421+$D$7*ED421+$E$7*W421)</f>
        <v>0</v>
      </c>
      <c r="Y421">
        <f>0.61365*exp(17.502*X421/(240.97+X421))</f>
        <v>0</v>
      </c>
      <c r="Z421">
        <f>(AA421/AB421*100)</f>
        <v>0</v>
      </c>
      <c r="AA421">
        <f>DU421*(DZ421+EA421)/1000</f>
        <v>0</v>
      </c>
      <c r="AB421">
        <f>0.61365*exp(17.502*EB421/(240.97+EB421))</f>
        <v>0</v>
      </c>
      <c r="AC421">
        <f>(Y421-DU421*(DZ421+EA421)/1000)</f>
        <v>0</v>
      </c>
      <c r="AD421">
        <f>(-K421*44100)</f>
        <v>0</v>
      </c>
      <c r="AE421">
        <f>2*29.3*S421*0.92*(EB421-X421)</f>
        <v>0</v>
      </c>
      <c r="AF421">
        <f>2*0.95*5.67E-8*(((EB421+$B$7)+273)^4-(X421+273)^4)</f>
        <v>0</v>
      </c>
      <c r="AG421">
        <f>V421+AF421+AD421+AE421</f>
        <v>0</v>
      </c>
      <c r="AH421">
        <f>DY421*AV421*(DT421-DS421*(1000-AV421*DV421)/(1000-AV421*DU421))/(100*DM421)</f>
        <v>0</v>
      </c>
      <c r="AI421">
        <f>1000*DY421*AV421*(DU421-DV421)/(100*DM421*(1000-AV421*DU421))</f>
        <v>0</v>
      </c>
      <c r="AJ421">
        <f>(AK421 - AL421 - DZ421*1E3/(8.314*(EB421+273.15)) * AN421/DY421 * AM421) * DY421/(100*DM421) * (1000 - DV421)/1000</f>
        <v>0</v>
      </c>
      <c r="AK421">
        <v>120.4231540665595</v>
      </c>
      <c r="AL421">
        <v>128.9824969696969</v>
      </c>
      <c r="AM421">
        <v>-3.289412137601271</v>
      </c>
      <c r="AN421">
        <v>64.96045199614291</v>
      </c>
      <c r="AO421">
        <f>(AQ421 - AP421 + DZ421*1E3/(8.314*(EB421+273.15)) * AS421/DY421 * AR421) * DY421/(100*DM421) * 1000/(1000 - AQ421)</f>
        <v>0</v>
      </c>
      <c r="AP421">
        <v>21.54740453805881</v>
      </c>
      <c r="AQ421">
        <v>23.91210666666666</v>
      </c>
      <c r="AR421">
        <v>7.829510489242554E-05</v>
      </c>
      <c r="AS421">
        <v>107.0869197867366</v>
      </c>
      <c r="AT421">
        <v>1</v>
      </c>
      <c r="AU421">
        <v>0</v>
      </c>
      <c r="AV421">
        <f>IF(AT421*$H$13&gt;=AX421,1.0,(AX421/(AX421-AT421*$H$13)))</f>
        <v>0</v>
      </c>
      <c r="AW421">
        <f>(AV421-1)*100</f>
        <v>0</v>
      </c>
      <c r="AX421">
        <f>MAX(0,($B$13+$C$13*EG421)/(1+$D$13*EG421)*DZ421/(EB421+273)*$E$13)</f>
        <v>0</v>
      </c>
      <c r="AY421" t="s">
        <v>439</v>
      </c>
      <c r="AZ421" t="s">
        <v>439</v>
      </c>
      <c r="BA421">
        <v>0</v>
      </c>
      <c r="BB421">
        <v>0</v>
      </c>
      <c r="BC421">
        <f>1-BA421/BB421</f>
        <v>0</v>
      </c>
      <c r="BD421">
        <v>0</v>
      </c>
      <c r="BE421" t="s">
        <v>439</v>
      </c>
      <c r="BF421" t="s">
        <v>439</v>
      </c>
      <c r="BG421">
        <v>0</v>
      </c>
      <c r="BH421">
        <v>0</v>
      </c>
      <c r="BI421">
        <f>1-BG421/BH421</f>
        <v>0</v>
      </c>
      <c r="BJ421">
        <v>0.5</v>
      </c>
      <c r="BK421">
        <f>DJ421</f>
        <v>0</v>
      </c>
      <c r="BL421">
        <f>M421</f>
        <v>0</v>
      </c>
      <c r="BM421">
        <f>BI421*BJ421*BK421</f>
        <v>0</v>
      </c>
      <c r="BN421">
        <f>(BL421-BD421)/BK421</f>
        <v>0</v>
      </c>
      <c r="BO421">
        <f>(BB421-BH421)/BH421</f>
        <v>0</v>
      </c>
      <c r="BP421">
        <f>BA421/(BC421+BA421/BH421)</f>
        <v>0</v>
      </c>
      <c r="BQ421" t="s">
        <v>439</v>
      </c>
      <c r="BR421">
        <v>0</v>
      </c>
      <c r="BS421">
        <f>IF(BR421&lt;&gt;0, BR421, BP421)</f>
        <v>0</v>
      </c>
      <c r="BT421">
        <f>1-BS421/BH421</f>
        <v>0</v>
      </c>
      <c r="BU421">
        <f>(BH421-BG421)/(BH421-BS421)</f>
        <v>0</v>
      </c>
      <c r="BV421">
        <f>(BB421-BH421)/(BB421-BS421)</f>
        <v>0</v>
      </c>
      <c r="BW421">
        <f>(BH421-BG421)/(BH421-BA421)</f>
        <v>0</v>
      </c>
      <c r="BX421">
        <f>(BB421-BH421)/(BB421-BA421)</f>
        <v>0</v>
      </c>
      <c r="BY421">
        <f>(BU421*BS421/BG421)</f>
        <v>0</v>
      </c>
      <c r="BZ421">
        <f>(1-BY421)</f>
        <v>0</v>
      </c>
      <c r="DI421">
        <f>$B$11*EH421+$C$11*EI421+$F$11*ET421*(1-EW421)</f>
        <v>0</v>
      </c>
      <c r="DJ421">
        <f>DI421*DK421</f>
        <v>0</v>
      </c>
      <c r="DK421">
        <f>($B$11*$D$9+$C$11*$D$9+$F$11*((FG421+EY421)/MAX(FG421+EY421+FH421, 0.1)*$I$9+FH421/MAX(FG421+EY421+FH421, 0.1)*$J$9))/($B$11+$C$11+$F$11)</f>
        <v>0</v>
      </c>
      <c r="DL421">
        <f>($B$11*$K$9+$C$11*$K$9+$F$11*((FG421+EY421)/MAX(FG421+EY421+FH421, 0.1)*$P$9+FH421/MAX(FG421+EY421+FH421, 0.1)*$Q$9))/($B$11+$C$11+$F$11)</f>
        <v>0</v>
      </c>
      <c r="DM421">
        <v>2.96</v>
      </c>
      <c r="DN421">
        <v>0.5</v>
      </c>
      <c r="DO421" t="s">
        <v>440</v>
      </c>
      <c r="DP421">
        <v>2</v>
      </c>
      <c r="DQ421" t="b">
        <v>1</v>
      </c>
      <c r="DR421">
        <v>1758653817.1</v>
      </c>
      <c r="DS421">
        <v>148.3500740740741</v>
      </c>
      <c r="DT421">
        <v>132.6537037037037</v>
      </c>
      <c r="DU421">
        <v>23.89864444444445</v>
      </c>
      <c r="DV421">
        <v>21.59425555555556</v>
      </c>
      <c r="DW421">
        <v>148.164037037037</v>
      </c>
      <c r="DX421">
        <v>23.74993703703704</v>
      </c>
      <c r="DY421">
        <v>499.9981111111111</v>
      </c>
      <c r="DZ421">
        <v>90.39259629629632</v>
      </c>
      <c r="EA421">
        <v>0.03060956666666667</v>
      </c>
      <c r="EB421">
        <v>30.10432592592592</v>
      </c>
      <c r="EC421">
        <v>29.94011111111111</v>
      </c>
      <c r="ED421">
        <v>999.9000000000001</v>
      </c>
      <c r="EE421">
        <v>0</v>
      </c>
      <c r="EF421">
        <v>0</v>
      </c>
      <c r="EG421">
        <v>9995.275555555556</v>
      </c>
      <c r="EH421">
        <v>0</v>
      </c>
      <c r="EI421">
        <v>11.8598</v>
      </c>
      <c r="EJ421">
        <v>15.69640370370371</v>
      </c>
      <c r="EK421">
        <v>151.9821111111111</v>
      </c>
      <c r="EL421">
        <v>135.582037037037</v>
      </c>
      <c r="EM421">
        <v>2.304385185185185</v>
      </c>
      <c r="EN421">
        <v>132.6537037037037</v>
      </c>
      <c r="EO421">
        <v>21.59425555555556</v>
      </c>
      <c r="EP421">
        <v>2.160259629629629</v>
      </c>
      <c r="EQ421">
        <v>1.951962222222222</v>
      </c>
      <c r="ER421">
        <v>18.67061111111111</v>
      </c>
      <c r="ES421">
        <v>17.05993703703703</v>
      </c>
      <c r="ET421">
        <v>2000.003703703704</v>
      </c>
      <c r="EU421">
        <v>0.9799936666666665</v>
      </c>
      <c r="EV421">
        <v>0.02000654444444445</v>
      </c>
      <c r="EW421">
        <v>0</v>
      </c>
      <c r="EX421">
        <v>442.6488518518518</v>
      </c>
      <c r="EY421">
        <v>5.00097</v>
      </c>
      <c r="EZ421">
        <v>8987.722592592592</v>
      </c>
      <c r="FA421">
        <v>16707.56296296296</v>
      </c>
      <c r="FB421">
        <v>40.68699999999999</v>
      </c>
      <c r="FC421">
        <v>41.00688888888889</v>
      </c>
      <c r="FD421">
        <v>40.625</v>
      </c>
      <c r="FE421">
        <v>40.63877777777778</v>
      </c>
      <c r="FF421">
        <v>41.25459259259259</v>
      </c>
      <c r="FG421">
        <v>1955.093703703704</v>
      </c>
      <c r="FH421">
        <v>39.91</v>
      </c>
      <c r="FI421">
        <v>0</v>
      </c>
      <c r="FJ421">
        <v>1758653826</v>
      </c>
      <c r="FK421">
        <v>0</v>
      </c>
      <c r="FL421">
        <v>442.7258076923077</v>
      </c>
      <c r="FM421">
        <v>15.34389741396768</v>
      </c>
      <c r="FN421">
        <v>312.1059824307929</v>
      </c>
      <c r="FO421">
        <v>8988.903076923076</v>
      </c>
      <c r="FP421">
        <v>15</v>
      </c>
      <c r="FQ421">
        <v>0</v>
      </c>
      <c r="FR421" t="s">
        <v>441</v>
      </c>
      <c r="FS421">
        <v>1747247426.5</v>
      </c>
      <c r="FT421">
        <v>1747247420.5</v>
      </c>
      <c r="FU421">
        <v>0</v>
      </c>
      <c r="FV421">
        <v>1.027</v>
      </c>
      <c r="FW421">
        <v>0.031</v>
      </c>
      <c r="FX421">
        <v>0.02</v>
      </c>
      <c r="FY421">
        <v>0.05</v>
      </c>
      <c r="FZ421">
        <v>420</v>
      </c>
      <c r="GA421">
        <v>16</v>
      </c>
      <c r="GB421">
        <v>0.01</v>
      </c>
      <c r="GC421">
        <v>0.1</v>
      </c>
      <c r="GD421">
        <v>15.377445</v>
      </c>
      <c r="GE421">
        <v>7.277439399624783</v>
      </c>
      <c r="GF421">
        <v>0.7033080409571613</v>
      </c>
      <c r="GG421">
        <v>0</v>
      </c>
      <c r="GH421">
        <v>441.994205882353</v>
      </c>
      <c r="GI421">
        <v>14.77859433249263</v>
      </c>
      <c r="GJ421">
        <v>1.469692960719668</v>
      </c>
      <c r="GK421">
        <v>-1</v>
      </c>
      <c r="GL421">
        <v>2.27875825</v>
      </c>
      <c r="GM421">
        <v>0.5827410506566589</v>
      </c>
      <c r="GN421">
        <v>0.05645117690923282</v>
      </c>
      <c r="GO421">
        <v>0</v>
      </c>
      <c r="GP421">
        <v>0</v>
      </c>
      <c r="GQ421">
        <v>2</v>
      </c>
      <c r="GR421" t="s">
        <v>482</v>
      </c>
      <c r="GS421">
        <v>3.13606</v>
      </c>
      <c r="GT421">
        <v>2.69083</v>
      </c>
      <c r="GU421">
        <v>0.0326912</v>
      </c>
      <c r="GV421">
        <v>0.0282327</v>
      </c>
      <c r="GW421">
        <v>0.106014</v>
      </c>
      <c r="GX421">
        <v>0.09734</v>
      </c>
      <c r="GY421">
        <v>30756.3</v>
      </c>
      <c r="GZ421">
        <v>30955.1</v>
      </c>
      <c r="HA421">
        <v>29555.7</v>
      </c>
      <c r="HB421">
        <v>29436.4</v>
      </c>
      <c r="HC421">
        <v>34906</v>
      </c>
      <c r="HD421">
        <v>35195.7</v>
      </c>
      <c r="HE421">
        <v>41590.1</v>
      </c>
      <c r="HF421">
        <v>41823.9</v>
      </c>
      <c r="HG421">
        <v>1.92552</v>
      </c>
      <c r="HH421">
        <v>1.87248</v>
      </c>
      <c r="HI421">
        <v>0.0903755</v>
      </c>
      <c r="HJ421">
        <v>0</v>
      </c>
      <c r="HK421">
        <v>28.4555</v>
      </c>
      <c r="HL421">
        <v>999.9</v>
      </c>
      <c r="HM421">
        <v>50.6</v>
      </c>
      <c r="HN421">
        <v>31.6</v>
      </c>
      <c r="HO421">
        <v>26.132</v>
      </c>
      <c r="HP421">
        <v>62.0698</v>
      </c>
      <c r="HQ421">
        <v>26.0817</v>
      </c>
      <c r="HR421">
        <v>1</v>
      </c>
      <c r="HS421">
        <v>0.06534810000000001</v>
      </c>
      <c r="HT421">
        <v>-0.997563</v>
      </c>
      <c r="HU421">
        <v>20.3362</v>
      </c>
      <c r="HV421">
        <v>5.21609</v>
      </c>
      <c r="HW421">
        <v>12.0125</v>
      </c>
      <c r="HX421">
        <v>4.9886</v>
      </c>
      <c r="HY421">
        <v>3.28778</v>
      </c>
      <c r="HZ421">
        <v>9999</v>
      </c>
      <c r="IA421">
        <v>9999</v>
      </c>
      <c r="IB421">
        <v>9999</v>
      </c>
      <c r="IC421">
        <v>999.9</v>
      </c>
      <c r="ID421">
        <v>1.86755</v>
      </c>
      <c r="IE421">
        <v>1.86674</v>
      </c>
      <c r="IF421">
        <v>1.86603</v>
      </c>
      <c r="IG421">
        <v>1.866</v>
      </c>
      <c r="IH421">
        <v>1.86784</v>
      </c>
      <c r="II421">
        <v>1.87027</v>
      </c>
      <c r="IJ421">
        <v>1.86893</v>
      </c>
      <c r="IK421">
        <v>1.87042</v>
      </c>
      <c r="IL421">
        <v>0</v>
      </c>
      <c r="IM421">
        <v>0</v>
      </c>
      <c r="IN421">
        <v>0</v>
      </c>
      <c r="IO421">
        <v>0</v>
      </c>
      <c r="IP421" t="s">
        <v>443</v>
      </c>
      <c r="IQ421" t="s">
        <v>444</v>
      </c>
      <c r="IR421" t="s">
        <v>445</v>
      </c>
      <c r="IS421" t="s">
        <v>445</v>
      </c>
      <c r="IT421" t="s">
        <v>445</v>
      </c>
      <c r="IU421" t="s">
        <v>445</v>
      </c>
      <c r="IV421">
        <v>0</v>
      </c>
      <c r="IW421">
        <v>100</v>
      </c>
      <c r="IX421">
        <v>100</v>
      </c>
      <c r="IY421">
        <v>0.182</v>
      </c>
      <c r="IZ421">
        <v>0.1489</v>
      </c>
      <c r="JA421">
        <v>0.1520806729546384</v>
      </c>
      <c r="JB421">
        <v>0.0003178419753343253</v>
      </c>
      <c r="JC421">
        <v>-6.012475575984678E-07</v>
      </c>
      <c r="JD421">
        <v>7.594320938325871E-11</v>
      </c>
      <c r="JE421">
        <v>-0.06537213769188976</v>
      </c>
      <c r="JF421">
        <v>-0.002779077146552394</v>
      </c>
      <c r="JG421">
        <v>0.0007843295920201409</v>
      </c>
      <c r="JH421">
        <v>-1.211717912536145E-05</v>
      </c>
      <c r="JI421">
        <v>4</v>
      </c>
      <c r="JJ421">
        <v>2338</v>
      </c>
      <c r="JK421">
        <v>1</v>
      </c>
      <c r="JL421">
        <v>27</v>
      </c>
      <c r="JM421">
        <v>190106.6</v>
      </c>
      <c r="JN421">
        <v>190106.7</v>
      </c>
      <c r="JO421">
        <v>0.344238</v>
      </c>
      <c r="JP421">
        <v>2.33398</v>
      </c>
      <c r="JQ421">
        <v>1.39771</v>
      </c>
      <c r="JR421">
        <v>2.34619</v>
      </c>
      <c r="JS421">
        <v>1.49536</v>
      </c>
      <c r="JT421">
        <v>2.69409</v>
      </c>
      <c r="JU421">
        <v>36.5051</v>
      </c>
      <c r="JV421">
        <v>24.07</v>
      </c>
      <c r="JW421">
        <v>18</v>
      </c>
      <c r="JX421">
        <v>488.556</v>
      </c>
      <c r="JY421">
        <v>445.284</v>
      </c>
      <c r="JZ421">
        <v>28.9665</v>
      </c>
      <c r="KA421">
        <v>28.4219</v>
      </c>
      <c r="KB421">
        <v>30.0002</v>
      </c>
      <c r="KC421">
        <v>28.2602</v>
      </c>
      <c r="KD421">
        <v>28.1912</v>
      </c>
      <c r="KE421">
        <v>6.82917</v>
      </c>
      <c r="KF421">
        <v>25.3838</v>
      </c>
      <c r="KG421">
        <v>60.2561</v>
      </c>
      <c r="KH421">
        <v>28.9991</v>
      </c>
      <c r="KI421">
        <v>86.0433</v>
      </c>
      <c r="KJ421">
        <v>21.3973</v>
      </c>
      <c r="KK421">
        <v>101.012</v>
      </c>
      <c r="KL421">
        <v>100.569</v>
      </c>
    </row>
    <row r="422" spans="1:298">
      <c r="A422">
        <v>406</v>
      </c>
      <c r="B422">
        <v>1758653829.6</v>
      </c>
      <c r="C422">
        <v>12203.59999990463</v>
      </c>
      <c r="D422" t="s">
        <v>1260</v>
      </c>
      <c r="E422" t="s">
        <v>1261</v>
      </c>
      <c r="F422">
        <v>5</v>
      </c>
      <c r="G422" t="s">
        <v>1219</v>
      </c>
      <c r="H422" t="s">
        <v>437</v>
      </c>
      <c r="I422" t="s">
        <v>438</v>
      </c>
      <c r="J422">
        <v>1758653821.814285</v>
      </c>
      <c r="K422">
        <f>(L422)/1000</f>
        <v>0</v>
      </c>
      <c r="L422">
        <f>IF(DQ422, AO422, AI422)</f>
        <v>0</v>
      </c>
      <c r="M422">
        <f>IF(DQ422, AJ422, AH422)</f>
        <v>0</v>
      </c>
      <c r="N422">
        <f>DS422 - IF(AV422&gt;1, M422*DM422*100.0/(AX422), 0)</f>
        <v>0</v>
      </c>
      <c r="O422">
        <f>((U422-K422/2)*N422-M422)/(U422+K422/2)</f>
        <v>0</v>
      </c>
      <c r="P422">
        <f>O422*(DZ422+EA422)/1000.0</f>
        <v>0</v>
      </c>
      <c r="Q422">
        <f>(DS422 - IF(AV422&gt;1, M422*DM422*100.0/(AX422), 0))*(DZ422+EA422)/1000.0</f>
        <v>0</v>
      </c>
      <c r="R422">
        <f>2.0/((1/T422-1/S422)+SIGN(T422)*SQRT((1/T422-1/S422)*(1/T422-1/S422) + 4*DN422/((DN422+1)*(DN422+1))*(2*1/T422*1/S422-1/S422*1/S422)))</f>
        <v>0</v>
      </c>
      <c r="S422">
        <f>IF(LEFT(DO422,1)&lt;&gt;"0",IF(LEFT(DO422,1)="1",3.0,DP422),$D$5+$E$5*(EG422*DZ422/($K$5*1000))+$F$5*(EG422*DZ422/($K$5*1000))*MAX(MIN(DM422,$J$5),$I$5)*MAX(MIN(DM422,$J$5),$I$5)+$G$5*MAX(MIN(DM422,$J$5),$I$5)*(EG422*DZ422/($K$5*1000))+$H$5*(EG422*DZ422/($K$5*1000))*(EG422*DZ422/($K$5*1000)))</f>
        <v>0</v>
      </c>
      <c r="T422">
        <f>K422*(1000-(1000*0.61365*exp(17.502*X422/(240.97+X422))/(DZ422+EA422)+DU422)/2)/(1000*0.61365*exp(17.502*X422/(240.97+X422))/(DZ422+EA422)-DU422)</f>
        <v>0</v>
      </c>
      <c r="U422">
        <f>1/((DN422+1)/(R422/1.6)+1/(S422/1.37)) + DN422/((DN422+1)/(R422/1.6) + DN422/(S422/1.37))</f>
        <v>0</v>
      </c>
      <c r="V422">
        <f>(DI422*DL422)</f>
        <v>0</v>
      </c>
      <c r="W422">
        <f>(EB422+(V422+2*0.95*5.67E-8*(((EB422+$B$7)+273)^4-(EB422+273)^4)-44100*K422)/(1.84*29.3*S422+8*0.95*5.67E-8*(EB422+273)^3))</f>
        <v>0</v>
      </c>
      <c r="X422">
        <f>($C$7*EC422+$D$7*ED422+$E$7*W422)</f>
        <v>0</v>
      </c>
      <c r="Y422">
        <f>0.61365*exp(17.502*X422/(240.97+X422))</f>
        <v>0</v>
      </c>
      <c r="Z422">
        <f>(AA422/AB422*100)</f>
        <v>0</v>
      </c>
      <c r="AA422">
        <f>DU422*(DZ422+EA422)/1000</f>
        <v>0</v>
      </c>
      <c r="AB422">
        <f>0.61365*exp(17.502*EB422/(240.97+EB422))</f>
        <v>0</v>
      </c>
      <c r="AC422">
        <f>(Y422-DU422*(DZ422+EA422)/1000)</f>
        <v>0</v>
      </c>
      <c r="AD422">
        <f>(-K422*44100)</f>
        <v>0</v>
      </c>
      <c r="AE422">
        <f>2*29.3*S422*0.92*(EB422-X422)</f>
        <v>0</v>
      </c>
      <c r="AF422">
        <f>2*0.95*5.67E-8*(((EB422+$B$7)+273)^4-(X422+273)^4)</f>
        <v>0</v>
      </c>
      <c r="AG422">
        <f>V422+AF422+AD422+AE422</f>
        <v>0</v>
      </c>
      <c r="AH422">
        <f>DY422*AV422*(DT422-DS422*(1000-AV422*DV422)/(1000-AV422*DU422))/(100*DM422)</f>
        <v>0</v>
      </c>
      <c r="AI422">
        <f>1000*DY422*AV422*(DU422-DV422)/(100*DM422*(1000-AV422*DU422))</f>
        <v>0</v>
      </c>
      <c r="AJ422">
        <f>(AK422 - AL422 - DZ422*1E3/(8.314*(EB422+273.15)) * AN422/DY422 * AM422) * DY422/(100*DM422) * (1000 - DV422)/1000</f>
        <v>0</v>
      </c>
      <c r="AK422">
        <v>103.2989009945627</v>
      </c>
      <c r="AL422">
        <v>112.5099636363636</v>
      </c>
      <c r="AM422">
        <v>-3.290558089301938</v>
      </c>
      <c r="AN422">
        <v>64.96045199614291</v>
      </c>
      <c r="AO422">
        <f>(AQ422 - AP422 + DZ422*1E3/(8.314*(EB422+273.15)) * AS422/DY422 * AR422) * DY422/(100*DM422) * 1000/(1000 - AQ422)</f>
        <v>0</v>
      </c>
      <c r="AP422">
        <v>21.50371047848611</v>
      </c>
      <c r="AQ422">
        <v>23.92362363636364</v>
      </c>
      <c r="AR422">
        <v>8.604584079075047E-05</v>
      </c>
      <c r="AS422">
        <v>107.0869197867366</v>
      </c>
      <c r="AT422">
        <v>1</v>
      </c>
      <c r="AU422">
        <v>0</v>
      </c>
      <c r="AV422">
        <f>IF(AT422*$H$13&gt;=AX422,1.0,(AX422/(AX422-AT422*$H$13)))</f>
        <v>0</v>
      </c>
      <c r="AW422">
        <f>(AV422-1)*100</f>
        <v>0</v>
      </c>
      <c r="AX422">
        <f>MAX(0,($B$13+$C$13*EG422)/(1+$D$13*EG422)*DZ422/(EB422+273)*$E$13)</f>
        <v>0</v>
      </c>
      <c r="AY422" t="s">
        <v>439</v>
      </c>
      <c r="AZ422" t="s">
        <v>439</v>
      </c>
      <c r="BA422">
        <v>0</v>
      </c>
      <c r="BB422">
        <v>0</v>
      </c>
      <c r="BC422">
        <f>1-BA422/BB422</f>
        <v>0</v>
      </c>
      <c r="BD422">
        <v>0</v>
      </c>
      <c r="BE422" t="s">
        <v>439</v>
      </c>
      <c r="BF422" t="s">
        <v>439</v>
      </c>
      <c r="BG422">
        <v>0</v>
      </c>
      <c r="BH422">
        <v>0</v>
      </c>
      <c r="BI422">
        <f>1-BG422/BH422</f>
        <v>0</v>
      </c>
      <c r="BJ422">
        <v>0.5</v>
      </c>
      <c r="BK422">
        <f>DJ422</f>
        <v>0</v>
      </c>
      <c r="BL422">
        <f>M422</f>
        <v>0</v>
      </c>
      <c r="BM422">
        <f>BI422*BJ422*BK422</f>
        <v>0</v>
      </c>
      <c r="BN422">
        <f>(BL422-BD422)/BK422</f>
        <v>0</v>
      </c>
      <c r="BO422">
        <f>(BB422-BH422)/BH422</f>
        <v>0</v>
      </c>
      <c r="BP422">
        <f>BA422/(BC422+BA422/BH422)</f>
        <v>0</v>
      </c>
      <c r="BQ422" t="s">
        <v>439</v>
      </c>
      <c r="BR422">
        <v>0</v>
      </c>
      <c r="BS422">
        <f>IF(BR422&lt;&gt;0, BR422, BP422)</f>
        <v>0</v>
      </c>
      <c r="BT422">
        <f>1-BS422/BH422</f>
        <v>0</v>
      </c>
      <c r="BU422">
        <f>(BH422-BG422)/(BH422-BS422)</f>
        <v>0</v>
      </c>
      <c r="BV422">
        <f>(BB422-BH422)/(BB422-BS422)</f>
        <v>0</v>
      </c>
      <c r="BW422">
        <f>(BH422-BG422)/(BH422-BA422)</f>
        <v>0</v>
      </c>
      <c r="BX422">
        <f>(BB422-BH422)/(BB422-BA422)</f>
        <v>0</v>
      </c>
      <c r="BY422">
        <f>(BU422*BS422/BG422)</f>
        <v>0</v>
      </c>
      <c r="BZ422">
        <f>(1-BY422)</f>
        <v>0</v>
      </c>
      <c r="DI422">
        <f>$B$11*EH422+$C$11*EI422+$F$11*ET422*(1-EW422)</f>
        <v>0</v>
      </c>
      <c r="DJ422">
        <f>DI422*DK422</f>
        <v>0</v>
      </c>
      <c r="DK422">
        <f>($B$11*$D$9+$C$11*$D$9+$F$11*((FG422+EY422)/MAX(FG422+EY422+FH422, 0.1)*$I$9+FH422/MAX(FG422+EY422+FH422, 0.1)*$J$9))/($B$11+$C$11+$F$11)</f>
        <v>0</v>
      </c>
      <c r="DL422">
        <f>($B$11*$K$9+$C$11*$K$9+$F$11*((FG422+EY422)/MAX(FG422+EY422+FH422, 0.1)*$P$9+FH422/MAX(FG422+EY422+FH422, 0.1)*$Q$9))/($B$11+$C$11+$F$11)</f>
        <v>0</v>
      </c>
      <c r="DM422">
        <v>2.96</v>
      </c>
      <c r="DN422">
        <v>0.5</v>
      </c>
      <c r="DO422" t="s">
        <v>440</v>
      </c>
      <c r="DP422">
        <v>2</v>
      </c>
      <c r="DQ422" t="b">
        <v>1</v>
      </c>
      <c r="DR422">
        <v>1758653821.814285</v>
      </c>
      <c r="DS422">
        <v>133.2210357142857</v>
      </c>
      <c r="DT422">
        <v>116.9042678571428</v>
      </c>
      <c r="DU422">
        <v>23.90793928571429</v>
      </c>
      <c r="DV422">
        <v>21.55355714285714</v>
      </c>
      <c r="DW422">
        <v>133.0373571428571</v>
      </c>
      <c r="DX422">
        <v>23.75910714285714</v>
      </c>
      <c r="DY422">
        <v>499.9871071428573</v>
      </c>
      <c r="DZ422">
        <v>90.39253214285714</v>
      </c>
      <c r="EA422">
        <v>0.03053772857142857</v>
      </c>
      <c r="EB422">
        <v>30.10659642857143</v>
      </c>
      <c r="EC422">
        <v>29.92990357142857</v>
      </c>
      <c r="ED422">
        <v>999.9000000000002</v>
      </c>
      <c r="EE422">
        <v>0</v>
      </c>
      <c r="EF422">
        <v>0</v>
      </c>
      <c r="EG422">
        <v>10000.24107142857</v>
      </c>
      <c r="EH422">
        <v>0</v>
      </c>
      <c r="EI422">
        <v>11.8598</v>
      </c>
      <c r="EJ422">
        <v>16.31681428571428</v>
      </c>
      <c r="EK422">
        <v>136.4839285714286</v>
      </c>
      <c r="EL422">
        <v>119.4801642857143</v>
      </c>
      <c r="EM422">
        <v>2.35438</v>
      </c>
      <c r="EN422">
        <v>116.9042678571428</v>
      </c>
      <c r="EO422">
        <v>21.55355714285714</v>
      </c>
      <c r="EP422">
        <v>2.161098928571428</v>
      </c>
      <c r="EQ422">
        <v>1.948281428571428</v>
      </c>
      <c r="ER422">
        <v>18.67681428571428</v>
      </c>
      <c r="ES422">
        <v>17.03013571428571</v>
      </c>
      <c r="ET422">
        <v>1999.984642857143</v>
      </c>
      <c r="EU422">
        <v>0.9799933928571427</v>
      </c>
      <c r="EV422">
        <v>0.02000681071428572</v>
      </c>
      <c r="EW422">
        <v>0</v>
      </c>
      <c r="EX422">
        <v>444.0127142857143</v>
      </c>
      <c r="EY422">
        <v>5.00097</v>
      </c>
      <c r="EZ422">
        <v>9012.986071428571</v>
      </c>
      <c r="FA422">
        <v>16707.40000000001</v>
      </c>
      <c r="FB422">
        <v>40.68699999999999</v>
      </c>
      <c r="FC422">
        <v>41.01107142857143</v>
      </c>
      <c r="FD422">
        <v>40.625</v>
      </c>
      <c r="FE422">
        <v>40.63828571428571</v>
      </c>
      <c r="FF422">
        <v>41.25221428571428</v>
      </c>
      <c r="FG422">
        <v>1955.074642857143</v>
      </c>
      <c r="FH422">
        <v>39.91</v>
      </c>
      <c r="FI422">
        <v>0</v>
      </c>
      <c r="FJ422">
        <v>1758653830.8</v>
      </c>
      <c r="FK422">
        <v>0</v>
      </c>
      <c r="FL422">
        <v>444.0955384615385</v>
      </c>
      <c r="FM422">
        <v>16.88382907461051</v>
      </c>
      <c r="FN422">
        <v>334.2523078404137</v>
      </c>
      <c r="FO422">
        <v>9014.783076923077</v>
      </c>
      <c r="FP422">
        <v>15</v>
      </c>
      <c r="FQ422">
        <v>0</v>
      </c>
      <c r="FR422" t="s">
        <v>441</v>
      </c>
      <c r="FS422">
        <v>1747247426.5</v>
      </c>
      <c r="FT422">
        <v>1747247420.5</v>
      </c>
      <c r="FU422">
        <v>0</v>
      </c>
      <c r="FV422">
        <v>1.027</v>
      </c>
      <c r="FW422">
        <v>0.031</v>
      </c>
      <c r="FX422">
        <v>0.02</v>
      </c>
      <c r="FY422">
        <v>0.05</v>
      </c>
      <c r="FZ422">
        <v>420</v>
      </c>
      <c r="GA422">
        <v>16</v>
      </c>
      <c r="GB422">
        <v>0.01</v>
      </c>
      <c r="GC422">
        <v>0.1</v>
      </c>
      <c r="GD422">
        <v>16.00473</v>
      </c>
      <c r="GE422">
        <v>7.969578236397677</v>
      </c>
      <c r="GF422">
        <v>0.7687956913901117</v>
      </c>
      <c r="GG422">
        <v>0</v>
      </c>
      <c r="GH422">
        <v>443.2638235294118</v>
      </c>
      <c r="GI422">
        <v>16.78536287994856</v>
      </c>
      <c r="GJ422">
        <v>1.667458077268021</v>
      </c>
      <c r="GK422">
        <v>-1</v>
      </c>
      <c r="GL422">
        <v>2.32940275</v>
      </c>
      <c r="GM422">
        <v>0.6464527204502779</v>
      </c>
      <c r="GN422">
        <v>0.06272509952114461</v>
      </c>
      <c r="GO422">
        <v>0</v>
      </c>
      <c r="GP422">
        <v>0</v>
      </c>
      <c r="GQ422">
        <v>2</v>
      </c>
      <c r="GR422" t="s">
        <v>482</v>
      </c>
      <c r="GS422">
        <v>3.13609</v>
      </c>
      <c r="GT422">
        <v>2.69092</v>
      </c>
      <c r="GU422">
        <v>0.0286145</v>
      </c>
      <c r="GV422">
        <v>0.0239537</v>
      </c>
      <c r="GW422">
        <v>0.106049</v>
      </c>
      <c r="GX422">
        <v>0.097085</v>
      </c>
      <c r="GY422">
        <v>30885.8</v>
      </c>
      <c r="GZ422">
        <v>31091.4</v>
      </c>
      <c r="HA422">
        <v>29555.6</v>
      </c>
      <c r="HB422">
        <v>29436.4</v>
      </c>
      <c r="HC422">
        <v>34904.5</v>
      </c>
      <c r="HD422">
        <v>35205.6</v>
      </c>
      <c r="HE422">
        <v>41590.1</v>
      </c>
      <c r="HF422">
        <v>41823.7</v>
      </c>
      <c r="HG422">
        <v>1.92547</v>
      </c>
      <c r="HH422">
        <v>1.87215</v>
      </c>
      <c r="HI422">
        <v>0.089258</v>
      </c>
      <c r="HJ422">
        <v>0</v>
      </c>
      <c r="HK422">
        <v>28.4568</v>
      </c>
      <c r="HL422">
        <v>999.9</v>
      </c>
      <c r="HM422">
        <v>50.6</v>
      </c>
      <c r="HN422">
        <v>31.6</v>
      </c>
      <c r="HO422">
        <v>26.1321</v>
      </c>
      <c r="HP422">
        <v>61.8698</v>
      </c>
      <c r="HQ422">
        <v>25.9936</v>
      </c>
      <c r="HR422">
        <v>1</v>
      </c>
      <c r="HS422">
        <v>0.0653354</v>
      </c>
      <c r="HT422">
        <v>-1.047</v>
      </c>
      <c r="HU422">
        <v>20.3359</v>
      </c>
      <c r="HV422">
        <v>5.21654</v>
      </c>
      <c r="HW422">
        <v>12.0132</v>
      </c>
      <c r="HX422">
        <v>4.9888</v>
      </c>
      <c r="HY422">
        <v>3.2881</v>
      </c>
      <c r="HZ422">
        <v>9999</v>
      </c>
      <c r="IA422">
        <v>9999</v>
      </c>
      <c r="IB422">
        <v>9999</v>
      </c>
      <c r="IC422">
        <v>999.9</v>
      </c>
      <c r="ID422">
        <v>1.86754</v>
      </c>
      <c r="IE422">
        <v>1.86675</v>
      </c>
      <c r="IF422">
        <v>1.86604</v>
      </c>
      <c r="IG422">
        <v>1.86602</v>
      </c>
      <c r="IH422">
        <v>1.86786</v>
      </c>
      <c r="II422">
        <v>1.87027</v>
      </c>
      <c r="IJ422">
        <v>1.86895</v>
      </c>
      <c r="IK422">
        <v>1.87042</v>
      </c>
      <c r="IL422">
        <v>0</v>
      </c>
      <c r="IM422">
        <v>0</v>
      </c>
      <c r="IN422">
        <v>0</v>
      </c>
      <c r="IO422">
        <v>0</v>
      </c>
      <c r="IP422" t="s">
        <v>443</v>
      </c>
      <c r="IQ422" t="s">
        <v>444</v>
      </c>
      <c r="IR422" t="s">
        <v>445</v>
      </c>
      <c r="IS422" t="s">
        <v>445</v>
      </c>
      <c r="IT422" t="s">
        <v>445</v>
      </c>
      <c r="IU422" t="s">
        <v>445</v>
      </c>
      <c r="IV422">
        <v>0</v>
      </c>
      <c r="IW422">
        <v>100</v>
      </c>
      <c r="IX422">
        <v>100</v>
      </c>
      <c r="IY422">
        <v>0.18</v>
      </c>
      <c r="IZ422">
        <v>0.149</v>
      </c>
      <c r="JA422">
        <v>0.1520806729546384</v>
      </c>
      <c r="JB422">
        <v>0.0003178419753343253</v>
      </c>
      <c r="JC422">
        <v>-6.012475575984678E-07</v>
      </c>
      <c r="JD422">
        <v>7.594320938325871E-11</v>
      </c>
      <c r="JE422">
        <v>-0.06537213769188976</v>
      </c>
      <c r="JF422">
        <v>-0.002779077146552394</v>
      </c>
      <c r="JG422">
        <v>0.0007843295920201409</v>
      </c>
      <c r="JH422">
        <v>-1.211717912536145E-05</v>
      </c>
      <c r="JI422">
        <v>4</v>
      </c>
      <c r="JJ422">
        <v>2338</v>
      </c>
      <c r="JK422">
        <v>1</v>
      </c>
      <c r="JL422">
        <v>27</v>
      </c>
      <c r="JM422">
        <v>190106.7</v>
      </c>
      <c r="JN422">
        <v>190106.8</v>
      </c>
      <c r="JO422">
        <v>0.305176</v>
      </c>
      <c r="JP422">
        <v>2.35229</v>
      </c>
      <c r="JQ422">
        <v>1.39771</v>
      </c>
      <c r="JR422">
        <v>2.35107</v>
      </c>
      <c r="JS422">
        <v>1.49536</v>
      </c>
      <c r="JT422">
        <v>2.59033</v>
      </c>
      <c r="JU422">
        <v>36.5051</v>
      </c>
      <c r="JV422">
        <v>24.0612</v>
      </c>
      <c r="JW422">
        <v>18</v>
      </c>
      <c r="JX422">
        <v>488.524</v>
      </c>
      <c r="JY422">
        <v>445.083</v>
      </c>
      <c r="JZ422">
        <v>29.0151</v>
      </c>
      <c r="KA422">
        <v>28.4219</v>
      </c>
      <c r="KB422">
        <v>30</v>
      </c>
      <c r="KC422">
        <v>28.2602</v>
      </c>
      <c r="KD422">
        <v>28.1912</v>
      </c>
      <c r="KE422">
        <v>6.04853</v>
      </c>
      <c r="KF422">
        <v>25.3838</v>
      </c>
      <c r="KG422">
        <v>60.2561</v>
      </c>
      <c r="KH422">
        <v>29.0503</v>
      </c>
      <c r="KI422">
        <v>66.0072</v>
      </c>
      <c r="KJ422">
        <v>21.3428</v>
      </c>
      <c r="KK422">
        <v>101.012</v>
      </c>
      <c r="KL422">
        <v>100.569</v>
      </c>
    </row>
    <row r="423" spans="1:298">
      <c r="A423">
        <v>407</v>
      </c>
      <c r="B423">
        <v>1758653834.6</v>
      </c>
      <c r="C423">
        <v>12208.59999990463</v>
      </c>
      <c r="D423" t="s">
        <v>1262</v>
      </c>
      <c r="E423" t="s">
        <v>1263</v>
      </c>
      <c r="F423">
        <v>5</v>
      </c>
      <c r="G423" t="s">
        <v>1219</v>
      </c>
      <c r="H423" t="s">
        <v>437</v>
      </c>
      <c r="I423" t="s">
        <v>438</v>
      </c>
      <c r="J423">
        <v>1758653827.1</v>
      </c>
      <c r="K423">
        <f>(L423)/1000</f>
        <v>0</v>
      </c>
      <c r="L423">
        <f>IF(DQ423, AO423, AI423)</f>
        <v>0</v>
      </c>
      <c r="M423">
        <f>IF(DQ423, AJ423, AH423)</f>
        <v>0</v>
      </c>
      <c r="N423">
        <f>DS423 - IF(AV423&gt;1, M423*DM423*100.0/(AX423), 0)</f>
        <v>0</v>
      </c>
      <c r="O423">
        <f>((U423-K423/2)*N423-M423)/(U423+K423/2)</f>
        <v>0</v>
      </c>
      <c r="P423">
        <f>O423*(DZ423+EA423)/1000.0</f>
        <v>0</v>
      </c>
      <c r="Q423">
        <f>(DS423 - IF(AV423&gt;1, M423*DM423*100.0/(AX423), 0))*(DZ423+EA423)/1000.0</f>
        <v>0</v>
      </c>
      <c r="R423">
        <f>2.0/((1/T423-1/S423)+SIGN(T423)*SQRT((1/T423-1/S423)*(1/T423-1/S423) + 4*DN423/((DN423+1)*(DN423+1))*(2*1/T423*1/S423-1/S423*1/S423)))</f>
        <v>0</v>
      </c>
      <c r="S423">
        <f>IF(LEFT(DO423,1)&lt;&gt;"0",IF(LEFT(DO423,1)="1",3.0,DP423),$D$5+$E$5*(EG423*DZ423/($K$5*1000))+$F$5*(EG423*DZ423/($K$5*1000))*MAX(MIN(DM423,$J$5),$I$5)*MAX(MIN(DM423,$J$5),$I$5)+$G$5*MAX(MIN(DM423,$J$5),$I$5)*(EG423*DZ423/($K$5*1000))+$H$5*(EG423*DZ423/($K$5*1000))*(EG423*DZ423/($K$5*1000)))</f>
        <v>0</v>
      </c>
      <c r="T423">
        <f>K423*(1000-(1000*0.61365*exp(17.502*X423/(240.97+X423))/(DZ423+EA423)+DU423)/2)/(1000*0.61365*exp(17.502*X423/(240.97+X423))/(DZ423+EA423)-DU423)</f>
        <v>0</v>
      </c>
      <c r="U423">
        <f>1/((DN423+1)/(R423/1.6)+1/(S423/1.37)) + DN423/((DN423+1)/(R423/1.6) + DN423/(S423/1.37))</f>
        <v>0</v>
      </c>
      <c r="V423">
        <f>(DI423*DL423)</f>
        <v>0</v>
      </c>
      <c r="W423">
        <f>(EB423+(V423+2*0.95*5.67E-8*(((EB423+$B$7)+273)^4-(EB423+273)^4)-44100*K423)/(1.84*29.3*S423+8*0.95*5.67E-8*(EB423+273)^3))</f>
        <v>0</v>
      </c>
      <c r="X423">
        <f>($C$7*EC423+$D$7*ED423+$E$7*W423)</f>
        <v>0</v>
      </c>
      <c r="Y423">
        <f>0.61365*exp(17.502*X423/(240.97+X423))</f>
        <v>0</v>
      </c>
      <c r="Z423">
        <f>(AA423/AB423*100)</f>
        <v>0</v>
      </c>
      <c r="AA423">
        <f>DU423*(DZ423+EA423)/1000</f>
        <v>0</v>
      </c>
      <c r="AB423">
        <f>0.61365*exp(17.502*EB423/(240.97+EB423))</f>
        <v>0</v>
      </c>
      <c r="AC423">
        <f>(Y423-DU423*(DZ423+EA423)/1000)</f>
        <v>0</v>
      </c>
      <c r="AD423">
        <f>(-K423*44100)</f>
        <v>0</v>
      </c>
      <c r="AE423">
        <f>2*29.3*S423*0.92*(EB423-X423)</f>
        <v>0</v>
      </c>
      <c r="AF423">
        <f>2*0.95*5.67E-8*(((EB423+$B$7)+273)^4-(X423+273)^4)</f>
        <v>0</v>
      </c>
      <c r="AG423">
        <f>V423+AF423+AD423+AE423</f>
        <v>0</v>
      </c>
      <c r="AH423">
        <f>DY423*AV423*(DT423-DS423*(1000-AV423*DV423)/(1000-AV423*DU423))/(100*DM423)</f>
        <v>0</v>
      </c>
      <c r="AI423">
        <f>1000*DY423*AV423*(DU423-DV423)/(100*DM423*(1000-AV423*DU423))</f>
        <v>0</v>
      </c>
      <c r="AJ423">
        <f>(AK423 - AL423 - DZ423*1E3/(8.314*(EB423+273.15)) * AN423/DY423 * AM423) * DY423/(100*DM423) * (1000 - DV423)/1000</f>
        <v>0</v>
      </c>
      <c r="AK423">
        <v>86.18886068877914</v>
      </c>
      <c r="AL423">
        <v>96.00946303030304</v>
      </c>
      <c r="AM423">
        <v>-3.295764889896192</v>
      </c>
      <c r="AN423">
        <v>64.96045199614291</v>
      </c>
      <c r="AO423">
        <f>(AQ423 - AP423 + DZ423*1E3/(8.314*(EB423+273.15)) * AS423/DY423 * AR423) * DY423/(100*DM423) * 1000/(1000 - AQ423)</f>
        <v>0</v>
      </c>
      <c r="AP423">
        <v>21.41524126715137</v>
      </c>
      <c r="AQ423">
        <v>23.91937393939394</v>
      </c>
      <c r="AR423">
        <v>-3.679411238168078E-05</v>
      </c>
      <c r="AS423">
        <v>107.0869197867366</v>
      </c>
      <c r="AT423">
        <v>1</v>
      </c>
      <c r="AU423">
        <v>0</v>
      </c>
      <c r="AV423">
        <f>IF(AT423*$H$13&gt;=AX423,1.0,(AX423/(AX423-AT423*$H$13)))</f>
        <v>0</v>
      </c>
      <c r="AW423">
        <f>(AV423-1)*100</f>
        <v>0</v>
      </c>
      <c r="AX423">
        <f>MAX(0,($B$13+$C$13*EG423)/(1+$D$13*EG423)*DZ423/(EB423+273)*$E$13)</f>
        <v>0</v>
      </c>
      <c r="AY423" t="s">
        <v>439</v>
      </c>
      <c r="AZ423" t="s">
        <v>439</v>
      </c>
      <c r="BA423">
        <v>0</v>
      </c>
      <c r="BB423">
        <v>0</v>
      </c>
      <c r="BC423">
        <f>1-BA423/BB423</f>
        <v>0</v>
      </c>
      <c r="BD423">
        <v>0</v>
      </c>
      <c r="BE423" t="s">
        <v>439</v>
      </c>
      <c r="BF423" t="s">
        <v>439</v>
      </c>
      <c r="BG423">
        <v>0</v>
      </c>
      <c r="BH423">
        <v>0</v>
      </c>
      <c r="BI423">
        <f>1-BG423/BH423</f>
        <v>0</v>
      </c>
      <c r="BJ423">
        <v>0.5</v>
      </c>
      <c r="BK423">
        <f>DJ423</f>
        <v>0</v>
      </c>
      <c r="BL423">
        <f>M423</f>
        <v>0</v>
      </c>
      <c r="BM423">
        <f>BI423*BJ423*BK423</f>
        <v>0</v>
      </c>
      <c r="BN423">
        <f>(BL423-BD423)/BK423</f>
        <v>0</v>
      </c>
      <c r="BO423">
        <f>(BB423-BH423)/BH423</f>
        <v>0</v>
      </c>
      <c r="BP423">
        <f>BA423/(BC423+BA423/BH423)</f>
        <v>0</v>
      </c>
      <c r="BQ423" t="s">
        <v>439</v>
      </c>
      <c r="BR423">
        <v>0</v>
      </c>
      <c r="BS423">
        <f>IF(BR423&lt;&gt;0, BR423, BP423)</f>
        <v>0</v>
      </c>
      <c r="BT423">
        <f>1-BS423/BH423</f>
        <v>0</v>
      </c>
      <c r="BU423">
        <f>(BH423-BG423)/(BH423-BS423)</f>
        <v>0</v>
      </c>
      <c r="BV423">
        <f>(BB423-BH423)/(BB423-BS423)</f>
        <v>0</v>
      </c>
      <c r="BW423">
        <f>(BH423-BG423)/(BH423-BA423)</f>
        <v>0</v>
      </c>
      <c r="BX423">
        <f>(BB423-BH423)/(BB423-BA423)</f>
        <v>0</v>
      </c>
      <c r="BY423">
        <f>(BU423*BS423/BG423)</f>
        <v>0</v>
      </c>
      <c r="BZ423">
        <f>(1-BY423)</f>
        <v>0</v>
      </c>
      <c r="DI423">
        <f>$B$11*EH423+$C$11*EI423+$F$11*ET423*(1-EW423)</f>
        <v>0</v>
      </c>
      <c r="DJ423">
        <f>DI423*DK423</f>
        <v>0</v>
      </c>
      <c r="DK423">
        <f>($B$11*$D$9+$C$11*$D$9+$F$11*((FG423+EY423)/MAX(FG423+EY423+FH423, 0.1)*$I$9+FH423/MAX(FG423+EY423+FH423, 0.1)*$J$9))/($B$11+$C$11+$F$11)</f>
        <v>0</v>
      </c>
      <c r="DL423">
        <f>($B$11*$K$9+$C$11*$K$9+$F$11*((FG423+EY423)/MAX(FG423+EY423+FH423, 0.1)*$P$9+FH423/MAX(FG423+EY423+FH423, 0.1)*$Q$9))/($B$11+$C$11+$F$11)</f>
        <v>0</v>
      </c>
      <c r="DM423">
        <v>2.96</v>
      </c>
      <c r="DN423">
        <v>0.5</v>
      </c>
      <c r="DO423" t="s">
        <v>440</v>
      </c>
      <c r="DP423">
        <v>2</v>
      </c>
      <c r="DQ423" t="b">
        <v>1</v>
      </c>
      <c r="DR423">
        <v>1758653827.1</v>
      </c>
      <c r="DS423">
        <v>116.2415185185185</v>
      </c>
      <c r="DT423">
        <v>99.19878888888888</v>
      </c>
      <c r="DU423">
        <v>23.91595555555555</v>
      </c>
      <c r="DV423">
        <v>21.49131111111111</v>
      </c>
      <c r="DW423">
        <v>116.0607111111111</v>
      </c>
      <c r="DX423">
        <v>23.76701851851853</v>
      </c>
      <c r="DY423">
        <v>500.0136666666667</v>
      </c>
      <c r="DZ423">
        <v>90.39334074074074</v>
      </c>
      <c r="EA423">
        <v>0.0304942962962963</v>
      </c>
      <c r="EB423">
        <v>30.10735925925926</v>
      </c>
      <c r="EC423">
        <v>29.9196925925926</v>
      </c>
      <c r="ED423">
        <v>999.9000000000001</v>
      </c>
      <c r="EE423">
        <v>0</v>
      </c>
      <c r="EF423">
        <v>0</v>
      </c>
      <c r="EG423">
        <v>10001.04037037037</v>
      </c>
      <c r="EH423">
        <v>0</v>
      </c>
      <c r="EI423">
        <v>11.8598</v>
      </c>
      <c r="EJ423">
        <v>17.04272962962963</v>
      </c>
      <c r="EK423">
        <v>119.0895333333333</v>
      </c>
      <c r="EL423">
        <v>101.3784</v>
      </c>
      <c r="EM423">
        <v>2.424652962962963</v>
      </c>
      <c r="EN423">
        <v>99.19878888888888</v>
      </c>
      <c r="EO423">
        <v>21.49131111111111</v>
      </c>
      <c r="EP423">
        <v>2.161843333333334</v>
      </c>
      <c r="EQ423">
        <v>1.942672222222222</v>
      </c>
      <c r="ER423">
        <v>18.68232222222222</v>
      </c>
      <c r="ES423">
        <v>16.98461851851852</v>
      </c>
      <c r="ET423">
        <v>2000.01</v>
      </c>
      <c r="EU423">
        <v>0.9799935555555555</v>
      </c>
      <c r="EV423">
        <v>0.02000664814814815</v>
      </c>
      <c r="EW423">
        <v>0</v>
      </c>
      <c r="EX423">
        <v>445.5424814814814</v>
      </c>
      <c r="EY423">
        <v>5.00097</v>
      </c>
      <c r="EZ423">
        <v>9043.961851851853</v>
      </c>
      <c r="FA423">
        <v>16707.61111111111</v>
      </c>
      <c r="FB423">
        <v>40.68699999999999</v>
      </c>
      <c r="FC423">
        <v>41.00918518518519</v>
      </c>
      <c r="FD423">
        <v>40.625</v>
      </c>
      <c r="FE423">
        <v>40.62959259259259</v>
      </c>
      <c r="FF423">
        <v>41.25229629629629</v>
      </c>
      <c r="FG423">
        <v>1955.1</v>
      </c>
      <c r="FH423">
        <v>39.91</v>
      </c>
      <c r="FI423">
        <v>0</v>
      </c>
      <c r="FJ423">
        <v>1758653835.6</v>
      </c>
      <c r="FK423">
        <v>0</v>
      </c>
      <c r="FL423">
        <v>445.4853461538462</v>
      </c>
      <c r="FM423">
        <v>19.00735043144038</v>
      </c>
      <c r="FN423">
        <v>363.7319657377055</v>
      </c>
      <c r="FO423">
        <v>9042.723076923075</v>
      </c>
      <c r="FP423">
        <v>15</v>
      </c>
      <c r="FQ423">
        <v>0</v>
      </c>
      <c r="FR423" t="s">
        <v>441</v>
      </c>
      <c r="FS423">
        <v>1747247426.5</v>
      </c>
      <c r="FT423">
        <v>1747247420.5</v>
      </c>
      <c r="FU423">
        <v>0</v>
      </c>
      <c r="FV423">
        <v>1.027</v>
      </c>
      <c r="FW423">
        <v>0.031</v>
      </c>
      <c r="FX423">
        <v>0.02</v>
      </c>
      <c r="FY423">
        <v>0.05</v>
      </c>
      <c r="FZ423">
        <v>420</v>
      </c>
      <c r="GA423">
        <v>16</v>
      </c>
      <c r="GB423">
        <v>0.01</v>
      </c>
      <c r="GC423">
        <v>0.1</v>
      </c>
      <c r="GD423">
        <v>16.5238975</v>
      </c>
      <c r="GE423">
        <v>8.199123827392082</v>
      </c>
      <c r="GF423">
        <v>0.7899611305271605</v>
      </c>
      <c r="GG423">
        <v>0</v>
      </c>
      <c r="GH423">
        <v>444.4547352941177</v>
      </c>
      <c r="GI423">
        <v>17.45905270102617</v>
      </c>
      <c r="GJ423">
        <v>1.732478661422336</v>
      </c>
      <c r="GK423">
        <v>-1</v>
      </c>
      <c r="GL423">
        <v>2.378397</v>
      </c>
      <c r="GM423">
        <v>0.7778370731707281</v>
      </c>
      <c r="GN423">
        <v>0.07565731647368941</v>
      </c>
      <c r="GO423">
        <v>0</v>
      </c>
      <c r="GP423">
        <v>0</v>
      </c>
      <c r="GQ423">
        <v>2</v>
      </c>
      <c r="GR423" t="s">
        <v>482</v>
      </c>
      <c r="GS423">
        <v>3.13603</v>
      </c>
      <c r="GT423">
        <v>2.69087</v>
      </c>
      <c r="GU423">
        <v>0.0244615</v>
      </c>
      <c r="GV423">
        <v>0.0196092</v>
      </c>
      <c r="GW423">
        <v>0.106037</v>
      </c>
      <c r="GX423">
        <v>0.0969444</v>
      </c>
      <c r="GY423">
        <v>31018.1</v>
      </c>
      <c r="GZ423">
        <v>31229.4</v>
      </c>
      <c r="HA423">
        <v>29555.8</v>
      </c>
      <c r="HB423">
        <v>29436.1</v>
      </c>
      <c r="HC423">
        <v>34905.2</v>
      </c>
      <c r="HD423">
        <v>35210.7</v>
      </c>
      <c r="HE423">
        <v>41590.4</v>
      </c>
      <c r="HF423">
        <v>41823.4</v>
      </c>
      <c r="HG423">
        <v>1.92545</v>
      </c>
      <c r="HH423">
        <v>1.87248</v>
      </c>
      <c r="HI423">
        <v>0.0891834</v>
      </c>
      <c r="HJ423">
        <v>0</v>
      </c>
      <c r="HK423">
        <v>28.4555</v>
      </c>
      <c r="HL423">
        <v>999.9</v>
      </c>
      <c r="HM423">
        <v>50.6</v>
      </c>
      <c r="HN423">
        <v>31.6</v>
      </c>
      <c r="HO423">
        <v>26.1326</v>
      </c>
      <c r="HP423">
        <v>61.9398</v>
      </c>
      <c r="HQ423">
        <v>25.8574</v>
      </c>
      <c r="HR423">
        <v>1</v>
      </c>
      <c r="HS423">
        <v>0.0654776</v>
      </c>
      <c r="HT423">
        <v>-1.13101</v>
      </c>
      <c r="HU423">
        <v>20.3354</v>
      </c>
      <c r="HV423">
        <v>5.21669</v>
      </c>
      <c r="HW423">
        <v>12.0141</v>
      </c>
      <c r="HX423">
        <v>4.9888</v>
      </c>
      <c r="HY423">
        <v>3.28795</v>
      </c>
      <c r="HZ423">
        <v>9999</v>
      </c>
      <c r="IA423">
        <v>9999</v>
      </c>
      <c r="IB423">
        <v>9999</v>
      </c>
      <c r="IC423">
        <v>999.9</v>
      </c>
      <c r="ID423">
        <v>1.86754</v>
      </c>
      <c r="IE423">
        <v>1.86675</v>
      </c>
      <c r="IF423">
        <v>1.86602</v>
      </c>
      <c r="IG423">
        <v>1.866</v>
      </c>
      <c r="IH423">
        <v>1.86786</v>
      </c>
      <c r="II423">
        <v>1.87027</v>
      </c>
      <c r="IJ423">
        <v>1.86892</v>
      </c>
      <c r="IK423">
        <v>1.87042</v>
      </c>
      <c r="IL423">
        <v>0</v>
      </c>
      <c r="IM423">
        <v>0</v>
      </c>
      <c r="IN423">
        <v>0</v>
      </c>
      <c r="IO423">
        <v>0</v>
      </c>
      <c r="IP423" t="s">
        <v>443</v>
      </c>
      <c r="IQ423" t="s">
        <v>444</v>
      </c>
      <c r="IR423" t="s">
        <v>445</v>
      </c>
      <c r="IS423" t="s">
        <v>445</v>
      </c>
      <c r="IT423" t="s">
        <v>445</v>
      </c>
      <c r="IU423" t="s">
        <v>445</v>
      </c>
      <c r="IV423">
        <v>0</v>
      </c>
      <c r="IW423">
        <v>100</v>
      </c>
      <c r="IX423">
        <v>100</v>
      </c>
      <c r="IY423">
        <v>0.176</v>
      </c>
      <c r="IZ423">
        <v>0.149</v>
      </c>
      <c r="JA423">
        <v>0.1520806729546384</v>
      </c>
      <c r="JB423">
        <v>0.0003178419753343253</v>
      </c>
      <c r="JC423">
        <v>-6.012475575984678E-07</v>
      </c>
      <c r="JD423">
        <v>7.594320938325871E-11</v>
      </c>
      <c r="JE423">
        <v>-0.06537213769188976</v>
      </c>
      <c r="JF423">
        <v>-0.002779077146552394</v>
      </c>
      <c r="JG423">
        <v>0.0007843295920201409</v>
      </c>
      <c r="JH423">
        <v>-1.211717912536145E-05</v>
      </c>
      <c r="JI423">
        <v>4</v>
      </c>
      <c r="JJ423">
        <v>2338</v>
      </c>
      <c r="JK423">
        <v>1</v>
      </c>
      <c r="JL423">
        <v>27</v>
      </c>
      <c r="JM423">
        <v>190106.8</v>
      </c>
      <c r="JN423">
        <v>190106.9</v>
      </c>
      <c r="JO423">
        <v>0.269775</v>
      </c>
      <c r="JP423">
        <v>2.3584</v>
      </c>
      <c r="JQ423">
        <v>1.39648</v>
      </c>
      <c r="JR423">
        <v>2.34985</v>
      </c>
      <c r="JS423">
        <v>1.49536</v>
      </c>
      <c r="JT423">
        <v>2.67578</v>
      </c>
      <c r="JU423">
        <v>36.5051</v>
      </c>
      <c r="JV423">
        <v>24.07</v>
      </c>
      <c r="JW423">
        <v>18</v>
      </c>
      <c r="JX423">
        <v>488.508</v>
      </c>
      <c r="JY423">
        <v>445.284</v>
      </c>
      <c r="JZ423">
        <v>29.07</v>
      </c>
      <c r="KA423">
        <v>28.4219</v>
      </c>
      <c r="KB423">
        <v>30.0002</v>
      </c>
      <c r="KC423">
        <v>28.2602</v>
      </c>
      <c r="KD423">
        <v>28.1912</v>
      </c>
      <c r="KE423">
        <v>5.35372</v>
      </c>
      <c r="KF423">
        <v>25.6644</v>
      </c>
      <c r="KG423">
        <v>60.2561</v>
      </c>
      <c r="KH423">
        <v>29.1121</v>
      </c>
      <c r="KI423">
        <v>52.6512</v>
      </c>
      <c r="KJ423">
        <v>21.2934</v>
      </c>
      <c r="KK423">
        <v>101.013</v>
      </c>
      <c r="KL423">
        <v>100.568</v>
      </c>
    </row>
    <row r="424" spans="1:298">
      <c r="A424">
        <v>408</v>
      </c>
      <c r="B424">
        <v>1758653839.6</v>
      </c>
      <c r="C424">
        <v>12213.59999990463</v>
      </c>
      <c r="D424" t="s">
        <v>1264</v>
      </c>
      <c r="E424" t="s">
        <v>1265</v>
      </c>
      <c r="F424">
        <v>5</v>
      </c>
      <c r="G424" t="s">
        <v>1219</v>
      </c>
      <c r="H424" t="s">
        <v>437</v>
      </c>
      <c r="I424" t="s">
        <v>438</v>
      </c>
      <c r="J424">
        <v>1758653831.814285</v>
      </c>
      <c r="K424">
        <f>(L424)/1000</f>
        <v>0</v>
      </c>
      <c r="L424">
        <f>IF(DQ424, AO424, AI424)</f>
        <v>0</v>
      </c>
      <c r="M424">
        <f>IF(DQ424, AJ424, AH424)</f>
        <v>0</v>
      </c>
      <c r="N424">
        <f>DS424 - IF(AV424&gt;1, M424*DM424*100.0/(AX424), 0)</f>
        <v>0</v>
      </c>
      <c r="O424">
        <f>((U424-K424/2)*N424-M424)/(U424+K424/2)</f>
        <v>0</v>
      </c>
      <c r="P424">
        <f>O424*(DZ424+EA424)/1000.0</f>
        <v>0</v>
      </c>
      <c r="Q424">
        <f>(DS424 - IF(AV424&gt;1, M424*DM424*100.0/(AX424), 0))*(DZ424+EA424)/1000.0</f>
        <v>0</v>
      </c>
      <c r="R424">
        <f>2.0/((1/T424-1/S424)+SIGN(T424)*SQRT((1/T424-1/S424)*(1/T424-1/S424) + 4*DN424/((DN424+1)*(DN424+1))*(2*1/T424*1/S424-1/S424*1/S424)))</f>
        <v>0</v>
      </c>
      <c r="S424">
        <f>IF(LEFT(DO424,1)&lt;&gt;"0",IF(LEFT(DO424,1)="1",3.0,DP424),$D$5+$E$5*(EG424*DZ424/($K$5*1000))+$F$5*(EG424*DZ424/($K$5*1000))*MAX(MIN(DM424,$J$5),$I$5)*MAX(MIN(DM424,$J$5),$I$5)+$G$5*MAX(MIN(DM424,$J$5),$I$5)*(EG424*DZ424/($K$5*1000))+$H$5*(EG424*DZ424/($K$5*1000))*(EG424*DZ424/($K$5*1000)))</f>
        <v>0</v>
      </c>
      <c r="T424">
        <f>K424*(1000-(1000*0.61365*exp(17.502*X424/(240.97+X424))/(DZ424+EA424)+DU424)/2)/(1000*0.61365*exp(17.502*X424/(240.97+X424))/(DZ424+EA424)-DU424)</f>
        <v>0</v>
      </c>
      <c r="U424">
        <f>1/((DN424+1)/(R424/1.6)+1/(S424/1.37)) + DN424/((DN424+1)/(R424/1.6) + DN424/(S424/1.37))</f>
        <v>0</v>
      </c>
      <c r="V424">
        <f>(DI424*DL424)</f>
        <v>0</v>
      </c>
      <c r="W424">
        <f>(EB424+(V424+2*0.95*5.67E-8*(((EB424+$B$7)+273)^4-(EB424+273)^4)-44100*K424)/(1.84*29.3*S424+8*0.95*5.67E-8*(EB424+273)^3))</f>
        <v>0</v>
      </c>
      <c r="X424">
        <f>($C$7*EC424+$D$7*ED424+$E$7*W424)</f>
        <v>0</v>
      </c>
      <c r="Y424">
        <f>0.61365*exp(17.502*X424/(240.97+X424))</f>
        <v>0</v>
      </c>
      <c r="Z424">
        <f>(AA424/AB424*100)</f>
        <v>0</v>
      </c>
      <c r="AA424">
        <f>DU424*(DZ424+EA424)/1000</f>
        <v>0</v>
      </c>
      <c r="AB424">
        <f>0.61365*exp(17.502*EB424/(240.97+EB424))</f>
        <v>0</v>
      </c>
      <c r="AC424">
        <f>(Y424-DU424*(DZ424+EA424)/1000)</f>
        <v>0</v>
      </c>
      <c r="AD424">
        <f>(-K424*44100)</f>
        <v>0</v>
      </c>
      <c r="AE424">
        <f>2*29.3*S424*0.92*(EB424-X424)</f>
        <v>0</v>
      </c>
      <c r="AF424">
        <f>2*0.95*5.67E-8*(((EB424+$B$7)+273)^4-(X424+273)^4)</f>
        <v>0</v>
      </c>
      <c r="AG424">
        <f>V424+AF424+AD424+AE424</f>
        <v>0</v>
      </c>
      <c r="AH424">
        <f>DY424*AV424*(DT424-DS424*(1000-AV424*DV424)/(1000-AV424*DU424))/(100*DM424)</f>
        <v>0</v>
      </c>
      <c r="AI424">
        <f>1000*DY424*AV424*(DU424-DV424)/(100*DM424*(1000-AV424*DU424))</f>
        <v>0</v>
      </c>
      <c r="AJ424">
        <f>(AK424 - AL424 - DZ424*1E3/(8.314*(EB424+273.15)) * AN424/DY424 * AM424) * DY424/(100*DM424) * (1000 - DV424)/1000</f>
        <v>0</v>
      </c>
      <c r="AK424">
        <v>69.03068642305227</v>
      </c>
      <c r="AL424">
        <v>79.57373878787877</v>
      </c>
      <c r="AM424">
        <v>-3.282820942128099</v>
      </c>
      <c r="AN424">
        <v>64.96045199614291</v>
      </c>
      <c r="AO424">
        <f>(AQ424 - AP424 + DZ424*1E3/(8.314*(EB424+273.15)) * AS424/DY424 * AR424) * DY424/(100*DM424) * 1000/(1000 - AQ424)</f>
        <v>0</v>
      </c>
      <c r="AP424">
        <v>21.38798146756545</v>
      </c>
      <c r="AQ424">
        <v>23.93577818181818</v>
      </c>
      <c r="AR424">
        <v>0.0001260668646798467</v>
      </c>
      <c r="AS424">
        <v>107.0869197867366</v>
      </c>
      <c r="AT424">
        <v>1</v>
      </c>
      <c r="AU424">
        <v>0</v>
      </c>
      <c r="AV424">
        <f>IF(AT424*$H$13&gt;=AX424,1.0,(AX424/(AX424-AT424*$H$13)))</f>
        <v>0</v>
      </c>
      <c r="AW424">
        <f>(AV424-1)*100</f>
        <v>0</v>
      </c>
      <c r="AX424">
        <f>MAX(0,($B$13+$C$13*EG424)/(1+$D$13*EG424)*DZ424/(EB424+273)*$E$13)</f>
        <v>0</v>
      </c>
      <c r="AY424" t="s">
        <v>439</v>
      </c>
      <c r="AZ424" t="s">
        <v>439</v>
      </c>
      <c r="BA424">
        <v>0</v>
      </c>
      <c r="BB424">
        <v>0</v>
      </c>
      <c r="BC424">
        <f>1-BA424/BB424</f>
        <v>0</v>
      </c>
      <c r="BD424">
        <v>0</v>
      </c>
      <c r="BE424" t="s">
        <v>439</v>
      </c>
      <c r="BF424" t="s">
        <v>439</v>
      </c>
      <c r="BG424">
        <v>0</v>
      </c>
      <c r="BH424">
        <v>0</v>
      </c>
      <c r="BI424">
        <f>1-BG424/BH424</f>
        <v>0</v>
      </c>
      <c r="BJ424">
        <v>0.5</v>
      </c>
      <c r="BK424">
        <f>DJ424</f>
        <v>0</v>
      </c>
      <c r="BL424">
        <f>M424</f>
        <v>0</v>
      </c>
      <c r="BM424">
        <f>BI424*BJ424*BK424</f>
        <v>0</v>
      </c>
      <c r="BN424">
        <f>(BL424-BD424)/BK424</f>
        <v>0</v>
      </c>
      <c r="BO424">
        <f>(BB424-BH424)/BH424</f>
        <v>0</v>
      </c>
      <c r="BP424">
        <f>BA424/(BC424+BA424/BH424)</f>
        <v>0</v>
      </c>
      <c r="BQ424" t="s">
        <v>439</v>
      </c>
      <c r="BR424">
        <v>0</v>
      </c>
      <c r="BS424">
        <f>IF(BR424&lt;&gt;0, BR424, BP424)</f>
        <v>0</v>
      </c>
      <c r="BT424">
        <f>1-BS424/BH424</f>
        <v>0</v>
      </c>
      <c r="BU424">
        <f>(BH424-BG424)/(BH424-BS424)</f>
        <v>0</v>
      </c>
      <c r="BV424">
        <f>(BB424-BH424)/(BB424-BS424)</f>
        <v>0</v>
      </c>
      <c r="BW424">
        <f>(BH424-BG424)/(BH424-BA424)</f>
        <v>0</v>
      </c>
      <c r="BX424">
        <f>(BB424-BH424)/(BB424-BA424)</f>
        <v>0</v>
      </c>
      <c r="BY424">
        <f>(BU424*BS424/BG424)</f>
        <v>0</v>
      </c>
      <c r="BZ424">
        <f>(1-BY424)</f>
        <v>0</v>
      </c>
      <c r="DI424">
        <f>$B$11*EH424+$C$11*EI424+$F$11*ET424*(1-EW424)</f>
        <v>0</v>
      </c>
      <c r="DJ424">
        <f>DI424*DK424</f>
        <v>0</v>
      </c>
      <c r="DK424">
        <f>($B$11*$D$9+$C$11*$D$9+$F$11*((FG424+EY424)/MAX(FG424+EY424+FH424, 0.1)*$I$9+FH424/MAX(FG424+EY424+FH424, 0.1)*$J$9))/($B$11+$C$11+$F$11)</f>
        <v>0</v>
      </c>
      <c r="DL424">
        <f>($B$11*$K$9+$C$11*$K$9+$F$11*((FG424+EY424)/MAX(FG424+EY424+FH424, 0.1)*$P$9+FH424/MAX(FG424+EY424+FH424, 0.1)*$Q$9))/($B$11+$C$11+$F$11)</f>
        <v>0</v>
      </c>
      <c r="DM424">
        <v>2.96</v>
      </c>
      <c r="DN424">
        <v>0.5</v>
      </c>
      <c r="DO424" t="s">
        <v>440</v>
      </c>
      <c r="DP424">
        <v>2</v>
      </c>
      <c r="DQ424" t="b">
        <v>1</v>
      </c>
      <c r="DR424">
        <v>1758653831.814285</v>
      </c>
      <c r="DS424">
        <v>101.0751428571429</v>
      </c>
      <c r="DT424">
        <v>83.38995357142859</v>
      </c>
      <c r="DU424">
        <v>23.92242857142858</v>
      </c>
      <c r="DV424">
        <v>21.44180714285714</v>
      </c>
      <c r="DW424">
        <v>100.8972214285714</v>
      </c>
      <c r="DX424">
        <v>23.77339642857142</v>
      </c>
      <c r="DY424">
        <v>499.9945</v>
      </c>
      <c r="DZ424">
        <v>90.3936857142857</v>
      </c>
      <c r="EA424">
        <v>0.03046049642857143</v>
      </c>
      <c r="EB424">
        <v>30.10949285714286</v>
      </c>
      <c r="EC424">
        <v>29.91348214285714</v>
      </c>
      <c r="ED424">
        <v>999.9000000000002</v>
      </c>
      <c r="EE424">
        <v>0</v>
      </c>
      <c r="EF424">
        <v>0</v>
      </c>
      <c r="EG424">
        <v>10001.29142857143</v>
      </c>
      <c r="EH424">
        <v>0</v>
      </c>
      <c r="EI424">
        <v>11.8598</v>
      </c>
      <c r="EJ424">
        <v>17.68524285714286</v>
      </c>
      <c r="EK424">
        <v>103.5523107142857</v>
      </c>
      <c r="EL424">
        <v>85.21797500000001</v>
      </c>
      <c r="EM424">
        <v>2.480623571428571</v>
      </c>
      <c r="EN424">
        <v>83.38995357142859</v>
      </c>
      <c r="EO424">
        <v>21.44180714285714</v>
      </c>
      <c r="EP424">
        <v>2.162436428571428</v>
      </c>
      <c r="EQ424">
        <v>1.938204642857143</v>
      </c>
      <c r="ER424">
        <v>18.68670357142857</v>
      </c>
      <c r="ES424">
        <v>16.9483</v>
      </c>
      <c r="ET424">
        <v>1999.997857142857</v>
      </c>
      <c r="EU424">
        <v>0.9799939285714284</v>
      </c>
      <c r="EV424">
        <v>0.02000626071428572</v>
      </c>
      <c r="EW424">
        <v>0</v>
      </c>
      <c r="EX424">
        <v>447.1803214285715</v>
      </c>
      <c r="EY424">
        <v>5.00097</v>
      </c>
      <c r="EZ424">
        <v>9074.349642857143</v>
      </c>
      <c r="FA424">
        <v>16707.51071428572</v>
      </c>
      <c r="FB424">
        <v>40.68699999999999</v>
      </c>
      <c r="FC424">
        <v>41.00885714285715</v>
      </c>
      <c r="FD424">
        <v>40.625</v>
      </c>
      <c r="FE424">
        <v>40.62942857142857</v>
      </c>
      <c r="FF424">
        <v>41.25221428571428</v>
      </c>
      <c r="FG424">
        <v>1955.088928571429</v>
      </c>
      <c r="FH424">
        <v>39.90892857142858</v>
      </c>
      <c r="FI424">
        <v>0</v>
      </c>
      <c r="FJ424">
        <v>1758653841</v>
      </c>
      <c r="FK424">
        <v>0</v>
      </c>
      <c r="FL424">
        <v>447.45192</v>
      </c>
      <c r="FM424">
        <v>21.08569228920349</v>
      </c>
      <c r="FN424">
        <v>409.978460913895</v>
      </c>
      <c r="FO424">
        <v>9079.4352</v>
      </c>
      <c r="FP424">
        <v>15</v>
      </c>
      <c r="FQ424">
        <v>0</v>
      </c>
      <c r="FR424" t="s">
        <v>441</v>
      </c>
      <c r="FS424">
        <v>1747247426.5</v>
      </c>
      <c r="FT424">
        <v>1747247420.5</v>
      </c>
      <c r="FU424">
        <v>0</v>
      </c>
      <c r="FV424">
        <v>1.027</v>
      </c>
      <c r="FW424">
        <v>0.031</v>
      </c>
      <c r="FX424">
        <v>0.02</v>
      </c>
      <c r="FY424">
        <v>0.05</v>
      </c>
      <c r="FZ424">
        <v>420</v>
      </c>
      <c r="GA424">
        <v>16</v>
      </c>
      <c r="GB424">
        <v>0.01</v>
      </c>
      <c r="GC424">
        <v>0.1</v>
      </c>
      <c r="GD424">
        <v>17.24455853658537</v>
      </c>
      <c r="GE424">
        <v>8.182574216027886</v>
      </c>
      <c r="GF424">
        <v>0.808224408578613</v>
      </c>
      <c r="GG424">
        <v>0</v>
      </c>
      <c r="GH424">
        <v>446.1374411764706</v>
      </c>
      <c r="GI424">
        <v>19.60921314109515</v>
      </c>
      <c r="GJ424">
        <v>1.944436848628539</v>
      </c>
      <c r="GK424">
        <v>-1</v>
      </c>
      <c r="GL424">
        <v>2.441391219512195</v>
      </c>
      <c r="GM424">
        <v>0.7376491986062721</v>
      </c>
      <c r="GN424">
        <v>0.0737528562223309</v>
      </c>
      <c r="GO424">
        <v>0</v>
      </c>
      <c r="GP424">
        <v>0</v>
      </c>
      <c r="GQ424">
        <v>2</v>
      </c>
      <c r="GR424" t="s">
        <v>482</v>
      </c>
      <c r="GS424">
        <v>3.13584</v>
      </c>
      <c r="GT424">
        <v>2.69083</v>
      </c>
      <c r="GU424">
        <v>0.0202579</v>
      </c>
      <c r="GV424">
        <v>0.0151669</v>
      </c>
      <c r="GW424">
        <v>0.106088</v>
      </c>
      <c r="GX424">
        <v>0.0967939</v>
      </c>
      <c r="GY424">
        <v>31152.1</v>
      </c>
      <c r="GZ424">
        <v>31371.1</v>
      </c>
      <c r="HA424">
        <v>29556.2</v>
      </c>
      <c r="HB424">
        <v>29436.3</v>
      </c>
      <c r="HC424">
        <v>34903.7</v>
      </c>
      <c r="HD424">
        <v>35216.8</v>
      </c>
      <c r="HE424">
        <v>41591.1</v>
      </c>
      <c r="HF424">
        <v>41823.6</v>
      </c>
      <c r="HG424">
        <v>1.92545</v>
      </c>
      <c r="HH424">
        <v>1.87237</v>
      </c>
      <c r="HI424">
        <v>0.0890344</v>
      </c>
      <c r="HJ424">
        <v>0</v>
      </c>
      <c r="HK424">
        <v>28.4555</v>
      </c>
      <c r="HL424">
        <v>999.9</v>
      </c>
      <c r="HM424">
        <v>50.6</v>
      </c>
      <c r="HN424">
        <v>31.6</v>
      </c>
      <c r="HO424">
        <v>26.1278</v>
      </c>
      <c r="HP424">
        <v>62.1298</v>
      </c>
      <c r="HQ424">
        <v>25.9415</v>
      </c>
      <c r="HR424">
        <v>1</v>
      </c>
      <c r="HS424">
        <v>0.06557929999999999</v>
      </c>
      <c r="HT424">
        <v>-1.18228</v>
      </c>
      <c r="HU424">
        <v>20.3352</v>
      </c>
      <c r="HV424">
        <v>5.21789</v>
      </c>
      <c r="HW424">
        <v>12.0134</v>
      </c>
      <c r="HX424">
        <v>4.9892</v>
      </c>
      <c r="HY424">
        <v>3.28808</v>
      </c>
      <c r="HZ424">
        <v>9999</v>
      </c>
      <c r="IA424">
        <v>9999</v>
      </c>
      <c r="IB424">
        <v>9999</v>
      </c>
      <c r="IC424">
        <v>999.9</v>
      </c>
      <c r="ID424">
        <v>1.86755</v>
      </c>
      <c r="IE424">
        <v>1.86674</v>
      </c>
      <c r="IF424">
        <v>1.86602</v>
      </c>
      <c r="IG424">
        <v>1.86601</v>
      </c>
      <c r="IH424">
        <v>1.86784</v>
      </c>
      <c r="II424">
        <v>1.87027</v>
      </c>
      <c r="IJ424">
        <v>1.86891</v>
      </c>
      <c r="IK424">
        <v>1.87042</v>
      </c>
      <c r="IL424">
        <v>0</v>
      </c>
      <c r="IM424">
        <v>0</v>
      </c>
      <c r="IN424">
        <v>0</v>
      </c>
      <c r="IO424">
        <v>0</v>
      </c>
      <c r="IP424" t="s">
        <v>443</v>
      </c>
      <c r="IQ424" t="s">
        <v>444</v>
      </c>
      <c r="IR424" t="s">
        <v>445</v>
      </c>
      <c r="IS424" t="s">
        <v>445</v>
      </c>
      <c r="IT424" t="s">
        <v>445</v>
      </c>
      <c r="IU424" t="s">
        <v>445</v>
      </c>
      <c r="IV424">
        <v>0</v>
      </c>
      <c r="IW424">
        <v>100</v>
      </c>
      <c r="IX424">
        <v>100</v>
      </c>
      <c r="IY424">
        <v>0.173</v>
      </c>
      <c r="IZ424">
        <v>0.1492</v>
      </c>
      <c r="JA424">
        <v>0.1520806729546384</v>
      </c>
      <c r="JB424">
        <v>0.0003178419753343253</v>
      </c>
      <c r="JC424">
        <v>-6.012475575984678E-07</v>
      </c>
      <c r="JD424">
        <v>7.594320938325871E-11</v>
      </c>
      <c r="JE424">
        <v>-0.06537213769188976</v>
      </c>
      <c r="JF424">
        <v>-0.002779077146552394</v>
      </c>
      <c r="JG424">
        <v>0.0007843295920201409</v>
      </c>
      <c r="JH424">
        <v>-1.211717912536145E-05</v>
      </c>
      <c r="JI424">
        <v>4</v>
      </c>
      <c r="JJ424">
        <v>2338</v>
      </c>
      <c r="JK424">
        <v>1</v>
      </c>
      <c r="JL424">
        <v>27</v>
      </c>
      <c r="JM424">
        <v>190106.9</v>
      </c>
      <c r="JN424">
        <v>190107</v>
      </c>
      <c r="JO424">
        <v>0.231934</v>
      </c>
      <c r="JP424">
        <v>2.37671</v>
      </c>
      <c r="JQ424">
        <v>1.39648</v>
      </c>
      <c r="JR424">
        <v>2.34619</v>
      </c>
      <c r="JS424">
        <v>1.49536</v>
      </c>
      <c r="JT424">
        <v>2.61719</v>
      </c>
      <c r="JU424">
        <v>36.5051</v>
      </c>
      <c r="JV424">
        <v>24.0612</v>
      </c>
      <c r="JW424">
        <v>18</v>
      </c>
      <c r="JX424">
        <v>488.509</v>
      </c>
      <c r="JY424">
        <v>445.222</v>
      </c>
      <c r="JZ424">
        <v>29.133</v>
      </c>
      <c r="KA424">
        <v>28.4244</v>
      </c>
      <c r="KB424">
        <v>30.0003</v>
      </c>
      <c r="KC424">
        <v>28.2602</v>
      </c>
      <c r="KD424">
        <v>28.1912</v>
      </c>
      <c r="KE424">
        <v>4.58216</v>
      </c>
      <c r="KF424">
        <v>25.9463</v>
      </c>
      <c r="KG424">
        <v>60.2561</v>
      </c>
      <c r="KH424">
        <v>29.1753</v>
      </c>
      <c r="KI424">
        <v>32.6148</v>
      </c>
      <c r="KJ424">
        <v>21.2269</v>
      </c>
      <c r="KK424">
        <v>101.014</v>
      </c>
      <c r="KL424">
        <v>100.569</v>
      </c>
    </row>
    <row r="425" spans="1:298">
      <c r="A425">
        <v>409</v>
      </c>
      <c r="B425">
        <v>1758653936.6</v>
      </c>
      <c r="C425">
        <v>12310.59999990463</v>
      </c>
      <c r="D425" t="s">
        <v>1266</v>
      </c>
      <c r="E425" t="s">
        <v>1267</v>
      </c>
      <c r="F425">
        <v>5</v>
      </c>
      <c r="G425" t="s">
        <v>1219</v>
      </c>
      <c r="H425" t="s">
        <v>437</v>
      </c>
      <c r="I425" t="s">
        <v>438</v>
      </c>
      <c r="J425">
        <v>1758653928.599999</v>
      </c>
      <c r="K425">
        <f>(L425)/1000</f>
        <v>0</v>
      </c>
      <c r="L425">
        <f>IF(DQ425, AO425, AI425)</f>
        <v>0</v>
      </c>
      <c r="M425">
        <f>IF(DQ425, AJ425, AH425)</f>
        <v>0</v>
      </c>
      <c r="N425">
        <f>DS425 - IF(AV425&gt;1, M425*DM425*100.0/(AX425), 0)</f>
        <v>0</v>
      </c>
      <c r="O425">
        <f>((U425-K425/2)*N425-M425)/(U425+K425/2)</f>
        <v>0</v>
      </c>
      <c r="P425">
        <f>O425*(DZ425+EA425)/1000.0</f>
        <v>0</v>
      </c>
      <c r="Q425">
        <f>(DS425 - IF(AV425&gt;1, M425*DM425*100.0/(AX425), 0))*(DZ425+EA425)/1000.0</f>
        <v>0</v>
      </c>
      <c r="R425">
        <f>2.0/((1/T425-1/S425)+SIGN(T425)*SQRT((1/T425-1/S425)*(1/T425-1/S425) + 4*DN425/((DN425+1)*(DN425+1))*(2*1/T425*1/S425-1/S425*1/S425)))</f>
        <v>0</v>
      </c>
      <c r="S425">
        <f>IF(LEFT(DO425,1)&lt;&gt;"0",IF(LEFT(DO425,1)="1",3.0,DP425),$D$5+$E$5*(EG425*DZ425/($K$5*1000))+$F$5*(EG425*DZ425/($K$5*1000))*MAX(MIN(DM425,$J$5),$I$5)*MAX(MIN(DM425,$J$5),$I$5)+$G$5*MAX(MIN(DM425,$J$5),$I$5)*(EG425*DZ425/($K$5*1000))+$H$5*(EG425*DZ425/($K$5*1000))*(EG425*DZ425/($K$5*1000)))</f>
        <v>0</v>
      </c>
      <c r="T425">
        <f>K425*(1000-(1000*0.61365*exp(17.502*X425/(240.97+X425))/(DZ425+EA425)+DU425)/2)/(1000*0.61365*exp(17.502*X425/(240.97+X425))/(DZ425+EA425)-DU425)</f>
        <v>0</v>
      </c>
      <c r="U425">
        <f>1/((DN425+1)/(R425/1.6)+1/(S425/1.37)) + DN425/((DN425+1)/(R425/1.6) + DN425/(S425/1.37))</f>
        <v>0</v>
      </c>
      <c r="V425">
        <f>(DI425*DL425)</f>
        <v>0</v>
      </c>
      <c r="W425">
        <f>(EB425+(V425+2*0.95*5.67E-8*(((EB425+$B$7)+273)^4-(EB425+273)^4)-44100*K425)/(1.84*29.3*S425+8*0.95*5.67E-8*(EB425+273)^3))</f>
        <v>0</v>
      </c>
      <c r="X425">
        <f>($C$7*EC425+$D$7*ED425+$E$7*W425)</f>
        <v>0</v>
      </c>
      <c r="Y425">
        <f>0.61365*exp(17.502*X425/(240.97+X425))</f>
        <v>0</v>
      </c>
      <c r="Z425">
        <f>(AA425/AB425*100)</f>
        <v>0</v>
      </c>
      <c r="AA425">
        <f>DU425*(DZ425+EA425)/1000</f>
        <v>0</v>
      </c>
      <c r="AB425">
        <f>0.61365*exp(17.502*EB425/(240.97+EB425))</f>
        <v>0</v>
      </c>
      <c r="AC425">
        <f>(Y425-DU425*(DZ425+EA425)/1000)</f>
        <v>0</v>
      </c>
      <c r="AD425">
        <f>(-K425*44100)</f>
        <v>0</v>
      </c>
      <c r="AE425">
        <f>2*29.3*S425*0.92*(EB425-X425)</f>
        <v>0</v>
      </c>
      <c r="AF425">
        <f>2*0.95*5.67E-8*(((EB425+$B$7)+273)^4-(X425+273)^4)</f>
        <v>0</v>
      </c>
      <c r="AG425">
        <f>V425+AF425+AD425+AE425</f>
        <v>0</v>
      </c>
      <c r="AH425">
        <f>DY425*AV425*(DT425-DS425*(1000-AV425*DV425)/(1000-AV425*DU425))/(100*DM425)</f>
        <v>0</v>
      </c>
      <c r="AI425">
        <f>1000*DY425*AV425*(DU425-DV425)/(100*DM425*(1000-AV425*DU425))</f>
        <v>0</v>
      </c>
      <c r="AJ425">
        <f>(AK425 - AL425 - DZ425*1E3/(8.314*(EB425+273.15)) * AN425/DY425 * AM425) * DY425/(100*DM425) * (1000 - DV425)/1000</f>
        <v>0</v>
      </c>
      <c r="AK425">
        <v>429.1571471806689</v>
      </c>
      <c r="AL425">
        <v>416.3895090909088</v>
      </c>
      <c r="AM425">
        <v>-0.0005285021347027992</v>
      </c>
      <c r="AN425">
        <v>64.96045199614291</v>
      </c>
      <c r="AO425">
        <f>(AQ425 - AP425 + DZ425*1E3/(8.314*(EB425+273.15)) * AS425/DY425 * AR425) * DY425/(100*DM425) * 1000/(1000 - AQ425)</f>
        <v>0</v>
      </c>
      <c r="AP425">
        <v>21.18461122644701</v>
      </c>
      <c r="AQ425">
        <v>23.91421818181819</v>
      </c>
      <c r="AR425">
        <v>0.005016519359448367</v>
      </c>
      <c r="AS425">
        <v>107.0869197867366</v>
      </c>
      <c r="AT425">
        <v>1</v>
      </c>
      <c r="AU425">
        <v>0</v>
      </c>
      <c r="AV425">
        <f>IF(AT425*$H$13&gt;=AX425,1.0,(AX425/(AX425-AT425*$H$13)))</f>
        <v>0</v>
      </c>
      <c r="AW425">
        <f>(AV425-1)*100</f>
        <v>0</v>
      </c>
      <c r="AX425">
        <f>MAX(0,($B$13+$C$13*EG425)/(1+$D$13*EG425)*DZ425/(EB425+273)*$E$13)</f>
        <v>0</v>
      </c>
      <c r="AY425" t="s">
        <v>439</v>
      </c>
      <c r="AZ425" t="s">
        <v>439</v>
      </c>
      <c r="BA425">
        <v>0</v>
      </c>
      <c r="BB425">
        <v>0</v>
      </c>
      <c r="BC425">
        <f>1-BA425/BB425</f>
        <v>0</v>
      </c>
      <c r="BD425">
        <v>0</v>
      </c>
      <c r="BE425" t="s">
        <v>439</v>
      </c>
      <c r="BF425" t="s">
        <v>439</v>
      </c>
      <c r="BG425">
        <v>0</v>
      </c>
      <c r="BH425">
        <v>0</v>
      </c>
      <c r="BI425">
        <f>1-BG425/BH425</f>
        <v>0</v>
      </c>
      <c r="BJ425">
        <v>0.5</v>
      </c>
      <c r="BK425">
        <f>DJ425</f>
        <v>0</v>
      </c>
      <c r="BL425">
        <f>M425</f>
        <v>0</v>
      </c>
      <c r="BM425">
        <f>BI425*BJ425*BK425</f>
        <v>0</v>
      </c>
      <c r="BN425">
        <f>(BL425-BD425)/BK425</f>
        <v>0</v>
      </c>
      <c r="BO425">
        <f>(BB425-BH425)/BH425</f>
        <v>0</v>
      </c>
      <c r="BP425">
        <f>BA425/(BC425+BA425/BH425)</f>
        <v>0</v>
      </c>
      <c r="BQ425" t="s">
        <v>439</v>
      </c>
      <c r="BR425">
        <v>0</v>
      </c>
      <c r="BS425">
        <f>IF(BR425&lt;&gt;0, BR425, BP425)</f>
        <v>0</v>
      </c>
      <c r="BT425">
        <f>1-BS425/BH425</f>
        <v>0</v>
      </c>
      <c r="BU425">
        <f>(BH425-BG425)/(BH425-BS425)</f>
        <v>0</v>
      </c>
      <c r="BV425">
        <f>(BB425-BH425)/(BB425-BS425)</f>
        <v>0</v>
      </c>
      <c r="BW425">
        <f>(BH425-BG425)/(BH425-BA425)</f>
        <v>0</v>
      </c>
      <c r="BX425">
        <f>(BB425-BH425)/(BB425-BA425)</f>
        <v>0</v>
      </c>
      <c r="BY425">
        <f>(BU425*BS425/BG425)</f>
        <v>0</v>
      </c>
      <c r="BZ425">
        <f>(1-BY425)</f>
        <v>0</v>
      </c>
      <c r="DI425">
        <f>$B$11*EH425+$C$11*EI425+$F$11*ET425*(1-EW425)</f>
        <v>0</v>
      </c>
      <c r="DJ425">
        <f>DI425*DK425</f>
        <v>0</v>
      </c>
      <c r="DK425">
        <f>($B$11*$D$9+$C$11*$D$9+$F$11*((FG425+EY425)/MAX(FG425+EY425+FH425, 0.1)*$I$9+FH425/MAX(FG425+EY425+FH425, 0.1)*$J$9))/($B$11+$C$11+$F$11)</f>
        <v>0</v>
      </c>
      <c r="DL425">
        <f>($B$11*$K$9+$C$11*$K$9+$F$11*((FG425+EY425)/MAX(FG425+EY425+FH425, 0.1)*$P$9+FH425/MAX(FG425+EY425+FH425, 0.1)*$Q$9))/($B$11+$C$11+$F$11)</f>
        <v>0</v>
      </c>
      <c r="DM425">
        <v>2.96</v>
      </c>
      <c r="DN425">
        <v>0.5</v>
      </c>
      <c r="DO425" t="s">
        <v>440</v>
      </c>
      <c r="DP425">
        <v>2</v>
      </c>
      <c r="DQ425" t="b">
        <v>1</v>
      </c>
      <c r="DR425">
        <v>1758653928.599999</v>
      </c>
      <c r="DS425">
        <v>406.4900967741935</v>
      </c>
      <c r="DT425">
        <v>420.0908387096774</v>
      </c>
      <c r="DU425">
        <v>23.86779677419355</v>
      </c>
      <c r="DV425">
        <v>21.17051612903226</v>
      </c>
      <c r="DW425">
        <v>406.3030322580645</v>
      </c>
      <c r="DX425">
        <v>23.71951935483871</v>
      </c>
      <c r="DY425">
        <v>500.0114838709677</v>
      </c>
      <c r="DZ425">
        <v>90.39215483870969</v>
      </c>
      <c r="EA425">
        <v>0.03140124193548387</v>
      </c>
      <c r="EB425">
        <v>30.31530322580646</v>
      </c>
      <c r="EC425">
        <v>30.02278064516129</v>
      </c>
      <c r="ED425">
        <v>999.9000000000003</v>
      </c>
      <c r="EE425">
        <v>0</v>
      </c>
      <c r="EF425">
        <v>0</v>
      </c>
      <c r="EG425">
        <v>10002.65935483871</v>
      </c>
      <c r="EH425">
        <v>0</v>
      </c>
      <c r="EI425">
        <v>11.8598</v>
      </c>
      <c r="EJ425">
        <v>-13.60074516129032</v>
      </c>
      <c r="EK425">
        <v>416.4292903225808</v>
      </c>
      <c r="EL425">
        <v>429.1767096774195</v>
      </c>
      <c r="EM425">
        <v>2.697275806451613</v>
      </c>
      <c r="EN425">
        <v>420.0908387096774</v>
      </c>
      <c r="EO425">
        <v>21.17051612903226</v>
      </c>
      <c r="EP425">
        <v>2.157461612903226</v>
      </c>
      <c r="EQ425">
        <v>1.913649032258065</v>
      </c>
      <c r="ER425">
        <v>18.6498870967742</v>
      </c>
      <c r="ES425">
        <v>16.74739677419355</v>
      </c>
      <c r="ET425">
        <v>2000.009354838709</v>
      </c>
      <c r="EU425">
        <v>0.9799949999999998</v>
      </c>
      <c r="EV425">
        <v>0.02000518387096775</v>
      </c>
      <c r="EW425">
        <v>0</v>
      </c>
      <c r="EX425">
        <v>427.9725161290323</v>
      </c>
      <c r="EY425">
        <v>5.000969999999999</v>
      </c>
      <c r="EZ425">
        <v>8696.053870967742</v>
      </c>
      <c r="FA425">
        <v>16707.62258064516</v>
      </c>
      <c r="FB425">
        <v>40.68699999999998</v>
      </c>
      <c r="FC425">
        <v>41.04999999999998</v>
      </c>
      <c r="FD425">
        <v>40.625</v>
      </c>
      <c r="FE425">
        <v>40.66699999999999</v>
      </c>
      <c r="FF425">
        <v>41.30799999999998</v>
      </c>
      <c r="FG425">
        <v>1955.102258064516</v>
      </c>
      <c r="FH425">
        <v>39.90709677419356</v>
      </c>
      <c r="FI425">
        <v>0</v>
      </c>
      <c r="FJ425">
        <v>1758653937.6</v>
      </c>
      <c r="FK425">
        <v>0</v>
      </c>
      <c r="FL425">
        <v>427.9641153846154</v>
      </c>
      <c r="FM425">
        <v>-2.870598293837872</v>
      </c>
      <c r="FN425">
        <v>-47.17948719433646</v>
      </c>
      <c r="FO425">
        <v>8695.771538461539</v>
      </c>
      <c r="FP425">
        <v>15</v>
      </c>
      <c r="FQ425">
        <v>0</v>
      </c>
      <c r="FR425" t="s">
        <v>441</v>
      </c>
      <c r="FS425">
        <v>1747247426.5</v>
      </c>
      <c r="FT425">
        <v>1747247420.5</v>
      </c>
      <c r="FU425">
        <v>0</v>
      </c>
      <c r="FV425">
        <v>1.027</v>
      </c>
      <c r="FW425">
        <v>0.031</v>
      </c>
      <c r="FX425">
        <v>0.02</v>
      </c>
      <c r="FY425">
        <v>0.05</v>
      </c>
      <c r="FZ425">
        <v>420</v>
      </c>
      <c r="GA425">
        <v>16</v>
      </c>
      <c r="GB425">
        <v>0.01</v>
      </c>
      <c r="GC425">
        <v>0.1</v>
      </c>
      <c r="GD425">
        <v>-13.566595</v>
      </c>
      <c r="GE425">
        <v>-0.6904750469042894</v>
      </c>
      <c r="GF425">
        <v>0.07847085111683183</v>
      </c>
      <c r="GG425">
        <v>0</v>
      </c>
      <c r="GH425">
        <v>428.0804705882353</v>
      </c>
      <c r="GI425">
        <v>-2.730511843591182</v>
      </c>
      <c r="GJ425">
        <v>0.3468524211766764</v>
      </c>
      <c r="GK425">
        <v>-1</v>
      </c>
      <c r="GL425">
        <v>2.689154</v>
      </c>
      <c r="GM425">
        <v>0.2104536585365846</v>
      </c>
      <c r="GN425">
        <v>0.02128327756714178</v>
      </c>
      <c r="GO425">
        <v>0</v>
      </c>
      <c r="GP425">
        <v>0</v>
      </c>
      <c r="GQ425">
        <v>2</v>
      </c>
      <c r="GR425" t="s">
        <v>482</v>
      </c>
      <c r="GS425">
        <v>3.13597</v>
      </c>
      <c r="GT425">
        <v>2.69118</v>
      </c>
      <c r="GU425">
        <v>0.0916286</v>
      </c>
      <c r="GV425">
        <v>0.093095</v>
      </c>
      <c r="GW425">
        <v>0.106025</v>
      </c>
      <c r="GX425">
        <v>0.0962379</v>
      </c>
      <c r="GY425">
        <v>28882.4</v>
      </c>
      <c r="GZ425">
        <v>28888.9</v>
      </c>
      <c r="HA425">
        <v>29555.8</v>
      </c>
      <c r="HB425">
        <v>29436.5</v>
      </c>
      <c r="HC425">
        <v>34906.9</v>
      </c>
      <c r="HD425">
        <v>35240.6</v>
      </c>
      <c r="HE425">
        <v>41590.5</v>
      </c>
      <c r="HF425">
        <v>41824.1</v>
      </c>
      <c r="HG425">
        <v>1.9256</v>
      </c>
      <c r="HH425">
        <v>1.873</v>
      </c>
      <c r="HI425">
        <v>0.0891089</v>
      </c>
      <c r="HJ425">
        <v>0</v>
      </c>
      <c r="HK425">
        <v>28.5578</v>
      </c>
      <c r="HL425">
        <v>999.9</v>
      </c>
      <c r="HM425">
        <v>50.5</v>
      </c>
      <c r="HN425">
        <v>31.6</v>
      </c>
      <c r="HO425">
        <v>26.0771</v>
      </c>
      <c r="HP425">
        <v>61.7898</v>
      </c>
      <c r="HQ425">
        <v>25.9776</v>
      </c>
      <c r="HR425">
        <v>1</v>
      </c>
      <c r="HS425">
        <v>0.06594</v>
      </c>
      <c r="HT425">
        <v>-0.764221</v>
      </c>
      <c r="HU425">
        <v>20.3385</v>
      </c>
      <c r="HV425">
        <v>5.21924</v>
      </c>
      <c r="HW425">
        <v>12.0129</v>
      </c>
      <c r="HX425">
        <v>4.98935</v>
      </c>
      <c r="HY425">
        <v>3.28853</v>
      </c>
      <c r="HZ425">
        <v>9999</v>
      </c>
      <c r="IA425">
        <v>9999</v>
      </c>
      <c r="IB425">
        <v>9999</v>
      </c>
      <c r="IC425">
        <v>999.9</v>
      </c>
      <c r="ID425">
        <v>1.86757</v>
      </c>
      <c r="IE425">
        <v>1.86675</v>
      </c>
      <c r="IF425">
        <v>1.86606</v>
      </c>
      <c r="IG425">
        <v>1.866</v>
      </c>
      <c r="IH425">
        <v>1.86789</v>
      </c>
      <c r="II425">
        <v>1.87029</v>
      </c>
      <c r="IJ425">
        <v>1.86893</v>
      </c>
      <c r="IK425">
        <v>1.87042</v>
      </c>
      <c r="IL425">
        <v>0</v>
      </c>
      <c r="IM425">
        <v>0</v>
      </c>
      <c r="IN425">
        <v>0</v>
      </c>
      <c r="IO425">
        <v>0</v>
      </c>
      <c r="IP425" t="s">
        <v>443</v>
      </c>
      <c r="IQ425" t="s">
        <v>444</v>
      </c>
      <c r="IR425" t="s">
        <v>445</v>
      </c>
      <c r="IS425" t="s">
        <v>445</v>
      </c>
      <c r="IT425" t="s">
        <v>445</v>
      </c>
      <c r="IU425" t="s">
        <v>445</v>
      </c>
      <c r="IV425">
        <v>0</v>
      </c>
      <c r="IW425">
        <v>100</v>
      </c>
      <c r="IX425">
        <v>100</v>
      </c>
      <c r="IY425">
        <v>0.187</v>
      </c>
      <c r="IZ425">
        <v>0.1489</v>
      </c>
      <c r="JA425">
        <v>0.1520806729546384</v>
      </c>
      <c r="JB425">
        <v>0.0003178419753343253</v>
      </c>
      <c r="JC425">
        <v>-6.012475575984678E-07</v>
      </c>
      <c r="JD425">
        <v>7.594320938325871E-11</v>
      </c>
      <c r="JE425">
        <v>-0.06537213769188976</v>
      </c>
      <c r="JF425">
        <v>-0.002779077146552394</v>
      </c>
      <c r="JG425">
        <v>0.0007843295920201409</v>
      </c>
      <c r="JH425">
        <v>-1.211717912536145E-05</v>
      </c>
      <c r="JI425">
        <v>4</v>
      </c>
      <c r="JJ425">
        <v>2338</v>
      </c>
      <c r="JK425">
        <v>1</v>
      </c>
      <c r="JL425">
        <v>27</v>
      </c>
      <c r="JM425">
        <v>190108.5</v>
      </c>
      <c r="JN425">
        <v>190108.6</v>
      </c>
      <c r="JO425">
        <v>1.03271</v>
      </c>
      <c r="JP425">
        <v>2.2876</v>
      </c>
      <c r="JQ425">
        <v>1.39648</v>
      </c>
      <c r="JR425">
        <v>2.34863</v>
      </c>
      <c r="JS425">
        <v>1.49536</v>
      </c>
      <c r="JT425">
        <v>2.61719</v>
      </c>
      <c r="JU425">
        <v>36.5051</v>
      </c>
      <c r="JV425">
        <v>24.07</v>
      </c>
      <c r="JW425">
        <v>18</v>
      </c>
      <c r="JX425">
        <v>488.681</v>
      </c>
      <c r="JY425">
        <v>445.663</v>
      </c>
      <c r="JZ425">
        <v>29.1831</v>
      </c>
      <c r="KA425">
        <v>28.4317</v>
      </c>
      <c r="KB425">
        <v>30</v>
      </c>
      <c r="KC425">
        <v>28.2698</v>
      </c>
      <c r="KD425">
        <v>28.1984</v>
      </c>
      <c r="KE425">
        <v>20.6923</v>
      </c>
      <c r="KF425">
        <v>25.4169</v>
      </c>
      <c r="KG425">
        <v>59.8847</v>
      </c>
      <c r="KH425">
        <v>29.1867</v>
      </c>
      <c r="KI425">
        <v>420.099</v>
      </c>
      <c r="KJ425">
        <v>21.2671</v>
      </c>
      <c r="KK425">
        <v>101.013</v>
      </c>
      <c r="KL425">
        <v>100.57</v>
      </c>
    </row>
    <row r="426" spans="1:298">
      <c r="A426">
        <v>410</v>
      </c>
      <c r="B426">
        <v>1758653941.6</v>
      </c>
      <c r="C426">
        <v>12315.59999990463</v>
      </c>
      <c r="D426" t="s">
        <v>1268</v>
      </c>
      <c r="E426" t="s">
        <v>1269</v>
      </c>
      <c r="F426">
        <v>5</v>
      </c>
      <c r="G426" t="s">
        <v>1219</v>
      </c>
      <c r="H426" t="s">
        <v>437</v>
      </c>
      <c r="I426" t="s">
        <v>438</v>
      </c>
      <c r="J426">
        <v>1758653933.755172</v>
      </c>
      <c r="K426">
        <f>(L426)/1000</f>
        <v>0</v>
      </c>
      <c r="L426">
        <f>IF(DQ426, AO426, AI426)</f>
        <v>0</v>
      </c>
      <c r="M426">
        <f>IF(DQ426, AJ426, AH426)</f>
        <v>0</v>
      </c>
      <c r="N426">
        <f>DS426 - IF(AV426&gt;1, M426*DM426*100.0/(AX426), 0)</f>
        <v>0</v>
      </c>
      <c r="O426">
        <f>((U426-K426/2)*N426-M426)/(U426+K426/2)</f>
        <v>0</v>
      </c>
      <c r="P426">
        <f>O426*(DZ426+EA426)/1000.0</f>
        <v>0</v>
      </c>
      <c r="Q426">
        <f>(DS426 - IF(AV426&gt;1, M426*DM426*100.0/(AX426), 0))*(DZ426+EA426)/1000.0</f>
        <v>0</v>
      </c>
      <c r="R426">
        <f>2.0/((1/T426-1/S426)+SIGN(T426)*SQRT((1/T426-1/S426)*(1/T426-1/S426) + 4*DN426/((DN426+1)*(DN426+1))*(2*1/T426*1/S426-1/S426*1/S426)))</f>
        <v>0</v>
      </c>
      <c r="S426">
        <f>IF(LEFT(DO426,1)&lt;&gt;"0",IF(LEFT(DO426,1)="1",3.0,DP426),$D$5+$E$5*(EG426*DZ426/($K$5*1000))+$F$5*(EG426*DZ426/($K$5*1000))*MAX(MIN(DM426,$J$5),$I$5)*MAX(MIN(DM426,$J$5),$I$5)+$G$5*MAX(MIN(DM426,$J$5),$I$5)*(EG426*DZ426/($K$5*1000))+$H$5*(EG426*DZ426/($K$5*1000))*(EG426*DZ426/($K$5*1000)))</f>
        <v>0</v>
      </c>
      <c r="T426">
        <f>K426*(1000-(1000*0.61365*exp(17.502*X426/(240.97+X426))/(DZ426+EA426)+DU426)/2)/(1000*0.61365*exp(17.502*X426/(240.97+X426))/(DZ426+EA426)-DU426)</f>
        <v>0</v>
      </c>
      <c r="U426">
        <f>1/((DN426+1)/(R426/1.6)+1/(S426/1.37)) + DN426/((DN426+1)/(R426/1.6) + DN426/(S426/1.37))</f>
        <v>0</v>
      </c>
      <c r="V426">
        <f>(DI426*DL426)</f>
        <v>0</v>
      </c>
      <c r="W426">
        <f>(EB426+(V426+2*0.95*5.67E-8*(((EB426+$B$7)+273)^4-(EB426+273)^4)-44100*K426)/(1.84*29.3*S426+8*0.95*5.67E-8*(EB426+273)^3))</f>
        <v>0</v>
      </c>
      <c r="X426">
        <f>($C$7*EC426+$D$7*ED426+$E$7*W426)</f>
        <v>0</v>
      </c>
      <c r="Y426">
        <f>0.61365*exp(17.502*X426/(240.97+X426))</f>
        <v>0</v>
      </c>
      <c r="Z426">
        <f>(AA426/AB426*100)</f>
        <v>0</v>
      </c>
      <c r="AA426">
        <f>DU426*(DZ426+EA426)/1000</f>
        <v>0</v>
      </c>
      <c r="AB426">
        <f>0.61365*exp(17.502*EB426/(240.97+EB426))</f>
        <v>0</v>
      </c>
      <c r="AC426">
        <f>(Y426-DU426*(DZ426+EA426)/1000)</f>
        <v>0</v>
      </c>
      <c r="AD426">
        <f>(-K426*44100)</f>
        <v>0</v>
      </c>
      <c r="AE426">
        <f>2*29.3*S426*0.92*(EB426-X426)</f>
        <v>0</v>
      </c>
      <c r="AF426">
        <f>2*0.95*5.67E-8*(((EB426+$B$7)+273)^4-(X426+273)^4)</f>
        <v>0</v>
      </c>
      <c r="AG426">
        <f>V426+AF426+AD426+AE426</f>
        <v>0</v>
      </c>
      <c r="AH426">
        <f>DY426*AV426*(DT426-DS426*(1000-AV426*DV426)/(1000-AV426*DU426))/(100*DM426)</f>
        <v>0</v>
      </c>
      <c r="AI426">
        <f>1000*DY426*AV426*(DU426-DV426)/(100*DM426*(1000-AV426*DU426))</f>
        <v>0</v>
      </c>
      <c r="AJ426">
        <f>(AK426 - AL426 - DZ426*1E3/(8.314*(EB426+273.15)) * AN426/DY426 * AM426) * DY426/(100*DM426) * (1000 - DV426)/1000</f>
        <v>0</v>
      </c>
      <c r="AK426">
        <v>429.1125878665828</v>
      </c>
      <c r="AL426">
        <v>416.3963151515152</v>
      </c>
      <c r="AM426">
        <v>0.0002561021245405252</v>
      </c>
      <c r="AN426">
        <v>64.96045199614291</v>
      </c>
      <c r="AO426">
        <f>(AQ426 - AP426 + DZ426*1E3/(8.314*(EB426+273.15)) * AS426/DY426 * AR426) * DY426/(100*DM426) * 1000/(1000 - AQ426)</f>
        <v>0</v>
      </c>
      <c r="AP426">
        <v>21.2156027572103</v>
      </c>
      <c r="AQ426">
        <v>23.93399454545454</v>
      </c>
      <c r="AR426">
        <v>0.001112944760858845</v>
      </c>
      <c r="AS426">
        <v>107.0869197867366</v>
      </c>
      <c r="AT426">
        <v>0</v>
      </c>
      <c r="AU426">
        <v>0</v>
      </c>
      <c r="AV426">
        <f>IF(AT426*$H$13&gt;=AX426,1.0,(AX426/(AX426-AT426*$H$13)))</f>
        <v>0</v>
      </c>
      <c r="AW426">
        <f>(AV426-1)*100</f>
        <v>0</v>
      </c>
      <c r="AX426">
        <f>MAX(0,($B$13+$C$13*EG426)/(1+$D$13*EG426)*DZ426/(EB426+273)*$E$13)</f>
        <v>0</v>
      </c>
      <c r="AY426" t="s">
        <v>439</v>
      </c>
      <c r="AZ426" t="s">
        <v>439</v>
      </c>
      <c r="BA426">
        <v>0</v>
      </c>
      <c r="BB426">
        <v>0</v>
      </c>
      <c r="BC426">
        <f>1-BA426/BB426</f>
        <v>0</v>
      </c>
      <c r="BD426">
        <v>0</v>
      </c>
      <c r="BE426" t="s">
        <v>439</v>
      </c>
      <c r="BF426" t="s">
        <v>439</v>
      </c>
      <c r="BG426">
        <v>0</v>
      </c>
      <c r="BH426">
        <v>0</v>
      </c>
      <c r="BI426">
        <f>1-BG426/BH426</f>
        <v>0</v>
      </c>
      <c r="BJ426">
        <v>0.5</v>
      </c>
      <c r="BK426">
        <f>DJ426</f>
        <v>0</v>
      </c>
      <c r="BL426">
        <f>M426</f>
        <v>0</v>
      </c>
      <c r="BM426">
        <f>BI426*BJ426*BK426</f>
        <v>0</v>
      </c>
      <c r="BN426">
        <f>(BL426-BD426)/BK426</f>
        <v>0</v>
      </c>
      <c r="BO426">
        <f>(BB426-BH426)/BH426</f>
        <v>0</v>
      </c>
      <c r="BP426">
        <f>BA426/(BC426+BA426/BH426)</f>
        <v>0</v>
      </c>
      <c r="BQ426" t="s">
        <v>439</v>
      </c>
      <c r="BR426">
        <v>0</v>
      </c>
      <c r="BS426">
        <f>IF(BR426&lt;&gt;0, BR426, BP426)</f>
        <v>0</v>
      </c>
      <c r="BT426">
        <f>1-BS426/BH426</f>
        <v>0</v>
      </c>
      <c r="BU426">
        <f>(BH426-BG426)/(BH426-BS426)</f>
        <v>0</v>
      </c>
      <c r="BV426">
        <f>(BB426-BH426)/(BB426-BS426)</f>
        <v>0</v>
      </c>
      <c r="BW426">
        <f>(BH426-BG426)/(BH426-BA426)</f>
        <v>0</v>
      </c>
      <c r="BX426">
        <f>(BB426-BH426)/(BB426-BA426)</f>
        <v>0</v>
      </c>
      <c r="BY426">
        <f>(BU426*BS426/BG426)</f>
        <v>0</v>
      </c>
      <c r="BZ426">
        <f>(1-BY426)</f>
        <v>0</v>
      </c>
      <c r="DI426">
        <f>$B$11*EH426+$C$11*EI426+$F$11*ET426*(1-EW426)</f>
        <v>0</v>
      </c>
      <c r="DJ426">
        <f>DI426*DK426</f>
        <v>0</v>
      </c>
      <c r="DK426">
        <f>($B$11*$D$9+$C$11*$D$9+$F$11*((FG426+EY426)/MAX(FG426+EY426+FH426, 0.1)*$I$9+FH426/MAX(FG426+EY426+FH426, 0.1)*$J$9))/($B$11+$C$11+$F$11)</f>
        <v>0</v>
      </c>
      <c r="DL426">
        <f>($B$11*$K$9+$C$11*$K$9+$F$11*((FG426+EY426)/MAX(FG426+EY426+FH426, 0.1)*$P$9+FH426/MAX(FG426+EY426+FH426, 0.1)*$Q$9))/($B$11+$C$11+$F$11)</f>
        <v>0</v>
      </c>
      <c r="DM426">
        <v>2.96</v>
      </c>
      <c r="DN426">
        <v>0.5</v>
      </c>
      <c r="DO426" t="s">
        <v>440</v>
      </c>
      <c r="DP426">
        <v>2</v>
      </c>
      <c r="DQ426" t="b">
        <v>1</v>
      </c>
      <c r="DR426">
        <v>1758653933.755172</v>
      </c>
      <c r="DS426">
        <v>406.4480689655173</v>
      </c>
      <c r="DT426">
        <v>420.1964482758621</v>
      </c>
      <c r="DU426">
        <v>23.89950344827586</v>
      </c>
      <c r="DV426">
        <v>21.19262758620689</v>
      </c>
      <c r="DW426">
        <v>406.2609655172413</v>
      </c>
      <c r="DX426">
        <v>23.75078620689655</v>
      </c>
      <c r="DY426">
        <v>500.0015517241379</v>
      </c>
      <c r="DZ426">
        <v>90.39386551724137</v>
      </c>
      <c r="EA426">
        <v>0.0309476</v>
      </c>
      <c r="EB426">
        <v>30.3165</v>
      </c>
      <c r="EC426">
        <v>30.01913103448276</v>
      </c>
      <c r="ED426">
        <v>999.9000000000002</v>
      </c>
      <c r="EE426">
        <v>0</v>
      </c>
      <c r="EF426">
        <v>0</v>
      </c>
      <c r="EG426">
        <v>10000.91862068965</v>
      </c>
      <c r="EH426">
        <v>0</v>
      </c>
      <c r="EI426">
        <v>11.8598</v>
      </c>
      <c r="EJ426">
        <v>-13.74835517241379</v>
      </c>
      <c r="EK426">
        <v>416.3998620689654</v>
      </c>
      <c r="EL426">
        <v>429.294275862069</v>
      </c>
      <c r="EM426">
        <v>2.706869310344828</v>
      </c>
      <c r="EN426">
        <v>420.1964482758621</v>
      </c>
      <c r="EO426">
        <v>21.19262758620689</v>
      </c>
      <c r="EP426">
        <v>2.160367586206897</v>
      </c>
      <c r="EQ426">
        <v>1.915683793103448</v>
      </c>
      <c r="ER426">
        <v>18.67141034482759</v>
      </c>
      <c r="ES426">
        <v>16.76413448275862</v>
      </c>
      <c r="ET426">
        <v>2000.01</v>
      </c>
      <c r="EU426">
        <v>0.979997172413793</v>
      </c>
      <c r="EV426">
        <v>0.0200029724137931</v>
      </c>
      <c r="EW426">
        <v>0</v>
      </c>
      <c r="EX426">
        <v>427.7502413793104</v>
      </c>
      <c r="EY426">
        <v>5.000969999999999</v>
      </c>
      <c r="EZ426">
        <v>8692.495172413795</v>
      </c>
      <c r="FA426">
        <v>16707.63793103449</v>
      </c>
      <c r="FB426">
        <v>40.68699999999998</v>
      </c>
      <c r="FC426">
        <v>41.04917241379309</v>
      </c>
      <c r="FD426">
        <v>40.625</v>
      </c>
      <c r="FE426">
        <v>40.66562068965516</v>
      </c>
      <c r="FF426">
        <v>41.3098620689655</v>
      </c>
      <c r="FG426">
        <v>1955.10724137931</v>
      </c>
      <c r="FH426">
        <v>39.90275862068967</v>
      </c>
      <c r="FI426">
        <v>0</v>
      </c>
      <c r="FJ426">
        <v>1758653943</v>
      </c>
      <c r="FK426">
        <v>0</v>
      </c>
      <c r="FL426">
        <v>427.7103199999999</v>
      </c>
      <c r="FM426">
        <v>-0.7710769265595202</v>
      </c>
      <c r="FN426">
        <v>-22.39538463486542</v>
      </c>
      <c r="FO426">
        <v>8691.956399999999</v>
      </c>
      <c r="FP426">
        <v>15</v>
      </c>
      <c r="FQ426">
        <v>0</v>
      </c>
      <c r="FR426" t="s">
        <v>441</v>
      </c>
      <c r="FS426">
        <v>1747247426.5</v>
      </c>
      <c r="FT426">
        <v>1747247420.5</v>
      </c>
      <c r="FU426">
        <v>0</v>
      </c>
      <c r="FV426">
        <v>1.027</v>
      </c>
      <c r="FW426">
        <v>0.031</v>
      </c>
      <c r="FX426">
        <v>0.02</v>
      </c>
      <c r="FY426">
        <v>0.05</v>
      </c>
      <c r="FZ426">
        <v>420</v>
      </c>
      <c r="GA426">
        <v>16</v>
      </c>
      <c r="GB426">
        <v>0.01</v>
      </c>
      <c r="GC426">
        <v>0.1</v>
      </c>
      <c r="GD426">
        <v>-13.632135</v>
      </c>
      <c r="GE426">
        <v>-0.8205410881800671</v>
      </c>
      <c r="GF426">
        <v>0.12134348056241</v>
      </c>
      <c r="GG426">
        <v>0</v>
      </c>
      <c r="GH426">
        <v>427.9198235294118</v>
      </c>
      <c r="GI426">
        <v>-2.45509549615924</v>
      </c>
      <c r="GJ426">
        <v>0.3395714834722468</v>
      </c>
      <c r="GK426">
        <v>-1</v>
      </c>
      <c r="GL426">
        <v>2.70150325</v>
      </c>
      <c r="GM426">
        <v>0.1639327204502771</v>
      </c>
      <c r="GN426">
        <v>0.01844499991698296</v>
      </c>
      <c r="GO426">
        <v>0</v>
      </c>
      <c r="GP426">
        <v>0</v>
      </c>
      <c r="GQ426">
        <v>2</v>
      </c>
      <c r="GR426" t="s">
        <v>482</v>
      </c>
      <c r="GS426">
        <v>3.13585</v>
      </c>
      <c r="GT426">
        <v>2.69055</v>
      </c>
      <c r="GU426">
        <v>0.09163880000000001</v>
      </c>
      <c r="GV426">
        <v>0.0934682</v>
      </c>
      <c r="GW426">
        <v>0.106091</v>
      </c>
      <c r="GX426">
        <v>0.0965032</v>
      </c>
      <c r="GY426">
        <v>28881.8</v>
      </c>
      <c r="GZ426">
        <v>28876.8</v>
      </c>
      <c r="HA426">
        <v>29555.6</v>
      </c>
      <c r="HB426">
        <v>29436.3</v>
      </c>
      <c r="HC426">
        <v>34904.3</v>
      </c>
      <c r="HD426">
        <v>35229.9</v>
      </c>
      <c r="HE426">
        <v>41590.4</v>
      </c>
      <c r="HF426">
        <v>41823.9</v>
      </c>
      <c r="HG426">
        <v>1.92582</v>
      </c>
      <c r="HH426">
        <v>1.87315</v>
      </c>
      <c r="HI426">
        <v>0.0889972</v>
      </c>
      <c r="HJ426">
        <v>0</v>
      </c>
      <c r="HK426">
        <v>28.558</v>
      </c>
      <c r="HL426">
        <v>999.9</v>
      </c>
      <c r="HM426">
        <v>50.5</v>
      </c>
      <c r="HN426">
        <v>31.6</v>
      </c>
      <c r="HO426">
        <v>26.0791</v>
      </c>
      <c r="HP426">
        <v>61.8598</v>
      </c>
      <c r="HQ426">
        <v>26.0016</v>
      </c>
      <c r="HR426">
        <v>1</v>
      </c>
      <c r="HS426">
        <v>0.06593499999999999</v>
      </c>
      <c r="HT426">
        <v>-0.7453379999999999</v>
      </c>
      <c r="HU426">
        <v>20.338</v>
      </c>
      <c r="HV426">
        <v>5.21519</v>
      </c>
      <c r="HW426">
        <v>12.0141</v>
      </c>
      <c r="HX426">
        <v>4.988</v>
      </c>
      <c r="HY426">
        <v>3.28778</v>
      </c>
      <c r="HZ426">
        <v>9999</v>
      </c>
      <c r="IA426">
        <v>9999</v>
      </c>
      <c r="IB426">
        <v>9999</v>
      </c>
      <c r="IC426">
        <v>999.9</v>
      </c>
      <c r="ID426">
        <v>1.86758</v>
      </c>
      <c r="IE426">
        <v>1.86675</v>
      </c>
      <c r="IF426">
        <v>1.86602</v>
      </c>
      <c r="IG426">
        <v>1.86601</v>
      </c>
      <c r="IH426">
        <v>1.86785</v>
      </c>
      <c r="II426">
        <v>1.87028</v>
      </c>
      <c r="IJ426">
        <v>1.86892</v>
      </c>
      <c r="IK426">
        <v>1.87042</v>
      </c>
      <c r="IL426">
        <v>0</v>
      </c>
      <c r="IM426">
        <v>0</v>
      </c>
      <c r="IN426">
        <v>0</v>
      </c>
      <c r="IO426">
        <v>0</v>
      </c>
      <c r="IP426" t="s">
        <v>443</v>
      </c>
      <c r="IQ426" t="s">
        <v>444</v>
      </c>
      <c r="IR426" t="s">
        <v>445</v>
      </c>
      <c r="IS426" t="s">
        <v>445</v>
      </c>
      <c r="IT426" t="s">
        <v>445</v>
      </c>
      <c r="IU426" t="s">
        <v>445</v>
      </c>
      <c r="IV426">
        <v>0</v>
      </c>
      <c r="IW426">
        <v>100</v>
      </c>
      <c r="IX426">
        <v>100</v>
      </c>
      <c r="IY426">
        <v>0.187</v>
      </c>
      <c r="IZ426">
        <v>0.1493</v>
      </c>
      <c r="JA426">
        <v>0.1520806729546384</v>
      </c>
      <c r="JB426">
        <v>0.0003178419753343253</v>
      </c>
      <c r="JC426">
        <v>-6.012475575984678E-07</v>
      </c>
      <c r="JD426">
        <v>7.594320938325871E-11</v>
      </c>
      <c r="JE426">
        <v>-0.06537213769188976</v>
      </c>
      <c r="JF426">
        <v>-0.002779077146552394</v>
      </c>
      <c r="JG426">
        <v>0.0007843295920201409</v>
      </c>
      <c r="JH426">
        <v>-1.211717912536145E-05</v>
      </c>
      <c r="JI426">
        <v>4</v>
      </c>
      <c r="JJ426">
        <v>2338</v>
      </c>
      <c r="JK426">
        <v>1</v>
      </c>
      <c r="JL426">
        <v>27</v>
      </c>
      <c r="JM426">
        <v>190108.6</v>
      </c>
      <c r="JN426">
        <v>190108.7</v>
      </c>
      <c r="JO426">
        <v>1.05713</v>
      </c>
      <c r="JP426">
        <v>2.28516</v>
      </c>
      <c r="JQ426">
        <v>1.39648</v>
      </c>
      <c r="JR426">
        <v>2.34619</v>
      </c>
      <c r="JS426">
        <v>1.49536</v>
      </c>
      <c r="JT426">
        <v>2.7002</v>
      </c>
      <c r="JU426">
        <v>36.5051</v>
      </c>
      <c r="JV426">
        <v>24.07</v>
      </c>
      <c r="JW426">
        <v>18</v>
      </c>
      <c r="JX426">
        <v>488.823</v>
      </c>
      <c r="JY426">
        <v>445.772</v>
      </c>
      <c r="JZ426">
        <v>29.1659</v>
      </c>
      <c r="KA426">
        <v>28.4317</v>
      </c>
      <c r="KB426">
        <v>30</v>
      </c>
      <c r="KC426">
        <v>28.2698</v>
      </c>
      <c r="KD426">
        <v>28.2006</v>
      </c>
      <c r="KE426">
        <v>21.2222</v>
      </c>
      <c r="KF426">
        <v>25.4169</v>
      </c>
      <c r="KG426">
        <v>59.8847</v>
      </c>
      <c r="KH426">
        <v>29.1646</v>
      </c>
      <c r="KI426">
        <v>440.145</v>
      </c>
      <c r="KJ426">
        <v>21.2599</v>
      </c>
      <c r="KK426">
        <v>101.012</v>
      </c>
      <c r="KL426">
        <v>100.569</v>
      </c>
    </row>
    <row r="427" spans="1:298">
      <c r="A427">
        <v>411</v>
      </c>
      <c r="B427">
        <v>1758653946.6</v>
      </c>
      <c r="C427">
        <v>12320.59999990463</v>
      </c>
      <c r="D427" t="s">
        <v>1270</v>
      </c>
      <c r="E427" t="s">
        <v>1271</v>
      </c>
      <c r="F427">
        <v>5</v>
      </c>
      <c r="G427" t="s">
        <v>1219</v>
      </c>
      <c r="H427" t="s">
        <v>437</v>
      </c>
      <c r="I427" t="s">
        <v>438</v>
      </c>
      <c r="J427">
        <v>1758653938.832142</v>
      </c>
      <c r="K427">
        <f>(L427)/1000</f>
        <v>0</v>
      </c>
      <c r="L427">
        <f>IF(DQ427, AO427, AI427)</f>
        <v>0</v>
      </c>
      <c r="M427">
        <f>IF(DQ427, AJ427, AH427)</f>
        <v>0</v>
      </c>
      <c r="N427">
        <f>DS427 - IF(AV427&gt;1, M427*DM427*100.0/(AX427), 0)</f>
        <v>0</v>
      </c>
      <c r="O427">
        <f>((U427-K427/2)*N427-M427)/(U427+K427/2)</f>
        <v>0</v>
      </c>
      <c r="P427">
        <f>O427*(DZ427+EA427)/1000.0</f>
        <v>0</v>
      </c>
      <c r="Q427">
        <f>(DS427 - IF(AV427&gt;1, M427*DM427*100.0/(AX427), 0))*(DZ427+EA427)/1000.0</f>
        <v>0</v>
      </c>
      <c r="R427">
        <f>2.0/((1/T427-1/S427)+SIGN(T427)*SQRT((1/T427-1/S427)*(1/T427-1/S427) + 4*DN427/((DN427+1)*(DN427+1))*(2*1/T427*1/S427-1/S427*1/S427)))</f>
        <v>0</v>
      </c>
      <c r="S427">
        <f>IF(LEFT(DO427,1)&lt;&gt;"0",IF(LEFT(DO427,1)="1",3.0,DP427),$D$5+$E$5*(EG427*DZ427/($K$5*1000))+$F$5*(EG427*DZ427/($K$5*1000))*MAX(MIN(DM427,$J$5),$I$5)*MAX(MIN(DM427,$J$5),$I$5)+$G$5*MAX(MIN(DM427,$J$5),$I$5)*(EG427*DZ427/($K$5*1000))+$H$5*(EG427*DZ427/($K$5*1000))*(EG427*DZ427/($K$5*1000)))</f>
        <v>0</v>
      </c>
      <c r="T427">
        <f>K427*(1000-(1000*0.61365*exp(17.502*X427/(240.97+X427))/(DZ427+EA427)+DU427)/2)/(1000*0.61365*exp(17.502*X427/(240.97+X427))/(DZ427+EA427)-DU427)</f>
        <v>0</v>
      </c>
      <c r="U427">
        <f>1/((DN427+1)/(R427/1.6)+1/(S427/1.37)) + DN427/((DN427+1)/(R427/1.6) + DN427/(S427/1.37))</f>
        <v>0</v>
      </c>
      <c r="V427">
        <f>(DI427*DL427)</f>
        <v>0</v>
      </c>
      <c r="W427">
        <f>(EB427+(V427+2*0.95*5.67E-8*(((EB427+$B$7)+273)^4-(EB427+273)^4)-44100*K427)/(1.84*29.3*S427+8*0.95*5.67E-8*(EB427+273)^3))</f>
        <v>0</v>
      </c>
      <c r="X427">
        <f>($C$7*EC427+$D$7*ED427+$E$7*W427)</f>
        <v>0</v>
      </c>
      <c r="Y427">
        <f>0.61365*exp(17.502*X427/(240.97+X427))</f>
        <v>0</v>
      </c>
      <c r="Z427">
        <f>(AA427/AB427*100)</f>
        <v>0</v>
      </c>
      <c r="AA427">
        <f>DU427*(DZ427+EA427)/1000</f>
        <v>0</v>
      </c>
      <c r="AB427">
        <f>0.61365*exp(17.502*EB427/(240.97+EB427))</f>
        <v>0</v>
      </c>
      <c r="AC427">
        <f>(Y427-DU427*(DZ427+EA427)/1000)</f>
        <v>0</v>
      </c>
      <c r="AD427">
        <f>(-K427*44100)</f>
        <v>0</v>
      </c>
      <c r="AE427">
        <f>2*29.3*S427*0.92*(EB427-X427)</f>
        <v>0</v>
      </c>
      <c r="AF427">
        <f>2*0.95*5.67E-8*(((EB427+$B$7)+273)^4-(X427+273)^4)</f>
        <v>0</v>
      </c>
      <c r="AG427">
        <f>V427+AF427+AD427+AE427</f>
        <v>0</v>
      </c>
      <c r="AH427">
        <f>DY427*AV427*(DT427-DS427*(1000-AV427*DV427)/(1000-AV427*DU427))/(100*DM427)</f>
        <v>0</v>
      </c>
      <c r="AI427">
        <f>1000*DY427*AV427*(DU427-DV427)/(100*DM427*(1000-AV427*DU427))</f>
        <v>0</v>
      </c>
      <c r="AJ427">
        <f>(AK427 - AL427 - DZ427*1E3/(8.314*(EB427+273.15)) * AN427/DY427 * AM427) * DY427/(100*DM427) * (1000 - DV427)/1000</f>
        <v>0</v>
      </c>
      <c r="AK427">
        <v>435.796319128842</v>
      </c>
      <c r="AL427">
        <v>419.4712727272727</v>
      </c>
      <c r="AM427">
        <v>0.7404788574811263</v>
      </c>
      <c r="AN427">
        <v>64.96045199614291</v>
      </c>
      <c r="AO427">
        <f>(AQ427 - AP427 + DZ427*1E3/(8.314*(EB427+273.15)) * AS427/DY427 * AR427) * DY427/(100*DM427) * 1000/(1000 - AQ427)</f>
        <v>0</v>
      </c>
      <c r="AP427">
        <v>21.29469408392957</v>
      </c>
      <c r="AQ427">
        <v>23.98816363636364</v>
      </c>
      <c r="AR427">
        <v>0.01121950720190344</v>
      </c>
      <c r="AS427">
        <v>107.0869197867366</v>
      </c>
      <c r="AT427">
        <v>0</v>
      </c>
      <c r="AU427">
        <v>0</v>
      </c>
      <c r="AV427">
        <f>IF(AT427*$H$13&gt;=AX427,1.0,(AX427/(AX427-AT427*$H$13)))</f>
        <v>0</v>
      </c>
      <c r="AW427">
        <f>(AV427-1)*100</f>
        <v>0</v>
      </c>
      <c r="AX427">
        <f>MAX(0,($B$13+$C$13*EG427)/(1+$D$13*EG427)*DZ427/(EB427+273)*$E$13)</f>
        <v>0</v>
      </c>
      <c r="AY427" t="s">
        <v>439</v>
      </c>
      <c r="AZ427" t="s">
        <v>439</v>
      </c>
      <c r="BA427">
        <v>0</v>
      </c>
      <c r="BB427">
        <v>0</v>
      </c>
      <c r="BC427">
        <f>1-BA427/BB427</f>
        <v>0</v>
      </c>
      <c r="BD427">
        <v>0</v>
      </c>
      <c r="BE427" t="s">
        <v>439</v>
      </c>
      <c r="BF427" t="s">
        <v>439</v>
      </c>
      <c r="BG427">
        <v>0</v>
      </c>
      <c r="BH427">
        <v>0</v>
      </c>
      <c r="BI427">
        <f>1-BG427/BH427</f>
        <v>0</v>
      </c>
      <c r="BJ427">
        <v>0.5</v>
      </c>
      <c r="BK427">
        <f>DJ427</f>
        <v>0</v>
      </c>
      <c r="BL427">
        <f>M427</f>
        <v>0</v>
      </c>
      <c r="BM427">
        <f>BI427*BJ427*BK427</f>
        <v>0</v>
      </c>
      <c r="BN427">
        <f>(BL427-BD427)/BK427</f>
        <v>0</v>
      </c>
      <c r="BO427">
        <f>(BB427-BH427)/BH427</f>
        <v>0</v>
      </c>
      <c r="BP427">
        <f>BA427/(BC427+BA427/BH427)</f>
        <v>0</v>
      </c>
      <c r="BQ427" t="s">
        <v>439</v>
      </c>
      <c r="BR427">
        <v>0</v>
      </c>
      <c r="BS427">
        <f>IF(BR427&lt;&gt;0, BR427, BP427)</f>
        <v>0</v>
      </c>
      <c r="BT427">
        <f>1-BS427/BH427</f>
        <v>0</v>
      </c>
      <c r="BU427">
        <f>(BH427-BG427)/(BH427-BS427)</f>
        <v>0</v>
      </c>
      <c r="BV427">
        <f>(BB427-BH427)/(BB427-BS427)</f>
        <v>0</v>
      </c>
      <c r="BW427">
        <f>(BH427-BG427)/(BH427-BA427)</f>
        <v>0</v>
      </c>
      <c r="BX427">
        <f>(BB427-BH427)/(BB427-BA427)</f>
        <v>0</v>
      </c>
      <c r="BY427">
        <f>(BU427*BS427/BG427)</f>
        <v>0</v>
      </c>
      <c r="BZ427">
        <f>(1-BY427)</f>
        <v>0</v>
      </c>
      <c r="DI427">
        <f>$B$11*EH427+$C$11*EI427+$F$11*ET427*(1-EW427)</f>
        <v>0</v>
      </c>
      <c r="DJ427">
        <f>DI427*DK427</f>
        <v>0</v>
      </c>
      <c r="DK427">
        <f>($B$11*$D$9+$C$11*$D$9+$F$11*((FG427+EY427)/MAX(FG427+EY427+FH427, 0.1)*$I$9+FH427/MAX(FG427+EY427+FH427, 0.1)*$J$9))/($B$11+$C$11+$F$11)</f>
        <v>0</v>
      </c>
      <c r="DL427">
        <f>($B$11*$K$9+$C$11*$K$9+$F$11*((FG427+EY427)/MAX(FG427+EY427+FH427, 0.1)*$P$9+FH427/MAX(FG427+EY427+FH427, 0.1)*$Q$9))/($B$11+$C$11+$F$11)</f>
        <v>0</v>
      </c>
      <c r="DM427">
        <v>2.96</v>
      </c>
      <c r="DN427">
        <v>0.5</v>
      </c>
      <c r="DO427" t="s">
        <v>440</v>
      </c>
      <c r="DP427">
        <v>2</v>
      </c>
      <c r="DQ427" t="b">
        <v>1</v>
      </c>
      <c r="DR427">
        <v>1758653938.832142</v>
      </c>
      <c r="DS427">
        <v>406.8325</v>
      </c>
      <c r="DT427">
        <v>422.7912500000001</v>
      </c>
      <c r="DU427">
        <v>23.93063214285714</v>
      </c>
      <c r="DV427">
        <v>21.22854642857143</v>
      </c>
      <c r="DW427">
        <v>406.6454285714286</v>
      </c>
      <c r="DX427">
        <v>23.78147857142857</v>
      </c>
      <c r="DY427">
        <v>499.9969642857142</v>
      </c>
      <c r="DZ427">
        <v>90.39442857142856</v>
      </c>
      <c r="EA427">
        <v>0.03060766428571429</v>
      </c>
      <c r="EB427">
        <v>30.30740357142857</v>
      </c>
      <c r="EC427">
        <v>30.01663214285714</v>
      </c>
      <c r="ED427">
        <v>999.9000000000002</v>
      </c>
      <c r="EE427">
        <v>0</v>
      </c>
      <c r="EF427">
        <v>0</v>
      </c>
      <c r="EG427">
        <v>10001.87714285714</v>
      </c>
      <c r="EH427">
        <v>0</v>
      </c>
      <c r="EI427">
        <v>11.8598</v>
      </c>
      <c r="EJ427">
        <v>-15.95883928571429</v>
      </c>
      <c r="EK427">
        <v>416.8069285714286</v>
      </c>
      <c r="EL427">
        <v>431.9613214285715</v>
      </c>
      <c r="EM427">
        <v>2.702074285714286</v>
      </c>
      <c r="EN427">
        <v>422.7912500000001</v>
      </c>
      <c r="EO427">
        <v>21.22854642857143</v>
      </c>
      <c r="EP427">
        <v>2.163194285714286</v>
      </c>
      <c r="EQ427">
        <v>1.918942857142857</v>
      </c>
      <c r="ER427">
        <v>18.69231071428572</v>
      </c>
      <c r="ES427">
        <v>16.79087857142857</v>
      </c>
      <c r="ET427">
        <v>2000.000714285714</v>
      </c>
      <c r="EU427">
        <v>0.9799982142857141</v>
      </c>
      <c r="EV427">
        <v>0.02000191428571428</v>
      </c>
      <c r="EW427">
        <v>0</v>
      </c>
      <c r="EX427">
        <v>427.6258214285714</v>
      </c>
      <c r="EY427">
        <v>5.00097</v>
      </c>
      <c r="EZ427">
        <v>8690.182142857144</v>
      </c>
      <c r="FA427">
        <v>16707.55357142857</v>
      </c>
      <c r="FB427">
        <v>40.68699999999999</v>
      </c>
      <c r="FC427">
        <v>41.04871428571427</v>
      </c>
      <c r="FD427">
        <v>40.625</v>
      </c>
      <c r="FE427">
        <v>40.67371428571428</v>
      </c>
      <c r="FF427">
        <v>41.31199999999999</v>
      </c>
      <c r="FG427">
        <v>1955.100357142857</v>
      </c>
      <c r="FH427">
        <v>39.90035714285715</v>
      </c>
      <c r="FI427">
        <v>0</v>
      </c>
      <c r="FJ427">
        <v>1758653947.8</v>
      </c>
      <c r="FK427">
        <v>0</v>
      </c>
      <c r="FL427">
        <v>427.61948</v>
      </c>
      <c r="FM427">
        <v>-1.653615395263127</v>
      </c>
      <c r="FN427">
        <v>-30.61230780722886</v>
      </c>
      <c r="FO427">
        <v>8689.9352</v>
      </c>
      <c r="FP427">
        <v>15</v>
      </c>
      <c r="FQ427">
        <v>0</v>
      </c>
      <c r="FR427" t="s">
        <v>441</v>
      </c>
      <c r="FS427">
        <v>1747247426.5</v>
      </c>
      <c r="FT427">
        <v>1747247420.5</v>
      </c>
      <c r="FU427">
        <v>0</v>
      </c>
      <c r="FV427">
        <v>1.027</v>
      </c>
      <c r="FW427">
        <v>0.031</v>
      </c>
      <c r="FX427">
        <v>0.02</v>
      </c>
      <c r="FY427">
        <v>0.05</v>
      </c>
      <c r="FZ427">
        <v>420</v>
      </c>
      <c r="GA427">
        <v>16</v>
      </c>
      <c r="GB427">
        <v>0.01</v>
      </c>
      <c r="GC427">
        <v>0.1</v>
      </c>
      <c r="GD427">
        <v>-15.00880975609756</v>
      </c>
      <c r="GE427">
        <v>-19.83158257839721</v>
      </c>
      <c r="GF427">
        <v>2.679804268135002</v>
      </c>
      <c r="GG427">
        <v>0</v>
      </c>
      <c r="GH427">
        <v>427.7042941176471</v>
      </c>
      <c r="GI427">
        <v>-1.664568377118985</v>
      </c>
      <c r="GJ427">
        <v>0.295636454948994</v>
      </c>
      <c r="GK427">
        <v>-1</v>
      </c>
      <c r="GL427">
        <v>2.698454878048781</v>
      </c>
      <c r="GM427">
        <v>-0.03718222996515245</v>
      </c>
      <c r="GN427">
        <v>0.02158882221190691</v>
      </c>
      <c r="GO427">
        <v>1</v>
      </c>
      <c r="GP427">
        <v>1</v>
      </c>
      <c r="GQ427">
        <v>2</v>
      </c>
      <c r="GR427" t="s">
        <v>442</v>
      </c>
      <c r="GS427">
        <v>3.136</v>
      </c>
      <c r="GT427">
        <v>2.69048</v>
      </c>
      <c r="GU427">
        <v>0.092251</v>
      </c>
      <c r="GV427">
        <v>0.0956082</v>
      </c>
      <c r="GW427">
        <v>0.106253</v>
      </c>
      <c r="GX427">
        <v>0.0965874</v>
      </c>
      <c r="GY427">
        <v>28862</v>
      </c>
      <c r="GZ427">
        <v>28808.7</v>
      </c>
      <c r="HA427">
        <v>29555.3</v>
      </c>
      <c r="HB427">
        <v>29436.3</v>
      </c>
      <c r="HC427">
        <v>34897.7</v>
      </c>
      <c r="HD427">
        <v>35226.6</v>
      </c>
      <c r="HE427">
        <v>41590.2</v>
      </c>
      <c r="HF427">
        <v>41823.8</v>
      </c>
      <c r="HG427">
        <v>1.9259</v>
      </c>
      <c r="HH427">
        <v>1.87307</v>
      </c>
      <c r="HI427">
        <v>0.0889972</v>
      </c>
      <c r="HJ427">
        <v>0</v>
      </c>
      <c r="HK427">
        <v>28.558</v>
      </c>
      <c r="HL427">
        <v>999.9</v>
      </c>
      <c r="HM427">
        <v>50.5</v>
      </c>
      <c r="HN427">
        <v>31.6</v>
      </c>
      <c r="HO427">
        <v>26.0788</v>
      </c>
      <c r="HP427">
        <v>61.9298</v>
      </c>
      <c r="HQ427">
        <v>25.8894</v>
      </c>
      <c r="HR427">
        <v>1</v>
      </c>
      <c r="HS427">
        <v>0.0659858</v>
      </c>
      <c r="HT427">
        <v>-0.76832</v>
      </c>
      <c r="HU427">
        <v>20.3378</v>
      </c>
      <c r="HV427">
        <v>5.21639</v>
      </c>
      <c r="HW427">
        <v>12.0137</v>
      </c>
      <c r="HX427">
        <v>4.988</v>
      </c>
      <c r="HY427">
        <v>3.28795</v>
      </c>
      <c r="HZ427">
        <v>9999</v>
      </c>
      <c r="IA427">
        <v>9999</v>
      </c>
      <c r="IB427">
        <v>9999</v>
      </c>
      <c r="IC427">
        <v>999.9</v>
      </c>
      <c r="ID427">
        <v>1.86757</v>
      </c>
      <c r="IE427">
        <v>1.86674</v>
      </c>
      <c r="IF427">
        <v>1.86604</v>
      </c>
      <c r="IG427">
        <v>1.866</v>
      </c>
      <c r="IH427">
        <v>1.86786</v>
      </c>
      <c r="II427">
        <v>1.87027</v>
      </c>
      <c r="IJ427">
        <v>1.86893</v>
      </c>
      <c r="IK427">
        <v>1.87042</v>
      </c>
      <c r="IL427">
        <v>0</v>
      </c>
      <c r="IM427">
        <v>0</v>
      </c>
      <c r="IN427">
        <v>0</v>
      </c>
      <c r="IO427">
        <v>0</v>
      </c>
      <c r="IP427" t="s">
        <v>443</v>
      </c>
      <c r="IQ427" t="s">
        <v>444</v>
      </c>
      <c r="IR427" t="s">
        <v>445</v>
      </c>
      <c r="IS427" t="s">
        <v>445</v>
      </c>
      <c r="IT427" t="s">
        <v>445</v>
      </c>
      <c r="IU427" t="s">
        <v>445</v>
      </c>
      <c r="IV427">
        <v>0</v>
      </c>
      <c r="IW427">
        <v>100</v>
      </c>
      <c r="IX427">
        <v>100</v>
      </c>
      <c r="IY427">
        <v>0.186</v>
      </c>
      <c r="IZ427">
        <v>0.15</v>
      </c>
      <c r="JA427">
        <v>0.1520806729546384</v>
      </c>
      <c r="JB427">
        <v>0.0003178419753343253</v>
      </c>
      <c r="JC427">
        <v>-6.012475575984678E-07</v>
      </c>
      <c r="JD427">
        <v>7.594320938325871E-11</v>
      </c>
      <c r="JE427">
        <v>-0.06537213769188976</v>
      </c>
      <c r="JF427">
        <v>-0.002779077146552394</v>
      </c>
      <c r="JG427">
        <v>0.0007843295920201409</v>
      </c>
      <c r="JH427">
        <v>-1.211717912536145E-05</v>
      </c>
      <c r="JI427">
        <v>4</v>
      </c>
      <c r="JJ427">
        <v>2338</v>
      </c>
      <c r="JK427">
        <v>1</v>
      </c>
      <c r="JL427">
        <v>27</v>
      </c>
      <c r="JM427">
        <v>190108.7</v>
      </c>
      <c r="JN427">
        <v>190108.8</v>
      </c>
      <c r="JO427">
        <v>1.08643</v>
      </c>
      <c r="JP427">
        <v>2.29614</v>
      </c>
      <c r="JQ427">
        <v>1.39648</v>
      </c>
      <c r="JR427">
        <v>2.34741</v>
      </c>
      <c r="JS427">
        <v>1.49536</v>
      </c>
      <c r="JT427">
        <v>2.54761</v>
      </c>
      <c r="JU427">
        <v>36.5051</v>
      </c>
      <c r="JV427">
        <v>24.0612</v>
      </c>
      <c r="JW427">
        <v>18</v>
      </c>
      <c r="JX427">
        <v>488.87</v>
      </c>
      <c r="JY427">
        <v>445.727</v>
      </c>
      <c r="JZ427">
        <v>29.1524</v>
      </c>
      <c r="KA427">
        <v>28.4317</v>
      </c>
      <c r="KB427">
        <v>30.0001</v>
      </c>
      <c r="KC427">
        <v>28.2698</v>
      </c>
      <c r="KD427">
        <v>28.2007</v>
      </c>
      <c r="KE427">
        <v>21.8041</v>
      </c>
      <c r="KF427">
        <v>25.4169</v>
      </c>
      <c r="KG427">
        <v>59.8847</v>
      </c>
      <c r="KH427">
        <v>29.1545</v>
      </c>
      <c r="KI427">
        <v>453.502</v>
      </c>
      <c r="KJ427">
        <v>21.2411</v>
      </c>
      <c r="KK427">
        <v>101.012</v>
      </c>
      <c r="KL427">
        <v>100.569</v>
      </c>
    </row>
    <row r="428" spans="1:298">
      <c r="A428">
        <v>412</v>
      </c>
      <c r="B428">
        <v>1758653951.6</v>
      </c>
      <c r="C428">
        <v>12325.59999990463</v>
      </c>
      <c r="D428" t="s">
        <v>1272</v>
      </c>
      <c r="E428" t="s">
        <v>1273</v>
      </c>
      <c r="F428">
        <v>5</v>
      </c>
      <c r="G428" t="s">
        <v>1219</v>
      </c>
      <c r="H428" t="s">
        <v>437</v>
      </c>
      <c r="I428" t="s">
        <v>438</v>
      </c>
      <c r="J428">
        <v>1758653944.1</v>
      </c>
      <c r="K428">
        <f>(L428)/1000</f>
        <v>0</v>
      </c>
      <c r="L428">
        <f>IF(DQ428, AO428, AI428)</f>
        <v>0</v>
      </c>
      <c r="M428">
        <f>IF(DQ428, AJ428, AH428)</f>
        <v>0</v>
      </c>
      <c r="N428">
        <f>DS428 - IF(AV428&gt;1, M428*DM428*100.0/(AX428), 0)</f>
        <v>0</v>
      </c>
      <c r="O428">
        <f>((U428-K428/2)*N428-M428)/(U428+K428/2)</f>
        <v>0</v>
      </c>
      <c r="P428">
        <f>O428*(DZ428+EA428)/1000.0</f>
        <v>0</v>
      </c>
      <c r="Q428">
        <f>(DS428 - IF(AV428&gt;1, M428*DM428*100.0/(AX428), 0))*(DZ428+EA428)/1000.0</f>
        <v>0</v>
      </c>
      <c r="R428">
        <f>2.0/((1/T428-1/S428)+SIGN(T428)*SQRT((1/T428-1/S428)*(1/T428-1/S428) + 4*DN428/((DN428+1)*(DN428+1))*(2*1/T428*1/S428-1/S428*1/S428)))</f>
        <v>0</v>
      </c>
      <c r="S428">
        <f>IF(LEFT(DO428,1)&lt;&gt;"0",IF(LEFT(DO428,1)="1",3.0,DP428),$D$5+$E$5*(EG428*DZ428/($K$5*1000))+$F$5*(EG428*DZ428/($K$5*1000))*MAX(MIN(DM428,$J$5),$I$5)*MAX(MIN(DM428,$J$5),$I$5)+$G$5*MAX(MIN(DM428,$J$5),$I$5)*(EG428*DZ428/($K$5*1000))+$H$5*(EG428*DZ428/($K$5*1000))*(EG428*DZ428/($K$5*1000)))</f>
        <v>0</v>
      </c>
      <c r="T428">
        <f>K428*(1000-(1000*0.61365*exp(17.502*X428/(240.97+X428))/(DZ428+EA428)+DU428)/2)/(1000*0.61365*exp(17.502*X428/(240.97+X428))/(DZ428+EA428)-DU428)</f>
        <v>0</v>
      </c>
      <c r="U428">
        <f>1/((DN428+1)/(R428/1.6)+1/(S428/1.37)) + DN428/((DN428+1)/(R428/1.6) + DN428/(S428/1.37))</f>
        <v>0</v>
      </c>
      <c r="V428">
        <f>(DI428*DL428)</f>
        <v>0</v>
      </c>
      <c r="W428">
        <f>(EB428+(V428+2*0.95*5.67E-8*(((EB428+$B$7)+273)^4-(EB428+273)^4)-44100*K428)/(1.84*29.3*S428+8*0.95*5.67E-8*(EB428+273)^3))</f>
        <v>0</v>
      </c>
      <c r="X428">
        <f>($C$7*EC428+$D$7*ED428+$E$7*W428)</f>
        <v>0</v>
      </c>
      <c r="Y428">
        <f>0.61365*exp(17.502*X428/(240.97+X428))</f>
        <v>0</v>
      </c>
      <c r="Z428">
        <f>(AA428/AB428*100)</f>
        <v>0</v>
      </c>
      <c r="AA428">
        <f>DU428*(DZ428+EA428)/1000</f>
        <v>0</v>
      </c>
      <c r="AB428">
        <f>0.61365*exp(17.502*EB428/(240.97+EB428))</f>
        <v>0</v>
      </c>
      <c r="AC428">
        <f>(Y428-DU428*(DZ428+EA428)/1000)</f>
        <v>0</v>
      </c>
      <c r="AD428">
        <f>(-K428*44100)</f>
        <v>0</v>
      </c>
      <c r="AE428">
        <f>2*29.3*S428*0.92*(EB428-X428)</f>
        <v>0</v>
      </c>
      <c r="AF428">
        <f>2*0.95*5.67E-8*(((EB428+$B$7)+273)^4-(X428+273)^4)</f>
        <v>0</v>
      </c>
      <c r="AG428">
        <f>V428+AF428+AD428+AE428</f>
        <v>0</v>
      </c>
      <c r="AH428">
        <f>DY428*AV428*(DT428-DS428*(1000-AV428*DV428)/(1000-AV428*DU428))/(100*DM428)</f>
        <v>0</v>
      </c>
      <c r="AI428">
        <f>1000*DY428*AV428*(DU428-DV428)/(100*DM428*(1000-AV428*DU428))</f>
        <v>0</v>
      </c>
      <c r="AJ428">
        <f>(AK428 - AL428 - DZ428*1E3/(8.314*(EB428+273.15)) * AN428/DY428 * AM428) * DY428/(100*DM428) * (1000 - DV428)/1000</f>
        <v>0</v>
      </c>
      <c r="AK428">
        <v>450.8025317913773</v>
      </c>
      <c r="AL428">
        <v>428.7576727272726</v>
      </c>
      <c r="AM428">
        <v>1.980758655907934</v>
      </c>
      <c r="AN428">
        <v>64.96045199614291</v>
      </c>
      <c r="AO428">
        <f>(AQ428 - AP428 + DZ428*1E3/(8.314*(EB428+273.15)) * AS428/DY428 * AR428) * DY428/(100*DM428) * 1000/(1000 - AQ428)</f>
        <v>0</v>
      </c>
      <c r="AP428">
        <v>21.29996133248647</v>
      </c>
      <c r="AQ428">
        <v>24.02335454545454</v>
      </c>
      <c r="AR428">
        <v>0.007077086083587814</v>
      </c>
      <c r="AS428">
        <v>107.0869197867366</v>
      </c>
      <c r="AT428">
        <v>1</v>
      </c>
      <c r="AU428">
        <v>0</v>
      </c>
      <c r="AV428">
        <f>IF(AT428*$H$13&gt;=AX428,1.0,(AX428/(AX428-AT428*$H$13)))</f>
        <v>0</v>
      </c>
      <c r="AW428">
        <f>(AV428-1)*100</f>
        <v>0</v>
      </c>
      <c r="AX428">
        <f>MAX(0,($B$13+$C$13*EG428)/(1+$D$13*EG428)*DZ428/(EB428+273)*$E$13)</f>
        <v>0</v>
      </c>
      <c r="AY428" t="s">
        <v>439</v>
      </c>
      <c r="AZ428" t="s">
        <v>439</v>
      </c>
      <c r="BA428">
        <v>0</v>
      </c>
      <c r="BB428">
        <v>0</v>
      </c>
      <c r="BC428">
        <f>1-BA428/BB428</f>
        <v>0</v>
      </c>
      <c r="BD428">
        <v>0</v>
      </c>
      <c r="BE428" t="s">
        <v>439</v>
      </c>
      <c r="BF428" t="s">
        <v>439</v>
      </c>
      <c r="BG428">
        <v>0</v>
      </c>
      <c r="BH428">
        <v>0</v>
      </c>
      <c r="BI428">
        <f>1-BG428/BH428</f>
        <v>0</v>
      </c>
      <c r="BJ428">
        <v>0.5</v>
      </c>
      <c r="BK428">
        <f>DJ428</f>
        <v>0</v>
      </c>
      <c r="BL428">
        <f>M428</f>
        <v>0</v>
      </c>
      <c r="BM428">
        <f>BI428*BJ428*BK428</f>
        <v>0</v>
      </c>
      <c r="BN428">
        <f>(BL428-BD428)/BK428</f>
        <v>0</v>
      </c>
      <c r="BO428">
        <f>(BB428-BH428)/BH428</f>
        <v>0</v>
      </c>
      <c r="BP428">
        <f>BA428/(BC428+BA428/BH428)</f>
        <v>0</v>
      </c>
      <c r="BQ428" t="s">
        <v>439</v>
      </c>
      <c r="BR428">
        <v>0</v>
      </c>
      <c r="BS428">
        <f>IF(BR428&lt;&gt;0, BR428, BP428)</f>
        <v>0</v>
      </c>
      <c r="BT428">
        <f>1-BS428/BH428</f>
        <v>0</v>
      </c>
      <c r="BU428">
        <f>(BH428-BG428)/(BH428-BS428)</f>
        <v>0</v>
      </c>
      <c r="BV428">
        <f>(BB428-BH428)/(BB428-BS428)</f>
        <v>0</v>
      </c>
      <c r="BW428">
        <f>(BH428-BG428)/(BH428-BA428)</f>
        <v>0</v>
      </c>
      <c r="BX428">
        <f>(BB428-BH428)/(BB428-BA428)</f>
        <v>0</v>
      </c>
      <c r="BY428">
        <f>(BU428*BS428/BG428)</f>
        <v>0</v>
      </c>
      <c r="BZ428">
        <f>(1-BY428)</f>
        <v>0</v>
      </c>
      <c r="DI428">
        <f>$B$11*EH428+$C$11*EI428+$F$11*ET428*(1-EW428)</f>
        <v>0</v>
      </c>
      <c r="DJ428">
        <f>DI428*DK428</f>
        <v>0</v>
      </c>
      <c r="DK428">
        <f>($B$11*$D$9+$C$11*$D$9+$F$11*((FG428+EY428)/MAX(FG428+EY428+FH428, 0.1)*$I$9+FH428/MAX(FG428+EY428+FH428, 0.1)*$J$9))/($B$11+$C$11+$F$11)</f>
        <v>0</v>
      </c>
      <c r="DL428">
        <f>($B$11*$K$9+$C$11*$K$9+$F$11*((FG428+EY428)/MAX(FG428+EY428+FH428, 0.1)*$P$9+FH428/MAX(FG428+EY428+FH428, 0.1)*$Q$9))/($B$11+$C$11+$F$11)</f>
        <v>0</v>
      </c>
      <c r="DM428">
        <v>2.96</v>
      </c>
      <c r="DN428">
        <v>0.5</v>
      </c>
      <c r="DO428" t="s">
        <v>440</v>
      </c>
      <c r="DP428">
        <v>2</v>
      </c>
      <c r="DQ428" t="b">
        <v>1</v>
      </c>
      <c r="DR428">
        <v>1758653944.1</v>
      </c>
      <c r="DS428">
        <v>409.5040370370371</v>
      </c>
      <c r="DT428">
        <v>430.5405925925925</v>
      </c>
      <c r="DU428">
        <v>23.96673333333333</v>
      </c>
      <c r="DV428">
        <v>21.26843333333333</v>
      </c>
      <c r="DW428">
        <v>409.3172592592592</v>
      </c>
      <c r="DX428">
        <v>23.81708518518519</v>
      </c>
      <c r="DY428">
        <v>500.0005555555555</v>
      </c>
      <c r="DZ428">
        <v>90.39420740740741</v>
      </c>
      <c r="EA428">
        <v>0.03030773703703704</v>
      </c>
      <c r="EB428">
        <v>30.29153703703703</v>
      </c>
      <c r="EC428">
        <v>30.00706666666667</v>
      </c>
      <c r="ED428">
        <v>999.9000000000001</v>
      </c>
      <c r="EE428">
        <v>0</v>
      </c>
      <c r="EF428">
        <v>0</v>
      </c>
      <c r="EG428">
        <v>9999.746296296296</v>
      </c>
      <c r="EH428">
        <v>0</v>
      </c>
      <c r="EI428">
        <v>11.8598</v>
      </c>
      <c r="EJ428">
        <v>-21.03662222222222</v>
      </c>
      <c r="EK428">
        <v>419.5595555555555</v>
      </c>
      <c r="EL428">
        <v>439.8967777777779</v>
      </c>
      <c r="EM428">
        <v>2.698295925925926</v>
      </c>
      <c r="EN428">
        <v>430.5405925925925</v>
      </c>
      <c r="EO428">
        <v>21.26843333333333</v>
      </c>
      <c r="EP428">
        <v>2.166452962962963</v>
      </c>
      <c r="EQ428">
        <v>1.922544074074074</v>
      </c>
      <c r="ER428">
        <v>18.71636666666667</v>
      </c>
      <c r="ES428">
        <v>16.82042222222222</v>
      </c>
      <c r="ET428">
        <v>1999.977777777778</v>
      </c>
      <c r="EU428">
        <v>0.9799986666666667</v>
      </c>
      <c r="EV428">
        <v>0.02000144074074074</v>
      </c>
      <c r="EW428">
        <v>0</v>
      </c>
      <c r="EX428">
        <v>427.4832592592593</v>
      </c>
      <c r="EY428">
        <v>5.00097</v>
      </c>
      <c r="EZ428">
        <v>8687.197777777777</v>
      </c>
      <c r="FA428">
        <v>16707.38518518518</v>
      </c>
      <c r="FB428">
        <v>40.68699999999999</v>
      </c>
      <c r="FC428">
        <v>41.0574074074074</v>
      </c>
      <c r="FD428">
        <v>40.625</v>
      </c>
      <c r="FE428">
        <v>40.6801111111111</v>
      </c>
      <c r="FF428">
        <v>41.31199999999999</v>
      </c>
      <c r="FG428">
        <v>1955.078888888889</v>
      </c>
      <c r="FH428">
        <v>39.89888888888889</v>
      </c>
      <c r="FI428">
        <v>0</v>
      </c>
      <c r="FJ428">
        <v>1758653952.6</v>
      </c>
      <c r="FK428">
        <v>0</v>
      </c>
      <c r="FL428">
        <v>427.47704</v>
      </c>
      <c r="FM428">
        <v>-1.274846156410264</v>
      </c>
      <c r="FN428">
        <v>-37.80000007092665</v>
      </c>
      <c r="FO428">
        <v>8687.173999999999</v>
      </c>
      <c r="FP428">
        <v>15</v>
      </c>
      <c r="FQ428">
        <v>0</v>
      </c>
      <c r="FR428" t="s">
        <v>441</v>
      </c>
      <c r="FS428">
        <v>1747247426.5</v>
      </c>
      <c r="FT428">
        <v>1747247420.5</v>
      </c>
      <c r="FU428">
        <v>0</v>
      </c>
      <c r="FV428">
        <v>1.027</v>
      </c>
      <c r="FW428">
        <v>0.031</v>
      </c>
      <c r="FX428">
        <v>0.02</v>
      </c>
      <c r="FY428">
        <v>0.05</v>
      </c>
      <c r="FZ428">
        <v>420</v>
      </c>
      <c r="GA428">
        <v>16</v>
      </c>
      <c r="GB428">
        <v>0.01</v>
      </c>
      <c r="GC428">
        <v>0.1</v>
      </c>
      <c r="GD428">
        <v>-18.97267</v>
      </c>
      <c r="GE428">
        <v>-59.42729831144464</v>
      </c>
      <c r="GF428">
        <v>6.16001092836693</v>
      </c>
      <c r="GG428">
        <v>0</v>
      </c>
      <c r="GH428">
        <v>427.5550294117647</v>
      </c>
      <c r="GI428">
        <v>-1.509931247042133</v>
      </c>
      <c r="GJ428">
        <v>0.2816470972160736</v>
      </c>
      <c r="GK428">
        <v>-1</v>
      </c>
      <c r="GL428">
        <v>2.70330525</v>
      </c>
      <c r="GM428">
        <v>-0.07690750469043799</v>
      </c>
      <c r="GN428">
        <v>0.02123479079099914</v>
      </c>
      <c r="GO428">
        <v>1</v>
      </c>
      <c r="GP428">
        <v>1</v>
      </c>
      <c r="GQ428">
        <v>2</v>
      </c>
      <c r="GR428" t="s">
        <v>442</v>
      </c>
      <c r="GS428">
        <v>3.13601</v>
      </c>
      <c r="GT428">
        <v>2.69058</v>
      </c>
      <c r="GU428">
        <v>0.0938842</v>
      </c>
      <c r="GV428">
        <v>0.0982145</v>
      </c>
      <c r="GW428">
        <v>0.10636</v>
      </c>
      <c r="GX428">
        <v>0.09659710000000001</v>
      </c>
      <c r="GY428">
        <v>28810.1</v>
      </c>
      <c r="GZ428">
        <v>28725.4</v>
      </c>
      <c r="HA428">
        <v>29555.3</v>
      </c>
      <c r="HB428">
        <v>29436</v>
      </c>
      <c r="HC428">
        <v>34893.4</v>
      </c>
      <c r="HD428">
        <v>35226</v>
      </c>
      <c r="HE428">
        <v>41590.2</v>
      </c>
      <c r="HF428">
        <v>41823.6</v>
      </c>
      <c r="HG428">
        <v>1.9257</v>
      </c>
      <c r="HH428">
        <v>1.87325</v>
      </c>
      <c r="HI428">
        <v>0.0882894</v>
      </c>
      <c r="HJ428">
        <v>0</v>
      </c>
      <c r="HK428">
        <v>28.558</v>
      </c>
      <c r="HL428">
        <v>999.9</v>
      </c>
      <c r="HM428">
        <v>50.5</v>
      </c>
      <c r="HN428">
        <v>31.6</v>
      </c>
      <c r="HO428">
        <v>26.077</v>
      </c>
      <c r="HP428">
        <v>61.8198</v>
      </c>
      <c r="HQ428">
        <v>26.0096</v>
      </c>
      <c r="HR428">
        <v>1</v>
      </c>
      <c r="HS428">
        <v>0.0659426</v>
      </c>
      <c r="HT428">
        <v>-0.765261</v>
      </c>
      <c r="HU428">
        <v>20.3376</v>
      </c>
      <c r="HV428">
        <v>5.21609</v>
      </c>
      <c r="HW428">
        <v>12.0131</v>
      </c>
      <c r="HX428">
        <v>4.9878</v>
      </c>
      <c r="HY428">
        <v>3.2878</v>
      </c>
      <c r="HZ428">
        <v>9999</v>
      </c>
      <c r="IA428">
        <v>9999</v>
      </c>
      <c r="IB428">
        <v>9999</v>
      </c>
      <c r="IC428">
        <v>999.9</v>
      </c>
      <c r="ID428">
        <v>1.86757</v>
      </c>
      <c r="IE428">
        <v>1.86676</v>
      </c>
      <c r="IF428">
        <v>1.86604</v>
      </c>
      <c r="IG428">
        <v>1.86601</v>
      </c>
      <c r="IH428">
        <v>1.86785</v>
      </c>
      <c r="II428">
        <v>1.87028</v>
      </c>
      <c r="IJ428">
        <v>1.86893</v>
      </c>
      <c r="IK428">
        <v>1.87042</v>
      </c>
      <c r="IL428">
        <v>0</v>
      </c>
      <c r="IM428">
        <v>0</v>
      </c>
      <c r="IN428">
        <v>0</v>
      </c>
      <c r="IO428">
        <v>0</v>
      </c>
      <c r="IP428" t="s">
        <v>443</v>
      </c>
      <c r="IQ428" t="s">
        <v>444</v>
      </c>
      <c r="IR428" t="s">
        <v>445</v>
      </c>
      <c r="IS428" t="s">
        <v>445</v>
      </c>
      <c r="IT428" t="s">
        <v>445</v>
      </c>
      <c r="IU428" t="s">
        <v>445</v>
      </c>
      <c r="IV428">
        <v>0</v>
      </c>
      <c r="IW428">
        <v>100</v>
      </c>
      <c r="IX428">
        <v>100</v>
      </c>
      <c r="IY428">
        <v>0.185</v>
      </c>
      <c r="IZ428">
        <v>0.1504</v>
      </c>
      <c r="JA428">
        <v>0.1520806729546384</v>
      </c>
      <c r="JB428">
        <v>0.0003178419753343253</v>
      </c>
      <c r="JC428">
        <v>-6.012475575984678E-07</v>
      </c>
      <c r="JD428">
        <v>7.594320938325871E-11</v>
      </c>
      <c r="JE428">
        <v>-0.06537213769188976</v>
      </c>
      <c r="JF428">
        <v>-0.002779077146552394</v>
      </c>
      <c r="JG428">
        <v>0.0007843295920201409</v>
      </c>
      <c r="JH428">
        <v>-1.211717912536145E-05</v>
      </c>
      <c r="JI428">
        <v>4</v>
      </c>
      <c r="JJ428">
        <v>2338</v>
      </c>
      <c r="JK428">
        <v>1</v>
      </c>
      <c r="JL428">
        <v>27</v>
      </c>
      <c r="JM428">
        <v>190108.8</v>
      </c>
      <c r="JN428">
        <v>190108.9</v>
      </c>
      <c r="JO428">
        <v>1.12061</v>
      </c>
      <c r="JP428">
        <v>2.27295</v>
      </c>
      <c r="JQ428">
        <v>1.39771</v>
      </c>
      <c r="JR428">
        <v>2.34863</v>
      </c>
      <c r="JS428">
        <v>1.49536</v>
      </c>
      <c r="JT428">
        <v>2.68311</v>
      </c>
      <c r="JU428">
        <v>36.5051</v>
      </c>
      <c r="JV428">
        <v>24.0612</v>
      </c>
      <c r="JW428">
        <v>18</v>
      </c>
      <c r="JX428">
        <v>488.744</v>
      </c>
      <c r="JY428">
        <v>445.834</v>
      </c>
      <c r="JZ428">
        <v>29.1428</v>
      </c>
      <c r="KA428">
        <v>28.4317</v>
      </c>
      <c r="KB428">
        <v>30.0001</v>
      </c>
      <c r="KC428">
        <v>28.2698</v>
      </c>
      <c r="KD428">
        <v>28.2007</v>
      </c>
      <c r="KE428">
        <v>22.4907</v>
      </c>
      <c r="KF428">
        <v>25.4169</v>
      </c>
      <c r="KG428">
        <v>59.8847</v>
      </c>
      <c r="KH428">
        <v>29.1434</v>
      </c>
      <c r="KI428">
        <v>473.538</v>
      </c>
      <c r="KJ428">
        <v>21.2411</v>
      </c>
      <c r="KK428">
        <v>101.012</v>
      </c>
      <c r="KL428">
        <v>100.568</v>
      </c>
    </row>
    <row r="429" spans="1:298">
      <c r="A429">
        <v>413</v>
      </c>
      <c r="B429">
        <v>1758653956.6</v>
      </c>
      <c r="C429">
        <v>12330.59999990463</v>
      </c>
      <c r="D429" t="s">
        <v>1274</v>
      </c>
      <c r="E429" t="s">
        <v>1275</v>
      </c>
      <c r="F429">
        <v>5</v>
      </c>
      <c r="G429" t="s">
        <v>1219</v>
      </c>
      <c r="H429" t="s">
        <v>437</v>
      </c>
      <c r="I429" t="s">
        <v>438</v>
      </c>
      <c r="J429">
        <v>1758653948.814285</v>
      </c>
      <c r="K429">
        <f>(L429)/1000</f>
        <v>0</v>
      </c>
      <c r="L429">
        <f>IF(DQ429, AO429, AI429)</f>
        <v>0</v>
      </c>
      <c r="M429">
        <f>IF(DQ429, AJ429, AH429)</f>
        <v>0</v>
      </c>
      <c r="N429">
        <f>DS429 - IF(AV429&gt;1, M429*DM429*100.0/(AX429), 0)</f>
        <v>0</v>
      </c>
      <c r="O429">
        <f>((U429-K429/2)*N429-M429)/(U429+K429/2)</f>
        <v>0</v>
      </c>
      <c r="P429">
        <f>O429*(DZ429+EA429)/1000.0</f>
        <v>0</v>
      </c>
      <c r="Q429">
        <f>(DS429 - IF(AV429&gt;1, M429*DM429*100.0/(AX429), 0))*(DZ429+EA429)/1000.0</f>
        <v>0</v>
      </c>
      <c r="R429">
        <f>2.0/((1/T429-1/S429)+SIGN(T429)*SQRT((1/T429-1/S429)*(1/T429-1/S429) + 4*DN429/((DN429+1)*(DN429+1))*(2*1/T429*1/S429-1/S429*1/S429)))</f>
        <v>0</v>
      </c>
      <c r="S429">
        <f>IF(LEFT(DO429,1)&lt;&gt;"0",IF(LEFT(DO429,1)="1",3.0,DP429),$D$5+$E$5*(EG429*DZ429/($K$5*1000))+$F$5*(EG429*DZ429/($K$5*1000))*MAX(MIN(DM429,$J$5),$I$5)*MAX(MIN(DM429,$J$5),$I$5)+$G$5*MAX(MIN(DM429,$J$5),$I$5)*(EG429*DZ429/($K$5*1000))+$H$5*(EG429*DZ429/($K$5*1000))*(EG429*DZ429/($K$5*1000)))</f>
        <v>0</v>
      </c>
      <c r="T429">
        <f>K429*(1000-(1000*0.61365*exp(17.502*X429/(240.97+X429))/(DZ429+EA429)+DU429)/2)/(1000*0.61365*exp(17.502*X429/(240.97+X429))/(DZ429+EA429)-DU429)</f>
        <v>0</v>
      </c>
      <c r="U429">
        <f>1/((DN429+1)/(R429/1.6)+1/(S429/1.37)) + DN429/((DN429+1)/(R429/1.6) + DN429/(S429/1.37))</f>
        <v>0</v>
      </c>
      <c r="V429">
        <f>(DI429*DL429)</f>
        <v>0</v>
      </c>
      <c r="W429">
        <f>(EB429+(V429+2*0.95*5.67E-8*(((EB429+$B$7)+273)^4-(EB429+273)^4)-44100*K429)/(1.84*29.3*S429+8*0.95*5.67E-8*(EB429+273)^3))</f>
        <v>0</v>
      </c>
      <c r="X429">
        <f>($C$7*EC429+$D$7*ED429+$E$7*W429)</f>
        <v>0</v>
      </c>
      <c r="Y429">
        <f>0.61365*exp(17.502*X429/(240.97+X429))</f>
        <v>0</v>
      </c>
      <c r="Z429">
        <f>(AA429/AB429*100)</f>
        <v>0</v>
      </c>
      <c r="AA429">
        <f>DU429*(DZ429+EA429)/1000</f>
        <v>0</v>
      </c>
      <c r="AB429">
        <f>0.61365*exp(17.502*EB429/(240.97+EB429))</f>
        <v>0</v>
      </c>
      <c r="AC429">
        <f>(Y429-DU429*(DZ429+EA429)/1000)</f>
        <v>0</v>
      </c>
      <c r="AD429">
        <f>(-K429*44100)</f>
        <v>0</v>
      </c>
      <c r="AE429">
        <f>2*29.3*S429*0.92*(EB429-X429)</f>
        <v>0</v>
      </c>
      <c r="AF429">
        <f>2*0.95*5.67E-8*(((EB429+$B$7)+273)^4-(X429+273)^4)</f>
        <v>0</v>
      </c>
      <c r="AG429">
        <f>V429+AF429+AD429+AE429</f>
        <v>0</v>
      </c>
      <c r="AH429">
        <f>DY429*AV429*(DT429-DS429*(1000-AV429*DV429)/(1000-AV429*DU429))/(100*DM429)</f>
        <v>0</v>
      </c>
      <c r="AI429">
        <f>1000*DY429*AV429*(DU429-DV429)/(100*DM429*(1000-AV429*DU429))</f>
        <v>0</v>
      </c>
      <c r="AJ429">
        <f>(AK429 - AL429 - DZ429*1E3/(8.314*(EB429+273.15)) * AN429/DY429 * AM429) * DY429/(100*DM429) * (1000 - DV429)/1000</f>
        <v>0</v>
      </c>
      <c r="AK429">
        <v>467.4177227853807</v>
      </c>
      <c r="AL429">
        <v>441.9262363636363</v>
      </c>
      <c r="AM429">
        <v>2.702360977320436</v>
      </c>
      <c r="AN429">
        <v>64.96045199614291</v>
      </c>
      <c r="AO429">
        <f>(AQ429 - AP429 + DZ429*1E3/(8.314*(EB429+273.15)) * AS429/DY429 * AR429) * DY429/(100*DM429) * 1000/(1000 - AQ429)</f>
        <v>0</v>
      </c>
      <c r="AP429">
        <v>21.30029998020197</v>
      </c>
      <c r="AQ429">
        <v>24.04691030303031</v>
      </c>
      <c r="AR429">
        <v>0.002404924280920899</v>
      </c>
      <c r="AS429">
        <v>107.0869197867366</v>
      </c>
      <c r="AT429">
        <v>0</v>
      </c>
      <c r="AU429">
        <v>0</v>
      </c>
      <c r="AV429">
        <f>IF(AT429*$H$13&gt;=AX429,1.0,(AX429/(AX429-AT429*$H$13)))</f>
        <v>0</v>
      </c>
      <c r="AW429">
        <f>(AV429-1)*100</f>
        <v>0</v>
      </c>
      <c r="AX429">
        <f>MAX(0,($B$13+$C$13*EG429)/(1+$D$13*EG429)*DZ429/(EB429+273)*$E$13)</f>
        <v>0</v>
      </c>
      <c r="AY429" t="s">
        <v>439</v>
      </c>
      <c r="AZ429" t="s">
        <v>439</v>
      </c>
      <c r="BA429">
        <v>0</v>
      </c>
      <c r="BB429">
        <v>0</v>
      </c>
      <c r="BC429">
        <f>1-BA429/BB429</f>
        <v>0</v>
      </c>
      <c r="BD429">
        <v>0</v>
      </c>
      <c r="BE429" t="s">
        <v>439</v>
      </c>
      <c r="BF429" t="s">
        <v>439</v>
      </c>
      <c r="BG429">
        <v>0</v>
      </c>
      <c r="BH429">
        <v>0</v>
      </c>
      <c r="BI429">
        <f>1-BG429/BH429</f>
        <v>0</v>
      </c>
      <c r="BJ429">
        <v>0.5</v>
      </c>
      <c r="BK429">
        <f>DJ429</f>
        <v>0</v>
      </c>
      <c r="BL429">
        <f>M429</f>
        <v>0</v>
      </c>
      <c r="BM429">
        <f>BI429*BJ429*BK429</f>
        <v>0</v>
      </c>
      <c r="BN429">
        <f>(BL429-BD429)/BK429</f>
        <v>0</v>
      </c>
      <c r="BO429">
        <f>(BB429-BH429)/BH429</f>
        <v>0</v>
      </c>
      <c r="BP429">
        <f>BA429/(BC429+BA429/BH429)</f>
        <v>0</v>
      </c>
      <c r="BQ429" t="s">
        <v>439</v>
      </c>
      <c r="BR429">
        <v>0</v>
      </c>
      <c r="BS429">
        <f>IF(BR429&lt;&gt;0, BR429, BP429)</f>
        <v>0</v>
      </c>
      <c r="BT429">
        <f>1-BS429/BH429</f>
        <v>0</v>
      </c>
      <c r="BU429">
        <f>(BH429-BG429)/(BH429-BS429)</f>
        <v>0</v>
      </c>
      <c r="BV429">
        <f>(BB429-BH429)/(BB429-BS429)</f>
        <v>0</v>
      </c>
      <c r="BW429">
        <f>(BH429-BG429)/(BH429-BA429)</f>
        <v>0</v>
      </c>
      <c r="BX429">
        <f>(BB429-BH429)/(BB429-BA429)</f>
        <v>0</v>
      </c>
      <c r="BY429">
        <f>(BU429*BS429/BG429)</f>
        <v>0</v>
      </c>
      <c r="BZ429">
        <f>(1-BY429)</f>
        <v>0</v>
      </c>
      <c r="DI429">
        <f>$B$11*EH429+$C$11*EI429+$F$11*ET429*(1-EW429)</f>
        <v>0</v>
      </c>
      <c r="DJ429">
        <f>DI429*DK429</f>
        <v>0</v>
      </c>
      <c r="DK429">
        <f>($B$11*$D$9+$C$11*$D$9+$F$11*((FG429+EY429)/MAX(FG429+EY429+FH429, 0.1)*$I$9+FH429/MAX(FG429+EY429+FH429, 0.1)*$J$9))/($B$11+$C$11+$F$11)</f>
        <v>0</v>
      </c>
      <c r="DL429">
        <f>($B$11*$K$9+$C$11*$K$9+$F$11*((FG429+EY429)/MAX(FG429+EY429+FH429, 0.1)*$P$9+FH429/MAX(FG429+EY429+FH429, 0.1)*$Q$9))/($B$11+$C$11+$F$11)</f>
        <v>0</v>
      </c>
      <c r="DM429">
        <v>2.96</v>
      </c>
      <c r="DN429">
        <v>0.5</v>
      </c>
      <c r="DO429" t="s">
        <v>440</v>
      </c>
      <c r="DP429">
        <v>2</v>
      </c>
      <c r="DQ429" t="b">
        <v>1</v>
      </c>
      <c r="DR429">
        <v>1758653948.814285</v>
      </c>
      <c r="DS429">
        <v>415.6610357142857</v>
      </c>
      <c r="DT429">
        <v>442.7395714285714</v>
      </c>
      <c r="DU429">
        <v>24.00198214285714</v>
      </c>
      <c r="DV429">
        <v>21.29571428571429</v>
      </c>
      <c r="DW429">
        <v>415.4751785714286</v>
      </c>
      <c r="DX429">
        <v>23.85185000000001</v>
      </c>
      <c r="DY429">
        <v>500.0061785714287</v>
      </c>
      <c r="DZ429">
        <v>90.39277142857144</v>
      </c>
      <c r="EA429">
        <v>0.03034358214285714</v>
      </c>
      <c r="EB429">
        <v>30.28753928571428</v>
      </c>
      <c r="EC429">
        <v>30.00205714285715</v>
      </c>
      <c r="ED429">
        <v>999.9000000000002</v>
      </c>
      <c r="EE429">
        <v>0</v>
      </c>
      <c r="EF429">
        <v>0</v>
      </c>
      <c r="EG429">
        <v>9997.657142857144</v>
      </c>
      <c r="EH429">
        <v>0</v>
      </c>
      <c r="EI429">
        <v>11.8598</v>
      </c>
      <c r="EJ429">
        <v>-27.07854285714286</v>
      </c>
      <c r="EK429">
        <v>425.8832857142857</v>
      </c>
      <c r="EL429">
        <v>452.3731785714285</v>
      </c>
      <c r="EM429">
        <v>2.706268214285715</v>
      </c>
      <c r="EN429">
        <v>442.7395714285714</v>
      </c>
      <c r="EO429">
        <v>21.29571428571429</v>
      </c>
      <c r="EP429">
        <v>2.169605714285714</v>
      </c>
      <c r="EQ429">
        <v>1.924979285714286</v>
      </c>
      <c r="ER429">
        <v>18.73961785714286</v>
      </c>
      <c r="ES429">
        <v>16.8404</v>
      </c>
      <c r="ET429">
        <v>1999.992857142857</v>
      </c>
      <c r="EU429">
        <v>0.9799974642857141</v>
      </c>
      <c r="EV429">
        <v>0.02000266071428572</v>
      </c>
      <c r="EW429">
        <v>0</v>
      </c>
      <c r="EX429">
        <v>427.3541071428572</v>
      </c>
      <c r="EY429">
        <v>5.00097</v>
      </c>
      <c r="EZ429">
        <v>8684.30642857143</v>
      </c>
      <c r="FA429">
        <v>16707.51071428571</v>
      </c>
      <c r="FB429">
        <v>40.68699999999999</v>
      </c>
      <c r="FC429">
        <v>41.06199999999999</v>
      </c>
      <c r="FD429">
        <v>40.625</v>
      </c>
      <c r="FE429">
        <v>40.66928571428571</v>
      </c>
      <c r="FF429">
        <v>41.31199999999999</v>
      </c>
      <c r="FG429">
        <v>1955.091428571428</v>
      </c>
      <c r="FH429">
        <v>39.90142857142857</v>
      </c>
      <c r="FI429">
        <v>0</v>
      </c>
      <c r="FJ429">
        <v>1758653958</v>
      </c>
      <c r="FK429">
        <v>0</v>
      </c>
      <c r="FL429">
        <v>427.319076923077</v>
      </c>
      <c r="FM429">
        <v>-1.989538456871162</v>
      </c>
      <c r="FN429">
        <v>-35.86119656095047</v>
      </c>
      <c r="FO429">
        <v>8684.066923076924</v>
      </c>
      <c r="FP429">
        <v>15</v>
      </c>
      <c r="FQ429">
        <v>0</v>
      </c>
      <c r="FR429" t="s">
        <v>441</v>
      </c>
      <c r="FS429">
        <v>1747247426.5</v>
      </c>
      <c r="FT429">
        <v>1747247420.5</v>
      </c>
      <c r="FU429">
        <v>0</v>
      </c>
      <c r="FV429">
        <v>1.027</v>
      </c>
      <c r="FW429">
        <v>0.031</v>
      </c>
      <c r="FX429">
        <v>0.02</v>
      </c>
      <c r="FY429">
        <v>0.05</v>
      </c>
      <c r="FZ429">
        <v>420</v>
      </c>
      <c r="GA429">
        <v>16</v>
      </c>
      <c r="GB429">
        <v>0.01</v>
      </c>
      <c r="GC429">
        <v>0.1</v>
      </c>
      <c r="GD429">
        <v>-22.8312075</v>
      </c>
      <c r="GE429">
        <v>-76.83510956848028</v>
      </c>
      <c r="GF429">
        <v>7.508420349593764</v>
      </c>
      <c r="GG429">
        <v>0</v>
      </c>
      <c r="GH429">
        <v>427.4442058823529</v>
      </c>
      <c r="GI429">
        <v>-1.505042018662454</v>
      </c>
      <c r="GJ429">
        <v>0.2729309090994799</v>
      </c>
      <c r="GK429">
        <v>-1</v>
      </c>
      <c r="GL429">
        <v>2.707034</v>
      </c>
      <c r="GM429">
        <v>0.07054018761725443</v>
      </c>
      <c r="GN429">
        <v>0.02453787896294219</v>
      </c>
      <c r="GO429">
        <v>1</v>
      </c>
      <c r="GP429">
        <v>1</v>
      </c>
      <c r="GQ429">
        <v>2</v>
      </c>
      <c r="GR429" t="s">
        <v>442</v>
      </c>
      <c r="GS429">
        <v>3.13597</v>
      </c>
      <c r="GT429">
        <v>2.69064</v>
      </c>
      <c r="GU429">
        <v>0.09610340000000001</v>
      </c>
      <c r="GV429">
        <v>0.100927</v>
      </c>
      <c r="GW429">
        <v>0.106431</v>
      </c>
      <c r="GX429">
        <v>0.0966021</v>
      </c>
      <c r="GY429">
        <v>28739.4</v>
      </c>
      <c r="GZ429">
        <v>28639.5</v>
      </c>
      <c r="HA429">
        <v>29555.2</v>
      </c>
      <c r="HB429">
        <v>29436.6</v>
      </c>
      <c r="HC429">
        <v>34890.5</v>
      </c>
      <c r="HD429">
        <v>35226.3</v>
      </c>
      <c r="HE429">
        <v>41589.9</v>
      </c>
      <c r="HF429">
        <v>41824</v>
      </c>
      <c r="HG429">
        <v>1.92603</v>
      </c>
      <c r="HH429">
        <v>1.8734</v>
      </c>
      <c r="HI429">
        <v>0.0876188</v>
      </c>
      <c r="HJ429">
        <v>0</v>
      </c>
      <c r="HK429">
        <v>28.5575</v>
      </c>
      <c r="HL429">
        <v>999.9</v>
      </c>
      <c r="HM429">
        <v>50.5</v>
      </c>
      <c r="HN429">
        <v>31.6</v>
      </c>
      <c r="HO429">
        <v>26.0812</v>
      </c>
      <c r="HP429">
        <v>61.9798</v>
      </c>
      <c r="HQ429">
        <v>25.8454</v>
      </c>
      <c r="HR429">
        <v>1</v>
      </c>
      <c r="HS429">
        <v>0.0665828</v>
      </c>
      <c r="HT429">
        <v>-1.31998</v>
      </c>
      <c r="HU429">
        <v>20.3341</v>
      </c>
      <c r="HV429">
        <v>5.21609</v>
      </c>
      <c r="HW429">
        <v>12.0138</v>
      </c>
      <c r="HX429">
        <v>4.98805</v>
      </c>
      <c r="HY429">
        <v>3.28763</v>
      </c>
      <c r="HZ429">
        <v>9999</v>
      </c>
      <c r="IA429">
        <v>9999</v>
      </c>
      <c r="IB429">
        <v>9999</v>
      </c>
      <c r="IC429">
        <v>999.9</v>
      </c>
      <c r="ID429">
        <v>1.86757</v>
      </c>
      <c r="IE429">
        <v>1.86676</v>
      </c>
      <c r="IF429">
        <v>1.86605</v>
      </c>
      <c r="IG429">
        <v>1.866</v>
      </c>
      <c r="IH429">
        <v>1.86787</v>
      </c>
      <c r="II429">
        <v>1.87029</v>
      </c>
      <c r="IJ429">
        <v>1.86894</v>
      </c>
      <c r="IK429">
        <v>1.87042</v>
      </c>
      <c r="IL429">
        <v>0</v>
      </c>
      <c r="IM429">
        <v>0</v>
      </c>
      <c r="IN429">
        <v>0</v>
      </c>
      <c r="IO429">
        <v>0</v>
      </c>
      <c r="IP429" t="s">
        <v>443</v>
      </c>
      <c r="IQ429" t="s">
        <v>444</v>
      </c>
      <c r="IR429" t="s">
        <v>445</v>
      </c>
      <c r="IS429" t="s">
        <v>445</v>
      </c>
      <c r="IT429" t="s">
        <v>445</v>
      </c>
      <c r="IU429" t="s">
        <v>445</v>
      </c>
      <c r="IV429">
        <v>0</v>
      </c>
      <c r="IW429">
        <v>100</v>
      </c>
      <c r="IX429">
        <v>100</v>
      </c>
      <c r="IY429">
        <v>0.183</v>
      </c>
      <c r="IZ429">
        <v>0.1508</v>
      </c>
      <c r="JA429">
        <v>0.1520806729546384</v>
      </c>
      <c r="JB429">
        <v>0.0003178419753343253</v>
      </c>
      <c r="JC429">
        <v>-6.012475575984678E-07</v>
      </c>
      <c r="JD429">
        <v>7.594320938325871E-11</v>
      </c>
      <c r="JE429">
        <v>-0.06537213769188976</v>
      </c>
      <c r="JF429">
        <v>-0.002779077146552394</v>
      </c>
      <c r="JG429">
        <v>0.0007843295920201409</v>
      </c>
      <c r="JH429">
        <v>-1.211717912536145E-05</v>
      </c>
      <c r="JI429">
        <v>4</v>
      </c>
      <c r="JJ429">
        <v>2338</v>
      </c>
      <c r="JK429">
        <v>1</v>
      </c>
      <c r="JL429">
        <v>27</v>
      </c>
      <c r="JM429">
        <v>190108.8</v>
      </c>
      <c r="JN429">
        <v>190108.9</v>
      </c>
      <c r="JO429">
        <v>1.15112</v>
      </c>
      <c r="JP429">
        <v>2.2937</v>
      </c>
      <c r="JQ429">
        <v>1.39771</v>
      </c>
      <c r="JR429">
        <v>2.34741</v>
      </c>
      <c r="JS429">
        <v>1.49536</v>
      </c>
      <c r="JT429">
        <v>2.58423</v>
      </c>
      <c r="JU429">
        <v>36.5051</v>
      </c>
      <c r="JV429">
        <v>24.0525</v>
      </c>
      <c r="JW429">
        <v>18</v>
      </c>
      <c r="JX429">
        <v>488.949</v>
      </c>
      <c r="JY429">
        <v>445.927</v>
      </c>
      <c r="JZ429">
        <v>29.2084</v>
      </c>
      <c r="KA429">
        <v>28.4329</v>
      </c>
      <c r="KB429">
        <v>30.0006</v>
      </c>
      <c r="KC429">
        <v>28.2698</v>
      </c>
      <c r="KD429">
        <v>28.2007</v>
      </c>
      <c r="KE429">
        <v>23.0927</v>
      </c>
      <c r="KF429">
        <v>25.4169</v>
      </c>
      <c r="KG429">
        <v>59.5146</v>
      </c>
      <c r="KH429">
        <v>29.2784</v>
      </c>
      <c r="KI429">
        <v>486.895</v>
      </c>
      <c r="KJ429">
        <v>21.2308</v>
      </c>
      <c r="KK429">
        <v>101.011</v>
      </c>
      <c r="KL429">
        <v>100.57</v>
      </c>
    </row>
    <row r="430" spans="1:298">
      <c r="A430">
        <v>414</v>
      </c>
      <c r="B430">
        <v>1758653961.6</v>
      </c>
      <c r="C430">
        <v>12335.59999990463</v>
      </c>
      <c r="D430" t="s">
        <v>1276</v>
      </c>
      <c r="E430" t="s">
        <v>1277</v>
      </c>
      <c r="F430">
        <v>5</v>
      </c>
      <c r="G430" t="s">
        <v>1219</v>
      </c>
      <c r="H430" t="s">
        <v>437</v>
      </c>
      <c r="I430" t="s">
        <v>438</v>
      </c>
      <c r="J430">
        <v>1758653954.1</v>
      </c>
      <c r="K430">
        <f>(L430)/1000</f>
        <v>0</v>
      </c>
      <c r="L430">
        <f>IF(DQ430, AO430, AI430)</f>
        <v>0</v>
      </c>
      <c r="M430">
        <f>IF(DQ430, AJ430, AH430)</f>
        <v>0</v>
      </c>
      <c r="N430">
        <f>DS430 - IF(AV430&gt;1, M430*DM430*100.0/(AX430), 0)</f>
        <v>0</v>
      </c>
      <c r="O430">
        <f>((U430-K430/2)*N430-M430)/(U430+K430/2)</f>
        <v>0</v>
      </c>
      <c r="P430">
        <f>O430*(DZ430+EA430)/1000.0</f>
        <v>0</v>
      </c>
      <c r="Q430">
        <f>(DS430 - IF(AV430&gt;1, M430*DM430*100.0/(AX430), 0))*(DZ430+EA430)/1000.0</f>
        <v>0</v>
      </c>
      <c r="R430">
        <f>2.0/((1/T430-1/S430)+SIGN(T430)*SQRT((1/T430-1/S430)*(1/T430-1/S430) + 4*DN430/((DN430+1)*(DN430+1))*(2*1/T430*1/S430-1/S430*1/S430)))</f>
        <v>0</v>
      </c>
      <c r="S430">
        <f>IF(LEFT(DO430,1)&lt;&gt;"0",IF(LEFT(DO430,1)="1",3.0,DP430),$D$5+$E$5*(EG430*DZ430/($K$5*1000))+$F$5*(EG430*DZ430/($K$5*1000))*MAX(MIN(DM430,$J$5),$I$5)*MAX(MIN(DM430,$J$5),$I$5)+$G$5*MAX(MIN(DM430,$J$5),$I$5)*(EG430*DZ430/($K$5*1000))+$H$5*(EG430*DZ430/($K$5*1000))*(EG430*DZ430/($K$5*1000)))</f>
        <v>0</v>
      </c>
      <c r="T430">
        <f>K430*(1000-(1000*0.61365*exp(17.502*X430/(240.97+X430))/(DZ430+EA430)+DU430)/2)/(1000*0.61365*exp(17.502*X430/(240.97+X430))/(DZ430+EA430)-DU430)</f>
        <v>0</v>
      </c>
      <c r="U430">
        <f>1/((DN430+1)/(R430/1.6)+1/(S430/1.37)) + DN430/((DN430+1)/(R430/1.6) + DN430/(S430/1.37))</f>
        <v>0</v>
      </c>
      <c r="V430">
        <f>(DI430*DL430)</f>
        <v>0</v>
      </c>
      <c r="W430">
        <f>(EB430+(V430+2*0.95*5.67E-8*(((EB430+$B$7)+273)^4-(EB430+273)^4)-44100*K430)/(1.84*29.3*S430+8*0.95*5.67E-8*(EB430+273)^3))</f>
        <v>0</v>
      </c>
      <c r="X430">
        <f>($C$7*EC430+$D$7*ED430+$E$7*W430)</f>
        <v>0</v>
      </c>
      <c r="Y430">
        <f>0.61365*exp(17.502*X430/(240.97+X430))</f>
        <v>0</v>
      </c>
      <c r="Z430">
        <f>(AA430/AB430*100)</f>
        <v>0</v>
      </c>
      <c r="AA430">
        <f>DU430*(DZ430+EA430)/1000</f>
        <v>0</v>
      </c>
      <c r="AB430">
        <f>0.61365*exp(17.502*EB430/(240.97+EB430))</f>
        <v>0</v>
      </c>
      <c r="AC430">
        <f>(Y430-DU430*(DZ430+EA430)/1000)</f>
        <v>0</v>
      </c>
      <c r="AD430">
        <f>(-K430*44100)</f>
        <v>0</v>
      </c>
      <c r="AE430">
        <f>2*29.3*S430*0.92*(EB430-X430)</f>
        <v>0</v>
      </c>
      <c r="AF430">
        <f>2*0.95*5.67E-8*(((EB430+$B$7)+273)^4-(X430+273)^4)</f>
        <v>0</v>
      </c>
      <c r="AG430">
        <f>V430+AF430+AD430+AE430</f>
        <v>0</v>
      </c>
      <c r="AH430">
        <f>DY430*AV430*(DT430-DS430*(1000-AV430*DV430)/(1000-AV430*DU430))/(100*DM430)</f>
        <v>0</v>
      </c>
      <c r="AI430">
        <f>1000*DY430*AV430*(DU430-DV430)/(100*DM430*(1000-AV430*DU430))</f>
        <v>0</v>
      </c>
      <c r="AJ430">
        <f>(AK430 - AL430 - DZ430*1E3/(8.314*(EB430+273.15)) * AN430/DY430 * AM430) * DY430/(100*DM430) * (1000 - DV430)/1000</f>
        <v>0</v>
      </c>
      <c r="AK430">
        <v>484.562492318945</v>
      </c>
      <c r="AL430">
        <v>457.1696424242423</v>
      </c>
      <c r="AM430">
        <v>3.077287579946603</v>
      </c>
      <c r="AN430">
        <v>64.96045199614291</v>
      </c>
      <c r="AO430">
        <f>(AQ430 - AP430 + DZ430*1E3/(8.314*(EB430+273.15)) * AS430/DY430 * AR430) * DY430/(100*DM430) * 1000/(1000 - AQ430)</f>
        <v>0</v>
      </c>
      <c r="AP430">
        <v>21.2957484221754</v>
      </c>
      <c r="AQ430">
        <v>24.06780060606061</v>
      </c>
      <c r="AR430">
        <v>0.0009568488808887471</v>
      </c>
      <c r="AS430">
        <v>107.0869197867366</v>
      </c>
      <c r="AT430">
        <v>0</v>
      </c>
      <c r="AU430">
        <v>0</v>
      </c>
      <c r="AV430">
        <f>IF(AT430*$H$13&gt;=AX430,1.0,(AX430/(AX430-AT430*$H$13)))</f>
        <v>0</v>
      </c>
      <c r="AW430">
        <f>(AV430-1)*100</f>
        <v>0</v>
      </c>
      <c r="AX430">
        <f>MAX(0,($B$13+$C$13*EG430)/(1+$D$13*EG430)*DZ430/(EB430+273)*$E$13)</f>
        <v>0</v>
      </c>
      <c r="AY430" t="s">
        <v>439</v>
      </c>
      <c r="AZ430" t="s">
        <v>439</v>
      </c>
      <c r="BA430">
        <v>0</v>
      </c>
      <c r="BB430">
        <v>0</v>
      </c>
      <c r="BC430">
        <f>1-BA430/BB430</f>
        <v>0</v>
      </c>
      <c r="BD430">
        <v>0</v>
      </c>
      <c r="BE430" t="s">
        <v>439</v>
      </c>
      <c r="BF430" t="s">
        <v>439</v>
      </c>
      <c r="BG430">
        <v>0</v>
      </c>
      <c r="BH430">
        <v>0</v>
      </c>
      <c r="BI430">
        <f>1-BG430/BH430</f>
        <v>0</v>
      </c>
      <c r="BJ430">
        <v>0.5</v>
      </c>
      <c r="BK430">
        <f>DJ430</f>
        <v>0</v>
      </c>
      <c r="BL430">
        <f>M430</f>
        <v>0</v>
      </c>
      <c r="BM430">
        <f>BI430*BJ430*BK430</f>
        <v>0</v>
      </c>
      <c r="BN430">
        <f>(BL430-BD430)/BK430</f>
        <v>0</v>
      </c>
      <c r="BO430">
        <f>(BB430-BH430)/BH430</f>
        <v>0</v>
      </c>
      <c r="BP430">
        <f>BA430/(BC430+BA430/BH430)</f>
        <v>0</v>
      </c>
      <c r="BQ430" t="s">
        <v>439</v>
      </c>
      <c r="BR430">
        <v>0</v>
      </c>
      <c r="BS430">
        <f>IF(BR430&lt;&gt;0, BR430, BP430)</f>
        <v>0</v>
      </c>
      <c r="BT430">
        <f>1-BS430/BH430</f>
        <v>0</v>
      </c>
      <c r="BU430">
        <f>(BH430-BG430)/(BH430-BS430)</f>
        <v>0</v>
      </c>
      <c r="BV430">
        <f>(BB430-BH430)/(BB430-BS430)</f>
        <v>0</v>
      </c>
      <c r="BW430">
        <f>(BH430-BG430)/(BH430-BA430)</f>
        <v>0</v>
      </c>
      <c r="BX430">
        <f>(BB430-BH430)/(BB430-BA430)</f>
        <v>0</v>
      </c>
      <c r="BY430">
        <f>(BU430*BS430/BG430)</f>
        <v>0</v>
      </c>
      <c r="BZ430">
        <f>(1-BY430)</f>
        <v>0</v>
      </c>
      <c r="DI430">
        <f>$B$11*EH430+$C$11*EI430+$F$11*ET430*(1-EW430)</f>
        <v>0</v>
      </c>
      <c r="DJ430">
        <f>DI430*DK430</f>
        <v>0</v>
      </c>
      <c r="DK430">
        <f>($B$11*$D$9+$C$11*$D$9+$F$11*((FG430+EY430)/MAX(FG430+EY430+FH430, 0.1)*$I$9+FH430/MAX(FG430+EY430+FH430, 0.1)*$J$9))/($B$11+$C$11+$F$11)</f>
        <v>0</v>
      </c>
      <c r="DL430">
        <f>($B$11*$K$9+$C$11*$K$9+$F$11*((FG430+EY430)/MAX(FG430+EY430+FH430, 0.1)*$P$9+FH430/MAX(FG430+EY430+FH430, 0.1)*$Q$9))/($B$11+$C$11+$F$11)</f>
        <v>0</v>
      </c>
      <c r="DM430">
        <v>2.96</v>
      </c>
      <c r="DN430">
        <v>0.5</v>
      </c>
      <c r="DO430" t="s">
        <v>440</v>
      </c>
      <c r="DP430">
        <v>2</v>
      </c>
      <c r="DQ430" t="b">
        <v>1</v>
      </c>
      <c r="DR430">
        <v>1758653954.1</v>
      </c>
      <c r="DS430">
        <v>426.8141851851852</v>
      </c>
      <c r="DT430">
        <v>459.5101851851853</v>
      </c>
      <c r="DU430">
        <v>24.03575555555556</v>
      </c>
      <c r="DV430">
        <v>21.2982962962963</v>
      </c>
      <c r="DW430">
        <v>426.63</v>
      </c>
      <c r="DX430">
        <v>23.88516666666666</v>
      </c>
      <c r="DY430">
        <v>499.991888888889</v>
      </c>
      <c r="DZ430">
        <v>90.39206666666668</v>
      </c>
      <c r="EA430">
        <v>0.03028204444444444</v>
      </c>
      <c r="EB430">
        <v>30.2830074074074</v>
      </c>
      <c r="EC430">
        <v>29.99278148148148</v>
      </c>
      <c r="ED430">
        <v>999.9000000000001</v>
      </c>
      <c r="EE430">
        <v>0</v>
      </c>
      <c r="EF430">
        <v>0</v>
      </c>
      <c r="EG430">
        <v>9996.942592592593</v>
      </c>
      <c r="EH430">
        <v>0</v>
      </c>
      <c r="EI430">
        <v>11.8598</v>
      </c>
      <c r="EJ430">
        <v>-32.69604444444445</v>
      </c>
      <c r="EK430">
        <v>437.3258518518518</v>
      </c>
      <c r="EL430">
        <v>469.5098148148147</v>
      </c>
      <c r="EM430">
        <v>2.737464444444444</v>
      </c>
      <c r="EN430">
        <v>459.5101851851853</v>
      </c>
      <c r="EO430">
        <v>21.2982962962963</v>
      </c>
      <c r="EP430">
        <v>2.172642962962963</v>
      </c>
      <c r="EQ430">
        <v>1.925197037037037</v>
      </c>
      <c r="ER430">
        <v>18.76199259259259</v>
      </c>
      <c r="ES430">
        <v>16.84218518518519</v>
      </c>
      <c r="ET430">
        <v>1999.988888888889</v>
      </c>
      <c r="EU430">
        <v>0.979998111111111</v>
      </c>
      <c r="EV430">
        <v>0.02000199629629629</v>
      </c>
      <c r="EW430">
        <v>0</v>
      </c>
      <c r="EX430">
        <v>427.1516666666667</v>
      </c>
      <c r="EY430">
        <v>5.00097</v>
      </c>
      <c r="EZ430">
        <v>8681.054074074074</v>
      </c>
      <c r="FA430">
        <v>16707.47777777777</v>
      </c>
      <c r="FB430">
        <v>40.68699999999999</v>
      </c>
      <c r="FC430">
        <v>41.0597037037037</v>
      </c>
      <c r="FD430">
        <v>40.625</v>
      </c>
      <c r="FE430">
        <v>40.65944444444444</v>
      </c>
      <c r="FF430">
        <v>41.31199999999999</v>
      </c>
      <c r="FG430">
        <v>1955.088888888889</v>
      </c>
      <c r="FH430">
        <v>39.9</v>
      </c>
      <c r="FI430">
        <v>0</v>
      </c>
      <c r="FJ430">
        <v>1758653962.8</v>
      </c>
      <c r="FK430">
        <v>0</v>
      </c>
      <c r="FL430">
        <v>427.1506538461538</v>
      </c>
      <c r="FM430">
        <v>-2.281264951668058</v>
      </c>
      <c r="FN430">
        <v>-36.71931628708668</v>
      </c>
      <c r="FO430">
        <v>8681.133846153847</v>
      </c>
      <c r="FP430">
        <v>15</v>
      </c>
      <c r="FQ430">
        <v>0</v>
      </c>
      <c r="FR430" t="s">
        <v>441</v>
      </c>
      <c r="FS430">
        <v>1747247426.5</v>
      </c>
      <c r="FT430">
        <v>1747247420.5</v>
      </c>
      <c r="FU430">
        <v>0</v>
      </c>
      <c r="FV430">
        <v>1.027</v>
      </c>
      <c r="FW430">
        <v>0.031</v>
      </c>
      <c r="FX430">
        <v>0.02</v>
      </c>
      <c r="FY430">
        <v>0.05</v>
      </c>
      <c r="FZ430">
        <v>420</v>
      </c>
      <c r="GA430">
        <v>16</v>
      </c>
      <c r="GB430">
        <v>0.01</v>
      </c>
      <c r="GC430">
        <v>0.1</v>
      </c>
      <c r="GD430">
        <v>-28.4804268292683</v>
      </c>
      <c r="GE430">
        <v>-67.46174216027875</v>
      </c>
      <c r="GF430">
        <v>6.859339438154142</v>
      </c>
      <c r="GG430">
        <v>0</v>
      </c>
      <c r="GH430">
        <v>427.2611176470588</v>
      </c>
      <c r="GI430">
        <v>-2.166142091925793</v>
      </c>
      <c r="GJ430">
        <v>0.3020000744746552</v>
      </c>
      <c r="GK430">
        <v>-1</v>
      </c>
      <c r="GL430">
        <v>2.716948536585366</v>
      </c>
      <c r="GM430">
        <v>0.335068013937284</v>
      </c>
      <c r="GN430">
        <v>0.03356943205641298</v>
      </c>
      <c r="GO430">
        <v>0</v>
      </c>
      <c r="GP430">
        <v>0</v>
      </c>
      <c r="GQ430">
        <v>2</v>
      </c>
      <c r="GR430" t="s">
        <v>482</v>
      </c>
      <c r="GS430">
        <v>3.13597</v>
      </c>
      <c r="GT430">
        <v>2.69038</v>
      </c>
      <c r="GU430">
        <v>0.0985958</v>
      </c>
      <c r="GV430">
        <v>0.103558</v>
      </c>
      <c r="GW430">
        <v>0.106488</v>
      </c>
      <c r="GX430">
        <v>0.0965134</v>
      </c>
      <c r="GY430">
        <v>28660.1</v>
      </c>
      <c r="GZ430">
        <v>28555.2</v>
      </c>
      <c r="HA430">
        <v>29555.2</v>
      </c>
      <c r="HB430">
        <v>29436.1</v>
      </c>
      <c r="HC430">
        <v>34888.5</v>
      </c>
      <c r="HD430">
        <v>35229</v>
      </c>
      <c r="HE430">
        <v>41590.2</v>
      </c>
      <c r="HF430">
        <v>41823</v>
      </c>
      <c r="HG430">
        <v>1.92605</v>
      </c>
      <c r="HH430">
        <v>1.8733</v>
      </c>
      <c r="HI430">
        <v>0.08814039999999999</v>
      </c>
      <c r="HJ430">
        <v>0</v>
      </c>
      <c r="HK430">
        <v>28.5544</v>
      </c>
      <c r="HL430">
        <v>999.9</v>
      </c>
      <c r="HM430">
        <v>50.5</v>
      </c>
      <c r="HN430">
        <v>31.6</v>
      </c>
      <c r="HO430">
        <v>26.0798</v>
      </c>
      <c r="HP430">
        <v>61.9598</v>
      </c>
      <c r="HQ430">
        <v>25.9375</v>
      </c>
      <c r="HR430">
        <v>1</v>
      </c>
      <c r="HS430">
        <v>0.0665777</v>
      </c>
      <c r="HT430">
        <v>-1.07413</v>
      </c>
      <c r="HU430">
        <v>20.3359</v>
      </c>
      <c r="HV430">
        <v>5.21624</v>
      </c>
      <c r="HW430">
        <v>12.0138</v>
      </c>
      <c r="HX430">
        <v>4.9876</v>
      </c>
      <c r="HY430">
        <v>3.28775</v>
      </c>
      <c r="HZ430">
        <v>9999</v>
      </c>
      <c r="IA430">
        <v>9999</v>
      </c>
      <c r="IB430">
        <v>9999</v>
      </c>
      <c r="IC430">
        <v>999.9</v>
      </c>
      <c r="ID430">
        <v>1.86756</v>
      </c>
      <c r="IE430">
        <v>1.86673</v>
      </c>
      <c r="IF430">
        <v>1.86602</v>
      </c>
      <c r="IG430">
        <v>1.866</v>
      </c>
      <c r="IH430">
        <v>1.86785</v>
      </c>
      <c r="II430">
        <v>1.87027</v>
      </c>
      <c r="IJ430">
        <v>1.86894</v>
      </c>
      <c r="IK430">
        <v>1.87043</v>
      </c>
      <c r="IL430">
        <v>0</v>
      </c>
      <c r="IM430">
        <v>0</v>
      </c>
      <c r="IN430">
        <v>0</v>
      </c>
      <c r="IO430">
        <v>0</v>
      </c>
      <c r="IP430" t="s">
        <v>443</v>
      </c>
      <c r="IQ430" t="s">
        <v>444</v>
      </c>
      <c r="IR430" t="s">
        <v>445</v>
      </c>
      <c r="IS430" t="s">
        <v>445</v>
      </c>
      <c r="IT430" t="s">
        <v>445</v>
      </c>
      <c r="IU430" t="s">
        <v>445</v>
      </c>
      <c r="IV430">
        <v>0</v>
      </c>
      <c r="IW430">
        <v>100</v>
      </c>
      <c r="IX430">
        <v>100</v>
      </c>
      <c r="IY430">
        <v>0.181</v>
      </c>
      <c r="IZ430">
        <v>0.151</v>
      </c>
      <c r="JA430">
        <v>0.1520806729546384</v>
      </c>
      <c r="JB430">
        <v>0.0003178419753343253</v>
      </c>
      <c r="JC430">
        <v>-6.012475575984678E-07</v>
      </c>
      <c r="JD430">
        <v>7.594320938325871E-11</v>
      </c>
      <c r="JE430">
        <v>-0.06537213769188976</v>
      </c>
      <c r="JF430">
        <v>-0.002779077146552394</v>
      </c>
      <c r="JG430">
        <v>0.0007843295920201409</v>
      </c>
      <c r="JH430">
        <v>-1.211717912536145E-05</v>
      </c>
      <c r="JI430">
        <v>4</v>
      </c>
      <c r="JJ430">
        <v>2338</v>
      </c>
      <c r="JK430">
        <v>1</v>
      </c>
      <c r="JL430">
        <v>27</v>
      </c>
      <c r="JM430">
        <v>190108.9</v>
      </c>
      <c r="JN430">
        <v>190109</v>
      </c>
      <c r="JO430">
        <v>1.18408</v>
      </c>
      <c r="JP430">
        <v>2.28394</v>
      </c>
      <c r="JQ430">
        <v>1.39648</v>
      </c>
      <c r="JR430">
        <v>2.34619</v>
      </c>
      <c r="JS430">
        <v>1.49536</v>
      </c>
      <c r="JT430">
        <v>2.54028</v>
      </c>
      <c r="JU430">
        <v>36.5051</v>
      </c>
      <c r="JV430">
        <v>24.0612</v>
      </c>
      <c r="JW430">
        <v>18</v>
      </c>
      <c r="JX430">
        <v>488.964</v>
      </c>
      <c r="JY430">
        <v>445.865</v>
      </c>
      <c r="JZ430">
        <v>29.2879</v>
      </c>
      <c r="KA430">
        <v>28.4341</v>
      </c>
      <c r="KB430">
        <v>30.0003</v>
      </c>
      <c r="KC430">
        <v>28.2698</v>
      </c>
      <c r="KD430">
        <v>28.2007</v>
      </c>
      <c r="KE430">
        <v>23.7778</v>
      </c>
      <c r="KF430">
        <v>25.4169</v>
      </c>
      <c r="KG430">
        <v>59.5146</v>
      </c>
      <c r="KH430">
        <v>29.2838</v>
      </c>
      <c r="KI430">
        <v>506.933</v>
      </c>
      <c r="KJ430">
        <v>21.2159</v>
      </c>
      <c r="KK430">
        <v>101.011</v>
      </c>
      <c r="KL430">
        <v>100.568</v>
      </c>
    </row>
    <row r="431" spans="1:298">
      <c r="A431">
        <v>415</v>
      </c>
      <c r="B431">
        <v>1758653966.6</v>
      </c>
      <c r="C431">
        <v>12340.59999990463</v>
      </c>
      <c r="D431" t="s">
        <v>1278</v>
      </c>
      <c r="E431" t="s">
        <v>1279</v>
      </c>
      <c r="F431">
        <v>5</v>
      </c>
      <c r="G431" t="s">
        <v>1219</v>
      </c>
      <c r="H431" t="s">
        <v>437</v>
      </c>
      <c r="I431" t="s">
        <v>438</v>
      </c>
      <c r="J431">
        <v>1758653958.814285</v>
      </c>
      <c r="K431">
        <f>(L431)/1000</f>
        <v>0</v>
      </c>
      <c r="L431">
        <f>IF(DQ431, AO431, AI431)</f>
        <v>0</v>
      </c>
      <c r="M431">
        <f>IF(DQ431, AJ431, AH431)</f>
        <v>0</v>
      </c>
      <c r="N431">
        <f>DS431 - IF(AV431&gt;1, M431*DM431*100.0/(AX431), 0)</f>
        <v>0</v>
      </c>
      <c r="O431">
        <f>((U431-K431/2)*N431-M431)/(U431+K431/2)</f>
        <v>0</v>
      </c>
      <c r="P431">
        <f>O431*(DZ431+EA431)/1000.0</f>
        <v>0</v>
      </c>
      <c r="Q431">
        <f>(DS431 - IF(AV431&gt;1, M431*DM431*100.0/(AX431), 0))*(DZ431+EA431)/1000.0</f>
        <v>0</v>
      </c>
      <c r="R431">
        <f>2.0/((1/T431-1/S431)+SIGN(T431)*SQRT((1/T431-1/S431)*(1/T431-1/S431) + 4*DN431/((DN431+1)*(DN431+1))*(2*1/T431*1/S431-1/S431*1/S431)))</f>
        <v>0</v>
      </c>
      <c r="S431">
        <f>IF(LEFT(DO431,1)&lt;&gt;"0",IF(LEFT(DO431,1)="1",3.0,DP431),$D$5+$E$5*(EG431*DZ431/($K$5*1000))+$F$5*(EG431*DZ431/($K$5*1000))*MAX(MIN(DM431,$J$5),$I$5)*MAX(MIN(DM431,$J$5),$I$5)+$G$5*MAX(MIN(DM431,$J$5),$I$5)*(EG431*DZ431/($K$5*1000))+$H$5*(EG431*DZ431/($K$5*1000))*(EG431*DZ431/($K$5*1000)))</f>
        <v>0</v>
      </c>
      <c r="T431">
        <f>K431*(1000-(1000*0.61365*exp(17.502*X431/(240.97+X431))/(DZ431+EA431)+DU431)/2)/(1000*0.61365*exp(17.502*X431/(240.97+X431))/(DZ431+EA431)-DU431)</f>
        <v>0</v>
      </c>
      <c r="U431">
        <f>1/((DN431+1)/(R431/1.6)+1/(S431/1.37)) + DN431/((DN431+1)/(R431/1.6) + DN431/(S431/1.37))</f>
        <v>0</v>
      </c>
      <c r="V431">
        <f>(DI431*DL431)</f>
        <v>0</v>
      </c>
      <c r="W431">
        <f>(EB431+(V431+2*0.95*5.67E-8*(((EB431+$B$7)+273)^4-(EB431+273)^4)-44100*K431)/(1.84*29.3*S431+8*0.95*5.67E-8*(EB431+273)^3))</f>
        <v>0</v>
      </c>
      <c r="X431">
        <f>($C$7*EC431+$D$7*ED431+$E$7*W431)</f>
        <v>0</v>
      </c>
      <c r="Y431">
        <f>0.61365*exp(17.502*X431/(240.97+X431))</f>
        <v>0</v>
      </c>
      <c r="Z431">
        <f>(AA431/AB431*100)</f>
        <v>0</v>
      </c>
      <c r="AA431">
        <f>DU431*(DZ431+EA431)/1000</f>
        <v>0</v>
      </c>
      <c r="AB431">
        <f>0.61365*exp(17.502*EB431/(240.97+EB431))</f>
        <v>0</v>
      </c>
      <c r="AC431">
        <f>(Y431-DU431*(DZ431+EA431)/1000)</f>
        <v>0</v>
      </c>
      <c r="AD431">
        <f>(-K431*44100)</f>
        <v>0</v>
      </c>
      <c r="AE431">
        <f>2*29.3*S431*0.92*(EB431-X431)</f>
        <v>0</v>
      </c>
      <c r="AF431">
        <f>2*0.95*5.67E-8*(((EB431+$B$7)+273)^4-(X431+273)^4)</f>
        <v>0</v>
      </c>
      <c r="AG431">
        <f>V431+AF431+AD431+AE431</f>
        <v>0</v>
      </c>
      <c r="AH431">
        <f>DY431*AV431*(DT431-DS431*(1000-AV431*DV431)/(1000-AV431*DU431))/(100*DM431)</f>
        <v>0</v>
      </c>
      <c r="AI431">
        <f>1000*DY431*AV431*(DU431-DV431)/(100*DM431*(1000-AV431*DU431))</f>
        <v>0</v>
      </c>
      <c r="AJ431">
        <f>(AK431 - AL431 - DZ431*1E3/(8.314*(EB431+273.15)) * AN431/DY431 * AM431) * DY431/(100*DM431) * (1000 - DV431)/1000</f>
        <v>0</v>
      </c>
      <c r="AK431">
        <v>501.6572872327552</v>
      </c>
      <c r="AL431">
        <v>473.3801454545452</v>
      </c>
      <c r="AM431">
        <v>3.255627575311526</v>
      </c>
      <c r="AN431">
        <v>64.96045199614291</v>
      </c>
      <c r="AO431">
        <f>(AQ431 - AP431 + DZ431*1E3/(8.314*(EB431+273.15)) * AS431/DY431 * AR431) * DY431/(100*DM431) * 1000/(1000 - AQ431)</f>
        <v>0</v>
      </c>
      <c r="AP431">
        <v>21.25889670077262</v>
      </c>
      <c r="AQ431">
        <v>24.06220606060606</v>
      </c>
      <c r="AR431">
        <v>-0.0002950120129007481</v>
      </c>
      <c r="AS431">
        <v>107.0869197867366</v>
      </c>
      <c r="AT431">
        <v>0</v>
      </c>
      <c r="AU431">
        <v>0</v>
      </c>
      <c r="AV431">
        <f>IF(AT431*$H$13&gt;=AX431,1.0,(AX431/(AX431-AT431*$H$13)))</f>
        <v>0</v>
      </c>
      <c r="AW431">
        <f>(AV431-1)*100</f>
        <v>0</v>
      </c>
      <c r="AX431">
        <f>MAX(0,($B$13+$C$13*EG431)/(1+$D$13*EG431)*DZ431/(EB431+273)*$E$13)</f>
        <v>0</v>
      </c>
      <c r="AY431" t="s">
        <v>439</v>
      </c>
      <c r="AZ431" t="s">
        <v>439</v>
      </c>
      <c r="BA431">
        <v>0</v>
      </c>
      <c r="BB431">
        <v>0</v>
      </c>
      <c r="BC431">
        <f>1-BA431/BB431</f>
        <v>0</v>
      </c>
      <c r="BD431">
        <v>0</v>
      </c>
      <c r="BE431" t="s">
        <v>439</v>
      </c>
      <c r="BF431" t="s">
        <v>439</v>
      </c>
      <c r="BG431">
        <v>0</v>
      </c>
      <c r="BH431">
        <v>0</v>
      </c>
      <c r="BI431">
        <f>1-BG431/BH431</f>
        <v>0</v>
      </c>
      <c r="BJ431">
        <v>0.5</v>
      </c>
      <c r="BK431">
        <f>DJ431</f>
        <v>0</v>
      </c>
      <c r="BL431">
        <f>M431</f>
        <v>0</v>
      </c>
      <c r="BM431">
        <f>BI431*BJ431*BK431</f>
        <v>0</v>
      </c>
      <c r="BN431">
        <f>(BL431-BD431)/BK431</f>
        <v>0</v>
      </c>
      <c r="BO431">
        <f>(BB431-BH431)/BH431</f>
        <v>0</v>
      </c>
      <c r="BP431">
        <f>BA431/(BC431+BA431/BH431)</f>
        <v>0</v>
      </c>
      <c r="BQ431" t="s">
        <v>439</v>
      </c>
      <c r="BR431">
        <v>0</v>
      </c>
      <c r="BS431">
        <f>IF(BR431&lt;&gt;0, BR431, BP431)</f>
        <v>0</v>
      </c>
      <c r="BT431">
        <f>1-BS431/BH431</f>
        <v>0</v>
      </c>
      <c r="BU431">
        <f>(BH431-BG431)/(BH431-BS431)</f>
        <v>0</v>
      </c>
      <c r="BV431">
        <f>(BB431-BH431)/(BB431-BS431)</f>
        <v>0</v>
      </c>
      <c r="BW431">
        <f>(BH431-BG431)/(BH431-BA431)</f>
        <v>0</v>
      </c>
      <c r="BX431">
        <f>(BB431-BH431)/(BB431-BA431)</f>
        <v>0</v>
      </c>
      <c r="BY431">
        <f>(BU431*BS431/BG431)</f>
        <v>0</v>
      </c>
      <c r="BZ431">
        <f>(1-BY431)</f>
        <v>0</v>
      </c>
      <c r="DI431">
        <f>$B$11*EH431+$C$11*EI431+$F$11*ET431*(1-EW431)</f>
        <v>0</v>
      </c>
      <c r="DJ431">
        <f>DI431*DK431</f>
        <v>0</v>
      </c>
      <c r="DK431">
        <f>($B$11*$D$9+$C$11*$D$9+$F$11*((FG431+EY431)/MAX(FG431+EY431+FH431, 0.1)*$I$9+FH431/MAX(FG431+EY431+FH431, 0.1)*$J$9))/($B$11+$C$11+$F$11)</f>
        <v>0</v>
      </c>
      <c r="DL431">
        <f>($B$11*$K$9+$C$11*$K$9+$F$11*((FG431+EY431)/MAX(FG431+EY431+FH431, 0.1)*$P$9+FH431/MAX(FG431+EY431+FH431, 0.1)*$Q$9))/($B$11+$C$11+$F$11)</f>
        <v>0</v>
      </c>
      <c r="DM431">
        <v>2.96</v>
      </c>
      <c r="DN431">
        <v>0.5</v>
      </c>
      <c r="DO431" t="s">
        <v>440</v>
      </c>
      <c r="DP431">
        <v>2</v>
      </c>
      <c r="DQ431" t="b">
        <v>1</v>
      </c>
      <c r="DR431">
        <v>1758653958.814285</v>
      </c>
      <c r="DS431">
        <v>439.7589285714286</v>
      </c>
      <c r="DT431">
        <v>475.18075</v>
      </c>
      <c r="DU431">
        <v>24.05397142857143</v>
      </c>
      <c r="DV431">
        <v>21.28607857142857</v>
      </c>
      <c r="DW431">
        <v>439.5769285714286</v>
      </c>
      <c r="DX431">
        <v>23.90313214285714</v>
      </c>
      <c r="DY431">
        <v>499.9989642857143</v>
      </c>
      <c r="DZ431">
        <v>90.39113214285715</v>
      </c>
      <c r="EA431">
        <v>0.03024512142857143</v>
      </c>
      <c r="EB431">
        <v>30.28102142857143</v>
      </c>
      <c r="EC431">
        <v>29.98765357142857</v>
      </c>
      <c r="ED431">
        <v>999.9000000000002</v>
      </c>
      <c r="EE431">
        <v>0</v>
      </c>
      <c r="EF431">
        <v>0</v>
      </c>
      <c r="EG431">
        <v>9998.972142857145</v>
      </c>
      <c r="EH431">
        <v>0</v>
      </c>
      <c r="EI431">
        <v>11.8598</v>
      </c>
      <c r="EJ431">
        <v>-35.42179642857143</v>
      </c>
      <c r="EK431">
        <v>450.5977857142856</v>
      </c>
      <c r="EL431">
        <v>485.5151071428572</v>
      </c>
      <c r="EM431">
        <v>2.767905714285714</v>
      </c>
      <c r="EN431">
        <v>475.18075</v>
      </c>
      <c r="EO431">
        <v>21.28607857142857</v>
      </c>
      <c r="EP431">
        <v>2.174267142857143</v>
      </c>
      <c r="EQ431">
        <v>1.924071785714286</v>
      </c>
      <c r="ER431">
        <v>18.77395</v>
      </c>
      <c r="ES431">
        <v>16.83297142857143</v>
      </c>
      <c r="ET431">
        <v>1999.998214285714</v>
      </c>
      <c r="EU431">
        <v>0.9799969285714284</v>
      </c>
      <c r="EV431">
        <v>0.02000319285714286</v>
      </c>
      <c r="EW431">
        <v>0</v>
      </c>
      <c r="EX431">
        <v>426.9494285714285</v>
      </c>
      <c r="EY431">
        <v>5.00097</v>
      </c>
      <c r="EZ431">
        <v>8678.299999999999</v>
      </c>
      <c r="FA431">
        <v>16707.53571428571</v>
      </c>
      <c r="FB431">
        <v>40.68699999999999</v>
      </c>
      <c r="FC431">
        <v>41.0597857142857</v>
      </c>
      <c r="FD431">
        <v>40.625</v>
      </c>
      <c r="FE431">
        <v>40.656</v>
      </c>
      <c r="FF431">
        <v>41.31199999999999</v>
      </c>
      <c r="FG431">
        <v>1955.095714285714</v>
      </c>
      <c r="FH431">
        <v>39.9025</v>
      </c>
      <c r="FI431">
        <v>0</v>
      </c>
      <c r="FJ431">
        <v>1758653967.6</v>
      </c>
      <c r="FK431">
        <v>0</v>
      </c>
      <c r="FL431">
        <v>426.9559230769231</v>
      </c>
      <c r="FM431">
        <v>-1.887384604655102</v>
      </c>
      <c r="FN431">
        <v>-35.8307692482211</v>
      </c>
      <c r="FO431">
        <v>8678.278076923078</v>
      </c>
      <c r="FP431">
        <v>15</v>
      </c>
      <c r="FQ431">
        <v>0</v>
      </c>
      <c r="FR431" t="s">
        <v>441</v>
      </c>
      <c r="FS431">
        <v>1747247426.5</v>
      </c>
      <c r="FT431">
        <v>1747247420.5</v>
      </c>
      <c r="FU431">
        <v>0</v>
      </c>
      <c r="FV431">
        <v>1.027</v>
      </c>
      <c r="FW431">
        <v>0.031</v>
      </c>
      <c r="FX431">
        <v>0.02</v>
      </c>
      <c r="FY431">
        <v>0.05</v>
      </c>
      <c r="FZ431">
        <v>420</v>
      </c>
      <c r="GA431">
        <v>16</v>
      </c>
      <c r="GB431">
        <v>0.01</v>
      </c>
      <c r="GC431">
        <v>0.1</v>
      </c>
      <c r="GD431">
        <v>-33.66787</v>
      </c>
      <c r="GE431">
        <v>-35.65664690431517</v>
      </c>
      <c r="GF431">
        <v>3.610985202074359</v>
      </c>
      <c r="GG431">
        <v>0</v>
      </c>
      <c r="GH431">
        <v>427.0898823529411</v>
      </c>
      <c r="GI431">
        <v>-2.338670735936858</v>
      </c>
      <c r="GJ431">
        <v>0.2872307705851427</v>
      </c>
      <c r="GK431">
        <v>-1</v>
      </c>
      <c r="GL431">
        <v>2.75305325</v>
      </c>
      <c r="GM431">
        <v>0.3760472420262649</v>
      </c>
      <c r="GN431">
        <v>0.03661541310619754</v>
      </c>
      <c r="GO431">
        <v>0</v>
      </c>
      <c r="GP431">
        <v>0</v>
      </c>
      <c r="GQ431">
        <v>2</v>
      </c>
      <c r="GR431" t="s">
        <v>482</v>
      </c>
      <c r="GS431">
        <v>3.13584</v>
      </c>
      <c r="GT431">
        <v>2.69055</v>
      </c>
      <c r="GU431">
        <v>0.101195</v>
      </c>
      <c r="GV431">
        <v>0.106191</v>
      </c>
      <c r="GW431">
        <v>0.106468</v>
      </c>
      <c r="GX431">
        <v>0.0964546</v>
      </c>
      <c r="GY431">
        <v>28577.3</v>
      </c>
      <c r="GZ431">
        <v>28471.5</v>
      </c>
      <c r="HA431">
        <v>29555</v>
      </c>
      <c r="HB431">
        <v>29436.3</v>
      </c>
      <c r="HC431">
        <v>34889.1</v>
      </c>
      <c r="HD431">
        <v>35231.9</v>
      </c>
      <c r="HE431">
        <v>41589.9</v>
      </c>
      <c r="HF431">
        <v>41823.7</v>
      </c>
      <c r="HG431">
        <v>1.92582</v>
      </c>
      <c r="HH431">
        <v>1.87348</v>
      </c>
      <c r="HI431">
        <v>0.08791690000000001</v>
      </c>
      <c r="HJ431">
        <v>0</v>
      </c>
      <c r="HK431">
        <v>28.5503</v>
      </c>
      <c r="HL431">
        <v>999.9</v>
      </c>
      <c r="HM431">
        <v>50.5</v>
      </c>
      <c r="HN431">
        <v>31.6</v>
      </c>
      <c r="HO431">
        <v>26.0801</v>
      </c>
      <c r="HP431">
        <v>61.8798</v>
      </c>
      <c r="HQ431">
        <v>25.9936</v>
      </c>
      <c r="HR431">
        <v>1</v>
      </c>
      <c r="HS431">
        <v>0.0665447</v>
      </c>
      <c r="HT431">
        <v>-1.00238</v>
      </c>
      <c r="HU431">
        <v>20.3362</v>
      </c>
      <c r="HV431">
        <v>5.21624</v>
      </c>
      <c r="HW431">
        <v>12.0144</v>
      </c>
      <c r="HX431">
        <v>4.98755</v>
      </c>
      <c r="HY431">
        <v>3.28775</v>
      </c>
      <c r="HZ431">
        <v>9999</v>
      </c>
      <c r="IA431">
        <v>9999</v>
      </c>
      <c r="IB431">
        <v>9999</v>
      </c>
      <c r="IC431">
        <v>999.9</v>
      </c>
      <c r="ID431">
        <v>1.86753</v>
      </c>
      <c r="IE431">
        <v>1.86672</v>
      </c>
      <c r="IF431">
        <v>1.86602</v>
      </c>
      <c r="IG431">
        <v>1.866</v>
      </c>
      <c r="IH431">
        <v>1.86788</v>
      </c>
      <c r="II431">
        <v>1.87028</v>
      </c>
      <c r="IJ431">
        <v>1.86895</v>
      </c>
      <c r="IK431">
        <v>1.87042</v>
      </c>
      <c r="IL431">
        <v>0</v>
      </c>
      <c r="IM431">
        <v>0</v>
      </c>
      <c r="IN431">
        <v>0</v>
      </c>
      <c r="IO431">
        <v>0</v>
      </c>
      <c r="IP431" t="s">
        <v>443</v>
      </c>
      <c r="IQ431" t="s">
        <v>444</v>
      </c>
      <c r="IR431" t="s">
        <v>445</v>
      </c>
      <c r="IS431" t="s">
        <v>445</v>
      </c>
      <c r="IT431" t="s">
        <v>445</v>
      </c>
      <c r="IU431" t="s">
        <v>445</v>
      </c>
      <c r="IV431">
        <v>0</v>
      </c>
      <c r="IW431">
        <v>100</v>
      </c>
      <c r="IX431">
        <v>100</v>
      </c>
      <c r="IY431">
        <v>0.178</v>
      </c>
      <c r="IZ431">
        <v>0.151</v>
      </c>
      <c r="JA431">
        <v>0.1520806729546384</v>
      </c>
      <c r="JB431">
        <v>0.0003178419753343253</v>
      </c>
      <c r="JC431">
        <v>-6.012475575984678E-07</v>
      </c>
      <c r="JD431">
        <v>7.594320938325871E-11</v>
      </c>
      <c r="JE431">
        <v>-0.06537213769188976</v>
      </c>
      <c r="JF431">
        <v>-0.002779077146552394</v>
      </c>
      <c r="JG431">
        <v>0.0007843295920201409</v>
      </c>
      <c r="JH431">
        <v>-1.211717912536145E-05</v>
      </c>
      <c r="JI431">
        <v>4</v>
      </c>
      <c r="JJ431">
        <v>2338</v>
      </c>
      <c r="JK431">
        <v>1</v>
      </c>
      <c r="JL431">
        <v>27</v>
      </c>
      <c r="JM431">
        <v>190109</v>
      </c>
      <c r="JN431">
        <v>190109.1</v>
      </c>
      <c r="JO431">
        <v>1.2146</v>
      </c>
      <c r="JP431">
        <v>2.27417</v>
      </c>
      <c r="JQ431">
        <v>1.39771</v>
      </c>
      <c r="JR431">
        <v>2.34619</v>
      </c>
      <c r="JS431">
        <v>1.49536</v>
      </c>
      <c r="JT431">
        <v>2.57568</v>
      </c>
      <c r="JU431">
        <v>36.5051</v>
      </c>
      <c r="JV431">
        <v>24.07</v>
      </c>
      <c r="JW431">
        <v>18</v>
      </c>
      <c r="JX431">
        <v>488.842</v>
      </c>
      <c r="JY431">
        <v>445.973</v>
      </c>
      <c r="JZ431">
        <v>29.305</v>
      </c>
      <c r="KA431">
        <v>28.4341</v>
      </c>
      <c r="KB431">
        <v>30</v>
      </c>
      <c r="KC431">
        <v>28.2723</v>
      </c>
      <c r="KD431">
        <v>28.2007</v>
      </c>
      <c r="KE431">
        <v>24.3765</v>
      </c>
      <c r="KF431">
        <v>25.4169</v>
      </c>
      <c r="KG431">
        <v>59.5146</v>
      </c>
      <c r="KH431">
        <v>29.2937</v>
      </c>
      <c r="KI431">
        <v>520.292</v>
      </c>
      <c r="KJ431">
        <v>21.2183</v>
      </c>
      <c r="KK431">
        <v>101.011</v>
      </c>
      <c r="KL431">
        <v>100.569</v>
      </c>
    </row>
    <row r="432" spans="1:298">
      <c r="A432">
        <v>416</v>
      </c>
      <c r="B432">
        <v>1758653971.6</v>
      </c>
      <c r="C432">
        <v>12345.59999990463</v>
      </c>
      <c r="D432" t="s">
        <v>1280</v>
      </c>
      <c r="E432" t="s">
        <v>1281</v>
      </c>
      <c r="F432">
        <v>5</v>
      </c>
      <c r="G432" t="s">
        <v>1219</v>
      </c>
      <c r="H432" t="s">
        <v>437</v>
      </c>
      <c r="I432" t="s">
        <v>438</v>
      </c>
      <c r="J432">
        <v>1758653964.1</v>
      </c>
      <c r="K432">
        <f>(L432)/1000</f>
        <v>0</v>
      </c>
      <c r="L432">
        <f>IF(DQ432, AO432, AI432)</f>
        <v>0</v>
      </c>
      <c r="M432">
        <f>IF(DQ432, AJ432, AH432)</f>
        <v>0</v>
      </c>
      <c r="N432">
        <f>DS432 - IF(AV432&gt;1, M432*DM432*100.0/(AX432), 0)</f>
        <v>0</v>
      </c>
      <c r="O432">
        <f>((U432-K432/2)*N432-M432)/(U432+K432/2)</f>
        <v>0</v>
      </c>
      <c r="P432">
        <f>O432*(DZ432+EA432)/1000.0</f>
        <v>0</v>
      </c>
      <c r="Q432">
        <f>(DS432 - IF(AV432&gt;1, M432*DM432*100.0/(AX432), 0))*(DZ432+EA432)/1000.0</f>
        <v>0</v>
      </c>
      <c r="R432">
        <f>2.0/((1/T432-1/S432)+SIGN(T432)*SQRT((1/T432-1/S432)*(1/T432-1/S432) + 4*DN432/((DN432+1)*(DN432+1))*(2*1/T432*1/S432-1/S432*1/S432)))</f>
        <v>0</v>
      </c>
      <c r="S432">
        <f>IF(LEFT(DO432,1)&lt;&gt;"0",IF(LEFT(DO432,1)="1",3.0,DP432),$D$5+$E$5*(EG432*DZ432/($K$5*1000))+$F$5*(EG432*DZ432/($K$5*1000))*MAX(MIN(DM432,$J$5),$I$5)*MAX(MIN(DM432,$J$5),$I$5)+$G$5*MAX(MIN(DM432,$J$5),$I$5)*(EG432*DZ432/($K$5*1000))+$H$5*(EG432*DZ432/($K$5*1000))*(EG432*DZ432/($K$5*1000)))</f>
        <v>0</v>
      </c>
      <c r="T432">
        <f>K432*(1000-(1000*0.61365*exp(17.502*X432/(240.97+X432))/(DZ432+EA432)+DU432)/2)/(1000*0.61365*exp(17.502*X432/(240.97+X432))/(DZ432+EA432)-DU432)</f>
        <v>0</v>
      </c>
      <c r="U432">
        <f>1/((DN432+1)/(R432/1.6)+1/(S432/1.37)) + DN432/((DN432+1)/(R432/1.6) + DN432/(S432/1.37))</f>
        <v>0</v>
      </c>
      <c r="V432">
        <f>(DI432*DL432)</f>
        <v>0</v>
      </c>
      <c r="W432">
        <f>(EB432+(V432+2*0.95*5.67E-8*(((EB432+$B$7)+273)^4-(EB432+273)^4)-44100*K432)/(1.84*29.3*S432+8*0.95*5.67E-8*(EB432+273)^3))</f>
        <v>0</v>
      </c>
      <c r="X432">
        <f>($C$7*EC432+$D$7*ED432+$E$7*W432)</f>
        <v>0</v>
      </c>
      <c r="Y432">
        <f>0.61365*exp(17.502*X432/(240.97+X432))</f>
        <v>0</v>
      </c>
      <c r="Z432">
        <f>(AA432/AB432*100)</f>
        <v>0</v>
      </c>
      <c r="AA432">
        <f>DU432*(DZ432+EA432)/1000</f>
        <v>0</v>
      </c>
      <c r="AB432">
        <f>0.61365*exp(17.502*EB432/(240.97+EB432))</f>
        <v>0</v>
      </c>
      <c r="AC432">
        <f>(Y432-DU432*(DZ432+EA432)/1000)</f>
        <v>0</v>
      </c>
      <c r="AD432">
        <f>(-K432*44100)</f>
        <v>0</v>
      </c>
      <c r="AE432">
        <f>2*29.3*S432*0.92*(EB432-X432)</f>
        <v>0</v>
      </c>
      <c r="AF432">
        <f>2*0.95*5.67E-8*(((EB432+$B$7)+273)^4-(X432+273)^4)</f>
        <v>0</v>
      </c>
      <c r="AG432">
        <f>V432+AF432+AD432+AE432</f>
        <v>0</v>
      </c>
      <c r="AH432">
        <f>DY432*AV432*(DT432-DS432*(1000-AV432*DV432)/(1000-AV432*DU432))/(100*DM432)</f>
        <v>0</v>
      </c>
      <c r="AI432">
        <f>1000*DY432*AV432*(DU432-DV432)/(100*DM432*(1000-AV432*DU432))</f>
        <v>0</v>
      </c>
      <c r="AJ432">
        <f>(AK432 - AL432 - DZ432*1E3/(8.314*(EB432+273.15)) * AN432/DY432 * AM432) * DY432/(100*DM432) * (1000 - DV432)/1000</f>
        <v>0</v>
      </c>
      <c r="AK432">
        <v>518.8170945983302</v>
      </c>
      <c r="AL432">
        <v>490.0538666666665</v>
      </c>
      <c r="AM432">
        <v>3.347824949991534</v>
      </c>
      <c r="AN432">
        <v>64.96045199614291</v>
      </c>
      <c r="AO432">
        <f>(AQ432 - AP432 + DZ432*1E3/(8.314*(EB432+273.15)) * AS432/DY432 * AR432) * DY432/(100*DM432) * 1000/(1000 - AQ432)</f>
        <v>0</v>
      </c>
      <c r="AP432">
        <v>21.25348148914245</v>
      </c>
      <c r="AQ432">
        <v>24.05995999999999</v>
      </c>
      <c r="AR432">
        <v>-5.50238950198413E-05</v>
      </c>
      <c r="AS432">
        <v>107.0869197867366</v>
      </c>
      <c r="AT432">
        <v>0</v>
      </c>
      <c r="AU432">
        <v>0</v>
      </c>
      <c r="AV432">
        <f>IF(AT432*$H$13&gt;=AX432,1.0,(AX432/(AX432-AT432*$H$13)))</f>
        <v>0</v>
      </c>
      <c r="AW432">
        <f>(AV432-1)*100</f>
        <v>0</v>
      </c>
      <c r="AX432">
        <f>MAX(0,($B$13+$C$13*EG432)/(1+$D$13*EG432)*DZ432/(EB432+273)*$E$13)</f>
        <v>0</v>
      </c>
      <c r="AY432" t="s">
        <v>439</v>
      </c>
      <c r="AZ432" t="s">
        <v>439</v>
      </c>
      <c r="BA432">
        <v>0</v>
      </c>
      <c r="BB432">
        <v>0</v>
      </c>
      <c r="BC432">
        <f>1-BA432/BB432</f>
        <v>0</v>
      </c>
      <c r="BD432">
        <v>0</v>
      </c>
      <c r="BE432" t="s">
        <v>439</v>
      </c>
      <c r="BF432" t="s">
        <v>439</v>
      </c>
      <c r="BG432">
        <v>0</v>
      </c>
      <c r="BH432">
        <v>0</v>
      </c>
      <c r="BI432">
        <f>1-BG432/BH432</f>
        <v>0</v>
      </c>
      <c r="BJ432">
        <v>0.5</v>
      </c>
      <c r="BK432">
        <f>DJ432</f>
        <v>0</v>
      </c>
      <c r="BL432">
        <f>M432</f>
        <v>0</v>
      </c>
      <c r="BM432">
        <f>BI432*BJ432*BK432</f>
        <v>0</v>
      </c>
      <c r="BN432">
        <f>(BL432-BD432)/BK432</f>
        <v>0</v>
      </c>
      <c r="BO432">
        <f>(BB432-BH432)/BH432</f>
        <v>0</v>
      </c>
      <c r="BP432">
        <f>BA432/(BC432+BA432/BH432)</f>
        <v>0</v>
      </c>
      <c r="BQ432" t="s">
        <v>439</v>
      </c>
      <c r="BR432">
        <v>0</v>
      </c>
      <c r="BS432">
        <f>IF(BR432&lt;&gt;0, BR432, BP432)</f>
        <v>0</v>
      </c>
      <c r="BT432">
        <f>1-BS432/BH432</f>
        <v>0</v>
      </c>
      <c r="BU432">
        <f>(BH432-BG432)/(BH432-BS432)</f>
        <v>0</v>
      </c>
      <c r="BV432">
        <f>(BB432-BH432)/(BB432-BS432)</f>
        <v>0</v>
      </c>
      <c r="BW432">
        <f>(BH432-BG432)/(BH432-BA432)</f>
        <v>0</v>
      </c>
      <c r="BX432">
        <f>(BB432-BH432)/(BB432-BA432)</f>
        <v>0</v>
      </c>
      <c r="BY432">
        <f>(BU432*BS432/BG432)</f>
        <v>0</v>
      </c>
      <c r="BZ432">
        <f>(1-BY432)</f>
        <v>0</v>
      </c>
      <c r="DI432">
        <f>$B$11*EH432+$C$11*EI432+$F$11*ET432*(1-EW432)</f>
        <v>0</v>
      </c>
      <c r="DJ432">
        <f>DI432*DK432</f>
        <v>0</v>
      </c>
      <c r="DK432">
        <f>($B$11*$D$9+$C$11*$D$9+$F$11*((FG432+EY432)/MAX(FG432+EY432+FH432, 0.1)*$I$9+FH432/MAX(FG432+EY432+FH432, 0.1)*$J$9))/($B$11+$C$11+$F$11)</f>
        <v>0</v>
      </c>
      <c r="DL432">
        <f>($B$11*$K$9+$C$11*$K$9+$F$11*((FG432+EY432)/MAX(FG432+EY432+FH432, 0.1)*$P$9+FH432/MAX(FG432+EY432+FH432, 0.1)*$Q$9))/($B$11+$C$11+$F$11)</f>
        <v>0</v>
      </c>
      <c r="DM432">
        <v>2.96</v>
      </c>
      <c r="DN432">
        <v>0.5</v>
      </c>
      <c r="DO432" t="s">
        <v>440</v>
      </c>
      <c r="DP432">
        <v>2</v>
      </c>
      <c r="DQ432" t="b">
        <v>1</v>
      </c>
      <c r="DR432">
        <v>1758653964.1</v>
      </c>
      <c r="DS432">
        <v>455.8186666666666</v>
      </c>
      <c r="DT432">
        <v>492.8882222222222</v>
      </c>
      <c r="DU432">
        <v>24.0628037037037</v>
      </c>
      <c r="DV432">
        <v>21.27000740740741</v>
      </c>
      <c r="DW432">
        <v>455.6394814814815</v>
      </c>
      <c r="DX432">
        <v>23.91184444444444</v>
      </c>
      <c r="DY432">
        <v>499.9872962962963</v>
      </c>
      <c r="DZ432">
        <v>90.39094444444446</v>
      </c>
      <c r="EA432">
        <v>0.03013785185185185</v>
      </c>
      <c r="EB432">
        <v>30.27986296296296</v>
      </c>
      <c r="EC432">
        <v>29.98295925925926</v>
      </c>
      <c r="ED432">
        <v>999.9000000000001</v>
      </c>
      <c r="EE432">
        <v>0</v>
      </c>
      <c r="EF432">
        <v>0</v>
      </c>
      <c r="EG432">
        <v>10008.56185185185</v>
      </c>
      <c r="EH432">
        <v>0</v>
      </c>
      <c r="EI432">
        <v>11.8598</v>
      </c>
      <c r="EJ432">
        <v>-37.06958518518518</v>
      </c>
      <c r="EK432">
        <v>467.0574444444444</v>
      </c>
      <c r="EL432">
        <v>503.5995555555556</v>
      </c>
      <c r="EM432">
        <v>2.792807407407408</v>
      </c>
      <c r="EN432">
        <v>492.8882222222222</v>
      </c>
      <c r="EO432">
        <v>21.27000740740741</v>
      </c>
      <c r="EP432">
        <v>2.175060370370371</v>
      </c>
      <c r="EQ432">
        <v>1.922615185185185</v>
      </c>
      <c r="ER432">
        <v>18.77978888888889</v>
      </c>
      <c r="ES432">
        <v>16.82102592592592</v>
      </c>
      <c r="ET432">
        <v>2000.012962962963</v>
      </c>
      <c r="EU432">
        <v>0.9799966666666665</v>
      </c>
      <c r="EV432">
        <v>0.02000347407407408</v>
      </c>
      <c r="EW432">
        <v>0</v>
      </c>
      <c r="EX432">
        <v>426.7812222222222</v>
      </c>
      <c r="EY432">
        <v>5.00097</v>
      </c>
      <c r="EZ432">
        <v>8675.286666666667</v>
      </c>
      <c r="FA432">
        <v>16707.66666666666</v>
      </c>
      <c r="FB432">
        <v>40.68699999999999</v>
      </c>
      <c r="FC432">
        <v>41.0551111111111</v>
      </c>
      <c r="FD432">
        <v>40.625</v>
      </c>
      <c r="FE432">
        <v>40.66633333333333</v>
      </c>
      <c r="FF432">
        <v>41.31199999999999</v>
      </c>
      <c r="FG432">
        <v>1955.10962962963</v>
      </c>
      <c r="FH432">
        <v>39.90333333333334</v>
      </c>
      <c r="FI432">
        <v>0</v>
      </c>
      <c r="FJ432">
        <v>1758653973</v>
      </c>
      <c r="FK432">
        <v>0</v>
      </c>
      <c r="FL432">
        <v>426.80916</v>
      </c>
      <c r="FM432">
        <v>-1.113076915146888</v>
      </c>
      <c r="FN432">
        <v>-35.51999999476376</v>
      </c>
      <c r="FO432">
        <v>8674.888800000001</v>
      </c>
      <c r="FP432">
        <v>15</v>
      </c>
      <c r="FQ432">
        <v>0</v>
      </c>
      <c r="FR432" t="s">
        <v>441</v>
      </c>
      <c r="FS432">
        <v>1747247426.5</v>
      </c>
      <c r="FT432">
        <v>1747247420.5</v>
      </c>
      <c r="FU432">
        <v>0</v>
      </c>
      <c r="FV432">
        <v>1.027</v>
      </c>
      <c r="FW432">
        <v>0.031</v>
      </c>
      <c r="FX432">
        <v>0.02</v>
      </c>
      <c r="FY432">
        <v>0.05</v>
      </c>
      <c r="FZ432">
        <v>420</v>
      </c>
      <c r="GA432">
        <v>16</v>
      </c>
      <c r="GB432">
        <v>0.01</v>
      </c>
      <c r="GC432">
        <v>0.1</v>
      </c>
      <c r="GD432">
        <v>-35.716265</v>
      </c>
      <c r="GE432">
        <v>-21.1587242026266</v>
      </c>
      <c r="GF432">
        <v>2.155673645470251</v>
      </c>
      <c r="GG432">
        <v>0</v>
      </c>
      <c r="GH432">
        <v>426.9530294117646</v>
      </c>
      <c r="GI432">
        <v>-1.750481276039108</v>
      </c>
      <c r="GJ432">
        <v>0.2567577807165304</v>
      </c>
      <c r="GK432">
        <v>-1</v>
      </c>
      <c r="GL432">
        <v>2.7737895</v>
      </c>
      <c r="GM432">
        <v>0.3214340712945567</v>
      </c>
      <c r="GN432">
        <v>0.03211945126788439</v>
      </c>
      <c r="GO432">
        <v>0</v>
      </c>
      <c r="GP432">
        <v>0</v>
      </c>
      <c r="GQ432">
        <v>2</v>
      </c>
      <c r="GR432" t="s">
        <v>482</v>
      </c>
      <c r="GS432">
        <v>3.13602</v>
      </c>
      <c r="GT432">
        <v>2.68988</v>
      </c>
      <c r="GU432">
        <v>0.103822</v>
      </c>
      <c r="GV432">
        <v>0.108759</v>
      </c>
      <c r="GW432">
        <v>0.106465</v>
      </c>
      <c r="GX432">
        <v>0.0964492</v>
      </c>
      <c r="GY432">
        <v>28493.9</v>
      </c>
      <c r="GZ432">
        <v>28389.3</v>
      </c>
      <c r="HA432">
        <v>29555.1</v>
      </c>
      <c r="HB432">
        <v>29435.9</v>
      </c>
      <c r="HC432">
        <v>34889.4</v>
      </c>
      <c r="HD432">
        <v>35231.7</v>
      </c>
      <c r="HE432">
        <v>41590.1</v>
      </c>
      <c r="HF432">
        <v>41823.1</v>
      </c>
      <c r="HG432">
        <v>1.92617</v>
      </c>
      <c r="HH432">
        <v>1.8732</v>
      </c>
      <c r="HI432">
        <v>0.0882894</v>
      </c>
      <c r="HJ432">
        <v>0</v>
      </c>
      <c r="HK432">
        <v>28.5465</v>
      </c>
      <c r="HL432">
        <v>999.9</v>
      </c>
      <c r="HM432">
        <v>50.4</v>
      </c>
      <c r="HN432">
        <v>31.6</v>
      </c>
      <c r="HO432">
        <v>26.0279</v>
      </c>
      <c r="HP432">
        <v>61.7998</v>
      </c>
      <c r="HQ432">
        <v>26.0417</v>
      </c>
      <c r="HR432">
        <v>1</v>
      </c>
      <c r="HS432">
        <v>0.0662957</v>
      </c>
      <c r="HT432">
        <v>-0.981274</v>
      </c>
      <c r="HU432">
        <v>20.336</v>
      </c>
      <c r="HV432">
        <v>5.21579</v>
      </c>
      <c r="HW432">
        <v>12.0129</v>
      </c>
      <c r="HX432">
        <v>4.98625</v>
      </c>
      <c r="HY432">
        <v>3.28765</v>
      </c>
      <c r="HZ432">
        <v>9999</v>
      </c>
      <c r="IA432">
        <v>9999</v>
      </c>
      <c r="IB432">
        <v>9999</v>
      </c>
      <c r="IC432">
        <v>999.9</v>
      </c>
      <c r="ID432">
        <v>1.86754</v>
      </c>
      <c r="IE432">
        <v>1.86675</v>
      </c>
      <c r="IF432">
        <v>1.86602</v>
      </c>
      <c r="IG432">
        <v>1.86601</v>
      </c>
      <c r="IH432">
        <v>1.86788</v>
      </c>
      <c r="II432">
        <v>1.87027</v>
      </c>
      <c r="IJ432">
        <v>1.86895</v>
      </c>
      <c r="IK432">
        <v>1.87042</v>
      </c>
      <c r="IL432">
        <v>0</v>
      </c>
      <c r="IM432">
        <v>0</v>
      </c>
      <c r="IN432">
        <v>0</v>
      </c>
      <c r="IO432">
        <v>0</v>
      </c>
      <c r="IP432" t="s">
        <v>443</v>
      </c>
      <c r="IQ432" t="s">
        <v>444</v>
      </c>
      <c r="IR432" t="s">
        <v>445</v>
      </c>
      <c r="IS432" t="s">
        <v>445</v>
      </c>
      <c r="IT432" t="s">
        <v>445</v>
      </c>
      <c r="IU432" t="s">
        <v>445</v>
      </c>
      <c r="IV432">
        <v>0</v>
      </c>
      <c r="IW432">
        <v>100</v>
      </c>
      <c r="IX432">
        <v>100</v>
      </c>
      <c r="IY432">
        <v>0.175</v>
      </c>
      <c r="IZ432">
        <v>0.151</v>
      </c>
      <c r="JA432">
        <v>0.1520806729546384</v>
      </c>
      <c r="JB432">
        <v>0.0003178419753343253</v>
      </c>
      <c r="JC432">
        <v>-6.012475575984678E-07</v>
      </c>
      <c r="JD432">
        <v>7.594320938325871E-11</v>
      </c>
      <c r="JE432">
        <v>-0.06537213769188976</v>
      </c>
      <c r="JF432">
        <v>-0.002779077146552394</v>
      </c>
      <c r="JG432">
        <v>0.0007843295920201409</v>
      </c>
      <c r="JH432">
        <v>-1.211717912536145E-05</v>
      </c>
      <c r="JI432">
        <v>4</v>
      </c>
      <c r="JJ432">
        <v>2338</v>
      </c>
      <c r="JK432">
        <v>1</v>
      </c>
      <c r="JL432">
        <v>27</v>
      </c>
      <c r="JM432">
        <v>190109.1</v>
      </c>
      <c r="JN432">
        <v>190109.2</v>
      </c>
      <c r="JO432">
        <v>1.24878</v>
      </c>
      <c r="JP432">
        <v>2.27173</v>
      </c>
      <c r="JQ432">
        <v>1.39771</v>
      </c>
      <c r="JR432">
        <v>2.34863</v>
      </c>
      <c r="JS432">
        <v>1.49536</v>
      </c>
      <c r="JT432">
        <v>2.71729</v>
      </c>
      <c r="JU432">
        <v>36.5051</v>
      </c>
      <c r="JV432">
        <v>24.07</v>
      </c>
      <c r="JW432">
        <v>18</v>
      </c>
      <c r="JX432">
        <v>489.063</v>
      </c>
      <c r="JY432">
        <v>445.816</v>
      </c>
      <c r="JZ432">
        <v>29.313</v>
      </c>
      <c r="KA432">
        <v>28.4341</v>
      </c>
      <c r="KB432">
        <v>30.0001</v>
      </c>
      <c r="KC432">
        <v>28.2723</v>
      </c>
      <c r="KD432">
        <v>28.2024</v>
      </c>
      <c r="KE432">
        <v>25.0543</v>
      </c>
      <c r="KF432">
        <v>25.4169</v>
      </c>
      <c r="KG432">
        <v>59.5146</v>
      </c>
      <c r="KH432">
        <v>29.3063</v>
      </c>
      <c r="KI432">
        <v>540.446</v>
      </c>
      <c r="KJ432">
        <v>21.2085</v>
      </c>
      <c r="KK432">
        <v>101.011</v>
      </c>
      <c r="KL432">
        <v>100.567</v>
      </c>
    </row>
    <row r="433" spans="1:298">
      <c r="A433">
        <v>417</v>
      </c>
      <c r="B433">
        <v>1758653976.6</v>
      </c>
      <c r="C433">
        <v>12350.59999990463</v>
      </c>
      <c r="D433" t="s">
        <v>1282</v>
      </c>
      <c r="E433" t="s">
        <v>1283</v>
      </c>
      <c r="F433">
        <v>5</v>
      </c>
      <c r="G433" t="s">
        <v>1219</v>
      </c>
      <c r="H433" t="s">
        <v>437</v>
      </c>
      <c r="I433" t="s">
        <v>438</v>
      </c>
      <c r="J433">
        <v>1758653968.814285</v>
      </c>
      <c r="K433">
        <f>(L433)/1000</f>
        <v>0</v>
      </c>
      <c r="L433">
        <f>IF(DQ433, AO433, AI433)</f>
        <v>0</v>
      </c>
      <c r="M433">
        <f>IF(DQ433, AJ433, AH433)</f>
        <v>0</v>
      </c>
      <c r="N433">
        <f>DS433 - IF(AV433&gt;1, M433*DM433*100.0/(AX433), 0)</f>
        <v>0</v>
      </c>
      <c r="O433">
        <f>((U433-K433/2)*N433-M433)/(U433+K433/2)</f>
        <v>0</v>
      </c>
      <c r="P433">
        <f>O433*(DZ433+EA433)/1000.0</f>
        <v>0</v>
      </c>
      <c r="Q433">
        <f>(DS433 - IF(AV433&gt;1, M433*DM433*100.0/(AX433), 0))*(DZ433+EA433)/1000.0</f>
        <v>0</v>
      </c>
      <c r="R433">
        <f>2.0/((1/T433-1/S433)+SIGN(T433)*SQRT((1/T433-1/S433)*(1/T433-1/S433) + 4*DN433/((DN433+1)*(DN433+1))*(2*1/T433*1/S433-1/S433*1/S433)))</f>
        <v>0</v>
      </c>
      <c r="S433">
        <f>IF(LEFT(DO433,1)&lt;&gt;"0",IF(LEFT(DO433,1)="1",3.0,DP433),$D$5+$E$5*(EG433*DZ433/($K$5*1000))+$F$5*(EG433*DZ433/($K$5*1000))*MAX(MIN(DM433,$J$5),$I$5)*MAX(MIN(DM433,$J$5),$I$5)+$G$5*MAX(MIN(DM433,$J$5),$I$5)*(EG433*DZ433/($K$5*1000))+$H$5*(EG433*DZ433/($K$5*1000))*(EG433*DZ433/($K$5*1000)))</f>
        <v>0</v>
      </c>
      <c r="T433">
        <f>K433*(1000-(1000*0.61365*exp(17.502*X433/(240.97+X433))/(DZ433+EA433)+DU433)/2)/(1000*0.61365*exp(17.502*X433/(240.97+X433))/(DZ433+EA433)-DU433)</f>
        <v>0</v>
      </c>
      <c r="U433">
        <f>1/((DN433+1)/(R433/1.6)+1/(S433/1.37)) + DN433/((DN433+1)/(R433/1.6) + DN433/(S433/1.37))</f>
        <v>0</v>
      </c>
      <c r="V433">
        <f>(DI433*DL433)</f>
        <v>0</v>
      </c>
      <c r="W433">
        <f>(EB433+(V433+2*0.95*5.67E-8*(((EB433+$B$7)+273)^4-(EB433+273)^4)-44100*K433)/(1.84*29.3*S433+8*0.95*5.67E-8*(EB433+273)^3))</f>
        <v>0</v>
      </c>
      <c r="X433">
        <f>($C$7*EC433+$D$7*ED433+$E$7*W433)</f>
        <v>0</v>
      </c>
      <c r="Y433">
        <f>0.61365*exp(17.502*X433/(240.97+X433))</f>
        <v>0</v>
      </c>
      <c r="Z433">
        <f>(AA433/AB433*100)</f>
        <v>0</v>
      </c>
      <c r="AA433">
        <f>DU433*(DZ433+EA433)/1000</f>
        <v>0</v>
      </c>
      <c r="AB433">
        <f>0.61365*exp(17.502*EB433/(240.97+EB433))</f>
        <v>0</v>
      </c>
      <c r="AC433">
        <f>(Y433-DU433*(DZ433+EA433)/1000)</f>
        <v>0</v>
      </c>
      <c r="AD433">
        <f>(-K433*44100)</f>
        <v>0</v>
      </c>
      <c r="AE433">
        <f>2*29.3*S433*0.92*(EB433-X433)</f>
        <v>0</v>
      </c>
      <c r="AF433">
        <f>2*0.95*5.67E-8*(((EB433+$B$7)+273)^4-(X433+273)^4)</f>
        <v>0</v>
      </c>
      <c r="AG433">
        <f>V433+AF433+AD433+AE433</f>
        <v>0</v>
      </c>
      <c r="AH433">
        <f>DY433*AV433*(DT433-DS433*(1000-AV433*DV433)/(1000-AV433*DU433))/(100*DM433)</f>
        <v>0</v>
      </c>
      <c r="AI433">
        <f>1000*DY433*AV433*(DU433-DV433)/(100*DM433*(1000-AV433*DU433))</f>
        <v>0</v>
      </c>
      <c r="AJ433">
        <f>(AK433 - AL433 - DZ433*1E3/(8.314*(EB433+273.15)) * AN433/DY433 * AM433) * DY433/(100*DM433) * (1000 - DV433)/1000</f>
        <v>0</v>
      </c>
      <c r="AK433">
        <v>536.0845423624869</v>
      </c>
      <c r="AL433">
        <v>507.0874545454542</v>
      </c>
      <c r="AM433">
        <v>3.424349782366984</v>
      </c>
      <c r="AN433">
        <v>64.96045199614291</v>
      </c>
      <c r="AO433">
        <f>(AQ433 - AP433 + DZ433*1E3/(8.314*(EB433+273.15)) * AS433/DY433 * AR433) * DY433/(100*DM433) * 1000/(1000 - AQ433)</f>
        <v>0</v>
      </c>
      <c r="AP433">
        <v>21.25415278017254</v>
      </c>
      <c r="AQ433">
        <v>24.05731757575757</v>
      </c>
      <c r="AR433">
        <v>-5.22273929788772E-05</v>
      </c>
      <c r="AS433">
        <v>107.0869197867366</v>
      </c>
      <c r="AT433">
        <v>0</v>
      </c>
      <c r="AU433">
        <v>0</v>
      </c>
      <c r="AV433">
        <f>IF(AT433*$H$13&gt;=AX433,1.0,(AX433/(AX433-AT433*$H$13)))</f>
        <v>0</v>
      </c>
      <c r="AW433">
        <f>(AV433-1)*100</f>
        <v>0</v>
      </c>
      <c r="AX433">
        <f>MAX(0,($B$13+$C$13*EG433)/(1+$D$13*EG433)*DZ433/(EB433+273)*$E$13)</f>
        <v>0</v>
      </c>
      <c r="AY433" t="s">
        <v>439</v>
      </c>
      <c r="AZ433" t="s">
        <v>439</v>
      </c>
      <c r="BA433">
        <v>0</v>
      </c>
      <c r="BB433">
        <v>0</v>
      </c>
      <c r="BC433">
        <f>1-BA433/BB433</f>
        <v>0</v>
      </c>
      <c r="BD433">
        <v>0</v>
      </c>
      <c r="BE433" t="s">
        <v>439</v>
      </c>
      <c r="BF433" t="s">
        <v>439</v>
      </c>
      <c r="BG433">
        <v>0</v>
      </c>
      <c r="BH433">
        <v>0</v>
      </c>
      <c r="BI433">
        <f>1-BG433/BH433</f>
        <v>0</v>
      </c>
      <c r="BJ433">
        <v>0.5</v>
      </c>
      <c r="BK433">
        <f>DJ433</f>
        <v>0</v>
      </c>
      <c r="BL433">
        <f>M433</f>
        <v>0</v>
      </c>
      <c r="BM433">
        <f>BI433*BJ433*BK433</f>
        <v>0</v>
      </c>
      <c r="BN433">
        <f>(BL433-BD433)/BK433</f>
        <v>0</v>
      </c>
      <c r="BO433">
        <f>(BB433-BH433)/BH433</f>
        <v>0</v>
      </c>
      <c r="BP433">
        <f>BA433/(BC433+BA433/BH433)</f>
        <v>0</v>
      </c>
      <c r="BQ433" t="s">
        <v>439</v>
      </c>
      <c r="BR433">
        <v>0</v>
      </c>
      <c r="BS433">
        <f>IF(BR433&lt;&gt;0, BR433, BP433)</f>
        <v>0</v>
      </c>
      <c r="BT433">
        <f>1-BS433/BH433</f>
        <v>0</v>
      </c>
      <c r="BU433">
        <f>(BH433-BG433)/(BH433-BS433)</f>
        <v>0</v>
      </c>
      <c r="BV433">
        <f>(BB433-BH433)/(BB433-BS433)</f>
        <v>0</v>
      </c>
      <c r="BW433">
        <f>(BH433-BG433)/(BH433-BA433)</f>
        <v>0</v>
      </c>
      <c r="BX433">
        <f>(BB433-BH433)/(BB433-BA433)</f>
        <v>0</v>
      </c>
      <c r="BY433">
        <f>(BU433*BS433/BG433)</f>
        <v>0</v>
      </c>
      <c r="BZ433">
        <f>(1-BY433)</f>
        <v>0</v>
      </c>
      <c r="DI433">
        <f>$B$11*EH433+$C$11*EI433+$F$11*ET433*(1-EW433)</f>
        <v>0</v>
      </c>
      <c r="DJ433">
        <f>DI433*DK433</f>
        <v>0</v>
      </c>
      <c r="DK433">
        <f>($B$11*$D$9+$C$11*$D$9+$F$11*((FG433+EY433)/MAX(FG433+EY433+FH433, 0.1)*$I$9+FH433/MAX(FG433+EY433+FH433, 0.1)*$J$9))/($B$11+$C$11+$F$11)</f>
        <v>0</v>
      </c>
      <c r="DL433">
        <f>($B$11*$K$9+$C$11*$K$9+$F$11*((FG433+EY433)/MAX(FG433+EY433+FH433, 0.1)*$P$9+FH433/MAX(FG433+EY433+FH433, 0.1)*$Q$9))/($B$11+$C$11+$F$11)</f>
        <v>0</v>
      </c>
      <c r="DM433">
        <v>2.96</v>
      </c>
      <c r="DN433">
        <v>0.5</v>
      </c>
      <c r="DO433" t="s">
        <v>440</v>
      </c>
      <c r="DP433">
        <v>2</v>
      </c>
      <c r="DQ433" t="b">
        <v>1</v>
      </c>
      <c r="DR433">
        <v>1758653968.814285</v>
      </c>
      <c r="DS433">
        <v>470.9222142857143</v>
      </c>
      <c r="DT433">
        <v>508.754</v>
      </c>
      <c r="DU433">
        <v>24.06274642857143</v>
      </c>
      <c r="DV433">
        <v>21.25727857142857</v>
      </c>
      <c r="DW433">
        <v>470.7460357142858</v>
      </c>
      <c r="DX433">
        <v>23.91177857142857</v>
      </c>
      <c r="DY433">
        <v>500.0039285714286</v>
      </c>
      <c r="DZ433">
        <v>90.39245714285714</v>
      </c>
      <c r="EA433">
        <v>0.03011453571428572</v>
      </c>
      <c r="EB433">
        <v>30.28324999999999</v>
      </c>
      <c r="EC433">
        <v>29.98269642857143</v>
      </c>
      <c r="ED433">
        <v>999.9000000000002</v>
      </c>
      <c r="EE433">
        <v>0</v>
      </c>
      <c r="EF433">
        <v>0</v>
      </c>
      <c r="EG433">
        <v>10005.10785714286</v>
      </c>
      <c r="EH433">
        <v>0</v>
      </c>
      <c r="EI433">
        <v>11.8598</v>
      </c>
      <c r="EJ433">
        <v>-37.83169285714285</v>
      </c>
      <c r="EK433">
        <v>482.533357142857</v>
      </c>
      <c r="EL433">
        <v>519.8035357142857</v>
      </c>
      <c r="EM433">
        <v>2.805475714285715</v>
      </c>
      <c r="EN433">
        <v>508.754</v>
      </c>
      <c r="EO433">
        <v>21.25727857142857</v>
      </c>
      <c r="EP433">
        <v>2.175091071428572</v>
      </c>
      <c r="EQ433">
        <v>1.9214975</v>
      </c>
      <c r="ER433">
        <v>18.78001785714286</v>
      </c>
      <c r="ES433">
        <v>16.81186428571429</v>
      </c>
      <c r="ET433">
        <v>2000.008571428572</v>
      </c>
      <c r="EU433">
        <v>0.9799970357142856</v>
      </c>
      <c r="EV433">
        <v>0.02000308928571429</v>
      </c>
      <c r="EW433">
        <v>0</v>
      </c>
      <c r="EX433">
        <v>426.6889285714286</v>
      </c>
      <c r="EY433">
        <v>5.00097</v>
      </c>
      <c r="EZ433">
        <v>8672.558928571429</v>
      </c>
      <c r="FA433">
        <v>16707.64642857143</v>
      </c>
      <c r="FB433">
        <v>40.68699999999999</v>
      </c>
      <c r="FC433">
        <v>41.05092857142856</v>
      </c>
      <c r="FD433">
        <v>40.625</v>
      </c>
      <c r="FE433">
        <v>40.67149999999999</v>
      </c>
      <c r="FF433">
        <v>41.31199999999999</v>
      </c>
      <c r="FG433">
        <v>1955.106071428571</v>
      </c>
      <c r="FH433">
        <v>39.9025</v>
      </c>
      <c r="FI433">
        <v>0</v>
      </c>
      <c r="FJ433">
        <v>1758653977.8</v>
      </c>
      <c r="FK433">
        <v>0</v>
      </c>
      <c r="FL433">
        <v>426.7126</v>
      </c>
      <c r="FM433">
        <v>-1.004615382581133</v>
      </c>
      <c r="FN433">
        <v>-35.30769238541487</v>
      </c>
      <c r="FO433">
        <v>8672.083200000001</v>
      </c>
      <c r="FP433">
        <v>15</v>
      </c>
      <c r="FQ433">
        <v>0</v>
      </c>
      <c r="FR433" t="s">
        <v>441</v>
      </c>
      <c r="FS433">
        <v>1747247426.5</v>
      </c>
      <c r="FT433">
        <v>1747247420.5</v>
      </c>
      <c r="FU433">
        <v>0</v>
      </c>
      <c r="FV433">
        <v>1.027</v>
      </c>
      <c r="FW433">
        <v>0.031</v>
      </c>
      <c r="FX433">
        <v>0.02</v>
      </c>
      <c r="FY433">
        <v>0.05</v>
      </c>
      <c r="FZ433">
        <v>420</v>
      </c>
      <c r="GA433">
        <v>16</v>
      </c>
      <c r="GB433">
        <v>0.01</v>
      </c>
      <c r="GC433">
        <v>0.1</v>
      </c>
      <c r="GD433">
        <v>-37.20293658536585</v>
      </c>
      <c r="GE433">
        <v>-10.70567456445987</v>
      </c>
      <c r="GF433">
        <v>1.099208885751552</v>
      </c>
      <c r="GG433">
        <v>0</v>
      </c>
      <c r="GH433">
        <v>426.7977352941176</v>
      </c>
      <c r="GI433">
        <v>-1.182016804501335</v>
      </c>
      <c r="GJ433">
        <v>0.2268779548598436</v>
      </c>
      <c r="GK433">
        <v>-1</v>
      </c>
      <c r="GL433">
        <v>2.792515365853658</v>
      </c>
      <c r="GM433">
        <v>0.1816507317073161</v>
      </c>
      <c r="GN433">
        <v>0.02220584081564048</v>
      </c>
      <c r="GO433">
        <v>0</v>
      </c>
      <c r="GP433">
        <v>0</v>
      </c>
      <c r="GQ433">
        <v>2</v>
      </c>
      <c r="GR433" t="s">
        <v>482</v>
      </c>
      <c r="GS433">
        <v>3.13596</v>
      </c>
      <c r="GT433">
        <v>2.69045</v>
      </c>
      <c r="GU433">
        <v>0.106464</v>
      </c>
      <c r="GV433">
        <v>0.111345</v>
      </c>
      <c r="GW433">
        <v>0.106459</v>
      </c>
      <c r="GX433">
        <v>0.0964541</v>
      </c>
      <c r="GY433">
        <v>28410.3</v>
      </c>
      <c r="GZ433">
        <v>28307.2</v>
      </c>
      <c r="HA433">
        <v>29555.6</v>
      </c>
      <c r="HB433">
        <v>29436.3</v>
      </c>
      <c r="HC433">
        <v>34890.1</v>
      </c>
      <c r="HD433">
        <v>35232</v>
      </c>
      <c r="HE433">
        <v>41590.6</v>
      </c>
      <c r="HF433">
        <v>41823.7</v>
      </c>
      <c r="HG433">
        <v>1.9259</v>
      </c>
      <c r="HH433">
        <v>1.87363</v>
      </c>
      <c r="HI433">
        <v>0.0885502</v>
      </c>
      <c r="HJ433">
        <v>0</v>
      </c>
      <c r="HK433">
        <v>28.5422</v>
      </c>
      <c r="HL433">
        <v>999.9</v>
      </c>
      <c r="HM433">
        <v>50.4</v>
      </c>
      <c r="HN433">
        <v>31.6</v>
      </c>
      <c r="HO433">
        <v>26.0276</v>
      </c>
      <c r="HP433">
        <v>61.9298</v>
      </c>
      <c r="HQ433">
        <v>25.9936</v>
      </c>
      <c r="HR433">
        <v>1</v>
      </c>
      <c r="HS433">
        <v>0.0665142</v>
      </c>
      <c r="HT433">
        <v>-0.980212</v>
      </c>
      <c r="HU433">
        <v>20.3366</v>
      </c>
      <c r="HV433">
        <v>5.21684</v>
      </c>
      <c r="HW433">
        <v>12.0116</v>
      </c>
      <c r="HX433">
        <v>4.98805</v>
      </c>
      <c r="HY433">
        <v>3.28765</v>
      </c>
      <c r="HZ433">
        <v>9999</v>
      </c>
      <c r="IA433">
        <v>9999</v>
      </c>
      <c r="IB433">
        <v>9999</v>
      </c>
      <c r="IC433">
        <v>999.9</v>
      </c>
      <c r="ID433">
        <v>1.86758</v>
      </c>
      <c r="IE433">
        <v>1.86673</v>
      </c>
      <c r="IF433">
        <v>1.86604</v>
      </c>
      <c r="IG433">
        <v>1.866</v>
      </c>
      <c r="IH433">
        <v>1.86784</v>
      </c>
      <c r="II433">
        <v>1.87027</v>
      </c>
      <c r="IJ433">
        <v>1.86893</v>
      </c>
      <c r="IK433">
        <v>1.87042</v>
      </c>
      <c r="IL433">
        <v>0</v>
      </c>
      <c r="IM433">
        <v>0</v>
      </c>
      <c r="IN433">
        <v>0</v>
      </c>
      <c r="IO433">
        <v>0</v>
      </c>
      <c r="IP433" t="s">
        <v>443</v>
      </c>
      <c r="IQ433" t="s">
        <v>444</v>
      </c>
      <c r="IR433" t="s">
        <v>445</v>
      </c>
      <c r="IS433" t="s">
        <v>445</v>
      </c>
      <c r="IT433" t="s">
        <v>445</v>
      </c>
      <c r="IU433" t="s">
        <v>445</v>
      </c>
      <c r="IV433">
        <v>0</v>
      </c>
      <c r="IW433">
        <v>100</v>
      </c>
      <c r="IX433">
        <v>100</v>
      </c>
      <c r="IY433">
        <v>0.171</v>
      </c>
      <c r="IZ433">
        <v>0.1509</v>
      </c>
      <c r="JA433">
        <v>0.1520806729546384</v>
      </c>
      <c r="JB433">
        <v>0.0003178419753343253</v>
      </c>
      <c r="JC433">
        <v>-6.012475575984678E-07</v>
      </c>
      <c r="JD433">
        <v>7.594320938325871E-11</v>
      </c>
      <c r="JE433">
        <v>-0.06537213769188976</v>
      </c>
      <c r="JF433">
        <v>-0.002779077146552394</v>
      </c>
      <c r="JG433">
        <v>0.0007843295920201409</v>
      </c>
      <c r="JH433">
        <v>-1.211717912536145E-05</v>
      </c>
      <c r="JI433">
        <v>4</v>
      </c>
      <c r="JJ433">
        <v>2338</v>
      </c>
      <c r="JK433">
        <v>1</v>
      </c>
      <c r="JL433">
        <v>27</v>
      </c>
      <c r="JM433">
        <v>190109.2</v>
      </c>
      <c r="JN433">
        <v>190109.3</v>
      </c>
      <c r="JO433">
        <v>1.2793</v>
      </c>
      <c r="JP433">
        <v>2.26685</v>
      </c>
      <c r="JQ433">
        <v>1.39771</v>
      </c>
      <c r="JR433">
        <v>2.34375</v>
      </c>
      <c r="JS433">
        <v>1.49536</v>
      </c>
      <c r="JT433">
        <v>2.64526</v>
      </c>
      <c r="JU433">
        <v>36.5051</v>
      </c>
      <c r="JV433">
        <v>24.07</v>
      </c>
      <c r="JW433">
        <v>18</v>
      </c>
      <c r="JX433">
        <v>488.89</v>
      </c>
      <c r="JY433">
        <v>446.084</v>
      </c>
      <c r="JZ433">
        <v>29.3215</v>
      </c>
      <c r="KA433">
        <v>28.4359</v>
      </c>
      <c r="KB433">
        <v>30.0001</v>
      </c>
      <c r="KC433">
        <v>28.2723</v>
      </c>
      <c r="KD433">
        <v>28.2031</v>
      </c>
      <c r="KE433">
        <v>25.6483</v>
      </c>
      <c r="KF433">
        <v>25.4169</v>
      </c>
      <c r="KG433">
        <v>59.5146</v>
      </c>
      <c r="KH433">
        <v>29.3189</v>
      </c>
      <c r="KI433">
        <v>553.954</v>
      </c>
      <c r="KJ433">
        <v>21.2104</v>
      </c>
      <c r="KK433">
        <v>101.013</v>
      </c>
      <c r="KL433">
        <v>100.569</v>
      </c>
    </row>
    <row r="434" spans="1:298">
      <c r="A434">
        <v>418</v>
      </c>
      <c r="B434">
        <v>1758653981.6</v>
      </c>
      <c r="C434">
        <v>12355.59999990463</v>
      </c>
      <c r="D434" t="s">
        <v>1284</v>
      </c>
      <c r="E434" t="s">
        <v>1285</v>
      </c>
      <c r="F434">
        <v>5</v>
      </c>
      <c r="G434" t="s">
        <v>1219</v>
      </c>
      <c r="H434" t="s">
        <v>437</v>
      </c>
      <c r="I434" t="s">
        <v>438</v>
      </c>
      <c r="J434">
        <v>1758653974.1</v>
      </c>
      <c r="K434">
        <f>(L434)/1000</f>
        <v>0</v>
      </c>
      <c r="L434">
        <f>IF(DQ434, AO434, AI434)</f>
        <v>0</v>
      </c>
      <c r="M434">
        <f>IF(DQ434, AJ434, AH434)</f>
        <v>0</v>
      </c>
      <c r="N434">
        <f>DS434 - IF(AV434&gt;1, M434*DM434*100.0/(AX434), 0)</f>
        <v>0</v>
      </c>
      <c r="O434">
        <f>((U434-K434/2)*N434-M434)/(U434+K434/2)</f>
        <v>0</v>
      </c>
      <c r="P434">
        <f>O434*(DZ434+EA434)/1000.0</f>
        <v>0</v>
      </c>
      <c r="Q434">
        <f>(DS434 - IF(AV434&gt;1, M434*DM434*100.0/(AX434), 0))*(DZ434+EA434)/1000.0</f>
        <v>0</v>
      </c>
      <c r="R434">
        <f>2.0/((1/T434-1/S434)+SIGN(T434)*SQRT((1/T434-1/S434)*(1/T434-1/S434) + 4*DN434/((DN434+1)*(DN434+1))*(2*1/T434*1/S434-1/S434*1/S434)))</f>
        <v>0</v>
      </c>
      <c r="S434">
        <f>IF(LEFT(DO434,1)&lt;&gt;"0",IF(LEFT(DO434,1)="1",3.0,DP434),$D$5+$E$5*(EG434*DZ434/($K$5*1000))+$F$5*(EG434*DZ434/($K$5*1000))*MAX(MIN(DM434,$J$5),$I$5)*MAX(MIN(DM434,$J$5),$I$5)+$G$5*MAX(MIN(DM434,$J$5),$I$5)*(EG434*DZ434/($K$5*1000))+$H$5*(EG434*DZ434/($K$5*1000))*(EG434*DZ434/($K$5*1000)))</f>
        <v>0</v>
      </c>
      <c r="T434">
        <f>K434*(1000-(1000*0.61365*exp(17.502*X434/(240.97+X434))/(DZ434+EA434)+DU434)/2)/(1000*0.61365*exp(17.502*X434/(240.97+X434))/(DZ434+EA434)-DU434)</f>
        <v>0</v>
      </c>
      <c r="U434">
        <f>1/((DN434+1)/(R434/1.6)+1/(S434/1.37)) + DN434/((DN434+1)/(R434/1.6) + DN434/(S434/1.37))</f>
        <v>0</v>
      </c>
      <c r="V434">
        <f>(DI434*DL434)</f>
        <v>0</v>
      </c>
      <c r="W434">
        <f>(EB434+(V434+2*0.95*5.67E-8*(((EB434+$B$7)+273)^4-(EB434+273)^4)-44100*K434)/(1.84*29.3*S434+8*0.95*5.67E-8*(EB434+273)^3))</f>
        <v>0</v>
      </c>
      <c r="X434">
        <f>($C$7*EC434+$D$7*ED434+$E$7*W434)</f>
        <v>0</v>
      </c>
      <c r="Y434">
        <f>0.61365*exp(17.502*X434/(240.97+X434))</f>
        <v>0</v>
      </c>
      <c r="Z434">
        <f>(AA434/AB434*100)</f>
        <v>0</v>
      </c>
      <c r="AA434">
        <f>DU434*(DZ434+EA434)/1000</f>
        <v>0</v>
      </c>
      <c r="AB434">
        <f>0.61365*exp(17.502*EB434/(240.97+EB434))</f>
        <v>0</v>
      </c>
      <c r="AC434">
        <f>(Y434-DU434*(DZ434+EA434)/1000)</f>
        <v>0</v>
      </c>
      <c r="AD434">
        <f>(-K434*44100)</f>
        <v>0</v>
      </c>
      <c r="AE434">
        <f>2*29.3*S434*0.92*(EB434-X434)</f>
        <v>0</v>
      </c>
      <c r="AF434">
        <f>2*0.95*5.67E-8*(((EB434+$B$7)+273)^4-(X434+273)^4)</f>
        <v>0</v>
      </c>
      <c r="AG434">
        <f>V434+AF434+AD434+AE434</f>
        <v>0</v>
      </c>
      <c r="AH434">
        <f>DY434*AV434*(DT434-DS434*(1000-AV434*DV434)/(1000-AV434*DU434))/(100*DM434)</f>
        <v>0</v>
      </c>
      <c r="AI434">
        <f>1000*DY434*AV434*(DU434-DV434)/(100*DM434*(1000-AV434*DU434))</f>
        <v>0</v>
      </c>
      <c r="AJ434">
        <f>(AK434 - AL434 - DZ434*1E3/(8.314*(EB434+273.15)) * AN434/DY434 * AM434) * DY434/(100*DM434) * (1000 - DV434)/1000</f>
        <v>0</v>
      </c>
      <c r="AK434">
        <v>553.3809442874</v>
      </c>
      <c r="AL434">
        <v>524.1057575757574</v>
      </c>
      <c r="AM434">
        <v>3.405490237893512</v>
      </c>
      <c r="AN434">
        <v>64.96045199614291</v>
      </c>
      <c r="AO434">
        <f>(AQ434 - AP434 + DZ434*1E3/(8.314*(EB434+273.15)) * AS434/DY434 * AR434) * DY434/(100*DM434) * 1000/(1000 - AQ434)</f>
        <v>0</v>
      </c>
      <c r="AP434">
        <v>21.25163257077054</v>
      </c>
      <c r="AQ434">
        <v>24.0487006060606</v>
      </c>
      <c r="AR434">
        <v>-0.0001195354340500625</v>
      </c>
      <c r="AS434">
        <v>107.0869197867366</v>
      </c>
      <c r="AT434">
        <v>0</v>
      </c>
      <c r="AU434">
        <v>0</v>
      </c>
      <c r="AV434">
        <f>IF(AT434*$H$13&gt;=AX434,1.0,(AX434/(AX434-AT434*$H$13)))</f>
        <v>0</v>
      </c>
      <c r="AW434">
        <f>(AV434-1)*100</f>
        <v>0</v>
      </c>
      <c r="AX434">
        <f>MAX(0,($B$13+$C$13*EG434)/(1+$D$13*EG434)*DZ434/(EB434+273)*$E$13)</f>
        <v>0</v>
      </c>
      <c r="AY434" t="s">
        <v>439</v>
      </c>
      <c r="AZ434" t="s">
        <v>439</v>
      </c>
      <c r="BA434">
        <v>0</v>
      </c>
      <c r="BB434">
        <v>0</v>
      </c>
      <c r="BC434">
        <f>1-BA434/BB434</f>
        <v>0</v>
      </c>
      <c r="BD434">
        <v>0</v>
      </c>
      <c r="BE434" t="s">
        <v>439</v>
      </c>
      <c r="BF434" t="s">
        <v>439</v>
      </c>
      <c r="BG434">
        <v>0</v>
      </c>
      <c r="BH434">
        <v>0</v>
      </c>
      <c r="BI434">
        <f>1-BG434/BH434</f>
        <v>0</v>
      </c>
      <c r="BJ434">
        <v>0.5</v>
      </c>
      <c r="BK434">
        <f>DJ434</f>
        <v>0</v>
      </c>
      <c r="BL434">
        <f>M434</f>
        <v>0</v>
      </c>
      <c r="BM434">
        <f>BI434*BJ434*BK434</f>
        <v>0</v>
      </c>
      <c r="BN434">
        <f>(BL434-BD434)/BK434</f>
        <v>0</v>
      </c>
      <c r="BO434">
        <f>(BB434-BH434)/BH434</f>
        <v>0</v>
      </c>
      <c r="BP434">
        <f>BA434/(BC434+BA434/BH434)</f>
        <v>0</v>
      </c>
      <c r="BQ434" t="s">
        <v>439</v>
      </c>
      <c r="BR434">
        <v>0</v>
      </c>
      <c r="BS434">
        <f>IF(BR434&lt;&gt;0, BR434, BP434)</f>
        <v>0</v>
      </c>
      <c r="BT434">
        <f>1-BS434/BH434</f>
        <v>0</v>
      </c>
      <c r="BU434">
        <f>(BH434-BG434)/(BH434-BS434)</f>
        <v>0</v>
      </c>
      <c r="BV434">
        <f>(BB434-BH434)/(BB434-BS434)</f>
        <v>0</v>
      </c>
      <c r="BW434">
        <f>(BH434-BG434)/(BH434-BA434)</f>
        <v>0</v>
      </c>
      <c r="BX434">
        <f>(BB434-BH434)/(BB434-BA434)</f>
        <v>0</v>
      </c>
      <c r="BY434">
        <f>(BU434*BS434/BG434)</f>
        <v>0</v>
      </c>
      <c r="BZ434">
        <f>(1-BY434)</f>
        <v>0</v>
      </c>
      <c r="DI434">
        <f>$B$11*EH434+$C$11*EI434+$F$11*ET434*(1-EW434)</f>
        <v>0</v>
      </c>
      <c r="DJ434">
        <f>DI434*DK434</f>
        <v>0</v>
      </c>
      <c r="DK434">
        <f>($B$11*$D$9+$C$11*$D$9+$F$11*((FG434+EY434)/MAX(FG434+EY434+FH434, 0.1)*$I$9+FH434/MAX(FG434+EY434+FH434, 0.1)*$J$9))/($B$11+$C$11+$F$11)</f>
        <v>0</v>
      </c>
      <c r="DL434">
        <f>($B$11*$K$9+$C$11*$K$9+$F$11*((FG434+EY434)/MAX(FG434+EY434+FH434, 0.1)*$P$9+FH434/MAX(FG434+EY434+FH434, 0.1)*$Q$9))/($B$11+$C$11+$F$11)</f>
        <v>0</v>
      </c>
      <c r="DM434">
        <v>2.96</v>
      </c>
      <c r="DN434">
        <v>0.5</v>
      </c>
      <c r="DO434" t="s">
        <v>440</v>
      </c>
      <c r="DP434">
        <v>2</v>
      </c>
      <c r="DQ434" t="b">
        <v>1</v>
      </c>
      <c r="DR434">
        <v>1758653974.1</v>
      </c>
      <c r="DS434">
        <v>488.2569629629629</v>
      </c>
      <c r="DT434">
        <v>526.586</v>
      </c>
      <c r="DU434">
        <v>24.05775555555556</v>
      </c>
      <c r="DV434">
        <v>21.25334444444444</v>
      </c>
      <c r="DW434">
        <v>488.0844074074074</v>
      </c>
      <c r="DX434">
        <v>23.90685555555556</v>
      </c>
      <c r="DY434">
        <v>500.0005555555556</v>
      </c>
      <c r="DZ434">
        <v>90.39402222222223</v>
      </c>
      <c r="EA434">
        <v>0.03017834444444444</v>
      </c>
      <c r="EB434">
        <v>30.28734444444444</v>
      </c>
      <c r="EC434">
        <v>29.98611111111111</v>
      </c>
      <c r="ED434">
        <v>999.9000000000001</v>
      </c>
      <c r="EE434">
        <v>0</v>
      </c>
      <c r="EF434">
        <v>0</v>
      </c>
      <c r="EG434">
        <v>10007.37185185185</v>
      </c>
      <c r="EH434">
        <v>0</v>
      </c>
      <c r="EI434">
        <v>11.8598</v>
      </c>
      <c r="EJ434">
        <v>-38.32887407407407</v>
      </c>
      <c r="EK434">
        <v>500.292962962963</v>
      </c>
      <c r="EL434">
        <v>538.0207037037037</v>
      </c>
      <c r="EM434">
        <v>2.804407777777777</v>
      </c>
      <c r="EN434">
        <v>526.586</v>
      </c>
      <c r="EO434">
        <v>21.25334444444444</v>
      </c>
      <c r="EP434">
        <v>2.174677407407407</v>
      </c>
      <c r="EQ434">
        <v>1.921176296296297</v>
      </c>
      <c r="ER434">
        <v>18.77698148148148</v>
      </c>
      <c r="ES434">
        <v>16.80922962962963</v>
      </c>
      <c r="ET434">
        <v>1999.995925925926</v>
      </c>
      <c r="EU434">
        <v>0.9799975555555555</v>
      </c>
      <c r="EV434">
        <v>0.02000254814814815</v>
      </c>
      <c r="EW434">
        <v>0</v>
      </c>
      <c r="EX434">
        <v>426.5796666666668</v>
      </c>
      <c r="EY434">
        <v>5.00097</v>
      </c>
      <c r="EZ434">
        <v>8669.535925925926</v>
      </c>
      <c r="FA434">
        <v>16707.54444444444</v>
      </c>
      <c r="FB434">
        <v>40.68699999999999</v>
      </c>
      <c r="FC434">
        <v>41.0528148148148</v>
      </c>
      <c r="FD434">
        <v>40.625</v>
      </c>
      <c r="FE434">
        <v>40.67092592592593</v>
      </c>
      <c r="FF434">
        <v>41.31199999999999</v>
      </c>
      <c r="FG434">
        <v>1955.094814814815</v>
      </c>
      <c r="FH434">
        <v>39.90111111111111</v>
      </c>
      <c r="FI434">
        <v>0</v>
      </c>
      <c r="FJ434">
        <v>1758653982.6</v>
      </c>
      <c r="FK434">
        <v>0</v>
      </c>
      <c r="FL434">
        <v>426.62456</v>
      </c>
      <c r="FM434">
        <v>-1.345615382377281</v>
      </c>
      <c r="FN434">
        <v>-33.60000005972438</v>
      </c>
      <c r="FO434">
        <v>8669.375600000001</v>
      </c>
      <c r="FP434">
        <v>15</v>
      </c>
      <c r="FQ434">
        <v>0</v>
      </c>
      <c r="FR434" t="s">
        <v>441</v>
      </c>
      <c r="FS434">
        <v>1747247426.5</v>
      </c>
      <c r="FT434">
        <v>1747247420.5</v>
      </c>
      <c r="FU434">
        <v>0</v>
      </c>
      <c r="FV434">
        <v>1.027</v>
      </c>
      <c r="FW434">
        <v>0.031</v>
      </c>
      <c r="FX434">
        <v>0.02</v>
      </c>
      <c r="FY434">
        <v>0.05</v>
      </c>
      <c r="FZ434">
        <v>420</v>
      </c>
      <c r="GA434">
        <v>16</v>
      </c>
      <c r="GB434">
        <v>0.01</v>
      </c>
      <c r="GC434">
        <v>0.1</v>
      </c>
      <c r="GD434">
        <v>-38.03979</v>
      </c>
      <c r="GE434">
        <v>-5.618332457786076</v>
      </c>
      <c r="GF434">
        <v>0.5622636787131102</v>
      </c>
      <c r="GG434">
        <v>0</v>
      </c>
      <c r="GH434">
        <v>426.6885588235294</v>
      </c>
      <c r="GI434">
        <v>-1.288418636678649</v>
      </c>
      <c r="GJ434">
        <v>0.2457015395551908</v>
      </c>
      <c r="GK434">
        <v>-1</v>
      </c>
      <c r="GL434">
        <v>2.80444075</v>
      </c>
      <c r="GM434">
        <v>-0.01529099437148477</v>
      </c>
      <c r="GN434">
        <v>0.003504832654706948</v>
      </c>
      <c r="GO434">
        <v>1</v>
      </c>
      <c r="GP434">
        <v>1</v>
      </c>
      <c r="GQ434">
        <v>2</v>
      </c>
      <c r="GR434" t="s">
        <v>442</v>
      </c>
      <c r="GS434">
        <v>3.13602</v>
      </c>
      <c r="GT434">
        <v>2.69077</v>
      </c>
      <c r="GU434">
        <v>0.109049</v>
      </c>
      <c r="GV434">
        <v>0.113834</v>
      </c>
      <c r="GW434">
        <v>0.106424</v>
      </c>
      <c r="GX434">
        <v>0.09643980000000001</v>
      </c>
      <c r="GY434">
        <v>28327.6</v>
      </c>
      <c r="GZ434">
        <v>28228.2</v>
      </c>
      <c r="HA434">
        <v>29555.1</v>
      </c>
      <c r="HB434">
        <v>29436.6</v>
      </c>
      <c r="HC434">
        <v>34891.2</v>
      </c>
      <c r="HD434">
        <v>35233</v>
      </c>
      <c r="HE434">
        <v>41590.1</v>
      </c>
      <c r="HF434">
        <v>41824.1</v>
      </c>
      <c r="HG434">
        <v>1.92635</v>
      </c>
      <c r="HH434">
        <v>1.87348</v>
      </c>
      <c r="HI434">
        <v>0.0891834</v>
      </c>
      <c r="HJ434">
        <v>0</v>
      </c>
      <c r="HK434">
        <v>28.538</v>
      </c>
      <c r="HL434">
        <v>999.9</v>
      </c>
      <c r="HM434">
        <v>50.4</v>
      </c>
      <c r="HN434">
        <v>31.6</v>
      </c>
      <c r="HO434">
        <v>26.0283</v>
      </c>
      <c r="HP434">
        <v>62.0598</v>
      </c>
      <c r="HQ434">
        <v>25.9255</v>
      </c>
      <c r="HR434">
        <v>1</v>
      </c>
      <c r="HS434">
        <v>0.0664278</v>
      </c>
      <c r="HT434">
        <v>-0.98402</v>
      </c>
      <c r="HU434">
        <v>20.3367</v>
      </c>
      <c r="HV434">
        <v>5.21624</v>
      </c>
      <c r="HW434">
        <v>12.0125</v>
      </c>
      <c r="HX434">
        <v>4.9882</v>
      </c>
      <c r="HY434">
        <v>3.2877</v>
      </c>
      <c r="HZ434">
        <v>9999</v>
      </c>
      <c r="IA434">
        <v>9999</v>
      </c>
      <c r="IB434">
        <v>9999</v>
      </c>
      <c r="IC434">
        <v>999.9</v>
      </c>
      <c r="ID434">
        <v>1.86756</v>
      </c>
      <c r="IE434">
        <v>1.86675</v>
      </c>
      <c r="IF434">
        <v>1.86606</v>
      </c>
      <c r="IG434">
        <v>1.86601</v>
      </c>
      <c r="IH434">
        <v>1.86784</v>
      </c>
      <c r="II434">
        <v>1.87027</v>
      </c>
      <c r="IJ434">
        <v>1.86896</v>
      </c>
      <c r="IK434">
        <v>1.87042</v>
      </c>
      <c r="IL434">
        <v>0</v>
      </c>
      <c r="IM434">
        <v>0</v>
      </c>
      <c r="IN434">
        <v>0</v>
      </c>
      <c r="IO434">
        <v>0</v>
      </c>
      <c r="IP434" t="s">
        <v>443</v>
      </c>
      <c r="IQ434" t="s">
        <v>444</v>
      </c>
      <c r="IR434" t="s">
        <v>445</v>
      </c>
      <c r="IS434" t="s">
        <v>445</v>
      </c>
      <c r="IT434" t="s">
        <v>445</v>
      </c>
      <c r="IU434" t="s">
        <v>445</v>
      </c>
      <c r="IV434">
        <v>0</v>
      </c>
      <c r="IW434">
        <v>100</v>
      </c>
      <c r="IX434">
        <v>100</v>
      </c>
      <c r="IY434">
        <v>0.167</v>
      </c>
      <c r="IZ434">
        <v>0.1508</v>
      </c>
      <c r="JA434">
        <v>0.1520806729546384</v>
      </c>
      <c r="JB434">
        <v>0.0003178419753343253</v>
      </c>
      <c r="JC434">
        <v>-6.012475575984678E-07</v>
      </c>
      <c r="JD434">
        <v>7.594320938325871E-11</v>
      </c>
      <c r="JE434">
        <v>-0.06537213769188976</v>
      </c>
      <c r="JF434">
        <v>-0.002779077146552394</v>
      </c>
      <c r="JG434">
        <v>0.0007843295920201409</v>
      </c>
      <c r="JH434">
        <v>-1.211717912536145E-05</v>
      </c>
      <c r="JI434">
        <v>4</v>
      </c>
      <c r="JJ434">
        <v>2338</v>
      </c>
      <c r="JK434">
        <v>1</v>
      </c>
      <c r="JL434">
        <v>27</v>
      </c>
      <c r="JM434">
        <v>190109.3</v>
      </c>
      <c r="JN434">
        <v>190109.4</v>
      </c>
      <c r="JO434">
        <v>1.31226</v>
      </c>
      <c r="JP434">
        <v>2.27661</v>
      </c>
      <c r="JQ434">
        <v>1.39648</v>
      </c>
      <c r="JR434">
        <v>2.35107</v>
      </c>
      <c r="JS434">
        <v>1.49536</v>
      </c>
      <c r="JT434">
        <v>2.73682</v>
      </c>
      <c r="JU434">
        <v>36.5051</v>
      </c>
      <c r="JV434">
        <v>24.0612</v>
      </c>
      <c r="JW434">
        <v>18</v>
      </c>
      <c r="JX434">
        <v>489.172</v>
      </c>
      <c r="JY434">
        <v>445.992</v>
      </c>
      <c r="JZ434">
        <v>29.3303</v>
      </c>
      <c r="KA434">
        <v>28.4365</v>
      </c>
      <c r="KB434">
        <v>30</v>
      </c>
      <c r="KC434">
        <v>28.2723</v>
      </c>
      <c r="KD434">
        <v>28.2031</v>
      </c>
      <c r="KE434">
        <v>26.3167</v>
      </c>
      <c r="KF434">
        <v>25.4169</v>
      </c>
      <c r="KG434">
        <v>59.5146</v>
      </c>
      <c r="KH434">
        <v>29.3302</v>
      </c>
      <c r="KI434">
        <v>574.038</v>
      </c>
      <c r="KJ434">
        <v>21.2172</v>
      </c>
      <c r="KK434">
        <v>101.011</v>
      </c>
      <c r="KL434">
        <v>100.57</v>
      </c>
    </row>
    <row r="435" spans="1:298">
      <c r="A435">
        <v>419</v>
      </c>
      <c r="B435">
        <v>1758653986.6</v>
      </c>
      <c r="C435">
        <v>12360.59999990463</v>
      </c>
      <c r="D435" t="s">
        <v>1286</v>
      </c>
      <c r="E435" t="s">
        <v>1287</v>
      </c>
      <c r="F435">
        <v>5</v>
      </c>
      <c r="G435" t="s">
        <v>1219</v>
      </c>
      <c r="H435" t="s">
        <v>437</v>
      </c>
      <c r="I435" t="s">
        <v>438</v>
      </c>
      <c r="J435">
        <v>1758653978.814285</v>
      </c>
      <c r="K435">
        <f>(L435)/1000</f>
        <v>0</v>
      </c>
      <c r="L435">
        <f>IF(DQ435, AO435, AI435)</f>
        <v>0</v>
      </c>
      <c r="M435">
        <f>IF(DQ435, AJ435, AH435)</f>
        <v>0</v>
      </c>
      <c r="N435">
        <f>DS435 - IF(AV435&gt;1, M435*DM435*100.0/(AX435), 0)</f>
        <v>0</v>
      </c>
      <c r="O435">
        <f>((U435-K435/2)*N435-M435)/(U435+K435/2)</f>
        <v>0</v>
      </c>
      <c r="P435">
        <f>O435*(DZ435+EA435)/1000.0</f>
        <v>0</v>
      </c>
      <c r="Q435">
        <f>(DS435 - IF(AV435&gt;1, M435*DM435*100.0/(AX435), 0))*(DZ435+EA435)/1000.0</f>
        <v>0</v>
      </c>
      <c r="R435">
        <f>2.0/((1/T435-1/S435)+SIGN(T435)*SQRT((1/T435-1/S435)*(1/T435-1/S435) + 4*DN435/((DN435+1)*(DN435+1))*(2*1/T435*1/S435-1/S435*1/S435)))</f>
        <v>0</v>
      </c>
      <c r="S435">
        <f>IF(LEFT(DO435,1)&lt;&gt;"0",IF(LEFT(DO435,1)="1",3.0,DP435),$D$5+$E$5*(EG435*DZ435/($K$5*1000))+$F$5*(EG435*DZ435/($K$5*1000))*MAX(MIN(DM435,$J$5),$I$5)*MAX(MIN(DM435,$J$5),$I$5)+$G$5*MAX(MIN(DM435,$J$5),$I$5)*(EG435*DZ435/($K$5*1000))+$H$5*(EG435*DZ435/($K$5*1000))*(EG435*DZ435/($K$5*1000)))</f>
        <v>0</v>
      </c>
      <c r="T435">
        <f>K435*(1000-(1000*0.61365*exp(17.502*X435/(240.97+X435))/(DZ435+EA435)+DU435)/2)/(1000*0.61365*exp(17.502*X435/(240.97+X435))/(DZ435+EA435)-DU435)</f>
        <v>0</v>
      </c>
      <c r="U435">
        <f>1/((DN435+1)/(R435/1.6)+1/(S435/1.37)) + DN435/((DN435+1)/(R435/1.6) + DN435/(S435/1.37))</f>
        <v>0</v>
      </c>
      <c r="V435">
        <f>(DI435*DL435)</f>
        <v>0</v>
      </c>
      <c r="W435">
        <f>(EB435+(V435+2*0.95*5.67E-8*(((EB435+$B$7)+273)^4-(EB435+273)^4)-44100*K435)/(1.84*29.3*S435+8*0.95*5.67E-8*(EB435+273)^3))</f>
        <v>0</v>
      </c>
      <c r="X435">
        <f>($C$7*EC435+$D$7*ED435+$E$7*W435)</f>
        <v>0</v>
      </c>
      <c r="Y435">
        <f>0.61365*exp(17.502*X435/(240.97+X435))</f>
        <v>0</v>
      </c>
      <c r="Z435">
        <f>(AA435/AB435*100)</f>
        <v>0</v>
      </c>
      <c r="AA435">
        <f>DU435*(DZ435+EA435)/1000</f>
        <v>0</v>
      </c>
      <c r="AB435">
        <f>0.61365*exp(17.502*EB435/(240.97+EB435))</f>
        <v>0</v>
      </c>
      <c r="AC435">
        <f>(Y435-DU435*(DZ435+EA435)/1000)</f>
        <v>0</v>
      </c>
      <c r="AD435">
        <f>(-K435*44100)</f>
        <v>0</v>
      </c>
      <c r="AE435">
        <f>2*29.3*S435*0.92*(EB435-X435)</f>
        <v>0</v>
      </c>
      <c r="AF435">
        <f>2*0.95*5.67E-8*(((EB435+$B$7)+273)^4-(X435+273)^4)</f>
        <v>0</v>
      </c>
      <c r="AG435">
        <f>V435+AF435+AD435+AE435</f>
        <v>0</v>
      </c>
      <c r="AH435">
        <f>DY435*AV435*(DT435-DS435*(1000-AV435*DV435)/(1000-AV435*DU435))/(100*DM435)</f>
        <v>0</v>
      </c>
      <c r="AI435">
        <f>1000*DY435*AV435*(DU435-DV435)/(100*DM435*(1000-AV435*DU435))</f>
        <v>0</v>
      </c>
      <c r="AJ435">
        <f>(AK435 - AL435 - DZ435*1E3/(8.314*(EB435+273.15)) * AN435/DY435 * AM435) * DY435/(100*DM435) * (1000 - DV435)/1000</f>
        <v>0</v>
      </c>
      <c r="AK435">
        <v>570.8256296343887</v>
      </c>
      <c r="AL435">
        <v>541.2969515151515</v>
      </c>
      <c r="AM435">
        <v>3.451747728813422</v>
      </c>
      <c r="AN435">
        <v>64.96045199614291</v>
      </c>
      <c r="AO435">
        <f>(AQ435 - AP435 + DZ435*1E3/(8.314*(EB435+273.15)) * AS435/DY435 * AR435) * DY435/(100*DM435) * 1000/(1000 - AQ435)</f>
        <v>0</v>
      </c>
      <c r="AP435">
        <v>21.25103808124587</v>
      </c>
      <c r="AQ435">
        <v>24.03590727272727</v>
      </c>
      <c r="AR435">
        <v>-0.000150329375013141</v>
      </c>
      <c r="AS435">
        <v>107.0869197867366</v>
      </c>
      <c r="AT435">
        <v>1</v>
      </c>
      <c r="AU435">
        <v>0</v>
      </c>
      <c r="AV435">
        <f>IF(AT435*$H$13&gt;=AX435,1.0,(AX435/(AX435-AT435*$H$13)))</f>
        <v>0</v>
      </c>
      <c r="AW435">
        <f>(AV435-1)*100</f>
        <v>0</v>
      </c>
      <c r="AX435">
        <f>MAX(0,($B$13+$C$13*EG435)/(1+$D$13*EG435)*DZ435/(EB435+273)*$E$13)</f>
        <v>0</v>
      </c>
      <c r="AY435" t="s">
        <v>439</v>
      </c>
      <c r="AZ435" t="s">
        <v>439</v>
      </c>
      <c r="BA435">
        <v>0</v>
      </c>
      <c r="BB435">
        <v>0</v>
      </c>
      <c r="BC435">
        <f>1-BA435/BB435</f>
        <v>0</v>
      </c>
      <c r="BD435">
        <v>0</v>
      </c>
      <c r="BE435" t="s">
        <v>439</v>
      </c>
      <c r="BF435" t="s">
        <v>439</v>
      </c>
      <c r="BG435">
        <v>0</v>
      </c>
      <c r="BH435">
        <v>0</v>
      </c>
      <c r="BI435">
        <f>1-BG435/BH435</f>
        <v>0</v>
      </c>
      <c r="BJ435">
        <v>0.5</v>
      </c>
      <c r="BK435">
        <f>DJ435</f>
        <v>0</v>
      </c>
      <c r="BL435">
        <f>M435</f>
        <v>0</v>
      </c>
      <c r="BM435">
        <f>BI435*BJ435*BK435</f>
        <v>0</v>
      </c>
      <c r="BN435">
        <f>(BL435-BD435)/BK435</f>
        <v>0</v>
      </c>
      <c r="BO435">
        <f>(BB435-BH435)/BH435</f>
        <v>0</v>
      </c>
      <c r="BP435">
        <f>BA435/(BC435+BA435/BH435)</f>
        <v>0</v>
      </c>
      <c r="BQ435" t="s">
        <v>439</v>
      </c>
      <c r="BR435">
        <v>0</v>
      </c>
      <c r="BS435">
        <f>IF(BR435&lt;&gt;0, BR435, BP435)</f>
        <v>0</v>
      </c>
      <c r="BT435">
        <f>1-BS435/BH435</f>
        <v>0</v>
      </c>
      <c r="BU435">
        <f>(BH435-BG435)/(BH435-BS435)</f>
        <v>0</v>
      </c>
      <c r="BV435">
        <f>(BB435-BH435)/(BB435-BS435)</f>
        <v>0</v>
      </c>
      <c r="BW435">
        <f>(BH435-BG435)/(BH435-BA435)</f>
        <v>0</v>
      </c>
      <c r="BX435">
        <f>(BB435-BH435)/(BB435-BA435)</f>
        <v>0</v>
      </c>
      <c r="BY435">
        <f>(BU435*BS435/BG435)</f>
        <v>0</v>
      </c>
      <c r="BZ435">
        <f>(1-BY435)</f>
        <v>0</v>
      </c>
      <c r="DI435">
        <f>$B$11*EH435+$C$11*EI435+$F$11*ET435*(1-EW435)</f>
        <v>0</v>
      </c>
      <c r="DJ435">
        <f>DI435*DK435</f>
        <v>0</v>
      </c>
      <c r="DK435">
        <f>($B$11*$D$9+$C$11*$D$9+$F$11*((FG435+EY435)/MAX(FG435+EY435+FH435, 0.1)*$I$9+FH435/MAX(FG435+EY435+FH435, 0.1)*$J$9))/($B$11+$C$11+$F$11)</f>
        <v>0</v>
      </c>
      <c r="DL435">
        <f>($B$11*$K$9+$C$11*$K$9+$F$11*((FG435+EY435)/MAX(FG435+EY435+FH435, 0.1)*$P$9+FH435/MAX(FG435+EY435+FH435, 0.1)*$Q$9))/($B$11+$C$11+$F$11)</f>
        <v>0</v>
      </c>
      <c r="DM435">
        <v>2.96</v>
      </c>
      <c r="DN435">
        <v>0.5</v>
      </c>
      <c r="DO435" t="s">
        <v>440</v>
      </c>
      <c r="DP435">
        <v>2</v>
      </c>
      <c r="DQ435" t="b">
        <v>1</v>
      </c>
      <c r="DR435">
        <v>1758653978.814285</v>
      </c>
      <c r="DS435">
        <v>503.9104285714285</v>
      </c>
      <c r="DT435">
        <v>542.5846071428572</v>
      </c>
      <c r="DU435">
        <v>24.05100714285714</v>
      </c>
      <c r="DV435">
        <v>21.252325</v>
      </c>
      <c r="DW435">
        <v>503.7413571428572</v>
      </c>
      <c r="DX435">
        <v>23.90019642857143</v>
      </c>
      <c r="DY435">
        <v>500.0053571428572</v>
      </c>
      <c r="DZ435">
        <v>90.39364642857143</v>
      </c>
      <c r="EA435">
        <v>0.03026330714285714</v>
      </c>
      <c r="EB435">
        <v>30.29132857142857</v>
      </c>
      <c r="EC435">
        <v>29.99071428571429</v>
      </c>
      <c r="ED435">
        <v>999.9000000000002</v>
      </c>
      <c r="EE435">
        <v>0</v>
      </c>
      <c r="EF435">
        <v>0</v>
      </c>
      <c r="EG435">
        <v>9999.969285714285</v>
      </c>
      <c r="EH435">
        <v>0</v>
      </c>
      <c r="EI435">
        <v>11.8598</v>
      </c>
      <c r="EJ435">
        <v>-38.67397142857143</v>
      </c>
      <c r="EK435">
        <v>516.3286428571429</v>
      </c>
      <c r="EL435">
        <v>554.3660714285714</v>
      </c>
      <c r="EM435">
        <v>2.798680357142857</v>
      </c>
      <c r="EN435">
        <v>542.5846071428572</v>
      </c>
      <c r="EO435">
        <v>21.252325</v>
      </c>
      <c r="EP435">
        <v>2.174058214285714</v>
      </c>
      <c r="EQ435">
        <v>1.921075357142857</v>
      </c>
      <c r="ER435">
        <v>18.77243214285715</v>
      </c>
      <c r="ES435">
        <v>16.80841071428571</v>
      </c>
      <c r="ET435">
        <v>1999.966071428571</v>
      </c>
      <c r="EU435">
        <v>0.9799964999999998</v>
      </c>
      <c r="EV435">
        <v>0.02000361071428572</v>
      </c>
      <c r="EW435">
        <v>0</v>
      </c>
      <c r="EX435">
        <v>426.5074999999999</v>
      </c>
      <c r="EY435">
        <v>5.00097</v>
      </c>
      <c r="EZ435">
        <v>8666.988571428572</v>
      </c>
      <c r="FA435">
        <v>16707.28214285714</v>
      </c>
      <c r="FB435">
        <v>40.68699999999999</v>
      </c>
      <c r="FC435">
        <v>41.05757142857141</v>
      </c>
      <c r="FD435">
        <v>40.625</v>
      </c>
      <c r="FE435">
        <v>40.66707142857142</v>
      </c>
      <c r="FF435">
        <v>41.31199999999999</v>
      </c>
      <c r="FG435">
        <v>1955.062857142857</v>
      </c>
      <c r="FH435">
        <v>39.9025</v>
      </c>
      <c r="FI435">
        <v>0</v>
      </c>
      <c r="FJ435">
        <v>1758653988</v>
      </c>
      <c r="FK435">
        <v>0</v>
      </c>
      <c r="FL435">
        <v>426.5353076923077</v>
      </c>
      <c r="FM435">
        <v>-1.022427343541371</v>
      </c>
      <c r="FN435">
        <v>-28.43487175117443</v>
      </c>
      <c r="FO435">
        <v>8666.75076923077</v>
      </c>
      <c r="FP435">
        <v>15</v>
      </c>
      <c r="FQ435">
        <v>0</v>
      </c>
      <c r="FR435" t="s">
        <v>441</v>
      </c>
      <c r="FS435">
        <v>1747247426.5</v>
      </c>
      <c r="FT435">
        <v>1747247420.5</v>
      </c>
      <c r="FU435">
        <v>0</v>
      </c>
      <c r="FV435">
        <v>1.027</v>
      </c>
      <c r="FW435">
        <v>0.031</v>
      </c>
      <c r="FX435">
        <v>0.02</v>
      </c>
      <c r="FY435">
        <v>0.05</v>
      </c>
      <c r="FZ435">
        <v>420</v>
      </c>
      <c r="GA435">
        <v>16</v>
      </c>
      <c r="GB435">
        <v>0.01</v>
      </c>
      <c r="GC435">
        <v>0.1</v>
      </c>
      <c r="GD435">
        <v>-38.42866097560975</v>
      </c>
      <c r="GE435">
        <v>-4.362871777003571</v>
      </c>
      <c r="GF435">
        <v>0.4392992612287451</v>
      </c>
      <c r="GG435">
        <v>0</v>
      </c>
      <c r="GH435">
        <v>426.5892058823529</v>
      </c>
      <c r="GI435">
        <v>-0.7233766201366</v>
      </c>
      <c r="GJ435">
        <v>0.2668149589478464</v>
      </c>
      <c r="GK435">
        <v>-1</v>
      </c>
      <c r="GL435">
        <v>2.801626829268292</v>
      </c>
      <c r="GM435">
        <v>-0.05974871080139438</v>
      </c>
      <c r="GN435">
        <v>0.006456022123086148</v>
      </c>
      <c r="GO435">
        <v>1</v>
      </c>
      <c r="GP435">
        <v>1</v>
      </c>
      <c r="GQ435">
        <v>2</v>
      </c>
      <c r="GR435" t="s">
        <v>442</v>
      </c>
      <c r="GS435">
        <v>3.13606</v>
      </c>
      <c r="GT435">
        <v>2.69047</v>
      </c>
      <c r="GU435">
        <v>0.11162</v>
      </c>
      <c r="GV435">
        <v>0.116329</v>
      </c>
      <c r="GW435">
        <v>0.106384</v>
      </c>
      <c r="GX435">
        <v>0.0964352</v>
      </c>
      <c r="GY435">
        <v>28245.5</v>
      </c>
      <c r="GZ435">
        <v>28148.7</v>
      </c>
      <c r="HA435">
        <v>29554.7</v>
      </c>
      <c r="HB435">
        <v>29436.6</v>
      </c>
      <c r="HC435">
        <v>34892.2</v>
      </c>
      <c r="HD435">
        <v>35232.9</v>
      </c>
      <c r="HE435">
        <v>41589.4</v>
      </c>
      <c r="HF435">
        <v>41823.7</v>
      </c>
      <c r="HG435">
        <v>1.92582</v>
      </c>
      <c r="HH435">
        <v>1.8734</v>
      </c>
      <c r="HI435">
        <v>0.0897795</v>
      </c>
      <c r="HJ435">
        <v>0</v>
      </c>
      <c r="HK435">
        <v>28.5349</v>
      </c>
      <c r="HL435">
        <v>999.9</v>
      </c>
      <c r="HM435">
        <v>50.4</v>
      </c>
      <c r="HN435">
        <v>31.5</v>
      </c>
      <c r="HO435">
        <v>25.881</v>
      </c>
      <c r="HP435">
        <v>61.9198</v>
      </c>
      <c r="HQ435">
        <v>25.8293</v>
      </c>
      <c r="HR435">
        <v>1</v>
      </c>
      <c r="HS435">
        <v>0.0665752</v>
      </c>
      <c r="HT435">
        <v>-0.965839</v>
      </c>
      <c r="HU435">
        <v>20.3365</v>
      </c>
      <c r="HV435">
        <v>5.21654</v>
      </c>
      <c r="HW435">
        <v>12.0128</v>
      </c>
      <c r="HX435">
        <v>4.9882</v>
      </c>
      <c r="HY435">
        <v>3.28765</v>
      </c>
      <c r="HZ435">
        <v>9999</v>
      </c>
      <c r="IA435">
        <v>9999</v>
      </c>
      <c r="IB435">
        <v>9999</v>
      </c>
      <c r="IC435">
        <v>999.9</v>
      </c>
      <c r="ID435">
        <v>1.86756</v>
      </c>
      <c r="IE435">
        <v>1.86673</v>
      </c>
      <c r="IF435">
        <v>1.86602</v>
      </c>
      <c r="IG435">
        <v>1.866</v>
      </c>
      <c r="IH435">
        <v>1.86785</v>
      </c>
      <c r="II435">
        <v>1.87029</v>
      </c>
      <c r="IJ435">
        <v>1.86894</v>
      </c>
      <c r="IK435">
        <v>1.87042</v>
      </c>
      <c r="IL435">
        <v>0</v>
      </c>
      <c r="IM435">
        <v>0</v>
      </c>
      <c r="IN435">
        <v>0</v>
      </c>
      <c r="IO435">
        <v>0</v>
      </c>
      <c r="IP435" t="s">
        <v>443</v>
      </c>
      <c r="IQ435" t="s">
        <v>444</v>
      </c>
      <c r="IR435" t="s">
        <v>445</v>
      </c>
      <c r="IS435" t="s">
        <v>445</v>
      </c>
      <c r="IT435" t="s">
        <v>445</v>
      </c>
      <c r="IU435" t="s">
        <v>445</v>
      </c>
      <c r="IV435">
        <v>0</v>
      </c>
      <c r="IW435">
        <v>100</v>
      </c>
      <c r="IX435">
        <v>100</v>
      </c>
      <c r="IY435">
        <v>0.163</v>
      </c>
      <c r="IZ435">
        <v>0.1506</v>
      </c>
      <c r="JA435">
        <v>0.1520806729546384</v>
      </c>
      <c r="JB435">
        <v>0.0003178419753343253</v>
      </c>
      <c r="JC435">
        <v>-6.012475575984678E-07</v>
      </c>
      <c r="JD435">
        <v>7.594320938325871E-11</v>
      </c>
      <c r="JE435">
        <v>-0.06537213769188976</v>
      </c>
      <c r="JF435">
        <v>-0.002779077146552394</v>
      </c>
      <c r="JG435">
        <v>0.0007843295920201409</v>
      </c>
      <c r="JH435">
        <v>-1.211717912536145E-05</v>
      </c>
      <c r="JI435">
        <v>4</v>
      </c>
      <c r="JJ435">
        <v>2338</v>
      </c>
      <c r="JK435">
        <v>1</v>
      </c>
      <c r="JL435">
        <v>27</v>
      </c>
      <c r="JM435">
        <v>190109.3</v>
      </c>
      <c r="JN435">
        <v>190109.4</v>
      </c>
      <c r="JO435">
        <v>1.34155</v>
      </c>
      <c r="JP435">
        <v>2.28271</v>
      </c>
      <c r="JQ435">
        <v>1.39648</v>
      </c>
      <c r="JR435">
        <v>2.34863</v>
      </c>
      <c r="JS435">
        <v>1.49536</v>
      </c>
      <c r="JT435">
        <v>2.58911</v>
      </c>
      <c r="JU435">
        <v>36.5051</v>
      </c>
      <c r="JV435">
        <v>24.0612</v>
      </c>
      <c r="JW435">
        <v>18</v>
      </c>
      <c r="JX435">
        <v>488.843</v>
      </c>
      <c r="JY435">
        <v>445.946</v>
      </c>
      <c r="JZ435">
        <v>29.3368</v>
      </c>
      <c r="KA435">
        <v>28.4365</v>
      </c>
      <c r="KB435">
        <v>30</v>
      </c>
      <c r="KC435">
        <v>28.2723</v>
      </c>
      <c r="KD435">
        <v>28.2031</v>
      </c>
      <c r="KE435">
        <v>26.8948</v>
      </c>
      <c r="KF435">
        <v>25.4169</v>
      </c>
      <c r="KG435">
        <v>59.5146</v>
      </c>
      <c r="KH435">
        <v>29.3345</v>
      </c>
      <c r="KI435">
        <v>587.4299999999999</v>
      </c>
      <c r="KJ435">
        <v>21.2172</v>
      </c>
      <c r="KK435">
        <v>101.01</v>
      </c>
      <c r="KL435">
        <v>100.569</v>
      </c>
    </row>
    <row r="436" spans="1:298">
      <c r="A436">
        <v>420</v>
      </c>
      <c r="B436">
        <v>1758653991.6</v>
      </c>
      <c r="C436">
        <v>12365.59999990463</v>
      </c>
      <c r="D436" t="s">
        <v>1288</v>
      </c>
      <c r="E436" t="s">
        <v>1289</v>
      </c>
      <c r="F436">
        <v>5</v>
      </c>
      <c r="G436" t="s">
        <v>1219</v>
      </c>
      <c r="H436" t="s">
        <v>437</v>
      </c>
      <c r="I436" t="s">
        <v>438</v>
      </c>
      <c r="J436">
        <v>1758653984.1</v>
      </c>
      <c r="K436">
        <f>(L436)/1000</f>
        <v>0</v>
      </c>
      <c r="L436">
        <f>IF(DQ436, AO436, AI436)</f>
        <v>0</v>
      </c>
      <c r="M436">
        <f>IF(DQ436, AJ436, AH436)</f>
        <v>0</v>
      </c>
      <c r="N436">
        <f>DS436 - IF(AV436&gt;1, M436*DM436*100.0/(AX436), 0)</f>
        <v>0</v>
      </c>
      <c r="O436">
        <f>((U436-K436/2)*N436-M436)/(U436+K436/2)</f>
        <v>0</v>
      </c>
      <c r="P436">
        <f>O436*(DZ436+EA436)/1000.0</f>
        <v>0</v>
      </c>
      <c r="Q436">
        <f>(DS436 - IF(AV436&gt;1, M436*DM436*100.0/(AX436), 0))*(DZ436+EA436)/1000.0</f>
        <v>0</v>
      </c>
      <c r="R436">
        <f>2.0/((1/T436-1/S436)+SIGN(T436)*SQRT((1/T436-1/S436)*(1/T436-1/S436) + 4*DN436/((DN436+1)*(DN436+1))*(2*1/T436*1/S436-1/S436*1/S436)))</f>
        <v>0</v>
      </c>
      <c r="S436">
        <f>IF(LEFT(DO436,1)&lt;&gt;"0",IF(LEFT(DO436,1)="1",3.0,DP436),$D$5+$E$5*(EG436*DZ436/($K$5*1000))+$F$5*(EG436*DZ436/($K$5*1000))*MAX(MIN(DM436,$J$5),$I$5)*MAX(MIN(DM436,$J$5),$I$5)+$G$5*MAX(MIN(DM436,$J$5),$I$5)*(EG436*DZ436/($K$5*1000))+$H$5*(EG436*DZ436/($K$5*1000))*(EG436*DZ436/($K$5*1000)))</f>
        <v>0</v>
      </c>
      <c r="T436">
        <f>K436*(1000-(1000*0.61365*exp(17.502*X436/(240.97+X436))/(DZ436+EA436)+DU436)/2)/(1000*0.61365*exp(17.502*X436/(240.97+X436))/(DZ436+EA436)-DU436)</f>
        <v>0</v>
      </c>
      <c r="U436">
        <f>1/((DN436+1)/(R436/1.6)+1/(S436/1.37)) + DN436/((DN436+1)/(R436/1.6) + DN436/(S436/1.37))</f>
        <v>0</v>
      </c>
      <c r="V436">
        <f>(DI436*DL436)</f>
        <v>0</v>
      </c>
      <c r="W436">
        <f>(EB436+(V436+2*0.95*5.67E-8*(((EB436+$B$7)+273)^4-(EB436+273)^4)-44100*K436)/(1.84*29.3*S436+8*0.95*5.67E-8*(EB436+273)^3))</f>
        <v>0</v>
      </c>
      <c r="X436">
        <f>($C$7*EC436+$D$7*ED436+$E$7*W436)</f>
        <v>0</v>
      </c>
      <c r="Y436">
        <f>0.61365*exp(17.502*X436/(240.97+X436))</f>
        <v>0</v>
      </c>
      <c r="Z436">
        <f>(AA436/AB436*100)</f>
        <v>0</v>
      </c>
      <c r="AA436">
        <f>DU436*(DZ436+EA436)/1000</f>
        <v>0</v>
      </c>
      <c r="AB436">
        <f>0.61365*exp(17.502*EB436/(240.97+EB436))</f>
        <v>0</v>
      </c>
      <c r="AC436">
        <f>(Y436-DU436*(DZ436+EA436)/1000)</f>
        <v>0</v>
      </c>
      <c r="AD436">
        <f>(-K436*44100)</f>
        <v>0</v>
      </c>
      <c r="AE436">
        <f>2*29.3*S436*0.92*(EB436-X436)</f>
        <v>0</v>
      </c>
      <c r="AF436">
        <f>2*0.95*5.67E-8*(((EB436+$B$7)+273)^4-(X436+273)^4)</f>
        <v>0</v>
      </c>
      <c r="AG436">
        <f>V436+AF436+AD436+AE436</f>
        <v>0</v>
      </c>
      <c r="AH436">
        <f>DY436*AV436*(DT436-DS436*(1000-AV436*DV436)/(1000-AV436*DU436))/(100*DM436)</f>
        <v>0</v>
      </c>
      <c r="AI436">
        <f>1000*DY436*AV436*(DU436-DV436)/(100*DM436*(1000-AV436*DU436))</f>
        <v>0</v>
      </c>
      <c r="AJ436">
        <f>(AK436 - AL436 - DZ436*1E3/(8.314*(EB436+273.15)) * AN436/DY436 * AM436) * DY436/(100*DM436) * (1000 - DV436)/1000</f>
        <v>0</v>
      </c>
      <c r="AK436">
        <v>587.7914936284632</v>
      </c>
      <c r="AL436">
        <v>558.4037515151515</v>
      </c>
      <c r="AM436">
        <v>3.429756659025966</v>
      </c>
      <c r="AN436">
        <v>64.96045199614291</v>
      </c>
      <c r="AO436">
        <f>(AQ436 - AP436 + DZ436*1E3/(8.314*(EB436+273.15)) * AS436/DY436 * AR436) * DY436/(100*DM436) * 1000/(1000 - AQ436)</f>
        <v>0</v>
      </c>
      <c r="AP436">
        <v>21.24884994642311</v>
      </c>
      <c r="AQ436">
        <v>24.01619030303029</v>
      </c>
      <c r="AR436">
        <v>-0.0002313330872189353</v>
      </c>
      <c r="AS436">
        <v>107.0869197867366</v>
      </c>
      <c r="AT436">
        <v>0</v>
      </c>
      <c r="AU436">
        <v>0</v>
      </c>
      <c r="AV436">
        <f>IF(AT436*$H$13&gt;=AX436,1.0,(AX436/(AX436-AT436*$H$13)))</f>
        <v>0</v>
      </c>
      <c r="AW436">
        <f>(AV436-1)*100</f>
        <v>0</v>
      </c>
      <c r="AX436">
        <f>MAX(0,($B$13+$C$13*EG436)/(1+$D$13*EG436)*DZ436/(EB436+273)*$E$13)</f>
        <v>0</v>
      </c>
      <c r="AY436" t="s">
        <v>439</v>
      </c>
      <c r="AZ436" t="s">
        <v>439</v>
      </c>
      <c r="BA436">
        <v>0</v>
      </c>
      <c r="BB436">
        <v>0</v>
      </c>
      <c r="BC436">
        <f>1-BA436/BB436</f>
        <v>0</v>
      </c>
      <c r="BD436">
        <v>0</v>
      </c>
      <c r="BE436" t="s">
        <v>439</v>
      </c>
      <c r="BF436" t="s">
        <v>439</v>
      </c>
      <c r="BG436">
        <v>0</v>
      </c>
      <c r="BH436">
        <v>0</v>
      </c>
      <c r="BI436">
        <f>1-BG436/BH436</f>
        <v>0</v>
      </c>
      <c r="BJ436">
        <v>0.5</v>
      </c>
      <c r="BK436">
        <f>DJ436</f>
        <v>0</v>
      </c>
      <c r="BL436">
        <f>M436</f>
        <v>0</v>
      </c>
      <c r="BM436">
        <f>BI436*BJ436*BK436</f>
        <v>0</v>
      </c>
      <c r="BN436">
        <f>(BL436-BD436)/BK436</f>
        <v>0</v>
      </c>
      <c r="BO436">
        <f>(BB436-BH436)/BH436</f>
        <v>0</v>
      </c>
      <c r="BP436">
        <f>BA436/(BC436+BA436/BH436)</f>
        <v>0</v>
      </c>
      <c r="BQ436" t="s">
        <v>439</v>
      </c>
      <c r="BR436">
        <v>0</v>
      </c>
      <c r="BS436">
        <f>IF(BR436&lt;&gt;0, BR436, BP436)</f>
        <v>0</v>
      </c>
      <c r="BT436">
        <f>1-BS436/BH436</f>
        <v>0</v>
      </c>
      <c r="BU436">
        <f>(BH436-BG436)/(BH436-BS436)</f>
        <v>0</v>
      </c>
      <c r="BV436">
        <f>(BB436-BH436)/(BB436-BS436)</f>
        <v>0</v>
      </c>
      <c r="BW436">
        <f>(BH436-BG436)/(BH436-BA436)</f>
        <v>0</v>
      </c>
      <c r="BX436">
        <f>(BB436-BH436)/(BB436-BA436)</f>
        <v>0</v>
      </c>
      <c r="BY436">
        <f>(BU436*BS436/BG436)</f>
        <v>0</v>
      </c>
      <c r="BZ436">
        <f>(1-BY436)</f>
        <v>0</v>
      </c>
      <c r="DI436">
        <f>$B$11*EH436+$C$11*EI436+$F$11*ET436*(1-EW436)</f>
        <v>0</v>
      </c>
      <c r="DJ436">
        <f>DI436*DK436</f>
        <v>0</v>
      </c>
      <c r="DK436">
        <f>($B$11*$D$9+$C$11*$D$9+$F$11*((FG436+EY436)/MAX(FG436+EY436+FH436, 0.1)*$I$9+FH436/MAX(FG436+EY436+FH436, 0.1)*$J$9))/($B$11+$C$11+$F$11)</f>
        <v>0</v>
      </c>
      <c r="DL436">
        <f>($B$11*$K$9+$C$11*$K$9+$F$11*((FG436+EY436)/MAX(FG436+EY436+FH436, 0.1)*$P$9+FH436/MAX(FG436+EY436+FH436, 0.1)*$Q$9))/($B$11+$C$11+$F$11)</f>
        <v>0</v>
      </c>
      <c r="DM436">
        <v>2.96</v>
      </c>
      <c r="DN436">
        <v>0.5</v>
      </c>
      <c r="DO436" t="s">
        <v>440</v>
      </c>
      <c r="DP436">
        <v>2</v>
      </c>
      <c r="DQ436" t="b">
        <v>1</v>
      </c>
      <c r="DR436">
        <v>1758653984.1</v>
      </c>
      <c r="DS436">
        <v>521.5632962962964</v>
      </c>
      <c r="DT436">
        <v>560.4125925925927</v>
      </c>
      <c r="DU436">
        <v>24.03943333333333</v>
      </c>
      <c r="DV436">
        <v>21.25054444444445</v>
      </c>
      <c r="DW436">
        <v>521.3984074074075</v>
      </c>
      <c r="DX436">
        <v>23.8887962962963</v>
      </c>
      <c r="DY436">
        <v>500.0011111111111</v>
      </c>
      <c r="DZ436">
        <v>90.39207037037038</v>
      </c>
      <c r="EA436">
        <v>0.03033967407407408</v>
      </c>
      <c r="EB436">
        <v>30.29392592592593</v>
      </c>
      <c r="EC436">
        <v>29.99881851851852</v>
      </c>
      <c r="ED436">
        <v>999.9000000000001</v>
      </c>
      <c r="EE436">
        <v>0</v>
      </c>
      <c r="EF436">
        <v>0</v>
      </c>
      <c r="EG436">
        <v>10001.10148148148</v>
      </c>
      <c r="EH436">
        <v>0</v>
      </c>
      <c r="EI436">
        <v>11.8598</v>
      </c>
      <c r="EJ436">
        <v>-38.84916666666667</v>
      </c>
      <c r="EK436">
        <v>534.4100740740741</v>
      </c>
      <c r="EL436">
        <v>572.5801851851852</v>
      </c>
      <c r="EM436">
        <v>2.788897407407407</v>
      </c>
      <c r="EN436">
        <v>560.4125925925927</v>
      </c>
      <c r="EO436">
        <v>21.25054444444445</v>
      </c>
      <c r="EP436">
        <v>2.172975185185185</v>
      </c>
      <c r="EQ436">
        <v>1.920880370370371</v>
      </c>
      <c r="ER436">
        <v>18.76445555555555</v>
      </c>
      <c r="ES436">
        <v>16.80681111111111</v>
      </c>
      <c r="ET436">
        <v>1999.973703703704</v>
      </c>
      <c r="EU436">
        <v>0.9799949999999998</v>
      </c>
      <c r="EV436">
        <v>0.02000512962962963</v>
      </c>
      <c r="EW436">
        <v>0</v>
      </c>
      <c r="EX436">
        <v>426.4394814814815</v>
      </c>
      <c r="EY436">
        <v>5.00097</v>
      </c>
      <c r="EZ436">
        <v>8664.436666666666</v>
      </c>
      <c r="FA436">
        <v>16707.32592592592</v>
      </c>
      <c r="FB436">
        <v>40.68699999999999</v>
      </c>
      <c r="FC436">
        <v>41.06199999999999</v>
      </c>
      <c r="FD436">
        <v>40.625</v>
      </c>
      <c r="FE436">
        <v>40.65944444444444</v>
      </c>
      <c r="FF436">
        <v>41.31199999999999</v>
      </c>
      <c r="FG436">
        <v>1955.066666666667</v>
      </c>
      <c r="FH436">
        <v>39.90555555555556</v>
      </c>
      <c r="FI436">
        <v>0</v>
      </c>
      <c r="FJ436">
        <v>1758653992.8</v>
      </c>
      <c r="FK436">
        <v>0</v>
      </c>
      <c r="FL436">
        <v>426.4402307692308</v>
      </c>
      <c r="FM436">
        <v>-0.8378119521696491</v>
      </c>
      <c r="FN436">
        <v>-27.19589744804007</v>
      </c>
      <c r="FO436">
        <v>8664.502307692308</v>
      </c>
      <c r="FP436">
        <v>15</v>
      </c>
      <c r="FQ436">
        <v>0</v>
      </c>
      <c r="FR436" t="s">
        <v>441</v>
      </c>
      <c r="FS436">
        <v>1747247426.5</v>
      </c>
      <c r="FT436">
        <v>1747247420.5</v>
      </c>
      <c r="FU436">
        <v>0</v>
      </c>
      <c r="FV436">
        <v>1.027</v>
      </c>
      <c r="FW436">
        <v>0.031</v>
      </c>
      <c r="FX436">
        <v>0.02</v>
      </c>
      <c r="FY436">
        <v>0.05</v>
      </c>
      <c r="FZ436">
        <v>420</v>
      </c>
      <c r="GA436">
        <v>16</v>
      </c>
      <c r="GB436">
        <v>0.01</v>
      </c>
      <c r="GC436">
        <v>0.1</v>
      </c>
      <c r="GD436">
        <v>-38.69189756097561</v>
      </c>
      <c r="GE436">
        <v>-2.609368641114973</v>
      </c>
      <c r="GF436">
        <v>0.2990653379038007</v>
      </c>
      <c r="GG436">
        <v>0</v>
      </c>
      <c r="GH436">
        <v>426.4978823529412</v>
      </c>
      <c r="GI436">
        <v>-1.027838041545734</v>
      </c>
      <c r="GJ436">
        <v>0.25926306929516</v>
      </c>
      <c r="GK436">
        <v>-1</v>
      </c>
      <c r="GL436">
        <v>2.794672195121951</v>
      </c>
      <c r="GM436">
        <v>-0.1042409059233413</v>
      </c>
      <c r="GN436">
        <v>0.01066443840063561</v>
      </c>
      <c r="GO436">
        <v>0</v>
      </c>
      <c r="GP436">
        <v>0</v>
      </c>
      <c r="GQ436">
        <v>2</v>
      </c>
      <c r="GR436" t="s">
        <v>482</v>
      </c>
      <c r="GS436">
        <v>3.13606</v>
      </c>
      <c r="GT436">
        <v>2.69047</v>
      </c>
      <c r="GU436">
        <v>0.114146</v>
      </c>
      <c r="GV436">
        <v>0.118726</v>
      </c>
      <c r="GW436">
        <v>0.10632</v>
      </c>
      <c r="GX436">
        <v>0.0964284</v>
      </c>
      <c r="GY436">
        <v>28165.4</v>
      </c>
      <c r="GZ436">
        <v>28071.7</v>
      </c>
      <c r="HA436">
        <v>29555</v>
      </c>
      <c r="HB436">
        <v>29435.9</v>
      </c>
      <c r="HC436">
        <v>34895</v>
      </c>
      <c r="HD436">
        <v>35232.5</v>
      </c>
      <c r="HE436">
        <v>41589.6</v>
      </c>
      <c r="HF436">
        <v>41822.9</v>
      </c>
      <c r="HG436">
        <v>1.926</v>
      </c>
      <c r="HH436">
        <v>1.8737</v>
      </c>
      <c r="HI436">
        <v>0.090152</v>
      </c>
      <c r="HJ436">
        <v>0</v>
      </c>
      <c r="HK436">
        <v>28.5325</v>
      </c>
      <c r="HL436">
        <v>999.9</v>
      </c>
      <c r="HM436">
        <v>50.4</v>
      </c>
      <c r="HN436">
        <v>31.6</v>
      </c>
      <c r="HO436">
        <v>26.0249</v>
      </c>
      <c r="HP436">
        <v>61.8698</v>
      </c>
      <c r="HQ436">
        <v>25.8934</v>
      </c>
      <c r="HR436">
        <v>1</v>
      </c>
      <c r="HS436">
        <v>0.0666413</v>
      </c>
      <c r="HT436">
        <v>-0.952819</v>
      </c>
      <c r="HU436">
        <v>20.3365</v>
      </c>
      <c r="HV436">
        <v>5.21609</v>
      </c>
      <c r="HW436">
        <v>12.0113</v>
      </c>
      <c r="HX436">
        <v>4.9881</v>
      </c>
      <c r="HY436">
        <v>3.28763</v>
      </c>
      <c r="HZ436">
        <v>9999</v>
      </c>
      <c r="IA436">
        <v>9999</v>
      </c>
      <c r="IB436">
        <v>9999</v>
      </c>
      <c r="IC436">
        <v>999.9</v>
      </c>
      <c r="ID436">
        <v>1.86756</v>
      </c>
      <c r="IE436">
        <v>1.86673</v>
      </c>
      <c r="IF436">
        <v>1.86601</v>
      </c>
      <c r="IG436">
        <v>1.866</v>
      </c>
      <c r="IH436">
        <v>1.86785</v>
      </c>
      <c r="II436">
        <v>1.87027</v>
      </c>
      <c r="IJ436">
        <v>1.86893</v>
      </c>
      <c r="IK436">
        <v>1.87042</v>
      </c>
      <c r="IL436">
        <v>0</v>
      </c>
      <c r="IM436">
        <v>0</v>
      </c>
      <c r="IN436">
        <v>0</v>
      </c>
      <c r="IO436">
        <v>0</v>
      </c>
      <c r="IP436" t="s">
        <v>443</v>
      </c>
      <c r="IQ436" t="s">
        <v>444</v>
      </c>
      <c r="IR436" t="s">
        <v>445</v>
      </c>
      <c r="IS436" t="s">
        <v>445</v>
      </c>
      <c r="IT436" t="s">
        <v>445</v>
      </c>
      <c r="IU436" t="s">
        <v>445</v>
      </c>
      <c r="IV436">
        <v>0</v>
      </c>
      <c r="IW436">
        <v>100</v>
      </c>
      <c r="IX436">
        <v>100</v>
      </c>
      <c r="IY436">
        <v>0.158</v>
      </c>
      <c r="IZ436">
        <v>0.1503</v>
      </c>
      <c r="JA436">
        <v>0.1520806729546384</v>
      </c>
      <c r="JB436">
        <v>0.0003178419753343253</v>
      </c>
      <c r="JC436">
        <v>-6.012475575984678E-07</v>
      </c>
      <c r="JD436">
        <v>7.594320938325871E-11</v>
      </c>
      <c r="JE436">
        <v>-0.06537213769188976</v>
      </c>
      <c r="JF436">
        <v>-0.002779077146552394</v>
      </c>
      <c r="JG436">
        <v>0.0007843295920201409</v>
      </c>
      <c r="JH436">
        <v>-1.211717912536145E-05</v>
      </c>
      <c r="JI436">
        <v>4</v>
      </c>
      <c r="JJ436">
        <v>2338</v>
      </c>
      <c r="JK436">
        <v>1</v>
      </c>
      <c r="JL436">
        <v>27</v>
      </c>
      <c r="JM436">
        <v>190109.4</v>
      </c>
      <c r="JN436">
        <v>190109.5</v>
      </c>
      <c r="JO436">
        <v>1.37451</v>
      </c>
      <c r="JP436">
        <v>2.27051</v>
      </c>
      <c r="JQ436">
        <v>1.39771</v>
      </c>
      <c r="JR436">
        <v>2.34985</v>
      </c>
      <c r="JS436">
        <v>1.49536</v>
      </c>
      <c r="JT436">
        <v>2.58545</v>
      </c>
      <c r="JU436">
        <v>36.4814</v>
      </c>
      <c r="JV436">
        <v>24.07</v>
      </c>
      <c r="JW436">
        <v>18</v>
      </c>
      <c r="JX436">
        <v>488.952</v>
      </c>
      <c r="JY436">
        <v>446.131</v>
      </c>
      <c r="JZ436">
        <v>29.3388</v>
      </c>
      <c r="KA436">
        <v>28.4365</v>
      </c>
      <c r="KB436">
        <v>30.0002</v>
      </c>
      <c r="KC436">
        <v>28.2723</v>
      </c>
      <c r="KD436">
        <v>28.2031</v>
      </c>
      <c r="KE436">
        <v>27.5566</v>
      </c>
      <c r="KF436">
        <v>25.4169</v>
      </c>
      <c r="KG436">
        <v>59.5146</v>
      </c>
      <c r="KH436">
        <v>29.3363</v>
      </c>
      <c r="KI436">
        <v>607.4829999999999</v>
      </c>
      <c r="KJ436">
        <v>21.2172</v>
      </c>
      <c r="KK436">
        <v>101.01</v>
      </c>
      <c r="KL436">
        <v>100.567</v>
      </c>
    </row>
    <row r="437" spans="1:298">
      <c r="A437">
        <v>421</v>
      </c>
      <c r="B437">
        <v>1758653996.6</v>
      </c>
      <c r="C437">
        <v>12370.59999990463</v>
      </c>
      <c r="D437" t="s">
        <v>1290</v>
      </c>
      <c r="E437" t="s">
        <v>1291</v>
      </c>
      <c r="F437">
        <v>5</v>
      </c>
      <c r="G437" t="s">
        <v>1219</v>
      </c>
      <c r="H437" t="s">
        <v>437</v>
      </c>
      <c r="I437" t="s">
        <v>438</v>
      </c>
      <c r="J437">
        <v>1758653988.814285</v>
      </c>
      <c r="K437">
        <f>(L437)/1000</f>
        <v>0</v>
      </c>
      <c r="L437">
        <f>IF(DQ437, AO437, AI437)</f>
        <v>0</v>
      </c>
      <c r="M437">
        <f>IF(DQ437, AJ437, AH437)</f>
        <v>0</v>
      </c>
      <c r="N437">
        <f>DS437 - IF(AV437&gt;1, M437*DM437*100.0/(AX437), 0)</f>
        <v>0</v>
      </c>
      <c r="O437">
        <f>((U437-K437/2)*N437-M437)/(U437+K437/2)</f>
        <v>0</v>
      </c>
      <c r="P437">
        <f>O437*(DZ437+EA437)/1000.0</f>
        <v>0</v>
      </c>
      <c r="Q437">
        <f>(DS437 - IF(AV437&gt;1, M437*DM437*100.0/(AX437), 0))*(DZ437+EA437)/1000.0</f>
        <v>0</v>
      </c>
      <c r="R437">
        <f>2.0/((1/T437-1/S437)+SIGN(T437)*SQRT((1/T437-1/S437)*(1/T437-1/S437) + 4*DN437/((DN437+1)*(DN437+1))*(2*1/T437*1/S437-1/S437*1/S437)))</f>
        <v>0</v>
      </c>
      <c r="S437">
        <f>IF(LEFT(DO437,1)&lt;&gt;"0",IF(LEFT(DO437,1)="1",3.0,DP437),$D$5+$E$5*(EG437*DZ437/($K$5*1000))+$F$5*(EG437*DZ437/($K$5*1000))*MAX(MIN(DM437,$J$5),$I$5)*MAX(MIN(DM437,$J$5),$I$5)+$G$5*MAX(MIN(DM437,$J$5),$I$5)*(EG437*DZ437/($K$5*1000))+$H$5*(EG437*DZ437/($K$5*1000))*(EG437*DZ437/($K$5*1000)))</f>
        <v>0</v>
      </c>
      <c r="T437">
        <f>K437*(1000-(1000*0.61365*exp(17.502*X437/(240.97+X437))/(DZ437+EA437)+DU437)/2)/(1000*0.61365*exp(17.502*X437/(240.97+X437))/(DZ437+EA437)-DU437)</f>
        <v>0</v>
      </c>
      <c r="U437">
        <f>1/((DN437+1)/(R437/1.6)+1/(S437/1.37)) + DN437/((DN437+1)/(R437/1.6) + DN437/(S437/1.37))</f>
        <v>0</v>
      </c>
      <c r="V437">
        <f>(DI437*DL437)</f>
        <v>0</v>
      </c>
      <c r="W437">
        <f>(EB437+(V437+2*0.95*5.67E-8*(((EB437+$B$7)+273)^4-(EB437+273)^4)-44100*K437)/(1.84*29.3*S437+8*0.95*5.67E-8*(EB437+273)^3))</f>
        <v>0</v>
      </c>
      <c r="X437">
        <f>($C$7*EC437+$D$7*ED437+$E$7*W437)</f>
        <v>0</v>
      </c>
      <c r="Y437">
        <f>0.61365*exp(17.502*X437/(240.97+X437))</f>
        <v>0</v>
      </c>
      <c r="Z437">
        <f>(AA437/AB437*100)</f>
        <v>0</v>
      </c>
      <c r="AA437">
        <f>DU437*(DZ437+EA437)/1000</f>
        <v>0</v>
      </c>
      <c r="AB437">
        <f>0.61365*exp(17.502*EB437/(240.97+EB437))</f>
        <v>0</v>
      </c>
      <c r="AC437">
        <f>(Y437-DU437*(DZ437+EA437)/1000)</f>
        <v>0</v>
      </c>
      <c r="AD437">
        <f>(-K437*44100)</f>
        <v>0</v>
      </c>
      <c r="AE437">
        <f>2*29.3*S437*0.92*(EB437-X437)</f>
        <v>0</v>
      </c>
      <c r="AF437">
        <f>2*0.95*5.67E-8*(((EB437+$B$7)+273)^4-(X437+273)^4)</f>
        <v>0</v>
      </c>
      <c r="AG437">
        <f>V437+AF437+AD437+AE437</f>
        <v>0</v>
      </c>
      <c r="AH437">
        <f>DY437*AV437*(DT437-DS437*(1000-AV437*DV437)/(1000-AV437*DU437))/(100*DM437)</f>
        <v>0</v>
      </c>
      <c r="AI437">
        <f>1000*DY437*AV437*(DU437-DV437)/(100*DM437*(1000-AV437*DU437))</f>
        <v>0</v>
      </c>
      <c r="AJ437">
        <f>(AK437 - AL437 - DZ437*1E3/(8.314*(EB437+273.15)) * AN437/DY437 * AM437) * DY437/(100*DM437) * (1000 - DV437)/1000</f>
        <v>0</v>
      </c>
      <c r="AK437">
        <v>605.0422105110609</v>
      </c>
      <c r="AL437">
        <v>575.4899636363635</v>
      </c>
      <c r="AM437">
        <v>3.415761818665709</v>
      </c>
      <c r="AN437">
        <v>64.96045199614291</v>
      </c>
      <c r="AO437">
        <f>(AQ437 - AP437 + DZ437*1E3/(8.314*(EB437+273.15)) * AS437/DY437 * AR437) * DY437/(100*DM437) * 1000/(1000 - AQ437)</f>
        <v>0</v>
      </c>
      <c r="AP437">
        <v>21.24908771724749</v>
      </c>
      <c r="AQ437">
        <v>23.98920484848485</v>
      </c>
      <c r="AR437">
        <v>-0.005382791796072862</v>
      </c>
      <c r="AS437">
        <v>107.0869197867366</v>
      </c>
      <c r="AT437">
        <v>0</v>
      </c>
      <c r="AU437">
        <v>0</v>
      </c>
      <c r="AV437">
        <f>IF(AT437*$H$13&gt;=AX437,1.0,(AX437/(AX437-AT437*$H$13)))</f>
        <v>0</v>
      </c>
      <c r="AW437">
        <f>(AV437-1)*100</f>
        <v>0</v>
      </c>
      <c r="AX437">
        <f>MAX(0,($B$13+$C$13*EG437)/(1+$D$13*EG437)*DZ437/(EB437+273)*$E$13)</f>
        <v>0</v>
      </c>
      <c r="AY437" t="s">
        <v>439</v>
      </c>
      <c r="AZ437" t="s">
        <v>439</v>
      </c>
      <c r="BA437">
        <v>0</v>
      </c>
      <c r="BB437">
        <v>0</v>
      </c>
      <c r="BC437">
        <f>1-BA437/BB437</f>
        <v>0</v>
      </c>
      <c r="BD437">
        <v>0</v>
      </c>
      <c r="BE437" t="s">
        <v>439</v>
      </c>
      <c r="BF437" t="s">
        <v>439</v>
      </c>
      <c r="BG437">
        <v>0</v>
      </c>
      <c r="BH437">
        <v>0</v>
      </c>
      <c r="BI437">
        <f>1-BG437/BH437</f>
        <v>0</v>
      </c>
      <c r="BJ437">
        <v>0.5</v>
      </c>
      <c r="BK437">
        <f>DJ437</f>
        <v>0</v>
      </c>
      <c r="BL437">
        <f>M437</f>
        <v>0</v>
      </c>
      <c r="BM437">
        <f>BI437*BJ437*BK437</f>
        <v>0</v>
      </c>
      <c r="BN437">
        <f>(BL437-BD437)/BK437</f>
        <v>0</v>
      </c>
      <c r="BO437">
        <f>(BB437-BH437)/BH437</f>
        <v>0</v>
      </c>
      <c r="BP437">
        <f>BA437/(BC437+BA437/BH437)</f>
        <v>0</v>
      </c>
      <c r="BQ437" t="s">
        <v>439</v>
      </c>
      <c r="BR437">
        <v>0</v>
      </c>
      <c r="BS437">
        <f>IF(BR437&lt;&gt;0, BR437, BP437)</f>
        <v>0</v>
      </c>
      <c r="BT437">
        <f>1-BS437/BH437</f>
        <v>0</v>
      </c>
      <c r="BU437">
        <f>(BH437-BG437)/(BH437-BS437)</f>
        <v>0</v>
      </c>
      <c r="BV437">
        <f>(BB437-BH437)/(BB437-BS437)</f>
        <v>0</v>
      </c>
      <c r="BW437">
        <f>(BH437-BG437)/(BH437-BA437)</f>
        <v>0</v>
      </c>
      <c r="BX437">
        <f>(BB437-BH437)/(BB437-BA437)</f>
        <v>0</v>
      </c>
      <c r="BY437">
        <f>(BU437*BS437/BG437)</f>
        <v>0</v>
      </c>
      <c r="BZ437">
        <f>(1-BY437)</f>
        <v>0</v>
      </c>
      <c r="DI437">
        <f>$B$11*EH437+$C$11*EI437+$F$11*ET437*(1-EW437)</f>
        <v>0</v>
      </c>
      <c r="DJ437">
        <f>DI437*DK437</f>
        <v>0</v>
      </c>
      <c r="DK437">
        <f>($B$11*$D$9+$C$11*$D$9+$F$11*((FG437+EY437)/MAX(FG437+EY437+FH437, 0.1)*$I$9+FH437/MAX(FG437+EY437+FH437, 0.1)*$J$9))/($B$11+$C$11+$F$11)</f>
        <v>0</v>
      </c>
      <c r="DL437">
        <f>($B$11*$K$9+$C$11*$K$9+$F$11*((FG437+EY437)/MAX(FG437+EY437+FH437, 0.1)*$P$9+FH437/MAX(FG437+EY437+FH437, 0.1)*$Q$9))/($B$11+$C$11+$F$11)</f>
        <v>0</v>
      </c>
      <c r="DM437">
        <v>2.96</v>
      </c>
      <c r="DN437">
        <v>0.5</v>
      </c>
      <c r="DO437" t="s">
        <v>440</v>
      </c>
      <c r="DP437">
        <v>2</v>
      </c>
      <c r="DQ437" t="b">
        <v>1</v>
      </c>
      <c r="DR437">
        <v>1758653988.814285</v>
      </c>
      <c r="DS437">
        <v>537.3225</v>
      </c>
      <c r="DT437">
        <v>576.3040357142856</v>
      </c>
      <c r="DU437">
        <v>24.02306071428572</v>
      </c>
      <c r="DV437">
        <v>21.2495</v>
      </c>
      <c r="DW437">
        <v>537.1616071428572</v>
      </c>
      <c r="DX437">
        <v>23.87264285714286</v>
      </c>
      <c r="DY437">
        <v>500.0068571428572</v>
      </c>
      <c r="DZ437">
        <v>90.39131785714287</v>
      </c>
      <c r="EA437">
        <v>0.03035931071428571</v>
      </c>
      <c r="EB437">
        <v>30.29698928571429</v>
      </c>
      <c r="EC437">
        <v>30.00340357142857</v>
      </c>
      <c r="ED437">
        <v>999.9000000000002</v>
      </c>
      <c r="EE437">
        <v>0</v>
      </c>
      <c r="EF437">
        <v>0</v>
      </c>
      <c r="EG437">
        <v>9997.878571428571</v>
      </c>
      <c r="EH437">
        <v>0</v>
      </c>
      <c r="EI437">
        <v>11.8598</v>
      </c>
      <c r="EJ437">
        <v>-38.98152142857143</v>
      </c>
      <c r="EK437">
        <v>550.5480714285715</v>
      </c>
      <c r="EL437">
        <v>588.816107142857</v>
      </c>
      <c r="EM437">
        <v>2.773565714285714</v>
      </c>
      <c r="EN437">
        <v>576.3040357142856</v>
      </c>
      <c r="EO437">
        <v>21.2495</v>
      </c>
      <c r="EP437">
        <v>2.171475714285714</v>
      </c>
      <c r="EQ437">
        <v>1.920769285714286</v>
      </c>
      <c r="ER437">
        <v>18.75341428571428</v>
      </c>
      <c r="ES437">
        <v>16.80589642857143</v>
      </c>
      <c r="ET437">
        <v>2000.016785714286</v>
      </c>
      <c r="EU437">
        <v>0.9799947857142856</v>
      </c>
      <c r="EV437">
        <v>0.02000538214285714</v>
      </c>
      <c r="EW437">
        <v>0</v>
      </c>
      <c r="EX437">
        <v>426.334</v>
      </c>
      <c r="EY437">
        <v>5.00097</v>
      </c>
      <c r="EZ437">
        <v>8662.506428571429</v>
      </c>
      <c r="FA437">
        <v>16707.68928571428</v>
      </c>
      <c r="FB437">
        <v>40.68699999999999</v>
      </c>
      <c r="FC437">
        <v>41.0597857142857</v>
      </c>
      <c r="FD437">
        <v>40.625</v>
      </c>
      <c r="FE437">
        <v>40.66485714285714</v>
      </c>
      <c r="FF437">
        <v>41.31199999999999</v>
      </c>
      <c r="FG437">
        <v>1955.107142857143</v>
      </c>
      <c r="FH437">
        <v>39.90678571428572</v>
      </c>
      <c r="FI437">
        <v>0</v>
      </c>
      <c r="FJ437">
        <v>1758653997.6</v>
      </c>
      <c r="FK437">
        <v>0</v>
      </c>
      <c r="FL437">
        <v>426.3143076923076</v>
      </c>
      <c r="FM437">
        <v>-1.587760675276689</v>
      </c>
      <c r="FN437">
        <v>-25.28923076911729</v>
      </c>
      <c r="FO437">
        <v>8662.432692307691</v>
      </c>
      <c r="FP437">
        <v>15</v>
      </c>
      <c r="FQ437">
        <v>0</v>
      </c>
      <c r="FR437" t="s">
        <v>441</v>
      </c>
      <c r="FS437">
        <v>1747247426.5</v>
      </c>
      <c r="FT437">
        <v>1747247420.5</v>
      </c>
      <c r="FU437">
        <v>0</v>
      </c>
      <c r="FV437">
        <v>1.027</v>
      </c>
      <c r="FW437">
        <v>0.031</v>
      </c>
      <c r="FX437">
        <v>0.02</v>
      </c>
      <c r="FY437">
        <v>0.05</v>
      </c>
      <c r="FZ437">
        <v>420</v>
      </c>
      <c r="GA437">
        <v>16</v>
      </c>
      <c r="GB437">
        <v>0.01</v>
      </c>
      <c r="GC437">
        <v>0.1</v>
      </c>
      <c r="GD437">
        <v>-38.892215</v>
      </c>
      <c r="GE437">
        <v>-1.364915572232576</v>
      </c>
      <c r="GF437">
        <v>0.185751774621402</v>
      </c>
      <c r="GG437">
        <v>0</v>
      </c>
      <c r="GH437">
        <v>426.3742647058824</v>
      </c>
      <c r="GI437">
        <v>-1.368999230514927</v>
      </c>
      <c r="GJ437">
        <v>0.2639609272359598</v>
      </c>
      <c r="GK437">
        <v>-1</v>
      </c>
      <c r="GL437">
        <v>2.7803575</v>
      </c>
      <c r="GM437">
        <v>-0.1872920825515939</v>
      </c>
      <c r="GN437">
        <v>0.01858294308633589</v>
      </c>
      <c r="GO437">
        <v>0</v>
      </c>
      <c r="GP437">
        <v>0</v>
      </c>
      <c r="GQ437">
        <v>2</v>
      </c>
      <c r="GR437" t="s">
        <v>482</v>
      </c>
      <c r="GS437">
        <v>3.13592</v>
      </c>
      <c r="GT437">
        <v>2.69087</v>
      </c>
      <c r="GU437">
        <v>0.116631</v>
      </c>
      <c r="GV437">
        <v>0.121144</v>
      </c>
      <c r="GW437">
        <v>0.106235</v>
      </c>
      <c r="GX437">
        <v>0.0964323</v>
      </c>
      <c r="GY437">
        <v>28086.3</v>
      </c>
      <c r="GZ437">
        <v>27994.7</v>
      </c>
      <c r="HA437">
        <v>29554.9</v>
      </c>
      <c r="HB437">
        <v>29436</v>
      </c>
      <c r="HC437">
        <v>34898.5</v>
      </c>
      <c r="HD437">
        <v>35232.5</v>
      </c>
      <c r="HE437">
        <v>41589.8</v>
      </c>
      <c r="HF437">
        <v>41823</v>
      </c>
      <c r="HG437">
        <v>1.92593</v>
      </c>
      <c r="HH437">
        <v>1.87345</v>
      </c>
      <c r="HI437">
        <v>0.09089709999999999</v>
      </c>
      <c r="HJ437">
        <v>0</v>
      </c>
      <c r="HK437">
        <v>28.5311</v>
      </c>
      <c r="HL437">
        <v>999.9</v>
      </c>
      <c r="HM437">
        <v>50.4</v>
      </c>
      <c r="HN437">
        <v>31.6</v>
      </c>
      <c r="HO437">
        <v>26.0276</v>
      </c>
      <c r="HP437">
        <v>62.0298</v>
      </c>
      <c r="HQ437">
        <v>25.9856</v>
      </c>
      <c r="HR437">
        <v>1</v>
      </c>
      <c r="HS437">
        <v>0.066565</v>
      </c>
      <c r="HT437">
        <v>-0.8389219999999999</v>
      </c>
      <c r="HU437">
        <v>20.3372</v>
      </c>
      <c r="HV437">
        <v>5.21699</v>
      </c>
      <c r="HW437">
        <v>12.0125</v>
      </c>
      <c r="HX437">
        <v>4.9887</v>
      </c>
      <c r="HY437">
        <v>3.2879</v>
      </c>
      <c r="HZ437">
        <v>9999</v>
      </c>
      <c r="IA437">
        <v>9999</v>
      </c>
      <c r="IB437">
        <v>9999</v>
      </c>
      <c r="IC437">
        <v>999.9</v>
      </c>
      <c r="ID437">
        <v>1.86754</v>
      </c>
      <c r="IE437">
        <v>1.86674</v>
      </c>
      <c r="IF437">
        <v>1.86603</v>
      </c>
      <c r="IG437">
        <v>1.866</v>
      </c>
      <c r="IH437">
        <v>1.86786</v>
      </c>
      <c r="II437">
        <v>1.87028</v>
      </c>
      <c r="IJ437">
        <v>1.86895</v>
      </c>
      <c r="IK437">
        <v>1.87042</v>
      </c>
      <c r="IL437">
        <v>0</v>
      </c>
      <c r="IM437">
        <v>0</v>
      </c>
      <c r="IN437">
        <v>0</v>
      </c>
      <c r="IO437">
        <v>0</v>
      </c>
      <c r="IP437" t="s">
        <v>443</v>
      </c>
      <c r="IQ437" t="s">
        <v>444</v>
      </c>
      <c r="IR437" t="s">
        <v>445</v>
      </c>
      <c r="IS437" t="s">
        <v>445</v>
      </c>
      <c r="IT437" t="s">
        <v>445</v>
      </c>
      <c r="IU437" t="s">
        <v>445</v>
      </c>
      <c r="IV437">
        <v>0</v>
      </c>
      <c r="IW437">
        <v>100</v>
      </c>
      <c r="IX437">
        <v>100</v>
      </c>
      <c r="IY437">
        <v>0.154</v>
      </c>
      <c r="IZ437">
        <v>0.1499</v>
      </c>
      <c r="JA437">
        <v>0.1520806729546384</v>
      </c>
      <c r="JB437">
        <v>0.0003178419753343253</v>
      </c>
      <c r="JC437">
        <v>-6.012475575984678E-07</v>
      </c>
      <c r="JD437">
        <v>7.594320938325871E-11</v>
      </c>
      <c r="JE437">
        <v>-0.06537213769188976</v>
      </c>
      <c r="JF437">
        <v>-0.002779077146552394</v>
      </c>
      <c r="JG437">
        <v>0.0007843295920201409</v>
      </c>
      <c r="JH437">
        <v>-1.211717912536145E-05</v>
      </c>
      <c r="JI437">
        <v>4</v>
      </c>
      <c r="JJ437">
        <v>2338</v>
      </c>
      <c r="JK437">
        <v>1</v>
      </c>
      <c r="JL437">
        <v>27</v>
      </c>
      <c r="JM437">
        <v>190109.5</v>
      </c>
      <c r="JN437">
        <v>190109.6</v>
      </c>
      <c r="JO437">
        <v>1.40381</v>
      </c>
      <c r="JP437">
        <v>2.2644</v>
      </c>
      <c r="JQ437">
        <v>1.39648</v>
      </c>
      <c r="JR437">
        <v>2.34985</v>
      </c>
      <c r="JS437">
        <v>1.49536</v>
      </c>
      <c r="JT437">
        <v>2.69043</v>
      </c>
      <c r="JU437">
        <v>36.5051</v>
      </c>
      <c r="JV437">
        <v>24.07</v>
      </c>
      <c r="JW437">
        <v>18</v>
      </c>
      <c r="JX437">
        <v>488.915</v>
      </c>
      <c r="JY437">
        <v>445.976</v>
      </c>
      <c r="JZ437">
        <v>29.3239</v>
      </c>
      <c r="KA437">
        <v>28.439</v>
      </c>
      <c r="KB437">
        <v>30</v>
      </c>
      <c r="KC437">
        <v>28.2735</v>
      </c>
      <c r="KD437">
        <v>28.2031</v>
      </c>
      <c r="KE437">
        <v>28.1306</v>
      </c>
      <c r="KF437">
        <v>25.4169</v>
      </c>
      <c r="KG437">
        <v>59.5146</v>
      </c>
      <c r="KH437">
        <v>29.3087</v>
      </c>
      <c r="KI437">
        <v>620.8579999999999</v>
      </c>
      <c r="KJ437">
        <v>21.2224</v>
      </c>
      <c r="KK437">
        <v>101.01</v>
      </c>
      <c r="KL437">
        <v>100.567</v>
      </c>
    </row>
    <row r="438" spans="1:298">
      <c r="A438">
        <v>422</v>
      </c>
      <c r="B438">
        <v>1758654001.6</v>
      </c>
      <c r="C438">
        <v>12375.59999990463</v>
      </c>
      <c r="D438" t="s">
        <v>1292</v>
      </c>
      <c r="E438" t="s">
        <v>1293</v>
      </c>
      <c r="F438">
        <v>5</v>
      </c>
      <c r="G438" t="s">
        <v>1219</v>
      </c>
      <c r="H438" t="s">
        <v>437</v>
      </c>
      <c r="I438" t="s">
        <v>438</v>
      </c>
      <c r="J438">
        <v>1758653994.1</v>
      </c>
      <c r="K438">
        <f>(L438)/1000</f>
        <v>0</v>
      </c>
      <c r="L438">
        <f>IF(DQ438, AO438, AI438)</f>
        <v>0</v>
      </c>
      <c r="M438">
        <f>IF(DQ438, AJ438, AH438)</f>
        <v>0</v>
      </c>
      <c r="N438">
        <f>DS438 - IF(AV438&gt;1, M438*DM438*100.0/(AX438), 0)</f>
        <v>0</v>
      </c>
      <c r="O438">
        <f>((U438-K438/2)*N438-M438)/(U438+K438/2)</f>
        <v>0</v>
      </c>
      <c r="P438">
        <f>O438*(DZ438+EA438)/1000.0</f>
        <v>0</v>
      </c>
      <c r="Q438">
        <f>(DS438 - IF(AV438&gt;1, M438*DM438*100.0/(AX438), 0))*(DZ438+EA438)/1000.0</f>
        <v>0</v>
      </c>
      <c r="R438">
        <f>2.0/((1/T438-1/S438)+SIGN(T438)*SQRT((1/T438-1/S438)*(1/T438-1/S438) + 4*DN438/((DN438+1)*(DN438+1))*(2*1/T438*1/S438-1/S438*1/S438)))</f>
        <v>0</v>
      </c>
      <c r="S438">
        <f>IF(LEFT(DO438,1)&lt;&gt;"0",IF(LEFT(DO438,1)="1",3.0,DP438),$D$5+$E$5*(EG438*DZ438/($K$5*1000))+$F$5*(EG438*DZ438/($K$5*1000))*MAX(MIN(DM438,$J$5),$I$5)*MAX(MIN(DM438,$J$5),$I$5)+$G$5*MAX(MIN(DM438,$J$5),$I$5)*(EG438*DZ438/($K$5*1000))+$H$5*(EG438*DZ438/($K$5*1000))*(EG438*DZ438/($K$5*1000)))</f>
        <v>0</v>
      </c>
      <c r="T438">
        <f>K438*(1000-(1000*0.61365*exp(17.502*X438/(240.97+X438))/(DZ438+EA438)+DU438)/2)/(1000*0.61365*exp(17.502*X438/(240.97+X438))/(DZ438+EA438)-DU438)</f>
        <v>0</v>
      </c>
      <c r="U438">
        <f>1/((DN438+1)/(R438/1.6)+1/(S438/1.37)) + DN438/((DN438+1)/(R438/1.6) + DN438/(S438/1.37))</f>
        <v>0</v>
      </c>
      <c r="V438">
        <f>(DI438*DL438)</f>
        <v>0</v>
      </c>
      <c r="W438">
        <f>(EB438+(V438+2*0.95*5.67E-8*(((EB438+$B$7)+273)^4-(EB438+273)^4)-44100*K438)/(1.84*29.3*S438+8*0.95*5.67E-8*(EB438+273)^3))</f>
        <v>0</v>
      </c>
      <c r="X438">
        <f>($C$7*EC438+$D$7*ED438+$E$7*W438)</f>
        <v>0</v>
      </c>
      <c r="Y438">
        <f>0.61365*exp(17.502*X438/(240.97+X438))</f>
        <v>0</v>
      </c>
      <c r="Z438">
        <f>(AA438/AB438*100)</f>
        <v>0</v>
      </c>
      <c r="AA438">
        <f>DU438*(DZ438+EA438)/1000</f>
        <v>0</v>
      </c>
      <c r="AB438">
        <f>0.61365*exp(17.502*EB438/(240.97+EB438))</f>
        <v>0</v>
      </c>
      <c r="AC438">
        <f>(Y438-DU438*(DZ438+EA438)/1000)</f>
        <v>0</v>
      </c>
      <c r="AD438">
        <f>(-K438*44100)</f>
        <v>0</v>
      </c>
      <c r="AE438">
        <f>2*29.3*S438*0.92*(EB438-X438)</f>
        <v>0</v>
      </c>
      <c r="AF438">
        <f>2*0.95*5.67E-8*(((EB438+$B$7)+273)^4-(X438+273)^4)</f>
        <v>0</v>
      </c>
      <c r="AG438">
        <f>V438+AF438+AD438+AE438</f>
        <v>0</v>
      </c>
      <c r="AH438">
        <f>DY438*AV438*(DT438-DS438*(1000-AV438*DV438)/(1000-AV438*DU438))/(100*DM438)</f>
        <v>0</v>
      </c>
      <c r="AI438">
        <f>1000*DY438*AV438*(DU438-DV438)/(100*DM438*(1000-AV438*DU438))</f>
        <v>0</v>
      </c>
      <c r="AJ438">
        <f>(AK438 - AL438 - DZ438*1E3/(8.314*(EB438+273.15)) * AN438/DY438 * AM438) * DY438/(100*DM438) * (1000 - DV438)/1000</f>
        <v>0</v>
      </c>
      <c r="AK438">
        <v>622.1013872174919</v>
      </c>
      <c r="AL438">
        <v>592.6569636363637</v>
      </c>
      <c r="AM438">
        <v>3.432493538002495</v>
      </c>
      <c r="AN438">
        <v>64.96045199614291</v>
      </c>
      <c r="AO438">
        <f>(AQ438 - AP438 + DZ438*1E3/(8.314*(EB438+273.15)) * AS438/DY438 * AR438) * DY438/(100*DM438) * 1000/(1000 - AQ438)</f>
        <v>0</v>
      </c>
      <c r="AP438">
        <v>21.24919204176669</v>
      </c>
      <c r="AQ438">
        <v>23.95531999999999</v>
      </c>
      <c r="AR438">
        <v>-0.007275350582745298</v>
      </c>
      <c r="AS438">
        <v>107.0869197867366</v>
      </c>
      <c r="AT438">
        <v>0</v>
      </c>
      <c r="AU438">
        <v>0</v>
      </c>
      <c r="AV438">
        <f>IF(AT438*$H$13&gt;=AX438,1.0,(AX438/(AX438-AT438*$H$13)))</f>
        <v>0</v>
      </c>
      <c r="AW438">
        <f>(AV438-1)*100</f>
        <v>0</v>
      </c>
      <c r="AX438">
        <f>MAX(0,($B$13+$C$13*EG438)/(1+$D$13*EG438)*DZ438/(EB438+273)*$E$13)</f>
        <v>0</v>
      </c>
      <c r="AY438" t="s">
        <v>439</v>
      </c>
      <c r="AZ438" t="s">
        <v>439</v>
      </c>
      <c r="BA438">
        <v>0</v>
      </c>
      <c r="BB438">
        <v>0</v>
      </c>
      <c r="BC438">
        <f>1-BA438/BB438</f>
        <v>0</v>
      </c>
      <c r="BD438">
        <v>0</v>
      </c>
      <c r="BE438" t="s">
        <v>439</v>
      </c>
      <c r="BF438" t="s">
        <v>439</v>
      </c>
      <c r="BG438">
        <v>0</v>
      </c>
      <c r="BH438">
        <v>0</v>
      </c>
      <c r="BI438">
        <f>1-BG438/BH438</f>
        <v>0</v>
      </c>
      <c r="BJ438">
        <v>0.5</v>
      </c>
      <c r="BK438">
        <f>DJ438</f>
        <v>0</v>
      </c>
      <c r="BL438">
        <f>M438</f>
        <v>0</v>
      </c>
      <c r="BM438">
        <f>BI438*BJ438*BK438</f>
        <v>0</v>
      </c>
      <c r="BN438">
        <f>(BL438-BD438)/BK438</f>
        <v>0</v>
      </c>
      <c r="BO438">
        <f>(BB438-BH438)/BH438</f>
        <v>0</v>
      </c>
      <c r="BP438">
        <f>BA438/(BC438+BA438/BH438)</f>
        <v>0</v>
      </c>
      <c r="BQ438" t="s">
        <v>439</v>
      </c>
      <c r="BR438">
        <v>0</v>
      </c>
      <c r="BS438">
        <f>IF(BR438&lt;&gt;0, BR438, BP438)</f>
        <v>0</v>
      </c>
      <c r="BT438">
        <f>1-BS438/BH438</f>
        <v>0</v>
      </c>
      <c r="BU438">
        <f>(BH438-BG438)/(BH438-BS438)</f>
        <v>0</v>
      </c>
      <c r="BV438">
        <f>(BB438-BH438)/(BB438-BS438)</f>
        <v>0</v>
      </c>
      <c r="BW438">
        <f>(BH438-BG438)/(BH438-BA438)</f>
        <v>0</v>
      </c>
      <c r="BX438">
        <f>(BB438-BH438)/(BB438-BA438)</f>
        <v>0</v>
      </c>
      <c r="BY438">
        <f>(BU438*BS438/BG438)</f>
        <v>0</v>
      </c>
      <c r="BZ438">
        <f>(1-BY438)</f>
        <v>0</v>
      </c>
      <c r="DI438">
        <f>$B$11*EH438+$C$11*EI438+$F$11*ET438*(1-EW438)</f>
        <v>0</v>
      </c>
      <c r="DJ438">
        <f>DI438*DK438</f>
        <v>0</v>
      </c>
      <c r="DK438">
        <f>($B$11*$D$9+$C$11*$D$9+$F$11*((FG438+EY438)/MAX(FG438+EY438+FH438, 0.1)*$I$9+FH438/MAX(FG438+EY438+FH438, 0.1)*$J$9))/($B$11+$C$11+$F$11)</f>
        <v>0</v>
      </c>
      <c r="DL438">
        <f>($B$11*$K$9+$C$11*$K$9+$F$11*((FG438+EY438)/MAX(FG438+EY438+FH438, 0.1)*$P$9+FH438/MAX(FG438+EY438+FH438, 0.1)*$Q$9))/($B$11+$C$11+$F$11)</f>
        <v>0</v>
      </c>
      <c r="DM438">
        <v>2.96</v>
      </c>
      <c r="DN438">
        <v>0.5</v>
      </c>
      <c r="DO438" t="s">
        <v>440</v>
      </c>
      <c r="DP438">
        <v>2</v>
      </c>
      <c r="DQ438" t="b">
        <v>1</v>
      </c>
      <c r="DR438">
        <v>1758653994.1</v>
      </c>
      <c r="DS438">
        <v>555.0222962962962</v>
      </c>
      <c r="DT438">
        <v>594.0057407407407</v>
      </c>
      <c r="DU438">
        <v>23.99858518518518</v>
      </c>
      <c r="DV438">
        <v>21.24888148148148</v>
      </c>
      <c r="DW438">
        <v>554.8661481481481</v>
      </c>
      <c r="DX438">
        <v>23.84849259259259</v>
      </c>
      <c r="DY438">
        <v>500.0048518518518</v>
      </c>
      <c r="DZ438">
        <v>90.3908962962963</v>
      </c>
      <c r="EA438">
        <v>0.03043425555555555</v>
      </c>
      <c r="EB438">
        <v>30.29894814814814</v>
      </c>
      <c r="EC438">
        <v>30.00787037037037</v>
      </c>
      <c r="ED438">
        <v>999.9000000000001</v>
      </c>
      <c r="EE438">
        <v>0</v>
      </c>
      <c r="EF438">
        <v>0</v>
      </c>
      <c r="EG438">
        <v>9993.218518518517</v>
      </c>
      <c r="EH438">
        <v>0</v>
      </c>
      <c r="EI438">
        <v>11.8598</v>
      </c>
      <c r="EJ438">
        <v>-38.98355185185186</v>
      </c>
      <c r="EK438">
        <v>568.6691111111112</v>
      </c>
      <c r="EL438">
        <v>606.9018518518519</v>
      </c>
      <c r="EM438">
        <v>2.749702592592593</v>
      </c>
      <c r="EN438">
        <v>594.0057407407407</v>
      </c>
      <c r="EO438">
        <v>21.24888148148148</v>
      </c>
      <c r="EP438">
        <v>2.169252592592593</v>
      </c>
      <c r="EQ438">
        <v>1.920705185185185</v>
      </c>
      <c r="ER438">
        <v>18.73702592592593</v>
      </c>
      <c r="ES438">
        <v>16.80536296296296</v>
      </c>
      <c r="ET438">
        <v>2000.044814814815</v>
      </c>
      <c r="EU438">
        <v>0.9799967777777776</v>
      </c>
      <c r="EV438">
        <v>0.02000336296296296</v>
      </c>
      <c r="EW438">
        <v>0</v>
      </c>
      <c r="EX438">
        <v>426.1303703703704</v>
      </c>
      <c r="EY438">
        <v>5.00097</v>
      </c>
      <c r="EZ438">
        <v>8660.320740740741</v>
      </c>
      <c r="FA438">
        <v>16707.92962962963</v>
      </c>
      <c r="FB438">
        <v>40.68699999999999</v>
      </c>
      <c r="FC438">
        <v>41.05970370370369</v>
      </c>
      <c r="FD438">
        <v>40.625</v>
      </c>
      <c r="FE438">
        <v>40.67092592592592</v>
      </c>
      <c r="FF438">
        <v>41.3074074074074</v>
      </c>
      <c r="FG438">
        <v>1955.137407407407</v>
      </c>
      <c r="FH438">
        <v>39.90333333333334</v>
      </c>
      <c r="FI438">
        <v>0</v>
      </c>
      <c r="FJ438">
        <v>1758654003</v>
      </c>
      <c r="FK438">
        <v>0</v>
      </c>
      <c r="FL438">
        <v>426.1155200000001</v>
      </c>
      <c r="FM438">
        <v>-2.38115383969179</v>
      </c>
      <c r="FN438">
        <v>-24.63923070924735</v>
      </c>
      <c r="FO438">
        <v>8660.024799999999</v>
      </c>
      <c r="FP438">
        <v>15</v>
      </c>
      <c r="FQ438">
        <v>0</v>
      </c>
      <c r="FR438" t="s">
        <v>441</v>
      </c>
      <c r="FS438">
        <v>1747247426.5</v>
      </c>
      <c r="FT438">
        <v>1747247420.5</v>
      </c>
      <c r="FU438">
        <v>0</v>
      </c>
      <c r="FV438">
        <v>1.027</v>
      </c>
      <c r="FW438">
        <v>0.031</v>
      </c>
      <c r="FX438">
        <v>0.02</v>
      </c>
      <c r="FY438">
        <v>0.05</v>
      </c>
      <c r="FZ438">
        <v>420</v>
      </c>
      <c r="GA438">
        <v>16</v>
      </c>
      <c r="GB438">
        <v>0.01</v>
      </c>
      <c r="GC438">
        <v>0.1</v>
      </c>
      <c r="GD438">
        <v>-38.990375</v>
      </c>
      <c r="GE438">
        <v>-0.2716840525327889</v>
      </c>
      <c r="GF438">
        <v>0.1132196885484147</v>
      </c>
      <c r="GG438">
        <v>0</v>
      </c>
      <c r="GH438">
        <v>426.211294117647</v>
      </c>
      <c r="GI438">
        <v>-2.140168063019774</v>
      </c>
      <c r="GJ438">
        <v>0.2965858202762353</v>
      </c>
      <c r="GK438">
        <v>-1</v>
      </c>
      <c r="GL438">
        <v>2.7608985</v>
      </c>
      <c r="GM438">
        <v>-0.2744222138836794</v>
      </c>
      <c r="GN438">
        <v>0.0268737583480614</v>
      </c>
      <c r="GO438">
        <v>0</v>
      </c>
      <c r="GP438">
        <v>0</v>
      </c>
      <c r="GQ438">
        <v>2</v>
      </c>
      <c r="GR438" t="s">
        <v>482</v>
      </c>
      <c r="GS438">
        <v>3.13594</v>
      </c>
      <c r="GT438">
        <v>2.69081</v>
      </c>
      <c r="GU438">
        <v>0.119079</v>
      </c>
      <c r="GV438">
        <v>0.123479</v>
      </c>
      <c r="GW438">
        <v>0.106123</v>
      </c>
      <c r="GX438">
        <v>0.0964264</v>
      </c>
      <c r="GY438">
        <v>28008.4</v>
      </c>
      <c r="GZ438">
        <v>27920.1</v>
      </c>
      <c r="HA438">
        <v>29554.9</v>
      </c>
      <c r="HB438">
        <v>29435.7</v>
      </c>
      <c r="HC438">
        <v>34902.8</v>
      </c>
      <c r="HD438">
        <v>35232.5</v>
      </c>
      <c r="HE438">
        <v>41589.6</v>
      </c>
      <c r="HF438">
        <v>41822.6</v>
      </c>
      <c r="HG438">
        <v>1.92582</v>
      </c>
      <c r="HH438">
        <v>1.87367</v>
      </c>
      <c r="HI438">
        <v>0.09071079999999999</v>
      </c>
      <c r="HJ438">
        <v>0</v>
      </c>
      <c r="HK438">
        <v>28.5294</v>
      </c>
      <c r="HL438">
        <v>999.9</v>
      </c>
      <c r="HM438">
        <v>50.4</v>
      </c>
      <c r="HN438">
        <v>31.6</v>
      </c>
      <c r="HO438">
        <v>26.0302</v>
      </c>
      <c r="HP438">
        <v>61.8598</v>
      </c>
      <c r="HQ438">
        <v>25.9655</v>
      </c>
      <c r="HR438">
        <v>1</v>
      </c>
      <c r="HS438">
        <v>0.0665422</v>
      </c>
      <c r="HT438">
        <v>-0.856552</v>
      </c>
      <c r="HU438">
        <v>20.3372</v>
      </c>
      <c r="HV438">
        <v>5.21684</v>
      </c>
      <c r="HW438">
        <v>12.0134</v>
      </c>
      <c r="HX438">
        <v>4.9886</v>
      </c>
      <c r="HY438">
        <v>3.28778</v>
      </c>
      <c r="HZ438">
        <v>9999</v>
      </c>
      <c r="IA438">
        <v>9999</v>
      </c>
      <c r="IB438">
        <v>9999</v>
      </c>
      <c r="IC438">
        <v>999.9</v>
      </c>
      <c r="ID438">
        <v>1.86752</v>
      </c>
      <c r="IE438">
        <v>1.86675</v>
      </c>
      <c r="IF438">
        <v>1.86602</v>
      </c>
      <c r="IG438">
        <v>1.866</v>
      </c>
      <c r="IH438">
        <v>1.86786</v>
      </c>
      <c r="II438">
        <v>1.87027</v>
      </c>
      <c r="IJ438">
        <v>1.86893</v>
      </c>
      <c r="IK438">
        <v>1.87042</v>
      </c>
      <c r="IL438">
        <v>0</v>
      </c>
      <c r="IM438">
        <v>0</v>
      </c>
      <c r="IN438">
        <v>0</v>
      </c>
      <c r="IO438">
        <v>0</v>
      </c>
      <c r="IP438" t="s">
        <v>443</v>
      </c>
      <c r="IQ438" t="s">
        <v>444</v>
      </c>
      <c r="IR438" t="s">
        <v>445</v>
      </c>
      <c r="IS438" t="s">
        <v>445</v>
      </c>
      <c r="IT438" t="s">
        <v>445</v>
      </c>
      <c r="IU438" t="s">
        <v>445</v>
      </c>
      <c r="IV438">
        <v>0</v>
      </c>
      <c r="IW438">
        <v>100</v>
      </c>
      <c r="IX438">
        <v>100</v>
      </c>
      <c r="IY438">
        <v>0.149</v>
      </c>
      <c r="IZ438">
        <v>0.1495</v>
      </c>
      <c r="JA438">
        <v>0.1520806729546384</v>
      </c>
      <c r="JB438">
        <v>0.0003178419753343253</v>
      </c>
      <c r="JC438">
        <v>-6.012475575984678E-07</v>
      </c>
      <c r="JD438">
        <v>7.594320938325871E-11</v>
      </c>
      <c r="JE438">
        <v>-0.06537213769188976</v>
      </c>
      <c r="JF438">
        <v>-0.002779077146552394</v>
      </c>
      <c r="JG438">
        <v>0.0007843295920201409</v>
      </c>
      <c r="JH438">
        <v>-1.211717912536145E-05</v>
      </c>
      <c r="JI438">
        <v>4</v>
      </c>
      <c r="JJ438">
        <v>2338</v>
      </c>
      <c r="JK438">
        <v>1</v>
      </c>
      <c r="JL438">
        <v>27</v>
      </c>
      <c r="JM438">
        <v>190109.6</v>
      </c>
      <c r="JN438">
        <v>190109.7</v>
      </c>
      <c r="JO438">
        <v>1.43555</v>
      </c>
      <c r="JP438">
        <v>2.26318</v>
      </c>
      <c r="JQ438">
        <v>1.39771</v>
      </c>
      <c r="JR438">
        <v>2.34741</v>
      </c>
      <c r="JS438">
        <v>1.49536</v>
      </c>
      <c r="JT438">
        <v>2.71606</v>
      </c>
      <c r="JU438">
        <v>36.5051</v>
      </c>
      <c r="JV438">
        <v>24.07</v>
      </c>
      <c r="JW438">
        <v>18</v>
      </c>
      <c r="JX438">
        <v>488.862</v>
      </c>
      <c r="JY438">
        <v>446.128</v>
      </c>
      <c r="JZ438">
        <v>29.3028</v>
      </c>
      <c r="KA438">
        <v>28.439</v>
      </c>
      <c r="KB438">
        <v>30.0001</v>
      </c>
      <c r="KC438">
        <v>28.2747</v>
      </c>
      <c r="KD438">
        <v>28.2048</v>
      </c>
      <c r="KE438">
        <v>28.7854</v>
      </c>
      <c r="KF438">
        <v>25.4169</v>
      </c>
      <c r="KG438">
        <v>59.5146</v>
      </c>
      <c r="KH438">
        <v>29.2992</v>
      </c>
      <c r="KI438">
        <v>640.895</v>
      </c>
      <c r="KJ438">
        <v>21.2626</v>
      </c>
      <c r="KK438">
        <v>101.01</v>
      </c>
      <c r="KL438">
        <v>100.566</v>
      </c>
    </row>
    <row r="439" spans="1:298">
      <c r="A439">
        <v>423</v>
      </c>
      <c r="B439">
        <v>1758654006.6</v>
      </c>
      <c r="C439">
        <v>12380.59999990463</v>
      </c>
      <c r="D439" t="s">
        <v>1294</v>
      </c>
      <c r="E439" t="s">
        <v>1295</v>
      </c>
      <c r="F439">
        <v>5</v>
      </c>
      <c r="G439" t="s">
        <v>1219</v>
      </c>
      <c r="H439" t="s">
        <v>437</v>
      </c>
      <c r="I439" t="s">
        <v>438</v>
      </c>
      <c r="J439">
        <v>1758653998.814285</v>
      </c>
      <c r="K439">
        <f>(L439)/1000</f>
        <v>0</v>
      </c>
      <c r="L439">
        <f>IF(DQ439, AO439, AI439)</f>
        <v>0</v>
      </c>
      <c r="M439">
        <f>IF(DQ439, AJ439, AH439)</f>
        <v>0</v>
      </c>
      <c r="N439">
        <f>DS439 - IF(AV439&gt;1, M439*DM439*100.0/(AX439), 0)</f>
        <v>0</v>
      </c>
      <c r="O439">
        <f>((U439-K439/2)*N439-M439)/(U439+K439/2)</f>
        <v>0</v>
      </c>
      <c r="P439">
        <f>O439*(DZ439+EA439)/1000.0</f>
        <v>0</v>
      </c>
      <c r="Q439">
        <f>(DS439 - IF(AV439&gt;1, M439*DM439*100.0/(AX439), 0))*(DZ439+EA439)/1000.0</f>
        <v>0</v>
      </c>
      <c r="R439">
        <f>2.0/((1/T439-1/S439)+SIGN(T439)*SQRT((1/T439-1/S439)*(1/T439-1/S439) + 4*DN439/((DN439+1)*(DN439+1))*(2*1/T439*1/S439-1/S439*1/S439)))</f>
        <v>0</v>
      </c>
      <c r="S439">
        <f>IF(LEFT(DO439,1)&lt;&gt;"0",IF(LEFT(DO439,1)="1",3.0,DP439),$D$5+$E$5*(EG439*DZ439/($K$5*1000))+$F$5*(EG439*DZ439/($K$5*1000))*MAX(MIN(DM439,$J$5),$I$5)*MAX(MIN(DM439,$J$5),$I$5)+$G$5*MAX(MIN(DM439,$J$5),$I$5)*(EG439*DZ439/($K$5*1000))+$H$5*(EG439*DZ439/($K$5*1000))*(EG439*DZ439/($K$5*1000)))</f>
        <v>0</v>
      </c>
      <c r="T439">
        <f>K439*(1000-(1000*0.61365*exp(17.502*X439/(240.97+X439))/(DZ439+EA439)+DU439)/2)/(1000*0.61365*exp(17.502*X439/(240.97+X439))/(DZ439+EA439)-DU439)</f>
        <v>0</v>
      </c>
      <c r="U439">
        <f>1/((DN439+1)/(R439/1.6)+1/(S439/1.37)) + DN439/((DN439+1)/(R439/1.6) + DN439/(S439/1.37))</f>
        <v>0</v>
      </c>
      <c r="V439">
        <f>(DI439*DL439)</f>
        <v>0</v>
      </c>
      <c r="W439">
        <f>(EB439+(V439+2*0.95*5.67E-8*(((EB439+$B$7)+273)^4-(EB439+273)^4)-44100*K439)/(1.84*29.3*S439+8*0.95*5.67E-8*(EB439+273)^3))</f>
        <v>0</v>
      </c>
      <c r="X439">
        <f>($C$7*EC439+$D$7*ED439+$E$7*W439)</f>
        <v>0</v>
      </c>
      <c r="Y439">
        <f>0.61365*exp(17.502*X439/(240.97+X439))</f>
        <v>0</v>
      </c>
      <c r="Z439">
        <f>(AA439/AB439*100)</f>
        <v>0</v>
      </c>
      <c r="AA439">
        <f>DU439*(DZ439+EA439)/1000</f>
        <v>0</v>
      </c>
      <c r="AB439">
        <f>0.61365*exp(17.502*EB439/(240.97+EB439))</f>
        <v>0</v>
      </c>
      <c r="AC439">
        <f>(Y439-DU439*(DZ439+EA439)/1000)</f>
        <v>0</v>
      </c>
      <c r="AD439">
        <f>(-K439*44100)</f>
        <v>0</v>
      </c>
      <c r="AE439">
        <f>2*29.3*S439*0.92*(EB439-X439)</f>
        <v>0</v>
      </c>
      <c r="AF439">
        <f>2*0.95*5.67E-8*(((EB439+$B$7)+273)^4-(X439+273)^4)</f>
        <v>0</v>
      </c>
      <c r="AG439">
        <f>V439+AF439+AD439+AE439</f>
        <v>0</v>
      </c>
      <c r="AH439">
        <f>DY439*AV439*(DT439-DS439*(1000-AV439*DV439)/(1000-AV439*DU439))/(100*DM439)</f>
        <v>0</v>
      </c>
      <c r="AI439">
        <f>1000*DY439*AV439*(DU439-DV439)/(100*DM439*(1000-AV439*DU439))</f>
        <v>0</v>
      </c>
      <c r="AJ439">
        <f>(AK439 - AL439 - DZ439*1E3/(8.314*(EB439+273.15)) * AN439/DY439 * AM439) * DY439/(100*DM439) * (1000 - DV439)/1000</f>
        <v>0</v>
      </c>
      <c r="AK439">
        <v>639.3891032850672</v>
      </c>
      <c r="AL439">
        <v>609.7320121212122</v>
      </c>
      <c r="AM439">
        <v>3.4206435349969</v>
      </c>
      <c r="AN439">
        <v>64.96045199614291</v>
      </c>
      <c r="AO439">
        <f>(AQ439 - AP439 + DZ439*1E3/(8.314*(EB439+273.15)) * AS439/DY439 * AR439) * DY439/(100*DM439) * 1000/(1000 - AQ439)</f>
        <v>0</v>
      </c>
      <c r="AP439">
        <v>21.24814656682288</v>
      </c>
      <c r="AQ439">
        <v>23.91772909090909</v>
      </c>
      <c r="AR439">
        <v>-0.007480612781151794</v>
      </c>
      <c r="AS439">
        <v>107.0869197867366</v>
      </c>
      <c r="AT439">
        <v>1</v>
      </c>
      <c r="AU439">
        <v>0</v>
      </c>
      <c r="AV439">
        <f>IF(AT439*$H$13&gt;=AX439,1.0,(AX439/(AX439-AT439*$H$13)))</f>
        <v>0</v>
      </c>
      <c r="AW439">
        <f>(AV439-1)*100</f>
        <v>0</v>
      </c>
      <c r="AX439">
        <f>MAX(0,($B$13+$C$13*EG439)/(1+$D$13*EG439)*DZ439/(EB439+273)*$E$13)</f>
        <v>0</v>
      </c>
      <c r="AY439" t="s">
        <v>439</v>
      </c>
      <c r="AZ439" t="s">
        <v>439</v>
      </c>
      <c r="BA439">
        <v>0</v>
      </c>
      <c r="BB439">
        <v>0</v>
      </c>
      <c r="BC439">
        <f>1-BA439/BB439</f>
        <v>0</v>
      </c>
      <c r="BD439">
        <v>0</v>
      </c>
      <c r="BE439" t="s">
        <v>439</v>
      </c>
      <c r="BF439" t="s">
        <v>439</v>
      </c>
      <c r="BG439">
        <v>0</v>
      </c>
      <c r="BH439">
        <v>0</v>
      </c>
      <c r="BI439">
        <f>1-BG439/BH439</f>
        <v>0</v>
      </c>
      <c r="BJ439">
        <v>0.5</v>
      </c>
      <c r="BK439">
        <f>DJ439</f>
        <v>0</v>
      </c>
      <c r="BL439">
        <f>M439</f>
        <v>0</v>
      </c>
      <c r="BM439">
        <f>BI439*BJ439*BK439</f>
        <v>0</v>
      </c>
      <c r="BN439">
        <f>(BL439-BD439)/BK439</f>
        <v>0</v>
      </c>
      <c r="BO439">
        <f>(BB439-BH439)/BH439</f>
        <v>0</v>
      </c>
      <c r="BP439">
        <f>BA439/(BC439+BA439/BH439)</f>
        <v>0</v>
      </c>
      <c r="BQ439" t="s">
        <v>439</v>
      </c>
      <c r="BR439">
        <v>0</v>
      </c>
      <c r="BS439">
        <f>IF(BR439&lt;&gt;0, BR439, BP439)</f>
        <v>0</v>
      </c>
      <c r="BT439">
        <f>1-BS439/BH439</f>
        <v>0</v>
      </c>
      <c r="BU439">
        <f>(BH439-BG439)/(BH439-BS439)</f>
        <v>0</v>
      </c>
      <c r="BV439">
        <f>(BB439-BH439)/(BB439-BS439)</f>
        <v>0</v>
      </c>
      <c r="BW439">
        <f>(BH439-BG439)/(BH439-BA439)</f>
        <v>0</v>
      </c>
      <c r="BX439">
        <f>(BB439-BH439)/(BB439-BA439)</f>
        <v>0</v>
      </c>
      <c r="BY439">
        <f>(BU439*BS439/BG439)</f>
        <v>0</v>
      </c>
      <c r="BZ439">
        <f>(1-BY439)</f>
        <v>0</v>
      </c>
      <c r="DI439">
        <f>$B$11*EH439+$C$11*EI439+$F$11*ET439*(1-EW439)</f>
        <v>0</v>
      </c>
      <c r="DJ439">
        <f>DI439*DK439</f>
        <v>0</v>
      </c>
      <c r="DK439">
        <f>($B$11*$D$9+$C$11*$D$9+$F$11*((FG439+EY439)/MAX(FG439+EY439+FH439, 0.1)*$I$9+FH439/MAX(FG439+EY439+FH439, 0.1)*$J$9))/($B$11+$C$11+$F$11)</f>
        <v>0</v>
      </c>
      <c r="DL439">
        <f>($B$11*$K$9+$C$11*$K$9+$F$11*((FG439+EY439)/MAX(FG439+EY439+FH439, 0.1)*$P$9+FH439/MAX(FG439+EY439+FH439, 0.1)*$Q$9))/($B$11+$C$11+$F$11)</f>
        <v>0</v>
      </c>
      <c r="DM439">
        <v>2.96</v>
      </c>
      <c r="DN439">
        <v>0.5</v>
      </c>
      <c r="DO439" t="s">
        <v>440</v>
      </c>
      <c r="DP439">
        <v>2</v>
      </c>
      <c r="DQ439" t="b">
        <v>1</v>
      </c>
      <c r="DR439">
        <v>1758653998.814285</v>
      </c>
      <c r="DS439">
        <v>570.7884642857143</v>
      </c>
      <c r="DT439">
        <v>609.8721071428572</v>
      </c>
      <c r="DU439">
        <v>23.96943214285715</v>
      </c>
      <c r="DV439">
        <v>21.24853571428571</v>
      </c>
      <c r="DW439">
        <v>570.6368571428571</v>
      </c>
      <c r="DX439">
        <v>23.81973214285714</v>
      </c>
      <c r="DY439">
        <v>500.0011071428572</v>
      </c>
      <c r="DZ439">
        <v>90.38954285714284</v>
      </c>
      <c r="EA439">
        <v>0.03051678214285714</v>
      </c>
      <c r="EB439">
        <v>30.29931071428572</v>
      </c>
      <c r="EC439">
        <v>30.01091428571429</v>
      </c>
      <c r="ED439">
        <v>999.9000000000002</v>
      </c>
      <c r="EE439">
        <v>0</v>
      </c>
      <c r="EF439">
        <v>0</v>
      </c>
      <c r="EG439">
        <v>9995.578928571427</v>
      </c>
      <c r="EH439">
        <v>0</v>
      </c>
      <c r="EI439">
        <v>11.85567857142857</v>
      </c>
      <c r="EJ439">
        <v>-39.08378214285715</v>
      </c>
      <c r="EK439">
        <v>584.8054642857144</v>
      </c>
      <c r="EL439">
        <v>623.1124642857145</v>
      </c>
      <c r="EM439">
        <v>2.720888214285714</v>
      </c>
      <c r="EN439">
        <v>609.8721071428572</v>
      </c>
      <c r="EO439">
        <v>21.24853571428571</v>
      </c>
      <c r="EP439">
        <v>2.166583928571429</v>
      </c>
      <c r="EQ439">
        <v>1.920644642857143</v>
      </c>
      <c r="ER439">
        <v>18.71734285714286</v>
      </c>
      <c r="ES439">
        <v>16.80486428571428</v>
      </c>
      <c r="ET439">
        <v>2000.040357142858</v>
      </c>
      <c r="EU439">
        <v>0.9799959642857141</v>
      </c>
      <c r="EV439">
        <v>0.02000419285714286</v>
      </c>
      <c r="EW439">
        <v>0</v>
      </c>
      <c r="EX439">
        <v>426.0359999999999</v>
      </c>
      <c r="EY439">
        <v>5.00097</v>
      </c>
      <c r="EZ439">
        <v>8658.199642857142</v>
      </c>
      <c r="FA439">
        <v>16707.88928571429</v>
      </c>
      <c r="FB439">
        <v>40.68699999999999</v>
      </c>
      <c r="FC439">
        <v>41.0597857142857</v>
      </c>
      <c r="FD439">
        <v>40.625</v>
      </c>
      <c r="FE439">
        <v>40.66042857142857</v>
      </c>
      <c r="FF439">
        <v>41.30757142857141</v>
      </c>
      <c r="FG439">
        <v>1955.129285714286</v>
      </c>
      <c r="FH439">
        <v>39.90500000000001</v>
      </c>
      <c r="FI439">
        <v>0</v>
      </c>
      <c r="FJ439">
        <v>1758654007.8</v>
      </c>
      <c r="FK439">
        <v>0</v>
      </c>
      <c r="FL439">
        <v>426.0046</v>
      </c>
      <c r="FM439">
        <v>-0.9636153904099897</v>
      </c>
      <c r="FN439">
        <v>-28.24153850812606</v>
      </c>
      <c r="FO439">
        <v>8657.9056</v>
      </c>
      <c r="FP439">
        <v>15</v>
      </c>
      <c r="FQ439">
        <v>0</v>
      </c>
      <c r="FR439" t="s">
        <v>441</v>
      </c>
      <c r="FS439">
        <v>1747247426.5</v>
      </c>
      <c r="FT439">
        <v>1747247420.5</v>
      </c>
      <c r="FU439">
        <v>0</v>
      </c>
      <c r="FV439">
        <v>1.027</v>
      </c>
      <c r="FW439">
        <v>0.031</v>
      </c>
      <c r="FX439">
        <v>0.02</v>
      </c>
      <c r="FY439">
        <v>0.05</v>
      </c>
      <c r="FZ439">
        <v>420</v>
      </c>
      <c r="GA439">
        <v>16</v>
      </c>
      <c r="GB439">
        <v>0.01</v>
      </c>
      <c r="GC439">
        <v>0.1</v>
      </c>
      <c r="GD439">
        <v>-39.0299225</v>
      </c>
      <c r="GE439">
        <v>-0.8500063789867756</v>
      </c>
      <c r="GF439">
        <v>0.1289954310964155</v>
      </c>
      <c r="GG439">
        <v>0</v>
      </c>
      <c r="GH439">
        <v>426.141294117647</v>
      </c>
      <c r="GI439">
        <v>-1.777876242487187</v>
      </c>
      <c r="GJ439">
        <v>0.2688156518346376</v>
      </c>
      <c r="GK439">
        <v>-1</v>
      </c>
      <c r="GL439">
        <v>2.7406065</v>
      </c>
      <c r="GM439">
        <v>-0.3473153470919424</v>
      </c>
      <c r="GN439">
        <v>0.0336559644453996</v>
      </c>
      <c r="GO439">
        <v>0</v>
      </c>
      <c r="GP439">
        <v>0</v>
      </c>
      <c r="GQ439">
        <v>2</v>
      </c>
      <c r="GR439" t="s">
        <v>482</v>
      </c>
      <c r="GS439">
        <v>3.13594</v>
      </c>
      <c r="GT439">
        <v>2.69061</v>
      </c>
      <c r="GU439">
        <v>0.121492</v>
      </c>
      <c r="GV439">
        <v>0.125807</v>
      </c>
      <c r="GW439">
        <v>0.106007</v>
      </c>
      <c r="GX439">
        <v>0.0964208</v>
      </c>
      <c r="GY439">
        <v>27932.5</v>
      </c>
      <c r="GZ439">
        <v>27846</v>
      </c>
      <c r="HA439">
        <v>29555.7</v>
      </c>
      <c r="HB439">
        <v>29435.8</v>
      </c>
      <c r="HC439">
        <v>34908.4</v>
      </c>
      <c r="HD439">
        <v>35232.7</v>
      </c>
      <c r="HE439">
        <v>41590.7</v>
      </c>
      <c r="HF439">
        <v>41822.6</v>
      </c>
      <c r="HG439">
        <v>1.9256</v>
      </c>
      <c r="HH439">
        <v>1.87383</v>
      </c>
      <c r="HI439">
        <v>0.09227539999999999</v>
      </c>
      <c r="HJ439">
        <v>0</v>
      </c>
      <c r="HK439">
        <v>28.5269</v>
      </c>
      <c r="HL439">
        <v>999.9</v>
      </c>
      <c r="HM439">
        <v>50.4</v>
      </c>
      <c r="HN439">
        <v>31.6</v>
      </c>
      <c r="HO439">
        <v>26.0299</v>
      </c>
      <c r="HP439">
        <v>62.0498</v>
      </c>
      <c r="HQ439">
        <v>25.8894</v>
      </c>
      <c r="HR439">
        <v>1</v>
      </c>
      <c r="HS439">
        <v>0.06652189999999999</v>
      </c>
      <c r="HT439">
        <v>-0.867579</v>
      </c>
      <c r="HU439">
        <v>20.3372</v>
      </c>
      <c r="HV439">
        <v>5.21789</v>
      </c>
      <c r="HW439">
        <v>12.0138</v>
      </c>
      <c r="HX439">
        <v>4.98875</v>
      </c>
      <c r="HY439">
        <v>3.2878</v>
      </c>
      <c r="HZ439">
        <v>9999</v>
      </c>
      <c r="IA439">
        <v>9999</v>
      </c>
      <c r="IB439">
        <v>9999</v>
      </c>
      <c r="IC439">
        <v>999.9</v>
      </c>
      <c r="ID439">
        <v>1.86756</v>
      </c>
      <c r="IE439">
        <v>1.86676</v>
      </c>
      <c r="IF439">
        <v>1.86602</v>
      </c>
      <c r="IG439">
        <v>1.866</v>
      </c>
      <c r="IH439">
        <v>1.86786</v>
      </c>
      <c r="II439">
        <v>1.87029</v>
      </c>
      <c r="IJ439">
        <v>1.86893</v>
      </c>
      <c r="IK439">
        <v>1.87042</v>
      </c>
      <c r="IL439">
        <v>0</v>
      </c>
      <c r="IM439">
        <v>0</v>
      </c>
      <c r="IN439">
        <v>0</v>
      </c>
      <c r="IO439">
        <v>0</v>
      </c>
      <c r="IP439" t="s">
        <v>443</v>
      </c>
      <c r="IQ439" t="s">
        <v>444</v>
      </c>
      <c r="IR439" t="s">
        <v>445</v>
      </c>
      <c r="IS439" t="s">
        <v>445</v>
      </c>
      <c r="IT439" t="s">
        <v>445</v>
      </c>
      <c r="IU439" t="s">
        <v>445</v>
      </c>
      <c r="IV439">
        <v>0</v>
      </c>
      <c r="IW439">
        <v>100</v>
      </c>
      <c r="IX439">
        <v>100</v>
      </c>
      <c r="IY439">
        <v>0.144</v>
      </c>
      <c r="IZ439">
        <v>0.1489</v>
      </c>
      <c r="JA439">
        <v>0.1520806729546384</v>
      </c>
      <c r="JB439">
        <v>0.0003178419753343253</v>
      </c>
      <c r="JC439">
        <v>-6.012475575984678E-07</v>
      </c>
      <c r="JD439">
        <v>7.594320938325871E-11</v>
      </c>
      <c r="JE439">
        <v>-0.06537213769188976</v>
      </c>
      <c r="JF439">
        <v>-0.002779077146552394</v>
      </c>
      <c r="JG439">
        <v>0.0007843295920201409</v>
      </c>
      <c r="JH439">
        <v>-1.211717912536145E-05</v>
      </c>
      <c r="JI439">
        <v>4</v>
      </c>
      <c r="JJ439">
        <v>2338</v>
      </c>
      <c r="JK439">
        <v>1</v>
      </c>
      <c r="JL439">
        <v>27</v>
      </c>
      <c r="JM439">
        <v>190109.7</v>
      </c>
      <c r="JN439">
        <v>190109.8</v>
      </c>
      <c r="JO439">
        <v>1.46484</v>
      </c>
      <c r="JP439">
        <v>2.27051</v>
      </c>
      <c r="JQ439">
        <v>1.39648</v>
      </c>
      <c r="JR439">
        <v>2.34863</v>
      </c>
      <c r="JS439">
        <v>1.49536</v>
      </c>
      <c r="JT439">
        <v>2.69409</v>
      </c>
      <c r="JU439">
        <v>36.5051</v>
      </c>
      <c r="JV439">
        <v>24.0612</v>
      </c>
      <c r="JW439">
        <v>18</v>
      </c>
      <c r="JX439">
        <v>488.72</v>
      </c>
      <c r="JY439">
        <v>446.226</v>
      </c>
      <c r="JZ439">
        <v>29.291</v>
      </c>
      <c r="KA439">
        <v>28.439</v>
      </c>
      <c r="KB439">
        <v>30</v>
      </c>
      <c r="KC439">
        <v>28.2747</v>
      </c>
      <c r="KD439">
        <v>28.2055</v>
      </c>
      <c r="KE439">
        <v>29.3561</v>
      </c>
      <c r="KF439">
        <v>25.4169</v>
      </c>
      <c r="KG439">
        <v>59.5146</v>
      </c>
      <c r="KH439">
        <v>29.2912</v>
      </c>
      <c r="KI439">
        <v>654.2569999999999</v>
      </c>
      <c r="KJ439">
        <v>21.313</v>
      </c>
      <c r="KK439">
        <v>101.013</v>
      </c>
      <c r="KL439">
        <v>100.566</v>
      </c>
    </row>
    <row r="440" spans="1:298">
      <c r="A440">
        <v>424</v>
      </c>
      <c r="B440">
        <v>1758654011.6</v>
      </c>
      <c r="C440">
        <v>12385.59999990463</v>
      </c>
      <c r="D440" t="s">
        <v>1296</v>
      </c>
      <c r="E440" t="s">
        <v>1297</v>
      </c>
      <c r="F440">
        <v>5</v>
      </c>
      <c r="G440" t="s">
        <v>1219</v>
      </c>
      <c r="H440" t="s">
        <v>437</v>
      </c>
      <c r="I440" t="s">
        <v>438</v>
      </c>
      <c r="J440">
        <v>1758654004.1</v>
      </c>
      <c r="K440">
        <f>(L440)/1000</f>
        <v>0</v>
      </c>
      <c r="L440">
        <f>IF(DQ440, AO440, AI440)</f>
        <v>0</v>
      </c>
      <c r="M440">
        <f>IF(DQ440, AJ440, AH440)</f>
        <v>0</v>
      </c>
      <c r="N440">
        <f>DS440 - IF(AV440&gt;1, M440*DM440*100.0/(AX440), 0)</f>
        <v>0</v>
      </c>
      <c r="O440">
        <f>((U440-K440/2)*N440-M440)/(U440+K440/2)</f>
        <v>0</v>
      </c>
      <c r="P440">
        <f>O440*(DZ440+EA440)/1000.0</f>
        <v>0</v>
      </c>
      <c r="Q440">
        <f>(DS440 - IF(AV440&gt;1, M440*DM440*100.0/(AX440), 0))*(DZ440+EA440)/1000.0</f>
        <v>0</v>
      </c>
      <c r="R440">
        <f>2.0/((1/T440-1/S440)+SIGN(T440)*SQRT((1/T440-1/S440)*(1/T440-1/S440) + 4*DN440/((DN440+1)*(DN440+1))*(2*1/T440*1/S440-1/S440*1/S440)))</f>
        <v>0</v>
      </c>
      <c r="S440">
        <f>IF(LEFT(DO440,1)&lt;&gt;"0",IF(LEFT(DO440,1)="1",3.0,DP440),$D$5+$E$5*(EG440*DZ440/($K$5*1000))+$F$5*(EG440*DZ440/($K$5*1000))*MAX(MIN(DM440,$J$5),$I$5)*MAX(MIN(DM440,$J$5),$I$5)+$G$5*MAX(MIN(DM440,$J$5),$I$5)*(EG440*DZ440/($K$5*1000))+$H$5*(EG440*DZ440/($K$5*1000))*(EG440*DZ440/($K$5*1000)))</f>
        <v>0</v>
      </c>
      <c r="T440">
        <f>K440*(1000-(1000*0.61365*exp(17.502*X440/(240.97+X440))/(DZ440+EA440)+DU440)/2)/(1000*0.61365*exp(17.502*X440/(240.97+X440))/(DZ440+EA440)-DU440)</f>
        <v>0</v>
      </c>
      <c r="U440">
        <f>1/((DN440+1)/(R440/1.6)+1/(S440/1.37)) + DN440/((DN440+1)/(R440/1.6) + DN440/(S440/1.37))</f>
        <v>0</v>
      </c>
      <c r="V440">
        <f>(DI440*DL440)</f>
        <v>0</v>
      </c>
      <c r="W440">
        <f>(EB440+(V440+2*0.95*5.67E-8*(((EB440+$B$7)+273)^4-(EB440+273)^4)-44100*K440)/(1.84*29.3*S440+8*0.95*5.67E-8*(EB440+273)^3))</f>
        <v>0</v>
      </c>
      <c r="X440">
        <f>($C$7*EC440+$D$7*ED440+$E$7*W440)</f>
        <v>0</v>
      </c>
      <c r="Y440">
        <f>0.61365*exp(17.502*X440/(240.97+X440))</f>
        <v>0</v>
      </c>
      <c r="Z440">
        <f>(AA440/AB440*100)</f>
        <v>0</v>
      </c>
      <c r="AA440">
        <f>DU440*(DZ440+EA440)/1000</f>
        <v>0</v>
      </c>
      <c r="AB440">
        <f>0.61365*exp(17.502*EB440/(240.97+EB440))</f>
        <v>0</v>
      </c>
      <c r="AC440">
        <f>(Y440-DU440*(DZ440+EA440)/1000)</f>
        <v>0</v>
      </c>
      <c r="AD440">
        <f>(-K440*44100)</f>
        <v>0</v>
      </c>
      <c r="AE440">
        <f>2*29.3*S440*0.92*(EB440-X440)</f>
        <v>0</v>
      </c>
      <c r="AF440">
        <f>2*0.95*5.67E-8*(((EB440+$B$7)+273)^4-(X440+273)^4)</f>
        <v>0</v>
      </c>
      <c r="AG440">
        <f>V440+AF440+AD440+AE440</f>
        <v>0</v>
      </c>
      <c r="AH440">
        <f>DY440*AV440*(DT440-DS440*(1000-AV440*DV440)/(1000-AV440*DU440))/(100*DM440)</f>
        <v>0</v>
      </c>
      <c r="AI440">
        <f>1000*DY440*AV440*(DU440-DV440)/(100*DM440*(1000-AV440*DU440))</f>
        <v>0</v>
      </c>
      <c r="AJ440">
        <f>(AK440 - AL440 - DZ440*1E3/(8.314*(EB440+273.15)) * AN440/DY440 * AM440) * DY440/(100*DM440) * (1000 - DV440)/1000</f>
        <v>0</v>
      </c>
      <c r="AK440">
        <v>656.3912046905501</v>
      </c>
      <c r="AL440">
        <v>626.8373212121211</v>
      </c>
      <c r="AM440">
        <v>3.426946727792085</v>
      </c>
      <c r="AN440">
        <v>64.96045199614291</v>
      </c>
      <c r="AO440">
        <f>(AQ440 - AP440 + DZ440*1E3/(8.314*(EB440+273.15)) * AS440/DY440 * AR440) * DY440/(100*DM440) * 1000/(1000 - AQ440)</f>
        <v>0</v>
      </c>
      <c r="AP440">
        <v>21.24563525976499</v>
      </c>
      <c r="AQ440">
        <v>23.87794545454546</v>
      </c>
      <c r="AR440">
        <v>-0.008078152017678076</v>
      </c>
      <c r="AS440">
        <v>107.0869197867366</v>
      </c>
      <c r="AT440">
        <v>0</v>
      </c>
      <c r="AU440">
        <v>0</v>
      </c>
      <c r="AV440">
        <f>IF(AT440*$H$13&gt;=AX440,1.0,(AX440/(AX440-AT440*$H$13)))</f>
        <v>0</v>
      </c>
      <c r="AW440">
        <f>(AV440-1)*100</f>
        <v>0</v>
      </c>
      <c r="AX440">
        <f>MAX(0,($B$13+$C$13*EG440)/(1+$D$13*EG440)*DZ440/(EB440+273)*$E$13)</f>
        <v>0</v>
      </c>
      <c r="AY440" t="s">
        <v>439</v>
      </c>
      <c r="AZ440" t="s">
        <v>439</v>
      </c>
      <c r="BA440">
        <v>0</v>
      </c>
      <c r="BB440">
        <v>0</v>
      </c>
      <c r="BC440">
        <f>1-BA440/BB440</f>
        <v>0</v>
      </c>
      <c r="BD440">
        <v>0</v>
      </c>
      <c r="BE440" t="s">
        <v>439</v>
      </c>
      <c r="BF440" t="s">
        <v>439</v>
      </c>
      <c r="BG440">
        <v>0</v>
      </c>
      <c r="BH440">
        <v>0</v>
      </c>
      <c r="BI440">
        <f>1-BG440/BH440</f>
        <v>0</v>
      </c>
      <c r="BJ440">
        <v>0.5</v>
      </c>
      <c r="BK440">
        <f>DJ440</f>
        <v>0</v>
      </c>
      <c r="BL440">
        <f>M440</f>
        <v>0</v>
      </c>
      <c r="BM440">
        <f>BI440*BJ440*BK440</f>
        <v>0</v>
      </c>
      <c r="BN440">
        <f>(BL440-BD440)/BK440</f>
        <v>0</v>
      </c>
      <c r="BO440">
        <f>(BB440-BH440)/BH440</f>
        <v>0</v>
      </c>
      <c r="BP440">
        <f>BA440/(BC440+BA440/BH440)</f>
        <v>0</v>
      </c>
      <c r="BQ440" t="s">
        <v>439</v>
      </c>
      <c r="BR440">
        <v>0</v>
      </c>
      <c r="BS440">
        <f>IF(BR440&lt;&gt;0, BR440, BP440)</f>
        <v>0</v>
      </c>
      <c r="BT440">
        <f>1-BS440/BH440</f>
        <v>0</v>
      </c>
      <c r="BU440">
        <f>(BH440-BG440)/(BH440-BS440)</f>
        <v>0</v>
      </c>
      <c r="BV440">
        <f>(BB440-BH440)/(BB440-BS440)</f>
        <v>0</v>
      </c>
      <c r="BW440">
        <f>(BH440-BG440)/(BH440-BA440)</f>
        <v>0</v>
      </c>
      <c r="BX440">
        <f>(BB440-BH440)/(BB440-BA440)</f>
        <v>0</v>
      </c>
      <c r="BY440">
        <f>(BU440*BS440/BG440)</f>
        <v>0</v>
      </c>
      <c r="BZ440">
        <f>(1-BY440)</f>
        <v>0</v>
      </c>
      <c r="DI440">
        <f>$B$11*EH440+$C$11*EI440+$F$11*ET440*(1-EW440)</f>
        <v>0</v>
      </c>
      <c r="DJ440">
        <f>DI440*DK440</f>
        <v>0</v>
      </c>
      <c r="DK440">
        <f>($B$11*$D$9+$C$11*$D$9+$F$11*((FG440+EY440)/MAX(FG440+EY440+FH440, 0.1)*$I$9+FH440/MAX(FG440+EY440+FH440, 0.1)*$J$9))/($B$11+$C$11+$F$11)</f>
        <v>0</v>
      </c>
      <c r="DL440">
        <f>($B$11*$K$9+$C$11*$K$9+$F$11*((FG440+EY440)/MAX(FG440+EY440+FH440, 0.1)*$P$9+FH440/MAX(FG440+EY440+FH440, 0.1)*$Q$9))/($B$11+$C$11+$F$11)</f>
        <v>0</v>
      </c>
      <c r="DM440">
        <v>2.96</v>
      </c>
      <c r="DN440">
        <v>0.5</v>
      </c>
      <c r="DO440" t="s">
        <v>440</v>
      </c>
      <c r="DP440">
        <v>2</v>
      </c>
      <c r="DQ440" t="b">
        <v>1</v>
      </c>
      <c r="DR440">
        <v>1758654004.1</v>
      </c>
      <c r="DS440">
        <v>588.4609259259259</v>
      </c>
      <c r="DT440">
        <v>627.5768888888888</v>
      </c>
      <c r="DU440">
        <v>23.93235185185186</v>
      </c>
      <c r="DV440">
        <v>21.24757777777777</v>
      </c>
      <c r="DW440">
        <v>588.3146296296296</v>
      </c>
      <c r="DX440">
        <v>23.78316296296297</v>
      </c>
      <c r="DY440">
        <v>500.0101851851852</v>
      </c>
      <c r="DZ440">
        <v>90.3889037037037</v>
      </c>
      <c r="EA440">
        <v>0.03050251481481481</v>
      </c>
      <c r="EB440">
        <v>30.29830740740741</v>
      </c>
      <c r="EC440">
        <v>30.02101111111111</v>
      </c>
      <c r="ED440">
        <v>999.9000000000001</v>
      </c>
      <c r="EE440">
        <v>0</v>
      </c>
      <c r="EF440">
        <v>0</v>
      </c>
      <c r="EG440">
        <v>9995.716666666667</v>
      </c>
      <c r="EH440">
        <v>0</v>
      </c>
      <c r="EI440">
        <v>11.84615925925926</v>
      </c>
      <c r="EJ440">
        <v>-39.11614074074074</v>
      </c>
      <c r="EK440">
        <v>602.889</v>
      </c>
      <c r="EL440">
        <v>641.200962962963</v>
      </c>
      <c r="EM440">
        <v>2.684764074074074</v>
      </c>
      <c r="EN440">
        <v>627.5768888888888</v>
      </c>
      <c r="EO440">
        <v>21.24757777777777</v>
      </c>
      <c r="EP440">
        <v>2.163217777777778</v>
      </c>
      <c r="EQ440">
        <v>1.920545555555556</v>
      </c>
      <c r="ER440">
        <v>18.69248148148148</v>
      </c>
      <c r="ES440">
        <v>16.80404444444444</v>
      </c>
      <c r="ET440">
        <v>1999.992222222222</v>
      </c>
      <c r="EU440">
        <v>0.9799972222222222</v>
      </c>
      <c r="EV440">
        <v>0.0200028962962963</v>
      </c>
      <c r="EW440">
        <v>0</v>
      </c>
      <c r="EX440">
        <v>425.9281111111111</v>
      </c>
      <c r="EY440">
        <v>5.00097</v>
      </c>
      <c r="EZ440">
        <v>8655.666296296296</v>
      </c>
      <c r="FA440">
        <v>16707.49259259259</v>
      </c>
      <c r="FB440">
        <v>40.68699999999999</v>
      </c>
      <c r="FC440">
        <v>41.0574074074074</v>
      </c>
      <c r="FD440">
        <v>40.625</v>
      </c>
      <c r="FE440">
        <v>40.66174074074073</v>
      </c>
      <c r="FF440">
        <v>41.3074074074074</v>
      </c>
      <c r="FG440">
        <v>1955.084444444444</v>
      </c>
      <c r="FH440">
        <v>39.90185185185185</v>
      </c>
      <c r="FI440">
        <v>0</v>
      </c>
      <c r="FJ440">
        <v>1758654012.6</v>
      </c>
      <c r="FK440">
        <v>0</v>
      </c>
      <c r="FL440">
        <v>425.926</v>
      </c>
      <c r="FM440">
        <v>-0.5800000014980655</v>
      </c>
      <c r="FN440">
        <v>-27.74846157352611</v>
      </c>
      <c r="FO440">
        <v>8655.715600000001</v>
      </c>
      <c r="FP440">
        <v>15</v>
      </c>
      <c r="FQ440">
        <v>0</v>
      </c>
      <c r="FR440" t="s">
        <v>441</v>
      </c>
      <c r="FS440">
        <v>1747247426.5</v>
      </c>
      <c r="FT440">
        <v>1747247420.5</v>
      </c>
      <c r="FU440">
        <v>0</v>
      </c>
      <c r="FV440">
        <v>1.027</v>
      </c>
      <c r="FW440">
        <v>0.031</v>
      </c>
      <c r="FX440">
        <v>0.02</v>
      </c>
      <c r="FY440">
        <v>0.05</v>
      </c>
      <c r="FZ440">
        <v>420</v>
      </c>
      <c r="GA440">
        <v>16</v>
      </c>
      <c r="GB440">
        <v>0.01</v>
      </c>
      <c r="GC440">
        <v>0.1</v>
      </c>
      <c r="GD440">
        <v>-39.08629756097561</v>
      </c>
      <c r="GE440">
        <v>-0.7362250871080729</v>
      </c>
      <c r="GF440">
        <v>0.1210962175152063</v>
      </c>
      <c r="GG440">
        <v>0</v>
      </c>
      <c r="GH440">
        <v>426.0101470588236</v>
      </c>
      <c r="GI440">
        <v>-1.043773874375382</v>
      </c>
      <c r="GJ440">
        <v>0.2253970525869393</v>
      </c>
      <c r="GK440">
        <v>-1</v>
      </c>
      <c r="GL440">
        <v>2.708128048780488</v>
      </c>
      <c r="GM440">
        <v>-0.40654285714286</v>
      </c>
      <c r="GN440">
        <v>0.04014449275594061</v>
      </c>
      <c r="GO440">
        <v>0</v>
      </c>
      <c r="GP440">
        <v>0</v>
      </c>
      <c r="GQ440">
        <v>2</v>
      </c>
      <c r="GR440" t="s">
        <v>482</v>
      </c>
      <c r="GS440">
        <v>3.13594</v>
      </c>
      <c r="GT440">
        <v>2.69056</v>
      </c>
      <c r="GU440">
        <v>0.123876</v>
      </c>
      <c r="GV440">
        <v>0.128082</v>
      </c>
      <c r="GW440">
        <v>0.105889</v>
      </c>
      <c r="GX440">
        <v>0.0964178</v>
      </c>
      <c r="GY440">
        <v>27856.3</v>
      </c>
      <c r="GZ440">
        <v>27773.5</v>
      </c>
      <c r="HA440">
        <v>29555.3</v>
      </c>
      <c r="HB440">
        <v>29435.8</v>
      </c>
      <c r="HC440">
        <v>34912.7</v>
      </c>
      <c r="HD440">
        <v>35233</v>
      </c>
      <c r="HE440">
        <v>41590.3</v>
      </c>
      <c r="HF440">
        <v>41822.7</v>
      </c>
      <c r="HG440">
        <v>1.9258</v>
      </c>
      <c r="HH440">
        <v>1.8739</v>
      </c>
      <c r="HI440">
        <v>0.0932813</v>
      </c>
      <c r="HJ440">
        <v>0</v>
      </c>
      <c r="HK440">
        <v>28.5262</v>
      </c>
      <c r="HL440">
        <v>999.9</v>
      </c>
      <c r="HM440">
        <v>50.4</v>
      </c>
      <c r="HN440">
        <v>31.6</v>
      </c>
      <c r="HO440">
        <v>26.0295</v>
      </c>
      <c r="HP440">
        <v>61.8798</v>
      </c>
      <c r="HQ440">
        <v>25.8734</v>
      </c>
      <c r="HR440">
        <v>1</v>
      </c>
      <c r="HS440">
        <v>0.0665269</v>
      </c>
      <c r="HT440">
        <v>-0.819488</v>
      </c>
      <c r="HU440">
        <v>20.3373</v>
      </c>
      <c r="HV440">
        <v>5.21654</v>
      </c>
      <c r="HW440">
        <v>12.0135</v>
      </c>
      <c r="HX440">
        <v>4.98865</v>
      </c>
      <c r="HY440">
        <v>3.28793</v>
      </c>
      <c r="HZ440">
        <v>9999</v>
      </c>
      <c r="IA440">
        <v>9999</v>
      </c>
      <c r="IB440">
        <v>9999</v>
      </c>
      <c r="IC440">
        <v>999.9</v>
      </c>
      <c r="ID440">
        <v>1.86759</v>
      </c>
      <c r="IE440">
        <v>1.86673</v>
      </c>
      <c r="IF440">
        <v>1.86603</v>
      </c>
      <c r="IG440">
        <v>1.86601</v>
      </c>
      <c r="IH440">
        <v>1.86787</v>
      </c>
      <c r="II440">
        <v>1.87027</v>
      </c>
      <c r="IJ440">
        <v>1.86895</v>
      </c>
      <c r="IK440">
        <v>1.87042</v>
      </c>
      <c r="IL440">
        <v>0</v>
      </c>
      <c r="IM440">
        <v>0</v>
      </c>
      <c r="IN440">
        <v>0</v>
      </c>
      <c r="IO440">
        <v>0</v>
      </c>
      <c r="IP440" t="s">
        <v>443</v>
      </c>
      <c r="IQ440" t="s">
        <v>444</v>
      </c>
      <c r="IR440" t="s">
        <v>445</v>
      </c>
      <c r="IS440" t="s">
        <v>445</v>
      </c>
      <c r="IT440" t="s">
        <v>445</v>
      </c>
      <c r="IU440" t="s">
        <v>445</v>
      </c>
      <c r="IV440">
        <v>0</v>
      </c>
      <c r="IW440">
        <v>100</v>
      </c>
      <c r="IX440">
        <v>100</v>
      </c>
      <c r="IY440">
        <v>0.138</v>
      </c>
      <c r="IZ440">
        <v>0.1484</v>
      </c>
      <c r="JA440">
        <v>0.1520806729546384</v>
      </c>
      <c r="JB440">
        <v>0.0003178419753343253</v>
      </c>
      <c r="JC440">
        <v>-6.012475575984678E-07</v>
      </c>
      <c r="JD440">
        <v>7.594320938325871E-11</v>
      </c>
      <c r="JE440">
        <v>-0.06537213769188976</v>
      </c>
      <c r="JF440">
        <v>-0.002779077146552394</v>
      </c>
      <c r="JG440">
        <v>0.0007843295920201409</v>
      </c>
      <c r="JH440">
        <v>-1.211717912536145E-05</v>
      </c>
      <c r="JI440">
        <v>4</v>
      </c>
      <c r="JJ440">
        <v>2338</v>
      </c>
      <c r="JK440">
        <v>1</v>
      </c>
      <c r="JL440">
        <v>27</v>
      </c>
      <c r="JM440">
        <v>190109.8</v>
      </c>
      <c r="JN440">
        <v>190109.9</v>
      </c>
      <c r="JO440">
        <v>1.49658</v>
      </c>
      <c r="JP440">
        <v>2.27539</v>
      </c>
      <c r="JQ440">
        <v>1.39648</v>
      </c>
      <c r="JR440">
        <v>2.34863</v>
      </c>
      <c r="JS440">
        <v>1.49536</v>
      </c>
      <c r="JT440">
        <v>2.62695</v>
      </c>
      <c r="JU440">
        <v>36.5051</v>
      </c>
      <c r="JV440">
        <v>24.0612</v>
      </c>
      <c r="JW440">
        <v>18</v>
      </c>
      <c r="JX440">
        <v>488.846</v>
      </c>
      <c r="JY440">
        <v>446.273</v>
      </c>
      <c r="JZ440">
        <v>29.2771</v>
      </c>
      <c r="KA440">
        <v>28.4396</v>
      </c>
      <c r="KB440">
        <v>30.0001</v>
      </c>
      <c r="KC440">
        <v>28.2747</v>
      </c>
      <c r="KD440">
        <v>28.2055</v>
      </c>
      <c r="KE440">
        <v>30.0077</v>
      </c>
      <c r="KF440">
        <v>25.4169</v>
      </c>
      <c r="KG440">
        <v>59.5146</v>
      </c>
      <c r="KH440">
        <v>29.2709</v>
      </c>
      <c r="KI440">
        <v>674.3099999999999</v>
      </c>
      <c r="KJ440">
        <v>21.3727</v>
      </c>
      <c r="KK440">
        <v>101.012</v>
      </c>
      <c r="KL440">
        <v>100.567</v>
      </c>
    </row>
    <row r="441" spans="1:298">
      <c r="A441">
        <v>425</v>
      </c>
      <c r="B441">
        <v>1758654016.6</v>
      </c>
      <c r="C441">
        <v>12390.59999990463</v>
      </c>
      <c r="D441" t="s">
        <v>1298</v>
      </c>
      <c r="E441" t="s">
        <v>1299</v>
      </c>
      <c r="F441">
        <v>5</v>
      </c>
      <c r="G441" t="s">
        <v>1219</v>
      </c>
      <c r="H441" t="s">
        <v>437</v>
      </c>
      <c r="I441" t="s">
        <v>438</v>
      </c>
      <c r="J441">
        <v>1758654008.814285</v>
      </c>
      <c r="K441">
        <f>(L441)/1000</f>
        <v>0</v>
      </c>
      <c r="L441">
        <f>IF(DQ441, AO441, AI441)</f>
        <v>0</v>
      </c>
      <c r="M441">
        <f>IF(DQ441, AJ441, AH441)</f>
        <v>0</v>
      </c>
      <c r="N441">
        <f>DS441 - IF(AV441&gt;1, M441*DM441*100.0/(AX441), 0)</f>
        <v>0</v>
      </c>
      <c r="O441">
        <f>((U441-K441/2)*N441-M441)/(U441+K441/2)</f>
        <v>0</v>
      </c>
      <c r="P441">
        <f>O441*(DZ441+EA441)/1000.0</f>
        <v>0</v>
      </c>
      <c r="Q441">
        <f>(DS441 - IF(AV441&gt;1, M441*DM441*100.0/(AX441), 0))*(DZ441+EA441)/1000.0</f>
        <v>0</v>
      </c>
      <c r="R441">
        <f>2.0/((1/T441-1/S441)+SIGN(T441)*SQRT((1/T441-1/S441)*(1/T441-1/S441) + 4*DN441/((DN441+1)*(DN441+1))*(2*1/T441*1/S441-1/S441*1/S441)))</f>
        <v>0</v>
      </c>
      <c r="S441">
        <f>IF(LEFT(DO441,1)&lt;&gt;"0",IF(LEFT(DO441,1)="1",3.0,DP441),$D$5+$E$5*(EG441*DZ441/($K$5*1000))+$F$5*(EG441*DZ441/($K$5*1000))*MAX(MIN(DM441,$J$5),$I$5)*MAX(MIN(DM441,$J$5),$I$5)+$G$5*MAX(MIN(DM441,$J$5),$I$5)*(EG441*DZ441/($K$5*1000))+$H$5*(EG441*DZ441/($K$5*1000))*(EG441*DZ441/($K$5*1000)))</f>
        <v>0</v>
      </c>
      <c r="T441">
        <f>K441*(1000-(1000*0.61365*exp(17.502*X441/(240.97+X441))/(DZ441+EA441)+DU441)/2)/(1000*0.61365*exp(17.502*X441/(240.97+X441))/(DZ441+EA441)-DU441)</f>
        <v>0</v>
      </c>
      <c r="U441">
        <f>1/((DN441+1)/(R441/1.6)+1/(S441/1.37)) + DN441/((DN441+1)/(R441/1.6) + DN441/(S441/1.37))</f>
        <v>0</v>
      </c>
      <c r="V441">
        <f>(DI441*DL441)</f>
        <v>0</v>
      </c>
      <c r="W441">
        <f>(EB441+(V441+2*0.95*5.67E-8*(((EB441+$B$7)+273)^4-(EB441+273)^4)-44100*K441)/(1.84*29.3*S441+8*0.95*5.67E-8*(EB441+273)^3))</f>
        <v>0</v>
      </c>
      <c r="X441">
        <f>($C$7*EC441+$D$7*ED441+$E$7*W441)</f>
        <v>0</v>
      </c>
      <c r="Y441">
        <f>0.61365*exp(17.502*X441/(240.97+X441))</f>
        <v>0</v>
      </c>
      <c r="Z441">
        <f>(AA441/AB441*100)</f>
        <v>0</v>
      </c>
      <c r="AA441">
        <f>DU441*(DZ441+EA441)/1000</f>
        <v>0</v>
      </c>
      <c r="AB441">
        <f>0.61365*exp(17.502*EB441/(240.97+EB441))</f>
        <v>0</v>
      </c>
      <c r="AC441">
        <f>(Y441-DU441*(DZ441+EA441)/1000)</f>
        <v>0</v>
      </c>
      <c r="AD441">
        <f>(-K441*44100)</f>
        <v>0</v>
      </c>
      <c r="AE441">
        <f>2*29.3*S441*0.92*(EB441-X441)</f>
        <v>0</v>
      </c>
      <c r="AF441">
        <f>2*0.95*5.67E-8*(((EB441+$B$7)+273)^4-(X441+273)^4)</f>
        <v>0</v>
      </c>
      <c r="AG441">
        <f>V441+AF441+AD441+AE441</f>
        <v>0</v>
      </c>
      <c r="AH441">
        <f>DY441*AV441*(DT441-DS441*(1000-AV441*DV441)/(1000-AV441*DU441))/(100*DM441)</f>
        <v>0</v>
      </c>
      <c r="AI441">
        <f>1000*DY441*AV441*(DU441-DV441)/(100*DM441*(1000-AV441*DU441))</f>
        <v>0</v>
      </c>
      <c r="AJ441">
        <f>(AK441 - AL441 - DZ441*1E3/(8.314*(EB441+273.15)) * AN441/DY441 * AM441) * DY441/(100*DM441) * (1000 - DV441)/1000</f>
        <v>0</v>
      </c>
      <c r="AK441">
        <v>673.6242809177327</v>
      </c>
      <c r="AL441">
        <v>643.9777939393938</v>
      </c>
      <c r="AM441">
        <v>3.436957404210669</v>
      </c>
      <c r="AN441">
        <v>64.96045199614291</v>
      </c>
      <c r="AO441">
        <f>(AQ441 - AP441 + DZ441*1E3/(8.314*(EB441+273.15)) * AS441/DY441 * AR441) * DY441/(100*DM441) * 1000/(1000 - AQ441)</f>
        <v>0</v>
      </c>
      <c r="AP441">
        <v>21.24580575458386</v>
      </c>
      <c r="AQ441">
        <v>23.83598787878786</v>
      </c>
      <c r="AR441">
        <v>-0.008493615081901981</v>
      </c>
      <c r="AS441">
        <v>107.0869197867366</v>
      </c>
      <c r="AT441">
        <v>0</v>
      </c>
      <c r="AU441">
        <v>0</v>
      </c>
      <c r="AV441">
        <f>IF(AT441*$H$13&gt;=AX441,1.0,(AX441/(AX441-AT441*$H$13)))</f>
        <v>0</v>
      </c>
      <c r="AW441">
        <f>(AV441-1)*100</f>
        <v>0</v>
      </c>
      <c r="AX441">
        <f>MAX(0,($B$13+$C$13*EG441)/(1+$D$13*EG441)*DZ441/(EB441+273)*$E$13)</f>
        <v>0</v>
      </c>
      <c r="AY441" t="s">
        <v>439</v>
      </c>
      <c r="AZ441" t="s">
        <v>439</v>
      </c>
      <c r="BA441">
        <v>0</v>
      </c>
      <c r="BB441">
        <v>0</v>
      </c>
      <c r="BC441">
        <f>1-BA441/BB441</f>
        <v>0</v>
      </c>
      <c r="BD441">
        <v>0</v>
      </c>
      <c r="BE441" t="s">
        <v>439</v>
      </c>
      <c r="BF441" t="s">
        <v>439</v>
      </c>
      <c r="BG441">
        <v>0</v>
      </c>
      <c r="BH441">
        <v>0</v>
      </c>
      <c r="BI441">
        <f>1-BG441/BH441</f>
        <v>0</v>
      </c>
      <c r="BJ441">
        <v>0.5</v>
      </c>
      <c r="BK441">
        <f>DJ441</f>
        <v>0</v>
      </c>
      <c r="BL441">
        <f>M441</f>
        <v>0</v>
      </c>
      <c r="BM441">
        <f>BI441*BJ441*BK441</f>
        <v>0</v>
      </c>
      <c r="BN441">
        <f>(BL441-BD441)/BK441</f>
        <v>0</v>
      </c>
      <c r="BO441">
        <f>(BB441-BH441)/BH441</f>
        <v>0</v>
      </c>
      <c r="BP441">
        <f>BA441/(BC441+BA441/BH441)</f>
        <v>0</v>
      </c>
      <c r="BQ441" t="s">
        <v>439</v>
      </c>
      <c r="BR441">
        <v>0</v>
      </c>
      <c r="BS441">
        <f>IF(BR441&lt;&gt;0, BR441, BP441)</f>
        <v>0</v>
      </c>
      <c r="BT441">
        <f>1-BS441/BH441</f>
        <v>0</v>
      </c>
      <c r="BU441">
        <f>(BH441-BG441)/(BH441-BS441)</f>
        <v>0</v>
      </c>
      <c r="BV441">
        <f>(BB441-BH441)/(BB441-BS441)</f>
        <v>0</v>
      </c>
      <c r="BW441">
        <f>(BH441-BG441)/(BH441-BA441)</f>
        <v>0</v>
      </c>
      <c r="BX441">
        <f>(BB441-BH441)/(BB441-BA441)</f>
        <v>0</v>
      </c>
      <c r="BY441">
        <f>(BU441*BS441/BG441)</f>
        <v>0</v>
      </c>
      <c r="BZ441">
        <f>(1-BY441)</f>
        <v>0</v>
      </c>
      <c r="DI441">
        <f>$B$11*EH441+$C$11*EI441+$F$11*ET441*(1-EW441)</f>
        <v>0</v>
      </c>
      <c r="DJ441">
        <f>DI441*DK441</f>
        <v>0</v>
      </c>
      <c r="DK441">
        <f>($B$11*$D$9+$C$11*$D$9+$F$11*((FG441+EY441)/MAX(FG441+EY441+FH441, 0.1)*$I$9+FH441/MAX(FG441+EY441+FH441, 0.1)*$J$9))/($B$11+$C$11+$F$11)</f>
        <v>0</v>
      </c>
      <c r="DL441">
        <f>($B$11*$K$9+$C$11*$K$9+$F$11*((FG441+EY441)/MAX(FG441+EY441+FH441, 0.1)*$P$9+FH441/MAX(FG441+EY441+FH441, 0.1)*$Q$9))/($B$11+$C$11+$F$11)</f>
        <v>0</v>
      </c>
      <c r="DM441">
        <v>2.96</v>
      </c>
      <c r="DN441">
        <v>0.5</v>
      </c>
      <c r="DO441" t="s">
        <v>440</v>
      </c>
      <c r="DP441">
        <v>2</v>
      </c>
      <c r="DQ441" t="b">
        <v>1</v>
      </c>
      <c r="DR441">
        <v>1758654008.814285</v>
      </c>
      <c r="DS441">
        <v>604.2147857142857</v>
      </c>
      <c r="DT441">
        <v>643.4253928571428</v>
      </c>
      <c r="DU441">
        <v>23.89544999999999</v>
      </c>
      <c r="DV441">
        <v>21.24703928571429</v>
      </c>
      <c r="DW441">
        <v>604.0735357142858</v>
      </c>
      <c r="DX441">
        <v>23.74678571428572</v>
      </c>
      <c r="DY441">
        <v>500.02675</v>
      </c>
      <c r="DZ441">
        <v>90.38866071428572</v>
      </c>
      <c r="EA441">
        <v>0.03039656071428571</v>
      </c>
      <c r="EB441">
        <v>30.29793214285714</v>
      </c>
      <c r="EC441">
        <v>30.03385714285714</v>
      </c>
      <c r="ED441">
        <v>999.9000000000002</v>
      </c>
      <c r="EE441">
        <v>0</v>
      </c>
      <c r="EF441">
        <v>0</v>
      </c>
      <c r="EG441">
        <v>10001.65</v>
      </c>
      <c r="EH441">
        <v>0</v>
      </c>
      <c r="EI441">
        <v>11.83353571428572</v>
      </c>
      <c r="EJ441">
        <v>-39.21079642857143</v>
      </c>
      <c r="EK441">
        <v>619.0057142857142</v>
      </c>
      <c r="EL441">
        <v>657.3931785714285</v>
      </c>
      <c r="EM441">
        <v>2.648401785714286</v>
      </c>
      <c r="EN441">
        <v>643.4253928571428</v>
      </c>
      <c r="EO441">
        <v>21.24703928571429</v>
      </c>
      <c r="EP441">
        <v>2.159877142857142</v>
      </c>
      <c r="EQ441">
        <v>1.920491428571429</v>
      </c>
      <c r="ER441">
        <v>18.66777142857143</v>
      </c>
      <c r="ES441">
        <v>16.80361071428572</v>
      </c>
      <c r="ET441">
        <v>1999.981785714286</v>
      </c>
      <c r="EU441">
        <v>0.9799969285714285</v>
      </c>
      <c r="EV441">
        <v>0.02000318928571429</v>
      </c>
      <c r="EW441">
        <v>0</v>
      </c>
      <c r="EX441">
        <v>425.8710357142858</v>
      </c>
      <c r="EY441">
        <v>5.00097</v>
      </c>
      <c r="EZ441">
        <v>8653.54642857143</v>
      </c>
      <c r="FA441">
        <v>16707.40714285714</v>
      </c>
      <c r="FB441">
        <v>40.68699999999999</v>
      </c>
      <c r="FC441">
        <v>41.04871428571427</v>
      </c>
      <c r="FD441">
        <v>40.625</v>
      </c>
      <c r="FE441">
        <v>40.65157142857142</v>
      </c>
      <c r="FF441">
        <v>41.30757142857141</v>
      </c>
      <c r="FG441">
        <v>1955.073214285714</v>
      </c>
      <c r="FH441">
        <v>39.90214285714286</v>
      </c>
      <c r="FI441">
        <v>0</v>
      </c>
      <c r="FJ441">
        <v>1758654018</v>
      </c>
      <c r="FK441">
        <v>0</v>
      </c>
      <c r="FL441">
        <v>425.8827307692308</v>
      </c>
      <c r="FM441">
        <v>-1.631076920660071</v>
      </c>
      <c r="FN441">
        <v>-24.39487177827456</v>
      </c>
      <c r="FO441">
        <v>8653.402692307693</v>
      </c>
      <c r="FP441">
        <v>15</v>
      </c>
      <c r="FQ441">
        <v>0</v>
      </c>
      <c r="FR441" t="s">
        <v>441</v>
      </c>
      <c r="FS441">
        <v>1747247426.5</v>
      </c>
      <c r="FT441">
        <v>1747247420.5</v>
      </c>
      <c r="FU441">
        <v>0</v>
      </c>
      <c r="FV441">
        <v>1.027</v>
      </c>
      <c r="FW441">
        <v>0.031</v>
      </c>
      <c r="FX441">
        <v>0.02</v>
      </c>
      <c r="FY441">
        <v>0.05</v>
      </c>
      <c r="FZ441">
        <v>420</v>
      </c>
      <c r="GA441">
        <v>16</v>
      </c>
      <c r="GB441">
        <v>0.01</v>
      </c>
      <c r="GC441">
        <v>0.1</v>
      </c>
      <c r="GD441">
        <v>-39.1608725</v>
      </c>
      <c r="GE441">
        <v>-0.8562427767354203</v>
      </c>
      <c r="GF441">
        <v>0.1273947428026365</v>
      </c>
      <c r="GG441">
        <v>0</v>
      </c>
      <c r="GH441">
        <v>425.8866764705882</v>
      </c>
      <c r="GI441">
        <v>-0.9645072593005063</v>
      </c>
      <c r="GJ441">
        <v>0.2184398854696984</v>
      </c>
      <c r="GK441">
        <v>-1</v>
      </c>
      <c r="GL441">
        <v>2.66687775</v>
      </c>
      <c r="GM441">
        <v>-0.4586171482176384</v>
      </c>
      <c r="GN441">
        <v>0.04420931369561735</v>
      </c>
      <c r="GO441">
        <v>0</v>
      </c>
      <c r="GP441">
        <v>0</v>
      </c>
      <c r="GQ441">
        <v>2</v>
      </c>
      <c r="GR441" t="s">
        <v>482</v>
      </c>
      <c r="GS441">
        <v>3.13588</v>
      </c>
      <c r="GT441">
        <v>2.69065</v>
      </c>
      <c r="GU441">
        <v>0.126235</v>
      </c>
      <c r="GV441">
        <v>0.130376</v>
      </c>
      <c r="GW441">
        <v>0.105755</v>
      </c>
      <c r="GX441">
        <v>0.0964661</v>
      </c>
      <c r="GY441">
        <v>27781.4</v>
      </c>
      <c r="GZ441">
        <v>27700.1</v>
      </c>
      <c r="HA441">
        <v>29555.4</v>
      </c>
      <c r="HB441">
        <v>29435.5</v>
      </c>
      <c r="HC441">
        <v>34918.2</v>
      </c>
      <c r="HD441">
        <v>35230.9</v>
      </c>
      <c r="HE441">
        <v>41590.4</v>
      </c>
      <c r="HF441">
        <v>41822.5</v>
      </c>
      <c r="HG441">
        <v>1.92568</v>
      </c>
      <c r="HH441">
        <v>1.87388</v>
      </c>
      <c r="HI441">
        <v>0.09343029999999999</v>
      </c>
      <c r="HJ441">
        <v>0</v>
      </c>
      <c r="HK441">
        <v>28.5239</v>
      </c>
      <c r="HL441">
        <v>999.9</v>
      </c>
      <c r="HM441">
        <v>50.4</v>
      </c>
      <c r="HN441">
        <v>31.6</v>
      </c>
      <c r="HO441">
        <v>26.0291</v>
      </c>
      <c r="HP441">
        <v>62.0398</v>
      </c>
      <c r="HQ441">
        <v>25.9816</v>
      </c>
      <c r="HR441">
        <v>1</v>
      </c>
      <c r="HS441">
        <v>0.0664583</v>
      </c>
      <c r="HT441">
        <v>-0.722394</v>
      </c>
      <c r="HU441">
        <v>20.3379</v>
      </c>
      <c r="HV441">
        <v>5.21609</v>
      </c>
      <c r="HW441">
        <v>12.0147</v>
      </c>
      <c r="HX441">
        <v>4.9887</v>
      </c>
      <c r="HY441">
        <v>3.28775</v>
      </c>
      <c r="HZ441">
        <v>9999</v>
      </c>
      <c r="IA441">
        <v>9999</v>
      </c>
      <c r="IB441">
        <v>9999</v>
      </c>
      <c r="IC441">
        <v>999.9</v>
      </c>
      <c r="ID441">
        <v>1.86758</v>
      </c>
      <c r="IE441">
        <v>1.86676</v>
      </c>
      <c r="IF441">
        <v>1.86604</v>
      </c>
      <c r="IG441">
        <v>1.866</v>
      </c>
      <c r="IH441">
        <v>1.86787</v>
      </c>
      <c r="II441">
        <v>1.87028</v>
      </c>
      <c r="IJ441">
        <v>1.86893</v>
      </c>
      <c r="IK441">
        <v>1.87042</v>
      </c>
      <c r="IL441">
        <v>0</v>
      </c>
      <c r="IM441">
        <v>0</v>
      </c>
      <c r="IN441">
        <v>0</v>
      </c>
      <c r="IO441">
        <v>0</v>
      </c>
      <c r="IP441" t="s">
        <v>443</v>
      </c>
      <c r="IQ441" t="s">
        <v>444</v>
      </c>
      <c r="IR441" t="s">
        <v>445</v>
      </c>
      <c r="IS441" t="s">
        <v>445</v>
      </c>
      <c r="IT441" t="s">
        <v>445</v>
      </c>
      <c r="IU441" t="s">
        <v>445</v>
      </c>
      <c r="IV441">
        <v>0</v>
      </c>
      <c r="IW441">
        <v>100</v>
      </c>
      <c r="IX441">
        <v>100</v>
      </c>
      <c r="IY441">
        <v>0.133</v>
      </c>
      <c r="IZ441">
        <v>0.1478</v>
      </c>
      <c r="JA441">
        <v>0.1520806729546384</v>
      </c>
      <c r="JB441">
        <v>0.0003178419753343253</v>
      </c>
      <c r="JC441">
        <v>-6.012475575984678E-07</v>
      </c>
      <c r="JD441">
        <v>7.594320938325871E-11</v>
      </c>
      <c r="JE441">
        <v>-0.06537213769188976</v>
      </c>
      <c r="JF441">
        <v>-0.002779077146552394</v>
      </c>
      <c r="JG441">
        <v>0.0007843295920201409</v>
      </c>
      <c r="JH441">
        <v>-1.211717912536145E-05</v>
      </c>
      <c r="JI441">
        <v>4</v>
      </c>
      <c r="JJ441">
        <v>2338</v>
      </c>
      <c r="JK441">
        <v>1</v>
      </c>
      <c r="JL441">
        <v>27</v>
      </c>
      <c r="JM441">
        <v>190109.8</v>
      </c>
      <c r="JN441">
        <v>190109.9</v>
      </c>
      <c r="JO441">
        <v>1.52466</v>
      </c>
      <c r="JP441">
        <v>2.25586</v>
      </c>
      <c r="JQ441">
        <v>1.39648</v>
      </c>
      <c r="JR441">
        <v>2.34741</v>
      </c>
      <c r="JS441">
        <v>1.49536</v>
      </c>
      <c r="JT441">
        <v>2.66357</v>
      </c>
      <c r="JU441">
        <v>36.5051</v>
      </c>
      <c r="JV441">
        <v>24.07</v>
      </c>
      <c r="JW441">
        <v>18</v>
      </c>
      <c r="JX441">
        <v>488.767</v>
      </c>
      <c r="JY441">
        <v>446.257</v>
      </c>
      <c r="JZ441">
        <v>29.2449</v>
      </c>
      <c r="KA441">
        <v>28.4414</v>
      </c>
      <c r="KB441">
        <v>30</v>
      </c>
      <c r="KC441">
        <v>28.2747</v>
      </c>
      <c r="KD441">
        <v>28.2055</v>
      </c>
      <c r="KE441">
        <v>30.5716</v>
      </c>
      <c r="KF441">
        <v>24.8475</v>
      </c>
      <c r="KG441">
        <v>59.5146</v>
      </c>
      <c r="KH441">
        <v>29.2303</v>
      </c>
      <c r="KI441">
        <v>687.754</v>
      </c>
      <c r="KJ441">
        <v>21.4526</v>
      </c>
      <c r="KK441">
        <v>101.012</v>
      </c>
      <c r="KL441">
        <v>100.566</v>
      </c>
    </row>
    <row r="442" spans="1:298">
      <c r="A442">
        <v>426</v>
      </c>
      <c r="B442">
        <v>1758654021.6</v>
      </c>
      <c r="C442">
        <v>12395.59999990463</v>
      </c>
      <c r="D442" t="s">
        <v>1300</v>
      </c>
      <c r="E442" t="s">
        <v>1301</v>
      </c>
      <c r="F442">
        <v>5</v>
      </c>
      <c r="G442" t="s">
        <v>1219</v>
      </c>
      <c r="H442" t="s">
        <v>437</v>
      </c>
      <c r="I442" t="s">
        <v>438</v>
      </c>
      <c r="J442">
        <v>1758654014.1</v>
      </c>
      <c r="K442">
        <f>(L442)/1000</f>
        <v>0</v>
      </c>
      <c r="L442">
        <f>IF(DQ442, AO442, AI442)</f>
        <v>0</v>
      </c>
      <c r="M442">
        <f>IF(DQ442, AJ442, AH442)</f>
        <v>0</v>
      </c>
      <c r="N442">
        <f>DS442 - IF(AV442&gt;1, M442*DM442*100.0/(AX442), 0)</f>
        <v>0</v>
      </c>
      <c r="O442">
        <f>((U442-K442/2)*N442-M442)/(U442+K442/2)</f>
        <v>0</v>
      </c>
      <c r="P442">
        <f>O442*(DZ442+EA442)/1000.0</f>
        <v>0</v>
      </c>
      <c r="Q442">
        <f>(DS442 - IF(AV442&gt;1, M442*DM442*100.0/(AX442), 0))*(DZ442+EA442)/1000.0</f>
        <v>0</v>
      </c>
      <c r="R442">
        <f>2.0/((1/T442-1/S442)+SIGN(T442)*SQRT((1/T442-1/S442)*(1/T442-1/S442) + 4*DN442/((DN442+1)*(DN442+1))*(2*1/T442*1/S442-1/S442*1/S442)))</f>
        <v>0</v>
      </c>
      <c r="S442">
        <f>IF(LEFT(DO442,1)&lt;&gt;"0",IF(LEFT(DO442,1)="1",3.0,DP442),$D$5+$E$5*(EG442*DZ442/($K$5*1000))+$F$5*(EG442*DZ442/($K$5*1000))*MAX(MIN(DM442,$J$5),$I$5)*MAX(MIN(DM442,$J$5),$I$5)+$G$5*MAX(MIN(DM442,$J$5),$I$5)*(EG442*DZ442/($K$5*1000))+$H$5*(EG442*DZ442/($K$5*1000))*(EG442*DZ442/($K$5*1000)))</f>
        <v>0</v>
      </c>
      <c r="T442">
        <f>K442*(1000-(1000*0.61365*exp(17.502*X442/(240.97+X442))/(DZ442+EA442)+DU442)/2)/(1000*0.61365*exp(17.502*X442/(240.97+X442))/(DZ442+EA442)-DU442)</f>
        <v>0</v>
      </c>
      <c r="U442">
        <f>1/((DN442+1)/(R442/1.6)+1/(S442/1.37)) + DN442/((DN442+1)/(R442/1.6) + DN442/(S442/1.37))</f>
        <v>0</v>
      </c>
      <c r="V442">
        <f>(DI442*DL442)</f>
        <v>0</v>
      </c>
      <c r="W442">
        <f>(EB442+(V442+2*0.95*5.67E-8*(((EB442+$B$7)+273)^4-(EB442+273)^4)-44100*K442)/(1.84*29.3*S442+8*0.95*5.67E-8*(EB442+273)^3))</f>
        <v>0</v>
      </c>
      <c r="X442">
        <f>($C$7*EC442+$D$7*ED442+$E$7*W442)</f>
        <v>0</v>
      </c>
      <c r="Y442">
        <f>0.61365*exp(17.502*X442/(240.97+X442))</f>
        <v>0</v>
      </c>
      <c r="Z442">
        <f>(AA442/AB442*100)</f>
        <v>0</v>
      </c>
      <c r="AA442">
        <f>DU442*(DZ442+EA442)/1000</f>
        <v>0</v>
      </c>
      <c r="AB442">
        <f>0.61365*exp(17.502*EB442/(240.97+EB442))</f>
        <v>0</v>
      </c>
      <c r="AC442">
        <f>(Y442-DU442*(DZ442+EA442)/1000)</f>
        <v>0</v>
      </c>
      <c r="AD442">
        <f>(-K442*44100)</f>
        <v>0</v>
      </c>
      <c r="AE442">
        <f>2*29.3*S442*0.92*(EB442-X442)</f>
        <v>0</v>
      </c>
      <c r="AF442">
        <f>2*0.95*5.67E-8*(((EB442+$B$7)+273)^4-(X442+273)^4)</f>
        <v>0</v>
      </c>
      <c r="AG442">
        <f>V442+AF442+AD442+AE442</f>
        <v>0</v>
      </c>
      <c r="AH442">
        <f>DY442*AV442*(DT442-DS442*(1000-AV442*DV442)/(1000-AV442*DU442))/(100*DM442)</f>
        <v>0</v>
      </c>
      <c r="AI442">
        <f>1000*DY442*AV442*(DU442-DV442)/(100*DM442*(1000-AV442*DU442))</f>
        <v>0</v>
      </c>
      <c r="AJ442">
        <f>(AK442 - AL442 - DZ442*1E3/(8.314*(EB442+273.15)) * AN442/DY442 * AM442) * DY442/(100*DM442) * (1000 - DV442)/1000</f>
        <v>0</v>
      </c>
      <c r="AK442">
        <v>690.7072813003449</v>
      </c>
      <c r="AL442">
        <v>661.1620787878788</v>
      </c>
      <c r="AM442">
        <v>3.429160388389771</v>
      </c>
      <c r="AN442">
        <v>64.96045199614291</v>
      </c>
      <c r="AO442">
        <f>(AQ442 - AP442 + DZ442*1E3/(8.314*(EB442+273.15)) * AS442/DY442 * AR442) * DY442/(100*DM442) * 1000/(1000 - AQ442)</f>
        <v>0</v>
      </c>
      <c r="AP442">
        <v>21.30601991353868</v>
      </c>
      <c r="AQ442">
        <v>23.81059636363636</v>
      </c>
      <c r="AR442">
        <v>-0.003468660120544072</v>
      </c>
      <c r="AS442">
        <v>107.0869197867366</v>
      </c>
      <c r="AT442">
        <v>0</v>
      </c>
      <c r="AU442">
        <v>0</v>
      </c>
      <c r="AV442">
        <f>IF(AT442*$H$13&gt;=AX442,1.0,(AX442/(AX442-AT442*$H$13)))</f>
        <v>0</v>
      </c>
      <c r="AW442">
        <f>(AV442-1)*100</f>
        <v>0</v>
      </c>
      <c r="AX442">
        <f>MAX(0,($B$13+$C$13*EG442)/(1+$D$13*EG442)*DZ442/(EB442+273)*$E$13)</f>
        <v>0</v>
      </c>
      <c r="AY442" t="s">
        <v>439</v>
      </c>
      <c r="AZ442" t="s">
        <v>439</v>
      </c>
      <c r="BA442">
        <v>0</v>
      </c>
      <c r="BB442">
        <v>0</v>
      </c>
      <c r="BC442">
        <f>1-BA442/BB442</f>
        <v>0</v>
      </c>
      <c r="BD442">
        <v>0</v>
      </c>
      <c r="BE442" t="s">
        <v>439</v>
      </c>
      <c r="BF442" t="s">
        <v>439</v>
      </c>
      <c r="BG442">
        <v>0</v>
      </c>
      <c r="BH442">
        <v>0</v>
      </c>
      <c r="BI442">
        <f>1-BG442/BH442</f>
        <v>0</v>
      </c>
      <c r="BJ442">
        <v>0.5</v>
      </c>
      <c r="BK442">
        <f>DJ442</f>
        <v>0</v>
      </c>
      <c r="BL442">
        <f>M442</f>
        <v>0</v>
      </c>
      <c r="BM442">
        <f>BI442*BJ442*BK442</f>
        <v>0</v>
      </c>
      <c r="BN442">
        <f>(BL442-BD442)/BK442</f>
        <v>0</v>
      </c>
      <c r="BO442">
        <f>(BB442-BH442)/BH442</f>
        <v>0</v>
      </c>
      <c r="BP442">
        <f>BA442/(BC442+BA442/BH442)</f>
        <v>0</v>
      </c>
      <c r="BQ442" t="s">
        <v>439</v>
      </c>
      <c r="BR442">
        <v>0</v>
      </c>
      <c r="BS442">
        <f>IF(BR442&lt;&gt;0, BR442, BP442)</f>
        <v>0</v>
      </c>
      <c r="BT442">
        <f>1-BS442/BH442</f>
        <v>0</v>
      </c>
      <c r="BU442">
        <f>(BH442-BG442)/(BH442-BS442)</f>
        <v>0</v>
      </c>
      <c r="BV442">
        <f>(BB442-BH442)/(BB442-BS442)</f>
        <v>0</v>
      </c>
      <c r="BW442">
        <f>(BH442-BG442)/(BH442-BA442)</f>
        <v>0</v>
      </c>
      <c r="BX442">
        <f>(BB442-BH442)/(BB442-BA442)</f>
        <v>0</v>
      </c>
      <c r="BY442">
        <f>(BU442*BS442/BG442)</f>
        <v>0</v>
      </c>
      <c r="BZ442">
        <f>(1-BY442)</f>
        <v>0</v>
      </c>
      <c r="DI442">
        <f>$B$11*EH442+$C$11*EI442+$F$11*ET442*(1-EW442)</f>
        <v>0</v>
      </c>
      <c r="DJ442">
        <f>DI442*DK442</f>
        <v>0</v>
      </c>
      <c r="DK442">
        <f>($B$11*$D$9+$C$11*$D$9+$F$11*((FG442+EY442)/MAX(FG442+EY442+FH442, 0.1)*$I$9+FH442/MAX(FG442+EY442+FH442, 0.1)*$J$9))/($B$11+$C$11+$F$11)</f>
        <v>0</v>
      </c>
      <c r="DL442">
        <f>($B$11*$K$9+$C$11*$K$9+$F$11*((FG442+EY442)/MAX(FG442+EY442+FH442, 0.1)*$P$9+FH442/MAX(FG442+EY442+FH442, 0.1)*$Q$9))/($B$11+$C$11+$F$11)</f>
        <v>0</v>
      </c>
      <c r="DM442">
        <v>2.96</v>
      </c>
      <c r="DN442">
        <v>0.5</v>
      </c>
      <c r="DO442" t="s">
        <v>440</v>
      </c>
      <c r="DP442">
        <v>2</v>
      </c>
      <c r="DQ442" t="b">
        <v>1</v>
      </c>
      <c r="DR442">
        <v>1758654014.1</v>
      </c>
      <c r="DS442">
        <v>621.9245555555555</v>
      </c>
      <c r="DT442">
        <v>661.1316666666667</v>
      </c>
      <c r="DU442">
        <v>23.85482222222222</v>
      </c>
      <c r="DV442">
        <v>21.26449259259259</v>
      </c>
      <c r="DW442">
        <v>621.7891481481482</v>
      </c>
      <c r="DX442">
        <v>23.70672222222222</v>
      </c>
      <c r="DY442">
        <v>500.0125555555555</v>
      </c>
      <c r="DZ442">
        <v>90.38914814814815</v>
      </c>
      <c r="EA442">
        <v>0.03037970740740741</v>
      </c>
      <c r="EB442">
        <v>30.29975185185185</v>
      </c>
      <c r="EC442">
        <v>30.0477037037037</v>
      </c>
      <c r="ED442">
        <v>999.9000000000001</v>
      </c>
      <c r="EE442">
        <v>0</v>
      </c>
      <c r="EF442">
        <v>0</v>
      </c>
      <c r="EG442">
        <v>10000.18962962963</v>
      </c>
      <c r="EH442">
        <v>0</v>
      </c>
      <c r="EI442">
        <v>11.82277037037037</v>
      </c>
      <c r="EJ442">
        <v>-39.20725925925926</v>
      </c>
      <c r="EK442">
        <v>637.1225555555554</v>
      </c>
      <c r="EL442">
        <v>675.4961851851853</v>
      </c>
      <c r="EM442">
        <v>2.590327777777778</v>
      </c>
      <c r="EN442">
        <v>661.1316666666667</v>
      </c>
      <c r="EO442">
        <v>21.26449259259259</v>
      </c>
      <c r="EP442">
        <v>2.156217037037037</v>
      </c>
      <c r="EQ442">
        <v>1.92207962962963</v>
      </c>
      <c r="ER442">
        <v>18.64065925925926</v>
      </c>
      <c r="ES442">
        <v>16.81662222222222</v>
      </c>
      <c r="ET442">
        <v>1999.986296296296</v>
      </c>
      <c r="EU442">
        <v>0.9799965555555554</v>
      </c>
      <c r="EV442">
        <v>0.02000357037037038</v>
      </c>
      <c r="EW442">
        <v>0</v>
      </c>
      <c r="EX442">
        <v>425.7468518518519</v>
      </c>
      <c r="EY442">
        <v>5.00097</v>
      </c>
      <c r="EZ442">
        <v>8651.428518518518</v>
      </c>
      <c r="FA442">
        <v>16707.44444444445</v>
      </c>
      <c r="FB442">
        <v>40.68699999999999</v>
      </c>
      <c r="FC442">
        <v>41.03674074074074</v>
      </c>
      <c r="FD442">
        <v>40.625</v>
      </c>
      <c r="FE442">
        <v>40.66403703703703</v>
      </c>
      <c r="FF442">
        <v>41.3074074074074</v>
      </c>
      <c r="FG442">
        <v>1955.076666666666</v>
      </c>
      <c r="FH442">
        <v>39.90481481481482</v>
      </c>
      <c r="FI442">
        <v>0</v>
      </c>
      <c r="FJ442">
        <v>1758654022.8</v>
      </c>
      <c r="FK442">
        <v>0</v>
      </c>
      <c r="FL442">
        <v>425.7495</v>
      </c>
      <c r="FM442">
        <v>-1.717162396585144</v>
      </c>
      <c r="FN442">
        <v>-24.43213677551913</v>
      </c>
      <c r="FO442">
        <v>8651.549230769229</v>
      </c>
      <c r="FP442">
        <v>15</v>
      </c>
      <c r="FQ442">
        <v>0</v>
      </c>
      <c r="FR442" t="s">
        <v>441</v>
      </c>
      <c r="FS442">
        <v>1747247426.5</v>
      </c>
      <c r="FT442">
        <v>1747247420.5</v>
      </c>
      <c r="FU442">
        <v>0</v>
      </c>
      <c r="FV442">
        <v>1.027</v>
      </c>
      <c r="FW442">
        <v>0.031</v>
      </c>
      <c r="FX442">
        <v>0.02</v>
      </c>
      <c r="FY442">
        <v>0.05</v>
      </c>
      <c r="FZ442">
        <v>420</v>
      </c>
      <c r="GA442">
        <v>16</v>
      </c>
      <c r="GB442">
        <v>0.01</v>
      </c>
      <c r="GC442">
        <v>0.1</v>
      </c>
      <c r="GD442">
        <v>-39.20192</v>
      </c>
      <c r="GE442">
        <v>-0.1726356472794228</v>
      </c>
      <c r="GF442">
        <v>0.09508607731944749</v>
      </c>
      <c r="GG442">
        <v>0</v>
      </c>
      <c r="GH442">
        <v>425.8219705882353</v>
      </c>
      <c r="GI442">
        <v>-1.576424754544645</v>
      </c>
      <c r="GJ442">
        <v>0.2803212952073269</v>
      </c>
      <c r="GK442">
        <v>-1</v>
      </c>
      <c r="GL442">
        <v>2.616828</v>
      </c>
      <c r="GM442">
        <v>-0.6469062664165207</v>
      </c>
      <c r="GN442">
        <v>0.06423537904457324</v>
      </c>
      <c r="GO442">
        <v>0</v>
      </c>
      <c r="GP442">
        <v>0</v>
      </c>
      <c r="GQ442">
        <v>2</v>
      </c>
      <c r="GR442" t="s">
        <v>482</v>
      </c>
      <c r="GS442">
        <v>3.13587</v>
      </c>
      <c r="GT442">
        <v>2.69059</v>
      </c>
      <c r="GU442">
        <v>0.128562</v>
      </c>
      <c r="GV442">
        <v>0.132603</v>
      </c>
      <c r="GW442">
        <v>0.105689</v>
      </c>
      <c r="GX442">
        <v>0.09674240000000001</v>
      </c>
      <c r="GY442">
        <v>27707.7</v>
      </c>
      <c r="GZ442">
        <v>27629.3</v>
      </c>
      <c r="HA442">
        <v>29555.8</v>
      </c>
      <c r="HB442">
        <v>29435.7</v>
      </c>
      <c r="HC442">
        <v>34920.9</v>
      </c>
      <c r="HD442">
        <v>35220</v>
      </c>
      <c r="HE442">
        <v>41590.5</v>
      </c>
      <c r="HF442">
        <v>41822.4</v>
      </c>
      <c r="HG442">
        <v>1.92575</v>
      </c>
      <c r="HH442">
        <v>1.874</v>
      </c>
      <c r="HI442">
        <v>0.0941381</v>
      </c>
      <c r="HJ442">
        <v>0</v>
      </c>
      <c r="HK442">
        <v>28.5238</v>
      </c>
      <c r="HL442">
        <v>999.9</v>
      </c>
      <c r="HM442">
        <v>50.4</v>
      </c>
      <c r="HN442">
        <v>31.6</v>
      </c>
      <c r="HO442">
        <v>26.0254</v>
      </c>
      <c r="HP442">
        <v>62.0498</v>
      </c>
      <c r="HQ442">
        <v>25.9535</v>
      </c>
      <c r="HR442">
        <v>1</v>
      </c>
      <c r="HS442">
        <v>0.0666209</v>
      </c>
      <c r="HT442">
        <v>-0.632917</v>
      </c>
      <c r="HU442">
        <v>20.3381</v>
      </c>
      <c r="HV442">
        <v>5.21639</v>
      </c>
      <c r="HW442">
        <v>12.0131</v>
      </c>
      <c r="HX442">
        <v>4.98845</v>
      </c>
      <c r="HY442">
        <v>3.28755</v>
      </c>
      <c r="HZ442">
        <v>9999</v>
      </c>
      <c r="IA442">
        <v>9999</v>
      </c>
      <c r="IB442">
        <v>9999</v>
      </c>
      <c r="IC442">
        <v>999.9</v>
      </c>
      <c r="ID442">
        <v>1.86756</v>
      </c>
      <c r="IE442">
        <v>1.86674</v>
      </c>
      <c r="IF442">
        <v>1.86605</v>
      </c>
      <c r="IG442">
        <v>1.866</v>
      </c>
      <c r="IH442">
        <v>1.86784</v>
      </c>
      <c r="II442">
        <v>1.87028</v>
      </c>
      <c r="IJ442">
        <v>1.86891</v>
      </c>
      <c r="IK442">
        <v>1.87042</v>
      </c>
      <c r="IL442">
        <v>0</v>
      </c>
      <c r="IM442">
        <v>0</v>
      </c>
      <c r="IN442">
        <v>0</v>
      </c>
      <c r="IO442">
        <v>0</v>
      </c>
      <c r="IP442" t="s">
        <v>443</v>
      </c>
      <c r="IQ442" t="s">
        <v>444</v>
      </c>
      <c r="IR442" t="s">
        <v>445</v>
      </c>
      <c r="IS442" t="s">
        <v>445</v>
      </c>
      <c r="IT442" t="s">
        <v>445</v>
      </c>
      <c r="IU442" t="s">
        <v>445</v>
      </c>
      <c r="IV442">
        <v>0</v>
      </c>
      <c r="IW442">
        <v>100</v>
      </c>
      <c r="IX442">
        <v>100</v>
      </c>
      <c r="IY442">
        <v>0.126</v>
      </c>
      <c r="IZ442">
        <v>0.1475</v>
      </c>
      <c r="JA442">
        <v>0.1520806729546384</v>
      </c>
      <c r="JB442">
        <v>0.0003178419753343253</v>
      </c>
      <c r="JC442">
        <v>-6.012475575984678E-07</v>
      </c>
      <c r="JD442">
        <v>7.594320938325871E-11</v>
      </c>
      <c r="JE442">
        <v>-0.06537213769188976</v>
      </c>
      <c r="JF442">
        <v>-0.002779077146552394</v>
      </c>
      <c r="JG442">
        <v>0.0007843295920201409</v>
      </c>
      <c r="JH442">
        <v>-1.211717912536145E-05</v>
      </c>
      <c r="JI442">
        <v>4</v>
      </c>
      <c r="JJ442">
        <v>2338</v>
      </c>
      <c r="JK442">
        <v>1</v>
      </c>
      <c r="JL442">
        <v>27</v>
      </c>
      <c r="JM442">
        <v>190109.9</v>
      </c>
      <c r="JN442">
        <v>190110</v>
      </c>
      <c r="JO442">
        <v>1.55762</v>
      </c>
      <c r="JP442">
        <v>2.26685</v>
      </c>
      <c r="JQ442">
        <v>1.39648</v>
      </c>
      <c r="JR442">
        <v>2.34741</v>
      </c>
      <c r="JS442">
        <v>1.49536</v>
      </c>
      <c r="JT442">
        <v>2.70752</v>
      </c>
      <c r="JU442">
        <v>36.5051</v>
      </c>
      <c r="JV442">
        <v>24.07</v>
      </c>
      <c r="JW442">
        <v>18</v>
      </c>
      <c r="JX442">
        <v>488.814</v>
      </c>
      <c r="JY442">
        <v>446.334</v>
      </c>
      <c r="JZ442">
        <v>29.1984</v>
      </c>
      <c r="KA442">
        <v>28.4414</v>
      </c>
      <c r="KB442">
        <v>30.0002</v>
      </c>
      <c r="KC442">
        <v>28.2747</v>
      </c>
      <c r="KD442">
        <v>28.2055</v>
      </c>
      <c r="KE442">
        <v>31.219</v>
      </c>
      <c r="KF442">
        <v>24.5525</v>
      </c>
      <c r="KG442">
        <v>59.5146</v>
      </c>
      <c r="KH442">
        <v>29.1808</v>
      </c>
      <c r="KI442">
        <v>707.792</v>
      </c>
      <c r="KJ442">
        <v>21.5181</v>
      </c>
      <c r="KK442">
        <v>101.013</v>
      </c>
      <c r="KL442">
        <v>100.566</v>
      </c>
    </row>
    <row r="443" spans="1:298">
      <c r="A443">
        <v>427</v>
      </c>
      <c r="B443">
        <v>1758654026.6</v>
      </c>
      <c r="C443">
        <v>12400.59999990463</v>
      </c>
      <c r="D443" t="s">
        <v>1302</v>
      </c>
      <c r="E443" t="s">
        <v>1303</v>
      </c>
      <c r="F443">
        <v>5</v>
      </c>
      <c r="G443" t="s">
        <v>1219</v>
      </c>
      <c r="H443" t="s">
        <v>437</v>
      </c>
      <c r="I443" t="s">
        <v>438</v>
      </c>
      <c r="J443">
        <v>1758654018.814285</v>
      </c>
      <c r="K443">
        <f>(L443)/1000</f>
        <v>0</v>
      </c>
      <c r="L443">
        <f>IF(DQ443, AO443, AI443)</f>
        <v>0</v>
      </c>
      <c r="M443">
        <f>IF(DQ443, AJ443, AH443)</f>
        <v>0</v>
      </c>
      <c r="N443">
        <f>DS443 - IF(AV443&gt;1, M443*DM443*100.0/(AX443), 0)</f>
        <v>0</v>
      </c>
      <c r="O443">
        <f>((U443-K443/2)*N443-M443)/(U443+K443/2)</f>
        <v>0</v>
      </c>
      <c r="P443">
        <f>O443*(DZ443+EA443)/1000.0</f>
        <v>0</v>
      </c>
      <c r="Q443">
        <f>(DS443 - IF(AV443&gt;1, M443*DM443*100.0/(AX443), 0))*(DZ443+EA443)/1000.0</f>
        <v>0</v>
      </c>
      <c r="R443">
        <f>2.0/((1/T443-1/S443)+SIGN(T443)*SQRT((1/T443-1/S443)*(1/T443-1/S443) + 4*DN443/((DN443+1)*(DN443+1))*(2*1/T443*1/S443-1/S443*1/S443)))</f>
        <v>0</v>
      </c>
      <c r="S443">
        <f>IF(LEFT(DO443,1)&lt;&gt;"0",IF(LEFT(DO443,1)="1",3.0,DP443),$D$5+$E$5*(EG443*DZ443/($K$5*1000))+$F$5*(EG443*DZ443/($K$5*1000))*MAX(MIN(DM443,$J$5),$I$5)*MAX(MIN(DM443,$J$5),$I$5)+$G$5*MAX(MIN(DM443,$J$5),$I$5)*(EG443*DZ443/($K$5*1000))+$H$5*(EG443*DZ443/($K$5*1000))*(EG443*DZ443/($K$5*1000)))</f>
        <v>0</v>
      </c>
      <c r="T443">
        <f>K443*(1000-(1000*0.61365*exp(17.502*X443/(240.97+X443))/(DZ443+EA443)+DU443)/2)/(1000*0.61365*exp(17.502*X443/(240.97+X443))/(DZ443+EA443)-DU443)</f>
        <v>0</v>
      </c>
      <c r="U443">
        <f>1/((DN443+1)/(R443/1.6)+1/(S443/1.37)) + DN443/((DN443+1)/(R443/1.6) + DN443/(S443/1.37))</f>
        <v>0</v>
      </c>
      <c r="V443">
        <f>(DI443*DL443)</f>
        <v>0</v>
      </c>
      <c r="W443">
        <f>(EB443+(V443+2*0.95*5.67E-8*(((EB443+$B$7)+273)^4-(EB443+273)^4)-44100*K443)/(1.84*29.3*S443+8*0.95*5.67E-8*(EB443+273)^3))</f>
        <v>0</v>
      </c>
      <c r="X443">
        <f>($C$7*EC443+$D$7*ED443+$E$7*W443)</f>
        <v>0</v>
      </c>
      <c r="Y443">
        <f>0.61365*exp(17.502*X443/(240.97+X443))</f>
        <v>0</v>
      </c>
      <c r="Z443">
        <f>(AA443/AB443*100)</f>
        <v>0</v>
      </c>
      <c r="AA443">
        <f>DU443*(DZ443+EA443)/1000</f>
        <v>0</v>
      </c>
      <c r="AB443">
        <f>0.61365*exp(17.502*EB443/(240.97+EB443))</f>
        <v>0</v>
      </c>
      <c r="AC443">
        <f>(Y443-DU443*(DZ443+EA443)/1000)</f>
        <v>0</v>
      </c>
      <c r="AD443">
        <f>(-K443*44100)</f>
        <v>0</v>
      </c>
      <c r="AE443">
        <f>2*29.3*S443*0.92*(EB443-X443)</f>
        <v>0</v>
      </c>
      <c r="AF443">
        <f>2*0.95*5.67E-8*(((EB443+$B$7)+273)^4-(X443+273)^4)</f>
        <v>0</v>
      </c>
      <c r="AG443">
        <f>V443+AF443+AD443+AE443</f>
        <v>0</v>
      </c>
      <c r="AH443">
        <f>DY443*AV443*(DT443-DS443*(1000-AV443*DV443)/(1000-AV443*DU443))/(100*DM443)</f>
        <v>0</v>
      </c>
      <c r="AI443">
        <f>1000*DY443*AV443*(DU443-DV443)/(100*DM443*(1000-AV443*DU443))</f>
        <v>0</v>
      </c>
      <c r="AJ443">
        <f>(AK443 - AL443 - DZ443*1E3/(8.314*(EB443+273.15)) * AN443/DY443 * AM443) * DY443/(100*DM443) * (1000 - DV443)/1000</f>
        <v>0</v>
      </c>
      <c r="AK443">
        <v>707.9981373504254</v>
      </c>
      <c r="AL443">
        <v>678.2485939393938</v>
      </c>
      <c r="AM443">
        <v>3.419036515826385</v>
      </c>
      <c r="AN443">
        <v>64.96045199614291</v>
      </c>
      <c r="AO443">
        <f>(AQ443 - AP443 + DZ443*1E3/(8.314*(EB443+273.15)) * AS443/DY443 * AR443) * DY443/(100*DM443) * 1000/(1000 - AQ443)</f>
        <v>0</v>
      </c>
      <c r="AP443">
        <v>21.38233902548306</v>
      </c>
      <c r="AQ443">
        <v>23.81324181818182</v>
      </c>
      <c r="AR443">
        <v>0.0001643066057106373</v>
      </c>
      <c r="AS443">
        <v>107.0869197867366</v>
      </c>
      <c r="AT443">
        <v>1</v>
      </c>
      <c r="AU443">
        <v>0</v>
      </c>
      <c r="AV443">
        <f>IF(AT443*$H$13&gt;=AX443,1.0,(AX443/(AX443-AT443*$H$13)))</f>
        <v>0</v>
      </c>
      <c r="AW443">
        <f>(AV443-1)*100</f>
        <v>0</v>
      </c>
      <c r="AX443">
        <f>MAX(0,($B$13+$C$13*EG443)/(1+$D$13*EG443)*DZ443/(EB443+273)*$E$13)</f>
        <v>0</v>
      </c>
      <c r="AY443" t="s">
        <v>439</v>
      </c>
      <c r="AZ443" t="s">
        <v>439</v>
      </c>
      <c r="BA443">
        <v>0</v>
      </c>
      <c r="BB443">
        <v>0</v>
      </c>
      <c r="BC443">
        <f>1-BA443/BB443</f>
        <v>0</v>
      </c>
      <c r="BD443">
        <v>0</v>
      </c>
      <c r="BE443" t="s">
        <v>439</v>
      </c>
      <c r="BF443" t="s">
        <v>439</v>
      </c>
      <c r="BG443">
        <v>0</v>
      </c>
      <c r="BH443">
        <v>0</v>
      </c>
      <c r="BI443">
        <f>1-BG443/BH443</f>
        <v>0</v>
      </c>
      <c r="BJ443">
        <v>0.5</v>
      </c>
      <c r="BK443">
        <f>DJ443</f>
        <v>0</v>
      </c>
      <c r="BL443">
        <f>M443</f>
        <v>0</v>
      </c>
      <c r="BM443">
        <f>BI443*BJ443*BK443</f>
        <v>0</v>
      </c>
      <c r="BN443">
        <f>(BL443-BD443)/BK443</f>
        <v>0</v>
      </c>
      <c r="BO443">
        <f>(BB443-BH443)/BH443</f>
        <v>0</v>
      </c>
      <c r="BP443">
        <f>BA443/(BC443+BA443/BH443)</f>
        <v>0</v>
      </c>
      <c r="BQ443" t="s">
        <v>439</v>
      </c>
      <c r="BR443">
        <v>0</v>
      </c>
      <c r="BS443">
        <f>IF(BR443&lt;&gt;0, BR443, BP443)</f>
        <v>0</v>
      </c>
      <c r="BT443">
        <f>1-BS443/BH443</f>
        <v>0</v>
      </c>
      <c r="BU443">
        <f>(BH443-BG443)/(BH443-BS443)</f>
        <v>0</v>
      </c>
      <c r="BV443">
        <f>(BB443-BH443)/(BB443-BS443)</f>
        <v>0</v>
      </c>
      <c r="BW443">
        <f>(BH443-BG443)/(BH443-BA443)</f>
        <v>0</v>
      </c>
      <c r="BX443">
        <f>(BB443-BH443)/(BB443-BA443)</f>
        <v>0</v>
      </c>
      <c r="BY443">
        <f>(BU443*BS443/BG443)</f>
        <v>0</v>
      </c>
      <c r="BZ443">
        <f>(1-BY443)</f>
        <v>0</v>
      </c>
      <c r="DI443">
        <f>$B$11*EH443+$C$11*EI443+$F$11*ET443*(1-EW443)</f>
        <v>0</v>
      </c>
      <c r="DJ443">
        <f>DI443*DK443</f>
        <v>0</v>
      </c>
      <c r="DK443">
        <f>($B$11*$D$9+$C$11*$D$9+$F$11*((FG443+EY443)/MAX(FG443+EY443+FH443, 0.1)*$I$9+FH443/MAX(FG443+EY443+FH443, 0.1)*$J$9))/($B$11+$C$11+$F$11)</f>
        <v>0</v>
      </c>
      <c r="DL443">
        <f>($B$11*$K$9+$C$11*$K$9+$F$11*((FG443+EY443)/MAX(FG443+EY443+FH443, 0.1)*$P$9+FH443/MAX(FG443+EY443+FH443, 0.1)*$Q$9))/($B$11+$C$11+$F$11)</f>
        <v>0</v>
      </c>
      <c r="DM443">
        <v>2.96</v>
      </c>
      <c r="DN443">
        <v>0.5</v>
      </c>
      <c r="DO443" t="s">
        <v>440</v>
      </c>
      <c r="DP443">
        <v>2</v>
      </c>
      <c r="DQ443" t="b">
        <v>1</v>
      </c>
      <c r="DR443">
        <v>1758654018.814285</v>
      </c>
      <c r="DS443">
        <v>637.7188214285715</v>
      </c>
      <c r="DT443">
        <v>676.9902499999999</v>
      </c>
      <c r="DU443">
        <v>23.82903571428572</v>
      </c>
      <c r="DV443">
        <v>21.30656785714286</v>
      </c>
      <c r="DW443">
        <v>637.5888928571429</v>
      </c>
      <c r="DX443">
        <v>23.6813</v>
      </c>
      <c r="DY443">
        <v>500.0101785714285</v>
      </c>
      <c r="DZ443">
        <v>90.38896428571429</v>
      </c>
      <c r="EA443">
        <v>0.03029314285714286</v>
      </c>
      <c r="EB443">
        <v>30.30087142857143</v>
      </c>
      <c r="EC443">
        <v>30.05606785714286</v>
      </c>
      <c r="ED443">
        <v>999.9000000000002</v>
      </c>
      <c r="EE443">
        <v>0</v>
      </c>
      <c r="EF443">
        <v>0</v>
      </c>
      <c r="EG443">
        <v>10002.79714285714</v>
      </c>
      <c r="EH443">
        <v>0</v>
      </c>
      <c r="EI443">
        <v>11.81450714285715</v>
      </c>
      <c r="EJ443">
        <v>-39.27151785714285</v>
      </c>
      <c r="EK443">
        <v>653.2856785714285</v>
      </c>
      <c r="EL443">
        <v>691.7295000000001</v>
      </c>
      <c r="EM443">
        <v>2.522478571428572</v>
      </c>
      <c r="EN443">
        <v>676.9902499999999</v>
      </c>
      <c r="EO443">
        <v>21.30656785714286</v>
      </c>
      <c r="EP443">
        <v>2.153881428571429</v>
      </c>
      <c r="EQ443">
        <v>1.925878214285714</v>
      </c>
      <c r="ER443">
        <v>18.62334642857143</v>
      </c>
      <c r="ES443">
        <v>16.84770714285714</v>
      </c>
      <c r="ET443">
        <v>1999.9875</v>
      </c>
      <c r="EU443">
        <v>0.9799958571428571</v>
      </c>
      <c r="EV443">
        <v>0.020004275</v>
      </c>
      <c r="EW443">
        <v>0</v>
      </c>
      <c r="EX443">
        <v>425.5976785714285</v>
      </c>
      <c r="EY443">
        <v>5.00097</v>
      </c>
      <c r="EZ443">
        <v>8649.296785714285</v>
      </c>
      <c r="FA443">
        <v>16707.45357142857</v>
      </c>
      <c r="FB443">
        <v>40.68699999999999</v>
      </c>
      <c r="FC443">
        <v>41.03321428571427</v>
      </c>
      <c r="FD443">
        <v>40.625</v>
      </c>
      <c r="FE443">
        <v>40.65378571428572</v>
      </c>
      <c r="FF443">
        <v>41.30757142857141</v>
      </c>
      <c r="FG443">
        <v>1955.076071428571</v>
      </c>
      <c r="FH443">
        <v>39.90642857142858</v>
      </c>
      <c r="FI443">
        <v>0</v>
      </c>
      <c r="FJ443">
        <v>1758654027.6</v>
      </c>
      <c r="FK443">
        <v>0</v>
      </c>
      <c r="FL443">
        <v>425.6322307692307</v>
      </c>
      <c r="FM443">
        <v>-1.33955555357035</v>
      </c>
      <c r="FN443">
        <v>-30.19350424024955</v>
      </c>
      <c r="FO443">
        <v>8649.287692307693</v>
      </c>
      <c r="FP443">
        <v>15</v>
      </c>
      <c r="FQ443">
        <v>0</v>
      </c>
      <c r="FR443" t="s">
        <v>441</v>
      </c>
      <c r="FS443">
        <v>1747247426.5</v>
      </c>
      <c r="FT443">
        <v>1747247420.5</v>
      </c>
      <c r="FU443">
        <v>0</v>
      </c>
      <c r="FV443">
        <v>1.027</v>
      </c>
      <c r="FW443">
        <v>0.031</v>
      </c>
      <c r="FX443">
        <v>0.02</v>
      </c>
      <c r="FY443">
        <v>0.05</v>
      </c>
      <c r="FZ443">
        <v>420</v>
      </c>
      <c r="GA443">
        <v>16</v>
      </c>
      <c r="GB443">
        <v>0.01</v>
      </c>
      <c r="GC443">
        <v>0.1</v>
      </c>
      <c r="GD443">
        <v>-39.2255775</v>
      </c>
      <c r="GE443">
        <v>-0.4635523452157089</v>
      </c>
      <c r="GF443">
        <v>0.1064368861990524</v>
      </c>
      <c r="GG443">
        <v>0</v>
      </c>
      <c r="GH443">
        <v>425.7262352941176</v>
      </c>
      <c r="GI443">
        <v>-1.251000761321002</v>
      </c>
      <c r="GJ443">
        <v>0.2539475465551579</v>
      </c>
      <c r="GK443">
        <v>-1</v>
      </c>
      <c r="GL443">
        <v>2.56699775</v>
      </c>
      <c r="GM443">
        <v>-0.8381343714821849</v>
      </c>
      <c r="GN443">
        <v>0.08225052153292101</v>
      </c>
      <c r="GO443">
        <v>0</v>
      </c>
      <c r="GP443">
        <v>0</v>
      </c>
      <c r="GQ443">
        <v>2</v>
      </c>
      <c r="GR443" t="s">
        <v>482</v>
      </c>
      <c r="GS443">
        <v>3.13602</v>
      </c>
      <c r="GT443">
        <v>2.69045</v>
      </c>
      <c r="GU443">
        <v>0.130845</v>
      </c>
      <c r="GV443">
        <v>0.134829</v>
      </c>
      <c r="GW443">
        <v>0.1057</v>
      </c>
      <c r="GX443">
        <v>0.09694170000000001</v>
      </c>
      <c r="GY443">
        <v>27635.2</v>
      </c>
      <c r="GZ443">
        <v>27558.5</v>
      </c>
      <c r="HA443">
        <v>29555.9</v>
      </c>
      <c r="HB443">
        <v>29435.7</v>
      </c>
      <c r="HC443">
        <v>34921</v>
      </c>
      <c r="HD443">
        <v>35212.5</v>
      </c>
      <c r="HE443">
        <v>41591.1</v>
      </c>
      <c r="HF443">
        <v>41822.9</v>
      </c>
      <c r="HG443">
        <v>1.9257</v>
      </c>
      <c r="HH443">
        <v>1.87402</v>
      </c>
      <c r="HI443">
        <v>0.0954047</v>
      </c>
      <c r="HJ443">
        <v>0</v>
      </c>
      <c r="HK443">
        <v>28.5238</v>
      </c>
      <c r="HL443">
        <v>999.9</v>
      </c>
      <c r="HM443">
        <v>50.4</v>
      </c>
      <c r="HN443">
        <v>31.6</v>
      </c>
      <c r="HO443">
        <v>26.0281</v>
      </c>
      <c r="HP443">
        <v>62.1198</v>
      </c>
      <c r="HQ443">
        <v>25.9295</v>
      </c>
      <c r="HR443">
        <v>1</v>
      </c>
      <c r="HS443">
        <v>0.0662729</v>
      </c>
      <c r="HT443">
        <v>-0.560441</v>
      </c>
      <c r="HU443">
        <v>20.3381</v>
      </c>
      <c r="HV443">
        <v>5.21699</v>
      </c>
      <c r="HW443">
        <v>12.0135</v>
      </c>
      <c r="HX443">
        <v>4.98895</v>
      </c>
      <c r="HY443">
        <v>3.28765</v>
      </c>
      <c r="HZ443">
        <v>9999</v>
      </c>
      <c r="IA443">
        <v>9999</v>
      </c>
      <c r="IB443">
        <v>9999</v>
      </c>
      <c r="IC443">
        <v>999.9</v>
      </c>
      <c r="ID443">
        <v>1.86754</v>
      </c>
      <c r="IE443">
        <v>1.86674</v>
      </c>
      <c r="IF443">
        <v>1.86604</v>
      </c>
      <c r="IG443">
        <v>1.86601</v>
      </c>
      <c r="IH443">
        <v>1.86785</v>
      </c>
      <c r="II443">
        <v>1.87028</v>
      </c>
      <c r="IJ443">
        <v>1.86892</v>
      </c>
      <c r="IK443">
        <v>1.87042</v>
      </c>
      <c r="IL443">
        <v>0</v>
      </c>
      <c r="IM443">
        <v>0</v>
      </c>
      <c r="IN443">
        <v>0</v>
      </c>
      <c r="IO443">
        <v>0</v>
      </c>
      <c r="IP443" t="s">
        <v>443</v>
      </c>
      <c r="IQ443" t="s">
        <v>444</v>
      </c>
      <c r="IR443" t="s">
        <v>445</v>
      </c>
      <c r="IS443" t="s">
        <v>445</v>
      </c>
      <c r="IT443" t="s">
        <v>445</v>
      </c>
      <c r="IU443" t="s">
        <v>445</v>
      </c>
      <c r="IV443">
        <v>0</v>
      </c>
      <c r="IW443">
        <v>100</v>
      </c>
      <c r="IX443">
        <v>100</v>
      </c>
      <c r="IY443">
        <v>0.12</v>
      </c>
      <c r="IZ443">
        <v>0.1475</v>
      </c>
      <c r="JA443">
        <v>0.1520806729546384</v>
      </c>
      <c r="JB443">
        <v>0.0003178419753343253</v>
      </c>
      <c r="JC443">
        <v>-6.012475575984678E-07</v>
      </c>
      <c r="JD443">
        <v>7.594320938325871E-11</v>
      </c>
      <c r="JE443">
        <v>-0.06537213769188976</v>
      </c>
      <c r="JF443">
        <v>-0.002779077146552394</v>
      </c>
      <c r="JG443">
        <v>0.0007843295920201409</v>
      </c>
      <c r="JH443">
        <v>-1.211717912536145E-05</v>
      </c>
      <c r="JI443">
        <v>4</v>
      </c>
      <c r="JJ443">
        <v>2338</v>
      </c>
      <c r="JK443">
        <v>1</v>
      </c>
      <c r="JL443">
        <v>27</v>
      </c>
      <c r="JM443">
        <v>190110</v>
      </c>
      <c r="JN443">
        <v>190110.1</v>
      </c>
      <c r="JO443">
        <v>1.58569</v>
      </c>
      <c r="JP443">
        <v>2.25952</v>
      </c>
      <c r="JQ443">
        <v>1.39648</v>
      </c>
      <c r="JR443">
        <v>2.34985</v>
      </c>
      <c r="JS443">
        <v>1.49536</v>
      </c>
      <c r="JT443">
        <v>2.7124</v>
      </c>
      <c r="JU443">
        <v>36.5051</v>
      </c>
      <c r="JV443">
        <v>24.07</v>
      </c>
      <c r="JW443">
        <v>18</v>
      </c>
      <c r="JX443">
        <v>488.783</v>
      </c>
      <c r="JY443">
        <v>446.349</v>
      </c>
      <c r="JZ443">
        <v>29.1401</v>
      </c>
      <c r="KA443">
        <v>28.4414</v>
      </c>
      <c r="KB443">
        <v>30.0001</v>
      </c>
      <c r="KC443">
        <v>28.2747</v>
      </c>
      <c r="KD443">
        <v>28.2055</v>
      </c>
      <c r="KE443">
        <v>31.7781</v>
      </c>
      <c r="KF443">
        <v>24.2675</v>
      </c>
      <c r="KG443">
        <v>59.5146</v>
      </c>
      <c r="KH443">
        <v>29.1244</v>
      </c>
      <c r="KI443">
        <v>721.148</v>
      </c>
      <c r="KJ443">
        <v>21.5703</v>
      </c>
      <c r="KK443">
        <v>101.014</v>
      </c>
      <c r="KL443">
        <v>100.567</v>
      </c>
    </row>
    <row r="444" spans="1:298">
      <c r="A444">
        <v>428</v>
      </c>
      <c r="B444">
        <v>1758654031.6</v>
      </c>
      <c r="C444">
        <v>12405.59999990463</v>
      </c>
      <c r="D444" t="s">
        <v>1304</v>
      </c>
      <c r="E444" t="s">
        <v>1305</v>
      </c>
      <c r="F444">
        <v>5</v>
      </c>
      <c r="G444" t="s">
        <v>1219</v>
      </c>
      <c r="H444" t="s">
        <v>437</v>
      </c>
      <c r="I444" t="s">
        <v>438</v>
      </c>
      <c r="J444">
        <v>1758654024.1</v>
      </c>
      <c r="K444">
        <f>(L444)/1000</f>
        <v>0</v>
      </c>
      <c r="L444">
        <f>IF(DQ444, AO444, AI444)</f>
        <v>0</v>
      </c>
      <c r="M444">
        <f>IF(DQ444, AJ444, AH444)</f>
        <v>0</v>
      </c>
      <c r="N444">
        <f>DS444 - IF(AV444&gt;1, M444*DM444*100.0/(AX444), 0)</f>
        <v>0</v>
      </c>
      <c r="O444">
        <f>((U444-K444/2)*N444-M444)/(U444+K444/2)</f>
        <v>0</v>
      </c>
      <c r="P444">
        <f>O444*(DZ444+EA444)/1000.0</f>
        <v>0</v>
      </c>
      <c r="Q444">
        <f>(DS444 - IF(AV444&gt;1, M444*DM444*100.0/(AX444), 0))*(DZ444+EA444)/1000.0</f>
        <v>0</v>
      </c>
      <c r="R444">
        <f>2.0/((1/T444-1/S444)+SIGN(T444)*SQRT((1/T444-1/S444)*(1/T444-1/S444) + 4*DN444/((DN444+1)*(DN444+1))*(2*1/T444*1/S444-1/S444*1/S444)))</f>
        <v>0</v>
      </c>
      <c r="S444">
        <f>IF(LEFT(DO444,1)&lt;&gt;"0",IF(LEFT(DO444,1)="1",3.0,DP444),$D$5+$E$5*(EG444*DZ444/($K$5*1000))+$F$5*(EG444*DZ444/($K$5*1000))*MAX(MIN(DM444,$J$5),$I$5)*MAX(MIN(DM444,$J$5),$I$5)+$G$5*MAX(MIN(DM444,$J$5),$I$5)*(EG444*DZ444/($K$5*1000))+$H$5*(EG444*DZ444/($K$5*1000))*(EG444*DZ444/($K$5*1000)))</f>
        <v>0</v>
      </c>
      <c r="T444">
        <f>K444*(1000-(1000*0.61365*exp(17.502*X444/(240.97+X444))/(DZ444+EA444)+DU444)/2)/(1000*0.61365*exp(17.502*X444/(240.97+X444))/(DZ444+EA444)-DU444)</f>
        <v>0</v>
      </c>
      <c r="U444">
        <f>1/((DN444+1)/(R444/1.6)+1/(S444/1.37)) + DN444/((DN444+1)/(R444/1.6) + DN444/(S444/1.37))</f>
        <v>0</v>
      </c>
      <c r="V444">
        <f>(DI444*DL444)</f>
        <v>0</v>
      </c>
      <c r="W444">
        <f>(EB444+(V444+2*0.95*5.67E-8*(((EB444+$B$7)+273)^4-(EB444+273)^4)-44100*K444)/(1.84*29.3*S444+8*0.95*5.67E-8*(EB444+273)^3))</f>
        <v>0</v>
      </c>
      <c r="X444">
        <f>($C$7*EC444+$D$7*ED444+$E$7*W444)</f>
        <v>0</v>
      </c>
      <c r="Y444">
        <f>0.61365*exp(17.502*X444/(240.97+X444))</f>
        <v>0</v>
      </c>
      <c r="Z444">
        <f>(AA444/AB444*100)</f>
        <v>0</v>
      </c>
      <c r="AA444">
        <f>DU444*(DZ444+EA444)/1000</f>
        <v>0</v>
      </c>
      <c r="AB444">
        <f>0.61365*exp(17.502*EB444/(240.97+EB444))</f>
        <v>0</v>
      </c>
      <c r="AC444">
        <f>(Y444-DU444*(DZ444+EA444)/1000)</f>
        <v>0</v>
      </c>
      <c r="AD444">
        <f>(-K444*44100)</f>
        <v>0</v>
      </c>
      <c r="AE444">
        <f>2*29.3*S444*0.92*(EB444-X444)</f>
        <v>0</v>
      </c>
      <c r="AF444">
        <f>2*0.95*5.67E-8*(((EB444+$B$7)+273)^4-(X444+273)^4)</f>
        <v>0</v>
      </c>
      <c r="AG444">
        <f>V444+AF444+AD444+AE444</f>
        <v>0</v>
      </c>
      <c r="AH444">
        <f>DY444*AV444*(DT444-DS444*(1000-AV444*DV444)/(1000-AV444*DU444))/(100*DM444)</f>
        <v>0</v>
      </c>
      <c r="AI444">
        <f>1000*DY444*AV444*(DU444-DV444)/(100*DM444*(1000-AV444*DU444))</f>
        <v>0</v>
      </c>
      <c r="AJ444">
        <f>(AK444 - AL444 - DZ444*1E3/(8.314*(EB444+273.15)) * AN444/DY444 * AM444) * DY444/(100*DM444) * (1000 - DV444)/1000</f>
        <v>0</v>
      </c>
      <c r="AK444">
        <v>725.0301090374661</v>
      </c>
      <c r="AL444">
        <v>695.3402727272725</v>
      </c>
      <c r="AM444">
        <v>3.406284832719417</v>
      </c>
      <c r="AN444">
        <v>64.96045199614291</v>
      </c>
      <c r="AO444">
        <f>(AQ444 - AP444 + DZ444*1E3/(8.314*(EB444+273.15)) * AS444/DY444 * AR444) * DY444/(100*DM444) * 1000/(1000 - AQ444)</f>
        <v>0</v>
      </c>
      <c r="AP444">
        <v>21.4571667298515</v>
      </c>
      <c r="AQ444">
        <v>23.82300181818182</v>
      </c>
      <c r="AR444">
        <v>0.0003622972847734951</v>
      </c>
      <c r="AS444">
        <v>107.0869197867366</v>
      </c>
      <c r="AT444">
        <v>1</v>
      </c>
      <c r="AU444">
        <v>0</v>
      </c>
      <c r="AV444">
        <f>IF(AT444*$H$13&gt;=AX444,1.0,(AX444/(AX444-AT444*$H$13)))</f>
        <v>0</v>
      </c>
      <c r="AW444">
        <f>(AV444-1)*100</f>
        <v>0</v>
      </c>
      <c r="AX444">
        <f>MAX(0,($B$13+$C$13*EG444)/(1+$D$13*EG444)*DZ444/(EB444+273)*$E$13)</f>
        <v>0</v>
      </c>
      <c r="AY444" t="s">
        <v>439</v>
      </c>
      <c r="AZ444" t="s">
        <v>439</v>
      </c>
      <c r="BA444">
        <v>0</v>
      </c>
      <c r="BB444">
        <v>0</v>
      </c>
      <c r="BC444">
        <f>1-BA444/BB444</f>
        <v>0</v>
      </c>
      <c r="BD444">
        <v>0</v>
      </c>
      <c r="BE444" t="s">
        <v>439</v>
      </c>
      <c r="BF444" t="s">
        <v>439</v>
      </c>
      <c r="BG444">
        <v>0</v>
      </c>
      <c r="BH444">
        <v>0</v>
      </c>
      <c r="BI444">
        <f>1-BG444/BH444</f>
        <v>0</v>
      </c>
      <c r="BJ444">
        <v>0.5</v>
      </c>
      <c r="BK444">
        <f>DJ444</f>
        <v>0</v>
      </c>
      <c r="BL444">
        <f>M444</f>
        <v>0</v>
      </c>
      <c r="BM444">
        <f>BI444*BJ444*BK444</f>
        <v>0</v>
      </c>
      <c r="BN444">
        <f>(BL444-BD444)/BK444</f>
        <v>0</v>
      </c>
      <c r="BO444">
        <f>(BB444-BH444)/BH444</f>
        <v>0</v>
      </c>
      <c r="BP444">
        <f>BA444/(BC444+BA444/BH444)</f>
        <v>0</v>
      </c>
      <c r="BQ444" t="s">
        <v>439</v>
      </c>
      <c r="BR444">
        <v>0</v>
      </c>
      <c r="BS444">
        <f>IF(BR444&lt;&gt;0, BR444, BP444)</f>
        <v>0</v>
      </c>
      <c r="BT444">
        <f>1-BS444/BH444</f>
        <v>0</v>
      </c>
      <c r="BU444">
        <f>(BH444-BG444)/(BH444-BS444)</f>
        <v>0</v>
      </c>
      <c r="BV444">
        <f>(BB444-BH444)/(BB444-BS444)</f>
        <v>0</v>
      </c>
      <c r="BW444">
        <f>(BH444-BG444)/(BH444-BA444)</f>
        <v>0</v>
      </c>
      <c r="BX444">
        <f>(BB444-BH444)/(BB444-BA444)</f>
        <v>0</v>
      </c>
      <c r="BY444">
        <f>(BU444*BS444/BG444)</f>
        <v>0</v>
      </c>
      <c r="BZ444">
        <f>(1-BY444)</f>
        <v>0</v>
      </c>
      <c r="DI444">
        <f>$B$11*EH444+$C$11*EI444+$F$11*ET444*(1-EW444)</f>
        <v>0</v>
      </c>
      <c r="DJ444">
        <f>DI444*DK444</f>
        <v>0</v>
      </c>
      <c r="DK444">
        <f>($B$11*$D$9+$C$11*$D$9+$F$11*((FG444+EY444)/MAX(FG444+EY444+FH444, 0.1)*$I$9+FH444/MAX(FG444+EY444+FH444, 0.1)*$J$9))/($B$11+$C$11+$F$11)</f>
        <v>0</v>
      </c>
      <c r="DL444">
        <f>($B$11*$K$9+$C$11*$K$9+$F$11*((FG444+EY444)/MAX(FG444+EY444+FH444, 0.1)*$P$9+FH444/MAX(FG444+EY444+FH444, 0.1)*$Q$9))/($B$11+$C$11+$F$11)</f>
        <v>0</v>
      </c>
      <c r="DM444">
        <v>2.96</v>
      </c>
      <c r="DN444">
        <v>0.5</v>
      </c>
      <c r="DO444" t="s">
        <v>440</v>
      </c>
      <c r="DP444">
        <v>2</v>
      </c>
      <c r="DQ444" t="b">
        <v>1</v>
      </c>
      <c r="DR444">
        <v>1758654024.1</v>
      </c>
      <c r="DS444">
        <v>655.424</v>
      </c>
      <c r="DT444">
        <v>694.6818148148149</v>
      </c>
      <c r="DU444">
        <v>23.81568148148148</v>
      </c>
      <c r="DV444">
        <v>21.37664074074074</v>
      </c>
      <c r="DW444">
        <v>655.3005185185184</v>
      </c>
      <c r="DX444">
        <v>23.66812592592592</v>
      </c>
      <c r="DY444">
        <v>499.9945555555555</v>
      </c>
      <c r="DZ444">
        <v>90.3891851851852</v>
      </c>
      <c r="EA444">
        <v>0.03030389629629629</v>
      </c>
      <c r="EB444">
        <v>30.31584074074074</v>
      </c>
      <c r="EC444">
        <v>30.06895925925926</v>
      </c>
      <c r="ED444">
        <v>999.9000000000001</v>
      </c>
      <c r="EE444">
        <v>0</v>
      </c>
      <c r="EF444">
        <v>0</v>
      </c>
      <c r="EG444">
        <v>10002.92296296296</v>
      </c>
      <c r="EH444">
        <v>0</v>
      </c>
      <c r="EI444">
        <v>11.80873333333334</v>
      </c>
      <c r="EJ444">
        <v>-39.25776666666667</v>
      </c>
      <c r="EK444">
        <v>671.4142962962964</v>
      </c>
      <c r="EL444">
        <v>709.8571481481481</v>
      </c>
      <c r="EM444">
        <v>2.439051481481481</v>
      </c>
      <c r="EN444">
        <v>694.6818148148149</v>
      </c>
      <c r="EO444">
        <v>21.37664074074074</v>
      </c>
      <c r="EP444">
        <v>2.15268</v>
      </c>
      <c r="EQ444">
        <v>1.932217407407407</v>
      </c>
      <c r="ER444">
        <v>18.61442962962963</v>
      </c>
      <c r="ES444">
        <v>16.89948518518518</v>
      </c>
      <c r="ET444">
        <v>1999.98037037037</v>
      </c>
      <c r="EU444">
        <v>0.9799964444444443</v>
      </c>
      <c r="EV444">
        <v>0.02000367777777778</v>
      </c>
      <c r="EW444">
        <v>0</v>
      </c>
      <c r="EX444">
        <v>425.4704074074074</v>
      </c>
      <c r="EY444">
        <v>5.00097</v>
      </c>
      <c r="EZ444">
        <v>8646.230370370371</v>
      </c>
      <c r="FA444">
        <v>16707.3925925926</v>
      </c>
      <c r="FB444">
        <v>40.68699999999999</v>
      </c>
      <c r="FC444">
        <v>41.03903703703703</v>
      </c>
      <c r="FD444">
        <v>40.625</v>
      </c>
      <c r="FE444">
        <v>40.64796296296296</v>
      </c>
      <c r="FF444">
        <v>41.31199999999999</v>
      </c>
      <c r="FG444">
        <v>1955.070370370371</v>
      </c>
      <c r="FH444">
        <v>39.90555555555556</v>
      </c>
      <c r="FI444">
        <v>0</v>
      </c>
      <c r="FJ444">
        <v>1758654033</v>
      </c>
      <c r="FK444">
        <v>0</v>
      </c>
      <c r="FL444">
        <v>425.5048400000001</v>
      </c>
      <c r="FM444">
        <v>-1.492461532477211</v>
      </c>
      <c r="FN444">
        <v>-36.44769215898978</v>
      </c>
      <c r="FO444">
        <v>8646.1692</v>
      </c>
      <c r="FP444">
        <v>15</v>
      </c>
      <c r="FQ444">
        <v>0</v>
      </c>
      <c r="FR444" t="s">
        <v>441</v>
      </c>
      <c r="FS444">
        <v>1747247426.5</v>
      </c>
      <c r="FT444">
        <v>1747247420.5</v>
      </c>
      <c r="FU444">
        <v>0</v>
      </c>
      <c r="FV444">
        <v>1.027</v>
      </c>
      <c r="FW444">
        <v>0.031</v>
      </c>
      <c r="FX444">
        <v>0.02</v>
      </c>
      <c r="FY444">
        <v>0.05</v>
      </c>
      <c r="FZ444">
        <v>420</v>
      </c>
      <c r="GA444">
        <v>16</v>
      </c>
      <c r="GB444">
        <v>0.01</v>
      </c>
      <c r="GC444">
        <v>0.1</v>
      </c>
      <c r="GD444">
        <v>-39.25886829268293</v>
      </c>
      <c r="GE444">
        <v>-0.3177993031358018</v>
      </c>
      <c r="GF444">
        <v>0.108597317127676</v>
      </c>
      <c r="GG444">
        <v>0</v>
      </c>
      <c r="GH444">
        <v>425.5759999999999</v>
      </c>
      <c r="GI444">
        <v>-1.646264324160081</v>
      </c>
      <c r="GJ444">
        <v>0.2878043657437802</v>
      </c>
      <c r="GK444">
        <v>-1</v>
      </c>
      <c r="GL444">
        <v>2.494963902439024</v>
      </c>
      <c r="GM444">
        <v>-0.9443891289198673</v>
      </c>
      <c r="GN444">
        <v>0.0936293703367112</v>
      </c>
      <c r="GO444">
        <v>0</v>
      </c>
      <c r="GP444">
        <v>0</v>
      </c>
      <c r="GQ444">
        <v>2</v>
      </c>
      <c r="GR444" t="s">
        <v>482</v>
      </c>
      <c r="GS444">
        <v>3.13606</v>
      </c>
      <c r="GT444">
        <v>2.6909</v>
      </c>
      <c r="GU444">
        <v>0.133106</v>
      </c>
      <c r="GV444">
        <v>0.136991</v>
      </c>
      <c r="GW444">
        <v>0.105734</v>
      </c>
      <c r="GX444">
        <v>0.09717870000000001</v>
      </c>
      <c r="GY444">
        <v>27563</v>
      </c>
      <c r="GZ444">
        <v>27489.8</v>
      </c>
      <c r="HA444">
        <v>29555.6</v>
      </c>
      <c r="HB444">
        <v>29435.9</v>
      </c>
      <c r="HC444">
        <v>34919</v>
      </c>
      <c r="HD444">
        <v>35203.3</v>
      </c>
      <c r="HE444">
        <v>41590.3</v>
      </c>
      <c r="HF444">
        <v>41823.1</v>
      </c>
      <c r="HG444">
        <v>1.9257</v>
      </c>
      <c r="HH444">
        <v>1.87445</v>
      </c>
      <c r="HI444">
        <v>0.0964478</v>
      </c>
      <c r="HJ444">
        <v>0</v>
      </c>
      <c r="HK444">
        <v>28.5243</v>
      </c>
      <c r="HL444">
        <v>999.9</v>
      </c>
      <c r="HM444">
        <v>50.4</v>
      </c>
      <c r="HN444">
        <v>31.6</v>
      </c>
      <c r="HO444">
        <v>26.0279</v>
      </c>
      <c r="HP444">
        <v>61.6798</v>
      </c>
      <c r="HQ444">
        <v>25.8333</v>
      </c>
      <c r="HR444">
        <v>1</v>
      </c>
      <c r="HS444">
        <v>0.06643549999999999</v>
      </c>
      <c r="HT444">
        <v>-0.46305</v>
      </c>
      <c r="HU444">
        <v>20.3386</v>
      </c>
      <c r="HV444">
        <v>5.21834</v>
      </c>
      <c r="HW444">
        <v>12.0146</v>
      </c>
      <c r="HX444">
        <v>4.9892</v>
      </c>
      <c r="HY444">
        <v>3.28772</v>
      </c>
      <c r="HZ444">
        <v>9999</v>
      </c>
      <c r="IA444">
        <v>9999</v>
      </c>
      <c r="IB444">
        <v>9999</v>
      </c>
      <c r="IC444">
        <v>999.9</v>
      </c>
      <c r="ID444">
        <v>1.86754</v>
      </c>
      <c r="IE444">
        <v>1.86676</v>
      </c>
      <c r="IF444">
        <v>1.86603</v>
      </c>
      <c r="IG444">
        <v>1.866</v>
      </c>
      <c r="IH444">
        <v>1.86785</v>
      </c>
      <c r="II444">
        <v>1.87027</v>
      </c>
      <c r="IJ444">
        <v>1.86892</v>
      </c>
      <c r="IK444">
        <v>1.87043</v>
      </c>
      <c r="IL444">
        <v>0</v>
      </c>
      <c r="IM444">
        <v>0</v>
      </c>
      <c r="IN444">
        <v>0</v>
      </c>
      <c r="IO444">
        <v>0</v>
      </c>
      <c r="IP444" t="s">
        <v>443</v>
      </c>
      <c r="IQ444" t="s">
        <v>444</v>
      </c>
      <c r="IR444" t="s">
        <v>445</v>
      </c>
      <c r="IS444" t="s">
        <v>445</v>
      </c>
      <c r="IT444" t="s">
        <v>445</v>
      </c>
      <c r="IU444" t="s">
        <v>445</v>
      </c>
      <c r="IV444">
        <v>0</v>
      </c>
      <c r="IW444">
        <v>100</v>
      </c>
      <c r="IX444">
        <v>100</v>
      </c>
      <c r="IY444">
        <v>0.114</v>
      </c>
      <c r="IZ444">
        <v>0.1477</v>
      </c>
      <c r="JA444">
        <v>0.1520806729546384</v>
      </c>
      <c r="JB444">
        <v>0.0003178419753343253</v>
      </c>
      <c r="JC444">
        <v>-6.012475575984678E-07</v>
      </c>
      <c r="JD444">
        <v>7.594320938325871E-11</v>
      </c>
      <c r="JE444">
        <v>-0.06537213769188976</v>
      </c>
      <c r="JF444">
        <v>-0.002779077146552394</v>
      </c>
      <c r="JG444">
        <v>0.0007843295920201409</v>
      </c>
      <c r="JH444">
        <v>-1.211717912536145E-05</v>
      </c>
      <c r="JI444">
        <v>4</v>
      </c>
      <c r="JJ444">
        <v>2338</v>
      </c>
      <c r="JK444">
        <v>1</v>
      </c>
      <c r="JL444">
        <v>27</v>
      </c>
      <c r="JM444">
        <v>190110.1</v>
      </c>
      <c r="JN444">
        <v>190110.2</v>
      </c>
      <c r="JO444">
        <v>1.61743</v>
      </c>
      <c r="JP444">
        <v>2.27051</v>
      </c>
      <c r="JQ444">
        <v>1.39771</v>
      </c>
      <c r="JR444">
        <v>2.34863</v>
      </c>
      <c r="JS444">
        <v>1.49536</v>
      </c>
      <c r="JT444">
        <v>2.54028</v>
      </c>
      <c r="JU444">
        <v>36.5051</v>
      </c>
      <c r="JV444">
        <v>24.0612</v>
      </c>
      <c r="JW444">
        <v>18</v>
      </c>
      <c r="JX444">
        <v>488.792</v>
      </c>
      <c r="JY444">
        <v>446.612</v>
      </c>
      <c r="JZ444">
        <v>29.0761</v>
      </c>
      <c r="KA444">
        <v>28.4414</v>
      </c>
      <c r="KB444">
        <v>30</v>
      </c>
      <c r="KC444">
        <v>28.2758</v>
      </c>
      <c r="KD444">
        <v>28.2055</v>
      </c>
      <c r="KE444">
        <v>32.4213</v>
      </c>
      <c r="KF444">
        <v>23.994</v>
      </c>
      <c r="KG444">
        <v>59.5146</v>
      </c>
      <c r="KH444">
        <v>29.0565</v>
      </c>
      <c r="KI444">
        <v>741.183</v>
      </c>
      <c r="KJ444">
        <v>21.6199</v>
      </c>
      <c r="KK444">
        <v>101.012</v>
      </c>
      <c r="KL444">
        <v>100.567</v>
      </c>
    </row>
    <row r="445" spans="1:298">
      <c r="A445">
        <v>429</v>
      </c>
      <c r="B445">
        <v>1758654036.6</v>
      </c>
      <c r="C445">
        <v>12410.59999990463</v>
      </c>
      <c r="D445" t="s">
        <v>1306</v>
      </c>
      <c r="E445" t="s">
        <v>1307</v>
      </c>
      <c r="F445">
        <v>5</v>
      </c>
      <c r="G445" t="s">
        <v>1219</v>
      </c>
      <c r="H445" t="s">
        <v>437</v>
      </c>
      <c r="I445" t="s">
        <v>438</v>
      </c>
      <c r="J445">
        <v>1758654028.814285</v>
      </c>
      <c r="K445">
        <f>(L445)/1000</f>
        <v>0</v>
      </c>
      <c r="L445">
        <f>IF(DQ445, AO445, AI445)</f>
        <v>0</v>
      </c>
      <c r="M445">
        <f>IF(DQ445, AJ445, AH445)</f>
        <v>0</v>
      </c>
      <c r="N445">
        <f>DS445 - IF(AV445&gt;1, M445*DM445*100.0/(AX445), 0)</f>
        <v>0</v>
      </c>
      <c r="O445">
        <f>((U445-K445/2)*N445-M445)/(U445+K445/2)</f>
        <v>0</v>
      </c>
      <c r="P445">
        <f>O445*(DZ445+EA445)/1000.0</f>
        <v>0</v>
      </c>
      <c r="Q445">
        <f>(DS445 - IF(AV445&gt;1, M445*DM445*100.0/(AX445), 0))*(DZ445+EA445)/1000.0</f>
        <v>0</v>
      </c>
      <c r="R445">
        <f>2.0/((1/T445-1/S445)+SIGN(T445)*SQRT((1/T445-1/S445)*(1/T445-1/S445) + 4*DN445/((DN445+1)*(DN445+1))*(2*1/T445*1/S445-1/S445*1/S445)))</f>
        <v>0</v>
      </c>
      <c r="S445">
        <f>IF(LEFT(DO445,1)&lt;&gt;"0",IF(LEFT(DO445,1)="1",3.0,DP445),$D$5+$E$5*(EG445*DZ445/($K$5*1000))+$F$5*(EG445*DZ445/($K$5*1000))*MAX(MIN(DM445,$J$5),$I$5)*MAX(MIN(DM445,$J$5),$I$5)+$G$5*MAX(MIN(DM445,$J$5),$I$5)*(EG445*DZ445/($K$5*1000))+$H$5*(EG445*DZ445/($K$5*1000))*(EG445*DZ445/($K$5*1000)))</f>
        <v>0</v>
      </c>
      <c r="T445">
        <f>K445*(1000-(1000*0.61365*exp(17.502*X445/(240.97+X445))/(DZ445+EA445)+DU445)/2)/(1000*0.61365*exp(17.502*X445/(240.97+X445))/(DZ445+EA445)-DU445)</f>
        <v>0</v>
      </c>
      <c r="U445">
        <f>1/((DN445+1)/(R445/1.6)+1/(S445/1.37)) + DN445/((DN445+1)/(R445/1.6) + DN445/(S445/1.37))</f>
        <v>0</v>
      </c>
      <c r="V445">
        <f>(DI445*DL445)</f>
        <v>0</v>
      </c>
      <c r="W445">
        <f>(EB445+(V445+2*0.95*5.67E-8*(((EB445+$B$7)+273)^4-(EB445+273)^4)-44100*K445)/(1.84*29.3*S445+8*0.95*5.67E-8*(EB445+273)^3))</f>
        <v>0</v>
      </c>
      <c r="X445">
        <f>($C$7*EC445+$D$7*ED445+$E$7*W445)</f>
        <v>0</v>
      </c>
      <c r="Y445">
        <f>0.61365*exp(17.502*X445/(240.97+X445))</f>
        <v>0</v>
      </c>
      <c r="Z445">
        <f>(AA445/AB445*100)</f>
        <v>0</v>
      </c>
      <c r="AA445">
        <f>DU445*(DZ445+EA445)/1000</f>
        <v>0</v>
      </c>
      <c r="AB445">
        <f>0.61365*exp(17.502*EB445/(240.97+EB445))</f>
        <v>0</v>
      </c>
      <c r="AC445">
        <f>(Y445-DU445*(DZ445+EA445)/1000)</f>
        <v>0</v>
      </c>
      <c r="AD445">
        <f>(-K445*44100)</f>
        <v>0</v>
      </c>
      <c r="AE445">
        <f>2*29.3*S445*0.92*(EB445-X445)</f>
        <v>0</v>
      </c>
      <c r="AF445">
        <f>2*0.95*5.67E-8*(((EB445+$B$7)+273)^4-(X445+273)^4)</f>
        <v>0</v>
      </c>
      <c r="AG445">
        <f>V445+AF445+AD445+AE445</f>
        <v>0</v>
      </c>
      <c r="AH445">
        <f>DY445*AV445*(DT445-DS445*(1000-AV445*DV445)/(1000-AV445*DU445))/(100*DM445)</f>
        <v>0</v>
      </c>
      <c r="AI445">
        <f>1000*DY445*AV445*(DU445-DV445)/(100*DM445*(1000-AV445*DU445))</f>
        <v>0</v>
      </c>
      <c r="AJ445">
        <f>(AK445 - AL445 - DZ445*1E3/(8.314*(EB445+273.15)) * AN445/DY445 * AM445) * DY445/(100*DM445) * (1000 - DV445)/1000</f>
        <v>0</v>
      </c>
      <c r="AK445">
        <v>742.3473239100553</v>
      </c>
      <c r="AL445">
        <v>712.497612121212</v>
      </c>
      <c r="AM445">
        <v>3.419455979945888</v>
      </c>
      <c r="AN445">
        <v>64.96045199614291</v>
      </c>
      <c r="AO445">
        <f>(AQ445 - AP445 + DZ445*1E3/(8.314*(EB445+273.15)) * AS445/DY445 * AR445) * DY445/(100*DM445) * 1000/(1000 - AQ445)</f>
        <v>0</v>
      </c>
      <c r="AP445">
        <v>21.51048827488089</v>
      </c>
      <c r="AQ445">
        <v>23.83223939393939</v>
      </c>
      <c r="AR445">
        <v>0.0001836445134106936</v>
      </c>
      <c r="AS445">
        <v>107.0869197867366</v>
      </c>
      <c r="AT445">
        <v>1</v>
      </c>
      <c r="AU445">
        <v>0</v>
      </c>
      <c r="AV445">
        <f>IF(AT445*$H$13&gt;=AX445,1.0,(AX445/(AX445-AT445*$H$13)))</f>
        <v>0</v>
      </c>
      <c r="AW445">
        <f>(AV445-1)*100</f>
        <v>0</v>
      </c>
      <c r="AX445">
        <f>MAX(0,($B$13+$C$13*EG445)/(1+$D$13*EG445)*DZ445/(EB445+273)*$E$13)</f>
        <v>0</v>
      </c>
      <c r="AY445" t="s">
        <v>439</v>
      </c>
      <c r="AZ445" t="s">
        <v>439</v>
      </c>
      <c r="BA445">
        <v>0</v>
      </c>
      <c r="BB445">
        <v>0</v>
      </c>
      <c r="BC445">
        <f>1-BA445/BB445</f>
        <v>0</v>
      </c>
      <c r="BD445">
        <v>0</v>
      </c>
      <c r="BE445" t="s">
        <v>439</v>
      </c>
      <c r="BF445" t="s">
        <v>439</v>
      </c>
      <c r="BG445">
        <v>0</v>
      </c>
      <c r="BH445">
        <v>0</v>
      </c>
      <c r="BI445">
        <f>1-BG445/BH445</f>
        <v>0</v>
      </c>
      <c r="BJ445">
        <v>0.5</v>
      </c>
      <c r="BK445">
        <f>DJ445</f>
        <v>0</v>
      </c>
      <c r="BL445">
        <f>M445</f>
        <v>0</v>
      </c>
      <c r="BM445">
        <f>BI445*BJ445*BK445</f>
        <v>0</v>
      </c>
      <c r="BN445">
        <f>(BL445-BD445)/BK445</f>
        <v>0</v>
      </c>
      <c r="BO445">
        <f>(BB445-BH445)/BH445</f>
        <v>0</v>
      </c>
      <c r="BP445">
        <f>BA445/(BC445+BA445/BH445)</f>
        <v>0</v>
      </c>
      <c r="BQ445" t="s">
        <v>439</v>
      </c>
      <c r="BR445">
        <v>0</v>
      </c>
      <c r="BS445">
        <f>IF(BR445&lt;&gt;0, BR445, BP445)</f>
        <v>0</v>
      </c>
      <c r="BT445">
        <f>1-BS445/BH445</f>
        <v>0</v>
      </c>
      <c r="BU445">
        <f>(BH445-BG445)/(BH445-BS445)</f>
        <v>0</v>
      </c>
      <c r="BV445">
        <f>(BB445-BH445)/(BB445-BS445)</f>
        <v>0</v>
      </c>
      <c r="BW445">
        <f>(BH445-BG445)/(BH445-BA445)</f>
        <v>0</v>
      </c>
      <c r="BX445">
        <f>(BB445-BH445)/(BB445-BA445)</f>
        <v>0</v>
      </c>
      <c r="BY445">
        <f>(BU445*BS445/BG445)</f>
        <v>0</v>
      </c>
      <c r="BZ445">
        <f>(1-BY445)</f>
        <v>0</v>
      </c>
      <c r="DI445">
        <f>$B$11*EH445+$C$11*EI445+$F$11*ET445*(1-EW445)</f>
        <v>0</v>
      </c>
      <c r="DJ445">
        <f>DI445*DK445</f>
        <v>0</v>
      </c>
      <c r="DK445">
        <f>($B$11*$D$9+$C$11*$D$9+$F$11*((FG445+EY445)/MAX(FG445+EY445+FH445, 0.1)*$I$9+FH445/MAX(FG445+EY445+FH445, 0.1)*$J$9))/($B$11+$C$11+$F$11)</f>
        <v>0</v>
      </c>
      <c r="DL445">
        <f>($B$11*$K$9+$C$11*$K$9+$F$11*((FG445+EY445)/MAX(FG445+EY445+FH445, 0.1)*$P$9+FH445/MAX(FG445+EY445+FH445, 0.1)*$Q$9))/($B$11+$C$11+$F$11)</f>
        <v>0</v>
      </c>
      <c r="DM445">
        <v>2.96</v>
      </c>
      <c r="DN445">
        <v>0.5</v>
      </c>
      <c r="DO445" t="s">
        <v>440</v>
      </c>
      <c r="DP445">
        <v>2</v>
      </c>
      <c r="DQ445" t="b">
        <v>1</v>
      </c>
      <c r="DR445">
        <v>1758654028.814285</v>
      </c>
      <c r="DS445">
        <v>671.1808571428573</v>
      </c>
      <c r="DT445">
        <v>710.5104642857143</v>
      </c>
      <c r="DU445">
        <v>23.81933928571428</v>
      </c>
      <c r="DV445">
        <v>21.44161428571428</v>
      </c>
      <c r="DW445">
        <v>671.0633214285715</v>
      </c>
      <c r="DX445">
        <v>23.67173214285714</v>
      </c>
      <c r="DY445">
        <v>500.0148571428572</v>
      </c>
      <c r="DZ445">
        <v>90.38932857142858</v>
      </c>
      <c r="EA445">
        <v>0.03031711071428572</v>
      </c>
      <c r="EB445">
        <v>30.31966785714286</v>
      </c>
      <c r="EC445">
        <v>30.08045357142857</v>
      </c>
      <c r="ED445">
        <v>999.9000000000002</v>
      </c>
      <c r="EE445">
        <v>0</v>
      </c>
      <c r="EF445">
        <v>0</v>
      </c>
      <c r="EG445">
        <v>10003.90821428571</v>
      </c>
      <c r="EH445">
        <v>0</v>
      </c>
      <c r="EI445">
        <v>11.80971785714286</v>
      </c>
      <c r="EJ445">
        <v>-39.32950714285715</v>
      </c>
      <c r="EK445">
        <v>687.5582142857144</v>
      </c>
      <c r="EL445">
        <v>726.0796785714285</v>
      </c>
      <c r="EM445">
        <v>2.377731071428571</v>
      </c>
      <c r="EN445">
        <v>710.5104642857143</v>
      </c>
      <c r="EO445">
        <v>21.44161428571428</v>
      </c>
      <c r="EP445">
        <v>2.153014642857143</v>
      </c>
      <c r="EQ445">
        <v>1.938093571428572</v>
      </c>
      <c r="ER445">
        <v>18.61692142857143</v>
      </c>
      <c r="ES445">
        <v>16.9474</v>
      </c>
      <c r="ET445">
        <v>1999.995</v>
      </c>
      <c r="EU445">
        <v>0.9799970357142856</v>
      </c>
      <c r="EV445">
        <v>0.02000308928571429</v>
      </c>
      <c r="EW445">
        <v>0</v>
      </c>
      <c r="EX445">
        <v>425.3618214285715</v>
      </c>
      <c r="EY445">
        <v>5.00097</v>
      </c>
      <c r="EZ445">
        <v>8644.769285714287</v>
      </c>
      <c r="FA445">
        <v>16707.52500000001</v>
      </c>
      <c r="FB445">
        <v>40.68699999999999</v>
      </c>
      <c r="FC445">
        <v>41.04207142857143</v>
      </c>
      <c r="FD445">
        <v>40.625</v>
      </c>
      <c r="FE445">
        <v>40.63828571428571</v>
      </c>
      <c r="FF445">
        <v>41.31199999999999</v>
      </c>
      <c r="FG445">
        <v>1955.086071428571</v>
      </c>
      <c r="FH445">
        <v>39.90321428571429</v>
      </c>
      <c r="FI445">
        <v>0</v>
      </c>
      <c r="FJ445">
        <v>1758654037.8</v>
      </c>
      <c r="FK445">
        <v>0</v>
      </c>
      <c r="FL445">
        <v>425.3978800000001</v>
      </c>
      <c r="FM445">
        <v>-1.466846147942622</v>
      </c>
      <c r="FN445">
        <v>-11.69999992509511</v>
      </c>
      <c r="FO445">
        <v>8644.58</v>
      </c>
      <c r="FP445">
        <v>15</v>
      </c>
      <c r="FQ445">
        <v>0</v>
      </c>
      <c r="FR445" t="s">
        <v>441</v>
      </c>
      <c r="FS445">
        <v>1747247426.5</v>
      </c>
      <c r="FT445">
        <v>1747247420.5</v>
      </c>
      <c r="FU445">
        <v>0</v>
      </c>
      <c r="FV445">
        <v>1.027</v>
      </c>
      <c r="FW445">
        <v>0.031</v>
      </c>
      <c r="FX445">
        <v>0.02</v>
      </c>
      <c r="FY445">
        <v>0.05</v>
      </c>
      <c r="FZ445">
        <v>420</v>
      </c>
      <c r="GA445">
        <v>16</v>
      </c>
      <c r="GB445">
        <v>0.01</v>
      </c>
      <c r="GC445">
        <v>0.1</v>
      </c>
      <c r="GD445">
        <v>-39.29624</v>
      </c>
      <c r="GE445">
        <v>-0.6635752345215513</v>
      </c>
      <c r="GF445">
        <v>0.1003605545022548</v>
      </c>
      <c r="GG445">
        <v>0</v>
      </c>
      <c r="GH445">
        <v>425.4803235294118</v>
      </c>
      <c r="GI445">
        <v>-1.456271962268649</v>
      </c>
      <c r="GJ445">
        <v>0.2786058485712992</v>
      </c>
      <c r="GK445">
        <v>-1</v>
      </c>
      <c r="GL445">
        <v>2.413347</v>
      </c>
      <c r="GM445">
        <v>-0.7910377485928706</v>
      </c>
      <c r="GN445">
        <v>0.07728358545642144</v>
      </c>
      <c r="GO445">
        <v>0</v>
      </c>
      <c r="GP445">
        <v>0</v>
      </c>
      <c r="GQ445">
        <v>2</v>
      </c>
      <c r="GR445" t="s">
        <v>482</v>
      </c>
      <c r="GS445">
        <v>3.13589</v>
      </c>
      <c r="GT445">
        <v>2.69084</v>
      </c>
      <c r="GU445">
        <v>0.135334</v>
      </c>
      <c r="GV445">
        <v>0.139155</v>
      </c>
      <c r="GW445">
        <v>0.105755</v>
      </c>
      <c r="GX445">
        <v>0.09730320000000001</v>
      </c>
      <c r="GY445">
        <v>27492</v>
      </c>
      <c r="GZ445">
        <v>27420.7</v>
      </c>
      <c r="HA445">
        <v>29555.4</v>
      </c>
      <c r="HB445">
        <v>29435.9</v>
      </c>
      <c r="HC445">
        <v>34917.9</v>
      </c>
      <c r="HD445">
        <v>35198.5</v>
      </c>
      <c r="HE445">
        <v>41589.9</v>
      </c>
      <c r="HF445">
        <v>41823.1</v>
      </c>
      <c r="HG445">
        <v>1.92547</v>
      </c>
      <c r="HH445">
        <v>1.87465</v>
      </c>
      <c r="HI445">
        <v>0.096038</v>
      </c>
      <c r="HJ445">
        <v>0</v>
      </c>
      <c r="HK445">
        <v>28.5262</v>
      </c>
      <c r="HL445">
        <v>999.9</v>
      </c>
      <c r="HM445">
        <v>50.4</v>
      </c>
      <c r="HN445">
        <v>31.5</v>
      </c>
      <c r="HO445">
        <v>25.8812</v>
      </c>
      <c r="HP445">
        <v>62.0498</v>
      </c>
      <c r="HQ445">
        <v>25.9696</v>
      </c>
      <c r="HR445">
        <v>1</v>
      </c>
      <c r="HS445">
        <v>0.0666286</v>
      </c>
      <c r="HT445">
        <v>-0.327467</v>
      </c>
      <c r="HU445">
        <v>20.3388</v>
      </c>
      <c r="HV445">
        <v>5.21849</v>
      </c>
      <c r="HW445">
        <v>12.0132</v>
      </c>
      <c r="HX445">
        <v>4.9893</v>
      </c>
      <c r="HY445">
        <v>3.2879</v>
      </c>
      <c r="HZ445">
        <v>9999</v>
      </c>
      <c r="IA445">
        <v>9999</v>
      </c>
      <c r="IB445">
        <v>9999</v>
      </c>
      <c r="IC445">
        <v>999.9</v>
      </c>
      <c r="ID445">
        <v>1.86754</v>
      </c>
      <c r="IE445">
        <v>1.86674</v>
      </c>
      <c r="IF445">
        <v>1.86603</v>
      </c>
      <c r="IG445">
        <v>1.866</v>
      </c>
      <c r="IH445">
        <v>1.86784</v>
      </c>
      <c r="II445">
        <v>1.87027</v>
      </c>
      <c r="IJ445">
        <v>1.86892</v>
      </c>
      <c r="IK445">
        <v>1.87042</v>
      </c>
      <c r="IL445">
        <v>0</v>
      </c>
      <c r="IM445">
        <v>0</v>
      </c>
      <c r="IN445">
        <v>0</v>
      </c>
      <c r="IO445">
        <v>0</v>
      </c>
      <c r="IP445" t="s">
        <v>443</v>
      </c>
      <c r="IQ445" t="s">
        <v>444</v>
      </c>
      <c r="IR445" t="s">
        <v>445</v>
      </c>
      <c r="IS445" t="s">
        <v>445</v>
      </c>
      <c r="IT445" t="s">
        <v>445</v>
      </c>
      <c r="IU445" t="s">
        <v>445</v>
      </c>
      <c r="IV445">
        <v>0</v>
      </c>
      <c r="IW445">
        <v>100</v>
      </c>
      <c r="IX445">
        <v>100</v>
      </c>
      <c r="IY445">
        <v>0.107</v>
      </c>
      <c r="IZ445">
        <v>0.1478</v>
      </c>
      <c r="JA445">
        <v>0.1520806729546384</v>
      </c>
      <c r="JB445">
        <v>0.0003178419753343253</v>
      </c>
      <c r="JC445">
        <v>-6.012475575984678E-07</v>
      </c>
      <c r="JD445">
        <v>7.594320938325871E-11</v>
      </c>
      <c r="JE445">
        <v>-0.06537213769188976</v>
      </c>
      <c r="JF445">
        <v>-0.002779077146552394</v>
      </c>
      <c r="JG445">
        <v>0.0007843295920201409</v>
      </c>
      <c r="JH445">
        <v>-1.211717912536145E-05</v>
      </c>
      <c r="JI445">
        <v>4</v>
      </c>
      <c r="JJ445">
        <v>2338</v>
      </c>
      <c r="JK445">
        <v>1</v>
      </c>
      <c r="JL445">
        <v>27</v>
      </c>
      <c r="JM445">
        <v>190110.2</v>
      </c>
      <c r="JN445">
        <v>190110.3</v>
      </c>
      <c r="JO445">
        <v>1.64551</v>
      </c>
      <c r="JP445">
        <v>2.25464</v>
      </c>
      <c r="JQ445">
        <v>1.39648</v>
      </c>
      <c r="JR445">
        <v>2.34863</v>
      </c>
      <c r="JS445">
        <v>1.49536</v>
      </c>
      <c r="JT445">
        <v>2.65381</v>
      </c>
      <c r="JU445">
        <v>36.5051</v>
      </c>
      <c r="JV445">
        <v>24.07</v>
      </c>
      <c r="JW445">
        <v>18</v>
      </c>
      <c r="JX445">
        <v>488.66</v>
      </c>
      <c r="JY445">
        <v>446.752</v>
      </c>
      <c r="JZ445">
        <v>28.9909</v>
      </c>
      <c r="KA445">
        <v>28.4438</v>
      </c>
      <c r="KB445">
        <v>30.0002</v>
      </c>
      <c r="KC445">
        <v>28.277</v>
      </c>
      <c r="KD445">
        <v>28.2077</v>
      </c>
      <c r="KE445">
        <v>32.9733</v>
      </c>
      <c r="KF445">
        <v>23.6827</v>
      </c>
      <c r="KG445">
        <v>59.5146</v>
      </c>
      <c r="KH445">
        <v>28.9667</v>
      </c>
      <c r="KI445">
        <v>754.5410000000001</v>
      </c>
      <c r="KJ445">
        <v>21.6659</v>
      </c>
      <c r="KK445">
        <v>101.011</v>
      </c>
      <c r="KL445">
        <v>100.567</v>
      </c>
    </row>
    <row r="446" spans="1:298">
      <c r="A446">
        <v>430</v>
      </c>
      <c r="B446">
        <v>1758654041.6</v>
      </c>
      <c r="C446">
        <v>12415.59999990463</v>
      </c>
      <c r="D446" t="s">
        <v>1308</v>
      </c>
      <c r="E446" t="s">
        <v>1309</v>
      </c>
      <c r="F446">
        <v>5</v>
      </c>
      <c r="G446" t="s">
        <v>1219</v>
      </c>
      <c r="H446" t="s">
        <v>437</v>
      </c>
      <c r="I446" t="s">
        <v>438</v>
      </c>
      <c r="J446">
        <v>1758654034.1</v>
      </c>
      <c r="K446">
        <f>(L446)/1000</f>
        <v>0</v>
      </c>
      <c r="L446">
        <f>IF(DQ446, AO446, AI446)</f>
        <v>0</v>
      </c>
      <c r="M446">
        <f>IF(DQ446, AJ446, AH446)</f>
        <v>0</v>
      </c>
      <c r="N446">
        <f>DS446 - IF(AV446&gt;1, M446*DM446*100.0/(AX446), 0)</f>
        <v>0</v>
      </c>
      <c r="O446">
        <f>((U446-K446/2)*N446-M446)/(U446+K446/2)</f>
        <v>0</v>
      </c>
      <c r="P446">
        <f>O446*(DZ446+EA446)/1000.0</f>
        <v>0</v>
      </c>
      <c r="Q446">
        <f>(DS446 - IF(AV446&gt;1, M446*DM446*100.0/(AX446), 0))*(DZ446+EA446)/1000.0</f>
        <v>0</v>
      </c>
      <c r="R446">
        <f>2.0/((1/T446-1/S446)+SIGN(T446)*SQRT((1/T446-1/S446)*(1/T446-1/S446) + 4*DN446/((DN446+1)*(DN446+1))*(2*1/T446*1/S446-1/S446*1/S446)))</f>
        <v>0</v>
      </c>
      <c r="S446">
        <f>IF(LEFT(DO446,1)&lt;&gt;"0",IF(LEFT(DO446,1)="1",3.0,DP446),$D$5+$E$5*(EG446*DZ446/($K$5*1000))+$F$5*(EG446*DZ446/($K$5*1000))*MAX(MIN(DM446,$J$5),$I$5)*MAX(MIN(DM446,$J$5),$I$5)+$G$5*MAX(MIN(DM446,$J$5),$I$5)*(EG446*DZ446/($K$5*1000))+$H$5*(EG446*DZ446/($K$5*1000))*(EG446*DZ446/($K$5*1000)))</f>
        <v>0</v>
      </c>
      <c r="T446">
        <f>K446*(1000-(1000*0.61365*exp(17.502*X446/(240.97+X446))/(DZ446+EA446)+DU446)/2)/(1000*0.61365*exp(17.502*X446/(240.97+X446))/(DZ446+EA446)-DU446)</f>
        <v>0</v>
      </c>
      <c r="U446">
        <f>1/((DN446+1)/(R446/1.6)+1/(S446/1.37)) + DN446/((DN446+1)/(R446/1.6) + DN446/(S446/1.37))</f>
        <v>0</v>
      </c>
      <c r="V446">
        <f>(DI446*DL446)</f>
        <v>0</v>
      </c>
      <c r="W446">
        <f>(EB446+(V446+2*0.95*5.67E-8*(((EB446+$B$7)+273)^4-(EB446+273)^4)-44100*K446)/(1.84*29.3*S446+8*0.95*5.67E-8*(EB446+273)^3))</f>
        <v>0</v>
      </c>
      <c r="X446">
        <f>($C$7*EC446+$D$7*ED446+$E$7*W446)</f>
        <v>0</v>
      </c>
      <c r="Y446">
        <f>0.61365*exp(17.502*X446/(240.97+X446))</f>
        <v>0</v>
      </c>
      <c r="Z446">
        <f>(AA446/AB446*100)</f>
        <v>0</v>
      </c>
      <c r="AA446">
        <f>DU446*(DZ446+EA446)/1000</f>
        <v>0</v>
      </c>
      <c r="AB446">
        <f>0.61365*exp(17.502*EB446/(240.97+EB446))</f>
        <v>0</v>
      </c>
      <c r="AC446">
        <f>(Y446-DU446*(DZ446+EA446)/1000)</f>
        <v>0</v>
      </c>
      <c r="AD446">
        <f>(-K446*44100)</f>
        <v>0</v>
      </c>
      <c r="AE446">
        <f>2*29.3*S446*0.92*(EB446-X446)</f>
        <v>0</v>
      </c>
      <c r="AF446">
        <f>2*0.95*5.67E-8*(((EB446+$B$7)+273)^4-(X446+273)^4)</f>
        <v>0</v>
      </c>
      <c r="AG446">
        <f>V446+AF446+AD446+AE446</f>
        <v>0</v>
      </c>
      <c r="AH446">
        <f>DY446*AV446*(DT446-DS446*(1000-AV446*DV446)/(1000-AV446*DU446))/(100*DM446)</f>
        <v>0</v>
      </c>
      <c r="AI446">
        <f>1000*DY446*AV446*(DU446-DV446)/(100*DM446*(1000-AV446*DU446))</f>
        <v>0</v>
      </c>
      <c r="AJ446">
        <f>(AK446 - AL446 - DZ446*1E3/(8.314*(EB446+273.15)) * AN446/DY446 * AM446) * DY446/(100*DM446) * (1000 - DV446)/1000</f>
        <v>0</v>
      </c>
      <c r="AK446">
        <v>759.5601436505892</v>
      </c>
      <c r="AL446">
        <v>729.6119272727268</v>
      </c>
      <c r="AM446">
        <v>3.42504896077539</v>
      </c>
      <c r="AN446">
        <v>64.96045199614291</v>
      </c>
      <c r="AO446">
        <f>(AQ446 - AP446 + DZ446*1E3/(8.314*(EB446+273.15)) * AS446/DY446 * AR446) * DY446/(100*DM446) * 1000/(1000 - AQ446)</f>
        <v>0</v>
      </c>
      <c r="AP446">
        <v>21.56963180924335</v>
      </c>
      <c r="AQ446">
        <v>23.83737818181817</v>
      </c>
      <c r="AR446">
        <v>0.0001168912934864025</v>
      </c>
      <c r="AS446">
        <v>107.0869197867366</v>
      </c>
      <c r="AT446">
        <v>1</v>
      </c>
      <c r="AU446">
        <v>0</v>
      </c>
      <c r="AV446">
        <f>IF(AT446*$H$13&gt;=AX446,1.0,(AX446/(AX446-AT446*$H$13)))</f>
        <v>0</v>
      </c>
      <c r="AW446">
        <f>(AV446-1)*100</f>
        <v>0</v>
      </c>
      <c r="AX446">
        <f>MAX(0,($B$13+$C$13*EG446)/(1+$D$13*EG446)*DZ446/(EB446+273)*$E$13)</f>
        <v>0</v>
      </c>
      <c r="AY446" t="s">
        <v>439</v>
      </c>
      <c r="AZ446" t="s">
        <v>439</v>
      </c>
      <c r="BA446">
        <v>0</v>
      </c>
      <c r="BB446">
        <v>0</v>
      </c>
      <c r="BC446">
        <f>1-BA446/BB446</f>
        <v>0</v>
      </c>
      <c r="BD446">
        <v>0</v>
      </c>
      <c r="BE446" t="s">
        <v>439</v>
      </c>
      <c r="BF446" t="s">
        <v>439</v>
      </c>
      <c r="BG446">
        <v>0</v>
      </c>
      <c r="BH446">
        <v>0</v>
      </c>
      <c r="BI446">
        <f>1-BG446/BH446</f>
        <v>0</v>
      </c>
      <c r="BJ446">
        <v>0.5</v>
      </c>
      <c r="BK446">
        <f>DJ446</f>
        <v>0</v>
      </c>
      <c r="BL446">
        <f>M446</f>
        <v>0</v>
      </c>
      <c r="BM446">
        <f>BI446*BJ446*BK446</f>
        <v>0</v>
      </c>
      <c r="BN446">
        <f>(BL446-BD446)/BK446</f>
        <v>0</v>
      </c>
      <c r="BO446">
        <f>(BB446-BH446)/BH446</f>
        <v>0</v>
      </c>
      <c r="BP446">
        <f>BA446/(BC446+BA446/BH446)</f>
        <v>0</v>
      </c>
      <c r="BQ446" t="s">
        <v>439</v>
      </c>
      <c r="BR446">
        <v>0</v>
      </c>
      <c r="BS446">
        <f>IF(BR446&lt;&gt;0, BR446, BP446)</f>
        <v>0</v>
      </c>
      <c r="BT446">
        <f>1-BS446/BH446</f>
        <v>0</v>
      </c>
      <c r="BU446">
        <f>(BH446-BG446)/(BH446-BS446)</f>
        <v>0</v>
      </c>
      <c r="BV446">
        <f>(BB446-BH446)/(BB446-BS446)</f>
        <v>0</v>
      </c>
      <c r="BW446">
        <f>(BH446-BG446)/(BH446-BA446)</f>
        <v>0</v>
      </c>
      <c r="BX446">
        <f>(BB446-BH446)/(BB446-BA446)</f>
        <v>0</v>
      </c>
      <c r="BY446">
        <f>(BU446*BS446/BG446)</f>
        <v>0</v>
      </c>
      <c r="BZ446">
        <f>(1-BY446)</f>
        <v>0</v>
      </c>
      <c r="DI446">
        <f>$B$11*EH446+$C$11*EI446+$F$11*ET446*(1-EW446)</f>
        <v>0</v>
      </c>
      <c r="DJ446">
        <f>DI446*DK446</f>
        <v>0</v>
      </c>
      <c r="DK446">
        <f>($B$11*$D$9+$C$11*$D$9+$F$11*((FG446+EY446)/MAX(FG446+EY446+FH446, 0.1)*$I$9+FH446/MAX(FG446+EY446+FH446, 0.1)*$J$9))/($B$11+$C$11+$F$11)</f>
        <v>0</v>
      </c>
      <c r="DL446">
        <f>($B$11*$K$9+$C$11*$K$9+$F$11*((FG446+EY446)/MAX(FG446+EY446+FH446, 0.1)*$P$9+FH446/MAX(FG446+EY446+FH446, 0.1)*$Q$9))/($B$11+$C$11+$F$11)</f>
        <v>0</v>
      </c>
      <c r="DM446">
        <v>2.96</v>
      </c>
      <c r="DN446">
        <v>0.5</v>
      </c>
      <c r="DO446" t="s">
        <v>440</v>
      </c>
      <c r="DP446">
        <v>2</v>
      </c>
      <c r="DQ446" t="b">
        <v>1</v>
      </c>
      <c r="DR446">
        <v>1758654034.1</v>
      </c>
      <c r="DS446">
        <v>688.8440370370371</v>
      </c>
      <c r="DT446">
        <v>728.2317777777779</v>
      </c>
      <c r="DU446">
        <v>23.82737037037037</v>
      </c>
      <c r="DV446">
        <v>21.5067</v>
      </c>
      <c r="DW446">
        <v>688.7334814814815</v>
      </c>
      <c r="DX446">
        <v>23.67965185185185</v>
      </c>
      <c r="DY446">
        <v>500.0163333333334</v>
      </c>
      <c r="DZ446">
        <v>90.38886296296297</v>
      </c>
      <c r="EA446">
        <v>0.03045356296296296</v>
      </c>
      <c r="EB446">
        <v>30.31608148148148</v>
      </c>
      <c r="EC446">
        <v>30.09035555555555</v>
      </c>
      <c r="ED446">
        <v>999.9000000000001</v>
      </c>
      <c r="EE446">
        <v>0</v>
      </c>
      <c r="EF446">
        <v>0</v>
      </c>
      <c r="EG446">
        <v>10002.50111111111</v>
      </c>
      <c r="EH446">
        <v>0</v>
      </c>
      <c r="EI446">
        <v>11.82502962962963</v>
      </c>
      <c r="EJ446">
        <v>-39.38762222222222</v>
      </c>
      <c r="EK446">
        <v>705.6582592592591</v>
      </c>
      <c r="EL446">
        <v>744.2387037037037</v>
      </c>
      <c r="EM446">
        <v>2.320672222222222</v>
      </c>
      <c r="EN446">
        <v>728.2317777777779</v>
      </c>
      <c r="EO446">
        <v>21.5067</v>
      </c>
      <c r="EP446">
        <v>2.153730370370371</v>
      </c>
      <c r="EQ446">
        <v>1.943966296296296</v>
      </c>
      <c r="ER446">
        <v>18.62222962962963</v>
      </c>
      <c r="ES446">
        <v>16.99514444444444</v>
      </c>
      <c r="ET446">
        <v>1999.995185185185</v>
      </c>
      <c r="EU446">
        <v>0.9799972222222222</v>
      </c>
      <c r="EV446">
        <v>0.02000287777777778</v>
      </c>
      <c r="EW446">
        <v>0</v>
      </c>
      <c r="EX446">
        <v>425.3892592592593</v>
      </c>
      <c r="EY446">
        <v>5.00097</v>
      </c>
      <c r="EZ446">
        <v>8643.621481481481</v>
      </c>
      <c r="FA446">
        <v>16707.52592592593</v>
      </c>
      <c r="FB446">
        <v>40.68699999999999</v>
      </c>
      <c r="FC446">
        <v>41.04822222222221</v>
      </c>
      <c r="FD446">
        <v>40.625</v>
      </c>
      <c r="FE446">
        <v>40.64107407407408</v>
      </c>
      <c r="FF446">
        <v>41.3097037037037</v>
      </c>
      <c r="FG446">
        <v>1955.086666666667</v>
      </c>
      <c r="FH446">
        <v>39.90185185185185</v>
      </c>
      <c r="FI446">
        <v>0</v>
      </c>
      <c r="FJ446">
        <v>1758654042.6</v>
      </c>
      <c r="FK446">
        <v>0</v>
      </c>
      <c r="FL446">
        <v>425.37708</v>
      </c>
      <c r="FM446">
        <v>0.4717692381904703</v>
      </c>
      <c r="FN446">
        <v>4.65846160956235</v>
      </c>
      <c r="FO446">
        <v>8643.698399999999</v>
      </c>
      <c r="FP446">
        <v>15</v>
      </c>
      <c r="FQ446">
        <v>0</v>
      </c>
      <c r="FR446" t="s">
        <v>441</v>
      </c>
      <c r="FS446">
        <v>1747247426.5</v>
      </c>
      <c r="FT446">
        <v>1747247420.5</v>
      </c>
      <c r="FU446">
        <v>0</v>
      </c>
      <c r="FV446">
        <v>1.027</v>
      </c>
      <c r="FW446">
        <v>0.031</v>
      </c>
      <c r="FX446">
        <v>0.02</v>
      </c>
      <c r="FY446">
        <v>0.05</v>
      </c>
      <c r="FZ446">
        <v>420</v>
      </c>
      <c r="GA446">
        <v>16</v>
      </c>
      <c r="GB446">
        <v>0.01</v>
      </c>
      <c r="GC446">
        <v>0.1</v>
      </c>
      <c r="GD446">
        <v>-39.3755</v>
      </c>
      <c r="GE446">
        <v>-0.7699227016885314</v>
      </c>
      <c r="GF446">
        <v>0.1051877868385872</v>
      </c>
      <c r="GG446">
        <v>0</v>
      </c>
      <c r="GH446">
        <v>425.4185882352941</v>
      </c>
      <c r="GI446">
        <v>-0.4172039689885239</v>
      </c>
      <c r="GJ446">
        <v>0.2286900185130026</v>
      </c>
      <c r="GK446">
        <v>-1</v>
      </c>
      <c r="GL446">
        <v>2.351621</v>
      </c>
      <c r="GM446">
        <v>-0.6331783114446506</v>
      </c>
      <c r="GN446">
        <v>0.06127872586795517</v>
      </c>
      <c r="GO446">
        <v>0</v>
      </c>
      <c r="GP446">
        <v>0</v>
      </c>
      <c r="GQ446">
        <v>2</v>
      </c>
      <c r="GR446" t="s">
        <v>482</v>
      </c>
      <c r="GS446">
        <v>3.13603</v>
      </c>
      <c r="GT446">
        <v>2.69052</v>
      </c>
      <c r="GU446">
        <v>0.137539</v>
      </c>
      <c r="GV446">
        <v>0.141283</v>
      </c>
      <c r="GW446">
        <v>0.105776</v>
      </c>
      <c r="GX446">
        <v>0.0974994</v>
      </c>
      <c r="GY446">
        <v>27421.8</v>
      </c>
      <c r="GZ446">
        <v>27353.1</v>
      </c>
      <c r="HA446">
        <v>29555.3</v>
      </c>
      <c r="HB446">
        <v>29436</v>
      </c>
      <c r="HC446">
        <v>34917.2</v>
      </c>
      <c r="HD446">
        <v>35191</v>
      </c>
      <c r="HE446">
        <v>41590</v>
      </c>
      <c r="HF446">
        <v>41823.4</v>
      </c>
      <c r="HG446">
        <v>1.92555</v>
      </c>
      <c r="HH446">
        <v>1.87435</v>
      </c>
      <c r="HI446">
        <v>0.09655950000000001</v>
      </c>
      <c r="HJ446">
        <v>0</v>
      </c>
      <c r="HK446">
        <v>28.5267</v>
      </c>
      <c r="HL446">
        <v>999.9</v>
      </c>
      <c r="HM446">
        <v>50.4</v>
      </c>
      <c r="HN446">
        <v>31.6</v>
      </c>
      <c r="HO446">
        <v>26.0267</v>
      </c>
      <c r="HP446">
        <v>62.0298</v>
      </c>
      <c r="HQ446">
        <v>25.8774</v>
      </c>
      <c r="HR446">
        <v>1</v>
      </c>
      <c r="HS446">
        <v>0.0663084</v>
      </c>
      <c r="HT446">
        <v>-0.23463</v>
      </c>
      <c r="HU446">
        <v>20.3391</v>
      </c>
      <c r="HV446">
        <v>5.21789</v>
      </c>
      <c r="HW446">
        <v>12.0128</v>
      </c>
      <c r="HX446">
        <v>4.9888</v>
      </c>
      <c r="HY446">
        <v>3.2877</v>
      </c>
      <c r="HZ446">
        <v>9999</v>
      </c>
      <c r="IA446">
        <v>9999</v>
      </c>
      <c r="IB446">
        <v>9999</v>
      </c>
      <c r="IC446">
        <v>999.9</v>
      </c>
      <c r="ID446">
        <v>1.86757</v>
      </c>
      <c r="IE446">
        <v>1.86675</v>
      </c>
      <c r="IF446">
        <v>1.86601</v>
      </c>
      <c r="IG446">
        <v>1.866</v>
      </c>
      <c r="IH446">
        <v>1.86785</v>
      </c>
      <c r="II446">
        <v>1.87027</v>
      </c>
      <c r="IJ446">
        <v>1.86894</v>
      </c>
      <c r="IK446">
        <v>1.87042</v>
      </c>
      <c r="IL446">
        <v>0</v>
      </c>
      <c r="IM446">
        <v>0</v>
      </c>
      <c r="IN446">
        <v>0</v>
      </c>
      <c r="IO446">
        <v>0</v>
      </c>
      <c r="IP446" t="s">
        <v>443</v>
      </c>
      <c r="IQ446" t="s">
        <v>444</v>
      </c>
      <c r="IR446" t="s">
        <v>445</v>
      </c>
      <c r="IS446" t="s">
        <v>445</v>
      </c>
      <c r="IT446" t="s">
        <v>445</v>
      </c>
      <c r="IU446" t="s">
        <v>445</v>
      </c>
      <c r="IV446">
        <v>0</v>
      </c>
      <c r="IW446">
        <v>100</v>
      </c>
      <c r="IX446">
        <v>100</v>
      </c>
      <c r="IY446">
        <v>0.1</v>
      </c>
      <c r="IZ446">
        <v>0.1479</v>
      </c>
      <c r="JA446">
        <v>0.1520806729546384</v>
      </c>
      <c r="JB446">
        <v>0.0003178419753343253</v>
      </c>
      <c r="JC446">
        <v>-6.012475575984678E-07</v>
      </c>
      <c r="JD446">
        <v>7.594320938325871E-11</v>
      </c>
      <c r="JE446">
        <v>-0.06537213769188976</v>
      </c>
      <c r="JF446">
        <v>-0.002779077146552394</v>
      </c>
      <c r="JG446">
        <v>0.0007843295920201409</v>
      </c>
      <c r="JH446">
        <v>-1.211717912536145E-05</v>
      </c>
      <c r="JI446">
        <v>4</v>
      </c>
      <c r="JJ446">
        <v>2338</v>
      </c>
      <c r="JK446">
        <v>1</v>
      </c>
      <c r="JL446">
        <v>27</v>
      </c>
      <c r="JM446">
        <v>190110.3</v>
      </c>
      <c r="JN446">
        <v>190110.4</v>
      </c>
      <c r="JO446">
        <v>1.67725</v>
      </c>
      <c r="JP446">
        <v>2.26318</v>
      </c>
      <c r="JQ446">
        <v>1.39648</v>
      </c>
      <c r="JR446">
        <v>2.34985</v>
      </c>
      <c r="JS446">
        <v>1.49536</v>
      </c>
      <c r="JT446">
        <v>2.71729</v>
      </c>
      <c r="JU446">
        <v>36.5051</v>
      </c>
      <c r="JV446">
        <v>24.0612</v>
      </c>
      <c r="JW446">
        <v>18</v>
      </c>
      <c r="JX446">
        <v>488.707</v>
      </c>
      <c r="JY446">
        <v>446.568</v>
      </c>
      <c r="JZ446">
        <v>28.8977</v>
      </c>
      <c r="KA446">
        <v>28.4438</v>
      </c>
      <c r="KB446">
        <v>30</v>
      </c>
      <c r="KC446">
        <v>28.277</v>
      </c>
      <c r="KD446">
        <v>28.2079</v>
      </c>
      <c r="KE446">
        <v>33.6109</v>
      </c>
      <c r="KF446">
        <v>23.392</v>
      </c>
      <c r="KG446">
        <v>59.5146</v>
      </c>
      <c r="KH446">
        <v>28.8754</v>
      </c>
      <c r="KI446">
        <v>774.581</v>
      </c>
      <c r="KJ446">
        <v>21.7075</v>
      </c>
      <c r="KK446">
        <v>101.011</v>
      </c>
      <c r="KL446">
        <v>100.568</v>
      </c>
    </row>
    <row r="447" spans="1:298">
      <c r="A447">
        <v>431</v>
      </c>
      <c r="B447">
        <v>1758654046.6</v>
      </c>
      <c r="C447">
        <v>12420.59999990463</v>
      </c>
      <c r="D447" t="s">
        <v>1310</v>
      </c>
      <c r="E447" t="s">
        <v>1311</v>
      </c>
      <c r="F447">
        <v>5</v>
      </c>
      <c r="G447" t="s">
        <v>1219</v>
      </c>
      <c r="H447" t="s">
        <v>437</v>
      </c>
      <c r="I447" t="s">
        <v>438</v>
      </c>
      <c r="J447">
        <v>1758654038.814285</v>
      </c>
      <c r="K447">
        <f>(L447)/1000</f>
        <v>0</v>
      </c>
      <c r="L447">
        <f>IF(DQ447, AO447, AI447)</f>
        <v>0</v>
      </c>
      <c r="M447">
        <f>IF(DQ447, AJ447, AH447)</f>
        <v>0</v>
      </c>
      <c r="N447">
        <f>DS447 - IF(AV447&gt;1, M447*DM447*100.0/(AX447), 0)</f>
        <v>0</v>
      </c>
      <c r="O447">
        <f>((U447-K447/2)*N447-M447)/(U447+K447/2)</f>
        <v>0</v>
      </c>
      <c r="P447">
        <f>O447*(DZ447+EA447)/1000.0</f>
        <v>0</v>
      </c>
      <c r="Q447">
        <f>(DS447 - IF(AV447&gt;1, M447*DM447*100.0/(AX447), 0))*(DZ447+EA447)/1000.0</f>
        <v>0</v>
      </c>
      <c r="R447">
        <f>2.0/((1/T447-1/S447)+SIGN(T447)*SQRT((1/T447-1/S447)*(1/T447-1/S447) + 4*DN447/((DN447+1)*(DN447+1))*(2*1/T447*1/S447-1/S447*1/S447)))</f>
        <v>0</v>
      </c>
      <c r="S447">
        <f>IF(LEFT(DO447,1)&lt;&gt;"0",IF(LEFT(DO447,1)="1",3.0,DP447),$D$5+$E$5*(EG447*DZ447/($K$5*1000))+$F$5*(EG447*DZ447/($K$5*1000))*MAX(MIN(DM447,$J$5),$I$5)*MAX(MIN(DM447,$J$5),$I$5)+$G$5*MAX(MIN(DM447,$J$5),$I$5)*(EG447*DZ447/($K$5*1000))+$H$5*(EG447*DZ447/($K$5*1000))*(EG447*DZ447/($K$5*1000)))</f>
        <v>0</v>
      </c>
      <c r="T447">
        <f>K447*(1000-(1000*0.61365*exp(17.502*X447/(240.97+X447))/(DZ447+EA447)+DU447)/2)/(1000*0.61365*exp(17.502*X447/(240.97+X447))/(DZ447+EA447)-DU447)</f>
        <v>0</v>
      </c>
      <c r="U447">
        <f>1/((DN447+1)/(R447/1.6)+1/(S447/1.37)) + DN447/((DN447+1)/(R447/1.6) + DN447/(S447/1.37))</f>
        <v>0</v>
      </c>
      <c r="V447">
        <f>(DI447*DL447)</f>
        <v>0</v>
      </c>
      <c r="W447">
        <f>(EB447+(V447+2*0.95*5.67E-8*(((EB447+$B$7)+273)^4-(EB447+273)^4)-44100*K447)/(1.84*29.3*S447+8*0.95*5.67E-8*(EB447+273)^3))</f>
        <v>0</v>
      </c>
      <c r="X447">
        <f>($C$7*EC447+$D$7*ED447+$E$7*W447)</f>
        <v>0</v>
      </c>
      <c r="Y447">
        <f>0.61365*exp(17.502*X447/(240.97+X447))</f>
        <v>0</v>
      </c>
      <c r="Z447">
        <f>(AA447/AB447*100)</f>
        <v>0</v>
      </c>
      <c r="AA447">
        <f>DU447*(DZ447+EA447)/1000</f>
        <v>0</v>
      </c>
      <c r="AB447">
        <f>0.61365*exp(17.502*EB447/(240.97+EB447))</f>
        <v>0</v>
      </c>
      <c r="AC447">
        <f>(Y447-DU447*(DZ447+EA447)/1000)</f>
        <v>0</v>
      </c>
      <c r="AD447">
        <f>(-K447*44100)</f>
        <v>0</v>
      </c>
      <c r="AE447">
        <f>2*29.3*S447*0.92*(EB447-X447)</f>
        <v>0</v>
      </c>
      <c r="AF447">
        <f>2*0.95*5.67E-8*(((EB447+$B$7)+273)^4-(X447+273)^4)</f>
        <v>0</v>
      </c>
      <c r="AG447">
        <f>V447+AF447+AD447+AE447</f>
        <v>0</v>
      </c>
      <c r="AH447">
        <f>DY447*AV447*(DT447-DS447*(1000-AV447*DV447)/(1000-AV447*DU447))/(100*DM447)</f>
        <v>0</v>
      </c>
      <c r="AI447">
        <f>1000*DY447*AV447*(DU447-DV447)/(100*DM447*(1000-AV447*DU447))</f>
        <v>0</v>
      </c>
      <c r="AJ447">
        <f>(AK447 - AL447 - DZ447*1E3/(8.314*(EB447+273.15)) * AN447/DY447 * AM447) * DY447/(100*DM447) * (1000 - DV447)/1000</f>
        <v>0</v>
      </c>
      <c r="AK447">
        <v>776.6638090727802</v>
      </c>
      <c r="AL447">
        <v>746.7231090909087</v>
      </c>
      <c r="AM447">
        <v>3.420964270567225</v>
      </c>
      <c r="AN447">
        <v>64.96045199614291</v>
      </c>
      <c r="AO447">
        <f>(AQ447 - AP447 + DZ447*1E3/(8.314*(EB447+273.15)) * AS447/DY447 * AR447) * DY447/(100*DM447) * 1000/(1000 - AQ447)</f>
        <v>0</v>
      </c>
      <c r="AP447">
        <v>21.60844248904725</v>
      </c>
      <c r="AQ447">
        <v>23.84117090909091</v>
      </c>
      <c r="AR447">
        <v>4.30803809972091E-05</v>
      </c>
      <c r="AS447">
        <v>107.0869197867366</v>
      </c>
      <c r="AT447">
        <v>1</v>
      </c>
      <c r="AU447">
        <v>0</v>
      </c>
      <c r="AV447">
        <f>IF(AT447*$H$13&gt;=AX447,1.0,(AX447/(AX447-AT447*$H$13)))</f>
        <v>0</v>
      </c>
      <c r="AW447">
        <f>(AV447-1)*100</f>
        <v>0</v>
      </c>
      <c r="AX447">
        <f>MAX(0,($B$13+$C$13*EG447)/(1+$D$13*EG447)*DZ447/(EB447+273)*$E$13)</f>
        <v>0</v>
      </c>
      <c r="AY447" t="s">
        <v>439</v>
      </c>
      <c r="AZ447" t="s">
        <v>439</v>
      </c>
      <c r="BA447">
        <v>0</v>
      </c>
      <c r="BB447">
        <v>0</v>
      </c>
      <c r="BC447">
        <f>1-BA447/BB447</f>
        <v>0</v>
      </c>
      <c r="BD447">
        <v>0</v>
      </c>
      <c r="BE447" t="s">
        <v>439</v>
      </c>
      <c r="BF447" t="s">
        <v>439</v>
      </c>
      <c r="BG447">
        <v>0</v>
      </c>
      <c r="BH447">
        <v>0</v>
      </c>
      <c r="BI447">
        <f>1-BG447/BH447</f>
        <v>0</v>
      </c>
      <c r="BJ447">
        <v>0.5</v>
      </c>
      <c r="BK447">
        <f>DJ447</f>
        <v>0</v>
      </c>
      <c r="BL447">
        <f>M447</f>
        <v>0</v>
      </c>
      <c r="BM447">
        <f>BI447*BJ447*BK447</f>
        <v>0</v>
      </c>
      <c r="BN447">
        <f>(BL447-BD447)/BK447</f>
        <v>0</v>
      </c>
      <c r="BO447">
        <f>(BB447-BH447)/BH447</f>
        <v>0</v>
      </c>
      <c r="BP447">
        <f>BA447/(BC447+BA447/BH447)</f>
        <v>0</v>
      </c>
      <c r="BQ447" t="s">
        <v>439</v>
      </c>
      <c r="BR447">
        <v>0</v>
      </c>
      <c r="BS447">
        <f>IF(BR447&lt;&gt;0, BR447, BP447)</f>
        <v>0</v>
      </c>
      <c r="BT447">
        <f>1-BS447/BH447</f>
        <v>0</v>
      </c>
      <c r="BU447">
        <f>(BH447-BG447)/(BH447-BS447)</f>
        <v>0</v>
      </c>
      <c r="BV447">
        <f>(BB447-BH447)/(BB447-BS447)</f>
        <v>0</v>
      </c>
      <c r="BW447">
        <f>(BH447-BG447)/(BH447-BA447)</f>
        <v>0</v>
      </c>
      <c r="BX447">
        <f>(BB447-BH447)/(BB447-BA447)</f>
        <v>0</v>
      </c>
      <c r="BY447">
        <f>(BU447*BS447/BG447)</f>
        <v>0</v>
      </c>
      <c r="BZ447">
        <f>(1-BY447)</f>
        <v>0</v>
      </c>
      <c r="DI447">
        <f>$B$11*EH447+$C$11*EI447+$F$11*ET447*(1-EW447)</f>
        <v>0</v>
      </c>
      <c r="DJ447">
        <f>DI447*DK447</f>
        <v>0</v>
      </c>
      <c r="DK447">
        <f>($B$11*$D$9+$C$11*$D$9+$F$11*((FG447+EY447)/MAX(FG447+EY447+FH447, 0.1)*$I$9+FH447/MAX(FG447+EY447+FH447, 0.1)*$J$9))/($B$11+$C$11+$F$11)</f>
        <v>0</v>
      </c>
      <c r="DL447">
        <f>($B$11*$K$9+$C$11*$K$9+$F$11*((FG447+EY447)/MAX(FG447+EY447+FH447, 0.1)*$P$9+FH447/MAX(FG447+EY447+FH447, 0.1)*$Q$9))/($B$11+$C$11+$F$11)</f>
        <v>0</v>
      </c>
      <c r="DM447">
        <v>2.96</v>
      </c>
      <c r="DN447">
        <v>0.5</v>
      </c>
      <c r="DO447" t="s">
        <v>440</v>
      </c>
      <c r="DP447">
        <v>2</v>
      </c>
      <c r="DQ447" t="b">
        <v>1</v>
      </c>
      <c r="DR447">
        <v>1758654038.814285</v>
      </c>
      <c r="DS447">
        <v>704.5900357142858</v>
      </c>
      <c r="DT447">
        <v>744.0710714285716</v>
      </c>
      <c r="DU447">
        <v>23.83437142857143</v>
      </c>
      <c r="DV447">
        <v>21.55575357142857</v>
      </c>
      <c r="DW447">
        <v>704.4858928571429</v>
      </c>
      <c r="DX447">
        <v>23.68655714285715</v>
      </c>
      <c r="DY447">
        <v>500.0173571428571</v>
      </c>
      <c r="DZ447">
        <v>90.38952500000002</v>
      </c>
      <c r="EA447">
        <v>0.03042967142857143</v>
      </c>
      <c r="EB447">
        <v>30.29556428571428</v>
      </c>
      <c r="EC447">
        <v>30.09360357142858</v>
      </c>
      <c r="ED447">
        <v>999.9000000000002</v>
      </c>
      <c r="EE447">
        <v>0</v>
      </c>
      <c r="EF447">
        <v>0</v>
      </c>
      <c r="EG447">
        <v>10002.70464285714</v>
      </c>
      <c r="EH447">
        <v>0</v>
      </c>
      <c r="EI447">
        <v>11.84232857142857</v>
      </c>
      <c r="EJ447">
        <v>-39.48096428571429</v>
      </c>
      <c r="EK447">
        <v>721.7936428571428</v>
      </c>
      <c r="EL447">
        <v>760.4641785714285</v>
      </c>
      <c r="EM447">
        <v>2.278623214285715</v>
      </c>
      <c r="EN447">
        <v>744.0710714285716</v>
      </c>
      <c r="EO447">
        <v>21.55575357142857</v>
      </c>
      <c r="EP447">
        <v>2.154378214285714</v>
      </c>
      <c r="EQ447">
        <v>1.948413571428572</v>
      </c>
      <c r="ER447">
        <v>18.62704285714286</v>
      </c>
      <c r="ES447">
        <v>17.03121428571429</v>
      </c>
      <c r="ET447">
        <v>1999.998214285715</v>
      </c>
      <c r="EU447">
        <v>0.9799982142857141</v>
      </c>
      <c r="EV447">
        <v>0.02000187142857143</v>
      </c>
      <c r="EW447">
        <v>0</v>
      </c>
      <c r="EX447">
        <v>425.391</v>
      </c>
      <c r="EY447">
        <v>5.00097</v>
      </c>
      <c r="EZ447">
        <v>8643.741071428571</v>
      </c>
      <c r="FA447">
        <v>16707.56428571429</v>
      </c>
      <c r="FB447">
        <v>40.68699999999999</v>
      </c>
      <c r="FC447">
        <v>41.0442857142857</v>
      </c>
      <c r="FD447">
        <v>40.625</v>
      </c>
      <c r="FE447">
        <v>40.63607142857143</v>
      </c>
      <c r="FF447">
        <v>41.30535714285713</v>
      </c>
      <c r="FG447">
        <v>1955.0925</v>
      </c>
      <c r="FH447">
        <v>39.89964285714286</v>
      </c>
      <c r="FI447">
        <v>0</v>
      </c>
      <c r="FJ447">
        <v>1758654048</v>
      </c>
      <c r="FK447">
        <v>0</v>
      </c>
      <c r="FL447">
        <v>425.3558846153846</v>
      </c>
      <c r="FM447">
        <v>-0.4322393084724934</v>
      </c>
      <c r="FN447">
        <v>-11.0129914187902</v>
      </c>
      <c r="FO447">
        <v>8643.672692307693</v>
      </c>
      <c r="FP447">
        <v>15</v>
      </c>
      <c r="FQ447">
        <v>0</v>
      </c>
      <c r="FR447" t="s">
        <v>441</v>
      </c>
      <c r="FS447">
        <v>1747247426.5</v>
      </c>
      <c r="FT447">
        <v>1747247420.5</v>
      </c>
      <c r="FU447">
        <v>0</v>
      </c>
      <c r="FV447">
        <v>1.027</v>
      </c>
      <c r="FW447">
        <v>0.031</v>
      </c>
      <c r="FX447">
        <v>0.02</v>
      </c>
      <c r="FY447">
        <v>0.05</v>
      </c>
      <c r="FZ447">
        <v>420</v>
      </c>
      <c r="GA447">
        <v>16</v>
      </c>
      <c r="GB447">
        <v>0.01</v>
      </c>
      <c r="GC447">
        <v>0.1</v>
      </c>
      <c r="GD447">
        <v>-39.4197525</v>
      </c>
      <c r="GE447">
        <v>-0.9289317073169692</v>
      </c>
      <c r="GF447">
        <v>0.1103949794771032</v>
      </c>
      <c r="GG447">
        <v>0</v>
      </c>
      <c r="GH447">
        <v>425.3775294117647</v>
      </c>
      <c r="GI447">
        <v>0.1387624178401181</v>
      </c>
      <c r="GJ447">
        <v>0.2247062442251522</v>
      </c>
      <c r="GK447">
        <v>-1</v>
      </c>
      <c r="GL447">
        <v>2.311494</v>
      </c>
      <c r="GM447">
        <v>-0.5653353095684814</v>
      </c>
      <c r="GN447">
        <v>0.05477784240913475</v>
      </c>
      <c r="GO447">
        <v>0</v>
      </c>
      <c r="GP447">
        <v>0</v>
      </c>
      <c r="GQ447">
        <v>2</v>
      </c>
      <c r="GR447" t="s">
        <v>482</v>
      </c>
      <c r="GS447">
        <v>3.13606</v>
      </c>
      <c r="GT447">
        <v>2.69074</v>
      </c>
      <c r="GU447">
        <v>0.139726</v>
      </c>
      <c r="GV447">
        <v>0.143412</v>
      </c>
      <c r="GW447">
        <v>0.105791</v>
      </c>
      <c r="GX447">
        <v>0.0976462</v>
      </c>
      <c r="GY447">
        <v>27352.4</v>
      </c>
      <c r="GZ447">
        <v>27285.2</v>
      </c>
      <c r="HA447">
        <v>29555.5</v>
      </c>
      <c r="HB447">
        <v>29436</v>
      </c>
      <c r="HC447">
        <v>34916.8</v>
      </c>
      <c r="HD447">
        <v>35185.2</v>
      </c>
      <c r="HE447">
        <v>41590.2</v>
      </c>
      <c r="HF447">
        <v>41823.4</v>
      </c>
      <c r="HG447">
        <v>1.9253</v>
      </c>
      <c r="HH447">
        <v>1.87458</v>
      </c>
      <c r="HI447">
        <v>0.0957027</v>
      </c>
      <c r="HJ447">
        <v>0</v>
      </c>
      <c r="HK447">
        <v>28.5287</v>
      </c>
      <c r="HL447">
        <v>999.9</v>
      </c>
      <c r="HM447">
        <v>50.4</v>
      </c>
      <c r="HN447">
        <v>31.6</v>
      </c>
      <c r="HO447">
        <v>26.0289</v>
      </c>
      <c r="HP447">
        <v>61.9198</v>
      </c>
      <c r="HQ447">
        <v>25.8093</v>
      </c>
      <c r="HR447">
        <v>1</v>
      </c>
      <c r="HS447">
        <v>0.0664177</v>
      </c>
      <c r="HT447">
        <v>-0.164989</v>
      </c>
      <c r="HU447">
        <v>20.3392</v>
      </c>
      <c r="HV447">
        <v>5.21849</v>
      </c>
      <c r="HW447">
        <v>12.0144</v>
      </c>
      <c r="HX447">
        <v>4.98925</v>
      </c>
      <c r="HY447">
        <v>3.28785</v>
      </c>
      <c r="HZ447">
        <v>9999</v>
      </c>
      <c r="IA447">
        <v>9999</v>
      </c>
      <c r="IB447">
        <v>9999</v>
      </c>
      <c r="IC447">
        <v>999.9</v>
      </c>
      <c r="ID447">
        <v>1.86754</v>
      </c>
      <c r="IE447">
        <v>1.86674</v>
      </c>
      <c r="IF447">
        <v>1.86602</v>
      </c>
      <c r="IG447">
        <v>1.866</v>
      </c>
      <c r="IH447">
        <v>1.86786</v>
      </c>
      <c r="II447">
        <v>1.87028</v>
      </c>
      <c r="IJ447">
        <v>1.86896</v>
      </c>
      <c r="IK447">
        <v>1.87042</v>
      </c>
      <c r="IL447">
        <v>0</v>
      </c>
      <c r="IM447">
        <v>0</v>
      </c>
      <c r="IN447">
        <v>0</v>
      </c>
      <c r="IO447">
        <v>0</v>
      </c>
      <c r="IP447" t="s">
        <v>443</v>
      </c>
      <c r="IQ447" t="s">
        <v>444</v>
      </c>
      <c r="IR447" t="s">
        <v>445</v>
      </c>
      <c r="IS447" t="s">
        <v>445</v>
      </c>
      <c r="IT447" t="s">
        <v>445</v>
      </c>
      <c r="IU447" t="s">
        <v>445</v>
      </c>
      <c r="IV447">
        <v>0</v>
      </c>
      <c r="IW447">
        <v>100</v>
      </c>
      <c r="IX447">
        <v>100</v>
      </c>
      <c r="IY447">
        <v>0.093</v>
      </c>
      <c r="IZ447">
        <v>0.1479</v>
      </c>
      <c r="JA447">
        <v>0.1520806729546384</v>
      </c>
      <c r="JB447">
        <v>0.0003178419753343253</v>
      </c>
      <c r="JC447">
        <v>-6.012475575984678E-07</v>
      </c>
      <c r="JD447">
        <v>7.594320938325871E-11</v>
      </c>
      <c r="JE447">
        <v>-0.06537213769188976</v>
      </c>
      <c r="JF447">
        <v>-0.002779077146552394</v>
      </c>
      <c r="JG447">
        <v>0.0007843295920201409</v>
      </c>
      <c r="JH447">
        <v>-1.211717912536145E-05</v>
      </c>
      <c r="JI447">
        <v>4</v>
      </c>
      <c r="JJ447">
        <v>2338</v>
      </c>
      <c r="JK447">
        <v>1</v>
      </c>
      <c r="JL447">
        <v>27</v>
      </c>
      <c r="JM447">
        <v>190110.3</v>
      </c>
      <c r="JN447">
        <v>190110.4</v>
      </c>
      <c r="JO447">
        <v>1.70532</v>
      </c>
      <c r="JP447">
        <v>2.26685</v>
      </c>
      <c r="JQ447">
        <v>1.39648</v>
      </c>
      <c r="JR447">
        <v>2.34619</v>
      </c>
      <c r="JS447">
        <v>1.49536</v>
      </c>
      <c r="JT447">
        <v>2.58179</v>
      </c>
      <c r="JU447">
        <v>36.5051</v>
      </c>
      <c r="JV447">
        <v>24.0612</v>
      </c>
      <c r="JW447">
        <v>18</v>
      </c>
      <c r="JX447">
        <v>488.55</v>
      </c>
      <c r="JY447">
        <v>446.708</v>
      </c>
      <c r="JZ447">
        <v>28.7989</v>
      </c>
      <c r="KA447">
        <v>28.4438</v>
      </c>
      <c r="KB447">
        <v>30</v>
      </c>
      <c r="KC447">
        <v>28.277</v>
      </c>
      <c r="KD447">
        <v>28.2079</v>
      </c>
      <c r="KE447">
        <v>34.155</v>
      </c>
      <c r="KF447">
        <v>23.0948</v>
      </c>
      <c r="KG447">
        <v>59.5146</v>
      </c>
      <c r="KH447">
        <v>28.7819</v>
      </c>
      <c r="KI447">
        <v>787.936</v>
      </c>
      <c r="KJ447">
        <v>21.7556</v>
      </c>
      <c r="KK447">
        <v>101.012</v>
      </c>
      <c r="KL447">
        <v>100.568</v>
      </c>
    </row>
    <row r="448" spans="1:298">
      <c r="A448">
        <v>432</v>
      </c>
      <c r="B448">
        <v>1758654051.6</v>
      </c>
      <c r="C448">
        <v>12425.59999990463</v>
      </c>
      <c r="D448" t="s">
        <v>1312</v>
      </c>
      <c r="E448" t="s">
        <v>1313</v>
      </c>
      <c r="F448">
        <v>5</v>
      </c>
      <c r="G448" t="s">
        <v>1219</v>
      </c>
      <c r="H448" t="s">
        <v>437</v>
      </c>
      <c r="I448" t="s">
        <v>438</v>
      </c>
      <c r="J448">
        <v>1758654044.1</v>
      </c>
      <c r="K448">
        <f>(L448)/1000</f>
        <v>0</v>
      </c>
      <c r="L448">
        <f>IF(DQ448, AO448, AI448)</f>
        <v>0</v>
      </c>
      <c r="M448">
        <f>IF(DQ448, AJ448, AH448)</f>
        <v>0</v>
      </c>
      <c r="N448">
        <f>DS448 - IF(AV448&gt;1, M448*DM448*100.0/(AX448), 0)</f>
        <v>0</v>
      </c>
      <c r="O448">
        <f>((U448-K448/2)*N448-M448)/(U448+K448/2)</f>
        <v>0</v>
      </c>
      <c r="P448">
        <f>O448*(DZ448+EA448)/1000.0</f>
        <v>0</v>
      </c>
      <c r="Q448">
        <f>(DS448 - IF(AV448&gt;1, M448*DM448*100.0/(AX448), 0))*(DZ448+EA448)/1000.0</f>
        <v>0</v>
      </c>
      <c r="R448">
        <f>2.0/((1/T448-1/S448)+SIGN(T448)*SQRT((1/T448-1/S448)*(1/T448-1/S448) + 4*DN448/((DN448+1)*(DN448+1))*(2*1/T448*1/S448-1/S448*1/S448)))</f>
        <v>0</v>
      </c>
      <c r="S448">
        <f>IF(LEFT(DO448,1)&lt;&gt;"0",IF(LEFT(DO448,1)="1",3.0,DP448),$D$5+$E$5*(EG448*DZ448/($K$5*1000))+$F$5*(EG448*DZ448/($K$5*1000))*MAX(MIN(DM448,$J$5),$I$5)*MAX(MIN(DM448,$J$5),$I$5)+$G$5*MAX(MIN(DM448,$J$5),$I$5)*(EG448*DZ448/($K$5*1000))+$H$5*(EG448*DZ448/($K$5*1000))*(EG448*DZ448/($K$5*1000)))</f>
        <v>0</v>
      </c>
      <c r="T448">
        <f>K448*(1000-(1000*0.61365*exp(17.502*X448/(240.97+X448))/(DZ448+EA448)+DU448)/2)/(1000*0.61365*exp(17.502*X448/(240.97+X448))/(DZ448+EA448)-DU448)</f>
        <v>0</v>
      </c>
      <c r="U448">
        <f>1/((DN448+1)/(R448/1.6)+1/(S448/1.37)) + DN448/((DN448+1)/(R448/1.6) + DN448/(S448/1.37))</f>
        <v>0</v>
      </c>
      <c r="V448">
        <f>(DI448*DL448)</f>
        <v>0</v>
      </c>
      <c r="W448">
        <f>(EB448+(V448+2*0.95*5.67E-8*(((EB448+$B$7)+273)^4-(EB448+273)^4)-44100*K448)/(1.84*29.3*S448+8*0.95*5.67E-8*(EB448+273)^3))</f>
        <v>0</v>
      </c>
      <c r="X448">
        <f>($C$7*EC448+$D$7*ED448+$E$7*W448)</f>
        <v>0</v>
      </c>
      <c r="Y448">
        <f>0.61365*exp(17.502*X448/(240.97+X448))</f>
        <v>0</v>
      </c>
      <c r="Z448">
        <f>(AA448/AB448*100)</f>
        <v>0</v>
      </c>
      <c r="AA448">
        <f>DU448*(DZ448+EA448)/1000</f>
        <v>0</v>
      </c>
      <c r="AB448">
        <f>0.61365*exp(17.502*EB448/(240.97+EB448))</f>
        <v>0</v>
      </c>
      <c r="AC448">
        <f>(Y448-DU448*(DZ448+EA448)/1000)</f>
        <v>0</v>
      </c>
      <c r="AD448">
        <f>(-K448*44100)</f>
        <v>0</v>
      </c>
      <c r="AE448">
        <f>2*29.3*S448*0.92*(EB448-X448)</f>
        <v>0</v>
      </c>
      <c r="AF448">
        <f>2*0.95*5.67E-8*(((EB448+$B$7)+273)^4-(X448+273)^4)</f>
        <v>0</v>
      </c>
      <c r="AG448">
        <f>V448+AF448+AD448+AE448</f>
        <v>0</v>
      </c>
      <c r="AH448">
        <f>DY448*AV448*(DT448-DS448*(1000-AV448*DV448)/(1000-AV448*DU448))/(100*DM448)</f>
        <v>0</v>
      </c>
      <c r="AI448">
        <f>1000*DY448*AV448*(DU448-DV448)/(100*DM448*(1000-AV448*DU448))</f>
        <v>0</v>
      </c>
      <c r="AJ448">
        <f>(AK448 - AL448 - DZ448*1E3/(8.314*(EB448+273.15)) * AN448/DY448 * AM448) * DY448/(100*DM448) * (1000 - DV448)/1000</f>
        <v>0</v>
      </c>
      <c r="AK448">
        <v>793.8428444145017</v>
      </c>
      <c r="AL448">
        <v>763.9754848484844</v>
      </c>
      <c r="AM448">
        <v>3.447967029816861</v>
      </c>
      <c r="AN448">
        <v>64.96045199614291</v>
      </c>
      <c r="AO448">
        <f>(AQ448 - AP448 + DZ448*1E3/(8.314*(EB448+273.15)) * AS448/DY448 * AR448) * DY448/(100*DM448) * 1000/(1000 - AQ448)</f>
        <v>0</v>
      </c>
      <c r="AP448">
        <v>21.65636885844579</v>
      </c>
      <c r="AQ448">
        <v>23.84406424242424</v>
      </c>
      <c r="AR448">
        <v>3.966756898131571E-05</v>
      </c>
      <c r="AS448">
        <v>107.0869197867366</v>
      </c>
      <c r="AT448">
        <v>1</v>
      </c>
      <c r="AU448">
        <v>0</v>
      </c>
      <c r="AV448">
        <f>IF(AT448*$H$13&gt;=AX448,1.0,(AX448/(AX448-AT448*$H$13)))</f>
        <v>0</v>
      </c>
      <c r="AW448">
        <f>(AV448-1)*100</f>
        <v>0</v>
      </c>
      <c r="AX448">
        <f>MAX(0,($B$13+$C$13*EG448)/(1+$D$13*EG448)*DZ448/(EB448+273)*$E$13)</f>
        <v>0</v>
      </c>
      <c r="AY448" t="s">
        <v>439</v>
      </c>
      <c r="AZ448" t="s">
        <v>439</v>
      </c>
      <c r="BA448">
        <v>0</v>
      </c>
      <c r="BB448">
        <v>0</v>
      </c>
      <c r="BC448">
        <f>1-BA448/BB448</f>
        <v>0</v>
      </c>
      <c r="BD448">
        <v>0</v>
      </c>
      <c r="BE448" t="s">
        <v>439</v>
      </c>
      <c r="BF448" t="s">
        <v>439</v>
      </c>
      <c r="BG448">
        <v>0</v>
      </c>
      <c r="BH448">
        <v>0</v>
      </c>
      <c r="BI448">
        <f>1-BG448/BH448</f>
        <v>0</v>
      </c>
      <c r="BJ448">
        <v>0.5</v>
      </c>
      <c r="BK448">
        <f>DJ448</f>
        <v>0</v>
      </c>
      <c r="BL448">
        <f>M448</f>
        <v>0</v>
      </c>
      <c r="BM448">
        <f>BI448*BJ448*BK448</f>
        <v>0</v>
      </c>
      <c r="BN448">
        <f>(BL448-BD448)/BK448</f>
        <v>0</v>
      </c>
      <c r="BO448">
        <f>(BB448-BH448)/BH448</f>
        <v>0</v>
      </c>
      <c r="BP448">
        <f>BA448/(BC448+BA448/BH448)</f>
        <v>0</v>
      </c>
      <c r="BQ448" t="s">
        <v>439</v>
      </c>
      <c r="BR448">
        <v>0</v>
      </c>
      <c r="BS448">
        <f>IF(BR448&lt;&gt;0, BR448, BP448)</f>
        <v>0</v>
      </c>
      <c r="BT448">
        <f>1-BS448/BH448</f>
        <v>0</v>
      </c>
      <c r="BU448">
        <f>(BH448-BG448)/(BH448-BS448)</f>
        <v>0</v>
      </c>
      <c r="BV448">
        <f>(BB448-BH448)/(BB448-BS448)</f>
        <v>0</v>
      </c>
      <c r="BW448">
        <f>(BH448-BG448)/(BH448-BA448)</f>
        <v>0</v>
      </c>
      <c r="BX448">
        <f>(BB448-BH448)/(BB448-BA448)</f>
        <v>0</v>
      </c>
      <c r="BY448">
        <f>(BU448*BS448/BG448)</f>
        <v>0</v>
      </c>
      <c r="BZ448">
        <f>(1-BY448)</f>
        <v>0</v>
      </c>
      <c r="DI448">
        <f>$B$11*EH448+$C$11*EI448+$F$11*ET448*(1-EW448)</f>
        <v>0</v>
      </c>
      <c r="DJ448">
        <f>DI448*DK448</f>
        <v>0</v>
      </c>
      <c r="DK448">
        <f>($B$11*$D$9+$C$11*$D$9+$F$11*((FG448+EY448)/MAX(FG448+EY448+FH448, 0.1)*$I$9+FH448/MAX(FG448+EY448+FH448, 0.1)*$J$9))/($B$11+$C$11+$F$11)</f>
        <v>0</v>
      </c>
      <c r="DL448">
        <f>($B$11*$K$9+$C$11*$K$9+$F$11*((FG448+EY448)/MAX(FG448+EY448+FH448, 0.1)*$P$9+FH448/MAX(FG448+EY448+FH448, 0.1)*$Q$9))/($B$11+$C$11+$F$11)</f>
        <v>0</v>
      </c>
      <c r="DM448">
        <v>2.96</v>
      </c>
      <c r="DN448">
        <v>0.5</v>
      </c>
      <c r="DO448" t="s">
        <v>440</v>
      </c>
      <c r="DP448">
        <v>2</v>
      </c>
      <c r="DQ448" t="b">
        <v>1</v>
      </c>
      <c r="DR448">
        <v>1758654044.1</v>
      </c>
      <c r="DS448">
        <v>722.2755555555555</v>
      </c>
      <c r="DT448">
        <v>761.7928148148147</v>
      </c>
      <c r="DU448">
        <v>23.83924444444444</v>
      </c>
      <c r="DV448">
        <v>21.60818888888889</v>
      </c>
      <c r="DW448">
        <v>722.178925925926</v>
      </c>
      <c r="DX448">
        <v>23.69135925925926</v>
      </c>
      <c r="DY448">
        <v>500.012111111111</v>
      </c>
      <c r="DZ448">
        <v>90.39074444444444</v>
      </c>
      <c r="EA448">
        <v>0.0304428</v>
      </c>
      <c r="EB448">
        <v>30.28015925925926</v>
      </c>
      <c r="EC448">
        <v>30.09204074074074</v>
      </c>
      <c r="ED448">
        <v>999.9000000000001</v>
      </c>
      <c r="EE448">
        <v>0</v>
      </c>
      <c r="EF448">
        <v>0</v>
      </c>
      <c r="EG448">
        <v>10001.81148148148</v>
      </c>
      <c r="EH448">
        <v>0</v>
      </c>
      <c r="EI448">
        <v>11.85713703703704</v>
      </c>
      <c r="EJ448">
        <v>-39.51728888888888</v>
      </c>
      <c r="EK448">
        <v>739.9146666666667</v>
      </c>
      <c r="EL448">
        <v>778.618037037037</v>
      </c>
      <c r="EM448">
        <v>2.231060370370371</v>
      </c>
      <c r="EN448">
        <v>761.7928148148147</v>
      </c>
      <c r="EO448">
        <v>21.60818888888889</v>
      </c>
      <c r="EP448">
        <v>2.154847407407408</v>
      </c>
      <c r="EQ448">
        <v>1.953178888888889</v>
      </c>
      <c r="ER448">
        <v>18.63051851851852</v>
      </c>
      <c r="ES448">
        <v>17.06977407407408</v>
      </c>
      <c r="ET448">
        <v>1999.98037037037</v>
      </c>
      <c r="EU448">
        <v>0.9799976666666665</v>
      </c>
      <c r="EV448">
        <v>0.02000242222222222</v>
      </c>
      <c r="EW448">
        <v>0</v>
      </c>
      <c r="EX448">
        <v>425.3495555555556</v>
      </c>
      <c r="EY448">
        <v>5.00097</v>
      </c>
      <c r="EZ448">
        <v>8643.188148148147</v>
      </c>
      <c r="FA448">
        <v>16707.41111111111</v>
      </c>
      <c r="FB448">
        <v>40.68699999999999</v>
      </c>
      <c r="FC448">
        <v>41.04133333333333</v>
      </c>
      <c r="FD448">
        <v>40.625</v>
      </c>
      <c r="FE448">
        <v>40.63188888888889</v>
      </c>
      <c r="FF448">
        <v>41.3051111111111</v>
      </c>
      <c r="FG448">
        <v>1955.073703703704</v>
      </c>
      <c r="FH448">
        <v>39.9</v>
      </c>
      <c r="FI448">
        <v>0</v>
      </c>
      <c r="FJ448">
        <v>1758654052.8</v>
      </c>
      <c r="FK448">
        <v>0</v>
      </c>
      <c r="FL448">
        <v>425.3372692307692</v>
      </c>
      <c r="FM448">
        <v>-0.6277948647619522</v>
      </c>
      <c r="FN448">
        <v>-4.46222223114377</v>
      </c>
      <c r="FO448">
        <v>8643.233846153844</v>
      </c>
      <c r="FP448">
        <v>15</v>
      </c>
      <c r="FQ448">
        <v>0</v>
      </c>
      <c r="FR448" t="s">
        <v>441</v>
      </c>
      <c r="FS448">
        <v>1747247426.5</v>
      </c>
      <c r="FT448">
        <v>1747247420.5</v>
      </c>
      <c r="FU448">
        <v>0</v>
      </c>
      <c r="FV448">
        <v>1.027</v>
      </c>
      <c r="FW448">
        <v>0.031</v>
      </c>
      <c r="FX448">
        <v>0.02</v>
      </c>
      <c r="FY448">
        <v>0.05</v>
      </c>
      <c r="FZ448">
        <v>420</v>
      </c>
      <c r="GA448">
        <v>16</v>
      </c>
      <c r="GB448">
        <v>0.01</v>
      </c>
      <c r="GC448">
        <v>0.1</v>
      </c>
      <c r="GD448">
        <v>-39.47719756097561</v>
      </c>
      <c r="GE448">
        <v>-0.6184787456446798</v>
      </c>
      <c r="GF448">
        <v>0.08619143607451826</v>
      </c>
      <c r="GG448">
        <v>0</v>
      </c>
      <c r="GH448">
        <v>425.3544705882353</v>
      </c>
      <c r="GI448">
        <v>-0.5113827281558521</v>
      </c>
      <c r="GJ448">
        <v>0.2261908662136426</v>
      </c>
      <c r="GK448">
        <v>-1</v>
      </c>
      <c r="GL448">
        <v>2.263028048780488</v>
      </c>
      <c r="GM448">
        <v>-0.5285040418118494</v>
      </c>
      <c r="GN448">
        <v>0.05235073415840942</v>
      </c>
      <c r="GO448">
        <v>0</v>
      </c>
      <c r="GP448">
        <v>0</v>
      </c>
      <c r="GQ448">
        <v>2</v>
      </c>
      <c r="GR448" t="s">
        <v>482</v>
      </c>
      <c r="GS448">
        <v>3.13598</v>
      </c>
      <c r="GT448">
        <v>2.69094</v>
      </c>
      <c r="GU448">
        <v>0.14189</v>
      </c>
      <c r="GV448">
        <v>0.145482</v>
      </c>
      <c r="GW448">
        <v>0.105799</v>
      </c>
      <c r="GX448">
        <v>0.09784320000000001</v>
      </c>
      <c r="GY448">
        <v>27284</v>
      </c>
      <c r="GZ448">
        <v>27219.3</v>
      </c>
      <c r="HA448">
        <v>29556</v>
      </c>
      <c r="HB448">
        <v>29436</v>
      </c>
      <c r="HC448">
        <v>34916.9</v>
      </c>
      <c r="HD448">
        <v>35177.4</v>
      </c>
      <c r="HE448">
        <v>41590.6</v>
      </c>
      <c r="HF448">
        <v>41823.4</v>
      </c>
      <c r="HG448">
        <v>1.92505</v>
      </c>
      <c r="HH448">
        <v>1.87503</v>
      </c>
      <c r="HI448">
        <v>0.0957027</v>
      </c>
      <c r="HJ448">
        <v>0</v>
      </c>
      <c r="HK448">
        <v>28.5287</v>
      </c>
      <c r="HL448">
        <v>999.9</v>
      </c>
      <c r="HM448">
        <v>50.4</v>
      </c>
      <c r="HN448">
        <v>31.5</v>
      </c>
      <c r="HO448">
        <v>25.8817</v>
      </c>
      <c r="HP448">
        <v>61.9298</v>
      </c>
      <c r="HQ448">
        <v>25.8494</v>
      </c>
      <c r="HR448">
        <v>1</v>
      </c>
      <c r="HS448">
        <v>0.06652189999999999</v>
      </c>
      <c r="HT448">
        <v>-0.091604</v>
      </c>
      <c r="HU448">
        <v>20.3394</v>
      </c>
      <c r="HV448">
        <v>5.21714</v>
      </c>
      <c r="HW448">
        <v>12.0138</v>
      </c>
      <c r="HX448">
        <v>4.98885</v>
      </c>
      <c r="HY448">
        <v>3.28783</v>
      </c>
      <c r="HZ448">
        <v>9999</v>
      </c>
      <c r="IA448">
        <v>9999</v>
      </c>
      <c r="IB448">
        <v>9999</v>
      </c>
      <c r="IC448">
        <v>999.9</v>
      </c>
      <c r="ID448">
        <v>1.86755</v>
      </c>
      <c r="IE448">
        <v>1.86674</v>
      </c>
      <c r="IF448">
        <v>1.86603</v>
      </c>
      <c r="IG448">
        <v>1.86601</v>
      </c>
      <c r="IH448">
        <v>1.86787</v>
      </c>
      <c r="II448">
        <v>1.87027</v>
      </c>
      <c r="IJ448">
        <v>1.86892</v>
      </c>
      <c r="IK448">
        <v>1.87042</v>
      </c>
      <c r="IL448">
        <v>0</v>
      </c>
      <c r="IM448">
        <v>0</v>
      </c>
      <c r="IN448">
        <v>0</v>
      </c>
      <c r="IO448">
        <v>0</v>
      </c>
      <c r="IP448" t="s">
        <v>443</v>
      </c>
      <c r="IQ448" t="s">
        <v>444</v>
      </c>
      <c r="IR448" t="s">
        <v>445</v>
      </c>
      <c r="IS448" t="s">
        <v>445</v>
      </c>
      <c r="IT448" t="s">
        <v>445</v>
      </c>
      <c r="IU448" t="s">
        <v>445</v>
      </c>
      <c r="IV448">
        <v>0</v>
      </c>
      <c r="IW448">
        <v>100</v>
      </c>
      <c r="IX448">
        <v>100</v>
      </c>
      <c r="IY448">
        <v>0.08599999999999999</v>
      </c>
      <c r="IZ448">
        <v>0.148</v>
      </c>
      <c r="JA448">
        <v>0.1520806729546384</v>
      </c>
      <c r="JB448">
        <v>0.0003178419753343253</v>
      </c>
      <c r="JC448">
        <v>-6.012475575984678E-07</v>
      </c>
      <c r="JD448">
        <v>7.594320938325871E-11</v>
      </c>
      <c r="JE448">
        <v>-0.06537213769188976</v>
      </c>
      <c r="JF448">
        <v>-0.002779077146552394</v>
      </c>
      <c r="JG448">
        <v>0.0007843295920201409</v>
      </c>
      <c r="JH448">
        <v>-1.211717912536145E-05</v>
      </c>
      <c r="JI448">
        <v>4</v>
      </c>
      <c r="JJ448">
        <v>2338</v>
      </c>
      <c r="JK448">
        <v>1</v>
      </c>
      <c r="JL448">
        <v>27</v>
      </c>
      <c r="JM448">
        <v>190110.4</v>
      </c>
      <c r="JN448">
        <v>190110.5</v>
      </c>
      <c r="JO448">
        <v>1.73584</v>
      </c>
      <c r="JP448">
        <v>2.26807</v>
      </c>
      <c r="JQ448">
        <v>1.39648</v>
      </c>
      <c r="JR448">
        <v>2.34863</v>
      </c>
      <c r="JS448">
        <v>1.49536</v>
      </c>
      <c r="JT448">
        <v>2.54883</v>
      </c>
      <c r="JU448">
        <v>36.5051</v>
      </c>
      <c r="JV448">
        <v>24.0612</v>
      </c>
      <c r="JW448">
        <v>18</v>
      </c>
      <c r="JX448">
        <v>488.393</v>
      </c>
      <c r="JY448">
        <v>446.986</v>
      </c>
      <c r="JZ448">
        <v>28.7041</v>
      </c>
      <c r="KA448">
        <v>28.4438</v>
      </c>
      <c r="KB448">
        <v>30.0001</v>
      </c>
      <c r="KC448">
        <v>28.277</v>
      </c>
      <c r="KD448">
        <v>28.2079</v>
      </c>
      <c r="KE448">
        <v>34.7889</v>
      </c>
      <c r="KF448">
        <v>23.0948</v>
      </c>
      <c r="KG448">
        <v>59.5146</v>
      </c>
      <c r="KH448">
        <v>28.6868</v>
      </c>
      <c r="KI448">
        <v>807.973</v>
      </c>
      <c r="KJ448">
        <v>21.7996</v>
      </c>
      <c r="KK448">
        <v>101.013</v>
      </c>
      <c r="KL448">
        <v>100.568</v>
      </c>
    </row>
    <row r="449" spans="1:298">
      <c r="A449">
        <v>433</v>
      </c>
      <c r="B449">
        <v>1758654056.6</v>
      </c>
      <c r="C449">
        <v>12430.59999990463</v>
      </c>
      <c r="D449" t="s">
        <v>1314</v>
      </c>
      <c r="E449" t="s">
        <v>1315</v>
      </c>
      <c r="F449">
        <v>5</v>
      </c>
      <c r="G449" t="s">
        <v>1219</v>
      </c>
      <c r="H449" t="s">
        <v>437</v>
      </c>
      <c r="I449" t="s">
        <v>438</v>
      </c>
      <c r="J449">
        <v>1758654048.814285</v>
      </c>
      <c r="K449">
        <f>(L449)/1000</f>
        <v>0</v>
      </c>
      <c r="L449">
        <f>IF(DQ449, AO449, AI449)</f>
        <v>0</v>
      </c>
      <c r="M449">
        <f>IF(DQ449, AJ449, AH449)</f>
        <v>0</v>
      </c>
      <c r="N449">
        <f>DS449 - IF(AV449&gt;1, M449*DM449*100.0/(AX449), 0)</f>
        <v>0</v>
      </c>
      <c r="O449">
        <f>((U449-K449/2)*N449-M449)/(U449+K449/2)</f>
        <v>0</v>
      </c>
      <c r="P449">
        <f>O449*(DZ449+EA449)/1000.0</f>
        <v>0</v>
      </c>
      <c r="Q449">
        <f>(DS449 - IF(AV449&gt;1, M449*DM449*100.0/(AX449), 0))*(DZ449+EA449)/1000.0</f>
        <v>0</v>
      </c>
      <c r="R449">
        <f>2.0/((1/T449-1/S449)+SIGN(T449)*SQRT((1/T449-1/S449)*(1/T449-1/S449) + 4*DN449/((DN449+1)*(DN449+1))*(2*1/T449*1/S449-1/S449*1/S449)))</f>
        <v>0</v>
      </c>
      <c r="S449">
        <f>IF(LEFT(DO449,1)&lt;&gt;"0",IF(LEFT(DO449,1)="1",3.0,DP449),$D$5+$E$5*(EG449*DZ449/($K$5*1000))+$F$5*(EG449*DZ449/($K$5*1000))*MAX(MIN(DM449,$J$5),$I$5)*MAX(MIN(DM449,$J$5),$I$5)+$G$5*MAX(MIN(DM449,$J$5),$I$5)*(EG449*DZ449/($K$5*1000))+$H$5*(EG449*DZ449/($K$5*1000))*(EG449*DZ449/($K$5*1000)))</f>
        <v>0</v>
      </c>
      <c r="T449">
        <f>K449*(1000-(1000*0.61365*exp(17.502*X449/(240.97+X449))/(DZ449+EA449)+DU449)/2)/(1000*0.61365*exp(17.502*X449/(240.97+X449))/(DZ449+EA449)-DU449)</f>
        <v>0</v>
      </c>
      <c r="U449">
        <f>1/((DN449+1)/(R449/1.6)+1/(S449/1.37)) + DN449/((DN449+1)/(R449/1.6) + DN449/(S449/1.37))</f>
        <v>0</v>
      </c>
      <c r="V449">
        <f>(DI449*DL449)</f>
        <v>0</v>
      </c>
      <c r="W449">
        <f>(EB449+(V449+2*0.95*5.67E-8*(((EB449+$B$7)+273)^4-(EB449+273)^4)-44100*K449)/(1.84*29.3*S449+8*0.95*5.67E-8*(EB449+273)^3))</f>
        <v>0</v>
      </c>
      <c r="X449">
        <f>($C$7*EC449+$D$7*ED449+$E$7*W449)</f>
        <v>0</v>
      </c>
      <c r="Y449">
        <f>0.61365*exp(17.502*X449/(240.97+X449))</f>
        <v>0</v>
      </c>
      <c r="Z449">
        <f>(AA449/AB449*100)</f>
        <v>0</v>
      </c>
      <c r="AA449">
        <f>DU449*(DZ449+EA449)/1000</f>
        <v>0</v>
      </c>
      <c r="AB449">
        <f>0.61365*exp(17.502*EB449/(240.97+EB449))</f>
        <v>0</v>
      </c>
      <c r="AC449">
        <f>(Y449-DU449*(DZ449+EA449)/1000)</f>
        <v>0</v>
      </c>
      <c r="AD449">
        <f>(-K449*44100)</f>
        <v>0</v>
      </c>
      <c r="AE449">
        <f>2*29.3*S449*0.92*(EB449-X449)</f>
        <v>0</v>
      </c>
      <c r="AF449">
        <f>2*0.95*5.67E-8*(((EB449+$B$7)+273)^4-(X449+273)^4)</f>
        <v>0</v>
      </c>
      <c r="AG449">
        <f>V449+AF449+AD449+AE449</f>
        <v>0</v>
      </c>
      <c r="AH449">
        <f>DY449*AV449*(DT449-DS449*(1000-AV449*DV449)/(1000-AV449*DU449))/(100*DM449)</f>
        <v>0</v>
      </c>
      <c r="AI449">
        <f>1000*DY449*AV449*(DU449-DV449)/(100*DM449*(1000-AV449*DU449))</f>
        <v>0</v>
      </c>
      <c r="AJ449">
        <f>(AK449 - AL449 - DZ449*1E3/(8.314*(EB449+273.15)) * AN449/DY449 * AM449) * DY449/(100*DM449) * (1000 - DV449)/1000</f>
        <v>0</v>
      </c>
      <c r="AK449">
        <v>810.9837071398349</v>
      </c>
      <c r="AL449">
        <v>781.0280909090907</v>
      </c>
      <c r="AM449">
        <v>3.419983468548214</v>
      </c>
      <c r="AN449">
        <v>64.96045199614291</v>
      </c>
      <c r="AO449">
        <f>(AQ449 - AP449 + DZ449*1E3/(8.314*(EB449+273.15)) * AS449/DY449 * AR449) * DY449/(100*DM449) * 1000/(1000 - AQ449)</f>
        <v>0</v>
      </c>
      <c r="AP449">
        <v>21.72002185560505</v>
      </c>
      <c r="AQ449">
        <v>23.85583272727272</v>
      </c>
      <c r="AR449">
        <v>0.0001322671807392892</v>
      </c>
      <c r="AS449">
        <v>107.0869197867366</v>
      </c>
      <c r="AT449">
        <v>1</v>
      </c>
      <c r="AU449">
        <v>0</v>
      </c>
      <c r="AV449">
        <f>IF(AT449*$H$13&gt;=AX449,1.0,(AX449/(AX449-AT449*$H$13)))</f>
        <v>0</v>
      </c>
      <c r="AW449">
        <f>(AV449-1)*100</f>
        <v>0</v>
      </c>
      <c r="AX449">
        <f>MAX(0,($B$13+$C$13*EG449)/(1+$D$13*EG449)*DZ449/(EB449+273)*$E$13)</f>
        <v>0</v>
      </c>
      <c r="AY449" t="s">
        <v>439</v>
      </c>
      <c r="AZ449" t="s">
        <v>439</v>
      </c>
      <c r="BA449">
        <v>0</v>
      </c>
      <c r="BB449">
        <v>0</v>
      </c>
      <c r="BC449">
        <f>1-BA449/BB449</f>
        <v>0</v>
      </c>
      <c r="BD449">
        <v>0</v>
      </c>
      <c r="BE449" t="s">
        <v>439</v>
      </c>
      <c r="BF449" t="s">
        <v>439</v>
      </c>
      <c r="BG449">
        <v>0</v>
      </c>
      <c r="BH449">
        <v>0</v>
      </c>
      <c r="BI449">
        <f>1-BG449/BH449</f>
        <v>0</v>
      </c>
      <c r="BJ449">
        <v>0.5</v>
      </c>
      <c r="BK449">
        <f>DJ449</f>
        <v>0</v>
      </c>
      <c r="BL449">
        <f>M449</f>
        <v>0</v>
      </c>
      <c r="BM449">
        <f>BI449*BJ449*BK449</f>
        <v>0</v>
      </c>
      <c r="BN449">
        <f>(BL449-BD449)/BK449</f>
        <v>0</v>
      </c>
      <c r="BO449">
        <f>(BB449-BH449)/BH449</f>
        <v>0</v>
      </c>
      <c r="BP449">
        <f>BA449/(BC449+BA449/BH449)</f>
        <v>0</v>
      </c>
      <c r="BQ449" t="s">
        <v>439</v>
      </c>
      <c r="BR449">
        <v>0</v>
      </c>
      <c r="BS449">
        <f>IF(BR449&lt;&gt;0, BR449, BP449)</f>
        <v>0</v>
      </c>
      <c r="BT449">
        <f>1-BS449/BH449</f>
        <v>0</v>
      </c>
      <c r="BU449">
        <f>(BH449-BG449)/(BH449-BS449)</f>
        <v>0</v>
      </c>
      <c r="BV449">
        <f>(BB449-BH449)/(BB449-BS449)</f>
        <v>0</v>
      </c>
      <c r="BW449">
        <f>(BH449-BG449)/(BH449-BA449)</f>
        <v>0</v>
      </c>
      <c r="BX449">
        <f>(BB449-BH449)/(BB449-BA449)</f>
        <v>0</v>
      </c>
      <c r="BY449">
        <f>(BU449*BS449/BG449)</f>
        <v>0</v>
      </c>
      <c r="BZ449">
        <f>(1-BY449)</f>
        <v>0</v>
      </c>
      <c r="DI449">
        <f>$B$11*EH449+$C$11*EI449+$F$11*ET449*(1-EW449)</f>
        <v>0</v>
      </c>
      <c r="DJ449">
        <f>DI449*DK449</f>
        <v>0</v>
      </c>
      <c r="DK449">
        <f>($B$11*$D$9+$C$11*$D$9+$F$11*((FG449+EY449)/MAX(FG449+EY449+FH449, 0.1)*$I$9+FH449/MAX(FG449+EY449+FH449, 0.1)*$J$9))/($B$11+$C$11+$F$11)</f>
        <v>0</v>
      </c>
      <c r="DL449">
        <f>($B$11*$K$9+$C$11*$K$9+$F$11*((FG449+EY449)/MAX(FG449+EY449+FH449, 0.1)*$P$9+FH449/MAX(FG449+EY449+FH449, 0.1)*$Q$9))/($B$11+$C$11+$F$11)</f>
        <v>0</v>
      </c>
      <c r="DM449">
        <v>2.96</v>
      </c>
      <c r="DN449">
        <v>0.5</v>
      </c>
      <c r="DO449" t="s">
        <v>440</v>
      </c>
      <c r="DP449">
        <v>2</v>
      </c>
      <c r="DQ449" t="b">
        <v>1</v>
      </c>
      <c r="DR449">
        <v>1758654048.814285</v>
      </c>
      <c r="DS449">
        <v>738.0429999999998</v>
      </c>
      <c r="DT449">
        <v>777.5636071428571</v>
      </c>
      <c r="DU449">
        <v>23.84453214285714</v>
      </c>
      <c r="DV449">
        <v>21.65684285714286</v>
      </c>
      <c r="DW449">
        <v>737.9533214285715</v>
      </c>
      <c r="DX449">
        <v>23.69656785714285</v>
      </c>
      <c r="DY449">
        <v>500.0186428571429</v>
      </c>
      <c r="DZ449">
        <v>90.39161428571428</v>
      </c>
      <c r="EA449">
        <v>0.03041365357142858</v>
      </c>
      <c r="EB449">
        <v>30.268825</v>
      </c>
      <c r="EC449">
        <v>30.08735357142857</v>
      </c>
      <c r="ED449">
        <v>999.9000000000002</v>
      </c>
      <c r="EE449">
        <v>0</v>
      </c>
      <c r="EF449">
        <v>0</v>
      </c>
      <c r="EG449">
        <v>10003.99035714286</v>
      </c>
      <c r="EH449">
        <v>0</v>
      </c>
      <c r="EI449">
        <v>11.8598</v>
      </c>
      <c r="EJ449">
        <v>-39.52067857142856</v>
      </c>
      <c r="EK449">
        <v>756.07125</v>
      </c>
      <c r="EL449">
        <v>794.7767857142857</v>
      </c>
      <c r="EM449">
        <v>2.187687142857143</v>
      </c>
      <c r="EN449">
        <v>777.5636071428571</v>
      </c>
      <c r="EO449">
        <v>21.65684285714286</v>
      </c>
      <c r="EP449">
        <v>2.155345714285714</v>
      </c>
      <c r="EQ449">
        <v>1.957595357142857</v>
      </c>
      <c r="ER449">
        <v>18.63421428571428</v>
      </c>
      <c r="ES449">
        <v>17.10543571428571</v>
      </c>
      <c r="ET449">
        <v>1999.970714285715</v>
      </c>
      <c r="EU449">
        <v>0.9799968214285714</v>
      </c>
      <c r="EV449">
        <v>0.02000328928571429</v>
      </c>
      <c r="EW449">
        <v>0</v>
      </c>
      <c r="EX449">
        <v>425.3200357142858</v>
      </c>
      <c r="EY449">
        <v>5.00097</v>
      </c>
      <c r="EZ449">
        <v>8642.887499999999</v>
      </c>
      <c r="FA449">
        <v>16707.31785714286</v>
      </c>
      <c r="FB449">
        <v>40.68699999999999</v>
      </c>
      <c r="FC449">
        <v>41.03099999999999</v>
      </c>
      <c r="FD449">
        <v>40.625</v>
      </c>
      <c r="FE449">
        <v>40.62721428571428</v>
      </c>
      <c r="FF449">
        <v>41.30535714285713</v>
      </c>
      <c r="FG449">
        <v>1955.062142857143</v>
      </c>
      <c r="FH449">
        <v>39.90214285714286</v>
      </c>
      <c r="FI449">
        <v>0</v>
      </c>
      <c r="FJ449">
        <v>1758654057.6</v>
      </c>
      <c r="FK449">
        <v>0</v>
      </c>
      <c r="FL449">
        <v>425.316923076923</v>
      </c>
      <c r="FM449">
        <v>-0.4149059757623186</v>
      </c>
      <c r="FN449">
        <v>-1.367863261709107</v>
      </c>
      <c r="FO449">
        <v>8642.918076923077</v>
      </c>
      <c r="FP449">
        <v>15</v>
      </c>
      <c r="FQ449">
        <v>0</v>
      </c>
      <c r="FR449" t="s">
        <v>441</v>
      </c>
      <c r="FS449">
        <v>1747247426.5</v>
      </c>
      <c r="FT449">
        <v>1747247420.5</v>
      </c>
      <c r="FU449">
        <v>0</v>
      </c>
      <c r="FV449">
        <v>1.027</v>
      </c>
      <c r="FW449">
        <v>0.031</v>
      </c>
      <c r="FX449">
        <v>0.02</v>
      </c>
      <c r="FY449">
        <v>0.05</v>
      </c>
      <c r="FZ449">
        <v>420</v>
      </c>
      <c r="GA449">
        <v>16</v>
      </c>
      <c r="GB449">
        <v>0.01</v>
      </c>
      <c r="GC449">
        <v>0.1</v>
      </c>
      <c r="GD449">
        <v>-39.5179325</v>
      </c>
      <c r="GE449">
        <v>-0.001698686679203142</v>
      </c>
      <c r="GF449">
        <v>0.04442206314152934</v>
      </c>
      <c r="GG449">
        <v>1</v>
      </c>
      <c r="GH449">
        <v>425.3430882352941</v>
      </c>
      <c r="GI449">
        <v>-0.2837433110019443</v>
      </c>
      <c r="GJ449">
        <v>0.2410926558091721</v>
      </c>
      <c r="GK449">
        <v>-1</v>
      </c>
      <c r="GL449">
        <v>2.209246</v>
      </c>
      <c r="GM449">
        <v>-0.5556997373358382</v>
      </c>
      <c r="GN449">
        <v>0.05392217553103731</v>
      </c>
      <c r="GO449">
        <v>0</v>
      </c>
      <c r="GP449">
        <v>1</v>
      </c>
      <c r="GQ449">
        <v>2</v>
      </c>
      <c r="GR449" t="s">
        <v>442</v>
      </c>
      <c r="GS449">
        <v>3.13603</v>
      </c>
      <c r="GT449">
        <v>2.69054</v>
      </c>
      <c r="GU449">
        <v>0.144019</v>
      </c>
      <c r="GV449">
        <v>0.147537</v>
      </c>
      <c r="GW449">
        <v>0.105832</v>
      </c>
      <c r="GX449">
        <v>0.0979333</v>
      </c>
      <c r="GY449">
        <v>27216.4</v>
      </c>
      <c r="GZ449">
        <v>27153.7</v>
      </c>
      <c r="HA449">
        <v>29556.1</v>
      </c>
      <c r="HB449">
        <v>29435.9</v>
      </c>
      <c r="HC449">
        <v>34915.9</v>
      </c>
      <c r="HD449">
        <v>35173.8</v>
      </c>
      <c r="HE449">
        <v>41590.9</v>
      </c>
      <c r="HF449">
        <v>41823.2</v>
      </c>
      <c r="HG449">
        <v>1.92523</v>
      </c>
      <c r="HH449">
        <v>1.8751</v>
      </c>
      <c r="HI449">
        <v>0.0942871</v>
      </c>
      <c r="HJ449">
        <v>0</v>
      </c>
      <c r="HK449">
        <v>28.5287</v>
      </c>
      <c r="HL449">
        <v>999.9</v>
      </c>
      <c r="HM449">
        <v>50.4</v>
      </c>
      <c r="HN449">
        <v>31.5</v>
      </c>
      <c r="HO449">
        <v>25.8781</v>
      </c>
      <c r="HP449">
        <v>61.9698</v>
      </c>
      <c r="HQ449">
        <v>25.9535</v>
      </c>
      <c r="HR449">
        <v>1</v>
      </c>
      <c r="HS449">
        <v>0.06640749999999999</v>
      </c>
      <c r="HT449">
        <v>-0.0722168</v>
      </c>
      <c r="HU449">
        <v>20.3394</v>
      </c>
      <c r="HV449">
        <v>5.21759</v>
      </c>
      <c r="HW449">
        <v>12.0134</v>
      </c>
      <c r="HX449">
        <v>4.9889</v>
      </c>
      <c r="HY449">
        <v>3.28783</v>
      </c>
      <c r="HZ449">
        <v>9999</v>
      </c>
      <c r="IA449">
        <v>9999</v>
      </c>
      <c r="IB449">
        <v>9999</v>
      </c>
      <c r="IC449">
        <v>999.9</v>
      </c>
      <c r="ID449">
        <v>1.86757</v>
      </c>
      <c r="IE449">
        <v>1.86673</v>
      </c>
      <c r="IF449">
        <v>1.86602</v>
      </c>
      <c r="IG449">
        <v>1.866</v>
      </c>
      <c r="IH449">
        <v>1.86786</v>
      </c>
      <c r="II449">
        <v>1.87028</v>
      </c>
      <c r="IJ449">
        <v>1.86893</v>
      </c>
      <c r="IK449">
        <v>1.87042</v>
      </c>
      <c r="IL449">
        <v>0</v>
      </c>
      <c r="IM449">
        <v>0</v>
      </c>
      <c r="IN449">
        <v>0</v>
      </c>
      <c r="IO449">
        <v>0</v>
      </c>
      <c r="IP449" t="s">
        <v>443</v>
      </c>
      <c r="IQ449" t="s">
        <v>444</v>
      </c>
      <c r="IR449" t="s">
        <v>445</v>
      </c>
      <c r="IS449" t="s">
        <v>445</v>
      </c>
      <c r="IT449" t="s">
        <v>445</v>
      </c>
      <c r="IU449" t="s">
        <v>445</v>
      </c>
      <c r="IV449">
        <v>0</v>
      </c>
      <c r="IW449">
        <v>100</v>
      </c>
      <c r="IX449">
        <v>100</v>
      </c>
      <c r="IY449">
        <v>0.077</v>
      </c>
      <c r="IZ449">
        <v>0.1481</v>
      </c>
      <c r="JA449">
        <v>0.1520806729546384</v>
      </c>
      <c r="JB449">
        <v>0.0003178419753343253</v>
      </c>
      <c r="JC449">
        <v>-6.012475575984678E-07</v>
      </c>
      <c r="JD449">
        <v>7.594320938325871E-11</v>
      </c>
      <c r="JE449">
        <v>-0.06537213769188976</v>
      </c>
      <c r="JF449">
        <v>-0.002779077146552394</v>
      </c>
      <c r="JG449">
        <v>0.0007843295920201409</v>
      </c>
      <c r="JH449">
        <v>-1.211717912536145E-05</v>
      </c>
      <c r="JI449">
        <v>4</v>
      </c>
      <c r="JJ449">
        <v>2338</v>
      </c>
      <c r="JK449">
        <v>1</v>
      </c>
      <c r="JL449">
        <v>27</v>
      </c>
      <c r="JM449">
        <v>190110.5</v>
      </c>
      <c r="JN449">
        <v>190110.6</v>
      </c>
      <c r="JO449">
        <v>1.7627</v>
      </c>
      <c r="JP449">
        <v>2.25342</v>
      </c>
      <c r="JQ449">
        <v>1.39771</v>
      </c>
      <c r="JR449">
        <v>2.34985</v>
      </c>
      <c r="JS449">
        <v>1.49536</v>
      </c>
      <c r="JT449">
        <v>2.63428</v>
      </c>
      <c r="JU449">
        <v>36.5051</v>
      </c>
      <c r="JV449">
        <v>24.07</v>
      </c>
      <c r="JW449">
        <v>18</v>
      </c>
      <c r="JX449">
        <v>488.504</v>
      </c>
      <c r="JY449">
        <v>447.032</v>
      </c>
      <c r="JZ449">
        <v>28.6084</v>
      </c>
      <c r="KA449">
        <v>28.4438</v>
      </c>
      <c r="KB449">
        <v>30.0001</v>
      </c>
      <c r="KC449">
        <v>28.277</v>
      </c>
      <c r="KD449">
        <v>28.2079</v>
      </c>
      <c r="KE449">
        <v>35.336</v>
      </c>
      <c r="KF449">
        <v>22.8119</v>
      </c>
      <c r="KG449">
        <v>59.5146</v>
      </c>
      <c r="KH449">
        <v>28.5997</v>
      </c>
      <c r="KI449">
        <v>821.329</v>
      </c>
      <c r="KJ449">
        <v>21.8386</v>
      </c>
      <c r="KK449">
        <v>101.014</v>
      </c>
      <c r="KL449">
        <v>100.568</v>
      </c>
    </row>
    <row r="450" spans="1:298">
      <c r="A450">
        <v>434</v>
      </c>
      <c r="B450">
        <v>1758654061.6</v>
      </c>
      <c r="C450">
        <v>12435.59999990463</v>
      </c>
      <c r="D450" t="s">
        <v>1316</v>
      </c>
      <c r="E450" t="s">
        <v>1317</v>
      </c>
      <c r="F450">
        <v>5</v>
      </c>
      <c r="G450" t="s">
        <v>1219</v>
      </c>
      <c r="H450" t="s">
        <v>437</v>
      </c>
      <c r="I450" t="s">
        <v>438</v>
      </c>
      <c r="J450">
        <v>1758654054.1</v>
      </c>
      <c r="K450">
        <f>(L450)/1000</f>
        <v>0</v>
      </c>
      <c r="L450">
        <f>IF(DQ450, AO450, AI450)</f>
        <v>0</v>
      </c>
      <c r="M450">
        <f>IF(DQ450, AJ450, AH450)</f>
        <v>0</v>
      </c>
      <c r="N450">
        <f>DS450 - IF(AV450&gt;1, M450*DM450*100.0/(AX450), 0)</f>
        <v>0</v>
      </c>
      <c r="O450">
        <f>((U450-K450/2)*N450-M450)/(U450+K450/2)</f>
        <v>0</v>
      </c>
      <c r="P450">
        <f>O450*(DZ450+EA450)/1000.0</f>
        <v>0</v>
      </c>
      <c r="Q450">
        <f>(DS450 - IF(AV450&gt;1, M450*DM450*100.0/(AX450), 0))*(DZ450+EA450)/1000.0</f>
        <v>0</v>
      </c>
      <c r="R450">
        <f>2.0/((1/T450-1/S450)+SIGN(T450)*SQRT((1/T450-1/S450)*(1/T450-1/S450) + 4*DN450/((DN450+1)*(DN450+1))*(2*1/T450*1/S450-1/S450*1/S450)))</f>
        <v>0</v>
      </c>
      <c r="S450">
        <f>IF(LEFT(DO450,1)&lt;&gt;"0",IF(LEFT(DO450,1)="1",3.0,DP450),$D$5+$E$5*(EG450*DZ450/($K$5*1000))+$F$5*(EG450*DZ450/($K$5*1000))*MAX(MIN(DM450,$J$5),$I$5)*MAX(MIN(DM450,$J$5),$I$5)+$G$5*MAX(MIN(DM450,$J$5),$I$5)*(EG450*DZ450/($K$5*1000))+$H$5*(EG450*DZ450/($K$5*1000))*(EG450*DZ450/($K$5*1000)))</f>
        <v>0</v>
      </c>
      <c r="T450">
        <f>K450*(1000-(1000*0.61365*exp(17.502*X450/(240.97+X450))/(DZ450+EA450)+DU450)/2)/(1000*0.61365*exp(17.502*X450/(240.97+X450))/(DZ450+EA450)-DU450)</f>
        <v>0</v>
      </c>
      <c r="U450">
        <f>1/((DN450+1)/(R450/1.6)+1/(S450/1.37)) + DN450/((DN450+1)/(R450/1.6) + DN450/(S450/1.37))</f>
        <v>0</v>
      </c>
      <c r="V450">
        <f>(DI450*DL450)</f>
        <v>0</v>
      </c>
      <c r="W450">
        <f>(EB450+(V450+2*0.95*5.67E-8*(((EB450+$B$7)+273)^4-(EB450+273)^4)-44100*K450)/(1.84*29.3*S450+8*0.95*5.67E-8*(EB450+273)^3))</f>
        <v>0</v>
      </c>
      <c r="X450">
        <f>($C$7*EC450+$D$7*ED450+$E$7*W450)</f>
        <v>0</v>
      </c>
      <c r="Y450">
        <f>0.61365*exp(17.502*X450/(240.97+X450))</f>
        <v>0</v>
      </c>
      <c r="Z450">
        <f>(AA450/AB450*100)</f>
        <v>0</v>
      </c>
      <c r="AA450">
        <f>DU450*(DZ450+EA450)/1000</f>
        <v>0</v>
      </c>
      <c r="AB450">
        <f>0.61365*exp(17.502*EB450/(240.97+EB450))</f>
        <v>0</v>
      </c>
      <c r="AC450">
        <f>(Y450-DU450*(DZ450+EA450)/1000)</f>
        <v>0</v>
      </c>
      <c r="AD450">
        <f>(-K450*44100)</f>
        <v>0</v>
      </c>
      <c r="AE450">
        <f>2*29.3*S450*0.92*(EB450-X450)</f>
        <v>0</v>
      </c>
      <c r="AF450">
        <f>2*0.95*5.67E-8*(((EB450+$B$7)+273)^4-(X450+273)^4)</f>
        <v>0</v>
      </c>
      <c r="AG450">
        <f>V450+AF450+AD450+AE450</f>
        <v>0</v>
      </c>
      <c r="AH450">
        <f>DY450*AV450*(DT450-DS450*(1000-AV450*DV450)/(1000-AV450*DU450))/(100*DM450)</f>
        <v>0</v>
      </c>
      <c r="AI450">
        <f>1000*DY450*AV450*(DU450-DV450)/(100*DM450*(1000-AV450*DU450))</f>
        <v>0</v>
      </c>
      <c r="AJ450">
        <f>(AK450 - AL450 - DZ450*1E3/(8.314*(EB450+273.15)) * AN450/DY450 * AM450) * DY450/(100*DM450) * (1000 - DV450)/1000</f>
        <v>0</v>
      </c>
      <c r="AK450">
        <v>828.1668226764548</v>
      </c>
      <c r="AL450">
        <v>798.2295030303029</v>
      </c>
      <c r="AM450">
        <v>3.436881685424271</v>
      </c>
      <c r="AN450">
        <v>64.96045199614291</v>
      </c>
      <c r="AO450">
        <f>(AQ450 - AP450 + DZ450*1E3/(8.314*(EB450+273.15)) * AS450/DY450 * AR450) * DY450/(100*DM450) * 1000/(1000 - AQ450)</f>
        <v>0</v>
      </c>
      <c r="AP450">
        <v>21.74263311223151</v>
      </c>
      <c r="AQ450">
        <v>23.8568412121212</v>
      </c>
      <c r="AR450">
        <v>7.388807413997662E-06</v>
      </c>
      <c r="AS450">
        <v>107.0869197867366</v>
      </c>
      <c r="AT450">
        <v>0</v>
      </c>
      <c r="AU450">
        <v>0</v>
      </c>
      <c r="AV450">
        <f>IF(AT450*$H$13&gt;=AX450,1.0,(AX450/(AX450-AT450*$H$13)))</f>
        <v>0</v>
      </c>
      <c r="AW450">
        <f>(AV450-1)*100</f>
        <v>0</v>
      </c>
      <c r="AX450">
        <f>MAX(0,($B$13+$C$13*EG450)/(1+$D$13*EG450)*DZ450/(EB450+273)*$E$13)</f>
        <v>0</v>
      </c>
      <c r="AY450" t="s">
        <v>439</v>
      </c>
      <c r="AZ450" t="s">
        <v>439</v>
      </c>
      <c r="BA450">
        <v>0</v>
      </c>
      <c r="BB450">
        <v>0</v>
      </c>
      <c r="BC450">
        <f>1-BA450/BB450</f>
        <v>0</v>
      </c>
      <c r="BD450">
        <v>0</v>
      </c>
      <c r="BE450" t="s">
        <v>439</v>
      </c>
      <c r="BF450" t="s">
        <v>439</v>
      </c>
      <c r="BG450">
        <v>0</v>
      </c>
      <c r="BH450">
        <v>0</v>
      </c>
      <c r="BI450">
        <f>1-BG450/BH450</f>
        <v>0</v>
      </c>
      <c r="BJ450">
        <v>0.5</v>
      </c>
      <c r="BK450">
        <f>DJ450</f>
        <v>0</v>
      </c>
      <c r="BL450">
        <f>M450</f>
        <v>0</v>
      </c>
      <c r="BM450">
        <f>BI450*BJ450*BK450</f>
        <v>0</v>
      </c>
      <c r="BN450">
        <f>(BL450-BD450)/BK450</f>
        <v>0</v>
      </c>
      <c r="BO450">
        <f>(BB450-BH450)/BH450</f>
        <v>0</v>
      </c>
      <c r="BP450">
        <f>BA450/(BC450+BA450/BH450)</f>
        <v>0</v>
      </c>
      <c r="BQ450" t="s">
        <v>439</v>
      </c>
      <c r="BR450">
        <v>0</v>
      </c>
      <c r="BS450">
        <f>IF(BR450&lt;&gt;0, BR450, BP450)</f>
        <v>0</v>
      </c>
      <c r="BT450">
        <f>1-BS450/BH450</f>
        <v>0</v>
      </c>
      <c r="BU450">
        <f>(BH450-BG450)/(BH450-BS450)</f>
        <v>0</v>
      </c>
      <c r="BV450">
        <f>(BB450-BH450)/(BB450-BS450)</f>
        <v>0</v>
      </c>
      <c r="BW450">
        <f>(BH450-BG450)/(BH450-BA450)</f>
        <v>0</v>
      </c>
      <c r="BX450">
        <f>(BB450-BH450)/(BB450-BA450)</f>
        <v>0</v>
      </c>
      <c r="BY450">
        <f>(BU450*BS450/BG450)</f>
        <v>0</v>
      </c>
      <c r="BZ450">
        <f>(1-BY450)</f>
        <v>0</v>
      </c>
      <c r="DI450">
        <f>$B$11*EH450+$C$11*EI450+$F$11*ET450*(1-EW450)</f>
        <v>0</v>
      </c>
      <c r="DJ450">
        <f>DI450*DK450</f>
        <v>0</v>
      </c>
      <c r="DK450">
        <f>($B$11*$D$9+$C$11*$D$9+$F$11*((FG450+EY450)/MAX(FG450+EY450+FH450, 0.1)*$I$9+FH450/MAX(FG450+EY450+FH450, 0.1)*$J$9))/($B$11+$C$11+$F$11)</f>
        <v>0</v>
      </c>
      <c r="DL450">
        <f>($B$11*$K$9+$C$11*$K$9+$F$11*((FG450+EY450)/MAX(FG450+EY450+FH450, 0.1)*$P$9+FH450/MAX(FG450+EY450+FH450, 0.1)*$Q$9))/($B$11+$C$11+$F$11)</f>
        <v>0</v>
      </c>
      <c r="DM450">
        <v>2.96</v>
      </c>
      <c r="DN450">
        <v>0.5</v>
      </c>
      <c r="DO450" t="s">
        <v>440</v>
      </c>
      <c r="DP450">
        <v>2</v>
      </c>
      <c r="DQ450" t="b">
        <v>1</v>
      </c>
      <c r="DR450">
        <v>1758654054.1</v>
      </c>
      <c r="DS450">
        <v>755.7413333333335</v>
      </c>
      <c r="DT450">
        <v>795.2848148148148</v>
      </c>
      <c r="DU450">
        <v>23.85027407407408</v>
      </c>
      <c r="DV450">
        <v>21.70418148148148</v>
      </c>
      <c r="DW450">
        <v>755.6597407407409</v>
      </c>
      <c r="DX450">
        <v>23.70223333333333</v>
      </c>
      <c r="DY450">
        <v>500.0195925925925</v>
      </c>
      <c r="DZ450">
        <v>90.39189259259261</v>
      </c>
      <c r="EA450">
        <v>0.03038033703703704</v>
      </c>
      <c r="EB450">
        <v>30.25556296296296</v>
      </c>
      <c r="EC450">
        <v>30.07462592592592</v>
      </c>
      <c r="ED450">
        <v>999.9000000000001</v>
      </c>
      <c r="EE450">
        <v>0</v>
      </c>
      <c r="EF450">
        <v>0</v>
      </c>
      <c r="EG450">
        <v>10000.59555555556</v>
      </c>
      <c r="EH450">
        <v>0</v>
      </c>
      <c r="EI450">
        <v>11.8598</v>
      </c>
      <c r="EJ450">
        <v>-39.54353333333334</v>
      </c>
      <c r="EK450">
        <v>774.2064444444445</v>
      </c>
      <c r="EL450">
        <v>812.9293703703704</v>
      </c>
      <c r="EM450">
        <v>2.146097407407408</v>
      </c>
      <c r="EN450">
        <v>795.2848148148148</v>
      </c>
      <c r="EO450">
        <v>21.70418148148148</v>
      </c>
      <c r="EP450">
        <v>2.155872222222222</v>
      </c>
      <c r="EQ450">
        <v>1.96188037037037</v>
      </c>
      <c r="ER450">
        <v>18.63811481481482</v>
      </c>
      <c r="ES450">
        <v>17.13998518518518</v>
      </c>
      <c r="ET450">
        <v>1999.990370370371</v>
      </c>
      <c r="EU450">
        <v>0.9799959999999999</v>
      </c>
      <c r="EV450">
        <v>0.02000412962962963</v>
      </c>
      <c r="EW450">
        <v>0</v>
      </c>
      <c r="EX450">
        <v>425.345</v>
      </c>
      <c r="EY450">
        <v>5.00097</v>
      </c>
      <c r="EZ450">
        <v>8642.993333333334</v>
      </c>
      <c r="FA450">
        <v>16707.48148148148</v>
      </c>
      <c r="FB450">
        <v>40.68699999999999</v>
      </c>
      <c r="FC450">
        <v>41.03444444444443</v>
      </c>
      <c r="FD450">
        <v>40.625</v>
      </c>
      <c r="FE450">
        <v>40.625</v>
      </c>
      <c r="FF450">
        <v>41.31199999999999</v>
      </c>
      <c r="FG450">
        <v>1955.078518518518</v>
      </c>
      <c r="FH450">
        <v>39.90555555555556</v>
      </c>
      <c r="FI450">
        <v>0</v>
      </c>
      <c r="FJ450">
        <v>1758654063</v>
      </c>
      <c r="FK450">
        <v>0</v>
      </c>
      <c r="FL450">
        <v>425.34848</v>
      </c>
      <c r="FM450">
        <v>0.4388461714109377</v>
      </c>
      <c r="FN450">
        <v>0.2346153690210917</v>
      </c>
      <c r="FO450">
        <v>8643.049200000001</v>
      </c>
      <c r="FP450">
        <v>15</v>
      </c>
      <c r="FQ450">
        <v>0</v>
      </c>
      <c r="FR450" t="s">
        <v>441</v>
      </c>
      <c r="FS450">
        <v>1747247426.5</v>
      </c>
      <c r="FT450">
        <v>1747247420.5</v>
      </c>
      <c r="FU450">
        <v>0</v>
      </c>
      <c r="FV450">
        <v>1.027</v>
      </c>
      <c r="FW450">
        <v>0.031</v>
      </c>
      <c r="FX450">
        <v>0.02</v>
      </c>
      <c r="FY450">
        <v>0.05</v>
      </c>
      <c r="FZ450">
        <v>420</v>
      </c>
      <c r="GA450">
        <v>16</v>
      </c>
      <c r="GB450">
        <v>0.01</v>
      </c>
      <c r="GC450">
        <v>0.1</v>
      </c>
      <c r="GD450">
        <v>-39.5421775</v>
      </c>
      <c r="GE450">
        <v>-0.2353429643526885</v>
      </c>
      <c r="GF450">
        <v>0.06771281447222581</v>
      </c>
      <c r="GG450">
        <v>0</v>
      </c>
      <c r="GH450">
        <v>425.3445588235294</v>
      </c>
      <c r="GI450">
        <v>0.1355080285940037</v>
      </c>
      <c r="GJ450">
        <v>0.2521567196123733</v>
      </c>
      <c r="GK450">
        <v>-1</v>
      </c>
      <c r="GL450">
        <v>2.16980325</v>
      </c>
      <c r="GM450">
        <v>-0.4860084427767392</v>
      </c>
      <c r="GN450">
        <v>0.04777351307929421</v>
      </c>
      <c r="GO450">
        <v>0</v>
      </c>
      <c r="GP450">
        <v>0</v>
      </c>
      <c r="GQ450">
        <v>2</v>
      </c>
      <c r="GR450" t="s">
        <v>482</v>
      </c>
      <c r="GS450">
        <v>3.13619</v>
      </c>
      <c r="GT450">
        <v>2.69005</v>
      </c>
      <c r="GU450">
        <v>0.146134</v>
      </c>
      <c r="GV450">
        <v>0.149603</v>
      </c>
      <c r="GW450">
        <v>0.105835</v>
      </c>
      <c r="GX450">
        <v>0.0980415</v>
      </c>
      <c r="GY450">
        <v>27148.8</v>
      </c>
      <c r="GZ450">
        <v>27087.9</v>
      </c>
      <c r="HA450">
        <v>29555.8</v>
      </c>
      <c r="HB450">
        <v>29435.9</v>
      </c>
      <c r="HC450">
        <v>34915.5</v>
      </c>
      <c r="HD450">
        <v>35169.6</v>
      </c>
      <c r="HE450">
        <v>41590.5</v>
      </c>
      <c r="HF450">
        <v>41823.3</v>
      </c>
      <c r="HG450">
        <v>1.92595</v>
      </c>
      <c r="HH450">
        <v>1.87497</v>
      </c>
      <c r="HI450">
        <v>0.09398910000000001</v>
      </c>
      <c r="HJ450">
        <v>0</v>
      </c>
      <c r="HK450">
        <v>28.5287</v>
      </c>
      <c r="HL450">
        <v>999.9</v>
      </c>
      <c r="HM450">
        <v>50.4</v>
      </c>
      <c r="HN450">
        <v>31.5</v>
      </c>
      <c r="HO450">
        <v>25.8816</v>
      </c>
      <c r="HP450">
        <v>61.8898</v>
      </c>
      <c r="HQ450">
        <v>25.9014</v>
      </c>
      <c r="HR450">
        <v>1</v>
      </c>
      <c r="HS450">
        <v>0.06657009999999999</v>
      </c>
      <c r="HT450">
        <v>-0.0800109</v>
      </c>
      <c r="HU450">
        <v>20.3392</v>
      </c>
      <c r="HV450">
        <v>5.21594</v>
      </c>
      <c r="HW450">
        <v>12.0129</v>
      </c>
      <c r="HX450">
        <v>4.9884</v>
      </c>
      <c r="HY450">
        <v>3.28775</v>
      </c>
      <c r="HZ450">
        <v>9999</v>
      </c>
      <c r="IA450">
        <v>9999</v>
      </c>
      <c r="IB450">
        <v>9999</v>
      </c>
      <c r="IC450">
        <v>999.9</v>
      </c>
      <c r="ID450">
        <v>1.86753</v>
      </c>
      <c r="IE450">
        <v>1.86672</v>
      </c>
      <c r="IF450">
        <v>1.86603</v>
      </c>
      <c r="IG450">
        <v>1.866</v>
      </c>
      <c r="IH450">
        <v>1.86784</v>
      </c>
      <c r="II450">
        <v>1.87027</v>
      </c>
      <c r="IJ450">
        <v>1.86891</v>
      </c>
      <c r="IK450">
        <v>1.87042</v>
      </c>
      <c r="IL450">
        <v>0</v>
      </c>
      <c r="IM450">
        <v>0</v>
      </c>
      <c r="IN450">
        <v>0</v>
      </c>
      <c r="IO450">
        <v>0</v>
      </c>
      <c r="IP450" t="s">
        <v>443</v>
      </c>
      <c r="IQ450" t="s">
        <v>444</v>
      </c>
      <c r="IR450" t="s">
        <v>445</v>
      </c>
      <c r="IS450" t="s">
        <v>445</v>
      </c>
      <c r="IT450" t="s">
        <v>445</v>
      </c>
      <c r="IU450" t="s">
        <v>445</v>
      </c>
      <c r="IV450">
        <v>0</v>
      </c>
      <c r="IW450">
        <v>100</v>
      </c>
      <c r="IX450">
        <v>100</v>
      </c>
      <c r="IY450">
        <v>0.07000000000000001</v>
      </c>
      <c r="IZ450">
        <v>0.1481</v>
      </c>
      <c r="JA450">
        <v>0.1520806729546384</v>
      </c>
      <c r="JB450">
        <v>0.0003178419753343253</v>
      </c>
      <c r="JC450">
        <v>-6.012475575984678E-07</v>
      </c>
      <c r="JD450">
        <v>7.594320938325871E-11</v>
      </c>
      <c r="JE450">
        <v>-0.06537213769188976</v>
      </c>
      <c r="JF450">
        <v>-0.002779077146552394</v>
      </c>
      <c r="JG450">
        <v>0.0007843295920201409</v>
      </c>
      <c r="JH450">
        <v>-1.211717912536145E-05</v>
      </c>
      <c r="JI450">
        <v>4</v>
      </c>
      <c r="JJ450">
        <v>2338</v>
      </c>
      <c r="JK450">
        <v>1</v>
      </c>
      <c r="JL450">
        <v>27</v>
      </c>
      <c r="JM450">
        <v>190110.6</v>
      </c>
      <c r="JN450">
        <v>190110.7</v>
      </c>
      <c r="JO450">
        <v>1.79443</v>
      </c>
      <c r="JP450">
        <v>2.25342</v>
      </c>
      <c r="JQ450">
        <v>1.39648</v>
      </c>
      <c r="JR450">
        <v>2.34863</v>
      </c>
      <c r="JS450">
        <v>1.49536</v>
      </c>
      <c r="JT450">
        <v>2.71729</v>
      </c>
      <c r="JU450">
        <v>36.5051</v>
      </c>
      <c r="JV450">
        <v>24.0612</v>
      </c>
      <c r="JW450">
        <v>18</v>
      </c>
      <c r="JX450">
        <v>488.96</v>
      </c>
      <c r="JY450">
        <v>446.955</v>
      </c>
      <c r="JZ450">
        <v>28.5303</v>
      </c>
      <c r="KA450">
        <v>28.4462</v>
      </c>
      <c r="KB450">
        <v>30.0001</v>
      </c>
      <c r="KC450">
        <v>28.277</v>
      </c>
      <c r="KD450">
        <v>28.2079</v>
      </c>
      <c r="KE450">
        <v>35.9608</v>
      </c>
      <c r="KF450">
        <v>22.8119</v>
      </c>
      <c r="KG450">
        <v>59.5146</v>
      </c>
      <c r="KH450">
        <v>28.5264</v>
      </c>
      <c r="KI450">
        <v>841.372</v>
      </c>
      <c r="KJ450">
        <v>21.769</v>
      </c>
      <c r="KK450">
        <v>101.013</v>
      </c>
      <c r="KL450">
        <v>100.568</v>
      </c>
    </row>
    <row r="451" spans="1:298">
      <c r="A451">
        <v>435</v>
      </c>
      <c r="B451">
        <v>1758654066.6</v>
      </c>
      <c r="C451">
        <v>12440.59999990463</v>
      </c>
      <c r="D451" t="s">
        <v>1318</v>
      </c>
      <c r="E451" t="s">
        <v>1319</v>
      </c>
      <c r="F451">
        <v>5</v>
      </c>
      <c r="G451" t="s">
        <v>1219</v>
      </c>
      <c r="H451" t="s">
        <v>437</v>
      </c>
      <c r="I451" t="s">
        <v>438</v>
      </c>
      <c r="J451">
        <v>1758654058.814285</v>
      </c>
      <c r="K451">
        <f>(L451)/1000</f>
        <v>0</v>
      </c>
      <c r="L451">
        <f>IF(DQ451, AO451, AI451)</f>
        <v>0</v>
      </c>
      <c r="M451">
        <f>IF(DQ451, AJ451, AH451)</f>
        <v>0</v>
      </c>
      <c r="N451">
        <f>DS451 - IF(AV451&gt;1, M451*DM451*100.0/(AX451), 0)</f>
        <v>0</v>
      </c>
      <c r="O451">
        <f>((U451-K451/2)*N451-M451)/(U451+K451/2)</f>
        <v>0</v>
      </c>
      <c r="P451">
        <f>O451*(DZ451+EA451)/1000.0</f>
        <v>0</v>
      </c>
      <c r="Q451">
        <f>(DS451 - IF(AV451&gt;1, M451*DM451*100.0/(AX451), 0))*(DZ451+EA451)/1000.0</f>
        <v>0</v>
      </c>
      <c r="R451">
        <f>2.0/((1/T451-1/S451)+SIGN(T451)*SQRT((1/T451-1/S451)*(1/T451-1/S451) + 4*DN451/((DN451+1)*(DN451+1))*(2*1/T451*1/S451-1/S451*1/S451)))</f>
        <v>0</v>
      </c>
      <c r="S451">
        <f>IF(LEFT(DO451,1)&lt;&gt;"0",IF(LEFT(DO451,1)="1",3.0,DP451),$D$5+$E$5*(EG451*DZ451/($K$5*1000))+$F$5*(EG451*DZ451/($K$5*1000))*MAX(MIN(DM451,$J$5),$I$5)*MAX(MIN(DM451,$J$5),$I$5)+$G$5*MAX(MIN(DM451,$J$5),$I$5)*(EG451*DZ451/($K$5*1000))+$H$5*(EG451*DZ451/($K$5*1000))*(EG451*DZ451/($K$5*1000)))</f>
        <v>0</v>
      </c>
      <c r="T451">
        <f>K451*(1000-(1000*0.61365*exp(17.502*X451/(240.97+X451))/(DZ451+EA451)+DU451)/2)/(1000*0.61365*exp(17.502*X451/(240.97+X451))/(DZ451+EA451)-DU451)</f>
        <v>0</v>
      </c>
      <c r="U451">
        <f>1/((DN451+1)/(R451/1.6)+1/(S451/1.37)) + DN451/((DN451+1)/(R451/1.6) + DN451/(S451/1.37))</f>
        <v>0</v>
      </c>
      <c r="V451">
        <f>(DI451*DL451)</f>
        <v>0</v>
      </c>
      <c r="W451">
        <f>(EB451+(V451+2*0.95*5.67E-8*(((EB451+$B$7)+273)^4-(EB451+273)^4)-44100*K451)/(1.84*29.3*S451+8*0.95*5.67E-8*(EB451+273)^3))</f>
        <v>0</v>
      </c>
      <c r="X451">
        <f>($C$7*EC451+$D$7*ED451+$E$7*W451)</f>
        <v>0</v>
      </c>
      <c r="Y451">
        <f>0.61365*exp(17.502*X451/(240.97+X451))</f>
        <v>0</v>
      </c>
      <c r="Z451">
        <f>(AA451/AB451*100)</f>
        <v>0</v>
      </c>
      <c r="AA451">
        <f>DU451*(DZ451+EA451)/1000</f>
        <v>0</v>
      </c>
      <c r="AB451">
        <f>0.61365*exp(17.502*EB451/(240.97+EB451))</f>
        <v>0</v>
      </c>
      <c r="AC451">
        <f>(Y451-DU451*(DZ451+EA451)/1000)</f>
        <v>0</v>
      </c>
      <c r="AD451">
        <f>(-K451*44100)</f>
        <v>0</v>
      </c>
      <c r="AE451">
        <f>2*29.3*S451*0.92*(EB451-X451)</f>
        <v>0</v>
      </c>
      <c r="AF451">
        <f>2*0.95*5.67E-8*(((EB451+$B$7)+273)^4-(X451+273)^4)</f>
        <v>0</v>
      </c>
      <c r="AG451">
        <f>V451+AF451+AD451+AE451</f>
        <v>0</v>
      </c>
      <c r="AH451">
        <f>DY451*AV451*(DT451-DS451*(1000-AV451*DV451)/(1000-AV451*DU451))/(100*DM451)</f>
        <v>0</v>
      </c>
      <c r="AI451">
        <f>1000*DY451*AV451*(DU451-DV451)/(100*DM451*(1000-AV451*DU451))</f>
        <v>0</v>
      </c>
      <c r="AJ451">
        <f>(AK451 - AL451 - DZ451*1E3/(8.314*(EB451+273.15)) * AN451/DY451 * AM451) * DY451/(100*DM451) * (1000 - DV451)/1000</f>
        <v>0</v>
      </c>
      <c r="AK451">
        <v>845.3725171252955</v>
      </c>
      <c r="AL451">
        <v>815.3769393939393</v>
      </c>
      <c r="AM451">
        <v>3.420547004233102</v>
      </c>
      <c r="AN451">
        <v>64.96045199614291</v>
      </c>
      <c r="AO451">
        <f>(AQ451 - AP451 + DZ451*1E3/(8.314*(EB451+273.15)) * AS451/DY451 * AR451) * DY451/(100*DM451) * 1000/(1000 - AQ451)</f>
        <v>0</v>
      </c>
      <c r="AP451">
        <v>21.76364955074673</v>
      </c>
      <c r="AQ451">
        <v>23.85352</v>
      </c>
      <c r="AR451">
        <v>-4.046800918370158E-05</v>
      </c>
      <c r="AS451">
        <v>107.0869197867366</v>
      </c>
      <c r="AT451">
        <v>1</v>
      </c>
      <c r="AU451">
        <v>0</v>
      </c>
      <c r="AV451">
        <f>IF(AT451*$H$13&gt;=AX451,1.0,(AX451/(AX451-AT451*$H$13)))</f>
        <v>0</v>
      </c>
      <c r="AW451">
        <f>(AV451-1)*100</f>
        <v>0</v>
      </c>
      <c r="AX451">
        <f>MAX(0,($B$13+$C$13*EG451)/(1+$D$13*EG451)*DZ451/(EB451+273)*$E$13)</f>
        <v>0</v>
      </c>
      <c r="AY451" t="s">
        <v>439</v>
      </c>
      <c r="AZ451" t="s">
        <v>439</v>
      </c>
      <c r="BA451">
        <v>0</v>
      </c>
      <c r="BB451">
        <v>0</v>
      </c>
      <c r="BC451">
        <f>1-BA451/BB451</f>
        <v>0</v>
      </c>
      <c r="BD451">
        <v>0</v>
      </c>
      <c r="BE451" t="s">
        <v>439</v>
      </c>
      <c r="BF451" t="s">
        <v>439</v>
      </c>
      <c r="BG451">
        <v>0</v>
      </c>
      <c r="BH451">
        <v>0</v>
      </c>
      <c r="BI451">
        <f>1-BG451/BH451</f>
        <v>0</v>
      </c>
      <c r="BJ451">
        <v>0.5</v>
      </c>
      <c r="BK451">
        <f>DJ451</f>
        <v>0</v>
      </c>
      <c r="BL451">
        <f>M451</f>
        <v>0</v>
      </c>
      <c r="BM451">
        <f>BI451*BJ451*BK451</f>
        <v>0</v>
      </c>
      <c r="BN451">
        <f>(BL451-BD451)/BK451</f>
        <v>0</v>
      </c>
      <c r="BO451">
        <f>(BB451-BH451)/BH451</f>
        <v>0</v>
      </c>
      <c r="BP451">
        <f>BA451/(BC451+BA451/BH451)</f>
        <v>0</v>
      </c>
      <c r="BQ451" t="s">
        <v>439</v>
      </c>
      <c r="BR451">
        <v>0</v>
      </c>
      <c r="BS451">
        <f>IF(BR451&lt;&gt;0, BR451, BP451)</f>
        <v>0</v>
      </c>
      <c r="BT451">
        <f>1-BS451/BH451</f>
        <v>0</v>
      </c>
      <c r="BU451">
        <f>(BH451-BG451)/(BH451-BS451)</f>
        <v>0</v>
      </c>
      <c r="BV451">
        <f>(BB451-BH451)/(BB451-BS451)</f>
        <v>0</v>
      </c>
      <c r="BW451">
        <f>(BH451-BG451)/(BH451-BA451)</f>
        <v>0</v>
      </c>
      <c r="BX451">
        <f>(BB451-BH451)/(BB451-BA451)</f>
        <v>0</v>
      </c>
      <c r="BY451">
        <f>(BU451*BS451/BG451)</f>
        <v>0</v>
      </c>
      <c r="BZ451">
        <f>(1-BY451)</f>
        <v>0</v>
      </c>
      <c r="DI451">
        <f>$B$11*EH451+$C$11*EI451+$F$11*ET451*(1-EW451)</f>
        <v>0</v>
      </c>
      <c r="DJ451">
        <f>DI451*DK451</f>
        <v>0</v>
      </c>
      <c r="DK451">
        <f>($B$11*$D$9+$C$11*$D$9+$F$11*((FG451+EY451)/MAX(FG451+EY451+FH451, 0.1)*$I$9+FH451/MAX(FG451+EY451+FH451, 0.1)*$J$9))/($B$11+$C$11+$F$11)</f>
        <v>0</v>
      </c>
      <c r="DL451">
        <f>($B$11*$K$9+$C$11*$K$9+$F$11*((FG451+EY451)/MAX(FG451+EY451+FH451, 0.1)*$P$9+FH451/MAX(FG451+EY451+FH451, 0.1)*$Q$9))/($B$11+$C$11+$F$11)</f>
        <v>0</v>
      </c>
      <c r="DM451">
        <v>2.96</v>
      </c>
      <c r="DN451">
        <v>0.5</v>
      </c>
      <c r="DO451" t="s">
        <v>440</v>
      </c>
      <c r="DP451">
        <v>2</v>
      </c>
      <c r="DQ451" t="b">
        <v>1</v>
      </c>
      <c r="DR451">
        <v>1758654058.814285</v>
      </c>
      <c r="DS451">
        <v>771.526142857143</v>
      </c>
      <c r="DT451">
        <v>811.1055357142857</v>
      </c>
      <c r="DU451">
        <v>23.85412142857142</v>
      </c>
      <c r="DV451">
        <v>21.73803928571428</v>
      </c>
      <c r="DW451">
        <v>771.452</v>
      </c>
      <c r="DX451">
        <v>23.70602857142857</v>
      </c>
      <c r="DY451">
        <v>500.0164642857143</v>
      </c>
      <c r="DZ451">
        <v>90.3912857142857</v>
      </c>
      <c r="EA451">
        <v>0.03021835</v>
      </c>
      <c r="EB451">
        <v>30.23775</v>
      </c>
      <c r="EC451">
        <v>30.06349285714287</v>
      </c>
      <c r="ED451">
        <v>999.9000000000002</v>
      </c>
      <c r="EE451">
        <v>0</v>
      </c>
      <c r="EF451">
        <v>0</v>
      </c>
      <c r="EG451">
        <v>9995.865</v>
      </c>
      <c r="EH451">
        <v>0</v>
      </c>
      <c r="EI451">
        <v>11.8598</v>
      </c>
      <c r="EJ451">
        <v>-39.57937500000001</v>
      </c>
      <c r="EK451">
        <v>790.3799642857144</v>
      </c>
      <c r="EL451">
        <v>829.1294642857143</v>
      </c>
      <c r="EM451">
        <v>2.116093571428572</v>
      </c>
      <c r="EN451">
        <v>811.1055357142857</v>
      </c>
      <c r="EO451">
        <v>21.73803928571428</v>
      </c>
      <c r="EP451">
        <v>2.156205714285714</v>
      </c>
      <c r="EQ451">
        <v>1.9649275</v>
      </c>
      <c r="ER451">
        <v>18.64058571428572</v>
      </c>
      <c r="ES451">
        <v>17.16451428571429</v>
      </c>
      <c r="ET451">
        <v>1999.979285714286</v>
      </c>
      <c r="EU451">
        <v>0.9799968214285714</v>
      </c>
      <c r="EV451">
        <v>0.02000328928571429</v>
      </c>
      <c r="EW451">
        <v>0</v>
      </c>
      <c r="EX451">
        <v>425.3701428571429</v>
      </c>
      <c r="EY451">
        <v>5.00097</v>
      </c>
      <c r="EZ451">
        <v>8642.940000000001</v>
      </c>
      <c r="FA451">
        <v>16707.38928571429</v>
      </c>
      <c r="FB451">
        <v>40.68699999999999</v>
      </c>
      <c r="FC451">
        <v>41.03985714285712</v>
      </c>
      <c r="FD451">
        <v>40.625</v>
      </c>
      <c r="FE451">
        <v>40.625</v>
      </c>
      <c r="FF451">
        <v>41.29871428571427</v>
      </c>
      <c r="FG451">
        <v>1955.068928571428</v>
      </c>
      <c r="FH451">
        <v>39.90500000000001</v>
      </c>
      <c r="FI451">
        <v>0</v>
      </c>
      <c r="FJ451">
        <v>1758654067.8</v>
      </c>
      <c r="FK451">
        <v>0</v>
      </c>
      <c r="FL451">
        <v>425.37188</v>
      </c>
      <c r="FM451">
        <v>-0.01692306382474548</v>
      </c>
      <c r="FN451">
        <v>1.328461551623709</v>
      </c>
      <c r="FO451">
        <v>8642.9684</v>
      </c>
      <c r="FP451">
        <v>15</v>
      </c>
      <c r="FQ451">
        <v>0</v>
      </c>
      <c r="FR451" t="s">
        <v>441</v>
      </c>
      <c r="FS451">
        <v>1747247426.5</v>
      </c>
      <c r="FT451">
        <v>1747247420.5</v>
      </c>
      <c r="FU451">
        <v>0</v>
      </c>
      <c r="FV451">
        <v>1.027</v>
      </c>
      <c r="FW451">
        <v>0.031</v>
      </c>
      <c r="FX451">
        <v>0.02</v>
      </c>
      <c r="FY451">
        <v>0.05</v>
      </c>
      <c r="FZ451">
        <v>420</v>
      </c>
      <c r="GA451">
        <v>16</v>
      </c>
      <c r="GB451">
        <v>0.01</v>
      </c>
      <c r="GC451">
        <v>0.1</v>
      </c>
      <c r="GD451">
        <v>-39.558695</v>
      </c>
      <c r="GE451">
        <v>-0.3929493433395314</v>
      </c>
      <c r="GF451">
        <v>0.0751835419157682</v>
      </c>
      <c r="GG451">
        <v>0</v>
      </c>
      <c r="GH451">
        <v>425.3245294117647</v>
      </c>
      <c r="GI451">
        <v>0.3725592114247785</v>
      </c>
      <c r="GJ451">
        <v>0.2362074406476224</v>
      </c>
      <c r="GK451">
        <v>-1</v>
      </c>
      <c r="GL451">
        <v>2.14055825</v>
      </c>
      <c r="GM451">
        <v>-0.3961025515947496</v>
      </c>
      <c r="GN451">
        <v>0.03947639876479991</v>
      </c>
      <c r="GO451">
        <v>0</v>
      </c>
      <c r="GP451">
        <v>0</v>
      </c>
      <c r="GQ451">
        <v>2</v>
      </c>
      <c r="GR451" t="s">
        <v>482</v>
      </c>
      <c r="GS451">
        <v>3.13599</v>
      </c>
      <c r="GT451">
        <v>2.69042</v>
      </c>
      <c r="GU451">
        <v>0.14822</v>
      </c>
      <c r="GV451">
        <v>0.151618</v>
      </c>
      <c r="GW451">
        <v>0.105821</v>
      </c>
      <c r="GX451">
        <v>0.098061</v>
      </c>
      <c r="GY451">
        <v>27081.9</v>
      </c>
      <c r="GZ451">
        <v>27023.7</v>
      </c>
      <c r="HA451">
        <v>29555.2</v>
      </c>
      <c r="HB451">
        <v>29436</v>
      </c>
      <c r="HC451">
        <v>34915.5</v>
      </c>
      <c r="HD451">
        <v>35168.7</v>
      </c>
      <c r="HE451">
        <v>41589.9</v>
      </c>
      <c r="HF451">
        <v>41823.1</v>
      </c>
      <c r="HG451">
        <v>1.92552</v>
      </c>
      <c r="HH451">
        <v>1.87495</v>
      </c>
      <c r="HI451">
        <v>0.09343029999999999</v>
      </c>
      <c r="HJ451">
        <v>0</v>
      </c>
      <c r="HK451">
        <v>28.5269</v>
      </c>
      <c r="HL451">
        <v>999.9</v>
      </c>
      <c r="HM451">
        <v>50.4</v>
      </c>
      <c r="HN451">
        <v>31.5</v>
      </c>
      <c r="HO451">
        <v>25.8825</v>
      </c>
      <c r="HP451">
        <v>61.8398</v>
      </c>
      <c r="HQ451">
        <v>25.9215</v>
      </c>
      <c r="HR451">
        <v>1</v>
      </c>
      <c r="HS451">
        <v>0.0663796</v>
      </c>
      <c r="HT451">
        <v>-0.115142</v>
      </c>
      <c r="HU451">
        <v>20.3394</v>
      </c>
      <c r="HV451">
        <v>5.21744</v>
      </c>
      <c r="HW451">
        <v>12.0114</v>
      </c>
      <c r="HX451">
        <v>4.9889</v>
      </c>
      <c r="HY451">
        <v>3.28793</v>
      </c>
      <c r="HZ451">
        <v>9999</v>
      </c>
      <c r="IA451">
        <v>9999</v>
      </c>
      <c r="IB451">
        <v>9999</v>
      </c>
      <c r="IC451">
        <v>999.9</v>
      </c>
      <c r="ID451">
        <v>1.86758</v>
      </c>
      <c r="IE451">
        <v>1.86674</v>
      </c>
      <c r="IF451">
        <v>1.86604</v>
      </c>
      <c r="IG451">
        <v>1.866</v>
      </c>
      <c r="IH451">
        <v>1.86786</v>
      </c>
      <c r="II451">
        <v>1.87028</v>
      </c>
      <c r="IJ451">
        <v>1.86893</v>
      </c>
      <c r="IK451">
        <v>1.87042</v>
      </c>
      <c r="IL451">
        <v>0</v>
      </c>
      <c r="IM451">
        <v>0</v>
      </c>
      <c r="IN451">
        <v>0</v>
      </c>
      <c r="IO451">
        <v>0</v>
      </c>
      <c r="IP451" t="s">
        <v>443</v>
      </c>
      <c r="IQ451" t="s">
        <v>444</v>
      </c>
      <c r="IR451" t="s">
        <v>445</v>
      </c>
      <c r="IS451" t="s">
        <v>445</v>
      </c>
      <c r="IT451" t="s">
        <v>445</v>
      </c>
      <c r="IU451" t="s">
        <v>445</v>
      </c>
      <c r="IV451">
        <v>0</v>
      </c>
      <c r="IW451">
        <v>100</v>
      </c>
      <c r="IX451">
        <v>100</v>
      </c>
      <c r="IY451">
        <v>0.061</v>
      </c>
      <c r="IZ451">
        <v>0.148</v>
      </c>
      <c r="JA451">
        <v>0.1520806729546384</v>
      </c>
      <c r="JB451">
        <v>0.0003178419753343253</v>
      </c>
      <c r="JC451">
        <v>-6.012475575984678E-07</v>
      </c>
      <c r="JD451">
        <v>7.594320938325871E-11</v>
      </c>
      <c r="JE451">
        <v>-0.06537213769188976</v>
      </c>
      <c r="JF451">
        <v>-0.002779077146552394</v>
      </c>
      <c r="JG451">
        <v>0.0007843295920201409</v>
      </c>
      <c r="JH451">
        <v>-1.211717912536145E-05</v>
      </c>
      <c r="JI451">
        <v>4</v>
      </c>
      <c r="JJ451">
        <v>2338</v>
      </c>
      <c r="JK451">
        <v>1</v>
      </c>
      <c r="JL451">
        <v>27</v>
      </c>
      <c r="JM451">
        <v>190110.7</v>
      </c>
      <c r="JN451">
        <v>190110.8</v>
      </c>
      <c r="JO451">
        <v>1.82129</v>
      </c>
      <c r="JP451">
        <v>2.25098</v>
      </c>
      <c r="JQ451">
        <v>1.39771</v>
      </c>
      <c r="JR451">
        <v>2.34741</v>
      </c>
      <c r="JS451">
        <v>1.49536</v>
      </c>
      <c r="JT451">
        <v>2.70752</v>
      </c>
      <c r="JU451">
        <v>36.5051</v>
      </c>
      <c r="JV451">
        <v>24.0612</v>
      </c>
      <c r="JW451">
        <v>18</v>
      </c>
      <c r="JX451">
        <v>488.696</v>
      </c>
      <c r="JY451">
        <v>446.94</v>
      </c>
      <c r="JZ451">
        <v>28.4642</v>
      </c>
      <c r="KA451">
        <v>28.4462</v>
      </c>
      <c r="KB451">
        <v>30.0002</v>
      </c>
      <c r="KC451">
        <v>28.2776</v>
      </c>
      <c r="KD451">
        <v>28.2079</v>
      </c>
      <c r="KE451">
        <v>36.494</v>
      </c>
      <c r="KF451">
        <v>22.8119</v>
      </c>
      <c r="KG451">
        <v>59.5146</v>
      </c>
      <c r="KH451">
        <v>28.4672</v>
      </c>
      <c r="KI451">
        <v>854.73</v>
      </c>
      <c r="KJ451">
        <v>21.7715</v>
      </c>
      <c r="KK451">
        <v>101.011</v>
      </c>
      <c r="KL451">
        <v>100.567</v>
      </c>
    </row>
    <row r="452" spans="1:298">
      <c r="A452">
        <v>436</v>
      </c>
      <c r="B452">
        <v>1758654071.6</v>
      </c>
      <c r="C452">
        <v>12445.59999990463</v>
      </c>
      <c r="D452" t="s">
        <v>1320</v>
      </c>
      <c r="E452" t="s">
        <v>1321</v>
      </c>
      <c r="F452">
        <v>5</v>
      </c>
      <c r="G452" t="s">
        <v>1219</v>
      </c>
      <c r="H452" t="s">
        <v>437</v>
      </c>
      <c r="I452" t="s">
        <v>438</v>
      </c>
      <c r="J452">
        <v>1758654064.1</v>
      </c>
      <c r="K452">
        <f>(L452)/1000</f>
        <v>0</v>
      </c>
      <c r="L452">
        <f>IF(DQ452, AO452, AI452)</f>
        <v>0</v>
      </c>
      <c r="M452">
        <f>IF(DQ452, AJ452, AH452)</f>
        <v>0</v>
      </c>
      <c r="N452">
        <f>DS452 - IF(AV452&gt;1, M452*DM452*100.0/(AX452), 0)</f>
        <v>0</v>
      </c>
      <c r="O452">
        <f>((U452-K452/2)*N452-M452)/(U452+K452/2)</f>
        <v>0</v>
      </c>
      <c r="P452">
        <f>O452*(DZ452+EA452)/1000.0</f>
        <v>0</v>
      </c>
      <c r="Q452">
        <f>(DS452 - IF(AV452&gt;1, M452*DM452*100.0/(AX452), 0))*(DZ452+EA452)/1000.0</f>
        <v>0</v>
      </c>
      <c r="R452">
        <f>2.0/((1/T452-1/S452)+SIGN(T452)*SQRT((1/T452-1/S452)*(1/T452-1/S452) + 4*DN452/((DN452+1)*(DN452+1))*(2*1/T452*1/S452-1/S452*1/S452)))</f>
        <v>0</v>
      </c>
      <c r="S452">
        <f>IF(LEFT(DO452,1)&lt;&gt;"0",IF(LEFT(DO452,1)="1",3.0,DP452),$D$5+$E$5*(EG452*DZ452/($K$5*1000))+$F$5*(EG452*DZ452/($K$5*1000))*MAX(MIN(DM452,$J$5),$I$5)*MAX(MIN(DM452,$J$5),$I$5)+$G$5*MAX(MIN(DM452,$J$5),$I$5)*(EG452*DZ452/($K$5*1000))+$H$5*(EG452*DZ452/($K$5*1000))*(EG452*DZ452/($K$5*1000)))</f>
        <v>0</v>
      </c>
      <c r="T452">
        <f>K452*(1000-(1000*0.61365*exp(17.502*X452/(240.97+X452))/(DZ452+EA452)+DU452)/2)/(1000*0.61365*exp(17.502*X452/(240.97+X452))/(DZ452+EA452)-DU452)</f>
        <v>0</v>
      </c>
      <c r="U452">
        <f>1/((DN452+1)/(R452/1.6)+1/(S452/1.37)) + DN452/((DN452+1)/(R452/1.6) + DN452/(S452/1.37))</f>
        <v>0</v>
      </c>
      <c r="V452">
        <f>(DI452*DL452)</f>
        <v>0</v>
      </c>
      <c r="W452">
        <f>(EB452+(V452+2*0.95*5.67E-8*(((EB452+$B$7)+273)^4-(EB452+273)^4)-44100*K452)/(1.84*29.3*S452+8*0.95*5.67E-8*(EB452+273)^3))</f>
        <v>0</v>
      </c>
      <c r="X452">
        <f>($C$7*EC452+$D$7*ED452+$E$7*W452)</f>
        <v>0</v>
      </c>
      <c r="Y452">
        <f>0.61365*exp(17.502*X452/(240.97+X452))</f>
        <v>0</v>
      </c>
      <c r="Z452">
        <f>(AA452/AB452*100)</f>
        <v>0</v>
      </c>
      <c r="AA452">
        <f>DU452*(DZ452+EA452)/1000</f>
        <v>0</v>
      </c>
      <c r="AB452">
        <f>0.61365*exp(17.502*EB452/(240.97+EB452))</f>
        <v>0</v>
      </c>
      <c r="AC452">
        <f>(Y452-DU452*(DZ452+EA452)/1000)</f>
        <v>0</v>
      </c>
      <c r="AD452">
        <f>(-K452*44100)</f>
        <v>0</v>
      </c>
      <c r="AE452">
        <f>2*29.3*S452*0.92*(EB452-X452)</f>
        <v>0</v>
      </c>
      <c r="AF452">
        <f>2*0.95*5.67E-8*(((EB452+$B$7)+273)^4-(X452+273)^4)</f>
        <v>0</v>
      </c>
      <c r="AG452">
        <f>V452+AF452+AD452+AE452</f>
        <v>0</v>
      </c>
      <c r="AH452">
        <f>DY452*AV452*(DT452-DS452*(1000-AV452*DV452)/(1000-AV452*DU452))/(100*DM452)</f>
        <v>0</v>
      </c>
      <c r="AI452">
        <f>1000*DY452*AV452*(DU452-DV452)/(100*DM452*(1000-AV452*DU452))</f>
        <v>0</v>
      </c>
      <c r="AJ452">
        <f>(AK452 - AL452 - DZ452*1E3/(8.314*(EB452+273.15)) * AN452/DY452 * AM452) * DY452/(100*DM452) * (1000 - DV452)/1000</f>
        <v>0</v>
      </c>
      <c r="AK452">
        <v>862.5397563540602</v>
      </c>
      <c r="AL452">
        <v>832.5992909090907</v>
      </c>
      <c r="AM452">
        <v>3.451040684747158</v>
      </c>
      <c r="AN452">
        <v>64.96045199614291</v>
      </c>
      <c r="AO452">
        <f>(AQ452 - AP452 + DZ452*1E3/(8.314*(EB452+273.15)) * AS452/DY452 * AR452) * DY452/(100*DM452) * 1000/(1000 - AQ452)</f>
        <v>0</v>
      </c>
      <c r="AP452">
        <v>21.76552639360503</v>
      </c>
      <c r="AQ452">
        <v>23.8434903030303</v>
      </c>
      <c r="AR452">
        <v>-8.453335201446212E-05</v>
      </c>
      <c r="AS452">
        <v>107.0869197867366</v>
      </c>
      <c r="AT452">
        <v>1</v>
      </c>
      <c r="AU452">
        <v>0</v>
      </c>
      <c r="AV452">
        <f>IF(AT452*$H$13&gt;=AX452,1.0,(AX452/(AX452-AT452*$H$13)))</f>
        <v>0</v>
      </c>
      <c r="AW452">
        <f>(AV452-1)*100</f>
        <v>0</v>
      </c>
      <c r="AX452">
        <f>MAX(0,($B$13+$C$13*EG452)/(1+$D$13*EG452)*DZ452/(EB452+273)*$E$13)</f>
        <v>0</v>
      </c>
      <c r="AY452" t="s">
        <v>439</v>
      </c>
      <c r="AZ452" t="s">
        <v>439</v>
      </c>
      <c r="BA452">
        <v>0</v>
      </c>
      <c r="BB452">
        <v>0</v>
      </c>
      <c r="BC452">
        <f>1-BA452/BB452</f>
        <v>0</v>
      </c>
      <c r="BD452">
        <v>0</v>
      </c>
      <c r="BE452" t="s">
        <v>439</v>
      </c>
      <c r="BF452" t="s">
        <v>439</v>
      </c>
      <c r="BG452">
        <v>0</v>
      </c>
      <c r="BH452">
        <v>0</v>
      </c>
      <c r="BI452">
        <f>1-BG452/BH452</f>
        <v>0</v>
      </c>
      <c r="BJ452">
        <v>0.5</v>
      </c>
      <c r="BK452">
        <f>DJ452</f>
        <v>0</v>
      </c>
      <c r="BL452">
        <f>M452</f>
        <v>0</v>
      </c>
      <c r="BM452">
        <f>BI452*BJ452*BK452</f>
        <v>0</v>
      </c>
      <c r="BN452">
        <f>(BL452-BD452)/BK452</f>
        <v>0</v>
      </c>
      <c r="BO452">
        <f>(BB452-BH452)/BH452</f>
        <v>0</v>
      </c>
      <c r="BP452">
        <f>BA452/(BC452+BA452/BH452)</f>
        <v>0</v>
      </c>
      <c r="BQ452" t="s">
        <v>439</v>
      </c>
      <c r="BR452">
        <v>0</v>
      </c>
      <c r="BS452">
        <f>IF(BR452&lt;&gt;0, BR452, BP452)</f>
        <v>0</v>
      </c>
      <c r="BT452">
        <f>1-BS452/BH452</f>
        <v>0</v>
      </c>
      <c r="BU452">
        <f>(BH452-BG452)/(BH452-BS452)</f>
        <v>0</v>
      </c>
      <c r="BV452">
        <f>(BB452-BH452)/(BB452-BS452)</f>
        <v>0</v>
      </c>
      <c r="BW452">
        <f>(BH452-BG452)/(BH452-BA452)</f>
        <v>0</v>
      </c>
      <c r="BX452">
        <f>(BB452-BH452)/(BB452-BA452)</f>
        <v>0</v>
      </c>
      <c r="BY452">
        <f>(BU452*BS452/BG452)</f>
        <v>0</v>
      </c>
      <c r="BZ452">
        <f>(1-BY452)</f>
        <v>0</v>
      </c>
      <c r="DI452">
        <f>$B$11*EH452+$C$11*EI452+$F$11*ET452*(1-EW452)</f>
        <v>0</v>
      </c>
      <c r="DJ452">
        <f>DI452*DK452</f>
        <v>0</v>
      </c>
      <c r="DK452">
        <f>($B$11*$D$9+$C$11*$D$9+$F$11*((FG452+EY452)/MAX(FG452+EY452+FH452, 0.1)*$I$9+FH452/MAX(FG452+EY452+FH452, 0.1)*$J$9))/($B$11+$C$11+$F$11)</f>
        <v>0</v>
      </c>
      <c r="DL452">
        <f>($B$11*$K$9+$C$11*$K$9+$F$11*((FG452+EY452)/MAX(FG452+EY452+FH452, 0.1)*$P$9+FH452/MAX(FG452+EY452+FH452, 0.1)*$Q$9))/($B$11+$C$11+$F$11)</f>
        <v>0</v>
      </c>
      <c r="DM452">
        <v>2.96</v>
      </c>
      <c r="DN452">
        <v>0.5</v>
      </c>
      <c r="DO452" t="s">
        <v>440</v>
      </c>
      <c r="DP452">
        <v>2</v>
      </c>
      <c r="DQ452" t="b">
        <v>1</v>
      </c>
      <c r="DR452">
        <v>1758654064.1</v>
      </c>
      <c r="DS452">
        <v>789.2455555555555</v>
      </c>
      <c r="DT452">
        <v>828.8808518518517</v>
      </c>
      <c r="DU452">
        <v>23.85372962962963</v>
      </c>
      <c r="DV452">
        <v>21.75634814814815</v>
      </c>
      <c r="DW452">
        <v>789.1798888888889</v>
      </c>
      <c r="DX452">
        <v>23.70564814814815</v>
      </c>
      <c r="DY452">
        <v>500.0022592592593</v>
      </c>
      <c r="DZ452">
        <v>90.39076666666668</v>
      </c>
      <c r="EA452">
        <v>0.03016253333333333</v>
      </c>
      <c r="EB452">
        <v>30.21847407407407</v>
      </c>
      <c r="EC452">
        <v>30.05362592592592</v>
      </c>
      <c r="ED452">
        <v>999.9000000000001</v>
      </c>
      <c r="EE452">
        <v>0</v>
      </c>
      <c r="EF452">
        <v>0</v>
      </c>
      <c r="EG452">
        <v>9991.854444444443</v>
      </c>
      <c r="EH452">
        <v>0</v>
      </c>
      <c r="EI452">
        <v>11.8598</v>
      </c>
      <c r="EJ452">
        <v>-39.63521481481482</v>
      </c>
      <c r="EK452">
        <v>808.5319259259259</v>
      </c>
      <c r="EL452">
        <v>847.3153333333333</v>
      </c>
      <c r="EM452">
        <v>2.097397037037037</v>
      </c>
      <c r="EN452">
        <v>828.8808518518517</v>
      </c>
      <c r="EO452">
        <v>21.75634814814815</v>
      </c>
      <c r="EP452">
        <v>2.156157777777778</v>
      </c>
      <c r="EQ452">
        <v>1.966571111111111</v>
      </c>
      <c r="ER452">
        <v>18.64023333333333</v>
      </c>
      <c r="ES452">
        <v>17.17772592592592</v>
      </c>
      <c r="ET452">
        <v>2000.019259259259</v>
      </c>
      <c r="EU452">
        <v>0.9799967777777776</v>
      </c>
      <c r="EV452">
        <v>0.02000335925925927</v>
      </c>
      <c r="EW452">
        <v>0</v>
      </c>
      <c r="EX452">
        <v>425.357</v>
      </c>
      <c r="EY452">
        <v>5.00097</v>
      </c>
      <c r="EZ452">
        <v>8643.308518518517</v>
      </c>
      <c r="FA452">
        <v>16707.71851851852</v>
      </c>
      <c r="FB452">
        <v>40.68699999999999</v>
      </c>
      <c r="FC452">
        <v>41.04592592592593</v>
      </c>
      <c r="FD452">
        <v>40.625</v>
      </c>
      <c r="FE452">
        <v>40.625</v>
      </c>
      <c r="FF452">
        <v>41.28903703703703</v>
      </c>
      <c r="FG452">
        <v>1955.107407407407</v>
      </c>
      <c r="FH452">
        <v>39.90814814814815</v>
      </c>
      <c r="FI452">
        <v>0</v>
      </c>
      <c r="FJ452">
        <v>1758654072.6</v>
      </c>
      <c r="FK452">
        <v>0</v>
      </c>
      <c r="FL452">
        <v>425.353</v>
      </c>
      <c r="FM452">
        <v>-1.005769229594789</v>
      </c>
      <c r="FN452">
        <v>2.898461555496436</v>
      </c>
      <c r="FO452">
        <v>8643.281999999999</v>
      </c>
      <c r="FP452">
        <v>15</v>
      </c>
      <c r="FQ452">
        <v>0</v>
      </c>
      <c r="FR452" t="s">
        <v>441</v>
      </c>
      <c r="FS452">
        <v>1747247426.5</v>
      </c>
      <c r="FT452">
        <v>1747247420.5</v>
      </c>
      <c r="FU452">
        <v>0</v>
      </c>
      <c r="FV452">
        <v>1.027</v>
      </c>
      <c r="FW452">
        <v>0.031</v>
      </c>
      <c r="FX452">
        <v>0.02</v>
      </c>
      <c r="FY452">
        <v>0.05</v>
      </c>
      <c r="FZ452">
        <v>420</v>
      </c>
      <c r="GA452">
        <v>16</v>
      </c>
      <c r="GB452">
        <v>0.01</v>
      </c>
      <c r="GC452">
        <v>0.1</v>
      </c>
      <c r="GD452">
        <v>-39.59243902439025</v>
      </c>
      <c r="GE452">
        <v>-0.6694620209059423</v>
      </c>
      <c r="GF452">
        <v>0.08391505251188661</v>
      </c>
      <c r="GG452">
        <v>0</v>
      </c>
      <c r="GH452">
        <v>425.3478235294118</v>
      </c>
      <c r="GI452">
        <v>-0.2262184860129412</v>
      </c>
      <c r="GJ452">
        <v>0.2165755500007577</v>
      </c>
      <c r="GK452">
        <v>-1</v>
      </c>
      <c r="GL452">
        <v>2.11119756097561</v>
      </c>
      <c r="GM452">
        <v>-0.2341737282229982</v>
      </c>
      <c r="GN452">
        <v>0.02379810330426418</v>
      </c>
      <c r="GO452">
        <v>0</v>
      </c>
      <c r="GP452">
        <v>0</v>
      </c>
      <c r="GQ452">
        <v>2</v>
      </c>
      <c r="GR452" t="s">
        <v>482</v>
      </c>
      <c r="GS452">
        <v>3.136</v>
      </c>
      <c r="GT452">
        <v>2.69075</v>
      </c>
      <c r="GU452">
        <v>0.150293</v>
      </c>
      <c r="GV452">
        <v>0.153625</v>
      </c>
      <c r="GW452">
        <v>0.105786</v>
      </c>
      <c r="GX452">
        <v>0.0980646</v>
      </c>
      <c r="GY452">
        <v>27016.6</v>
      </c>
      <c r="GZ452">
        <v>26959.7</v>
      </c>
      <c r="HA452">
        <v>29555.8</v>
      </c>
      <c r="HB452">
        <v>29436</v>
      </c>
      <c r="HC452">
        <v>34917.5</v>
      </c>
      <c r="HD452">
        <v>35168.5</v>
      </c>
      <c r="HE452">
        <v>41590.5</v>
      </c>
      <c r="HF452">
        <v>41823</v>
      </c>
      <c r="HG452">
        <v>1.92515</v>
      </c>
      <c r="HH452">
        <v>1.87547</v>
      </c>
      <c r="HI452">
        <v>0.0933558</v>
      </c>
      <c r="HJ452">
        <v>0</v>
      </c>
      <c r="HK452">
        <v>28.5239</v>
      </c>
      <c r="HL452">
        <v>999.9</v>
      </c>
      <c r="HM452">
        <v>50.3</v>
      </c>
      <c r="HN452">
        <v>31.5</v>
      </c>
      <c r="HO452">
        <v>25.8282</v>
      </c>
      <c r="HP452">
        <v>61.9998</v>
      </c>
      <c r="HQ452">
        <v>25.8293</v>
      </c>
      <c r="HR452">
        <v>1</v>
      </c>
      <c r="HS452">
        <v>0.0663593</v>
      </c>
      <c r="HT452">
        <v>-0.133576</v>
      </c>
      <c r="HU452">
        <v>20.3395</v>
      </c>
      <c r="HV452">
        <v>5.21789</v>
      </c>
      <c r="HW452">
        <v>12.0128</v>
      </c>
      <c r="HX452">
        <v>4.98895</v>
      </c>
      <c r="HY452">
        <v>3.28772</v>
      </c>
      <c r="HZ452">
        <v>9999</v>
      </c>
      <c r="IA452">
        <v>9999</v>
      </c>
      <c r="IB452">
        <v>9999</v>
      </c>
      <c r="IC452">
        <v>999.9</v>
      </c>
      <c r="ID452">
        <v>1.86755</v>
      </c>
      <c r="IE452">
        <v>1.86673</v>
      </c>
      <c r="IF452">
        <v>1.86604</v>
      </c>
      <c r="IG452">
        <v>1.866</v>
      </c>
      <c r="IH452">
        <v>1.86786</v>
      </c>
      <c r="II452">
        <v>1.87027</v>
      </c>
      <c r="IJ452">
        <v>1.86891</v>
      </c>
      <c r="IK452">
        <v>1.87042</v>
      </c>
      <c r="IL452">
        <v>0</v>
      </c>
      <c r="IM452">
        <v>0</v>
      </c>
      <c r="IN452">
        <v>0</v>
      </c>
      <c r="IO452">
        <v>0</v>
      </c>
      <c r="IP452" t="s">
        <v>443</v>
      </c>
      <c r="IQ452" t="s">
        <v>444</v>
      </c>
      <c r="IR452" t="s">
        <v>445</v>
      </c>
      <c r="IS452" t="s">
        <v>445</v>
      </c>
      <c r="IT452" t="s">
        <v>445</v>
      </c>
      <c r="IU452" t="s">
        <v>445</v>
      </c>
      <c r="IV452">
        <v>0</v>
      </c>
      <c r="IW452">
        <v>100</v>
      </c>
      <c r="IX452">
        <v>100</v>
      </c>
      <c r="IY452">
        <v>0.053</v>
      </c>
      <c r="IZ452">
        <v>0.1479</v>
      </c>
      <c r="JA452">
        <v>0.1520806729546384</v>
      </c>
      <c r="JB452">
        <v>0.0003178419753343253</v>
      </c>
      <c r="JC452">
        <v>-6.012475575984678E-07</v>
      </c>
      <c r="JD452">
        <v>7.594320938325871E-11</v>
      </c>
      <c r="JE452">
        <v>-0.06537213769188976</v>
      </c>
      <c r="JF452">
        <v>-0.002779077146552394</v>
      </c>
      <c r="JG452">
        <v>0.0007843295920201409</v>
      </c>
      <c r="JH452">
        <v>-1.211717912536145E-05</v>
      </c>
      <c r="JI452">
        <v>4</v>
      </c>
      <c r="JJ452">
        <v>2338</v>
      </c>
      <c r="JK452">
        <v>1</v>
      </c>
      <c r="JL452">
        <v>27</v>
      </c>
      <c r="JM452">
        <v>190110.8</v>
      </c>
      <c r="JN452">
        <v>190110.9</v>
      </c>
      <c r="JO452">
        <v>1.85181</v>
      </c>
      <c r="JP452">
        <v>2.25342</v>
      </c>
      <c r="JQ452">
        <v>1.39648</v>
      </c>
      <c r="JR452">
        <v>2.34985</v>
      </c>
      <c r="JS452">
        <v>1.49536</v>
      </c>
      <c r="JT452">
        <v>2.56592</v>
      </c>
      <c r="JU452">
        <v>36.5051</v>
      </c>
      <c r="JV452">
        <v>24.0612</v>
      </c>
      <c r="JW452">
        <v>18</v>
      </c>
      <c r="JX452">
        <v>488.475</v>
      </c>
      <c r="JY452">
        <v>447.264</v>
      </c>
      <c r="JZ452">
        <v>28.4145</v>
      </c>
      <c r="KA452">
        <v>28.4462</v>
      </c>
      <c r="KB452">
        <v>30.0001</v>
      </c>
      <c r="KC452">
        <v>28.2794</v>
      </c>
      <c r="KD452">
        <v>28.2079</v>
      </c>
      <c r="KE452">
        <v>37.1101</v>
      </c>
      <c r="KF452">
        <v>22.8119</v>
      </c>
      <c r="KG452">
        <v>59.5146</v>
      </c>
      <c r="KH452">
        <v>28.4169</v>
      </c>
      <c r="KI452">
        <v>874.766</v>
      </c>
      <c r="KJ452">
        <v>21.7811</v>
      </c>
      <c r="KK452">
        <v>101.013</v>
      </c>
      <c r="KL452">
        <v>100.567</v>
      </c>
    </row>
    <row r="453" spans="1:298">
      <c r="A453">
        <v>437</v>
      </c>
      <c r="B453">
        <v>1758654076.6</v>
      </c>
      <c r="C453">
        <v>12450.59999990463</v>
      </c>
      <c r="D453" t="s">
        <v>1322</v>
      </c>
      <c r="E453" t="s">
        <v>1323</v>
      </c>
      <c r="F453">
        <v>5</v>
      </c>
      <c r="G453" t="s">
        <v>1219</v>
      </c>
      <c r="H453" t="s">
        <v>437</v>
      </c>
      <c r="I453" t="s">
        <v>438</v>
      </c>
      <c r="J453">
        <v>1758654068.814285</v>
      </c>
      <c r="K453">
        <f>(L453)/1000</f>
        <v>0</v>
      </c>
      <c r="L453">
        <f>IF(DQ453, AO453, AI453)</f>
        <v>0</v>
      </c>
      <c r="M453">
        <f>IF(DQ453, AJ453, AH453)</f>
        <v>0</v>
      </c>
      <c r="N453">
        <f>DS453 - IF(AV453&gt;1, M453*DM453*100.0/(AX453), 0)</f>
        <v>0</v>
      </c>
      <c r="O453">
        <f>((U453-K453/2)*N453-M453)/(U453+K453/2)</f>
        <v>0</v>
      </c>
      <c r="P453">
        <f>O453*(DZ453+EA453)/1000.0</f>
        <v>0</v>
      </c>
      <c r="Q453">
        <f>(DS453 - IF(AV453&gt;1, M453*DM453*100.0/(AX453), 0))*(DZ453+EA453)/1000.0</f>
        <v>0</v>
      </c>
      <c r="R453">
        <f>2.0/((1/T453-1/S453)+SIGN(T453)*SQRT((1/T453-1/S453)*(1/T453-1/S453) + 4*DN453/((DN453+1)*(DN453+1))*(2*1/T453*1/S453-1/S453*1/S453)))</f>
        <v>0</v>
      </c>
      <c r="S453">
        <f>IF(LEFT(DO453,1)&lt;&gt;"0",IF(LEFT(DO453,1)="1",3.0,DP453),$D$5+$E$5*(EG453*DZ453/($K$5*1000))+$F$5*(EG453*DZ453/($K$5*1000))*MAX(MIN(DM453,$J$5),$I$5)*MAX(MIN(DM453,$J$5),$I$5)+$G$5*MAX(MIN(DM453,$J$5),$I$5)*(EG453*DZ453/($K$5*1000))+$H$5*(EG453*DZ453/($K$5*1000))*(EG453*DZ453/($K$5*1000)))</f>
        <v>0</v>
      </c>
      <c r="T453">
        <f>K453*(1000-(1000*0.61365*exp(17.502*X453/(240.97+X453))/(DZ453+EA453)+DU453)/2)/(1000*0.61365*exp(17.502*X453/(240.97+X453))/(DZ453+EA453)-DU453)</f>
        <v>0</v>
      </c>
      <c r="U453">
        <f>1/((DN453+1)/(R453/1.6)+1/(S453/1.37)) + DN453/((DN453+1)/(R453/1.6) + DN453/(S453/1.37))</f>
        <v>0</v>
      </c>
      <c r="V453">
        <f>(DI453*DL453)</f>
        <v>0</v>
      </c>
      <c r="W453">
        <f>(EB453+(V453+2*0.95*5.67E-8*(((EB453+$B$7)+273)^4-(EB453+273)^4)-44100*K453)/(1.84*29.3*S453+8*0.95*5.67E-8*(EB453+273)^3))</f>
        <v>0</v>
      </c>
      <c r="X453">
        <f>($C$7*EC453+$D$7*ED453+$E$7*W453)</f>
        <v>0</v>
      </c>
      <c r="Y453">
        <f>0.61365*exp(17.502*X453/(240.97+X453))</f>
        <v>0</v>
      </c>
      <c r="Z453">
        <f>(AA453/AB453*100)</f>
        <v>0</v>
      </c>
      <c r="AA453">
        <f>DU453*(DZ453+EA453)/1000</f>
        <v>0</v>
      </c>
      <c r="AB453">
        <f>0.61365*exp(17.502*EB453/(240.97+EB453))</f>
        <v>0</v>
      </c>
      <c r="AC453">
        <f>(Y453-DU453*(DZ453+EA453)/1000)</f>
        <v>0</v>
      </c>
      <c r="AD453">
        <f>(-K453*44100)</f>
        <v>0</v>
      </c>
      <c r="AE453">
        <f>2*29.3*S453*0.92*(EB453-X453)</f>
        <v>0</v>
      </c>
      <c r="AF453">
        <f>2*0.95*5.67E-8*(((EB453+$B$7)+273)^4-(X453+273)^4)</f>
        <v>0</v>
      </c>
      <c r="AG453">
        <f>V453+AF453+AD453+AE453</f>
        <v>0</v>
      </c>
      <c r="AH453">
        <f>DY453*AV453*(DT453-DS453*(1000-AV453*DV453)/(1000-AV453*DU453))/(100*DM453)</f>
        <v>0</v>
      </c>
      <c r="AI453">
        <f>1000*DY453*AV453*(DU453-DV453)/(100*DM453*(1000-AV453*DU453))</f>
        <v>0</v>
      </c>
      <c r="AJ453">
        <f>(AK453 - AL453 - DZ453*1E3/(8.314*(EB453+273.15)) * AN453/DY453 * AM453) * DY453/(100*DM453) * (1000 - DV453)/1000</f>
        <v>0</v>
      </c>
      <c r="AK453">
        <v>879.5923114586703</v>
      </c>
      <c r="AL453">
        <v>849.6292545454539</v>
      </c>
      <c r="AM453">
        <v>3.40133393600642</v>
      </c>
      <c r="AN453">
        <v>64.96045199614291</v>
      </c>
      <c r="AO453">
        <f>(AQ453 - AP453 + DZ453*1E3/(8.314*(EB453+273.15)) * AS453/DY453 * AR453) * DY453/(100*DM453) * 1000/(1000 - AQ453)</f>
        <v>0</v>
      </c>
      <c r="AP453">
        <v>21.76587211382965</v>
      </c>
      <c r="AQ453">
        <v>23.83041757575756</v>
      </c>
      <c r="AR453">
        <v>-8.537305498250111E-05</v>
      </c>
      <c r="AS453">
        <v>107.0869197867366</v>
      </c>
      <c r="AT453">
        <v>1</v>
      </c>
      <c r="AU453">
        <v>0</v>
      </c>
      <c r="AV453">
        <f>IF(AT453*$H$13&gt;=AX453,1.0,(AX453/(AX453-AT453*$H$13)))</f>
        <v>0</v>
      </c>
      <c r="AW453">
        <f>(AV453-1)*100</f>
        <v>0</v>
      </c>
      <c r="AX453">
        <f>MAX(0,($B$13+$C$13*EG453)/(1+$D$13*EG453)*DZ453/(EB453+273)*$E$13)</f>
        <v>0</v>
      </c>
      <c r="AY453" t="s">
        <v>439</v>
      </c>
      <c r="AZ453" t="s">
        <v>439</v>
      </c>
      <c r="BA453">
        <v>0</v>
      </c>
      <c r="BB453">
        <v>0</v>
      </c>
      <c r="BC453">
        <f>1-BA453/BB453</f>
        <v>0</v>
      </c>
      <c r="BD453">
        <v>0</v>
      </c>
      <c r="BE453" t="s">
        <v>439</v>
      </c>
      <c r="BF453" t="s">
        <v>439</v>
      </c>
      <c r="BG453">
        <v>0</v>
      </c>
      <c r="BH453">
        <v>0</v>
      </c>
      <c r="BI453">
        <f>1-BG453/BH453</f>
        <v>0</v>
      </c>
      <c r="BJ453">
        <v>0.5</v>
      </c>
      <c r="BK453">
        <f>DJ453</f>
        <v>0</v>
      </c>
      <c r="BL453">
        <f>M453</f>
        <v>0</v>
      </c>
      <c r="BM453">
        <f>BI453*BJ453*BK453</f>
        <v>0</v>
      </c>
      <c r="BN453">
        <f>(BL453-BD453)/BK453</f>
        <v>0</v>
      </c>
      <c r="BO453">
        <f>(BB453-BH453)/BH453</f>
        <v>0</v>
      </c>
      <c r="BP453">
        <f>BA453/(BC453+BA453/BH453)</f>
        <v>0</v>
      </c>
      <c r="BQ453" t="s">
        <v>439</v>
      </c>
      <c r="BR453">
        <v>0</v>
      </c>
      <c r="BS453">
        <f>IF(BR453&lt;&gt;0, BR453, BP453)</f>
        <v>0</v>
      </c>
      <c r="BT453">
        <f>1-BS453/BH453</f>
        <v>0</v>
      </c>
      <c r="BU453">
        <f>(BH453-BG453)/(BH453-BS453)</f>
        <v>0</v>
      </c>
      <c r="BV453">
        <f>(BB453-BH453)/(BB453-BS453)</f>
        <v>0</v>
      </c>
      <c r="BW453">
        <f>(BH453-BG453)/(BH453-BA453)</f>
        <v>0</v>
      </c>
      <c r="BX453">
        <f>(BB453-BH453)/(BB453-BA453)</f>
        <v>0</v>
      </c>
      <c r="BY453">
        <f>(BU453*BS453/BG453)</f>
        <v>0</v>
      </c>
      <c r="BZ453">
        <f>(1-BY453)</f>
        <v>0</v>
      </c>
      <c r="DI453">
        <f>$B$11*EH453+$C$11*EI453+$F$11*ET453*(1-EW453)</f>
        <v>0</v>
      </c>
      <c r="DJ453">
        <f>DI453*DK453</f>
        <v>0</v>
      </c>
      <c r="DK453">
        <f>($B$11*$D$9+$C$11*$D$9+$F$11*((FG453+EY453)/MAX(FG453+EY453+FH453, 0.1)*$I$9+FH453/MAX(FG453+EY453+FH453, 0.1)*$J$9))/($B$11+$C$11+$F$11)</f>
        <v>0</v>
      </c>
      <c r="DL453">
        <f>($B$11*$K$9+$C$11*$K$9+$F$11*((FG453+EY453)/MAX(FG453+EY453+FH453, 0.1)*$P$9+FH453/MAX(FG453+EY453+FH453, 0.1)*$Q$9))/($B$11+$C$11+$F$11)</f>
        <v>0</v>
      </c>
      <c r="DM453">
        <v>2.96</v>
      </c>
      <c r="DN453">
        <v>0.5</v>
      </c>
      <c r="DO453" t="s">
        <v>440</v>
      </c>
      <c r="DP453">
        <v>2</v>
      </c>
      <c r="DQ453" t="b">
        <v>1</v>
      </c>
      <c r="DR453">
        <v>1758654068.814285</v>
      </c>
      <c r="DS453">
        <v>805.0443571428571</v>
      </c>
      <c r="DT453">
        <v>844.6743571428572</v>
      </c>
      <c r="DU453">
        <v>23.84683928571429</v>
      </c>
      <c r="DV453">
        <v>21.76456428571429</v>
      </c>
      <c r="DW453">
        <v>804.9865714285717</v>
      </c>
      <c r="DX453">
        <v>23.69885</v>
      </c>
      <c r="DY453">
        <v>500.0092142857143</v>
      </c>
      <c r="DZ453">
        <v>90.39003214285712</v>
      </c>
      <c r="EA453">
        <v>0.03016814285714286</v>
      </c>
      <c r="EB453">
        <v>30.20740357142857</v>
      </c>
      <c r="EC453">
        <v>30.04774642857143</v>
      </c>
      <c r="ED453">
        <v>999.9000000000002</v>
      </c>
      <c r="EE453">
        <v>0</v>
      </c>
      <c r="EF453">
        <v>0</v>
      </c>
      <c r="EG453">
        <v>9992.320357142857</v>
      </c>
      <c r="EH453">
        <v>0</v>
      </c>
      <c r="EI453">
        <v>11.8598</v>
      </c>
      <c r="EJ453">
        <v>-39.62988571428571</v>
      </c>
      <c r="EK453">
        <v>824.7109285714287</v>
      </c>
      <c r="EL453">
        <v>863.4672857142857</v>
      </c>
      <c r="EM453">
        <v>2.082285</v>
      </c>
      <c r="EN453">
        <v>844.6743571428572</v>
      </c>
      <c r="EO453">
        <v>21.76456428571429</v>
      </c>
      <c r="EP453">
        <v>2.155517142857143</v>
      </c>
      <c r="EQ453">
        <v>1.967298214285714</v>
      </c>
      <c r="ER453">
        <v>18.63548928571429</v>
      </c>
      <c r="ES453">
        <v>17.18356428571429</v>
      </c>
      <c r="ET453">
        <v>2000.006071428572</v>
      </c>
      <c r="EU453">
        <v>0.9799970357142856</v>
      </c>
      <c r="EV453">
        <v>0.02000309285714286</v>
      </c>
      <c r="EW453">
        <v>0</v>
      </c>
      <c r="EX453">
        <v>425.2589285714285</v>
      </c>
      <c r="EY453">
        <v>5.00097</v>
      </c>
      <c r="EZ453">
        <v>8642.467142857142</v>
      </c>
      <c r="FA453">
        <v>16707.6</v>
      </c>
      <c r="FB453">
        <v>40.68699999999999</v>
      </c>
      <c r="FC453">
        <v>41.04207142857142</v>
      </c>
      <c r="FD453">
        <v>40.625</v>
      </c>
      <c r="FE453">
        <v>40.625</v>
      </c>
      <c r="FF453">
        <v>41.28321428571428</v>
      </c>
      <c r="FG453">
        <v>1955.094642857143</v>
      </c>
      <c r="FH453">
        <v>39.90714285714286</v>
      </c>
      <c r="FI453">
        <v>0</v>
      </c>
      <c r="FJ453">
        <v>1758654078</v>
      </c>
      <c r="FK453">
        <v>0</v>
      </c>
      <c r="FL453">
        <v>425.2387307692308</v>
      </c>
      <c r="FM453">
        <v>-1.386153849940778</v>
      </c>
      <c r="FN453">
        <v>-14.89880339303157</v>
      </c>
      <c r="FO453">
        <v>8642.327307692307</v>
      </c>
      <c r="FP453">
        <v>15</v>
      </c>
      <c r="FQ453">
        <v>0</v>
      </c>
      <c r="FR453" t="s">
        <v>441</v>
      </c>
      <c r="FS453">
        <v>1747247426.5</v>
      </c>
      <c r="FT453">
        <v>1747247420.5</v>
      </c>
      <c r="FU453">
        <v>0</v>
      </c>
      <c r="FV453">
        <v>1.027</v>
      </c>
      <c r="FW453">
        <v>0.031</v>
      </c>
      <c r="FX453">
        <v>0.02</v>
      </c>
      <c r="FY453">
        <v>0.05</v>
      </c>
      <c r="FZ453">
        <v>420</v>
      </c>
      <c r="GA453">
        <v>16</v>
      </c>
      <c r="GB453">
        <v>0.01</v>
      </c>
      <c r="GC453">
        <v>0.1</v>
      </c>
      <c r="GD453">
        <v>-39.623155</v>
      </c>
      <c r="GE453">
        <v>-0.09231444652905366</v>
      </c>
      <c r="GF453">
        <v>0.06651293464432335</v>
      </c>
      <c r="GG453">
        <v>1</v>
      </c>
      <c r="GH453">
        <v>425.2913823529411</v>
      </c>
      <c r="GI453">
        <v>-1.012452250135284</v>
      </c>
      <c r="GJ453">
        <v>0.2093499764264559</v>
      </c>
      <c r="GK453">
        <v>-1</v>
      </c>
      <c r="GL453">
        <v>2.09108175</v>
      </c>
      <c r="GM453">
        <v>-0.1865458536585424</v>
      </c>
      <c r="GN453">
        <v>0.01856252688718593</v>
      </c>
      <c r="GO453">
        <v>0</v>
      </c>
      <c r="GP453">
        <v>1</v>
      </c>
      <c r="GQ453">
        <v>2</v>
      </c>
      <c r="GR453" t="s">
        <v>442</v>
      </c>
      <c r="GS453">
        <v>3.1361</v>
      </c>
      <c r="GT453">
        <v>2.69024</v>
      </c>
      <c r="GU453">
        <v>0.152327</v>
      </c>
      <c r="GV453">
        <v>0.155579</v>
      </c>
      <c r="GW453">
        <v>0.105748</v>
      </c>
      <c r="GX453">
        <v>0.0980635</v>
      </c>
      <c r="GY453">
        <v>26952</v>
      </c>
      <c r="GZ453">
        <v>26897.1</v>
      </c>
      <c r="HA453">
        <v>29556</v>
      </c>
      <c r="HB453">
        <v>29435.6</v>
      </c>
      <c r="HC453">
        <v>34919.4</v>
      </c>
      <c r="HD453">
        <v>35168.4</v>
      </c>
      <c r="HE453">
        <v>41590.9</v>
      </c>
      <c r="HF453">
        <v>41822.8</v>
      </c>
      <c r="HG453">
        <v>1.92547</v>
      </c>
      <c r="HH453">
        <v>1.8752</v>
      </c>
      <c r="HI453">
        <v>0.0935793</v>
      </c>
      <c r="HJ453">
        <v>0</v>
      </c>
      <c r="HK453">
        <v>28.5196</v>
      </c>
      <c r="HL453">
        <v>999.9</v>
      </c>
      <c r="HM453">
        <v>50.3</v>
      </c>
      <c r="HN453">
        <v>31.5</v>
      </c>
      <c r="HO453">
        <v>25.8281</v>
      </c>
      <c r="HP453">
        <v>62.0998</v>
      </c>
      <c r="HQ453">
        <v>25.8333</v>
      </c>
      <c r="HR453">
        <v>1</v>
      </c>
      <c r="HS453">
        <v>0.0663821</v>
      </c>
      <c r="HT453">
        <v>-0.130637</v>
      </c>
      <c r="HU453">
        <v>20.3395</v>
      </c>
      <c r="HV453">
        <v>5.21774</v>
      </c>
      <c r="HW453">
        <v>12.0144</v>
      </c>
      <c r="HX453">
        <v>4.98885</v>
      </c>
      <c r="HY453">
        <v>3.28778</v>
      </c>
      <c r="HZ453">
        <v>9999</v>
      </c>
      <c r="IA453">
        <v>9999</v>
      </c>
      <c r="IB453">
        <v>9999</v>
      </c>
      <c r="IC453">
        <v>999.9</v>
      </c>
      <c r="ID453">
        <v>1.86754</v>
      </c>
      <c r="IE453">
        <v>1.86674</v>
      </c>
      <c r="IF453">
        <v>1.86605</v>
      </c>
      <c r="IG453">
        <v>1.86601</v>
      </c>
      <c r="IH453">
        <v>1.86786</v>
      </c>
      <c r="II453">
        <v>1.87027</v>
      </c>
      <c r="IJ453">
        <v>1.86893</v>
      </c>
      <c r="IK453">
        <v>1.87042</v>
      </c>
      <c r="IL453">
        <v>0</v>
      </c>
      <c r="IM453">
        <v>0</v>
      </c>
      <c r="IN453">
        <v>0</v>
      </c>
      <c r="IO453">
        <v>0</v>
      </c>
      <c r="IP453" t="s">
        <v>443</v>
      </c>
      <c r="IQ453" t="s">
        <v>444</v>
      </c>
      <c r="IR453" t="s">
        <v>445</v>
      </c>
      <c r="IS453" t="s">
        <v>445</v>
      </c>
      <c r="IT453" t="s">
        <v>445</v>
      </c>
      <c r="IU453" t="s">
        <v>445</v>
      </c>
      <c r="IV453">
        <v>0</v>
      </c>
      <c r="IW453">
        <v>100</v>
      </c>
      <c r="IX453">
        <v>100</v>
      </c>
      <c r="IY453">
        <v>0.044</v>
      </c>
      <c r="IZ453">
        <v>0.1477</v>
      </c>
      <c r="JA453">
        <v>0.1520806729546384</v>
      </c>
      <c r="JB453">
        <v>0.0003178419753343253</v>
      </c>
      <c r="JC453">
        <v>-6.012475575984678E-07</v>
      </c>
      <c r="JD453">
        <v>7.594320938325871E-11</v>
      </c>
      <c r="JE453">
        <v>-0.06537213769188976</v>
      </c>
      <c r="JF453">
        <v>-0.002779077146552394</v>
      </c>
      <c r="JG453">
        <v>0.0007843295920201409</v>
      </c>
      <c r="JH453">
        <v>-1.211717912536145E-05</v>
      </c>
      <c r="JI453">
        <v>4</v>
      </c>
      <c r="JJ453">
        <v>2338</v>
      </c>
      <c r="JK453">
        <v>1</v>
      </c>
      <c r="JL453">
        <v>27</v>
      </c>
      <c r="JM453">
        <v>190110.8</v>
      </c>
      <c r="JN453">
        <v>190110.9</v>
      </c>
      <c r="JO453">
        <v>1.87988</v>
      </c>
      <c r="JP453">
        <v>2.25342</v>
      </c>
      <c r="JQ453">
        <v>1.39648</v>
      </c>
      <c r="JR453">
        <v>2.35107</v>
      </c>
      <c r="JS453">
        <v>1.49536</v>
      </c>
      <c r="JT453">
        <v>2.69897</v>
      </c>
      <c r="JU453">
        <v>36.5051</v>
      </c>
      <c r="JV453">
        <v>24.0612</v>
      </c>
      <c r="JW453">
        <v>18</v>
      </c>
      <c r="JX453">
        <v>488.68</v>
      </c>
      <c r="JY453">
        <v>447.094</v>
      </c>
      <c r="JZ453">
        <v>28.3678</v>
      </c>
      <c r="KA453">
        <v>28.4462</v>
      </c>
      <c r="KB453">
        <v>30</v>
      </c>
      <c r="KC453">
        <v>28.2794</v>
      </c>
      <c r="KD453">
        <v>28.2079</v>
      </c>
      <c r="KE453">
        <v>37.6481</v>
      </c>
      <c r="KF453">
        <v>22.8119</v>
      </c>
      <c r="KG453">
        <v>59.5146</v>
      </c>
      <c r="KH453">
        <v>28.3682</v>
      </c>
      <c r="KI453">
        <v>888.124</v>
      </c>
      <c r="KJ453">
        <v>21.7962</v>
      </c>
      <c r="KK453">
        <v>101.014</v>
      </c>
      <c r="KL453">
        <v>100.566</v>
      </c>
    </row>
    <row r="454" spans="1:298">
      <c r="A454">
        <v>438</v>
      </c>
      <c r="B454">
        <v>1758654081.6</v>
      </c>
      <c r="C454">
        <v>12455.59999990463</v>
      </c>
      <c r="D454" t="s">
        <v>1324</v>
      </c>
      <c r="E454" t="s">
        <v>1325</v>
      </c>
      <c r="F454">
        <v>5</v>
      </c>
      <c r="G454" t="s">
        <v>1219</v>
      </c>
      <c r="H454" t="s">
        <v>437</v>
      </c>
      <c r="I454" t="s">
        <v>438</v>
      </c>
      <c r="J454">
        <v>1758654074.1</v>
      </c>
      <c r="K454">
        <f>(L454)/1000</f>
        <v>0</v>
      </c>
      <c r="L454">
        <f>IF(DQ454, AO454, AI454)</f>
        <v>0</v>
      </c>
      <c r="M454">
        <f>IF(DQ454, AJ454, AH454)</f>
        <v>0</v>
      </c>
      <c r="N454">
        <f>DS454 - IF(AV454&gt;1, M454*DM454*100.0/(AX454), 0)</f>
        <v>0</v>
      </c>
      <c r="O454">
        <f>((U454-K454/2)*N454-M454)/(U454+K454/2)</f>
        <v>0</v>
      </c>
      <c r="P454">
        <f>O454*(DZ454+EA454)/1000.0</f>
        <v>0</v>
      </c>
      <c r="Q454">
        <f>(DS454 - IF(AV454&gt;1, M454*DM454*100.0/(AX454), 0))*(DZ454+EA454)/1000.0</f>
        <v>0</v>
      </c>
      <c r="R454">
        <f>2.0/((1/T454-1/S454)+SIGN(T454)*SQRT((1/T454-1/S454)*(1/T454-1/S454) + 4*DN454/((DN454+1)*(DN454+1))*(2*1/T454*1/S454-1/S454*1/S454)))</f>
        <v>0</v>
      </c>
      <c r="S454">
        <f>IF(LEFT(DO454,1)&lt;&gt;"0",IF(LEFT(DO454,1)="1",3.0,DP454),$D$5+$E$5*(EG454*DZ454/($K$5*1000))+$F$5*(EG454*DZ454/($K$5*1000))*MAX(MIN(DM454,$J$5),$I$5)*MAX(MIN(DM454,$J$5),$I$5)+$G$5*MAX(MIN(DM454,$J$5),$I$5)*(EG454*DZ454/($K$5*1000))+$H$5*(EG454*DZ454/($K$5*1000))*(EG454*DZ454/($K$5*1000)))</f>
        <v>0</v>
      </c>
      <c r="T454">
        <f>K454*(1000-(1000*0.61365*exp(17.502*X454/(240.97+X454))/(DZ454+EA454)+DU454)/2)/(1000*0.61365*exp(17.502*X454/(240.97+X454))/(DZ454+EA454)-DU454)</f>
        <v>0</v>
      </c>
      <c r="U454">
        <f>1/((DN454+1)/(R454/1.6)+1/(S454/1.37)) + DN454/((DN454+1)/(R454/1.6) + DN454/(S454/1.37))</f>
        <v>0</v>
      </c>
      <c r="V454">
        <f>(DI454*DL454)</f>
        <v>0</v>
      </c>
      <c r="W454">
        <f>(EB454+(V454+2*0.95*5.67E-8*(((EB454+$B$7)+273)^4-(EB454+273)^4)-44100*K454)/(1.84*29.3*S454+8*0.95*5.67E-8*(EB454+273)^3))</f>
        <v>0</v>
      </c>
      <c r="X454">
        <f>($C$7*EC454+$D$7*ED454+$E$7*W454)</f>
        <v>0</v>
      </c>
      <c r="Y454">
        <f>0.61365*exp(17.502*X454/(240.97+X454))</f>
        <v>0</v>
      </c>
      <c r="Z454">
        <f>(AA454/AB454*100)</f>
        <v>0</v>
      </c>
      <c r="AA454">
        <f>DU454*(DZ454+EA454)/1000</f>
        <v>0</v>
      </c>
      <c r="AB454">
        <f>0.61365*exp(17.502*EB454/(240.97+EB454))</f>
        <v>0</v>
      </c>
      <c r="AC454">
        <f>(Y454-DU454*(DZ454+EA454)/1000)</f>
        <v>0</v>
      </c>
      <c r="AD454">
        <f>(-K454*44100)</f>
        <v>0</v>
      </c>
      <c r="AE454">
        <f>2*29.3*S454*0.92*(EB454-X454)</f>
        <v>0</v>
      </c>
      <c r="AF454">
        <f>2*0.95*5.67E-8*(((EB454+$B$7)+273)^4-(X454+273)^4)</f>
        <v>0</v>
      </c>
      <c r="AG454">
        <f>V454+AF454+AD454+AE454</f>
        <v>0</v>
      </c>
      <c r="AH454">
        <f>DY454*AV454*(DT454-DS454*(1000-AV454*DV454)/(1000-AV454*DU454))/(100*DM454)</f>
        <v>0</v>
      </c>
      <c r="AI454">
        <f>1000*DY454*AV454*(DU454-DV454)/(100*DM454*(1000-AV454*DU454))</f>
        <v>0</v>
      </c>
      <c r="AJ454">
        <f>(AK454 - AL454 - DZ454*1E3/(8.314*(EB454+273.15)) * AN454/DY454 * AM454) * DY454/(100*DM454) * (1000 - DV454)/1000</f>
        <v>0</v>
      </c>
      <c r="AK454">
        <v>896.667977352068</v>
      </c>
      <c r="AL454">
        <v>866.6702666666664</v>
      </c>
      <c r="AM454">
        <v>3.413223049251604</v>
      </c>
      <c r="AN454">
        <v>64.96045199614291</v>
      </c>
      <c r="AO454">
        <f>(AQ454 - AP454 + DZ454*1E3/(8.314*(EB454+273.15)) * AS454/DY454 * AR454) * DY454/(100*DM454) * 1000/(1000 - AQ454)</f>
        <v>0</v>
      </c>
      <c r="AP454">
        <v>21.76566383542764</v>
      </c>
      <c r="AQ454">
        <v>23.81535515151515</v>
      </c>
      <c r="AR454">
        <v>-0.0001120557760773988</v>
      </c>
      <c r="AS454">
        <v>107.0869197867366</v>
      </c>
      <c r="AT454">
        <v>1</v>
      </c>
      <c r="AU454">
        <v>0</v>
      </c>
      <c r="AV454">
        <f>IF(AT454*$H$13&gt;=AX454,1.0,(AX454/(AX454-AT454*$H$13)))</f>
        <v>0</v>
      </c>
      <c r="AW454">
        <f>(AV454-1)*100</f>
        <v>0</v>
      </c>
      <c r="AX454">
        <f>MAX(0,($B$13+$C$13*EG454)/(1+$D$13*EG454)*DZ454/(EB454+273)*$E$13)</f>
        <v>0</v>
      </c>
      <c r="AY454" t="s">
        <v>439</v>
      </c>
      <c r="AZ454" t="s">
        <v>439</v>
      </c>
      <c r="BA454">
        <v>0</v>
      </c>
      <c r="BB454">
        <v>0</v>
      </c>
      <c r="BC454">
        <f>1-BA454/BB454</f>
        <v>0</v>
      </c>
      <c r="BD454">
        <v>0</v>
      </c>
      <c r="BE454" t="s">
        <v>439</v>
      </c>
      <c r="BF454" t="s">
        <v>439</v>
      </c>
      <c r="BG454">
        <v>0</v>
      </c>
      <c r="BH454">
        <v>0</v>
      </c>
      <c r="BI454">
        <f>1-BG454/BH454</f>
        <v>0</v>
      </c>
      <c r="BJ454">
        <v>0.5</v>
      </c>
      <c r="BK454">
        <f>DJ454</f>
        <v>0</v>
      </c>
      <c r="BL454">
        <f>M454</f>
        <v>0</v>
      </c>
      <c r="BM454">
        <f>BI454*BJ454*BK454</f>
        <v>0</v>
      </c>
      <c r="BN454">
        <f>(BL454-BD454)/BK454</f>
        <v>0</v>
      </c>
      <c r="BO454">
        <f>(BB454-BH454)/BH454</f>
        <v>0</v>
      </c>
      <c r="BP454">
        <f>BA454/(BC454+BA454/BH454)</f>
        <v>0</v>
      </c>
      <c r="BQ454" t="s">
        <v>439</v>
      </c>
      <c r="BR454">
        <v>0</v>
      </c>
      <c r="BS454">
        <f>IF(BR454&lt;&gt;0, BR454, BP454)</f>
        <v>0</v>
      </c>
      <c r="BT454">
        <f>1-BS454/BH454</f>
        <v>0</v>
      </c>
      <c r="BU454">
        <f>(BH454-BG454)/(BH454-BS454)</f>
        <v>0</v>
      </c>
      <c r="BV454">
        <f>(BB454-BH454)/(BB454-BS454)</f>
        <v>0</v>
      </c>
      <c r="BW454">
        <f>(BH454-BG454)/(BH454-BA454)</f>
        <v>0</v>
      </c>
      <c r="BX454">
        <f>(BB454-BH454)/(BB454-BA454)</f>
        <v>0</v>
      </c>
      <c r="BY454">
        <f>(BU454*BS454/BG454)</f>
        <v>0</v>
      </c>
      <c r="BZ454">
        <f>(1-BY454)</f>
        <v>0</v>
      </c>
      <c r="DI454">
        <f>$B$11*EH454+$C$11*EI454+$F$11*ET454*(1-EW454)</f>
        <v>0</v>
      </c>
      <c r="DJ454">
        <f>DI454*DK454</f>
        <v>0</v>
      </c>
      <c r="DK454">
        <f>($B$11*$D$9+$C$11*$D$9+$F$11*((FG454+EY454)/MAX(FG454+EY454+FH454, 0.1)*$I$9+FH454/MAX(FG454+EY454+FH454, 0.1)*$J$9))/($B$11+$C$11+$F$11)</f>
        <v>0</v>
      </c>
      <c r="DL454">
        <f>($B$11*$K$9+$C$11*$K$9+$F$11*((FG454+EY454)/MAX(FG454+EY454+FH454, 0.1)*$P$9+FH454/MAX(FG454+EY454+FH454, 0.1)*$Q$9))/($B$11+$C$11+$F$11)</f>
        <v>0</v>
      </c>
      <c r="DM454">
        <v>2.96</v>
      </c>
      <c r="DN454">
        <v>0.5</v>
      </c>
      <c r="DO454" t="s">
        <v>440</v>
      </c>
      <c r="DP454">
        <v>2</v>
      </c>
      <c r="DQ454" t="b">
        <v>1</v>
      </c>
      <c r="DR454">
        <v>1758654074.1</v>
      </c>
      <c r="DS454">
        <v>822.6954444444444</v>
      </c>
      <c r="DT454">
        <v>862.3527407407408</v>
      </c>
      <c r="DU454">
        <v>23.83568888888889</v>
      </c>
      <c r="DV454">
        <v>21.76578148148148</v>
      </c>
      <c r="DW454">
        <v>822.6465925925926</v>
      </c>
      <c r="DX454">
        <v>23.68785185185186</v>
      </c>
      <c r="DY454">
        <v>499.9914444444444</v>
      </c>
      <c r="DZ454">
        <v>90.3893962962963</v>
      </c>
      <c r="EA454">
        <v>0.03029701481481482</v>
      </c>
      <c r="EB454">
        <v>30.20783703703704</v>
      </c>
      <c r="EC454">
        <v>30.04732222222222</v>
      </c>
      <c r="ED454">
        <v>999.9000000000001</v>
      </c>
      <c r="EE454">
        <v>0</v>
      </c>
      <c r="EF454">
        <v>0</v>
      </c>
      <c r="EG454">
        <v>9998.768518518518</v>
      </c>
      <c r="EH454">
        <v>0</v>
      </c>
      <c r="EI454">
        <v>11.8598</v>
      </c>
      <c r="EJ454">
        <v>-39.65727037037036</v>
      </c>
      <c r="EK454">
        <v>842.7835555555555</v>
      </c>
      <c r="EL454">
        <v>881.5401851851851</v>
      </c>
      <c r="EM454">
        <v>2.069908518518519</v>
      </c>
      <c r="EN454">
        <v>862.3527407407408</v>
      </c>
      <c r="EO454">
        <v>21.76578148148148</v>
      </c>
      <c r="EP454">
        <v>2.154493333333333</v>
      </c>
      <c r="EQ454">
        <v>1.967395185185185</v>
      </c>
      <c r="ER454">
        <v>18.6279</v>
      </c>
      <c r="ES454">
        <v>17.18434444444445</v>
      </c>
      <c r="ET454">
        <v>2000.011851851852</v>
      </c>
      <c r="EU454">
        <v>0.9799955555555554</v>
      </c>
      <c r="EV454">
        <v>0.02000459259259259</v>
      </c>
      <c r="EW454">
        <v>0</v>
      </c>
      <c r="EX454">
        <v>425.2101481481482</v>
      </c>
      <c r="EY454">
        <v>5.00097</v>
      </c>
      <c r="EZ454">
        <v>8641.815185185185</v>
      </c>
      <c r="FA454">
        <v>16707.63333333334</v>
      </c>
      <c r="FB454">
        <v>40.68699999999999</v>
      </c>
      <c r="FC454">
        <v>41.03444444444444</v>
      </c>
      <c r="FD454">
        <v>40.625</v>
      </c>
      <c r="FE454">
        <v>40.625</v>
      </c>
      <c r="FF454">
        <v>41.27525925925926</v>
      </c>
      <c r="FG454">
        <v>1955.097407407407</v>
      </c>
      <c r="FH454">
        <v>39.91074074074075</v>
      </c>
      <c r="FI454">
        <v>0</v>
      </c>
      <c r="FJ454">
        <v>1758654082.8</v>
      </c>
      <c r="FK454">
        <v>0</v>
      </c>
      <c r="FL454">
        <v>425.184076923077</v>
      </c>
      <c r="FM454">
        <v>-0.8317948755175121</v>
      </c>
      <c r="FN454">
        <v>-10.54358976634042</v>
      </c>
      <c r="FO454">
        <v>8641.93</v>
      </c>
      <c r="FP454">
        <v>15</v>
      </c>
      <c r="FQ454">
        <v>0</v>
      </c>
      <c r="FR454" t="s">
        <v>441</v>
      </c>
      <c r="FS454">
        <v>1747247426.5</v>
      </c>
      <c r="FT454">
        <v>1747247420.5</v>
      </c>
      <c r="FU454">
        <v>0</v>
      </c>
      <c r="FV454">
        <v>1.027</v>
      </c>
      <c r="FW454">
        <v>0.031</v>
      </c>
      <c r="FX454">
        <v>0.02</v>
      </c>
      <c r="FY454">
        <v>0.05</v>
      </c>
      <c r="FZ454">
        <v>420</v>
      </c>
      <c r="GA454">
        <v>16</v>
      </c>
      <c r="GB454">
        <v>0.01</v>
      </c>
      <c r="GC454">
        <v>0.1</v>
      </c>
      <c r="GD454">
        <v>-39.6457075</v>
      </c>
      <c r="GE454">
        <v>-0.1695140712945454</v>
      </c>
      <c r="GF454">
        <v>0.06401494508120754</v>
      </c>
      <c r="GG454">
        <v>0</v>
      </c>
      <c r="GH454">
        <v>425.2410294117647</v>
      </c>
      <c r="GI454">
        <v>-0.7359969466195704</v>
      </c>
      <c r="GJ454">
        <v>0.185614477961891</v>
      </c>
      <c r="GK454">
        <v>-1</v>
      </c>
      <c r="GL454">
        <v>2.076147</v>
      </c>
      <c r="GM454">
        <v>-0.1438847279549756</v>
      </c>
      <c r="GN454">
        <v>0.01390760443067029</v>
      </c>
      <c r="GO454">
        <v>0</v>
      </c>
      <c r="GP454">
        <v>0</v>
      </c>
      <c r="GQ454">
        <v>2</v>
      </c>
      <c r="GR454" t="s">
        <v>482</v>
      </c>
      <c r="GS454">
        <v>3.13599</v>
      </c>
      <c r="GT454">
        <v>2.69085</v>
      </c>
      <c r="GU454">
        <v>0.154344</v>
      </c>
      <c r="GV454">
        <v>0.157543</v>
      </c>
      <c r="GW454">
        <v>0.105699</v>
      </c>
      <c r="GX454">
        <v>0.0980622</v>
      </c>
      <c r="GY454">
        <v>26887.7</v>
      </c>
      <c r="GZ454">
        <v>26834.7</v>
      </c>
      <c r="HA454">
        <v>29555.8</v>
      </c>
      <c r="HB454">
        <v>29435.7</v>
      </c>
      <c r="HC454">
        <v>34921</v>
      </c>
      <c r="HD454">
        <v>35168.6</v>
      </c>
      <c r="HE454">
        <v>41590.5</v>
      </c>
      <c r="HF454">
        <v>41822.9</v>
      </c>
      <c r="HG454">
        <v>1.92523</v>
      </c>
      <c r="HH454">
        <v>1.87567</v>
      </c>
      <c r="HI454">
        <v>0.0939518</v>
      </c>
      <c r="HJ454">
        <v>0</v>
      </c>
      <c r="HK454">
        <v>28.5161</v>
      </c>
      <c r="HL454">
        <v>999.9</v>
      </c>
      <c r="HM454">
        <v>50.3</v>
      </c>
      <c r="HN454">
        <v>31.5</v>
      </c>
      <c r="HO454">
        <v>25.8288</v>
      </c>
      <c r="HP454">
        <v>62.0198</v>
      </c>
      <c r="HQ454">
        <v>26.0176</v>
      </c>
      <c r="HR454">
        <v>1</v>
      </c>
      <c r="HS454">
        <v>0.06661590000000001</v>
      </c>
      <c r="HT454">
        <v>-0.131604</v>
      </c>
      <c r="HU454">
        <v>20.3396</v>
      </c>
      <c r="HV454">
        <v>5.21804</v>
      </c>
      <c r="HW454">
        <v>12.0126</v>
      </c>
      <c r="HX454">
        <v>4.989</v>
      </c>
      <c r="HY454">
        <v>3.28765</v>
      </c>
      <c r="HZ454">
        <v>9999</v>
      </c>
      <c r="IA454">
        <v>9999</v>
      </c>
      <c r="IB454">
        <v>9999</v>
      </c>
      <c r="IC454">
        <v>999.9</v>
      </c>
      <c r="ID454">
        <v>1.86754</v>
      </c>
      <c r="IE454">
        <v>1.86673</v>
      </c>
      <c r="IF454">
        <v>1.86602</v>
      </c>
      <c r="IG454">
        <v>1.866</v>
      </c>
      <c r="IH454">
        <v>1.86784</v>
      </c>
      <c r="II454">
        <v>1.87027</v>
      </c>
      <c r="IJ454">
        <v>1.86892</v>
      </c>
      <c r="IK454">
        <v>1.87042</v>
      </c>
      <c r="IL454">
        <v>0</v>
      </c>
      <c r="IM454">
        <v>0</v>
      </c>
      <c r="IN454">
        <v>0</v>
      </c>
      <c r="IO454">
        <v>0</v>
      </c>
      <c r="IP454" t="s">
        <v>443</v>
      </c>
      <c r="IQ454" t="s">
        <v>444</v>
      </c>
      <c r="IR454" t="s">
        <v>445</v>
      </c>
      <c r="IS454" t="s">
        <v>445</v>
      </c>
      <c r="IT454" t="s">
        <v>445</v>
      </c>
      <c r="IU454" t="s">
        <v>445</v>
      </c>
      <c r="IV454">
        <v>0</v>
      </c>
      <c r="IW454">
        <v>100</v>
      </c>
      <c r="IX454">
        <v>100</v>
      </c>
      <c r="IY454">
        <v>0.036</v>
      </c>
      <c r="IZ454">
        <v>0.1475</v>
      </c>
      <c r="JA454">
        <v>0.1520806729546384</v>
      </c>
      <c r="JB454">
        <v>0.0003178419753343253</v>
      </c>
      <c r="JC454">
        <v>-6.012475575984678E-07</v>
      </c>
      <c r="JD454">
        <v>7.594320938325871E-11</v>
      </c>
      <c r="JE454">
        <v>-0.06537213769188976</v>
      </c>
      <c r="JF454">
        <v>-0.002779077146552394</v>
      </c>
      <c r="JG454">
        <v>0.0007843295920201409</v>
      </c>
      <c r="JH454">
        <v>-1.211717912536145E-05</v>
      </c>
      <c r="JI454">
        <v>4</v>
      </c>
      <c r="JJ454">
        <v>2338</v>
      </c>
      <c r="JK454">
        <v>1</v>
      </c>
      <c r="JL454">
        <v>27</v>
      </c>
      <c r="JM454">
        <v>190110.9</v>
      </c>
      <c r="JN454">
        <v>190111</v>
      </c>
      <c r="JO454">
        <v>1.90918</v>
      </c>
      <c r="JP454">
        <v>2.24731</v>
      </c>
      <c r="JQ454">
        <v>1.39771</v>
      </c>
      <c r="JR454">
        <v>2.34619</v>
      </c>
      <c r="JS454">
        <v>1.49536</v>
      </c>
      <c r="JT454">
        <v>2.71851</v>
      </c>
      <c r="JU454">
        <v>36.5051</v>
      </c>
      <c r="JV454">
        <v>24.07</v>
      </c>
      <c r="JW454">
        <v>18</v>
      </c>
      <c r="JX454">
        <v>488.522</v>
      </c>
      <c r="JY454">
        <v>447.388</v>
      </c>
      <c r="JZ454">
        <v>28.3274</v>
      </c>
      <c r="KA454">
        <v>28.4487</v>
      </c>
      <c r="KB454">
        <v>30.0001</v>
      </c>
      <c r="KC454">
        <v>28.2794</v>
      </c>
      <c r="KD454">
        <v>28.2079</v>
      </c>
      <c r="KE454">
        <v>38.2676</v>
      </c>
      <c r="KF454">
        <v>22.8119</v>
      </c>
      <c r="KG454">
        <v>59.5146</v>
      </c>
      <c r="KH454">
        <v>28.3266</v>
      </c>
      <c r="KI454">
        <v>908.16</v>
      </c>
      <c r="KJ454">
        <v>21.8242</v>
      </c>
      <c r="KK454">
        <v>101.013</v>
      </c>
      <c r="KL454">
        <v>100.567</v>
      </c>
    </row>
    <row r="455" spans="1:298">
      <c r="A455">
        <v>439</v>
      </c>
      <c r="B455">
        <v>1758654086.6</v>
      </c>
      <c r="C455">
        <v>12460.59999990463</v>
      </c>
      <c r="D455" t="s">
        <v>1326</v>
      </c>
      <c r="E455" t="s">
        <v>1327</v>
      </c>
      <c r="F455">
        <v>5</v>
      </c>
      <c r="G455" t="s">
        <v>1219</v>
      </c>
      <c r="H455" t="s">
        <v>437</v>
      </c>
      <c r="I455" t="s">
        <v>438</v>
      </c>
      <c r="J455">
        <v>1758654078.814285</v>
      </c>
      <c r="K455">
        <f>(L455)/1000</f>
        <v>0</v>
      </c>
      <c r="L455">
        <f>IF(DQ455, AO455, AI455)</f>
        <v>0</v>
      </c>
      <c r="M455">
        <f>IF(DQ455, AJ455, AH455)</f>
        <v>0</v>
      </c>
      <c r="N455">
        <f>DS455 - IF(AV455&gt;1, M455*DM455*100.0/(AX455), 0)</f>
        <v>0</v>
      </c>
      <c r="O455">
        <f>((U455-K455/2)*N455-M455)/(U455+K455/2)</f>
        <v>0</v>
      </c>
      <c r="P455">
        <f>O455*(DZ455+EA455)/1000.0</f>
        <v>0</v>
      </c>
      <c r="Q455">
        <f>(DS455 - IF(AV455&gt;1, M455*DM455*100.0/(AX455), 0))*(DZ455+EA455)/1000.0</f>
        <v>0</v>
      </c>
      <c r="R455">
        <f>2.0/((1/T455-1/S455)+SIGN(T455)*SQRT((1/T455-1/S455)*(1/T455-1/S455) + 4*DN455/((DN455+1)*(DN455+1))*(2*1/T455*1/S455-1/S455*1/S455)))</f>
        <v>0</v>
      </c>
      <c r="S455">
        <f>IF(LEFT(DO455,1)&lt;&gt;"0",IF(LEFT(DO455,1)="1",3.0,DP455),$D$5+$E$5*(EG455*DZ455/($K$5*1000))+$F$5*(EG455*DZ455/($K$5*1000))*MAX(MIN(DM455,$J$5),$I$5)*MAX(MIN(DM455,$J$5),$I$5)+$G$5*MAX(MIN(DM455,$J$5),$I$5)*(EG455*DZ455/($K$5*1000))+$H$5*(EG455*DZ455/($K$5*1000))*(EG455*DZ455/($K$5*1000)))</f>
        <v>0</v>
      </c>
      <c r="T455">
        <f>K455*(1000-(1000*0.61365*exp(17.502*X455/(240.97+X455))/(DZ455+EA455)+DU455)/2)/(1000*0.61365*exp(17.502*X455/(240.97+X455))/(DZ455+EA455)-DU455)</f>
        <v>0</v>
      </c>
      <c r="U455">
        <f>1/((DN455+1)/(R455/1.6)+1/(S455/1.37)) + DN455/((DN455+1)/(R455/1.6) + DN455/(S455/1.37))</f>
        <v>0</v>
      </c>
      <c r="V455">
        <f>(DI455*DL455)</f>
        <v>0</v>
      </c>
      <c r="W455">
        <f>(EB455+(V455+2*0.95*5.67E-8*(((EB455+$B$7)+273)^4-(EB455+273)^4)-44100*K455)/(1.84*29.3*S455+8*0.95*5.67E-8*(EB455+273)^3))</f>
        <v>0</v>
      </c>
      <c r="X455">
        <f>($C$7*EC455+$D$7*ED455+$E$7*W455)</f>
        <v>0</v>
      </c>
      <c r="Y455">
        <f>0.61365*exp(17.502*X455/(240.97+X455))</f>
        <v>0</v>
      </c>
      <c r="Z455">
        <f>(AA455/AB455*100)</f>
        <v>0</v>
      </c>
      <c r="AA455">
        <f>DU455*(DZ455+EA455)/1000</f>
        <v>0</v>
      </c>
      <c r="AB455">
        <f>0.61365*exp(17.502*EB455/(240.97+EB455))</f>
        <v>0</v>
      </c>
      <c r="AC455">
        <f>(Y455-DU455*(DZ455+EA455)/1000)</f>
        <v>0</v>
      </c>
      <c r="AD455">
        <f>(-K455*44100)</f>
        <v>0</v>
      </c>
      <c r="AE455">
        <f>2*29.3*S455*0.92*(EB455-X455)</f>
        <v>0</v>
      </c>
      <c r="AF455">
        <f>2*0.95*5.67E-8*(((EB455+$B$7)+273)^4-(X455+273)^4)</f>
        <v>0</v>
      </c>
      <c r="AG455">
        <f>V455+AF455+AD455+AE455</f>
        <v>0</v>
      </c>
      <c r="AH455">
        <f>DY455*AV455*(DT455-DS455*(1000-AV455*DV455)/(1000-AV455*DU455))/(100*DM455)</f>
        <v>0</v>
      </c>
      <c r="AI455">
        <f>1000*DY455*AV455*(DU455-DV455)/(100*DM455*(1000-AV455*DU455))</f>
        <v>0</v>
      </c>
      <c r="AJ455">
        <f>(AK455 - AL455 - DZ455*1E3/(8.314*(EB455+273.15)) * AN455/DY455 * AM455) * DY455/(100*DM455) * (1000 - DV455)/1000</f>
        <v>0</v>
      </c>
      <c r="AK455">
        <v>913.7750546971772</v>
      </c>
      <c r="AL455">
        <v>883.8126484848484</v>
      </c>
      <c r="AM455">
        <v>3.418161634945058</v>
      </c>
      <c r="AN455">
        <v>64.96045199614291</v>
      </c>
      <c r="AO455">
        <f>(AQ455 - AP455 + DZ455*1E3/(8.314*(EB455+273.15)) * AS455/DY455 * AR455) * DY455/(100*DM455) * 1000/(1000 - AQ455)</f>
        <v>0</v>
      </c>
      <c r="AP455">
        <v>21.76480202966719</v>
      </c>
      <c r="AQ455">
        <v>23.79319272727271</v>
      </c>
      <c r="AR455">
        <v>-0.0001328908489492211</v>
      </c>
      <c r="AS455">
        <v>107.0869197867366</v>
      </c>
      <c r="AT455">
        <v>1</v>
      </c>
      <c r="AU455">
        <v>0</v>
      </c>
      <c r="AV455">
        <f>IF(AT455*$H$13&gt;=AX455,1.0,(AX455/(AX455-AT455*$H$13)))</f>
        <v>0</v>
      </c>
      <c r="AW455">
        <f>(AV455-1)*100</f>
        <v>0</v>
      </c>
      <c r="AX455">
        <f>MAX(0,($B$13+$C$13*EG455)/(1+$D$13*EG455)*DZ455/(EB455+273)*$E$13)</f>
        <v>0</v>
      </c>
      <c r="AY455" t="s">
        <v>439</v>
      </c>
      <c r="AZ455" t="s">
        <v>439</v>
      </c>
      <c r="BA455">
        <v>0</v>
      </c>
      <c r="BB455">
        <v>0</v>
      </c>
      <c r="BC455">
        <f>1-BA455/BB455</f>
        <v>0</v>
      </c>
      <c r="BD455">
        <v>0</v>
      </c>
      <c r="BE455" t="s">
        <v>439</v>
      </c>
      <c r="BF455" t="s">
        <v>439</v>
      </c>
      <c r="BG455">
        <v>0</v>
      </c>
      <c r="BH455">
        <v>0</v>
      </c>
      <c r="BI455">
        <f>1-BG455/BH455</f>
        <v>0</v>
      </c>
      <c r="BJ455">
        <v>0.5</v>
      </c>
      <c r="BK455">
        <f>DJ455</f>
        <v>0</v>
      </c>
      <c r="BL455">
        <f>M455</f>
        <v>0</v>
      </c>
      <c r="BM455">
        <f>BI455*BJ455*BK455</f>
        <v>0</v>
      </c>
      <c r="BN455">
        <f>(BL455-BD455)/BK455</f>
        <v>0</v>
      </c>
      <c r="BO455">
        <f>(BB455-BH455)/BH455</f>
        <v>0</v>
      </c>
      <c r="BP455">
        <f>BA455/(BC455+BA455/BH455)</f>
        <v>0</v>
      </c>
      <c r="BQ455" t="s">
        <v>439</v>
      </c>
      <c r="BR455">
        <v>0</v>
      </c>
      <c r="BS455">
        <f>IF(BR455&lt;&gt;0, BR455, BP455)</f>
        <v>0</v>
      </c>
      <c r="BT455">
        <f>1-BS455/BH455</f>
        <v>0</v>
      </c>
      <c r="BU455">
        <f>(BH455-BG455)/(BH455-BS455)</f>
        <v>0</v>
      </c>
      <c r="BV455">
        <f>(BB455-BH455)/(BB455-BS455)</f>
        <v>0</v>
      </c>
      <c r="BW455">
        <f>(BH455-BG455)/(BH455-BA455)</f>
        <v>0</v>
      </c>
      <c r="BX455">
        <f>(BB455-BH455)/(BB455-BA455)</f>
        <v>0</v>
      </c>
      <c r="BY455">
        <f>(BU455*BS455/BG455)</f>
        <v>0</v>
      </c>
      <c r="BZ455">
        <f>(1-BY455)</f>
        <v>0</v>
      </c>
      <c r="DI455">
        <f>$B$11*EH455+$C$11*EI455+$F$11*ET455*(1-EW455)</f>
        <v>0</v>
      </c>
      <c r="DJ455">
        <f>DI455*DK455</f>
        <v>0</v>
      </c>
      <c r="DK455">
        <f>($B$11*$D$9+$C$11*$D$9+$F$11*((FG455+EY455)/MAX(FG455+EY455+FH455, 0.1)*$I$9+FH455/MAX(FG455+EY455+FH455, 0.1)*$J$9))/($B$11+$C$11+$F$11)</f>
        <v>0</v>
      </c>
      <c r="DL455">
        <f>($B$11*$K$9+$C$11*$K$9+$F$11*((FG455+EY455)/MAX(FG455+EY455+FH455, 0.1)*$P$9+FH455/MAX(FG455+EY455+FH455, 0.1)*$Q$9))/($B$11+$C$11+$F$11)</f>
        <v>0</v>
      </c>
      <c r="DM455">
        <v>2.96</v>
      </c>
      <c r="DN455">
        <v>0.5</v>
      </c>
      <c r="DO455" t="s">
        <v>440</v>
      </c>
      <c r="DP455">
        <v>2</v>
      </c>
      <c r="DQ455" t="b">
        <v>1</v>
      </c>
      <c r="DR455">
        <v>1758654078.814285</v>
      </c>
      <c r="DS455">
        <v>838.4430714285714</v>
      </c>
      <c r="DT455">
        <v>878.10525</v>
      </c>
      <c r="DU455">
        <v>23.82090357142857</v>
      </c>
      <c r="DV455">
        <v>21.76557500000001</v>
      </c>
      <c r="DW455">
        <v>838.4024285714286</v>
      </c>
      <c r="DX455">
        <v>23.67327142857143</v>
      </c>
      <c r="DY455">
        <v>500.0040357142857</v>
      </c>
      <c r="DZ455">
        <v>90.38881785714284</v>
      </c>
      <c r="EA455">
        <v>0.03029833214285714</v>
      </c>
      <c r="EB455">
        <v>30.19636785714286</v>
      </c>
      <c r="EC455">
        <v>30.03953571428572</v>
      </c>
      <c r="ED455">
        <v>999.9000000000002</v>
      </c>
      <c r="EE455">
        <v>0</v>
      </c>
      <c r="EF455">
        <v>0</v>
      </c>
      <c r="EG455">
        <v>10004.27964285714</v>
      </c>
      <c r="EH455">
        <v>0</v>
      </c>
      <c r="EI455">
        <v>11.8598</v>
      </c>
      <c r="EJ455">
        <v>-39.66218214285715</v>
      </c>
      <c r="EK455">
        <v>858.9026785714286</v>
      </c>
      <c r="EL455">
        <v>897.6430357142856</v>
      </c>
      <c r="EM455">
        <v>2.055329642857143</v>
      </c>
      <c r="EN455">
        <v>878.10525</v>
      </c>
      <c r="EO455">
        <v>21.76557500000001</v>
      </c>
      <c r="EP455">
        <v>2.153143214285714</v>
      </c>
      <c r="EQ455">
        <v>1.967364642857143</v>
      </c>
      <c r="ER455">
        <v>18.61787857142857</v>
      </c>
      <c r="ES455">
        <v>17.18409642857143</v>
      </c>
      <c r="ET455">
        <v>2000.010357142857</v>
      </c>
      <c r="EU455">
        <v>0.9799954285714284</v>
      </c>
      <c r="EV455">
        <v>0.02000471785714285</v>
      </c>
      <c r="EW455">
        <v>0</v>
      </c>
      <c r="EX455">
        <v>425.2429642857143</v>
      </c>
      <c r="EY455">
        <v>5.00097</v>
      </c>
      <c r="EZ455">
        <v>8642.085000000001</v>
      </c>
      <c r="FA455">
        <v>16707.62857142857</v>
      </c>
      <c r="FB455">
        <v>40.68699999999999</v>
      </c>
      <c r="FC455">
        <v>41.03985714285714</v>
      </c>
      <c r="FD455">
        <v>40.625</v>
      </c>
      <c r="FE455">
        <v>40.625</v>
      </c>
      <c r="FF455">
        <v>41.27435714285713</v>
      </c>
      <c r="FG455">
        <v>1955.095714285714</v>
      </c>
      <c r="FH455">
        <v>39.91107142857144</v>
      </c>
      <c r="FI455">
        <v>0</v>
      </c>
      <c r="FJ455">
        <v>1758654087.6</v>
      </c>
      <c r="FK455">
        <v>0</v>
      </c>
      <c r="FL455">
        <v>425.1992692307692</v>
      </c>
      <c r="FM455">
        <v>1.187247864847664</v>
      </c>
      <c r="FN455">
        <v>15.15555552736492</v>
      </c>
      <c r="FO455">
        <v>8642.157692307692</v>
      </c>
      <c r="FP455">
        <v>15</v>
      </c>
      <c r="FQ455">
        <v>0</v>
      </c>
      <c r="FR455" t="s">
        <v>441</v>
      </c>
      <c r="FS455">
        <v>1747247426.5</v>
      </c>
      <c r="FT455">
        <v>1747247420.5</v>
      </c>
      <c r="FU455">
        <v>0</v>
      </c>
      <c r="FV455">
        <v>1.027</v>
      </c>
      <c r="FW455">
        <v>0.031</v>
      </c>
      <c r="FX455">
        <v>0.02</v>
      </c>
      <c r="FY455">
        <v>0.05</v>
      </c>
      <c r="FZ455">
        <v>420</v>
      </c>
      <c r="GA455">
        <v>16</v>
      </c>
      <c r="GB455">
        <v>0.01</v>
      </c>
      <c r="GC455">
        <v>0.1</v>
      </c>
      <c r="GD455">
        <v>-39.6551925</v>
      </c>
      <c r="GE455">
        <v>-0.1000243902437973</v>
      </c>
      <c r="GF455">
        <v>0.05999051753194001</v>
      </c>
      <c r="GG455">
        <v>0</v>
      </c>
      <c r="GH455">
        <v>425.2314117647059</v>
      </c>
      <c r="GI455">
        <v>-0.2273185649369506</v>
      </c>
      <c r="GJ455">
        <v>0.1992608573537607</v>
      </c>
      <c r="GK455">
        <v>-1</v>
      </c>
      <c r="GL455">
        <v>2.06540025</v>
      </c>
      <c r="GM455">
        <v>-0.1696326078799235</v>
      </c>
      <c r="GN455">
        <v>0.01645833094324876</v>
      </c>
      <c r="GO455">
        <v>0</v>
      </c>
      <c r="GP455">
        <v>0</v>
      </c>
      <c r="GQ455">
        <v>2</v>
      </c>
      <c r="GR455" t="s">
        <v>482</v>
      </c>
      <c r="GS455">
        <v>3.13612</v>
      </c>
      <c r="GT455">
        <v>2.69062</v>
      </c>
      <c r="GU455">
        <v>0.156345</v>
      </c>
      <c r="GV455">
        <v>0.159486</v>
      </c>
      <c r="GW455">
        <v>0.105626</v>
      </c>
      <c r="GX455">
        <v>0.0980564</v>
      </c>
      <c r="GY455">
        <v>26823.4</v>
      </c>
      <c r="GZ455">
        <v>26772.9</v>
      </c>
      <c r="HA455">
        <v>29555.1</v>
      </c>
      <c r="HB455">
        <v>29435.9</v>
      </c>
      <c r="HC455">
        <v>34923.3</v>
      </c>
      <c r="HD455">
        <v>35169</v>
      </c>
      <c r="HE455">
        <v>41589.8</v>
      </c>
      <c r="HF455">
        <v>41823</v>
      </c>
      <c r="HG455">
        <v>1.9254</v>
      </c>
      <c r="HH455">
        <v>1.87542</v>
      </c>
      <c r="HI455">
        <v>0.0919774</v>
      </c>
      <c r="HJ455">
        <v>0</v>
      </c>
      <c r="HK455">
        <v>28.5118</v>
      </c>
      <c r="HL455">
        <v>999.9</v>
      </c>
      <c r="HM455">
        <v>50.3</v>
      </c>
      <c r="HN455">
        <v>31.5</v>
      </c>
      <c r="HO455">
        <v>25.8311</v>
      </c>
      <c r="HP455">
        <v>61.9698</v>
      </c>
      <c r="HQ455">
        <v>25.8774</v>
      </c>
      <c r="HR455">
        <v>1</v>
      </c>
      <c r="HS455">
        <v>0.0661712</v>
      </c>
      <c r="HT455">
        <v>-0.084469</v>
      </c>
      <c r="HU455">
        <v>20.3394</v>
      </c>
      <c r="HV455">
        <v>5.21744</v>
      </c>
      <c r="HW455">
        <v>12.0129</v>
      </c>
      <c r="HX455">
        <v>4.98875</v>
      </c>
      <c r="HY455">
        <v>3.28775</v>
      </c>
      <c r="HZ455">
        <v>9999</v>
      </c>
      <c r="IA455">
        <v>9999</v>
      </c>
      <c r="IB455">
        <v>9999</v>
      </c>
      <c r="IC455">
        <v>999.9</v>
      </c>
      <c r="ID455">
        <v>1.86754</v>
      </c>
      <c r="IE455">
        <v>1.86674</v>
      </c>
      <c r="IF455">
        <v>1.86605</v>
      </c>
      <c r="IG455">
        <v>1.866</v>
      </c>
      <c r="IH455">
        <v>1.86784</v>
      </c>
      <c r="II455">
        <v>1.87027</v>
      </c>
      <c r="IJ455">
        <v>1.86892</v>
      </c>
      <c r="IK455">
        <v>1.87042</v>
      </c>
      <c r="IL455">
        <v>0</v>
      </c>
      <c r="IM455">
        <v>0</v>
      </c>
      <c r="IN455">
        <v>0</v>
      </c>
      <c r="IO455">
        <v>0</v>
      </c>
      <c r="IP455" t="s">
        <v>443</v>
      </c>
      <c r="IQ455" t="s">
        <v>444</v>
      </c>
      <c r="IR455" t="s">
        <v>445</v>
      </c>
      <c r="IS455" t="s">
        <v>445</v>
      </c>
      <c r="IT455" t="s">
        <v>445</v>
      </c>
      <c r="IU455" t="s">
        <v>445</v>
      </c>
      <c r="IV455">
        <v>0</v>
      </c>
      <c r="IW455">
        <v>100</v>
      </c>
      <c r="IX455">
        <v>100</v>
      </c>
      <c r="IY455">
        <v>0.027</v>
      </c>
      <c r="IZ455">
        <v>0.1472</v>
      </c>
      <c r="JA455">
        <v>0.1520806729546384</v>
      </c>
      <c r="JB455">
        <v>0.0003178419753343253</v>
      </c>
      <c r="JC455">
        <v>-6.012475575984678E-07</v>
      </c>
      <c r="JD455">
        <v>7.594320938325871E-11</v>
      </c>
      <c r="JE455">
        <v>-0.06537213769188976</v>
      </c>
      <c r="JF455">
        <v>-0.002779077146552394</v>
      </c>
      <c r="JG455">
        <v>0.0007843295920201409</v>
      </c>
      <c r="JH455">
        <v>-1.211717912536145E-05</v>
      </c>
      <c r="JI455">
        <v>4</v>
      </c>
      <c r="JJ455">
        <v>2338</v>
      </c>
      <c r="JK455">
        <v>1</v>
      </c>
      <c r="JL455">
        <v>27</v>
      </c>
      <c r="JM455">
        <v>190111</v>
      </c>
      <c r="JN455">
        <v>190111.1</v>
      </c>
      <c r="JO455">
        <v>1.93359</v>
      </c>
      <c r="JP455">
        <v>2.24976</v>
      </c>
      <c r="JQ455">
        <v>1.39771</v>
      </c>
      <c r="JR455">
        <v>2.34863</v>
      </c>
      <c r="JS455">
        <v>1.49536</v>
      </c>
      <c r="JT455">
        <v>2.7124</v>
      </c>
      <c r="JU455">
        <v>36.5051</v>
      </c>
      <c r="JV455">
        <v>24.07</v>
      </c>
      <c r="JW455">
        <v>18</v>
      </c>
      <c r="JX455">
        <v>488.632</v>
      </c>
      <c r="JY455">
        <v>447.233</v>
      </c>
      <c r="JZ455">
        <v>28.2822</v>
      </c>
      <c r="KA455">
        <v>28.4487</v>
      </c>
      <c r="KB455">
        <v>30.0001</v>
      </c>
      <c r="KC455">
        <v>28.2794</v>
      </c>
      <c r="KD455">
        <v>28.2079</v>
      </c>
      <c r="KE455">
        <v>38.746</v>
      </c>
      <c r="KF455">
        <v>22.5308</v>
      </c>
      <c r="KG455">
        <v>59.5146</v>
      </c>
      <c r="KH455">
        <v>28.2762</v>
      </c>
      <c r="KI455">
        <v>921.516</v>
      </c>
      <c r="KJ455">
        <v>21.8631</v>
      </c>
      <c r="KK455">
        <v>101.011</v>
      </c>
      <c r="KL455">
        <v>100.567</v>
      </c>
    </row>
    <row r="456" spans="1:298">
      <c r="A456">
        <v>440</v>
      </c>
      <c r="B456">
        <v>1758654091.6</v>
      </c>
      <c r="C456">
        <v>12465.59999990463</v>
      </c>
      <c r="D456" t="s">
        <v>1328</v>
      </c>
      <c r="E456" t="s">
        <v>1329</v>
      </c>
      <c r="F456">
        <v>5</v>
      </c>
      <c r="G456" t="s">
        <v>1219</v>
      </c>
      <c r="H456" t="s">
        <v>437</v>
      </c>
      <c r="I456" t="s">
        <v>438</v>
      </c>
      <c r="J456">
        <v>1758654084.1</v>
      </c>
      <c r="K456">
        <f>(L456)/1000</f>
        <v>0</v>
      </c>
      <c r="L456">
        <f>IF(DQ456, AO456, AI456)</f>
        <v>0</v>
      </c>
      <c r="M456">
        <f>IF(DQ456, AJ456, AH456)</f>
        <v>0</v>
      </c>
      <c r="N456">
        <f>DS456 - IF(AV456&gt;1, M456*DM456*100.0/(AX456), 0)</f>
        <v>0</v>
      </c>
      <c r="O456">
        <f>((U456-K456/2)*N456-M456)/(U456+K456/2)</f>
        <v>0</v>
      </c>
      <c r="P456">
        <f>O456*(DZ456+EA456)/1000.0</f>
        <v>0</v>
      </c>
      <c r="Q456">
        <f>(DS456 - IF(AV456&gt;1, M456*DM456*100.0/(AX456), 0))*(DZ456+EA456)/1000.0</f>
        <v>0</v>
      </c>
      <c r="R456">
        <f>2.0/((1/T456-1/S456)+SIGN(T456)*SQRT((1/T456-1/S456)*(1/T456-1/S456) + 4*DN456/((DN456+1)*(DN456+1))*(2*1/T456*1/S456-1/S456*1/S456)))</f>
        <v>0</v>
      </c>
      <c r="S456">
        <f>IF(LEFT(DO456,1)&lt;&gt;"0",IF(LEFT(DO456,1)="1",3.0,DP456),$D$5+$E$5*(EG456*DZ456/($K$5*1000))+$F$5*(EG456*DZ456/($K$5*1000))*MAX(MIN(DM456,$J$5),$I$5)*MAX(MIN(DM456,$J$5),$I$5)+$G$5*MAX(MIN(DM456,$J$5),$I$5)*(EG456*DZ456/($K$5*1000))+$H$5*(EG456*DZ456/($K$5*1000))*(EG456*DZ456/($K$5*1000)))</f>
        <v>0</v>
      </c>
      <c r="T456">
        <f>K456*(1000-(1000*0.61365*exp(17.502*X456/(240.97+X456))/(DZ456+EA456)+DU456)/2)/(1000*0.61365*exp(17.502*X456/(240.97+X456))/(DZ456+EA456)-DU456)</f>
        <v>0</v>
      </c>
      <c r="U456">
        <f>1/((DN456+1)/(R456/1.6)+1/(S456/1.37)) + DN456/((DN456+1)/(R456/1.6) + DN456/(S456/1.37))</f>
        <v>0</v>
      </c>
      <c r="V456">
        <f>(DI456*DL456)</f>
        <v>0</v>
      </c>
      <c r="W456">
        <f>(EB456+(V456+2*0.95*5.67E-8*(((EB456+$B$7)+273)^4-(EB456+273)^4)-44100*K456)/(1.84*29.3*S456+8*0.95*5.67E-8*(EB456+273)^3))</f>
        <v>0</v>
      </c>
      <c r="X456">
        <f>($C$7*EC456+$D$7*ED456+$E$7*W456)</f>
        <v>0</v>
      </c>
      <c r="Y456">
        <f>0.61365*exp(17.502*X456/(240.97+X456))</f>
        <v>0</v>
      </c>
      <c r="Z456">
        <f>(AA456/AB456*100)</f>
        <v>0</v>
      </c>
      <c r="AA456">
        <f>DU456*(DZ456+EA456)/1000</f>
        <v>0</v>
      </c>
      <c r="AB456">
        <f>0.61365*exp(17.502*EB456/(240.97+EB456))</f>
        <v>0</v>
      </c>
      <c r="AC456">
        <f>(Y456-DU456*(DZ456+EA456)/1000)</f>
        <v>0</v>
      </c>
      <c r="AD456">
        <f>(-K456*44100)</f>
        <v>0</v>
      </c>
      <c r="AE456">
        <f>2*29.3*S456*0.92*(EB456-X456)</f>
        <v>0</v>
      </c>
      <c r="AF456">
        <f>2*0.95*5.67E-8*(((EB456+$B$7)+273)^4-(X456+273)^4)</f>
        <v>0</v>
      </c>
      <c r="AG456">
        <f>V456+AF456+AD456+AE456</f>
        <v>0</v>
      </c>
      <c r="AH456">
        <f>DY456*AV456*(DT456-DS456*(1000-AV456*DV456)/(1000-AV456*DU456))/(100*DM456)</f>
        <v>0</v>
      </c>
      <c r="AI456">
        <f>1000*DY456*AV456*(DU456-DV456)/(100*DM456*(1000-AV456*DU456))</f>
        <v>0</v>
      </c>
      <c r="AJ456">
        <f>(AK456 - AL456 - DZ456*1E3/(8.314*(EB456+273.15)) * AN456/DY456 * AM456) * DY456/(100*DM456) * (1000 - DV456)/1000</f>
        <v>0</v>
      </c>
      <c r="AK456">
        <v>930.3255977092466</v>
      </c>
      <c r="AL456">
        <v>900.6243151515149</v>
      </c>
      <c r="AM456">
        <v>3.338042127045493</v>
      </c>
      <c r="AN456">
        <v>64.96045199614291</v>
      </c>
      <c r="AO456">
        <f>(AQ456 - AP456 + DZ456*1E3/(8.314*(EB456+273.15)) * AS456/DY456 * AR456) * DY456/(100*DM456) * 1000/(1000 - AQ456)</f>
        <v>0</v>
      </c>
      <c r="AP456">
        <v>21.77317875359116</v>
      </c>
      <c r="AQ456">
        <v>23.77291939393939</v>
      </c>
      <c r="AR456">
        <v>-0.0001061976906281348</v>
      </c>
      <c r="AS456">
        <v>107.0869197867366</v>
      </c>
      <c r="AT456">
        <v>1</v>
      </c>
      <c r="AU456">
        <v>0</v>
      </c>
      <c r="AV456">
        <f>IF(AT456*$H$13&gt;=AX456,1.0,(AX456/(AX456-AT456*$H$13)))</f>
        <v>0</v>
      </c>
      <c r="AW456">
        <f>(AV456-1)*100</f>
        <v>0</v>
      </c>
      <c r="AX456">
        <f>MAX(0,($B$13+$C$13*EG456)/(1+$D$13*EG456)*DZ456/(EB456+273)*$E$13)</f>
        <v>0</v>
      </c>
      <c r="AY456" t="s">
        <v>439</v>
      </c>
      <c r="AZ456" t="s">
        <v>439</v>
      </c>
      <c r="BA456">
        <v>0</v>
      </c>
      <c r="BB456">
        <v>0</v>
      </c>
      <c r="BC456">
        <f>1-BA456/BB456</f>
        <v>0</v>
      </c>
      <c r="BD456">
        <v>0</v>
      </c>
      <c r="BE456" t="s">
        <v>439</v>
      </c>
      <c r="BF456" t="s">
        <v>439</v>
      </c>
      <c r="BG456">
        <v>0</v>
      </c>
      <c r="BH456">
        <v>0</v>
      </c>
      <c r="BI456">
        <f>1-BG456/BH456</f>
        <v>0</v>
      </c>
      <c r="BJ456">
        <v>0.5</v>
      </c>
      <c r="BK456">
        <f>DJ456</f>
        <v>0</v>
      </c>
      <c r="BL456">
        <f>M456</f>
        <v>0</v>
      </c>
      <c r="BM456">
        <f>BI456*BJ456*BK456</f>
        <v>0</v>
      </c>
      <c r="BN456">
        <f>(BL456-BD456)/BK456</f>
        <v>0</v>
      </c>
      <c r="BO456">
        <f>(BB456-BH456)/BH456</f>
        <v>0</v>
      </c>
      <c r="BP456">
        <f>BA456/(BC456+BA456/BH456)</f>
        <v>0</v>
      </c>
      <c r="BQ456" t="s">
        <v>439</v>
      </c>
      <c r="BR456">
        <v>0</v>
      </c>
      <c r="BS456">
        <f>IF(BR456&lt;&gt;0, BR456, BP456)</f>
        <v>0</v>
      </c>
      <c r="BT456">
        <f>1-BS456/BH456</f>
        <v>0</v>
      </c>
      <c r="BU456">
        <f>(BH456-BG456)/(BH456-BS456)</f>
        <v>0</v>
      </c>
      <c r="BV456">
        <f>(BB456-BH456)/(BB456-BS456)</f>
        <v>0</v>
      </c>
      <c r="BW456">
        <f>(BH456-BG456)/(BH456-BA456)</f>
        <v>0</v>
      </c>
      <c r="BX456">
        <f>(BB456-BH456)/(BB456-BA456)</f>
        <v>0</v>
      </c>
      <c r="BY456">
        <f>(BU456*BS456/BG456)</f>
        <v>0</v>
      </c>
      <c r="BZ456">
        <f>(1-BY456)</f>
        <v>0</v>
      </c>
      <c r="DI456">
        <f>$B$11*EH456+$C$11*EI456+$F$11*ET456*(1-EW456)</f>
        <v>0</v>
      </c>
      <c r="DJ456">
        <f>DI456*DK456</f>
        <v>0</v>
      </c>
      <c r="DK456">
        <f>($B$11*$D$9+$C$11*$D$9+$F$11*((FG456+EY456)/MAX(FG456+EY456+FH456, 0.1)*$I$9+FH456/MAX(FG456+EY456+FH456, 0.1)*$J$9))/($B$11+$C$11+$F$11)</f>
        <v>0</v>
      </c>
      <c r="DL456">
        <f>($B$11*$K$9+$C$11*$K$9+$F$11*((FG456+EY456)/MAX(FG456+EY456+FH456, 0.1)*$P$9+FH456/MAX(FG456+EY456+FH456, 0.1)*$Q$9))/($B$11+$C$11+$F$11)</f>
        <v>0</v>
      </c>
      <c r="DM456">
        <v>2.96</v>
      </c>
      <c r="DN456">
        <v>0.5</v>
      </c>
      <c r="DO456" t="s">
        <v>440</v>
      </c>
      <c r="DP456">
        <v>2</v>
      </c>
      <c r="DQ456" t="b">
        <v>1</v>
      </c>
      <c r="DR456">
        <v>1758654084.1</v>
      </c>
      <c r="DS456">
        <v>856.0680370370369</v>
      </c>
      <c r="DT456">
        <v>895.5442962962961</v>
      </c>
      <c r="DU456">
        <v>23.80167777777777</v>
      </c>
      <c r="DV456">
        <v>21.76804074074074</v>
      </c>
      <c r="DW456">
        <v>856.0367777777777</v>
      </c>
      <c r="DX456">
        <v>23.65431481481481</v>
      </c>
      <c r="DY456">
        <v>500.0051851851852</v>
      </c>
      <c r="DZ456">
        <v>90.38835925925925</v>
      </c>
      <c r="EA456">
        <v>0.0303117962962963</v>
      </c>
      <c r="EB456">
        <v>30.17571481481481</v>
      </c>
      <c r="EC456">
        <v>30.02768888888889</v>
      </c>
      <c r="ED456">
        <v>999.9000000000001</v>
      </c>
      <c r="EE456">
        <v>0</v>
      </c>
      <c r="EF456">
        <v>0</v>
      </c>
      <c r="EG456">
        <v>10004.83814814815</v>
      </c>
      <c r="EH456">
        <v>0</v>
      </c>
      <c r="EI456">
        <v>11.8598</v>
      </c>
      <c r="EJ456">
        <v>-39.47635185185185</v>
      </c>
      <c r="EK456">
        <v>876.9404074074075</v>
      </c>
      <c r="EL456">
        <v>915.4724814814815</v>
      </c>
      <c r="EM456">
        <v>2.033641481481482</v>
      </c>
      <c r="EN456">
        <v>895.5442962962961</v>
      </c>
      <c r="EO456">
        <v>21.76804074074074</v>
      </c>
      <c r="EP456">
        <v>2.151394074074074</v>
      </c>
      <c r="EQ456">
        <v>1.967576666666667</v>
      </c>
      <c r="ER456">
        <v>18.60488888888889</v>
      </c>
      <c r="ES456">
        <v>17.1858037037037</v>
      </c>
      <c r="ET456">
        <v>2000.013333333334</v>
      </c>
      <c r="EU456">
        <v>0.9799950000000001</v>
      </c>
      <c r="EV456">
        <v>0.02000515185185186</v>
      </c>
      <c r="EW456">
        <v>0</v>
      </c>
      <c r="EX456">
        <v>425.3344814814814</v>
      </c>
      <c r="EY456">
        <v>5.00097</v>
      </c>
      <c r="EZ456">
        <v>8643.423333333332</v>
      </c>
      <c r="FA456">
        <v>16707.65555555555</v>
      </c>
      <c r="FB456">
        <v>40.68699999999999</v>
      </c>
      <c r="FC456">
        <v>41.03903703703704</v>
      </c>
      <c r="FD456">
        <v>40.625</v>
      </c>
      <c r="FE456">
        <v>40.625</v>
      </c>
      <c r="FF456">
        <v>41.26837037037038</v>
      </c>
      <c r="FG456">
        <v>1955.097777777778</v>
      </c>
      <c r="FH456">
        <v>39.9125925925926</v>
      </c>
      <c r="FI456">
        <v>0</v>
      </c>
      <c r="FJ456">
        <v>1758654093</v>
      </c>
      <c r="FK456">
        <v>0</v>
      </c>
      <c r="FL456">
        <v>425.30764</v>
      </c>
      <c r="FM456">
        <v>1.696846147594726</v>
      </c>
      <c r="FN456">
        <v>19.49538459737189</v>
      </c>
      <c r="FO456">
        <v>8643.614399999999</v>
      </c>
      <c r="FP456">
        <v>15</v>
      </c>
      <c r="FQ456">
        <v>0</v>
      </c>
      <c r="FR456" t="s">
        <v>441</v>
      </c>
      <c r="FS456">
        <v>1747247426.5</v>
      </c>
      <c r="FT456">
        <v>1747247420.5</v>
      </c>
      <c r="FU456">
        <v>0</v>
      </c>
      <c r="FV456">
        <v>1.027</v>
      </c>
      <c r="FW456">
        <v>0.031</v>
      </c>
      <c r="FX456">
        <v>0.02</v>
      </c>
      <c r="FY456">
        <v>0.05</v>
      </c>
      <c r="FZ456">
        <v>420</v>
      </c>
      <c r="GA456">
        <v>16</v>
      </c>
      <c r="GB456">
        <v>0.01</v>
      </c>
      <c r="GC456">
        <v>0.1</v>
      </c>
      <c r="GD456">
        <v>-39.54986341463414</v>
      </c>
      <c r="GE456">
        <v>1.532947735191732</v>
      </c>
      <c r="GF456">
        <v>0.2783978673839836</v>
      </c>
      <c r="GG456">
        <v>0</v>
      </c>
      <c r="GH456">
        <v>425.2257647058823</v>
      </c>
      <c r="GI456">
        <v>1.078686017624844</v>
      </c>
      <c r="GJ456">
        <v>0.2542384312624574</v>
      </c>
      <c r="GK456">
        <v>-1</v>
      </c>
      <c r="GL456">
        <v>2.046731219512195</v>
      </c>
      <c r="GM456">
        <v>-0.2316683623693328</v>
      </c>
      <c r="GN456">
        <v>0.02356919581139156</v>
      </c>
      <c r="GO456">
        <v>0</v>
      </c>
      <c r="GP456">
        <v>0</v>
      </c>
      <c r="GQ456">
        <v>2</v>
      </c>
      <c r="GR456" t="s">
        <v>482</v>
      </c>
      <c r="GS456">
        <v>3.13606</v>
      </c>
      <c r="GT456">
        <v>2.69023</v>
      </c>
      <c r="GU456">
        <v>0.158286</v>
      </c>
      <c r="GV456">
        <v>0.161251</v>
      </c>
      <c r="GW456">
        <v>0.105572</v>
      </c>
      <c r="GX456">
        <v>0.098161</v>
      </c>
      <c r="GY456">
        <v>26761.8</v>
      </c>
      <c r="GZ456">
        <v>26716.2</v>
      </c>
      <c r="HA456">
        <v>29555.3</v>
      </c>
      <c r="HB456">
        <v>29435.3</v>
      </c>
      <c r="HC456">
        <v>34925.6</v>
      </c>
      <c r="HD456">
        <v>35164.6</v>
      </c>
      <c r="HE456">
        <v>41589.9</v>
      </c>
      <c r="HF456">
        <v>41822.7</v>
      </c>
      <c r="HG456">
        <v>1.92535</v>
      </c>
      <c r="HH456">
        <v>1.87538</v>
      </c>
      <c r="HI456">
        <v>0.0916049</v>
      </c>
      <c r="HJ456">
        <v>0</v>
      </c>
      <c r="HK456">
        <v>28.507</v>
      </c>
      <c r="HL456">
        <v>999.9</v>
      </c>
      <c r="HM456">
        <v>50.3</v>
      </c>
      <c r="HN456">
        <v>31.5</v>
      </c>
      <c r="HO456">
        <v>25.8302</v>
      </c>
      <c r="HP456">
        <v>62.0098</v>
      </c>
      <c r="HQ456">
        <v>25.8814</v>
      </c>
      <c r="HR456">
        <v>1</v>
      </c>
      <c r="HS456">
        <v>0.0665727</v>
      </c>
      <c r="HT456">
        <v>-0.162203</v>
      </c>
      <c r="HU456">
        <v>20.3393</v>
      </c>
      <c r="HV456">
        <v>5.21669</v>
      </c>
      <c r="HW456">
        <v>12.012</v>
      </c>
      <c r="HX456">
        <v>4.98875</v>
      </c>
      <c r="HY456">
        <v>3.28745</v>
      </c>
      <c r="HZ456">
        <v>9999</v>
      </c>
      <c r="IA456">
        <v>9999</v>
      </c>
      <c r="IB456">
        <v>9999</v>
      </c>
      <c r="IC456">
        <v>999.9</v>
      </c>
      <c r="ID456">
        <v>1.86757</v>
      </c>
      <c r="IE456">
        <v>1.86673</v>
      </c>
      <c r="IF456">
        <v>1.86603</v>
      </c>
      <c r="IG456">
        <v>1.866</v>
      </c>
      <c r="IH456">
        <v>1.86786</v>
      </c>
      <c r="II456">
        <v>1.87027</v>
      </c>
      <c r="IJ456">
        <v>1.86893</v>
      </c>
      <c r="IK456">
        <v>1.87042</v>
      </c>
      <c r="IL456">
        <v>0</v>
      </c>
      <c r="IM456">
        <v>0</v>
      </c>
      <c r="IN456">
        <v>0</v>
      </c>
      <c r="IO456">
        <v>0</v>
      </c>
      <c r="IP456" t="s">
        <v>443</v>
      </c>
      <c r="IQ456" t="s">
        <v>444</v>
      </c>
      <c r="IR456" t="s">
        <v>445</v>
      </c>
      <c r="IS456" t="s">
        <v>445</v>
      </c>
      <c r="IT456" t="s">
        <v>445</v>
      </c>
      <c r="IU456" t="s">
        <v>445</v>
      </c>
      <c r="IV456">
        <v>0</v>
      </c>
      <c r="IW456">
        <v>100</v>
      </c>
      <c r="IX456">
        <v>100</v>
      </c>
      <c r="IY456">
        <v>0.018</v>
      </c>
      <c r="IZ456">
        <v>0.1469</v>
      </c>
      <c r="JA456">
        <v>0.1520806729546384</v>
      </c>
      <c r="JB456">
        <v>0.0003178419753343253</v>
      </c>
      <c r="JC456">
        <v>-6.012475575984678E-07</v>
      </c>
      <c r="JD456">
        <v>7.594320938325871E-11</v>
      </c>
      <c r="JE456">
        <v>-0.06537213769188976</v>
      </c>
      <c r="JF456">
        <v>-0.002779077146552394</v>
      </c>
      <c r="JG456">
        <v>0.0007843295920201409</v>
      </c>
      <c r="JH456">
        <v>-1.211717912536145E-05</v>
      </c>
      <c r="JI456">
        <v>4</v>
      </c>
      <c r="JJ456">
        <v>2338</v>
      </c>
      <c r="JK456">
        <v>1</v>
      </c>
      <c r="JL456">
        <v>27</v>
      </c>
      <c r="JM456">
        <v>190111.1</v>
      </c>
      <c r="JN456">
        <v>190111.2</v>
      </c>
      <c r="JO456">
        <v>1.96045</v>
      </c>
      <c r="JP456">
        <v>2.25098</v>
      </c>
      <c r="JQ456">
        <v>1.39648</v>
      </c>
      <c r="JR456">
        <v>2.34619</v>
      </c>
      <c r="JS456">
        <v>1.49536</v>
      </c>
      <c r="JT456">
        <v>2.71118</v>
      </c>
      <c r="JU456">
        <v>36.5051</v>
      </c>
      <c r="JV456">
        <v>24.0612</v>
      </c>
      <c r="JW456">
        <v>18</v>
      </c>
      <c r="JX456">
        <v>488.601</v>
      </c>
      <c r="JY456">
        <v>447.205</v>
      </c>
      <c r="JZ456">
        <v>28.2486</v>
      </c>
      <c r="KA456">
        <v>28.4487</v>
      </c>
      <c r="KB456">
        <v>30</v>
      </c>
      <c r="KC456">
        <v>28.2794</v>
      </c>
      <c r="KD456">
        <v>28.2083</v>
      </c>
      <c r="KE456">
        <v>39.3396</v>
      </c>
      <c r="KF456">
        <v>22.5308</v>
      </c>
      <c r="KG456">
        <v>59.5146</v>
      </c>
      <c r="KH456">
        <v>28.2554</v>
      </c>
      <c r="KI456">
        <v>941.556</v>
      </c>
      <c r="KJ456">
        <v>21.8328</v>
      </c>
      <c r="KK456">
        <v>101.011</v>
      </c>
      <c r="KL456">
        <v>100.566</v>
      </c>
    </row>
    <row r="457" spans="1:298">
      <c r="A457">
        <v>441</v>
      </c>
      <c r="B457">
        <v>1758654096.6</v>
      </c>
      <c r="C457">
        <v>12470.59999990463</v>
      </c>
      <c r="D457" t="s">
        <v>1330</v>
      </c>
      <c r="E457" t="s">
        <v>1331</v>
      </c>
      <c r="F457">
        <v>5</v>
      </c>
      <c r="G457" t="s">
        <v>1219</v>
      </c>
      <c r="H457" t="s">
        <v>437</v>
      </c>
      <c r="I457" t="s">
        <v>438</v>
      </c>
      <c r="J457">
        <v>1758654088.814285</v>
      </c>
      <c r="K457">
        <f>(L457)/1000</f>
        <v>0</v>
      </c>
      <c r="L457">
        <f>IF(DQ457, AO457, AI457)</f>
        <v>0</v>
      </c>
      <c r="M457">
        <f>IF(DQ457, AJ457, AH457)</f>
        <v>0</v>
      </c>
      <c r="N457">
        <f>DS457 - IF(AV457&gt;1, M457*DM457*100.0/(AX457), 0)</f>
        <v>0</v>
      </c>
      <c r="O457">
        <f>((U457-K457/2)*N457-M457)/(U457+K457/2)</f>
        <v>0</v>
      </c>
      <c r="P457">
        <f>O457*(DZ457+EA457)/1000.0</f>
        <v>0</v>
      </c>
      <c r="Q457">
        <f>(DS457 - IF(AV457&gt;1, M457*DM457*100.0/(AX457), 0))*(DZ457+EA457)/1000.0</f>
        <v>0</v>
      </c>
      <c r="R457">
        <f>2.0/((1/T457-1/S457)+SIGN(T457)*SQRT((1/T457-1/S457)*(1/T457-1/S457) + 4*DN457/((DN457+1)*(DN457+1))*(2*1/T457*1/S457-1/S457*1/S457)))</f>
        <v>0</v>
      </c>
      <c r="S457">
        <f>IF(LEFT(DO457,1)&lt;&gt;"0",IF(LEFT(DO457,1)="1",3.0,DP457),$D$5+$E$5*(EG457*DZ457/($K$5*1000))+$F$5*(EG457*DZ457/($K$5*1000))*MAX(MIN(DM457,$J$5),$I$5)*MAX(MIN(DM457,$J$5),$I$5)+$G$5*MAX(MIN(DM457,$J$5),$I$5)*(EG457*DZ457/($K$5*1000))+$H$5*(EG457*DZ457/($K$5*1000))*(EG457*DZ457/($K$5*1000)))</f>
        <v>0</v>
      </c>
      <c r="T457">
        <f>K457*(1000-(1000*0.61365*exp(17.502*X457/(240.97+X457))/(DZ457+EA457)+DU457)/2)/(1000*0.61365*exp(17.502*X457/(240.97+X457))/(DZ457+EA457)-DU457)</f>
        <v>0</v>
      </c>
      <c r="U457">
        <f>1/((DN457+1)/(R457/1.6)+1/(S457/1.37)) + DN457/((DN457+1)/(R457/1.6) + DN457/(S457/1.37))</f>
        <v>0</v>
      </c>
      <c r="V457">
        <f>(DI457*DL457)</f>
        <v>0</v>
      </c>
      <c r="W457">
        <f>(EB457+(V457+2*0.95*5.67E-8*(((EB457+$B$7)+273)^4-(EB457+273)^4)-44100*K457)/(1.84*29.3*S457+8*0.95*5.67E-8*(EB457+273)^3))</f>
        <v>0</v>
      </c>
      <c r="X457">
        <f>($C$7*EC457+$D$7*ED457+$E$7*W457)</f>
        <v>0</v>
      </c>
      <c r="Y457">
        <f>0.61365*exp(17.502*X457/(240.97+X457))</f>
        <v>0</v>
      </c>
      <c r="Z457">
        <f>(AA457/AB457*100)</f>
        <v>0</v>
      </c>
      <c r="AA457">
        <f>DU457*(DZ457+EA457)/1000</f>
        <v>0</v>
      </c>
      <c r="AB457">
        <f>0.61365*exp(17.502*EB457/(240.97+EB457))</f>
        <v>0</v>
      </c>
      <c r="AC457">
        <f>(Y457-DU457*(DZ457+EA457)/1000)</f>
        <v>0</v>
      </c>
      <c r="AD457">
        <f>(-K457*44100)</f>
        <v>0</v>
      </c>
      <c r="AE457">
        <f>2*29.3*S457*0.92*(EB457-X457)</f>
        <v>0</v>
      </c>
      <c r="AF457">
        <f>2*0.95*5.67E-8*(((EB457+$B$7)+273)^4-(X457+273)^4)</f>
        <v>0</v>
      </c>
      <c r="AG457">
        <f>V457+AF457+AD457+AE457</f>
        <v>0</v>
      </c>
      <c r="AH457">
        <f>DY457*AV457*(DT457-DS457*(1000-AV457*DV457)/(1000-AV457*DU457))/(100*DM457)</f>
        <v>0</v>
      </c>
      <c r="AI457">
        <f>1000*DY457*AV457*(DU457-DV457)/(100*DM457*(1000-AV457*DU457))</f>
        <v>0</v>
      </c>
      <c r="AJ457">
        <f>(AK457 - AL457 - DZ457*1E3/(8.314*(EB457+273.15)) * AN457/DY457 * AM457) * DY457/(100*DM457) * (1000 - DV457)/1000</f>
        <v>0</v>
      </c>
      <c r="AK457">
        <v>946.6062906879712</v>
      </c>
      <c r="AL457">
        <v>917.1413454545453</v>
      </c>
      <c r="AM457">
        <v>3.32395918132338</v>
      </c>
      <c r="AN457">
        <v>64.96045199614291</v>
      </c>
      <c r="AO457">
        <f>(AQ457 - AP457 + DZ457*1E3/(8.314*(EB457+273.15)) * AS457/DY457 * AR457) * DY457/(100*DM457) * 1000/(1000 - AQ457)</f>
        <v>0</v>
      </c>
      <c r="AP457">
        <v>21.8122617206721</v>
      </c>
      <c r="AQ457">
        <v>23.76893575757575</v>
      </c>
      <c r="AR457">
        <v>-1.186223137643567E-05</v>
      </c>
      <c r="AS457">
        <v>107.0869197867366</v>
      </c>
      <c r="AT457">
        <v>1</v>
      </c>
      <c r="AU457">
        <v>0</v>
      </c>
      <c r="AV457">
        <f>IF(AT457*$H$13&gt;=AX457,1.0,(AX457/(AX457-AT457*$H$13)))</f>
        <v>0</v>
      </c>
      <c r="AW457">
        <f>(AV457-1)*100</f>
        <v>0</v>
      </c>
      <c r="AX457">
        <f>MAX(0,($B$13+$C$13*EG457)/(1+$D$13*EG457)*DZ457/(EB457+273)*$E$13)</f>
        <v>0</v>
      </c>
      <c r="AY457" t="s">
        <v>439</v>
      </c>
      <c r="AZ457" t="s">
        <v>439</v>
      </c>
      <c r="BA457">
        <v>0</v>
      </c>
      <c r="BB457">
        <v>0</v>
      </c>
      <c r="BC457">
        <f>1-BA457/BB457</f>
        <v>0</v>
      </c>
      <c r="BD457">
        <v>0</v>
      </c>
      <c r="BE457" t="s">
        <v>439</v>
      </c>
      <c r="BF457" t="s">
        <v>439</v>
      </c>
      <c r="BG457">
        <v>0</v>
      </c>
      <c r="BH457">
        <v>0</v>
      </c>
      <c r="BI457">
        <f>1-BG457/BH457</f>
        <v>0</v>
      </c>
      <c r="BJ457">
        <v>0.5</v>
      </c>
      <c r="BK457">
        <f>DJ457</f>
        <v>0</v>
      </c>
      <c r="BL457">
        <f>M457</f>
        <v>0</v>
      </c>
      <c r="BM457">
        <f>BI457*BJ457*BK457</f>
        <v>0</v>
      </c>
      <c r="BN457">
        <f>(BL457-BD457)/BK457</f>
        <v>0</v>
      </c>
      <c r="BO457">
        <f>(BB457-BH457)/BH457</f>
        <v>0</v>
      </c>
      <c r="BP457">
        <f>BA457/(BC457+BA457/BH457)</f>
        <v>0</v>
      </c>
      <c r="BQ457" t="s">
        <v>439</v>
      </c>
      <c r="BR457">
        <v>0</v>
      </c>
      <c r="BS457">
        <f>IF(BR457&lt;&gt;0, BR457, BP457)</f>
        <v>0</v>
      </c>
      <c r="BT457">
        <f>1-BS457/BH457</f>
        <v>0</v>
      </c>
      <c r="BU457">
        <f>(BH457-BG457)/(BH457-BS457)</f>
        <v>0</v>
      </c>
      <c r="BV457">
        <f>(BB457-BH457)/(BB457-BS457)</f>
        <v>0</v>
      </c>
      <c r="BW457">
        <f>(BH457-BG457)/(BH457-BA457)</f>
        <v>0</v>
      </c>
      <c r="BX457">
        <f>(BB457-BH457)/(BB457-BA457)</f>
        <v>0</v>
      </c>
      <c r="BY457">
        <f>(BU457*BS457/BG457)</f>
        <v>0</v>
      </c>
      <c r="BZ457">
        <f>(1-BY457)</f>
        <v>0</v>
      </c>
      <c r="DI457">
        <f>$B$11*EH457+$C$11*EI457+$F$11*ET457*(1-EW457)</f>
        <v>0</v>
      </c>
      <c r="DJ457">
        <f>DI457*DK457</f>
        <v>0</v>
      </c>
      <c r="DK457">
        <f>($B$11*$D$9+$C$11*$D$9+$F$11*((FG457+EY457)/MAX(FG457+EY457+FH457, 0.1)*$I$9+FH457/MAX(FG457+EY457+FH457, 0.1)*$J$9))/($B$11+$C$11+$F$11)</f>
        <v>0</v>
      </c>
      <c r="DL457">
        <f>($B$11*$K$9+$C$11*$K$9+$F$11*((FG457+EY457)/MAX(FG457+EY457+FH457, 0.1)*$P$9+FH457/MAX(FG457+EY457+FH457, 0.1)*$Q$9))/($B$11+$C$11+$F$11)</f>
        <v>0</v>
      </c>
      <c r="DM457">
        <v>2.96</v>
      </c>
      <c r="DN457">
        <v>0.5</v>
      </c>
      <c r="DO457" t="s">
        <v>440</v>
      </c>
      <c r="DP457">
        <v>2</v>
      </c>
      <c r="DQ457" t="b">
        <v>1</v>
      </c>
      <c r="DR457">
        <v>1758654088.814285</v>
      </c>
      <c r="DS457">
        <v>871.6097857142857</v>
      </c>
      <c r="DT457">
        <v>910.8921785714285</v>
      </c>
      <c r="DU457">
        <v>23.78485714285714</v>
      </c>
      <c r="DV457">
        <v>21.78222857142857</v>
      </c>
      <c r="DW457">
        <v>871.5870714285714</v>
      </c>
      <c r="DX457">
        <v>23.63771785714286</v>
      </c>
      <c r="DY457">
        <v>500.0187142857143</v>
      </c>
      <c r="DZ457">
        <v>90.3884607142857</v>
      </c>
      <c r="EA457">
        <v>0.030259075</v>
      </c>
      <c r="EB457">
        <v>30.14573214285715</v>
      </c>
      <c r="EC457">
        <v>30.01111428571429</v>
      </c>
      <c r="ED457">
        <v>999.9000000000002</v>
      </c>
      <c r="EE457">
        <v>0</v>
      </c>
      <c r="EF457">
        <v>0</v>
      </c>
      <c r="EG457">
        <v>10001.74607142857</v>
      </c>
      <c r="EH457">
        <v>0</v>
      </c>
      <c r="EI457">
        <v>11.8598</v>
      </c>
      <c r="EJ457">
        <v>-39.28244999999999</v>
      </c>
      <c r="EK457">
        <v>892.8458214285714</v>
      </c>
      <c r="EL457">
        <v>931.1755714285713</v>
      </c>
      <c r="EM457">
        <v>2.002628214285715</v>
      </c>
      <c r="EN457">
        <v>910.8921785714285</v>
      </c>
      <c r="EO457">
        <v>21.78222857142857</v>
      </c>
      <c r="EP457">
        <v>2.149875714285714</v>
      </c>
      <c r="EQ457">
        <v>1.968861428571428</v>
      </c>
      <c r="ER457">
        <v>18.59361428571429</v>
      </c>
      <c r="ES457">
        <v>17.19610714285714</v>
      </c>
      <c r="ET457">
        <v>2000.012857142857</v>
      </c>
      <c r="EU457">
        <v>0.9799954285714284</v>
      </c>
      <c r="EV457">
        <v>0.020004725</v>
      </c>
      <c r="EW457">
        <v>0</v>
      </c>
      <c r="EX457">
        <v>425.3969642857143</v>
      </c>
      <c r="EY457">
        <v>5.00097</v>
      </c>
      <c r="EZ457">
        <v>8644.642857142859</v>
      </c>
      <c r="FA457">
        <v>16707.65714285714</v>
      </c>
      <c r="FB457">
        <v>40.68699999999999</v>
      </c>
      <c r="FC457">
        <v>41.03764285714285</v>
      </c>
      <c r="FD457">
        <v>40.625</v>
      </c>
      <c r="FE457">
        <v>40.625</v>
      </c>
      <c r="FF457">
        <v>41.27214285714285</v>
      </c>
      <c r="FG457">
        <v>1955.098214285714</v>
      </c>
      <c r="FH457">
        <v>39.91250000000001</v>
      </c>
      <c r="FI457">
        <v>0</v>
      </c>
      <c r="FJ457">
        <v>1758654097.8</v>
      </c>
      <c r="FK457">
        <v>0</v>
      </c>
      <c r="FL457">
        <v>425.4011599999999</v>
      </c>
      <c r="FM457">
        <v>1.16384615218907</v>
      </c>
      <c r="FN457">
        <v>4.450769239177625</v>
      </c>
      <c r="FO457">
        <v>8644.685600000001</v>
      </c>
      <c r="FP457">
        <v>15</v>
      </c>
      <c r="FQ457">
        <v>0</v>
      </c>
      <c r="FR457" t="s">
        <v>441</v>
      </c>
      <c r="FS457">
        <v>1747247426.5</v>
      </c>
      <c r="FT457">
        <v>1747247420.5</v>
      </c>
      <c r="FU457">
        <v>0</v>
      </c>
      <c r="FV457">
        <v>1.027</v>
      </c>
      <c r="FW457">
        <v>0.031</v>
      </c>
      <c r="FX457">
        <v>0.02</v>
      </c>
      <c r="FY457">
        <v>0.05</v>
      </c>
      <c r="FZ457">
        <v>420</v>
      </c>
      <c r="GA457">
        <v>16</v>
      </c>
      <c r="GB457">
        <v>0.01</v>
      </c>
      <c r="GC457">
        <v>0.1</v>
      </c>
      <c r="GD457">
        <v>-39.3774675</v>
      </c>
      <c r="GE457">
        <v>2.912765853658649</v>
      </c>
      <c r="GF457">
        <v>0.3814277791322366</v>
      </c>
      <c r="GG457">
        <v>0</v>
      </c>
      <c r="GH457">
        <v>425.3108529411764</v>
      </c>
      <c r="GI457">
        <v>1.133491216731259</v>
      </c>
      <c r="GJ457">
        <v>0.2652170179475606</v>
      </c>
      <c r="GK457">
        <v>-1</v>
      </c>
      <c r="GL457">
        <v>2.016351</v>
      </c>
      <c r="GM457">
        <v>-0.3826221388367749</v>
      </c>
      <c r="GN457">
        <v>0.03774286427922501</v>
      </c>
      <c r="GO457">
        <v>0</v>
      </c>
      <c r="GP457">
        <v>0</v>
      </c>
      <c r="GQ457">
        <v>2</v>
      </c>
      <c r="GR457" t="s">
        <v>482</v>
      </c>
      <c r="GS457">
        <v>3.13599</v>
      </c>
      <c r="GT457">
        <v>2.69075</v>
      </c>
      <c r="GU457">
        <v>0.160187</v>
      </c>
      <c r="GV457">
        <v>0.163174</v>
      </c>
      <c r="GW457">
        <v>0.105559</v>
      </c>
      <c r="GX457">
        <v>0.0982171</v>
      </c>
      <c r="GY457">
        <v>26701.2</v>
      </c>
      <c r="GZ457">
        <v>26655.4</v>
      </c>
      <c r="HA457">
        <v>29555.1</v>
      </c>
      <c r="HB457">
        <v>29435.9</v>
      </c>
      <c r="HC457">
        <v>34925.8</v>
      </c>
      <c r="HD457">
        <v>35162.9</v>
      </c>
      <c r="HE457">
        <v>41589.4</v>
      </c>
      <c r="HF457">
        <v>41823.3</v>
      </c>
      <c r="HG457">
        <v>1.92528</v>
      </c>
      <c r="HH457">
        <v>1.8752</v>
      </c>
      <c r="HI457">
        <v>0.0911206</v>
      </c>
      <c r="HJ457">
        <v>0</v>
      </c>
      <c r="HK457">
        <v>28.4998</v>
      </c>
      <c r="HL457">
        <v>999.9</v>
      </c>
      <c r="HM457">
        <v>50.3</v>
      </c>
      <c r="HN457">
        <v>31.5</v>
      </c>
      <c r="HO457">
        <v>25.8324</v>
      </c>
      <c r="HP457">
        <v>61.9298</v>
      </c>
      <c r="HQ457">
        <v>25.9415</v>
      </c>
      <c r="HR457">
        <v>1</v>
      </c>
      <c r="HS457">
        <v>0.0664304</v>
      </c>
      <c r="HT457">
        <v>-0.245997</v>
      </c>
      <c r="HU457">
        <v>20.3395</v>
      </c>
      <c r="HV457">
        <v>5.21834</v>
      </c>
      <c r="HW457">
        <v>12.0126</v>
      </c>
      <c r="HX457">
        <v>4.9893</v>
      </c>
      <c r="HY457">
        <v>3.28795</v>
      </c>
      <c r="HZ457">
        <v>9999</v>
      </c>
      <c r="IA457">
        <v>9999</v>
      </c>
      <c r="IB457">
        <v>9999</v>
      </c>
      <c r="IC457">
        <v>999.9</v>
      </c>
      <c r="ID457">
        <v>1.86754</v>
      </c>
      <c r="IE457">
        <v>1.86676</v>
      </c>
      <c r="IF457">
        <v>1.86603</v>
      </c>
      <c r="IG457">
        <v>1.866</v>
      </c>
      <c r="IH457">
        <v>1.86784</v>
      </c>
      <c r="II457">
        <v>1.87027</v>
      </c>
      <c r="IJ457">
        <v>1.86891</v>
      </c>
      <c r="IK457">
        <v>1.87042</v>
      </c>
      <c r="IL457">
        <v>0</v>
      </c>
      <c r="IM457">
        <v>0</v>
      </c>
      <c r="IN457">
        <v>0</v>
      </c>
      <c r="IO457">
        <v>0</v>
      </c>
      <c r="IP457" t="s">
        <v>443</v>
      </c>
      <c r="IQ457" t="s">
        <v>444</v>
      </c>
      <c r="IR457" t="s">
        <v>445</v>
      </c>
      <c r="IS457" t="s">
        <v>445</v>
      </c>
      <c r="IT457" t="s">
        <v>445</v>
      </c>
      <c r="IU457" t="s">
        <v>445</v>
      </c>
      <c r="IV457">
        <v>0</v>
      </c>
      <c r="IW457">
        <v>100</v>
      </c>
      <c r="IX457">
        <v>100</v>
      </c>
      <c r="IY457">
        <v>0.008999999999999999</v>
      </c>
      <c r="IZ457">
        <v>0.1469</v>
      </c>
      <c r="JA457">
        <v>0.1520806729546384</v>
      </c>
      <c r="JB457">
        <v>0.0003178419753343253</v>
      </c>
      <c r="JC457">
        <v>-6.012475575984678E-07</v>
      </c>
      <c r="JD457">
        <v>7.594320938325871E-11</v>
      </c>
      <c r="JE457">
        <v>-0.06537213769188976</v>
      </c>
      <c r="JF457">
        <v>-0.002779077146552394</v>
      </c>
      <c r="JG457">
        <v>0.0007843295920201409</v>
      </c>
      <c r="JH457">
        <v>-1.211717912536145E-05</v>
      </c>
      <c r="JI457">
        <v>4</v>
      </c>
      <c r="JJ457">
        <v>2338</v>
      </c>
      <c r="JK457">
        <v>1</v>
      </c>
      <c r="JL457">
        <v>27</v>
      </c>
      <c r="JM457">
        <v>190111.2</v>
      </c>
      <c r="JN457">
        <v>190111.3</v>
      </c>
      <c r="JO457">
        <v>1.98975</v>
      </c>
      <c r="JP457">
        <v>2.25342</v>
      </c>
      <c r="JQ457">
        <v>1.39648</v>
      </c>
      <c r="JR457">
        <v>2.34863</v>
      </c>
      <c r="JS457">
        <v>1.49536</v>
      </c>
      <c r="JT457">
        <v>2.58057</v>
      </c>
      <c r="JU457">
        <v>36.5051</v>
      </c>
      <c r="JV457">
        <v>24.0612</v>
      </c>
      <c r="JW457">
        <v>18</v>
      </c>
      <c r="JX457">
        <v>488.554</v>
      </c>
      <c r="JY457">
        <v>447.112</v>
      </c>
      <c r="JZ457">
        <v>28.2375</v>
      </c>
      <c r="KA457">
        <v>28.4487</v>
      </c>
      <c r="KB457">
        <v>30.0001</v>
      </c>
      <c r="KC457">
        <v>28.2794</v>
      </c>
      <c r="KD457">
        <v>28.2103</v>
      </c>
      <c r="KE457">
        <v>39.868</v>
      </c>
      <c r="KF457">
        <v>22.5308</v>
      </c>
      <c r="KG457">
        <v>59.5146</v>
      </c>
      <c r="KH457">
        <v>28.2507</v>
      </c>
      <c r="KI457">
        <v>954.914</v>
      </c>
      <c r="KJ457">
        <v>21.8328</v>
      </c>
      <c r="KK457">
        <v>101.01</v>
      </c>
      <c r="KL457">
        <v>100.568</v>
      </c>
    </row>
    <row r="458" spans="1:298">
      <c r="A458">
        <v>442</v>
      </c>
      <c r="B458">
        <v>1758654101.1</v>
      </c>
      <c r="C458">
        <v>12475.09999990463</v>
      </c>
      <c r="D458" t="s">
        <v>1332</v>
      </c>
      <c r="E458" t="s">
        <v>1333</v>
      </c>
      <c r="F458">
        <v>5</v>
      </c>
      <c r="G458" t="s">
        <v>1219</v>
      </c>
      <c r="H458" t="s">
        <v>437</v>
      </c>
      <c r="I458" t="s">
        <v>438</v>
      </c>
      <c r="J458">
        <v>1758654093.260714</v>
      </c>
      <c r="K458">
        <f>(L458)/1000</f>
        <v>0</v>
      </c>
      <c r="L458">
        <f>IF(DQ458, AO458, AI458)</f>
        <v>0</v>
      </c>
      <c r="M458">
        <f>IF(DQ458, AJ458, AH458)</f>
        <v>0</v>
      </c>
      <c r="N458">
        <f>DS458 - IF(AV458&gt;1, M458*DM458*100.0/(AX458), 0)</f>
        <v>0</v>
      </c>
      <c r="O458">
        <f>((U458-K458/2)*N458-M458)/(U458+K458/2)</f>
        <v>0</v>
      </c>
      <c r="P458">
        <f>O458*(DZ458+EA458)/1000.0</f>
        <v>0</v>
      </c>
      <c r="Q458">
        <f>(DS458 - IF(AV458&gt;1, M458*DM458*100.0/(AX458), 0))*(DZ458+EA458)/1000.0</f>
        <v>0</v>
      </c>
      <c r="R458">
        <f>2.0/((1/T458-1/S458)+SIGN(T458)*SQRT((1/T458-1/S458)*(1/T458-1/S458) + 4*DN458/((DN458+1)*(DN458+1))*(2*1/T458*1/S458-1/S458*1/S458)))</f>
        <v>0</v>
      </c>
      <c r="S458">
        <f>IF(LEFT(DO458,1)&lt;&gt;"0",IF(LEFT(DO458,1)="1",3.0,DP458),$D$5+$E$5*(EG458*DZ458/($K$5*1000))+$F$5*(EG458*DZ458/($K$5*1000))*MAX(MIN(DM458,$J$5),$I$5)*MAX(MIN(DM458,$J$5),$I$5)+$G$5*MAX(MIN(DM458,$J$5),$I$5)*(EG458*DZ458/($K$5*1000))+$H$5*(EG458*DZ458/($K$5*1000))*(EG458*DZ458/($K$5*1000)))</f>
        <v>0</v>
      </c>
      <c r="T458">
        <f>K458*(1000-(1000*0.61365*exp(17.502*X458/(240.97+X458))/(DZ458+EA458)+DU458)/2)/(1000*0.61365*exp(17.502*X458/(240.97+X458))/(DZ458+EA458)-DU458)</f>
        <v>0</v>
      </c>
      <c r="U458">
        <f>1/((DN458+1)/(R458/1.6)+1/(S458/1.37)) + DN458/((DN458+1)/(R458/1.6) + DN458/(S458/1.37))</f>
        <v>0</v>
      </c>
      <c r="V458">
        <f>(DI458*DL458)</f>
        <v>0</v>
      </c>
      <c r="W458">
        <f>(EB458+(V458+2*0.95*5.67E-8*(((EB458+$B$7)+273)^4-(EB458+273)^4)-44100*K458)/(1.84*29.3*S458+8*0.95*5.67E-8*(EB458+273)^3))</f>
        <v>0</v>
      </c>
      <c r="X458">
        <f>($C$7*EC458+$D$7*ED458+$E$7*W458)</f>
        <v>0</v>
      </c>
      <c r="Y458">
        <f>0.61365*exp(17.502*X458/(240.97+X458))</f>
        <v>0</v>
      </c>
      <c r="Z458">
        <f>(AA458/AB458*100)</f>
        <v>0</v>
      </c>
      <c r="AA458">
        <f>DU458*(DZ458+EA458)/1000</f>
        <v>0</v>
      </c>
      <c r="AB458">
        <f>0.61365*exp(17.502*EB458/(240.97+EB458))</f>
        <v>0</v>
      </c>
      <c r="AC458">
        <f>(Y458-DU458*(DZ458+EA458)/1000)</f>
        <v>0</v>
      </c>
      <c r="AD458">
        <f>(-K458*44100)</f>
        <v>0</v>
      </c>
      <c r="AE458">
        <f>2*29.3*S458*0.92*(EB458-X458)</f>
        <v>0</v>
      </c>
      <c r="AF458">
        <f>2*0.95*5.67E-8*(((EB458+$B$7)+273)^4-(X458+273)^4)</f>
        <v>0</v>
      </c>
      <c r="AG458">
        <f>V458+AF458+AD458+AE458</f>
        <v>0</v>
      </c>
      <c r="AH458">
        <f>DY458*AV458*(DT458-DS458*(1000-AV458*DV458)/(1000-AV458*DU458))/(100*DM458)</f>
        <v>0</v>
      </c>
      <c r="AI458">
        <f>1000*DY458*AV458*(DU458-DV458)/(100*DM458*(1000-AV458*DU458))</f>
        <v>0</v>
      </c>
      <c r="AJ458">
        <f>(AK458 - AL458 - DZ458*1E3/(8.314*(EB458+273.15)) * AN458/DY458 * AM458) * DY458/(100*DM458) * (1000 - DV458)/1000</f>
        <v>0</v>
      </c>
      <c r="AK458">
        <v>962.1216082700498</v>
      </c>
      <c r="AL458">
        <v>932.1358727272726</v>
      </c>
      <c r="AM458">
        <v>3.325940321596994</v>
      </c>
      <c r="AN458">
        <v>64.96045199614291</v>
      </c>
      <c r="AO458">
        <f>(AQ458 - AP458 + DZ458*1E3/(8.314*(EB458+273.15)) * AS458/DY458 * AR458) * DY458/(100*DM458) * 1000/(1000 - AQ458)</f>
        <v>0</v>
      </c>
      <c r="AP458">
        <v>21.81454601284294</v>
      </c>
      <c r="AQ458">
        <v>23.76506242424243</v>
      </c>
      <c r="AR458">
        <v>-2.166356393007752E-05</v>
      </c>
      <c r="AS458">
        <v>107.0869197867366</v>
      </c>
      <c r="AT458">
        <v>1</v>
      </c>
      <c r="AU458">
        <v>0</v>
      </c>
      <c r="AV458">
        <f>IF(AT458*$H$13&gt;=AX458,1.0,(AX458/(AX458-AT458*$H$13)))</f>
        <v>0</v>
      </c>
      <c r="AW458">
        <f>(AV458-1)*100</f>
        <v>0</v>
      </c>
      <c r="AX458">
        <f>MAX(0,($B$13+$C$13*EG458)/(1+$D$13*EG458)*DZ458/(EB458+273)*$E$13)</f>
        <v>0</v>
      </c>
      <c r="AY458" t="s">
        <v>439</v>
      </c>
      <c r="AZ458" t="s">
        <v>439</v>
      </c>
      <c r="BA458">
        <v>0</v>
      </c>
      <c r="BB458">
        <v>0</v>
      </c>
      <c r="BC458">
        <f>1-BA458/BB458</f>
        <v>0</v>
      </c>
      <c r="BD458">
        <v>0</v>
      </c>
      <c r="BE458" t="s">
        <v>439</v>
      </c>
      <c r="BF458" t="s">
        <v>439</v>
      </c>
      <c r="BG458">
        <v>0</v>
      </c>
      <c r="BH458">
        <v>0</v>
      </c>
      <c r="BI458">
        <f>1-BG458/BH458</f>
        <v>0</v>
      </c>
      <c r="BJ458">
        <v>0.5</v>
      </c>
      <c r="BK458">
        <f>DJ458</f>
        <v>0</v>
      </c>
      <c r="BL458">
        <f>M458</f>
        <v>0</v>
      </c>
      <c r="BM458">
        <f>BI458*BJ458*BK458</f>
        <v>0</v>
      </c>
      <c r="BN458">
        <f>(BL458-BD458)/BK458</f>
        <v>0</v>
      </c>
      <c r="BO458">
        <f>(BB458-BH458)/BH458</f>
        <v>0</v>
      </c>
      <c r="BP458">
        <f>BA458/(BC458+BA458/BH458)</f>
        <v>0</v>
      </c>
      <c r="BQ458" t="s">
        <v>439</v>
      </c>
      <c r="BR458">
        <v>0</v>
      </c>
      <c r="BS458">
        <f>IF(BR458&lt;&gt;0, BR458, BP458)</f>
        <v>0</v>
      </c>
      <c r="BT458">
        <f>1-BS458/BH458</f>
        <v>0</v>
      </c>
      <c r="BU458">
        <f>(BH458-BG458)/(BH458-BS458)</f>
        <v>0</v>
      </c>
      <c r="BV458">
        <f>(BB458-BH458)/(BB458-BS458)</f>
        <v>0</v>
      </c>
      <c r="BW458">
        <f>(BH458-BG458)/(BH458-BA458)</f>
        <v>0</v>
      </c>
      <c r="BX458">
        <f>(BB458-BH458)/(BB458-BA458)</f>
        <v>0</v>
      </c>
      <c r="BY458">
        <f>(BU458*BS458/BG458)</f>
        <v>0</v>
      </c>
      <c r="BZ458">
        <f>(1-BY458)</f>
        <v>0</v>
      </c>
      <c r="DI458">
        <f>$B$11*EH458+$C$11*EI458+$F$11*ET458*(1-EW458)</f>
        <v>0</v>
      </c>
      <c r="DJ458">
        <f>DI458*DK458</f>
        <v>0</v>
      </c>
      <c r="DK458">
        <f>($B$11*$D$9+$C$11*$D$9+$F$11*((FG458+EY458)/MAX(FG458+EY458+FH458, 0.1)*$I$9+FH458/MAX(FG458+EY458+FH458, 0.1)*$J$9))/($B$11+$C$11+$F$11)</f>
        <v>0</v>
      </c>
      <c r="DL458">
        <f>($B$11*$K$9+$C$11*$K$9+$F$11*((FG458+EY458)/MAX(FG458+EY458+FH458, 0.1)*$P$9+FH458/MAX(FG458+EY458+FH458, 0.1)*$Q$9))/($B$11+$C$11+$F$11)</f>
        <v>0</v>
      </c>
      <c r="DM458">
        <v>2.96</v>
      </c>
      <c r="DN458">
        <v>0.5</v>
      </c>
      <c r="DO458" t="s">
        <v>440</v>
      </c>
      <c r="DP458">
        <v>2</v>
      </c>
      <c r="DQ458" t="b">
        <v>1</v>
      </c>
      <c r="DR458">
        <v>1758654093.260714</v>
      </c>
      <c r="DS458">
        <v>886.1533928571428</v>
      </c>
      <c r="DT458">
        <v>925.3851785714285</v>
      </c>
      <c r="DU458">
        <v>23.77383928571428</v>
      </c>
      <c r="DV458">
        <v>21.79633214285714</v>
      </c>
      <c r="DW458">
        <v>886.139</v>
      </c>
      <c r="DX458">
        <v>23.62684999999999</v>
      </c>
      <c r="DY458">
        <v>500.0158928571429</v>
      </c>
      <c r="DZ458">
        <v>90.38854285714287</v>
      </c>
      <c r="EA458">
        <v>0.03031728214285714</v>
      </c>
      <c r="EB458">
        <v>30.12867142857143</v>
      </c>
      <c r="EC458">
        <v>29.99726071428572</v>
      </c>
      <c r="ED458">
        <v>999.9000000000002</v>
      </c>
      <c r="EE458">
        <v>0</v>
      </c>
      <c r="EF458">
        <v>0</v>
      </c>
      <c r="EG458">
        <v>9996.701428571427</v>
      </c>
      <c r="EH458">
        <v>0</v>
      </c>
      <c r="EI458">
        <v>11.8598</v>
      </c>
      <c r="EJ458">
        <v>-39.23180357142856</v>
      </c>
      <c r="EK458">
        <v>907.7336428571429</v>
      </c>
      <c r="EL458">
        <v>946.005</v>
      </c>
      <c r="EM458">
        <v>1.977515357142857</v>
      </c>
      <c r="EN458">
        <v>925.3851785714285</v>
      </c>
      <c r="EO458">
        <v>21.79633214285714</v>
      </c>
      <c r="EP458">
        <v>2.148882857142857</v>
      </c>
      <c r="EQ458">
        <v>1.970137857142857</v>
      </c>
      <c r="ER458">
        <v>18.58623928571429</v>
      </c>
      <c r="ES458">
        <v>17.20634642857143</v>
      </c>
      <c r="ET458">
        <v>2000.020357142857</v>
      </c>
      <c r="EU458">
        <v>0.9799966071428571</v>
      </c>
      <c r="EV458">
        <v>0.02000351428571429</v>
      </c>
      <c r="EW458">
        <v>0</v>
      </c>
      <c r="EX458">
        <v>425.4137500000001</v>
      </c>
      <c r="EY458">
        <v>5.00097</v>
      </c>
      <c r="EZ458">
        <v>8645.182142857144</v>
      </c>
      <c r="FA458">
        <v>16707.72857142857</v>
      </c>
      <c r="FB458">
        <v>40.68699999999999</v>
      </c>
      <c r="FC458">
        <v>41.03764285714285</v>
      </c>
      <c r="FD458">
        <v>40.625</v>
      </c>
      <c r="FE458">
        <v>40.625</v>
      </c>
      <c r="FF458">
        <v>41.26992857142857</v>
      </c>
      <c r="FG458">
        <v>1955.107857142857</v>
      </c>
      <c r="FH458">
        <v>39.90928571428572</v>
      </c>
      <c r="FI458">
        <v>0</v>
      </c>
      <c r="FJ458">
        <v>1758654102.6</v>
      </c>
      <c r="FK458">
        <v>0</v>
      </c>
      <c r="FL458">
        <v>425.43604</v>
      </c>
      <c r="FM458">
        <v>0.7636153729698892</v>
      </c>
      <c r="FN458">
        <v>3.096923127403751</v>
      </c>
      <c r="FO458">
        <v>8645.1096</v>
      </c>
      <c r="FP458">
        <v>15</v>
      </c>
      <c r="FQ458">
        <v>0</v>
      </c>
      <c r="FR458" t="s">
        <v>441</v>
      </c>
      <c r="FS458">
        <v>1747247426.5</v>
      </c>
      <c r="FT458">
        <v>1747247420.5</v>
      </c>
      <c r="FU458">
        <v>0</v>
      </c>
      <c r="FV458">
        <v>1.027</v>
      </c>
      <c r="FW458">
        <v>0.031</v>
      </c>
      <c r="FX458">
        <v>0.02</v>
      </c>
      <c r="FY458">
        <v>0.05</v>
      </c>
      <c r="FZ458">
        <v>420</v>
      </c>
      <c r="GA458">
        <v>16</v>
      </c>
      <c r="GB458">
        <v>0.01</v>
      </c>
      <c r="GC458">
        <v>0.1</v>
      </c>
      <c r="GD458">
        <v>-39.33781</v>
      </c>
      <c r="GE458">
        <v>1.329350093808582</v>
      </c>
      <c r="GF458">
        <v>0.3576789711459148</v>
      </c>
      <c r="GG458">
        <v>0</v>
      </c>
      <c r="GH458">
        <v>425.4069117647059</v>
      </c>
      <c r="GI458">
        <v>1.052543920467473</v>
      </c>
      <c r="GJ458">
        <v>0.2985384365486051</v>
      </c>
      <c r="GK458">
        <v>-1</v>
      </c>
      <c r="GL458">
        <v>1.99497525</v>
      </c>
      <c r="GM458">
        <v>-0.3763806754221415</v>
      </c>
      <c r="GN458">
        <v>0.03731461014049992</v>
      </c>
      <c r="GO458">
        <v>0</v>
      </c>
      <c r="GP458">
        <v>0</v>
      </c>
      <c r="GQ458">
        <v>2</v>
      </c>
      <c r="GR458" t="s">
        <v>482</v>
      </c>
      <c r="GS458">
        <v>3.13606</v>
      </c>
      <c r="GT458">
        <v>2.69081</v>
      </c>
      <c r="GU458">
        <v>0.161895</v>
      </c>
      <c r="GV458">
        <v>0.164846</v>
      </c>
      <c r="GW458">
        <v>0.105551</v>
      </c>
      <c r="GX458">
        <v>0.0982132</v>
      </c>
      <c r="GY458">
        <v>26646.8</v>
      </c>
      <c r="GZ458">
        <v>26602.2</v>
      </c>
      <c r="HA458">
        <v>29555</v>
      </c>
      <c r="HB458">
        <v>29435.9</v>
      </c>
      <c r="HC458">
        <v>34926.4</v>
      </c>
      <c r="HD458">
        <v>35163</v>
      </c>
      <c r="HE458">
        <v>41589.8</v>
      </c>
      <c r="HF458">
        <v>41823.2</v>
      </c>
      <c r="HG458">
        <v>1.92555</v>
      </c>
      <c r="HH458">
        <v>1.87575</v>
      </c>
      <c r="HI458">
        <v>0.09156019999999999</v>
      </c>
      <c r="HJ458">
        <v>0</v>
      </c>
      <c r="HK458">
        <v>28.493</v>
      </c>
      <c r="HL458">
        <v>999.9</v>
      </c>
      <c r="HM458">
        <v>50.3</v>
      </c>
      <c r="HN458">
        <v>31.5</v>
      </c>
      <c r="HO458">
        <v>25.8293</v>
      </c>
      <c r="HP458">
        <v>62.0298</v>
      </c>
      <c r="HQ458">
        <v>25.9495</v>
      </c>
      <c r="HR458">
        <v>1</v>
      </c>
      <c r="HS458">
        <v>0.06760670000000001</v>
      </c>
      <c r="HT458">
        <v>-2.29164</v>
      </c>
      <c r="HU458">
        <v>20.3211</v>
      </c>
      <c r="HV458">
        <v>5.21879</v>
      </c>
      <c r="HW458">
        <v>12.0137</v>
      </c>
      <c r="HX458">
        <v>4.9891</v>
      </c>
      <c r="HY458">
        <v>3.28795</v>
      </c>
      <c r="HZ458">
        <v>9999</v>
      </c>
      <c r="IA458">
        <v>9999</v>
      </c>
      <c r="IB458">
        <v>9999</v>
      </c>
      <c r="IC458">
        <v>999.9</v>
      </c>
      <c r="ID458">
        <v>1.86756</v>
      </c>
      <c r="IE458">
        <v>1.86674</v>
      </c>
      <c r="IF458">
        <v>1.86603</v>
      </c>
      <c r="IG458">
        <v>1.866</v>
      </c>
      <c r="IH458">
        <v>1.86789</v>
      </c>
      <c r="II458">
        <v>1.87027</v>
      </c>
      <c r="IJ458">
        <v>1.86891</v>
      </c>
      <c r="IK458">
        <v>1.87042</v>
      </c>
      <c r="IL458">
        <v>0</v>
      </c>
      <c r="IM458">
        <v>0</v>
      </c>
      <c r="IN458">
        <v>0</v>
      </c>
      <c r="IO458">
        <v>0</v>
      </c>
      <c r="IP458" t="s">
        <v>443</v>
      </c>
      <c r="IQ458" t="s">
        <v>444</v>
      </c>
      <c r="IR458" t="s">
        <v>445</v>
      </c>
      <c r="IS458" t="s">
        <v>445</v>
      </c>
      <c r="IT458" t="s">
        <v>445</v>
      </c>
      <c r="IU458" t="s">
        <v>445</v>
      </c>
      <c r="IV458">
        <v>0</v>
      </c>
      <c r="IW458">
        <v>100</v>
      </c>
      <c r="IX458">
        <v>100</v>
      </c>
      <c r="IY458">
        <v>0</v>
      </c>
      <c r="IZ458">
        <v>0.1469</v>
      </c>
      <c r="JA458">
        <v>0.1520806729546384</v>
      </c>
      <c r="JB458">
        <v>0.0003178419753343253</v>
      </c>
      <c r="JC458">
        <v>-6.012475575984678E-07</v>
      </c>
      <c r="JD458">
        <v>7.594320938325871E-11</v>
      </c>
      <c r="JE458">
        <v>-0.06537213769188976</v>
      </c>
      <c r="JF458">
        <v>-0.002779077146552394</v>
      </c>
      <c r="JG458">
        <v>0.0007843295920201409</v>
      </c>
      <c r="JH458">
        <v>-1.211717912536145E-05</v>
      </c>
      <c r="JI458">
        <v>4</v>
      </c>
      <c r="JJ458">
        <v>2338</v>
      </c>
      <c r="JK458">
        <v>1</v>
      </c>
      <c r="JL458">
        <v>27</v>
      </c>
      <c r="JM458">
        <v>190111.2</v>
      </c>
      <c r="JN458">
        <v>190111.3</v>
      </c>
      <c r="JO458">
        <v>2.01416</v>
      </c>
      <c r="JP458">
        <v>2.25586</v>
      </c>
      <c r="JQ458">
        <v>1.39771</v>
      </c>
      <c r="JR458">
        <v>2.34497</v>
      </c>
      <c r="JS458">
        <v>1.49536</v>
      </c>
      <c r="JT458">
        <v>2.56714</v>
      </c>
      <c r="JU458">
        <v>36.5051</v>
      </c>
      <c r="JV458">
        <v>24.07</v>
      </c>
      <c r="JW458">
        <v>18</v>
      </c>
      <c r="JX458">
        <v>488.727</v>
      </c>
      <c r="JY458">
        <v>447.453</v>
      </c>
      <c r="JZ458">
        <v>28.4286</v>
      </c>
      <c r="KA458">
        <v>28.4507</v>
      </c>
      <c r="KB458">
        <v>30.0009</v>
      </c>
      <c r="KC458">
        <v>28.2794</v>
      </c>
      <c r="KD458">
        <v>28.2103</v>
      </c>
      <c r="KE458">
        <v>40.3566</v>
      </c>
      <c r="KF458">
        <v>22.5308</v>
      </c>
      <c r="KG458">
        <v>59.5146</v>
      </c>
      <c r="KH458">
        <v>28.773</v>
      </c>
      <c r="KI458">
        <v>974.95</v>
      </c>
      <c r="KJ458">
        <v>21.8328</v>
      </c>
      <c r="KK458">
        <v>101.011</v>
      </c>
      <c r="KL458">
        <v>100.568</v>
      </c>
    </row>
    <row r="459" spans="1:298">
      <c r="A459">
        <v>443</v>
      </c>
      <c r="B459">
        <v>1758654106.6</v>
      </c>
      <c r="C459">
        <v>12480.59999990463</v>
      </c>
      <c r="D459" t="s">
        <v>1334</v>
      </c>
      <c r="E459" t="s">
        <v>1335</v>
      </c>
      <c r="F459">
        <v>5</v>
      </c>
      <c r="G459" t="s">
        <v>1219</v>
      </c>
      <c r="H459" t="s">
        <v>437</v>
      </c>
      <c r="I459" t="s">
        <v>438</v>
      </c>
      <c r="J459">
        <v>1758654098.832142</v>
      </c>
      <c r="K459">
        <f>(L459)/1000</f>
        <v>0</v>
      </c>
      <c r="L459">
        <f>IF(DQ459, AO459, AI459)</f>
        <v>0</v>
      </c>
      <c r="M459">
        <f>IF(DQ459, AJ459, AH459)</f>
        <v>0</v>
      </c>
      <c r="N459">
        <f>DS459 - IF(AV459&gt;1, M459*DM459*100.0/(AX459), 0)</f>
        <v>0</v>
      </c>
      <c r="O459">
        <f>((U459-K459/2)*N459-M459)/(U459+K459/2)</f>
        <v>0</v>
      </c>
      <c r="P459">
        <f>O459*(DZ459+EA459)/1000.0</f>
        <v>0</v>
      </c>
      <c r="Q459">
        <f>(DS459 - IF(AV459&gt;1, M459*DM459*100.0/(AX459), 0))*(DZ459+EA459)/1000.0</f>
        <v>0</v>
      </c>
      <c r="R459">
        <f>2.0/((1/T459-1/S459)+SIGN(T459)*SQRT((1/T459-1/S459)*(1/T459-1/S459) + 4*DN459/((DN459+1)*(DN459+1))*(2*1/T459*1/S459-1/S459*1/S459)))</f>
        <v>0</v>
      </c>
      <c r="S459">
        <f>IF(LEFT(DO459,1)&lt;&gt;"0",IF(LEFT(DO459,1)="1",3.0,DP459),$D$5+$E$5*(EG459*DZ459/($K$5*1000))+$F$5*(EG459*DZ459/($K$5*1000))*MAX(MIN(DM459,$J$5),$I$5)*MAX(MIN(DM459,$J$5),$I$5)+$G$5*MAX(MIN(DM459,$J$5),$I$5)*(EG459*DZ459/($K$5*1000))+$H$5*(EG459*DZ459/($K$5*1000))*(EG459*DZ459/($K$5*1000)))</f>
        <v>0</v>
      </c>
      <c r="T459">
        <f>K459*(1000-(1000*0.61365*exp(17.502*X459/(240.97+X459))/(DZ459+EA459)+DU459)/2)/(1000*0.61365*exp(17.502*X459/(240.97+X459))/(DZ459+EA459)-DU459)</f>
        <v>0</v>
      </c>
      <c r="U459">
        <f>1/((DN459+1)/(R459/1.6)+1/(S459/1.37)) + DN459/((DN459+1)/(R459/1.6) + DN459/(S459/1.37))</f>
        <v>0</v>
      </c>
      <c r="V459">
        <f>(DI459*DL459)</f>
        <v>0</v>
      </c>
      <c r="W459">
        <f>(EB459+(V459+2*0.95*5.67E-8*(((EB459+$B$7)+273)^4-(EB459+273)^4)-44100*K459)/(1.84*29.3*S459+8*0.95*5.67E-8*(EB459+273)^3))</f>
        <v>0</v>
      </c>
      <c r="X459">
        <f>($C$7*EC459+$D$7*ED459+$E$7*W459)</f>
        <v>0</v>
      </c>
      <c r="Y459">
        <f>0.61365*exp(17.502*X459/(240.97+X459))</f>
        <v>0</v>
      </c>
      <c r="Z459">
        <f>(AA459/AB459*100)</f>
        <v>0</v>
      </c>
      <c r="AA459">
        <f>DU459*(DZ459+EA459)/1000</f>
        <v>0</v>
      </c>
      <c r="AB459">
        <f>0.61365*exp(17.502*EB459/(240.97+EB459))</f>
        <v>0</v>
      </c>
      <c r="AC459">
        <f>(Y459-DU459*(DZ459+EA459)/1000)</f>
        <v>0</v>
      </c>
      <c r="AD459">
        <f>(-K459*44100)</f>
        <v>0</v>
      </c>
      <c r="AE459">
        <f>2*29.3*S459*0.92*(EB459-X459)</f>
        <v>0</v>
      </c>
      <c r="AF459">
        <f>2*0.95*5.67E-8*(((EB459+$B$7)+273)^4-(X459+273)^4)</f>
        <v>0</v>
      </c>
      <c r="AG459">
        <f>V459+AF459+AD459+AE459</f>
        <v>0</v>
      </c>
      <c r="AH459">
        <f>DY459*AV459*(DT459-DS459*(1000-AV459*DV459)/(1000-AV459*DU459))/(100*DM459)</f>
        <v>0</v>
      </c>
      <c r="AI459">
        <f>1000*DY459*AV459*(DU459-DV459)/(100*DM459*(1000-AV459*DU459))</f>
        <v>0</v>
      </c>
      <c r="AJ459">
        <f>(AK459 - AL459 - DZ459*1E3/(8.314*(EB459+273.15)) * AN459/DY459 * AM459) * DY459/(100*DM459) * (1000 - DV459)/1000</f>
        <v>0</v>
      </c>
      <c r="AK459">
        <v>980.5009521917902</v>
      </c>
      <c r="AL459">
        <v>950.7265757575757</v>
      </c>
      <c r="AM459">
        <v>3.374202299087855</v>
      </c>
      <c r="AN459">
        <v>64.96045199614291</v>
      </c>
      <c r="AO459">
        <f>(AQ459 - AP459 + DZ459*1E3/(8.314*(EB459+273.15)) * AS459/DY459 * AR459) * DY459/(100*DM459) * 1000/(1000 - AQ459)</f>
        <v>0</v>
      </c>
      <c r="AP459">
        <v>21.81537728765682</v>
      </c>
      <c r="AQ459">
        <v>23.76814606060606</v>
      </c>
      <c r="AR459">
        <v>2.87807289506631E-05</v>
      </c>
      <c r="AS459">
        <v>107.0869197867366</v>
      </c>
      <c r="AT459">
        <v>1</v>
      </c>
      <c r="AU459">
        <v>0</v>
      </c>
      <c r="AV459">
        <f>IF(AT459*$H$13&gt;=AX459,1.0,(AX459/(AX459-AT459*$H$13)))</f>
        <v>0</v>
      </c>
      <c r="AW459">
        <f>(AV459-1)*100</f>
        <v>0</v>
      </c>
      <c r="AX459">
        <f>MAX(0,($B$13+$C$13*EG459)/(1+$D$13*EG459)*DZ459/(EB459+273)*$E$13)</f>
        <v>0</v>
      </c>
      <c r="AY459" t="s">
        <v>439</v>
      </c>
      <c r="AZ459" t="s">
        <v>439</v>
      </c>
      <c r="BA459">
        <v>0</v>
      </c>
      <c r="BB459">
        <v>0</v>
      </c>
      <c r="BC459">
        <f>1-BA459/BB459</f>
        <v>0</v>
      </c>
      <c r="BD459">
        <v>0</v>
      </c>
      <c r="BE459" t="s">
        <v>439</v>
      </c>
      <c r="BF459" t="s">
        <v>439</v>
      </c>
      <c r="BG459">
        <v>0</v>
      </c>
      <c r="BH459">
        <v>0</v>
      </c>
      <c r="BI459">
        <f>1-BG459/BH459</f>
        <v>0</v>
      </c>
      <c r="BJ459">
        <v>0.5</v>
      </c>
      <c r="BK459">
        <f>DJ459</f>
        <v>0</v>
      </c>
      <c r="BL459">
        <f>M459</f>
        <v>0</v>
      </c>
      <c r="BM459">
        <f>BI459*BJ459*BK459</f>
        <v>0</v>
      </c>
      <c r="BN459">
        <f>(BL459-BD459)/BK459</f>
        <v>0</v>
      </c>
      <c r="BO459">
        <f>(BB459-BH459)/BH459</f>
        <v>0</v>
      </c>
      <c r="BP459">
        <f>BA459/(BC459+BA459/BH459)</f>
        <v>0</v>
      </c>
      <c r="BQ459" t="s">
        <v>439</v>
      </c>
      <c r="BR459">
        <v>0</v>
      </c>
      <c r="BS459">
        <f>IF(BR459&lt;&gt;0, BR459, BP459)</f>
        <v>0</v>
      </c>
      <c r="BT459">
        <f>1-BS459/BH459</f>
        <v>0</v>
      </c>
      <c r="BU459">
        <f>(BH459-BG459)/(BH459-BS459)</f>
        <v>0</v>
      </c>
      <c r="BV459">
        <f>(BB459-BH459)/(BB459-BS459)</f>
        <v>0</v>
      </c>
      <c r="BW459">
        <f>(BH459-BG459)/(BH459-BA459)</f>
        <v>0</v>
      </c>
      <c r="BX459">
        <f>(BB459-BH459)/(BB459-BA459)</f>
        <v>0</v>
      </c>
      <c r="BY459">
        <f>(BU459*BS459/BG459)</f>
        <v>0</v>
      </c>
      <c r="BZ459">
        <f>(1-BY459)</f>
        <v>0</v>
      </c>
      <c r="DI459">
        <f>$B$11*EH459+$C$11*EI459+$F$11*ET459*(1-EW459)</f>
        <v>0</v>
      </c>
      <c r="DJ459">
        <f>DI459*DK459</f>
        <v>0</v>
      </c>
      <c r="DK459">
        <f>($B$11*$D$9+$C$11*$D$9+$F$11*((FG459+EY459)/MAX(FG459+EY459+FH459, 0.1)*$I$9+FH459/MAX(FG459+EY459+FH459, 0.1)*$J$9))/($B$11+$C$11+$F$11)</f>
        <v>0</v>
      </c>
      <c r="DL459">
        <f>($B$11*$K$9+$C$11*$K$9+$F$11*((FG459+EY459)/MAX(FG459+EY459+FH459, 0.1)*$P$9+FH459/MAX(FG459+EY459+FH459, 0.1)*$Q$9))/($B$11+$C$11+$F$11)</f>
        <v>0</v>
      </c>
      <c r="DM459">
        <v>2.96</v>
      </c>
      <c r="DN459">
        <v>0.5</v>
      </c>
      <c r="DO459" t="s">
        <v>440</v>
      </c>
      <c r="DP459">
        <v>2</v>
      </c>
      <c r="DQ459" t="b">
        <v>1</v>
      </c>
      <c r="DR459">
        <v>1758654098.832142</v>
      </c>
      <c r="DS459">
        <v>904.2891785714285</v>
      </c>
      <c r="DT459">
        <v>943.6131785714286</v>
      </c>
      <c r="DU459">
        <v>23.76747142857143</v>
      </c>
      <c r="DV459">
        <v>21.81244642857143</v>
      </c>
      <c r="DW459">
        <v>904.28525</v>
      </c>
      <c r="DX459">
        <v>23.62056428571429</v>
      </c>
      <c r="DY459">
        <v>499.9956071428571</v>
      </c>
      <c r="DZ459">
        <v>90.38900714285714</v>
      </c>
      <c r="EA459">
        <v>0.03038485357142858</v>
      </c>
      <c r="EB459">
        <v>30.11663928571428</v>
      </c>
      <c r="EC459">
        <v>29.9881</v>
      </c>
      <c r="ED459">
        <v>999.9000000000002</v>
      </c>
      <c r="EE459">
        <v>0</v>
      </c>
      <c r="EF459">
        <v>0</v>
      </c>
      <c r="EG459">
        <v>9997.172142857144</v>
      </c>
      <c r="EH459">
        <v>0</v>
      </c>
      <c r="EI459">
        <v>11.8598</v>
      </c>
      <c r="EJ459">
        <v>-39.32399642857143</v>
      </c>
      <c r="EK459">
        <v>926.3051428571428</v>
      </c>
      <c r="EL459">
        <v>964.6547857142858</v>
      </c>
      <c r="EM459">
        <v>1.95503</v>
      </c>
      <c r="EN459">
        <v>943.6131785714286</v>
      </c>
      <c r="EO459">
        <v>21.81244642857143</v>
      </c>
      <c r="EP459">
        <v>2.148318214285714</v>
      </c>
      <c r="EQ459">
        <v>1.971605</v>
      </c>
      <c r="ER459">
        <v>18.58204285714286</v>
      </c>
      <c r="ES459">
        <v>17.21812142857143</v>
      </c>
      <c r="ET459">
        <v>1999.978571428572</v>
      </c>
      <c r="EU459">
        <v>0.9799956428571426</v>
      </c>
      <c r="EV459">
        <v>0.02000447142857143</v>
      </c>
      <c r="EW459">
        <v>0</v>
      </c>
      <c r="EX459">
        <v>425.43225</v>
      </c>
      <c r="EY459">
        <v>5.00097</v>
      </c>
      <c r="EZ459">
        <v>8644.887857142858</v>
      </c>
      <c r="FA459">
        <v>16707.36785714286</v>
      </c>
      <c r="FB459">
        <v>40.68699999999999</v>
      </c>
      <c r="FC459">
        <v>41.02878571428571</v>
      </c>
      <c r="FD459">
        <v>40.625</v>
      </c>
      <c r="FE459">
        <v>40.625</v>
      </c>
      <c r="FF459">
        <v>41.25885714285715</v>
      </c>
      <c r="FG459">
        <v>1955.065357142857</v>
      </c>
      <c r="FH459">
        <v>39.90964285714286</v>
      </c>
      <c r="FI459">
        <v>0</v>
      </c>
      <c r="FJ459">
        <v>1758654108</v>
      </c>
      <c r="FK459">
        <v>0</v>
      </c>
      <c r="FL459">
        <v>425.4477307692308</v>
      </c>
      <c r="FM459">
        <v>-0.6120683838976476</v>
      </c>
      <c r="FN459">
        <v>-5.28034184260975</v>
      </c>
      <c r="FO459">
        <v>8644.855</v>
      </c>
      <c r="FP459">
        <v>15</v>
      </c>
      <c r="FQ459">
        <v>0</v>
      </c>
      <c r="FR459" t="s">
        <v>441</v>
      </c>
      <c r="FS459">
        <v>1747247426.5</v>
      </c>
      <c r="FT459">
        <v>1747247420.5</v>
      </c>
      <c r="FU459">
        <v>0</v>
      </c>
      <c r="FV459">
        <v>1.027</v>
      </c>
      <c r="FW459">
        <v>0.031</v>
      </c>
      <c r="FX459">
        <v>0.02</v>
      </c>
      <c r="FY459">
        <v>0.05</v>
      </c>
      <c r="FZ459">
        <v>420</v>
      </c>
      <c r="GA459">
        <v>16</v>
      </c>
      <c r="GB459">
        <v>0.01</v>
      </c>
      <c r="GC459">
        <v>0.1</v>
      </c>
      <c r="GD459">
        <v>-39.282195</v>
      </c>
      <c r="GE459">
        <v>-0.9960135084427236</v>
      </c>
      <c r="GF459">
        <v>0.315857273107649</v>
      </c>
      <c r="GG459">
        <v>0</v>
      </c>
      <c r="GH459">
        <v>425.4276176470588</v>
      </c>
      <c r="GI459">
        <v>0.3229488113022292</v>
      </c>
      <c r="GJ459">
        <v>0.2953120995813935</v>
      </c>
      <c r="GK459">
        <v>-1</v>
      </c>
      <c r="GL459">
        <v>1.97188575</v>
      </c>
      <c r="GM459">
        <v>-0.2558126454033822</v>
      </c>
      <c r="GN459">
        <v>0.02801840688614361</v>
      </c>
      <c r="GO459">
        <v>0</v>
      </c>
      <c r="GP459">
        <v>0</v>
      </c>
      <c r="GQ459">
        <v>2</v>
      </c>
      <c r="GR459" t="s">
        <v>482</v>
      </c>
      <c r="GS459">
        <v>3.136</v>
      </c>
      <c r="GT459">
        <v>2.69096</v>
      </c>
      <c r="GU459">
        <v>0.163995</v>
      </c>
      <c r="GV459">
        <v>0.166904</v>
      </c>
      <c r="GW459">
        <v>0.105558</v>
      </c>
      <c r="GX459">
        <v>0.0982217</v>
      </c>
      <c r="GY459">
        <v>26580.4</v>
      </c>
      <c r="GZ459">
        <v>26536.3</v>
      </c>
      <c r="HA459">
        <v>29555.5</v>
      </c>
      <c r="HB459">
        <v>29435.7</v>
      </c>
      <c r="HC459">
        <v>34926.5</v>
      </c>
      <c r="HD459">
        <v>35162.4</v>
      </c>
      <c r="HE459">
        <v>41590.2</v>
      </c>
      <c r="HF459">
        <v>41822.9</v>
      </c>
      <c r="HG459">
        <v>1.9253</v>
      </c>
      <c r="HH459">
        <v>1.87573</v>
      </c>
      <c r="HI459">
        <v>0.09242450000000001</v>
      </c>
      <c r="HJ459">
        <v>0</v>
      </c>
      <c r="HK459">
        <v>28.485</v>
      </c>
      <c r="HL459">
        <v>999.9</v>
      </c>
      <c r="HM459">
        <v>50.3</v>
      </c>
      <c r="HN459">
        <v>31.5</v>
      </c>
      <c r="HO459">
        <v>25.8319</v>
      </c>
      <c r="HP459">
        <v>62.1298</v>
      </c>
      <c r="HQ459">
        <v>25.8413</v>
      </c>
      <c r="HR459">
        <v>1</v>
      </c>
      <c r="HS459">
        <v>0.067716</v>
      </c>
      <c r="HT459">
        <v>-1.25688</v>
      </c>
      <c r="HU459">
        <v>20.334</v>
      </c>
      <c r="HV459">
        <v>5.21849</v>
      </c>
      <c r="HW459">
        <v>12.0135</v>
      </c>
      <c r="HX459">
        <v>4.98895</v>
      </c>
      <c r="HY459">
        <v>3.2877</v>
      </c>
      <c r="HZ459">
        <v>9999</v>
      </c>
      <c r="IA459">
        <v>9999</v>
      </c>
      <c r="IB459">
        <v>9999</v>
      </c>
      <c r="IC459">
        <v>999.9</v>
      </c>
      <c r="ID459">
        <v>1.86755</v>
      </c>
      <c r="IE459">
        <v>1.86672</v>
      </c>
      <c r="IF459">
        <v>1.86604</v>
      </c>
      <c r="IG459">
        <v>1.866</v>
      </c>
      <c r="IH459">
        <v>1.86786</v>
      </c>
      <c r="II459">
        <v>1.87028</v>
      </c>
      <c r="IJ459">
        <v>1.86892</v>
      </c>
      <c r="IK459">
        <v>1.87042</v>
      </c>
      <c r="IL459">
        <v>0</v>
      </c>
      <c r="IM459">
        <v>0</v>
      </c>
      <c r="IN459">
        <v>0</v>
      </c>
      <c r="IO459">
        <v>0</v>
      </c>
      <c r="IP459" t="s">
        <v>443</v>
      </c>
      <c r="IQ459" t="s">
        <v>444</v>
      </c>
      <c r="IR459" t="s">
        <v>445</v>
      </c>
      <c r="IS459" t="s">
        <v>445</v>
      </c>
      <c r="IT459" t="s">
        <v>445</v>
      </c>
      <c r="IU459" t="s">
        <v>445</v>
      </c>
      <c r="IV459">
        <v>0</v>
      </c>
      <c r="IW459">
        <v>100</v>
      </c>
      <c r="IX459">
        <v>100</v>
      </c>
      <c r="IY459">
        <v>-0.011</v>
      </c>
      <c r="IZ459">
        <v>0.1469</v>
      </c>
      <c r="JA459">
        <v>0.1520806729546384</v>
      </c>
      <c r="JB459">
        <v>0.0003178419753343253</v>
      </c>
      <c r="JC459">
        <v>-6.012475575984678E-07</v>
      </c>
      <c r="JD459">
        <v>7.594320938325871E-11</v>
      </c>
      <c r="JE459">
        <v>-0.06537213769188976</v>
      </c>
      <c r="JF459">
        <v>-0.002779077146552394</v>
      </c>
      <c r="JG459">
        <v>0.0007843295920201409</v>
      </c>
      <c r="JH459">
        <v>-1.211717912536145E-05</v>
      </c>
      <c r="JI459">
        <v>4</v>
      </c>
      <c r="JJ459">
        <v>2338</v>
      </c>
      <c r="JK459">
        <v>1</v>
      </c>
      <c r="JL459">
        <v>27</v>
      </c>
      <c r="JM459">
        <v>190111.3</v>
      </c>
      <c r="JN459">
        <v>190111.4</v>
      </c>
      <c r="JO459">
        <v>2.0459</v>
      </c>
      <c r="JP459">
        <v>2.25952</v>
      </c>
      <c r="JQ459">
        <v>1.39771</v>
      </c>
      <c r="JR459">
        <v>2.34985</v>
      </c>
      <c r="JS459">
        <v>1.49536</v>
      </c>
      <c r="JT459">
        <v>2.5354</v>
      </c>
      <c r="JU459">
        <v>36.5051</v>
      </c>
      <c r="JV459">
        <v>24.0612</v>
      </c>
      <c r="JW459">
        <v>18</v>
      </c>
      <c r="JX459">
        <v>488.57</v>
      </c>
      <c r="JY459">
        <v>447.437</v>
      </c>
      <c r="JZ459">
        <v>28.8093</v>
      </c>
      <c r="KA459">
        <v>28.4511</v>
      </c>
      <c r="KB459">
        <v>30.0001</v>
      </c>
      <c r="KC459">
        <v>28.2794</v>
      </c>
      <c r="KD459">
        <v>28.2103</v>
      </c>
      <c r="KE459">
        <v>41.0035</v>
      </c>
      <c r="KF459">
        <v>22.5308</v>
      </c>
      <c r="KG459">
        <v>59.8865</v>
      </c>
      <c r="KH459">
        <v>28.7845</v>
      </c>
      <c r="KI459">
        <v>988.324</v>
      </c>
      <c r="KJ459">
        <v>21.8328</v>
      </c>
      <c r="KK459">
        <v>101.012</v>
      </c>
      <c r="KL459">
        <v>100.567</v>
      </c>
    </row>
    <row r="460" spans="1:298">
      <c r="A460">
        <v>444</v>
      </c>
      <c r="B460">
        <v>1758654111.1</v>
      </c>
      <c r="C460">
        <v>12485.09999990463</v>
      </c>
      <c r="D460" t="s">
        <v>1336</v>
      </c>
      <c r="E460" t="s">
        <v>1337</v>
      </c>
      <c r="F460">
        <v>5</v>
      </c>
      <c r="G460" t="s">
        <v>1219</v>
      </c>
      <c r="H460" t="s">
        <v>437</v>
      </c>
      <c r="I460" t="s">
        <v>438</v>
      </c>
      <c r="J460">
        <v>1758654103.278571</v>
      </c>
      <c r="K460">
        <f>(L460)/1000</f>
        <v>0</v>
      </c>
      <c r="L460">
        <f>IF(DQ460, AO460, AI460)</f>
        <v>0</v>
      </c>
      <c r="M460">
        <f>IF(DQ460, AJ460, AH460)</f>
        <v>0</v>
      </c>
      <c r="N460">
        <f>DS460 - IF(AV460&gt;1, M460*DM460*100.0/(AX460), 0)</f>
        <v>0</v>
      </c>
      <c r="O460">
        <f>((U460-K460/2)*N460-M460)/(U460+K460/2)</f>
        <v>0</v>
      </c>
      <c r="P460">
        <f>O460*(DZ460+EA460)/1000.0</f>
        <v>0</v>
      </c>
      <c r="Q460">
        <f>(DS460 - IF(AV460&gt;1, M460*DM460*100.0/(AX460), 0))*(DZ460+EA460)/1000.0</f>
        <v>0</v>
      </c>
      <c r="R460">
        <f>2.0/((1/T460-1/S460)+SIGN(T460)*SQRT((1/T460-1/S460)*(1/T460-1/S460) + 4*DN460/((DN460+1)*(DN460+1))*(2*1/T460*1/S460-1/S460*1/S460)))</f>
        <v>0</v>
      </c>
      <c r="S460">
        <f>IF(LEFT(DO460,1)&lt;&gt;"0",IF(LEFT(DO460,1)="1",3.0,DP460),$D$5+$E$5*(EG460*DZ460/($K$5*1000))+$F$5*(EG460*DZ460/($K$5*1000))*MAX(MIN(DM460,$J$5),$I$5)*MAX(MIN(DM460,$J$5),$I$5)+$G$5*MAX(MIN(DM460,$J$5),$I$5)*(EG460*DZ460/($K$5*1000))+$H$5*(EG460*DZ460/($K$5*1000))*(EG460*DZ460/($K$5*1000)))</f>
        <v>0</v>
      </c>
      <c r="T460">
        <f>K460*(1000-(1000*0.61365*exp(17.502*X460/(240.97+X460))/(DZ460+EA460)+DU460)/2)/(1000*0.61365*exp(17.502*X460/(240.97+X460))/(DZ460+EA460)-DU460)</f>
        <v>0</v>
      </c>
      <c r="U460">
        <f>1/((DN460+1)/(R460/1.6)+1/(S460/1.37)) + DN460/((DN460+1)/(R460/1.6) + DN460/(S460/1.37))</f>
        <v>0</v>
      </c>
      <c r="V460">
        <f>(DI460*DL460)</f>
        <v>0</v>
      </c>
      <c r="W460">
        <f>(EB460+(V460+2*0.95*5.67E-8*(((EB460+$B$7)+273)^4-(EB460+273)^4)-44100*K460)/(1.84*29.3*S460+8*0.95*5.67E-8*(EB460+273)^3))</f>
        <v>0</v>
      </c>
      <c r="X460">
        <f>($C$7*EC460+$D$7*ED460+$E$7*W460)</f>
        <v>0</v>
      </c>
      <c r="Y460">
        <f>0.61365*exp(17.502*X460/(240.97+X460))</f>
        <v>0</v>
      </c>
      <c r="Z460">
        <f>(AA460/AB460*100)</f>
        <v>0</v>
      </c>
      <c r="AA460">
        <f>DU460*(DZ460+EA460)/1000</f>
        <v>0</v>
      </c>
      <c r="AB460">
        <f>0.61365*exp(17.502*EB460/(240.97+EB460))</f>
        <v>0</v>
      </c>
      <c r="AC460">
        <f>(Y460-DU460*(DZ460+EA460)/1000)</f>
        <v>0</v>
      </c>
      <c r="AD460">
        <f>(-K460*44100)</f>
        <v>0</v>
      </c>
      <c r="AE460">
        <f>2*29.3*S460*0.92*(EB460-X460)</f>
        <v>0</v>
      </c>
      <c r="AF460">
        <f>2*0.95*5.67E-8*(((EB460+$B$7)+273)^4-(X460+273)^4)</f>
        <v>0</v>
      </c>
      <c r="AG460">
        <f>V460+AF460+AD460+AE460</f>
        <v>0</v>
      </c>
      <c r="AH460">
        <f>DY460*AV460*(DT460-DS460*(1000-AV460*DV460)/(1000-AV460*DU460))/(100*DM460)</f>
        <v>0</v>
      </c>
      <c r="AI460">
        <f>1000*DY460*AV460*(DU460-DV460)/(100*DM460*(1000-AV460*DU460))</f>
        <v>0</v>
      </c>
      <c r="AJ460">
        <f>(AK460 - AL460 - DZ460*1E3/(8.314*(EB460+273.15)) * AN460/DY460 * AM460) * DY460/(100*DM460) * (1000 - DV460)/1000</f>
        <v>0</v>
      </c>
      <c r="AK460">
        <v>996.0721831582348</v>
      </c>
      <c r="AL460">
        <v>965.9463696969696</v>
      </c>
      <c r="AM460">
        <v>3.381855294854601</v>
      </c>
      <c r="AN460">
        <v>64.96045199614291</v>
      </c>
      <c r="AO460">
        <f>(AQ460 - AP460 + DZ460*1E3/(8.314*(EB460+273.15)) * AS460/DY460 * AR460) * DY460/(100*DM460) * 1000/(1000 - AQ460)</f>
        <v>0</v>
      </c>
      <c r="AP460">
        <v>21.82490620999834</v>
      </c>
      <c r="AQ460">
        <v>23.76629696969696</v>
      </c>
      <c r="AR460">
        <v>-8.217388935406528E-06</v>
      </c>
      <c r="AS460">
        <v>107.0869197867366</v>
      </c>
      <c r="AT460">
        <v>1</v>
      </c>
      <c r="AU460">
        <v>0</v>
      </c>
      <c r="AV460">
        <f>IF(AT460*$H$13&gt;=AX460,1.0,(AX460/(AX460-AT460*$H$13)))</f>
        <v>0</v>
      </c>
      <c r="AW460">
        <f>(AV460-1)*100</f>
        <v>0</v>
      </c>
      <c r="AX460">
        <f>MAX(0,($B$13+$C$13*EG460)/(1+$D$13*EG460)*DZ460/(EB460+273)*$E$13)</f>
        <v>0</v>
      </c>
      <c r="AY460" t="s">
        <v>439</v>
      </c>
      <c r="AZ460" t="s">
        <v>439</v>
      </c>
      <c r="BA460">
        <v>0</v>
      </c>
      <c r="BB460">
        <v>0</v>
      </c>
      <c r="BC460">
        <f>1-BA460/BB460</f>
        <v>0</v>
      </c>
      <c r="BD460">
        <v>0</v>
      </c>
      <c r="BE460" t="s">
        <v>439</v>
      </c>
      <c r="BF460" t="s">
        <v>439</v>
      </c>
      <c r="BG460">
        <v>0</v>
      </c>
      <c r="BH460">
        <v>0</v>
      </c>
      <c r="BI460">
        <f>1-BG460/BH460</f>
        <v>0</v>
      </c>
      <c r="BJ460">
        <v>0.5</v>
      </c>
      <c r="BK460">
        <f>DJ460</f>
        <v>0</v>
      </c>
      <c r="BL460">
        <f>M460</f>
        <v>0</v>
      </c>
      <c r="BM460">
        <f>BI460*BJ460*BK460</f>
        <v>0</v>
      </c>
      <c r="BN460">
        <f>(BL460-BD460)/BK460</f>
        <v>0</v>
      </c>
      <c r="BO460">
        <f>(BB460-BH460)/BH460</f>
        <v>0</v>
      </c>
      <c r="BP460">
        <f>BA460/(BC460+BA460/BH460)</f>
        <v>0</v>
      </c>
      <c r="BQ460" t="s">
        <v>439</v>
      </c>
      <c r="BR460">
        <v>0</v>
      </c>
      <c r="BS460">
        <f>IF(BR460&lt;&gt;0, BR460, BP460)</f>
        <v>0</v>
      </c>
      <c r="BT460">
        <f>1-BS460/BH460</f>
        <v>0</v>
      </c>
      <c r="BU460">
        <f>(BH460-BG460)/(BH460-BS460)</f>
        <v>0</v>
      </c>
      <c r="BV460">
        <f>(BB460-BH460)/(BB460-BS460)</f>
        <v>0</v>
      </c>
      <c r="BW460">
        <f>(BH460-BG460)/(BH460-BA460)</f>
        <v>0</v>
      </c>
      <c r="BX460">
        <f>(BB460-BH460)/(BB460-BA460)</f>
        <v>0</v>
      </c>
      <c r="BY460">
        <f>(BU460*BS460/BG460)</f>
        <v>0</v>
      </c>
      <c r="BZ460">
        <f>(1-BY460)</f>
        <v>0</v>
      </c>
      <c r="DI460">
        <f>$B$11*EH460+$C$11*EI460+$F$11*ET460*(1-EW460)</f>
        <v>0</v>
      </c>
      <c r="DJ460">
        <f>DI460*DK460</f>
        <v>0</v>
      </c>
      <c r="DK460">
        <f>($B$11*$D$9+$C$11*$D$9+$F$11*((FG460+EY460)/MAX(FG460+EY460+FH460, 0.1)*$I$9+FH460/MAX(FG460+EY460+FH460, 0.1)*$J$9))/($B$11+$C$11+$F$11)</f>
        <v>0</v>
      </c>
      <c r="DL460">
        <f>($B$11*$K$9+$C$11*$K$9+$F$11*((FG460+EY460)/MAX(FG460+EY460+FH460, 0.1)*$P$9+FH460/MAX(FG460+EY460+FH460, 0.1)*$Q$9))/($B$11+$C$11+$F$11)</f>
        <v>0</v>
      </c>
      <c r="DM460">
        <v>2.96</v>
      </c>
      <c r="DN460">
        <v>0.5</v>
      </c>
      <c r="DO460" t="s">
        <v>440</v>
      </c>
      <c r="DP460">
        <v>2</v>
      </c>
      <c r="DQ460" t="b">
        <v>1</v>
      </c>
      <c r="DR460">
        <v>1758654103.278571</v>
      </c>
      <c r="DS460">
        <v>918.8660357142859</v>
      </c>
      <c r="DT460">
        <v>958.4428571428572</v>
      </c>
      <c r="DU460">
        <v>23.766575</v>
      </c>
      <c r="DV460">
        <v>21.81752857142857</v>
      </c>
      <c r="DW460">
        <v>918.8707142857145</v>
      </c>
      <c r="DX460">
        <v>23.61968214285715</v>
      </c>
      <c r="DY460">
        <v>500.0054999999999</v>
      </c>
      <c r="DZ460">
        <v>90.38907499999998</v>
      </c>
      <c r="EA460">
        <v>0.03046286071428572</v>
      </c>
      <c r="EB460">
        <v>30.11678571428572</v>
      </c>
      <c r="EC460">
        <v>29.98826071428571</v>
      </c>
      <c r="ED460">
        <v>999.9000000000002</v>
      </c>
      <c r="EE460">
        <v>0</v>
      </c>
      <c r="EF460">
        <v>0</v>
      </c>
      <c r="EG460">
        <v>10006.1</v>
      </c>
      <c r="EH460">
        <v>0</v>
      </c>
      <c r="EI460">
        <v>11.8598</v>
      </c>
      <c r="EJ460">
        <v>-39.57680714285714</v>
      </c>
      <c r="EK460">
        <v>941.2360714285714</v>
      </c>
      <c r="EL460">
        <v>979.8202142857143</v>
      </c>
      <c r="EM460">
        <v>1.949058214285715</v>
      </c>
      <c r="EN460">
        <v>958.4428571428572</v>
      </c>
      <c r="EO460">
        <v>21.81752857142857</v>
      </c>
      <c r="EP460">
        <v>2.148239285714285</v>
      </c>
      <c r="EQ460">
        <v>1.972065714285714</v>
      </c>
      <c r="ER460">
        <v>18.58145357142857</v>
      </c>
      <c r="ES460">
        <v>17.22181785714286</v>
      </c>
      <c r="ET460">
        <v>1999.997142857143</v>
      </c>
      <c r="EU460">
        <v>0.979995857142857</v>
      </c>
      <c r="EV460">
        <v>0.02000426071428572</v>
      </c>
      <c r="EW460">
        <v>0</v>
      </c>
      <c r="EX460">
        <v>425.3869642857143</v>
      </c>
      <c r="EY460">
        <v>5.00097</v>
      </c>
      <c r="EZ460">
        <v>8644.289999999999</v>
      </c>
      <c r="FA460">
        <v>16707.52857142857</v>
      </c>
      <c r="FB460">
        <v>40.68699999999999</v>
      </c>
      <c r="FC460">
        <v>41.03321428571427</v>
      </c>
      <c r="FD460">
        <v>40.625</v>
      </c>
      <c r="FE460">
        <v>40.625</v>
      </c>
      <c r="FF460">
        <v>41.25442857142857</v>
      </c>
      <c r="FG460">
        <v>1955.084285714285</v>
      </c>
      <c r="FH460">
        <v>39.90857142857143</v>
      </c>
      <c r="FI460">
        <v>0</v>
      </c>
      <c r="FJ460">
        <v>1758654112.8</v>
      </c>
      <c r="FK460">
        <v>0</v>
      </c>
      <c r="FL460">
        <v>425.4006923076923</v>
      </c>
      <c r="FM460">
        <v>-1.697299153291523</v>
      </c>
      <c r="FN460">
        <v>-16.15042735621251</v>
      </c>
      <c r="FO460">
        <v>8644.140769230769</v>
      </c>
      <c r="FP460">
        <v>15</v>
      </c>
      <c r="FQ460">
        <v>0</v>
      </c>
      <c r="FR460" t="s">
        <v>441</v>
      </c>
      <c r="FS460">
        <v>1747247426.5</v>
      </c>
      <c r="FT460">
        <v>1747247420.5</v>
      </c>
      <c r="FU460">
        <v>0</v>
      </c>
      <c r="FV460">
        <v>1.027</v>
      </c>
      <c r="FW460">
        <v>0.031</v>
      </c>
      <c r="FX460">
        <v>0.02</v>
      </c>
      <c r="FY460">
        <v>0.05</v>
      </c>
      <c r="FZ460">
        <v>420</v>
      </c>
      <c r="GA460">
        <v>16</v>
      </c>
      <c r="GB460">
        <v>0.01</v>
      </c>
      <c r="GC460">
        <v>0.1</v>
      </c>
      <c r="GD460">
        <v>-39.40936097560976</v>
      </c>
      <c r="GE460">
        <v>-3.20385993031356</v>
      </c>
      <c r="GF460">
        <v>0.344243823741856</v>
      </c>
      <c r="GG460">
        <v>0</v>
      </c>
      <c r="GH460">
        <v>425.4389411764706</v>
      </c>
      <c r="GI460">
        <v>-1.190252103322129</v>
      </c>
      <c r="GJ460">
        <v>0.2890933027869469</v>
      </c>
      <c r="GK460">
        <v>-1</v>
      </c>
      <c r="GL460">
        <v>1.953650731707317</v>
      </c>
      <c r="GM460">
        <v>-0.0869088501742098</v>
      </c>
      <c r="GN460">
        <v>0.01033187546789625</v>
      </c>
      <c r="GO460">
        <v>1</v>
      </c>
      <c r="GP460">
        <v>1</v>
      </c>
      <c r="GQ460">
        <v>2</v>
      </c>
      <c r="GR460" t="s">
        <v>442</v>
      </c>
      <c r="GS460">
        <v>3.13625</v>
      </c>
      <c r="GT460">
        <v>2.69059</v>
      </c>
      <c r="GU460">
        <v>0.165697</v>
      </c>
      <c r="GV460">
        <v>0.16858</v>
      </c>
      <c r="GW460">
        <v>0.105554</v>
      </c>
      <c r="GX460">
        <v>0.09826799999999999</v>
      </c>
      <c r="GY460">
        <v>26525.9</v>
      </c>
      <c r="GZ460">
        <v>26482.6</v>
      </c>
      <c r="HA460">
        <v>29555.1</v>
      </c>
      <c r="HB460">
        <v>29435.4</v>
      </c>
      <c r="HC460">
        <v>34926.5</v>
      </c>
      <c r="HD460">
        <v>35160.3</v>
      </c>
      <c r="HE460">
        <v>41590</v>
      </c>
      <c r="HF460">
        <v>41822.5</v>
      </c>
      <c r="HG460">
        <v>1.9257</v>
      </c>
      <c r="HH460">
        <v>1.8753</v>
      </c>
      <c r="HI460">
        <v>0.0937842</v>
      </c>
      <c r="HJ460">
        <v>0</v>
      </c>
      <c r="HK460">
        <v>28.4808</v>
      </c>
      <c r="HL460">
        <v>999.9</v>
      </c>
      <c r="HM460">
        <v>50.3</v>
      </c>
      <c r="HN460">
        <v>31.5</v>
      </c>
      <c r="HO460">
        <v>25.8306</v>
      </c>
      <c r="HP460">
        <v>61.8698</v>
      </c>
      <c r="HQ460">
        <v>25.7692</v>
      </c>
      <c r="HR460">
        <v>1</v>
      </c>
      <c r="HS460">
        <v>0.0671037</v>
      </c>
      <c r="HT460">
        <v>-0.927486</v>
      </c>
      <c r="HU460">
        <v>20.3366</v>
      </c>
      <c r="HV460">
        <v>5.21759</v>
      </c>
      <c r="HW460">
        <v>12.0135</v>
      </c>
      <c r="HX460">
        <v>4.989</v>
      </c>
      <c r="HY460">
        <v>3.28785</v>
      </c>
      <c r="HZ460">
        <v>9999</v>
      </c>
      <c r="IA460">
        <v>9999</v>
      </c>
      <c r="IB460">
        <v>9999</v>
      </c>
      <c r="IC460">
        <v>999.9</v>
      </c>
      <c r="ID460">
        <v>1.86752</v>
      </c>
      <c r="IE460">
        <v>1.86673</v>
      </c>
      <c r="IF460">
        <v>1.86601</v>
      </c>
      <c r="IG460">
        <v>1.866</v>
      </c>
      <c r="IH460">
        <v>1.86785</v>
      </c>
      <c r="II460">
        <v>1.87027</v>
      </c>
      <c r="IJ460">
        <v>1.86891</v>
      </c>
      <c r="IK460">
        <v>1.87042</v>
      </c>
      <c r="IL460">
        <v>0</v>
      </c>
      <c r="IM460">
        <v>0</v>
      </c>
      <c r="IN460">
        <v>0</v>
      </c>
      <c r="IO460">
        <v>0</v>
      </c>
      <c r="IP460" t="s">
        <v>443</v>
      </c>
      <c r="IQ460" t="s">
        <v>444</v>
      </c>
      <c r="IR460" t="s">
        <v>445</v>
      </c>
      <c r="IS460" t="s">
        <v>445</v>
      </c>
      <c r="IT460" t="s">
        <v>445</v>
      </c>
      <c r="IU460" t="s">
        <v>445</v>
      </c>
      <c r="IV460">
        <v>0</v>
      </c>
      <c r="IW460">
        <v>100</v>
      </c>
      <c r="IX460">
        <v>100</v>
      </c>
      <c r="IY460">
        <v>-0.02</v>
      </c>
      <c r="IZ460">
        <v>0.1468</v>
      </c>
      <c r="JA460">
        <v>0.1520806729546384</v>
      </c>
      <c r="JB460">
        <v>0.0003178419753343253</v>
      </c>
      <c r="JC460">
        <v>-6.012475575984678E-07</v>
      </c>
      <c r="JD460">
        <v>7.594320938325871E-11</v>
      </c>
      <c r="JE460">
        <v>-0.06537213769188976</v>
      </c>
      <c r="JF460">
        <v>-0.002779077146552394</v>
      </c>
      <c r="JG460">
        <v>0.0007843295920201409</v>
      </c>
      <c r="JH460">
        <v>-1.211717912536145E-05</v>
      </c>
      <c r="JI460">
        <v>4</v>
      </c>
      <c r="JJ460">
        <v>2338</v>
      </c>
      <c r="JK460">
        <v>1</v>
      </c>
      <c r="JL460">
        <v>27</v>
      </c>
      <c r="JM460">
        <v>190111.4</v>
      </c>
      <c r="JN460">
        <v>190111.5</v>
      </c>
      <c r="JO460">
        <v>2.07153</v>
      </c>
      <c r="JP460">
        <v>2.25708</v>
      </c>
      <c r="JQ460">
        <v>1.39648</v>
      </c>
      <c r="JR460">
        <v>2.34741</v>
      </c>
      <c r="JS460">
        <v>1.49536</v>
      </c>
      <c r="JT460">
        <v>2.65625</v>
      </c>
      <c r="JU460">
        <v>36.5051</v>
      </c>
      <c r="JV460">
        <v>24.0612</v>
      </c>
      <c r="JW460">
        <v>18</v>
      </c>
      <c r="JX460">
        <v>488.826</v>
      </c>
      <c r="JY460">
        <v>447.174</v>
      </c>
      <c r="JZ460">
        <v>28.8506</v>
      </c>
      <c r="KA460">
        <v>28.4511</v>
      </c>
      <c r="KB460">
        <v>29.9999</v>
      </c>
      <c r="KC460">
        <v>28.28</v>
      </c>
      <c r="KD460">
        <v>28.2103</v>
      </c>
      <c r="KE460">
        <v>41.4875</v>
      </c>
      <c r="KF460">
        <v>22.5308</v>
      </c>
      <c r="KG460">
        <v>59.8865</v>
      </c>
      <c r="KH460">
        <v>28.7955</v>
      </c>
      <c r="KI460">
        <v>1008.37</v>
      </c>
      <c r="KJ460">
        <v>21.8328</v>
      </c>
      <c r="KK460">
        <v>101.011</v>
      </c>
      <c r="KL460">
        <v>100.566</v>
      </c>
    </row>
    <row r="461" spans="1:298">
      <c r="A461">
        <v>445</v>
      </c>
      <c r="B461">
        <v>1758654116.6</v>
      </c>
      <c r="C461">
        <v>12490.59999990463</v>
      </c>
      <c r="D461" t="s">
        <v>1338</v>
      </c>
      <c r="E461" t="s">
        <v>1339</v>
      </c>
      <c r="F461">
        <v>5</v>
      </c>
      <c r="G461" t="s">
        <v>1219</v>
      </c>
      <c r="H461" t="s">
        <v>437</v>
      </c>
      <c r="I461" t="s">
        <v>438</v>
      </c>
      <c r="J461">
        <v>1758654108.85</v>
      </c>
      <c r="K461">
        <f>(L461)/1000</f>
        <v>0</v>
      </c>
      <c r="L461">
        <f>IF(DQ461, AO461, AI461)</f>
        <v>0</v>
      </c>
      <c r="M461">
        <f>IF(DQ461, AJ461, AH461)</f>
        <v>0</v>
      </c>
      <c r="N461">
        <f>DS461 - IF(AV461&gt;1, M461*DM461*100.0/(AX461), 0)</f>
        <v>0</v>
      </c>
      <c r="O461">
        <f>((U461-K461/2)*N461-M461)/(U461+K461/2)</f>
        <v>0</v>
      </c>
      <c r="P461">
        <f>O461*(DZ461+EA461)/1000.0</f>
        <v>0</v>
      </c>
      <c r="Q461">
        <f>(DS461 - IF(AV461&gt;1, M461*DM461*100.0/(AX461), 0))*(DZ461+EA461)/1000.0</f>
        <v>0</v>
      </c>
      <c r="R461">
        <f>2.0/((1/T461-1/S461)+SIGN(T461)*SQRT((1/T461-1/S461)*(1/T461-1/S461) + 4*DN461/((DN461+1)*(DN461+1))*(2*1/T461*1/S461-1/S461*1/S461)))</f>
        <v>0</v>
      </c>
      <c r="S461">
        <f>IF(LEFT(DO461,1)&lt;&gt;"0",IF(LEFT(DO461,1)="1",3.0,DP461),$D$5+$E$5*(EG461*DZ461/($K$5*1000))+$F$5*(EG461*DZ461/($K$5*1000))*MAX(MIN(DM461,$J$5),$I$5)*MAX(MIN(DM461,$J$5),$I$5)+$G$5*MAX(MIN(DM461,$J$5),$I$5)*(EG461*DZ461/($K$5*1000))+$H$5*(EG461*DZ461/($K$5*1000))*(EG461*DZ461/($K$5*1000)))</f>
        <v>0</v>
      </c>
      <c r="T461">
        <f>K461*(1000-(1000*0.61365*exp(17.502*X461/(240.97+X461))/(DZ461+EA461)+DU461)/2)/(1000*0.61365*exp(17.502*X461/(240.97+X461))/(DZ461+EA461)-DU461)</f>
        <v>0</v>
      </c>
      <c r="U461">
        <f>1/((DN461+1)/(R461/1.6)+1/(S461/1.37)) + DN461/((DN461+1)/(R461/1.6) + DN461/(S461/1.37))</f>
        <v>0</v>
      </c>
      <c r="V461">
        <f>(DI461*DL461)</f>
        <v>0</v>
      </c>
      <c r="W461">
        <f>(EB461+(V461+2*0.95*5.67E-8*(((EB461+$B$7)+273)^4-(EB461+273)^4)-44100*K461)/(1.84*29.3*S461+8*0.95*5.67E-8*(EB461+273)^3))</f>
        <v>0</v>
      </c>
      <c r="X461">
        <f>($C$7*EC461+$D$7*ED461+$E$7*W461)</f>
        <v>0</v>
      </c>
      <c r="Y461">
        <f>0.61365*exp(17.502*X461/(240.97+X461))</f>
        <v>0</v>
      </c>
      <c r="Z461">
        <f>(AA461/AB461*100)</f>
        <v>0</v>
      </c>
      <c r="AA461">
        <f>DU461*(DZ461+EA461)/1000</f>
        <v>0</v>
      </c>
      <c r="AB461">
        <f>0.61365*exp(17.502*EB461/(240.97+EB461))</f>
        <v>0</v>
      </c>
      <c r="AC461">
        <f>(Y461-DU461*(DZ461+EA461)/1000)</f>
        <v>0</v>
      </c>
      <c r="AD461">
        <f>(-K461*44100)</f>
        <v>0</v>
      </c>
      <c r="AE461">
        <f>2*29.3*S461*0.92*(EB461-X461)</f>
        <v>0</v>
      </c>
      <c r="AF461">
        <f>2*0.95*5.67E-8*(((EB461+$B$7)+273)^4-(X461+273)^4)</f>
        <v>0</v>
      </c>
      <c r="AG461">
        <f>V461+AF461+AD461+AE461</f>
        <v>0</v>
      </c>
      <c r="AH461">
        <f>DY461*AV461*(DT461-DS461*(1000-AV461*DV461)/(1000-AV461*DU461))/(100*DM461)</f>
        <v>0</v>
      </c>
      <c r="AI461">
        <f>1000*DY461*AV461*(DU461-DV461)/(100*DM461*(1000-AV461*DU461))</f>
        <v>0</v>
      </c>
      <c r="AJ461">
        <f>(AK461 - AL461 - DZ461*1E3/(8.314*(EB461+273.15)) * AN461/DY461 * AM461) * DY461/(100*DM461) * (1000 - DV461)/1000</f>
        <v>0</v>
      </c>
      <c r="AK461">
        <v>1014.993275586197</v>
      </c>
      <c r="AL461">
        <v>984.8979333333327</v>
      </c>
      <c r="AM461">
        <v>3.455491443239592</v>
      </c>
      <c r="AN461">
        <v>64.96045199614291</v>
      </c>
      <c r="AO461">
        <f>(AQ461 - AP461 + DZ461*1E3/(8.314*(EB461+273.15)) * AS461/DY461 * AR461) * DY461/(100*DM461) * 1000/(1000 - AQ461)</f>
        <v>0</v>
      </c>
      <c r="AP461">
        <v>21.83252808008023</v>
      </c>
      <c r="AQ461">
        <v>23.76033212121213</v>
      </c>
      <c r="AR461">
        <v>-2.696113533716401E-05</v>
      </c>
      <c r="AS461">
        <v>107.0869197867366</v>
      </c>
      <c r="AT461">
        <v>1</v>
      </c>
      <c r="AU461">
        <v>0</v>
      </c>
      <c r="AV461">
        <f>IF(AT461*$H$13&gt;=AX461,1.0,(AX461/(AX461-AT461*$H$13)))</f>
        <v>0</v>
      </c>
      <c r="AW461">
        <f>(AV461-1)*100</f>
        <v>0</v>
      </c>
      <c r="AX461">
        <f>MAX(0,($B$13+$C$13*EG461)/(1+$D$13*EG461)*DZ461/(EB461+273)*$E$13)</f>
        <v>0</v>
      </c>
      <c r="AY461" t="s">
        <v>439</v>
      </c>
      <c r="AZ461" t="s">
        <v>439</v>
      </c>
      <c r="BA461">
        <v>0</v>
      </c>
      <c r="BB461">
        <v>0</v>
      </c>
      <c r="BC461">
        <f>1-BA461/BB461</f>
        <v>0</v>
      </c>
      <c r="BD461">
        <v>0</v>
      </c>
      <c r="BE461" t="s">
        <v>439</v>
      </c>
      <c r="BF461" t="s">
        <v>439</v>
      </c>
      <c r="BG461">
        <v>0</v>
      </c>
      <c r="BH461">
        <v>0</v>
      </c>
      <c r="BI461">
        <f>1-BG461/BH461</f>
        <v>0</v>
      </c>
      <c r="BJ461">
        <v>0.5</v>
      </c>
      <c r="BK461">
        <f>DJ461</f>
        <v>0</v>
      </c>
      <c r="BL461">
        <f>M461</f>
        <v>0</v>
      </c>
      <c r="BM461">
        <f>BI461*BJ461*BK461</f>
        <v>0</v>
      </c>
      <c r="BN461">
        <f>(BL461-BD461)/BK461</f>
        <v>0</v>
      </c>
      <c r="BO461">
        <f>(BB461-BH461)/BH461</f>
        <v>0</v>
      </c>
      <c r="BP461">
        <f>BA461/(BC461+BA461/BH461)</f>
        <v>0</v>
      </c>
      <c r="BQ461" t="s">
        <v>439</v>
      </c>
      <c r="BR461">
        <v>0</v>
      </c>
      <c r="BS461">
        <f>IF(BR461&lt;&gt;0, BR461, BP461)</f>
        <v>0</v>
      </c>
      <c r="BT461">
        <f>1-BS461/BH461</f>
        <v>0</v>
      </c>
      <c r="BU461">
        <f>(BH461-BG461)/(BH461-BS461)</f>
        <v>0</v>
      </c>
      <c r="BV461">
        <f>(BB461-BH461)/(BB461-BS461)</f>
        <v>0</v>
      </c>
      <c r="BW461">
        <f>(BH461-BG461)/(BH461-BA461)</f>
        <v>0</v>
      </c>
      <c r="BX461">
        <f>(BB461-BH461)/(BB461-BA461)</f>
        <v>0</v>
      </c>
      <c r="BY461">
        <f>(BU461*BS461/BG461)</f>
        <v>0</v>
      </c>
      <c r="BZ461">
        <f>(1-BY461)</f>
        <v>0</v>
      </c>
      <c r="DI461">
        <f>$B$11*EH461+$C$11*EI461+$F$11*ET461*(1-EW461)</f>
        <v>0</v>
      </c>
      <c r="DJ461">
        <f>DI461*DK461</f>
        <v>0</v>
      </c>
      <c r="DK461">
        <f>($B$11*$D$9+$C$11*$D$9+$F$11*((FG461+EY461)/MAX(FG461+EY461+FH461, 0.1)*$I$9+FH461/MAX(FG461+EY461+FH461, 0.1)*$J$9))/($B$11+$C$11+$F$11)</f>
        <v>0</v>
      </c>
      <c r="DL461">
        <f>($B$11*$K$9+$C$11*$K$9+$F$11*((FG461+EY461)/MAX(FG461+EY461+FH461, 0.1)*$P$9+FH461/MAX(FG461+EY461+FH461, 0.1)*$Q$9))/($B$11+$C$11+$F$11)</f>
        <v>0</v>
      </c>
      <c r="DM461">
        <v>2.96</v>
      </c>
      <c r="DN461">
        <v>0.5</v>
      </c>
      <c r="DO461" t="s">
        <v>440</v>
      </c>
      <c r="DP461">
        <v>2</v>
      </c>
      <c r="DQ461" t="b">
        <v>1</v>
      </c>
      <c r="DR461">
        <v>1758654108.85</v>
      </c>
      <c r="DS461">
        <v>937.2853928571429</v>
      </c>
      <c r="DT461">
        <v>977.0380714285715</v>
      </c>
      <c r="DU461">
        <v>23.76501071428572</v>
      </c>
      <c r="DV461">
        <v>21.82390357142858</v>
      </c>
      <c r="DW461">
        <v>937.3010357142857</v>
      </c>
      <c r="DX461">
        <v>23.61813928571429</v>
      </c>
      <c r="DY461">
        <v>500.0145000000001</v>
      </c>
      <c r="DZ461">
        <v>90.38967857142859</v>
      </c>
      <c r="EA461">
        <v>0.03033989285714285</v>
      </c>
      <c r="EB461">
        <v>30.12393214285714</v>
      </c>
      <c r="EC461">
        <v>29.99869642857143</v>
      </c>
      <c r="ED461">
        <v>999.9000000000002</v>
      </c>
      <c r="EE461">
        <v>0</v>
      </c>
      <c r="EF461">
        <v>0</v>
      </c>
      <c r="EG461">
        <v>10008.57642857143</v>
      </c>
      <c r="EH461">
        <v>0</v>
      </c>
      <c r="EI461">
        <v>11.8598</v>
      </c>
      <c r="EJ461">
        <v>-39.75278571428572</v>
      </c>
      <c r="EK461">
        <v>960.1022142857144</v>
      </c>
      <c r="EL461">
        <v>998.8366071428572</v>
      </c>
      <c r="EM461">
        <v>1.9411125</v>
      </c>
      <c r="EN461">
        <v>977.0380714285715</v>
      </c>
      <c r="EO461">
        <v>21.82390357142858</v>
      </c>
      <c r="EP461">
        <v>2.148111428571429</v>
      </c>
      <c r="EQ461">
        <v>1.972655</v>
      </c>
      <c r="ER461">
        <v>18.58050714285715</v>
      </c>
      <c r="ES461">
        <v>17.22654642857142</v>
      </c>
      <c r="ET461">
        <v>1999.981071428571</v>
      </c>
      <c r="EU461">
        <v>0.9799952142857142</v>
      </c>
      <c r="EV461">
        <v>0.02000491785714286</v>
      </c>
      <c r="EW461">
        <v>0</v>
      </c>
      <c r="EX461">
        <v>425.3243928571428</v>
      </c>
      <c r="EY461">
        <v>5.00097</v>
      </c>
      <c r="EZ461">
        <v>8642.757857142857</v>
      </c>
      <c r="FA461">
        <v>16707.39642857143</v>
      </c>
      <c r="FB461">
        <v>40.68699999999999</v>
      </c>
      <c r="FC461">
        <v>41.02435714285713</v>
      </c>
      <c r="FD461">
        <v>40.625</v>
      </c>
      <c r="FE461">
        <v>40.625</v>
      </c>
      <c r="FF461">
        <v>41.25</v>
      </c>
      <c r="FG461">
        <v>1955.067857142857</v>
      </c>
      <c r="FH461">
        <v>39.90821428571429</v>
      </c>
      <c r="FI461">
        <v>0</v>
      </c>
      <c r="FJ461">
        <v>1758654117.6</v>
      </c>
      <c r="FK461">
        <v>0</v>
      </c>
      <c r="FL461">
        <v>425.308</v>
      </c>
      <c r="FM461">
        <v>-1.485333334794717</v>
      </c>
      <c r="FN461">
        <v>-16.69606842295951</v>
      </c>
      <c r="FO461">
        <v>8642.83076923077</v>
      </c>
      <c r="FP461">
        <v>15</v>
      </c>
      <c r="FQ461">
        <v>0</v>
      </c>
      <c r="FR461" t="s">
        <v>441</v>
      </c>
      <c r="FS461">
        <v>1747247426.5</v>
      </c>
      <c r="FT461">
        <v>1747247420.5</v>
      </c>
      <c r="FU461">
        <v>0</v>
      </c>
      <c r="FV461">
        <v>1.027</v>
      </c>
      <c r="FW461">
        <v>0.031</v>
      </c>
      <c r="FX461">
        <v>0.02</v>
      </c>
      <c r="FY461">
        <v>0.05</v>
      </c>
      <c r="FZ461">
        <v>420</v>
      </c>
      <c r="GA461">
        <v>16</v>
      </c>
      <c r="GB461">
        <v>0.01</v>
      </c>
      <c r="GC461">
        <v>0.1</v>
      </c>
      <c r="GD461">
        <v>-39.68915</v>
      </c>
      <c r="GE461">
        <v>-2.070148592870575</v>
      </c>
      <c r="GF461">
        <v>0.2195315626510231</v>
      </c>
      <c r="GG461">
        <v>0</v>
      </c>
      <c r="GH461">
        <v>425.3632647058823</v>
      </c>
      <c r="GI461">
        <v>-1.242948822597572</v>
      </c>
      <c r="GJ461">
        <v>0.2761269218848832</v>
      </c>
      <c r="GK461">
        <v>-1</v>
      </c>
      <c r="GL461">
        <v>1.94414925</v>
      </c>
      <c r="GM461">
        <v>-0.08672544090056512</v>
      </c>
      <c r="GN461">
        <v>0.009037480950878954</v>
      </c>
      <c r="GO461">
        <v>1</v>
      </c>
      <c r="GP461">
        <v>1</v>
      </c>
      <c r="GQ461">
        <v>2</v>
      </c>
      <c r="GR461" t="s">
        <v>442</v>
      </c>
      <c r="GS461">
        <v>3.13596</v>
      </c>
      <c r="GT461">
        <v>2.6903</v>
      </c>
      <c r="GU461">
        <v>0.167793</v>
      </c>
      <c r="GV461">
        <v>0.170616</v>
      </c>
      <c r="GW461">
        <v>0.105533</v>
      </c>
      <c r="GX461">
        <v>0.0982707</v>
      </c>
      <c r="GY461">
        <v>26459</v>
      </c>
      <c r="GZ461">
        <v>26418.2</v>
      </c>
      <c r="HA461">
        <v>29554.8</v>
      </c>
      <c r="HB461">
        <v>29435.8</v>
      </c>
      <c r="HC461">
        <v>34926.8</v>
      </c>
      <c r="HD461">
        <v>35160.8</v>
      </c>
      <c r="HE461">
        <v>41589.4</v>
      </c>
      <c r="HF461">
        <v>41823.1</v>
      </c>
      <c r="HG461">
        <v>1.92512</v>
      </c>
      <c r="HH461">
        <v>1.87555</v>
      </c>
      <c r="HI461">
        <v>0.09421259999999999</v>
      </c>
      <c r="HJ461">
        <v>0</v>
      </c>
      <c r="HK461">
        <v>28.4763</v>
      </c>
      <c r="HL461">
        <v>999.9</v>
      </c>
      <c r="HM461">
        <v>50.3</v>
      </c>
      <c r="HN461">
        <v>31.5</v>
      </c>
      <c r="HO461">
        <v>25.8301</v>
      </c>
      <c r="HP461">
        <v>62.0298</v>
      </c>
      <c r="HQ461">
        <v>25.9215</v>
      </c>
      <c r="HR461">
        <v>1</v>
      </c>
      <c r="HS461">
        <v>0.0670757</v>
      </c>
      <c r="HT461">
        <v>-0.756669</v>
      </c>
      <c r="HU461">
        <v>20.3374</v>
      </c>
      <c r="HV461">
        <v>5.21759</v>
      </c>
      <c r="HW461">
        <v>12.0129</v>
      </c>
      <c r="HX461">
        <v>4.9888</v>
      </c>
      <c r="HY461">
        <v>3.28785</v>
      </c>
      <c r="HZ461">
        <v>9999</v>
      </c>
      <c r="IA461">
        <v>9999</v>
      </c>
      <c r="IB461">
        <v>9999</v>
      </c>
      <c r="IC461">
        <v>999.9</v>
      </c>
      <c r="ID461">
        <v>1.86755</v>
      </c>
      <c r="IE461">
        <v>1.86674</v>
      </c>
      <c r="IF461">
        <v>1.86606</v>
      </c>
      <c r="IG461">
        <v>1.866</v>
      </c>
      <c r="IH461">
        <v>1.86784</v>
      </c>
      <c r="II461">
        <v>1.87029</v>
      </c>
      <c r="IJ461">
        <v>1.86891</v>
      </c>
      <c r="IK461">
        <v>1.87042</v>
      </c>
      <c r="IL461">
        <v>0</v>
      </c>
      <c r="IM461">
        <v>0</v>
      </c>
      <c r="IN461">
        <v>0</v>
      </c>
      <c r="IO461">
        <v>0</v>
      </c>
      <c r="IP461" t="s">
        <v>443</v>
      </c>
      <c r="IQ461" t="s">
        <v>444</v>
      </c>
      <c r="IR461" t="s">
        <v>445</v>
      </c>
      <c r="IS461" t="s">
        <v>445</v>
      </c>
      <c r="IT461" t="s">
        <v>445</v>
      </c>
      <c r="IU461" t="s">
        <v>445</v>
      </c>
      <c r="IV461">
        <v>0</v>
      </c>
      <c r="IW461">
        <v>100</v>
      </c>
      <c r="IX461">
        <v>100</v>
      </c>
      <c r="IY461">
        <v>-0.032</v>
      </c>
      <c r="IZ461">
        <v>0.1468</v>
      </c>
      <c r="JA461">
        <v>0.1520806729546384</v>
      </c>
      <c r="JB461">
        <v>0.0003178419753343253</v>
      </c>
      <c r="JC461">
        <v>-6.012475575984678E-07</v>
      </c>
      <c r="JD461">
        <v>7.594320938325871E-11</v>
      </c>
      <c r="JE461">
        <v>-0.06537213769188976</v>
      </c>
      <c r="JF461">
        <v>-0.002779077146552394</v>
      </c>
      <c r="JG461">
        <v>0.0007843295920201409</v>
      </c>
      <c r="JH461">
        <v>-1.211717912536145E-05</v>
      </c>
      <c r="JI461">
        <v>4</v>
      </c>
      <c r="JJ461">
        <v>2338</v>
      </c>
      <c r="JK461">
        <v>1</v>
      </c>
      <c r="JL461">
        <v>27</v>
      </c>
      <c r="JM461">
        <v>190111.5</v>
      </c>
      <c r="JN461">
        <v>190111.6</v>
      </c>
      <c r="JO461">
        <v>2.10205</v>
      </c>
      <c r="JP461">
        <v>2.24365</v>
      </c>
      <c r="JQ461">
        <v>1.39648</v>
      </c>
      <c r="JR461">
        <v>2.34741</v>
      </c>
      <c r="JS461">
        <v>1.49536</v>
      </c>
      <c r="JT461">
        <v>2.68188</v>
      </c>
      <c r="JU461">
        <v>36.5051</v>
      </c>
      <c r="JV461">
        <v>24.07</v>
      </c>
      <c r="JW461">
        <v>18</v>
      </c>
      <c r="JX461">
        <v>488.474</v>
      </c>
      <c r="JY461">
        <v>447.329</v>
      </c>
      <c r="JZ461">
        <v>28.8518</v>
      </c>
      <c r="KA461">
        <v>28.4511</v>
      </c>
      <c r="KB461">
        <v>29.9999</v>
      </c>
      <c r="KC461">
        <v>28.2813</v>
      </c>
      <c r="KD461">
        <v>28.2103</v>
      </c>
      <c r="KE461">
        <v>42.1229</v>
      </c>
      <c r="KF461">
        <v>22.5308</v>
      </c>
      <c r="KG461">
        <v>59.8865</v>
      </c>
      <c r="KH461">
        <v>28.8131</v>
      </c>
      <c r="KI461">
        <v>1021.74</v>
      </c>
      <c r="KJ461">
        <v>21.8328</v>
      </c>
      <c r="KK461">
        <v>101.01</v>
      </c>
      <c r="KL461">
        <v>100.567</v>
      </c>
    </row>
    <row r="462" spans="1:298">
      <c r="A462">
        <v>446</v>
      </c>
      <c r="B462">
        <v>1758654121.1</v>
      </c>
      <c r="C462">
        <v>12495.09999990463</v>
      </c>
      <c r="D462" t="s">
        <v>1340</v>
      </c>
      <c r="E462" t="s">
        <v>1341</v>
      </c>
      <c r="F462">
        <v>5</v>
      </c>
      <c r="G462" t="s">
        <v>1219</v>
      </c>
      <c r="H462" t="s">
        <v>437</v>
      </c>
      <c r="I462" t="s">
        <v>438</v>
      </c>
      <c r="J462">
        <v>1758654113.278571</v>
      </c>
      <c r="K462">
        <f>(L462)/1000</f>
        <v>0</v>
      </c>
      <c r="L462">
        <f>IF(DQ462, AO462, AI462)</f>
        <v>0</v>
      </c>
      <c r="M462">
        <f>IF(DQ462, AJ462, AH462)</f>
        <v>0</v>
      </c>
      <c r="N462">
        <f>DS462 - IF(AV462&gt;1, M462*DM462*100.0/(AX462), 0)</f>
        <v>0</v>
      </c>
      <c r="O462">
        <f>((U462-K462/2)*N462-M462)/(U462+K462/2)</f>
        <v>0</v>
      </c>
      <c r="P462">
        <f>O462*(DZ462+EA462)/1000.0</f>
        <v>0</v>
      </c>
      <c r="Q462">
        <f>(DS462 - IF(AV462&gt;1, M462*DM462*100.0/(AX462), 0))*(DZ462+EA462)/1000.0</f>
        <v>0</v>
      </c>
      <c r="R462">
        <f>2.0/((1/T462-1/S462)+SIGN(T462)*SQRT((1/T462-1/S462)*(1/T462-1/S462) + 4*DN462/((DN462+1)*(DN462+1))*(2*1/T462*1/S462-1/S462*1/S462)))</f>
        <v>0</v>
      </c>
      <c r="S462">
        <f>IF(LEFT(DO462,1)&lt;&gt;"0",IF(LEFT(DO462,1)="1",3.0,DP462),$D$5+$E$5*(EG462*DZ462/($K$5*1000))+$F$5*(EG462*DZ462/($K$5*1000))*MAX(MIN(DM462,$J$5),$I$5)*MAX(MIN(DM462,$J$5),$I$5)+$G$5*MAX(MIN(DM462,$J$5),$I$5)*(EG462*DZ462/($K$5*1000))+$H$5*(EG462*DZ462/($K$5*1000))*(EG462*DZ462/($K$5*1000)))</f>
        <v>0</v>
      </c>
      <c r="T462">
        <f>K462*(1000-(1000*0.61365*exp(17.502*X462/(240.97+X462))/(DZ462+EA462)+DU462)/2)/(1000*0.61365*exp(17.502*X462/(240.97+X462))/(DZ462+EA462)-DU462)</f>
        <v>0</v>
      </c>
      <c r="U462">
        <f>1/((DN462+1)/(R462/1.6)+1/(S462/1.37)) + DN462/((DN462+1)/(R462/1.6) + DN462/(S462/1.37))</f>
        <v>0</v>
      </c>
      <c r="V462">
        <f>(DI462*DL462)</f>
        <v>0</v>
      </c>
      <c r="W462">
        <f>(EB462+(V462+2*0.95*5.67E-8*(((EB462+$B$7)+273)^4-(EB462+273)^4)-44100*K462)/(1.84*29.3*S462+8*0.95*5.67E-8*(EB462+273)^3))</f>
        <v>0</v>
      </c>
      <c r="X462">
        <f>($C$7*EC462+$D$7*ED462+$E$7*W462)</f>
        <v>0</v>
      </c>
      <c r="Y462">
        <f>0.61365*exp(17.502*X462/(240.97+X462))</f>
        <v>0</v>
      </c>
      <c r="Z462">
        <f>(AA462/AB462*100)</f>
        <v>0</v>
      </c>
      <c r="AA462">
        <f>DU462*(DZ462+EA462)/1000</f>
        <v>0</v>
      </c>
      <c r="AB462">
        <f>0.61365*exp(17.502*EB462/(240.97+EB462))</f>
        <v>0</v>
      </c>
      <c r="AC462">
        <f>(Y462-DU462*(DZ462+EA462)/1000)</f>
        <v>0</v>
      </c>
      <c r="AD462">
        <f>(-K462*44100)</f>
        <v>0</v>
      </c>
      <c r="AE462">
        <f>2*29.3*S462*0.92*(EB462-X462)</f>
        <v>0</v>
      </c>
      <c r="AF462">
        <f>2*0.95*5.67E-8*(((EB462+$B$7)+273)^4-(X462+273)^4)</f>
        <v>0</v>
      </c>
      <c r="AG462">
        <f>V462+AF462+AD462+AE462</f>
        <v>0</v>
      </c>
      <c r="AH462">
        <f>DY462*AV462*(DT462-DS462*(1000-AV462*DV462)/(1000-AV462*DU462))/(100*DM462)</f>
        <v>0</v>
      </c>
      <c r="AI462">
        <f>1000*DY462*AV462*(DU462-DV462)/(100*DM462*(1000-AV462*DU462))</f>
        <v>0</v>
      </c>
      <c r="AJ462">
        <f>(AK462 - AL462 - DZ462*1E3/(8.314*(EB462+273.15)) * AN462/DY462 * AM462) * DY462/(100*DM462) * (1000 - DV462)/1000</f>
        <v>0</v>
      </c>
      <c r="AK462">
        <v>1030.353570365422</v>
      </c>
      <c r="AL462">
        <v>1000.325406060606</v>
      </c>
      <c r="AM462">
        <v>3.43477356822106</v>
      </c>
      <c r="AN462">
        <v>64.96045199614291</v>
      </c>
      <c r="AO462">
        <f>(AQ462 - AP462 + DZ462*1E3/(8.314*(EB462+273.15)) * AS462/DY462 * AR462) * DY462/(100*DM462) * 1000/(1000 - AQ462)</f>
        <v>0</v>
      </c>
      <c r="AP462">
        <v>21.83089940953234</v>
      </c>
      <c r="AQ462">
        <v>23.75018181818181</v>
      </c>
      <c r="AR462">
        <v>-4.875279254276066E-05</v>
      </c>
      <c r="AS462">
        <v>107.0869197867366</v>
      </c>
      <c r="AT462">
        <v>1</v>
      </c>
      <c r="AU462">
        <v>0</v>
      </c>
      <c r="AV462">
        <f>IF(AT462*$H$13&gt;=AX462,1.0,(AX462/(AX462-AT462*$H$13)))</f>
        <v>0</v>
      </c>
      <c r="AW462">
        <f>(AV462-1)*100</f>
        <v>0</v>
      </c>
      <c r="AX462">
        <f>MAX(0,($B$13+$C$13*EG462)/(1+$D$13*EG462)*DZ462/(EB462+273)*$E$13)</f>
        <v>0</v>
      </c>
      <c r="AY462" t="s">
        <v>439</v>
      </c>
      <c r="AZ462" t="s">
        <v>439</v>
      </c>
      <c r="BA462">
        <v>0</v>
      </c>
      <c r="BB462">
        <v>0</v>
      </c>
      <c r="BC462">
        <f>1-BA462/BB462</f>
        <v>0</v>
      </c>
      <c r="BD462">
        <v>0</v>
      </c>
      <c r="BE462" t="s">
        <v>439</v>
      </c>
      <c r="BF462" t="s">
        <v>439</v>
      </c>
      <c r="BG462">
        <v>0</v>
      </c>
      <c r="BH462">
        <v>0</v>
      </c>
      <c r="BI462">
        <f>1-BG462/BH462</f>
        <v>0</v>
      </c>
      <c r="BJ462">
        <v>0.5</v>
      </c>
      <c r="BK462">
        <f>DJ462</f>
        <v>0</v>
      </c>
      <c r="BL462">
        <f>M462</f>
        <v>0</v>
      </c>
      <c r="BM462">
        <f>BI462*BJ462*BK462</f>
        <v>0</v>
      </c>
      <c r="BN462">
        <f>(BL462-BD462)/BK462</f>
        <v>0</v>
      </c>
      <c r="BO462">
        <f>(BB462-BH462)/BH462</f>
        <v>0</v>
      </c>
      <c r="BP462">
        <f>BA462/(BC462+BA462/BH462)</f>
        <v>0</v>
      </c>
      <c r="BQ462" t="s">
        <v>439</v>
      </c>
      <c r="BR462">
        <v>0</v>
      </c>
      <c r="BS462">
        <f>IF(BR462&lt;&gt;0, BR462, BP462)</f>
        <v>0</v>
      </c>
      <c r="BT462">
        <f>1-BS462/BH462</f>
        <v>0</v>
      </c>
      <c r="BU462">
        <f>(BH462-BG462)/(BH462-BS462)</f>
        <v>0</v>
      </c>
      <c r="BV462">
        <f>(BB462-BH462)/(BB462-BS462)</f>
        <v>0</v>
      </c>
      <c r="BW462">
        <f>(BH462-BG462)/(BH462-BA462)</f>
        <v>0</v>
      </c>
      <c r="BX462">
        <f>(BB462-BH462)/(BB462-BA462)</f>
        <v>0</v>
      </c>
      <c r="BY462">
        <f>(BU462*BS462/BG462)</f>
        <v>0</v>
      </c>
      <c r="BZ462">
        <f>(1-BY462)</f>
        <v>0</v>
      </c>
      <c r="DI462">
        <f>$B$11*EH462+$C$11*EI462+$F$11*ET462*(1-EW462)</f>
        <v>0</v>
      </c>
      <c r="DJ462">
        <f>DI462*DK462</f>
        <v>0</v>
      </c>
      <c r="DK462">
        <f>($B$11*$D$9+$C$11*$D$9+$F$11*((FG462+EY462)/MAX(FG462+EY462+FH462, 0.1)*$I$9+FH462/MAX(FG462+EY462+FH462, 0.1)*$J$9))/($B$11+$C$11+$F$11)</f>
        <v>0</v>
      </c>
      <c r="DL462">
        <f>($B$11*$K$9+$C$11*$K$9+$F$11*((FG462+EY462)/MAX(FG462+EY462+FH462, 0.1)*$P$9+FH462/MAX(FG462+EY462+FH462, 0.1)*$Q$9))/($B$11+$C$11+$F$11)</f>
        <v>0</v>
      </c>
      <c r="DM462">
        <v>2.96</v>
      </c>
      <c r="DN462">
        <v>0.5</v>
      </c>
      <c r="DO462" t="s">
        <v>440</v>
      </c>
      <c r="DP462">
        <v>2</v>
      </c>
      <c r="DQ462" t="b">
        <v>1</v>
      </c>
      <c r="DR462">
        <v>1758654113.278571</v>
      </c>
      <c r="DS462">
        <v>952.0303571428573</v>
      </c>
      <c r="DT462">
        <v>991.907392857143</v>
      </c>
      <c r="DU462">
        <v>23.76221428571428</v>
      </c>
      <c r="DV462">
        <v>21.82844642857143</v>
      </c>
      <c r="DW462">
        <v>952.0551071428571</v>
      </c>
      <c r="DX462">
        <v>23.61538928571428</v>
      </c>
      <c r="DY462">
        <v>499.9929285714286</v>
      </c>
      <c r="DZ462">
        <v>90.38984642857142</v>
      </c>
      <c r="EA462">
        <v>0.03030920357142857</v>
      </c>
      <c r="EB462">
        <v>30.13273214285714</v>
      </c>
      <c r="EC462">
        <v>30.00908928571429</v>
      </c>
      <c r="ED462">
        <v>999.9000000000002</v>
      </c>
      <c r="EE462">
        <v>0</v>
      </c>
      <c r="EF462">
        <v>0</v>
      </c>
      <c r="EG462">
        <v>10009.93607142857</v>
      </c>
      <c r="EH462">
        <v>0</v>
      </c>
      <c r="EI462">
        <v>11.8598</v>
      </c>
      <c r="EJ462">
        <v>-39.87691071428571</v>
      </c>
      <c r="EK462">
        <v>975.2033571428573</v>
      </c>
      <c r="EL462">
        <v>1014.042142857143</v>
      </c>
      <c r="EM462">
        <v>1.933775</v>
      </c>
      <c r="EN462">
        <v>991.907392857143</v>
      </c>
      <c r="EO462">
        <v>21.82844642857143</v>
      </c>
      <c r="EP462">
        <v>2.147863214285714</v>
      </c>
      <c r="EQ462">
        <v>1.973069285714286</v>
      </c>
      <c r="ER462">
        <v>18.57866071428571</v>
      </c>
      <c r="ES462">
        <v>17.22986071428571</v>
      </c>
      <c r="ET462">
        <v>1999.976428571429</v>
      </c>
      <c r="EU462">
        <v>0.9799957499999999</v>
      </c>
      <c r="EV462">
        <v>0.02000435714285714</v>
      </c>
      <c r="EW462">
        <v>0</v>
      </c>
      <c r="EX462">
        <v>425.2513571428572</v>
      </c>
      <c r="EY462">
        <v>5.00097</v>
      </c>
      <c r="EZ462">
        <v>8641.606428571429</v>
      </c>
      <c r="FA462">
        <v>16707.36428571428</v>
      </c>
      <c r="FB462">
        <v>40.68699999999999</v>
      </c>
      <c r="FC462">
        <v>41.02878571428572</v>
      </c>
      <c r="FD462">
        <v>40.625</v>
      </c>
      <c r="FE462">
        <v>40.625</v>
      </c>
      <c r="FF462">
        <v>41.25</v>
      </c>
      <c r="FG462">
        <v>1955.064642857142</v>
      </c>
      <c r="FH462">
        <v>39.90607142857143</v>
      </c>
      <c r="FI462">
        <v>0</v>
      </c>
      <c r="FJ462">
        <v>1758654122.4</v>
      </c>
      <c r="FK462">
        <v>0</v>
      </c>
      <c r="FL462">
        <v>425.274</v>
      </c>
      <c r="FM462">
        <v>0.09791453434868977</v>
      </c>
      <c r="FN462">
        <v>-12.82119660720545</v>
      </c>
      <c r="FO462">
        <v>8641.623846153845</v>
      </c>
      <c r="FP462">
        <v>15</v>
      </c>
      <c r="FQ462">
        <v>0</v>
      </c>
      <c r="FR462" t="s">
        <v>441</v>
      </c>
      <c r="FS462">
        <v>1747247426.5</v>
      </c>
      <c r="FT462">
        <v>1747247420.5</v>
      </c>
      <c r="FU462">
        <v>0</v>
      </c>
      <c r="FV462">
        <v>1.027</v>
      </c>
      <c r="FW462">
        <v>0.031</v>
      </c>
      <c r="FX462">
        <v>0.02</v>
      </c>
      <c r="FY462">
        <v>0.05</v>
      </c>
      <c r="FZ462">
        <v>420</v>
      </c>
      <c r="GA462">
        <v>16</v>
      </c>
      <c r="GB462">
        <v>0.01</v>
      </c>
      <c r="GC462">
        <v>0.1</v>
      </c>
      <c r="GD462">
        <v>-39.7714225</v>
      </c>
      <c r="GE462">
        <v>-1.707090056285109</v>
      </c>
      <c r="GF462">
        <v>0.2002901439006673</v>
      </c>
      <c r="GG462">
        <v>0</v>
      </c>
      <c r="GH462">
        <v>425.2817058823529</v>
      </c>
      <c r="GI462">
        <v>-0.6824751713782432</v>
      </c>
      <c r="GJ462">
        <v>0.2366118103327209</v>
      </c>
      <c r="GK462">
        <v>-1</v>
      </c>
      <c r="GL462">
        <v>1.93861175</v>
      </c>
      <c r="GM462">
        <v>-0.1041193621013123</v>
      </c>
      <c r="GN462">
        <v>0.01040461865891778</v>
      </c>
      <c r="GO462">
        <v>0</v>
      </c>
      <c r="GP462">
        <v>0</v>
      </c>
      <c r="GQ462">
        <v>2</v>
      </c>
      <c r="GR462" t="s">
        <v>482</v>
      </c>
      <c r="GS462">
        <v>3.13605</v>
      </c>
      <c r="GT462">
        <v>2.69087</v>
      </c>
      <c r="GU462">
        <v>0.169489</v>
      </c>
      <c r="GV462">
        <v>0.172255</v>
      </c>
      <c r="GW462">
        <v>0.1055</v>
      </c>
      <c r="GX462">
        <v>0.098272</v>
      </c>
      <c r="GY462">
        <v>26404.5</v>
      </c>
      <c r="GZ462">
        <v>26366.1</v>
      </c>
      <c r="HA462">
        <v>29554.1</v>
      </c>
      <c r="HB462">
        <v>29436</v>
      </c>
      <c r="HC462">
        <v>34927.6</v>
      </c>
      <c r="HD462">
        <v>35161</v>
      </c>
      <c r="HE462">
        <v>41588.6</v>
      </c>
      <c r="HF462">
        <v>41823.5</v>
      </c>
      <c r="HG462">
        <v>1.9255</v>
      </c>
      <c r="HH462">
        <v>1.87535</v>
      </c>
      <c r="HI462">
        <v>0.0957958</v>
      </c>
      <c r="HJ462">
        <v>0</v>
      </c>
      <c r="HK462">
        <v>28.4736</v>
      </c>
      <c r="HL462">
        <v>999.9</v>
      </c>
      <c r="HM462">
        <v>50.3</v>
      </c>
      <c r="HN462">
        <v>31.5</v>
      </c>
      <c r="HO462">
        <v>25.8325</v>
      </c>
      <c r="HP462">
        <v>61.8598</v>
      </c>
      <c r="HQ462">
        <v>25.9014</v>
      </c>
      <c r="HR462">
        <v>1</v>
      </c>
      <c r="HS462">
        <v>0.0669563</v>
      </c>
      <c r="HT462">
        <v>-0.607527</v>
      </c>
      <c r="HU462">
        <v>20.3384</v>
      </c>
      <c r="HV462">
        <v>5.21804</v>
      </c>
      <c r="HW462">
        <v>12.0134</v>
      </c>
      <c r="HX462">
        <v>4.9889</v>
      </c>
      <c r="HY462">
        <v>3.2878</v>
      </c>
      <c r="HZ462">
        <v>9999</v>
      </c>
      <c r="IA462">
        <v>9999</v>
      </c>
      <c r="IB462">
        <v>9999</v>
      </c>
      <c r="IC462">
        <v>999.9</v>
      </c>
      <c r="ID462">
        <v>1.86754</v>
      </c>
      <c r="IE462">
        <v>1.86676</v>
      </c>
      <c r="IF462">
        <v>1.86603</v>
      </c>
      <c r="IG462">
        <v>1.866</v>
      </c>
      <c r="IH462">
        <v>1.86784</v>
      </c>
      <c r="II462">
        <v>1.87027</v>
      </c>
      <c r="IJ462">
        <v>1.86891</v>
      </c>
      <c r="IK462">
        <v>1.87042</v>
      </c>
      <c r="IL462">
        <v>0</v>
      </c>
      <c r="IM462">
        <v>0</v>
      </c>
      <c r="IN462">
        <v>0</v>
      </c>
      <c r="IO462">
        <v>0</v>
      </c>
      <c r="IP462" t="s">
        <v>443</v>
      </c>
      <c r="IQ462" t="s">
        <v>444</v>
      </c>
      <c r="IR462" t="s">
        <v>445</v>
      </c>
      <c r="IS462" t="s">
        <v>445</v>
      </c>
      <c r="IT462" t="s">
        <v>445</v>
      </c>
      <c r="IU462" t="s">
        <v>445</v>
      </c>
      <c r="IV462">
        <v>0</v>
      </c>
      <c r="IW462">
        <v>100</v>
      </c>
      <c r="IX462">
        <v>100</v>
      </c>
      <c r="IY462">
        <v>-0.042</v>
      </c>
      <c r="IZ462">
        <v>0.1466</v>
      </c>
      <c r="JA462">
        <v>0.1520806729546384</v>
      </c>
      <c r="JB462">
        <v>0.0003178419753343253</v>
      </c>
      <c r="JC462">
        <v>-6.012475575984678E-07</v>
      </c>
      <c r="JD462">
        <v>7.594320938325871E-11</v>
      </c>
      <c r="JE462">
        <v>-0.06537213769188976</v>
      </c>
      <c r="JF462">
        <v>-0.002779077146552394</v>
      </c>
      <c r="JG462">
        <v>0.0007843295920201409</v>
      </c>
      <c r="JH462">
        <v>-1.211717912536145E-05</v>
      </c>
      <c r="JI462">
        <v>4</v>
      </c>
      <c r="JJ462">
        <v>2338</v>
      </c>
      <c r="JK462">
        <v>1</v>
      </c>
      <c r="JL462">
        <v>27</v>
      </c>
      <c r="JM462">
        <v>190111.6</v>
      </c>
      <c r="JN462">
        <v>190111.7</v>
      </c>
      <c r="JO462">
        <v>2.12646</v>
      </c>
      <c r="JP462">
        <v>2.24365</v>
      </c>
      <c r="JQ462">
        <v>1.39771</v>
      </c>
      <c r="JR462">
        <v>2.34619</v>
      </c>
      <c r="JS462">
        <v>1.49536</v>
      </c>
      <c r="JT462">
        <v>2.72583</v>
      </c>
      <c r="JU462">
        <v>36.5051</v>
      </c>
      <c r="JV462">
        <v>24.07</v>
      </c>
      <c r="JW462">
        <v>18</v>
      </c>
      <c r="JX462">
        <v>488.715</v>
      </c>
      <c r="JY462">
        <v>447.205</v>
      </c>
      <c r="JZ462">
        <v>28.8359</v>
      </c>
      <c r="KA462">
        <v>28.4526</v>
      </c>
      <c r="KB462">
        <v>29.9998</v>
      </c>
      <c r="KC462">
        <v>28.2819</v>
      </c>
      <c r="KD462">
        <v>28.2103</v>
      </c>
      <c r="KE462">
        <v>42.6053</v>
      </c>
      <c r="KF462">
        <v>22.5308</v>
      </c>
      <c r="KG462">
        <v>59.8865</v>
      </c>
      <c r="KH462">
        <v>28.7988</v>
      </c>
      <c r="KI462">
        <v>1041.79</v>
      </c>
      <c r="KJ462">
        <v>21.8328</v>
      </c>
      <c r="KK462">
        <v>101.008</v>
      </c>
      <c r="KL462">
        <v>100.568</v>
      </c>
    </row>
    <row r="463" spans="1:298">
      <c r="A463">
        <v>447</v>
      </c>
      <c r="B463">
        <v>1758654126.6</v>
      </c>
      <c r="C463">
        <v>12500.59999990463</v>
      </c>
      <c r="D463" t="s">
        <v>1342</v>
      </c>
      <c r="E463" t="s">
        <v>1343</v>
      </c>
      <c r="F463">
        <v>5</v>
      </c>
      <c r="G463" t="s">
        <v>1219</v>
      </c>
      <c r="H463" t="s">
        <v>437</v>
      </c>
      <c r="I463" t="s">
        <v>438</v>
      </c>
      <c r="J463">
        <v>1758654118.85</v>
      </c>
      <c r="K463">
        <f>(L463)/1000</f>
        <v>0</v>
      </c>
      <c r="L463">
        <f>IF(DQ463, AO463, AI463)</f>
        <v>0</v>
      </c>
      <c r="M463">
        <f>IF(DQ463, AJ463, AH463)</f>
        <v>0</v>
      </c>
      <c r="N463">
        <f>DS463 - IF(AV463&gt;1, M463*DM463*100.0/(AX463), 0)</f>
        <v>0</v>
      </c>
      <c r="O463">
        <f>((U463-K463/2)*N463-M463)/(U463+K463/2)</f>
        <v>0</v>
      </c>
      <c r="P463">
        <f>O463*(DZ463+EA463)/1000.0</f>
        <v>0</v>
      </c>
      <c r="Q463">
        <f>(DS463 - IF(AV463&gt;1, M463*DM463*100.0/(AX463), 0))*(DZ463+EA463)/1000.0</f>
        <v>0</v>
      </c>
      <c r="R463">
        <f>2.0/((1/T463-1/S463)+SIGN(T463)*SQRT((1/T463-1/S463)*(1/T463-1/S463) + 4*DN463/((DN463+1)*(DN463+1))*(2*1/T463*1/S463-1/S463*1/S463)))</f>
        <v>0</v>
      </c>
      <c r="S463">
        <f>IF(LEFT(DO463,1)&lt;&gt;"0",IF(LEFT(DO463,1)="1",3.0,DP463),$D$5+$E$5*(EG463*DZ463/($K$5*1000))+$F$5*(EG463*DZ463/($K$5*1000))*MAX(MIN(DM463,$J$5),$I$5)*MAX(MIN(DM463,$J$5),$I$5)+$G$5*MAX(MIN(DM463,$J$5),$I$5)*(EG463*DZ463/($K$5*1000))+$H$5*(EG463*DZ463/($K$5*1000))*(EG463*DZ463/($K$5*1000)))</f>
        <v>0</v>
      </c>
      <c r="T463">
        <f>K463*(1000-(1000*0.61365*exp(17.502*X463/(240.97+X463))/(DZ463+EA463)+DU463)/2)/(1000*0.61365*exp(17.502*X463/(240.97+X463))/(DZ463+EA463)-DU463)</f>
        <v>0</v>
      </c>
      <c r="U463">
        <f>1/((DN463+1)/(R463/1.6)+1/(S463/1.37)) + DN463/((DN463+1)/(R463/1.6) + DN463/(S463/1.37))</f>
        <v>0</v>
      </c>
      <c r="V463">
        <f>(DI463*DL463)</f>
        <v>0</v>
      </c>
      <c r="W463">
        <f>(EB463+(V463+2*0.95*5.67E-8*(((EB463+$B$7)+273)^4-(EB463+273)^4)-44100*K463)/(1.84*29.3*S463+8*0.95*5.67E-8*(EB463+273)^3))</f>
        <v>0</v>
      </c>
      <c r="X463">
        <f>($C$7*EC463+$D$7*ED463+$E$7*W463)</f>
        <v>0</v>
      </c>
      <c r="Y463">
        <f>0.61365*exp(17.502*X463/(240.97+X463))</f>
        <v>0</v>
      </c>
      <c r="Z463">
        <f>(AA463/AB463*100)</f>
        <v>0</v>
      </c>
      <c r="AA463">
        <f>DU463*(DZ463+EA463)/1000</f>
        <v>0</v>
      </c>
      <c r="AB463">
        <f>0.61365*exp(17.502*EB463/(240.97+EB463))</f>
        <v>0</v>
      </c>
      <c r="AC463">
        <f>(Y463-DU463*(DZ463+EA463)/1000)</f>
        <v>0</v>
      </c>
      <c r="AD463">
        <f>(-K463*44100)</f>
        <v>0</v>
      </c>
      <c r="AE463">
        <f>2*29.3*S463*0.92*(EB463-X463)</f>
        <v>0</v>
      </c>
      <c r="AF463">
        <f>2*0.95*5.67E-8*(((EB463+$B$7)+273)^4-(X463+273)^4)</f>
        <v>0</v>
      </c>
      <c r="AG463">
        <f>V463+AF463+AD463+AE463</f>
        <v>0</v>
      </c>
      <c r="AH463">
        <f>DY463*AV463*(DT463-DS463*(1000-AV463*DV463)/(1000-AV463*DU463))/(100*DM463)</f>
        <v>0</v>
      </c>
      <c r="AI463">
        <f>1000*DY463*AV463*(DU463-DV463)/(100*DM463*(1000-AV463*DU463))</f>
        <v>0</v>
      </c>
      <c r="AJ463">
        <f>(AK463 - AL463 - DZ463*1E3/(8.314*(EB463+273.15)) * AN463/DY463 * AM463) * DY463/(100*DM463) * (1000 - DV463)/1000</f>
        <v>0</v>
      </c>
      <c r="AK463">
        <v>1049.283606241394</v>
      </c>
      <c r="AL463">
        <v>1019.109757575757</v>
      </c>
      <c r="AM463">
        <v>3.426592285435805</v>
      </c>
      <c r="AN463">
        <v>64.96045199614291</v>
      </c>
      <c r="AO463">
        <f>(AQ463 - AP463 + DZ463*1E3/(8.314*(EB463+273.15)) * AS463/DY463 * AR463) * DY463/(100*DM463) * 1000/(1000 - AQ463)</f>
        <v>0</v>
      </c>
      <c r="AP463">
        <v>21.83159593182164</v>
      </c>
      <c r="AQ463">
        <v>23.73344121212121</v>
      </c>
      <c r="AR463">
        <v>-6.228558970290449E-05</v>
      </c>
      <c r="AS463">
        <v>107.0869197867366</v>
      </c>
      <c r="AT463">
        <v>1</v>
      </c>
      <c r="AU463">
        <v>0</v>
      </c>
      <c r="AV463">
        <f>IF(AT463*$H$13&gt;=AX463,1.0,(AX463/(AX463-AT463*$H$13)))</f>
        <v>0</v>
      </c>
      <c r="AW463">
        <f>(AV463-1)*100</f>
        <v>0</v>
      </c>
      <c r="AX463">
        <f>MAX(0,($B$13+$C$13*EG463)/(1+$D$13*EG463)*DZ463/(EB463+273)*$E$13)</f>
        <v>0</v>
      </c>
      <c r="AY463" t="s">
        <v>439</v>
      </c>
      <c r="AZ463" t="s">
        <v>439</v>
      </c>
      <c r="BA463">
        <v>0</v>
      </c>
      <c r="BB463">
        <v>0</v>
      </c>
      <c r="BC463">
        <f>1-BA463/BB463</f>
        <v>0</v>
      </c>
      <c r="BD463">
        <v>0</v>
      </c>
      <c r="BE463" t="s">
        <v>439</v>
      </c>
      <c r="BF463" t="s">
        <v>439</v>
      </c>
      <c r="BG463">
        <v>0</v>
      </c>
      <c r="BH463">
        <v>0</v>
      </c>
      <c r="BI463">
        <f>1-BG463/BH463</f>
        <v>0</v>
      </c>
      <c r="BJ463">
        <v>0.5</v>
      </c>
      <c r="BK463">
        <f>DJ463</f>
        <v>0</v>
      </c>
      <c r="BL463">
        <f>M463</f>
        <v>0</v>
      </c>
      <c r="BM463">
        <f>BI463*BJ463*BK463</f>
        <v>0</v>
      </c>
      <c r="BN463">
        <f>(BL463-BD463)/BK463</f>
        <v>0</v>
      </c>
      <c r="BO463">
        <f>(BB463-BH463)/BH463</f>
        <v>0</v>
      </c>
      <c r="BP463">
        <f>BA463/(BC463+BA463/BH463)</f>
        <v>0</v>
      </c>
      <c r="BQ463" t="s">
        <v>439</v>
      </c>
      <c r="BR463">
        <v>0</v>
      </c>
      <c r="BS463">
        <f>IF(BR463&lt;&gt;0, BR463, BP463)</f>
        <v>0</v>
      </c>
      <c r="BT463">
        <f>1-BS463/BH463</f>
        <v>0</v>
      </c>
      <c r="BU463">
        <f>(BH463-BG463)/(BH463-BS463)</f>
        <v>0</v>
      </c>
      <c r="BV463">
        <f>(BB463-BH463)/(BB463-BS463)</f>
        <v>0</v>
      </c>
      <c r="BW463">
        <f>(BH463-BG463)/(BH463-BA463)</f>
        <v>0</v>
      </c>
      <c r="BX463">
        <f>(BB463-BH463)/(BB463-BA463)</f>
        <v>0</v>
      </c>
      <c r="BY463">
        <f>(BU463*BS463/BG463)</f>
        <v>0</v>
      </c>
      <c r="BZ463">
        <f>(1-BY463)</f>
        <v>0</v>
      </c>
      <c r="DI463">
        <f>$B$11*EH463+$C$11*EI463+$F$11*ET463*(1-EW463)</f>
        <v>0</v>
      </c>
      <c r="DJ463">
        <f>DI463*DK463</f>
        <v>0</v>
      </c>
      <c r="DK463">
        <f>($B$11*$D$9+$C$11*$D$9+$F$11*((FG463+EY463)/MAX(FG463+EY463+FH463, 0.1)*$I$9+FH463/MAX(FG463+EY463+FH463, 0.1)*$J$9))/($B$11+$C$11+$F$11)</f>
        <v>0</v>
      </c>
      <c r="DL463">
        <f>($B$11*$K$9+$C$11*$K$9+$F$11*((FG463+EY463)/MAX(FG463+EY463+FH463, 0.1)*$P$9+FH463/MAX(FG463+EY463+FH463, 0.1)*$Q$9))/($B$11+$C$11+$F$11)</f>
        <v>0</v>
      </c>
      <c r="DM463">
        <v>2.96</v>
      </c>
      <c r="DN463">
        <v>0.5</v>
      </c>
      <c r="DO463" t="s">
        <v>440</v>
      </c>
      <c r="DP463">
        <v>2</v>
      </c>
      <c r="DQ463" t="b">
        <v>1</v>
      </c>
      <c r="DR463">
        <v>1758654118.85</v>
      </c>
      <c r="DS463">
        <v>970.654892857143</v>
      </c>
      <c r="DT463">
        <v>1010.611</v>
      </c>
      <c r="DU463">
        <v>23.75290714285715</v>
      </c>
      <c r="DV463">
        <v>21.83171785714286</v>
      </c>
      <c r="DW463">
        <v>970.6913214285714</v>
      </c>
      <c r="DX463">
        <v>23.60621428571428</v>
      </c>
      <c r="DY463">
        <v>500.0085</v>
      </c>
      <c r="DZ463">
        <v>90.39024285714285</v>
      </c>
      <c r="EA463">
        <v>0.03030754642857142</v>
      </c>
      <c r="EB463">
        <v>30.13673214285715</v>
      </c>
      <c r="EC463">
        <v>30.02296785714286</v>
      </c>
      <c r="ED463">
        <v>999.9000000000002</v>
      </c>
      <c r="EE463">
        <v>0</v>
      </c>
      <c r="EF463">
        <v>0</v>
      </c>
      <c r="EG463">
        <v>10006.37714285714</v>
      </c>
      <c r="EH463">
        <v>0</v>
      </c>
      <c r="EI463">
        <v>11.8598</v>
      </c>
      <c r="EJ463">
        <v>-39.95631785714286</v>
      </c>
      <c r="EK463">
        <v>994.2716428571429</v>
      </c>
      <c r="EL463">
        <v>1033.167142857143</v>
      </c>
      <c r="EM463">
        <v>1.92119</v>
      </c>
      <c r="EN463">
        <v>1010.611</v>
      </c>
      <c r="EO463">
        <v>21.83171785714286</v>
      </c>
      <c r="EP463">
        <v>2.147030714285714</v>
      </c>
      <c r="EQ463">
        <v>1.973373928571428</v>
      </c>
      <c r="ER463">
        <v>18.57247142857143</v>
      </c>
      <c r="ES463">
        <v>17.2323</v>
      </c>
      <c r="ET463">
        <v>1999.997857142858</v>
      </c>
      <c r="EU463">
        <v>0.9799964999999998</v>
      </c>
      <c r="EV463">
        <v>0.02000361071428571</v>
      </c>
      <c r="EW463">
        <v>0</v>
      </c>
      <c r="EX463">
        <v>425.2499285714286</v>
      </c>
      <c r="EY463">
        <v>5.00097</v>
      </c>
      <c r="EZ463">
        <v>8640.841071428573</v>
      </c>
      <c r="FA463">
        <v>16707.52857142857</v>
      </c>
      <c r="FB463">
        <v>40.68699999999999</v>
      </c>
      <c r="FC463">
        <v>41.03321428571427</v>
      </c>
      <c r="FD463">
        <v>40.625</v>
      </c>
      <c r="FE463">
        <v>40.625</v>
      </c>
      <c r="FF463">
        <v>41.25</v>
      </c>
      <c r="FG463">
        <v>1955.086785714286</v>
      </c>
      <c r="FH463">
        <v>39.90607142857143</v>
      </c>
      <c r="FI463">
        <v>0</v>
      </c>
      <c r="FJ463">
        <v>1758654127.8</v>
      </c>
      <c r="FK463">
        <v>0</v>
      </c>
      <c r="FL463">
        <v>425.28628</v>
      </c>
      <c r="FM463">
        <v>0.6074615442127874</v>
      </c>
      <c r="FN463">
        <v>-4.936923106310917</v>
      </c>
      <c r="FO463">
        <v>8640.773999999999</v>
      </c>
      <c r="FP463">
        <v>15</v>
      </c>
      <c r="FQ463">
        <v>0</v>
      </c>
      <c r="FR463" t="s">
        <v>441</v>
      </c>
      <c r="FS463">
        <v>1747247426.5</v>
      </c>
      <c r="FT463">
        <v>1747247420.5</v>
      </c>
      <c r="FU463">
        <v>0</v>
      </c>
      <c r="FV463">
        <v>1.027</v>
      </c>
      <c r="FW463">
        <v>0.031</v>
      </c>
      <c r="FX463">
        <v>0.02</v>
      </c>
      <c r="FY463">
        <v>0.05</v>
      </c>
      <c r="FZ463">
        <v>420</v>
      </c>
      <c r="GA463">
        <v>16</v>
      </c>
      <c r="GB463">
        <v>0.01</v>
      </c>
      <c r="GC463">
        <v>0.1</v>
      </c>
      <c r="GD463">
        <v>-39.90562</v>
      </c>
      <c r="GE463">
        <v>-0.7380090056284206</v>
      </c>
      <c r="GF463">
        <v>0.1040487654900335</v>
      </c>
      <c r="GG463">
        <v>0</v>
      </c>
      <c r="GH463">
        <v>425.2851764705882</v>
      </c>
      <c r="GI463">
        <v>0.249534000677602</v>
      </c>
      <c r="GJ463">
        <v>0.236326104528595</v>
      </c>
      <c r="GK463">
        <v>-1</v>
      </c>
      <c r="GL463">
        <v>1.92906925</v>
      </c>
      <c r="GM463">
        <v>-0.131198611632273</v>
      </c>
      <c r="GN463">
        <v>0.01280976041686572</v>
      </c>
      <c r="GO463">
        <v>0</v>
      </c>
      <c r="GP463">
        <v>0</v>
      </c>
      <c r="GQ463">
        <v>2</v>
      </c>
      <c r="GR463" t="s">
        <v>482</v>
      </c>
      <c r="GS463">
        <v>3.13614</v>
      </c>
      <c r="GT463">
        <v>2.69071</v>
      </c>
      <c r="GU463">
        <v>0.171538</v>
      </c>
      <c r="GV463">
        <v>0.174256</v>
      </c>
      <c r="GW463">
        <v>0.105449</v>
      </c>
      <c r="GX463">
        <v>0.0982716</v>
      </c>
      <c r="GY463">
        <v>26339.8</v>
      </c>
      <c r="GZ463">
        <v>26302.5</v>
      </c>
      <c r="HA463">
        <v>29554.7</v>
      </c>
      <c r="HB463">
        <v>29436.2</v>
      </c>
      <c r="HC463">
        <v>34930.3</v>
      </c>
      <c r="HD463">
        <v>35161.2</v>
      </c>
      <c r="HE463">
        <v>41589.5</v>
      </c>
      <c r="HF463">
        <v>41823.6</v>
      </c>
      <c r="HG463">
        <v>1.9255</v>
      </c>
      <c r="HH463">
        <v>1.87555</v>
      </c>
      <c r="HI463">
        <v>0.095889</v>
      </c>
      <c r="HJ463">
        <v>0</v>
      </c>
      <c r="HK463">
        <v>28.4702</v>
      </c>
      <c r="HL463">
        <v>999.9</v>
      </c>
      <c r="HM463">
        <v>50.3</v>
      </c>
      <c r="HN463">
        <v>31.5</v>
      </c>
      <c r="HO463">
        <v>25.8299</v>
      </c>
      <c r="HP463">
        <v>62.0198</v>
      </c>
      <c r="HQ463">
        <v>25.7452</v>
      </c>
      <c r="HR463">
        <v>1</v>
      </c>
      <c r="HS463">
        <v>0.0664863</v>
      </c>
      <c r="HT463">
        <v>-0.525354</v>
      </c>
      <c r="HU463">
        <v>20.3386</v>
      </c>
      <c r="HV463">
        <v>5.21789</v>
      </c>
      <c r="HW463">
        <v>12.0132</v>
      </c>
      <c r="HX463">
        <v>4.9891</v>
      </c>
      <c r="HY463">
        <v>3.28785</v>
      </c>
      <c r="HZ463">
        <v>9999</v>
      </c>
      <c r="IA463">
        <v>9999</v>
      </c>
      <c r="IB463">
        <v>9999</v>
      </c>
      <c r="IC463">
        <v>999.9</v>
      </c>
      <c r="ID463">
        <v>1.86758</v>
      </c>
      <c r="IE463">
        <v>1.86674</v>
      </c>
      <c r="IF463">
        <v>1.86601</v>
      </c>
      <c r="IG463">
        <v>1.866</v>
      </c>
      <c r="IH463">
        <v>1.86785</v>
      </c>
      <c r="II463">
        <v>1.87027</v>
      </c>
      <c r="IJ463">
        <v>1.86891</v>
      </c>
      <c r="IK463">
        <v>1.87042</v>
      </c>
      <c r="IL463">
        <v>0</v>
      </c>
      <c r="IM463">
        <v>0</v>
      </c>
      <c r="IN463">
        <v>0</v>
      </c>
      <c r="IO463">
        <v>0</v>
      </c>
      <c r="IP463" t="s">
        <v>443</v>
      </c>
      <c r="IQ463" t="s">
        <v>444</v>
      </c>
      <c r="IR463" t="s">
        <v>445</v>
      </c>
      <c r="IS463" t="s">
        <v>445</v>
      </c>
      <c r="IT463" t="s">
        <v>445</v>
      </c>
      <c r="IU463" t="s">
        <v>445</v>
      </c>
      <c r="IV463">
        <v>0</v>
      </c>
      <c r="IW463">
        <v>100</v>
      </c>
      <c r="IX463">
        <v>100</v>
      </c>
      <c r="IY463">
        <v>-0.053</v>
      </c>
      <c r="IZ463">
        <v>0.1465</v>
      </c>
      <c r="JA463">
        <v>0.1520806729546384</v>
      </c>
      <c r="JB463">
        <v>0.0003178419753343253</v>
      </c>
      <c r="JC463">
        <v>-6.012475575984678E-07</v>
      </c>
      <c r="JD463">
        <v>7.594320938325871E-11</v>
      </c>
      <c r="JE463">
        <v>-0.06537213769188976</v>
      </c>
      <c r="JF463">
        <v>-0.002779077146552394</v>
      </c>
      <c r="JG463">
        <v>0.0007843295920201409</v>
      </c>
      <c r="JH463">
        <v>-1.211717912536145E-05</v>
      </c>
      <c r="JI463">
        <v>4</v>
      </c>
      <c r="JJ463">
        <v>2338</v>
      </c>
      <c r="JK463">
        <v>1</v>
      </c>
      <c r="JL463">
        <v>27</v>
      </c>
      <c r="JM463">
        <v>190111.7</v>
      </c>
      <c r="JN463">
        <v>190111.8</v>
      </c>
      <c r="JO463">
        <v>2.1582</v>
      </c>
      <c r="JP463">
        <v>2.25586</v>
      </c>
      <c r="JQ463">
        <v>1.39648</v>
      </c>
      <c r="JR463">
        <v>2.34741</v>
      </c>
      <c r="JS463">
        <v>1.49536</v>
      </c>
      <c r="JT463">
        <v>2.6355</v>
      </c>
      <c r="JU463">
        <v>36.5051</v>
      </c>
      <c r="JV463">
        <v>24.07</v>
      </c>
      <c r="JW463">
        <v>18</v>
      </c>
      <c r="JX463">
        <v>488.715</v>
      </c>
      <c r="JY463">
        <v>447.329</v>
      </c>
      <c r="JZ463">
        <v>28.7964</v>
      </c>
      <c r="KA463">
        <v>28.4535</v>
      </c>
      <c r="KB463">
        <v>29.9999</v>
      </c>
      <c r="KC463">
        <v>28.2819</v>
      </c>
      <c r="KD463">
        <v>28.2103</v>
      </c>
      <c r="KE463">
        <v>43.2436</v>
      </c>
      <c r="KF463">
        <v>22.5308</v>
      </c>
      <c r="KG463">
        <v>59.8865</v>
      </c>
      <c r="KH463">
        <v>28.7747</v>
      </c>
      <c r="KI463">
        <v>1055.22</v>
      </c>
      <c r="KJ463">
        <v>21.8328</v>
      </c>
      <c r="KK463">
        <v>101.01</v>
      </c>
      <c r="KL463">
        <v>100.568</v>
      </c>
    </row>
    <row r="464" spans="1:298">
      <c r="A464">
        <v>448</v>
      </c>
      <c r="B464">
        <v>1758654131.6</v>
      </c>
      <c r="C464">
        <v>12505.59999990463</v>
      </c>
      <c r="D464" t="s">
        <v>1344</v>
      </c>
      <c r="E464" t="s">
        <v>1345</v>
      </c>
      <c r="F464">
        <v>5</v>
      </c>
      <c r="G464" t="s">
        <v>1219</v>
      </c>
      <c r="H464" t="s">
        <v>437</v>
      </c>
      <c r="I464" t="s">
        <v>438</v>
      </c>
      <c r="J464">
        <v>1758654124.118518</v>
      </c>
      <c r="K464">
        <f>(L464)/1000</f>
        <v>0</v>
      </c>
      <c r="L464">
        <f>IF(DQ464, AO464, AI464)</f>
        <v>0</v>
      </c>
      <c r="M464">
        <f>IF(DQ464, AJ464, AH464)</f>
        <v>0</v>
      </c>
      <c r="N464">
        <f>DS464 - IF(AV464&gt;1, M464*DM464*100.0/(AX464), 0)</f>
        <v>0</v>
      </c>
      <c r="O464">
        <f>((U464-K464/2)*N464-M464)/(U464+K464/2)</f>
        <v>0</v>
      </c>
      <c r="P464">
        <f>O464*(DZ464+EA464)/1000.0</f>
        <v>0</v>
      </c>
      <c r="Q464">
        <f>(DS464 - IF(AV464&gt;1, M464*DM464*100.0/(AX464), 0))*(DZ464+EA464)/1000.0</f>
        <v>0</v>
      </c>
      <c r="R464">
        <f>2.0/((1/T464-1/S464)+SIGN(T464)*SQRT((1/T464-1/S464)*(1/T464-1/S464) + 4*DN464/((DN464+1)*(DN464+1))*(2*1/T464*1/S464-1/S464*1/S464)))</f>
        <v>0</v>
      </c>
      <c r="S464">
        <f>IF(LEFT(DO464,1)&lt;&gt;"0",IF(LEFT(DO464,1)="1",3.0,DP464),$D$5+$E$5*(EG464*DZ464/($K$5*1000))+$F$5*(EG464*DZ464/($K$5*1000))*MAX(MIN(DM464,$J$5),$I$5)*MAX(MIN(DM464,$J$5),$I$5)+$G$5*MAX(MIN(DM464,$J$5),$I$5)*(EG464*DZ464/($K$5*1000))+$H$5*(EG464*DZ464/($K$5*1000))*(EG464*DZ464/($K$5*1000)))</f>
        <v>0</v>
      </c>
      <c r="T464">
        <f>K464*(1000-(1000*0.61365*exp(17.502*X464/(240.97+X464))/(DZ464+EA464)+DU464)/2)/(1000*0.61365*exp(17.502*X464/(240.97+X464))/(DZ464+EA464)-DU464)</f>
        <v>0</v>
      </c>
      <c r="U464">
        <f>1/((DN464+1)/(R464/1.6)+1/(S464/1.37)) + DN464/((DN464+1)/(R464/1.6) + DN464/(S464/1.37))</f>
        <v>0</v>
      </c>
      <c r="V464">
        <f>(DI464*DL464)</f>
        <v>0</v>
      </c>
      <c r="W464">
        <f>(EB464+(V464+2*0.95*5.67E-8*(((EB464+$B$7)+273)^4-(EB464+273)^4)-44100*K464)/(1.84*29.3*S464+8*0.95*5.67E-8*(EB464+273)^3))</f>
        <v>0</v>
      </c>
      <c r="X464">
        <f>($C$7*EC464+$D$7*ED464+$E$7*W464)</f>
        <v>0</v>
      </c>
      <c r="Y464">
        <f>0.61365*exp(17.502*X464/(240.97+X464))</f>
        <v>0</v>
      </c>
      <c r="Z464">
        <f>(AA464/AB464*100)</f>
        <v>0</v>
      </c>
      <c r="AA464">
        <f>DU464*(DZ464+EA464)/1000</f>
        <v>0</v>
      </c>
      <c r="AB464">
        <f>0.61365*exp(17.502*EB464/(240.97+EB464))</f>
        <v>0</v>
      </c>
      <c r="AC464">
        <f>(Y464-DU464*(DZ464+EA464)/1000)</f>
        <v>0</v>
      </c>
      <c r="AD464">
        <f>(-K464*44100)</f>
        <v>0</v>
      </c>
      <c r="AE464">
        <f>2*29.3*S464*0.92*(EB464-X464)</f>
        <v>0</v>
      </c>
      <c r="AF464">
        <f>2*0.95*5.67E-8*(((EB464+$B$7)+273)^4-(X464+273)^4)</f>
        <v>0</v>
      </c>
      <c r="AG464">
        <f>V464+AF464+AD464+AE464</f>
        <v>0</v>
      </c>
      <c r="AH464">
        <f>DY464*AV464*(DT464-DS464*(1000-AV464*DV464)/(1000-AV464*DU464))/(100*DM464)</f>
        <v>0</v>
      </c>
      <c r="AI464">
        <f>1000*DY464*AV464*(DU464-DV464)/(100*DM464*(1000-AV464*DU464))</f>
        <v>0</v>
      </c>
      <c r="AJ464">
        <f>(AK464 - AL464 - DZ464*1E3/(8.314*(EB464+273.15)) * AN464/DY464 * AM464) * DY464/(100*DM464) * (1000 - DV464)/1000</f>
        <v>0</v>
      </c>
      <c r="AK464">
        <v>1066.291906430958</v>
      </c>
      <c r="AL464">
        <v>1036.315878787878</v>
      </c>
      <c r="AM464">
        <v>3.447395249010266</v>
      </c>
      <c r="AN464">
        <v>64.96045199614291</v>
      </c>
      <c r="AO464">
        <f>(AQ464 - AP464 + DZ464*1E3/(8.314*(EB464+273.15)) * AS464/DY464 * AR464) * DY464/(100*DM464) * 1000/(1000 - AQ464)</f>
        <v>0</v>
      </c>
      <c r="AP464">
        <v>21.83053477363541</v>
      </c>
      <c r="AQ464">
        <v>23.71758909090909</v>
      </c>
      <c r="AR464">
        <v>-6.149080893496827E-05</v>
      </c>
      <c r="AS464">
        <v>107.0869197867366</v>
      </c>
      <c r="AT464">
        <v>1</v>
      </c>
      <c r="AU464">
        <v>0</v>
      </c>
      <c r="AV464">
        <f>IF(AT464*$H$13&gt;=AX464,1.0,(AX464/(AX464-AT464*$H$13)))</f>
        <v>0</v>
      </c>
      <c r="AW464">
        <f>(AV464-1)*100</f>
        <v>0</v>
      </c>
      <c r="AX464">
        <f>MAX(0,($B$13+$C$13*EG464)/(1+$D$13*EG464)*DZ464/(EB464+273)*$E$13)</f>
        <v>0</v>
      </c>
      <c r="AY464" t="s">
        <v>439</v>
      </c>
      <c r="AZ464" t="s">
        <v>439</v>
      </c>
      <c r="BA464">
        <v>0</v>
      </c>
      <c r="BB464">
        <v>0</v>
      </c>
      <c r="BC464">
        <f>1-BA464/BB464</f>
        <v>0</v>
      </c>
      <c r="BD464">
        <v>0</v>
      </c>
      <c r="BE464" t="s">
        <v>439</v>
      </c>
      <c r="BF464" t="s">
        <v>439</v>
      </c>
      <c r="BG464">
        <v>0</v>
      </c>
      <c r="BH464">
        <v>0</v>
      </c>
      <c r="BI464">
        <f>1-BG464/BH464</f>
        <v>0</v>
      </c>
      <c r="BJ464">
        <v>0.5</v>
      </c>
      <c r="BK464">
        <f>DJ464</f>
        <v>0</v>
      </c>
      <c r="BL464">
        <f>M464</f>
        <v>0</v>
      </c>
      <c r="BM464">
        <f>BI464*BJ464*BK464</f>
        <v>0</v>
      </c>
      <c r="BN464">
        <f>(BL464-BD464)/BK464</f>
        <v>0</v>
      </c>
      <c r="BO464">
        <f>(BB464-BH464)/BH464</f>
        <v>0</v>
      </c>
      <c r="BP464">
        <f>BA464/(BC464+BA464/BH464)</f>
        <v>0</v>
      </c>
      <c r="BQ464" t="s">
        <v>439</v>
      </c>
      <c r="BR464">
        <v>0</v>
      </c>
      <c r="BS464">
        <f>IF(BR464&lt;&gt;0, BR464, BP464)</f>
        <v>0</v>
      </c>
      <c r="BT464">
        <f>1-BS464/BH464</f>
        <v>0</v>
      </c>
      <c r="BU464">
        <f>(BH464-BG464)/(BH464-BS464)</f>
        <v>0</v>
      </c>
      <c r="BV464">
        <f>(BB464-BH464)/(BB464-BS464)</f>
        <v>0</v>
      </c>
      <c r="BW464">
        <f>(BH464-BG464)/(BH464-BA464)</f>
        <v>0</v>
      </c>
      <c r="BX464">
        <f>(BB464-BH464)/(BB464-BA464)</f>
        <v>0</v>
      </c>
      <c r="BY464">
        <f>(BU464*BS464/BG464)</f>
        <v>0</v>
      </c>
      <c r="BZ464">
        <f>(1-BY464)</f>
        <v>0</v>
      </c>
      <c r="DI464">
        <f>$B$11*EH464+$C$11*EI464+$F$11*ET464*(1-EW464)</f>
        <v>0</v>
      </c>
      <c r="DJ464">
        <f>DI464*DK464</f>
        <v>0</v>
      </c>
      <c r="DK464">
        <f>($B$11*$D$9+$C$11*$D$9+$F$11*((FG464+EY464)/MAX(FG464+EY464+FH464, 0.1)*$I$9+FH464/MAX(FG464+EY464+FH464, 0.1)*$J$9))/($B$11+$C$11+$F$11)</f>
        <v>0</v>
      </c>
      <c r="DL464">
        <f>($B$11*$K$9+$C$11*$K$9+$F$11*((FG464+EY464)/MAX(FG464+EY464+FH464, 0.1)*$P$9+FH464/MAX(FG464+EY464+FH464, 0.1)*$Q$9))/($B$11+$C$11+$F$11)</f>
        <v>0</v>
      </c>
      <c r="DM464">
        <v>2.96</v>
      </c>
      <c r="DN464">
        <v>0.5</v>
      </c>
      <c r="DO464" t="s">
        <v>440</v>
      </c>
      <c r="DP464">
        <v>2</v>
      </c>
      <c r="DQ464" t="b">
        <v>1</v>
      </c>
      <c r="DR464">
        <v>1758654124.118518</v>
      </c>
      <c r="DS464">
        <v>988.3042962962963</v>
      </c>
      <c r="DT464">
        <v>1028.251851851852</v>
      </c>
      <c r="DU464">
        <v>23.73975555555556</v>
      </c>
      <c r="DV464">
        <v>21.8312037037037</v>
      </c>
      <c r="DW464">
        <v>988.3525185185185</v>
      </c>
      <c r="DX464">
        <v>23.59325555555555</v>
      </c>
      <c r="DY464">
        <v>499.9948518518518</v>
      </c>
      <c r="DZ464">
        <v>90.38972962962964</v>
      </c>
      <c r="EA464">
        <v>0.03043751111111112</v>
      </c>
      <c r="EB464">
        <v>30.13647037037037</v>
      </c>
      <c r="EC464">
        <v>30.02924444444445</v>
      </c>
      <c r="ED464">
        <v>999.9000000000001</v>
      </c>
      <c r="EE464">
        <v>0</v>
      </c>
      <c r="EF464">
        <v>0</v>
      </c>
      <c r="EG464">
        <v>10005.03888888889</v>
      </c>
      <c r="EH464">
        <v>0</v>
      </c>
      <c r="EI464">
        <v>11.8598</v>
      </c>
      <c r="EJ464">
        <v>-39.94753703703704</v>
      </c>
      <c r="EK464">
        <v>1012.337074074074</v>
      </c>
      <c r="EL464">
        <v>1051.201481481482</v>
      </c>
      <c r="EM464">
        <v>1.90855962962963</v>
      </c>
      <c r="EN464">
        <v>1028.251851851852</v>
      </c>
      <c r="EO464">
        <v>21.8312037037037</v>
      </c>
      <c r="EP464">
        <v>2.145830740740741</v>
      </c>
      <c r="EQ464">
        <v>1.973316296296296</v>
      </c>
      <c r="ER464">
        <v>18.56352962962963</v>
      </c>
      <c r="ES464">
        <v>17.23183703703704</v>
      </c>
      <c r="ET464">
        <v>2000.002592592593</v>
      </c>
      <c r="EU464">
        <v>0.9799966666666665</v>
      </c>
      <c r="EV464">
        <v>0.02000345185185185</v>
      </c>
      <c r="EW464">
        <v>0</v>
      </c>
      <c r="EX464">
        <v>425.2221481481482</v>
      </c>
      <c r="EY464">
        <v>5.00097</v>
      </c>
      <c r="EZ464">
        <v>8640.482592592591</v>
      </c>
      <c r="FA464">
        <v>16707.57037037037</v>
      </c>
      <c r="FB464">
        <v>40.68699999999999</v>
      </c>
      <c r="FC464">
        <v>41.04133333333333</v>
      </c>
      <c r="FD464">
        <v>40.625</v>
      </c>
      <c r="FE464">
        <v>40.625</v>
      </c>
      <c r="FF464">
        <v>41.25</v>
      </c>
      <c r="FG464">
        <v>1955.091111111111</v>
      </c>
      <c r="FH464">
        <v>39.90555555555556</v>
      </c>
      <c r="FI464">
        <v>0</v>
      </c>
      <c r="FJ464">
        <v>1758654132.6</v>
      </c>
      <c r="FK464">
        <v>0</v>
      </c>
      <c r="FL464">
        <v>425.26076</v>
      </c>
      <c r="FM464">
        <v>-0.9398461488690981</v>
      </c>
      <c r="FN464">
        <v>-2.972307699199549</v>
      </c>
      <c r="FO464">
        <v>8640.3896</v>
      </c>
      <c r="FP464">
        <v>15</v>
      </c>
      <c r="FQ464">
        <v>0</v>
      </c>
      <c r="FR464" t="s">
        <v>441</v>
      </c>
      <c r="FS464">
        <v>1747247426.5</v>
      </c>
      <c r="FT464">
        <v>1747247420.5</v>
      </c>
      <c r="FU464">
        <v>0</v>
      </c>
      <c r="FV464">
        <v>1.027</v>
      </c>
      <c r="FW464">
        <v>0.031</v>
      </c>
      <c r="FX464">
        <v>0.02</v>
      </c>
      <c r="FY464">
        <v>0.05</v>
      </c>
      <c r="FZ464">
        <v>420</v>
      </c>
      <c r="GA464">
        <v>16</v>
      </c>
      <c r="GB464">
        <v>0.01</v>
      </c>
      <c r="GC464">
        <v>0.1</v>
      </c>
      <c r="GD464">
        <v>-39.946185</v>
      </c>
      <c r="GE464">
        <v>-0.07962326454031707</v>
      </c>
      <c r="GF464">
        <v>0.06674049576531473</v>
      </c>
      <c r="GG464">
        <v>1</v>
      </c>
      <c r="GH464">
        <v>425.2498529411765</v>
      </c>
      <c r="GI464">
        <v>-0.3238655457977723</v>
      </c>
      <c r="GJ464">
        <v>0.2455738935579882</v>
      </c>
      <c r="GK464">
        <v>-1</v>
      </c>
      <c r="GL464">
        <v>1.91465675</v>
      </c>
      <c r="GM464">
        <v>-0.1479330956848103</v>
      </c>
      <c r="GN464">
        <v>0.01440771119704653</v>
      </c>
      <c r="GO464">
        <v>0</v>
      </c>
      <c r="GP464">
        <v>1</v>
      </c>
      <c r="GQ464">
        <v>2</v>
      </c>
      <c r="GR464" t="s">
        <v>442</v>
      </c>
      <c r="GS464">
        <v>3.13602</v>
      </c>
      <c r="GT464">
        <v>2.69094</v>
      </c>
      <c r="GU464">
        <v>0.173389</v>
      </c>
      <c r="GV464">
        <v>0.176052</v>
      </c>
      <c r="GW464">
        <v>0.105398</v>
      </c>
      <c r="GX464">
        <v>0.09826</v>
      </c>
      <c r="GY464">
        <v>26281.4</v>
      </c>
      <c r="GZ464">
        <v>26245.2</v>
      </c>
      <c r="HA464">
        <v>29555.2</v>
      </c>
      <c r="HB464">
        <v>29436.1</v>
      </c>
      <c r="HC464">
        <v>34932.7</v>
      </c>
      <c r="HD464">
        <v>35161.7</v>
      </c>
      <c r="HE464">
        <v>41589.8</v>
      </c>
      <c r="HF464">
        <v>41823.6</v>
      </c>
      <c r="HG464">
        <v>1.92525</v>
      </c>
      <c r="HH464">
        <v>1.87588</v>
      </c>
      <c r="HI464">
        <v>0.09600069999999999</v>
      </c>
      <c r="HJ464">
        <v>0</v>
      </c>
      <c r="HK464">
        <v>28.4677</v>
      </c>
      <c r="HL464">
        <v>999.9</v>
      </c>
      <c r="HM464">
        <v>50.3</v>
      </c>
      <c r="HN464">
        <v>31.5</v>
      </c>
      <c r="HO464">
        <v>25.8308</v>
      </c>
      <c r="HP464">
        <v>61.9998</v>
      </c>
      <c r="HQ464">
        <v>25.8133</v>
      </c>
      <c r="HR464">
        <v>1</v>
      </c>
      <c r="HS464">
        <v>0.0665473</v>
      </c>
      <c r="HT464">
        <v>-0.46076</v>
      </c>
      <c r="HU464">
        <v>20.3389</v>
      </c>
      <c r="HV464">
        <v>5.21804</v>
      </c>
      <c r="HW464">
        <v>12.0128</v>
      </c>
      <c r="HX464">
        <v>4.9891</v>
      </c>
      <c r="HY464">
        <v>3.28775</v>
      </c>
      <c r="HZ464">
        <v>9999</v>
      </c>
      <c r="IA464">
        <v>9999</v>
      </c>
      <c r="IB464">
        <v>9999</v>
      </c>
      <c r="IC464">
        <v>999.9</v>
      </c>
      <c r="ID464">
        <v>1.86756</v>
      </c>
      <c r="IE464">
        <v>1.86673</v>
      </c>
      <c r="IF464">
        <v>1.86602</v>
      </c>
      <c r="IG464">
        <v>1.86601</v>
      </c>
      <c r="IH464">
        <v>1.86786</v>
      </c>
      <c r="II464">
        <v>1.87029</v>
      </c>
      <c r="IJ464">
        <v>1.8689</v>
      </c>
      <c r="IK464">
        <v>1.87042</v>
      </c>
      <c r="IL464">
        <v>0</v>
      </c>
      <c r="IM464">
        <v>0</v>
      </c>
      <c r="IN464">
        <v>0</v>
      </c>
      <c r="IO464">
        <v>0</v>
      </c>
      <c r="IP464" t="s">
        <v>443</v>
      </c>
      <c r="IQ464" t="s">
        <v>444</v>
      </c>
      <c r="IR464" t="s">
        <v>445</v>
      </c>
      <c r="IS464" t="s">
        <v>445</v>
      </c>
      <c r="IT464" t="s">
        <v>445</v>
      </c>
      <c r="IU464" t="s">
        <v>445</v>
      </c>
      <c r="IV464">
        <v>0</v>
      </c>
      <c r="IW464">
        <v>100</v>
      </c>
      <c r="IX464">
        <v>100</v>
      </c>
      <c r="IY464">
        <v>-0.07000000000000001</v>
      </c>
      <c r="IZ464">
        <v>0.1462</v>
      </c>
      <c r="JA464">
        <v>0.1520806729546384</v>
      </c>
      <c r="JB464">
        <v>0.0003178419753343253</v>
      </c>
      <c r="JC464">
        <v>-6.012475575984678E-07</v>
      </c>
      <c r="JD464">
        <v>7.594320938325871E-11</v>
      </c>
      <c r="JE464">
        <v>-0.06537213769188976</v>
      </c>
      <c r="JF464">
        <v>-0.002779077146552394</v>
      </c>
      <c r="JG464">
        <v>0.0007843295920201409</v>
      </c>
      <c r="JH464">
        <v>-1.211717912536145E-05</v>
      </c>
      <c r="JI464">
        <v>4</v>
      </c>
      <c r="JJ464">
        <v>2338</v>
      </c>
      <c r="JK464">
        <v>1</v>
      </c>
      <c r="JL464">
        <v>27</v>
      </c>
      <c r="JM464">
        <v>190111.8</v>
      </c>
      <c r="JN464">
        <v>190111.9</v>
      </c>
      <c r="JO464">
        <v>2.18506</v>
      </c>
      <c r="JP464">
        <v>2.25342</v>
      </c>
      <c r="JQ464">
        <v>1.39771</v>
      </c>
      <c r="JR464">
        <v>2.34741</v>
      </c>
      <c r="JS464">
        <v>1.49536</v>
      </c>
      <c r="JT464">
        <v>2.68066</v>
      </c>
      <c r="JU464">
        <v>36.5051</v>
      </c>
      <c r="JV464">
        <v>24.0612</v>
      </c>
      <c r="JW464">
        <v>18</v>
      </c>
      <c r="JX464">
        <v>488.558</v>
      </c>
      <c r="JY464">
        <v>447.53</v>
      </c>
      <c r="JZ464">
        <v>28.7558</v>
      </c>
      <c r="KA464">
        <v>28.4535</v>
      </c>
      <c r="KB464">
        <v>30</v>
      </c>
      <c r="KC464">
        <v>28.2819</v>
      </c>
      <c r="KD464">
        <v>28.2103</v>
      </c>
      <c r="KE464">
        <v>43.8295</v>
      </c>
      <c r="KF464">
        <v>22.5308</v>
      </c>
      <c r="KG464">
        <v>59.8865</v>
      </c>
      <c r="KH464">
        <v>28.74</v>
      </c>
      <c r="KI464">
        <v>1075.26</v>
      </c>
      <c r="KJ464">
        <v>21.8328</v>
      </c>
      <c r="KK464">
        <v>101.011</v>
      </c>
      <c r="KL464">
        <v>100.568</v>
      </c>
    </row>
    <row r="465" spans="1:298">
      <c r="A465">
        <v>449</v>
      </c>
      <c r="B465">
        <v>1758654136.6</v>
      </c>
      <c r="C465">
        <v>12510.59999990463</v>
      </c>
      <c r="D465" t="s">
        <v>1346</v>
      </c>
      <c r="E465" t="s">
        <v>1347</v>
      </c>
      <c r="F465">
        <v>5</v>
      </c>
      <c r="G465" t="s">
        <v>1219</v>
      </c>
      <c r="H465" t="s">
        <v>437</v>
      </c>
      <c r="I465" t="s">
        <v>438</v>
      </c>
      <c r="J465">
        <v>1758654128.832142</v>
      </c>
      <c r="K465">
        <f>(L465)/1000</f>
        <v>0</v>
      </c>
      <c r="L465">
        <f>IF(DQ465, AO465, AI465)</f>
        <v>0</v>
      </c>
      <c r="M465">
        <f>IF(DQ465, AJ465, AH465)</f>
        <v>0</v>
      </c>
      <c r="N465">
        <f>DS465 - IF(AV465&gt;1, M465*DM465*100.0/(AX465), 0)</f>
        <v>0</v>
      </c>
      <c r="O465">
        <f>((U465-K465/2)*N465-M465)/(U465+K465/2)</f>
        <v>0</v>
      </c>
      <c r="P465">
        <f>O465*(DZ465+EA465)/1000.0</f>
        <v>0</v>
      </c>
      <c r="Q465">
        <f>(DS465 - IF(AV465&gt;1, M465*DM465*100.0/(AX465), 0))*(DZ465+EA465)/1000.0</f>
        <v>0</v>
      </c>
      <c r="R465">
        <f>2.0/((1/T465-1/S465)+SIGN(T465)*SQRT((1/T465-1/S465)*(1/T465-1/S465) + 4*DN465/((DN465+1)*(DN465+1))*(2*1/T465*1/S465-1/S465*1/S465)))</f>
        <v>0</v>
      </c>
      <c r="S465">
        <f>IF(LEFT(DO465,1)&lt;&gt;"0",IF(LEFT(DO465,1)="1",3.0,DP465),$D$5+$E$5*(EG465*DZ465/($K$5*1000))+$F$5*(EG465*DZ465/($K$5*1000))*MAX(MIN(DM465,$J$5),$I$5)*MAX(MIN(DM465,$J$5),$I$5)+$G$5*MAX(MIN(DM465,$J$5),$I$5)*(EG465*DZ465/($K$5*1000))+$H$5*(EG465*DZ465/($K$5*1000))*(EG465*DZ465/($K$5*1000)))</f>
        <v>0</v>
      </c>
      <c r="T465">
        <f>K465*(1000-(1000*0.61365*exp(17.502*X465/(240.97+X465))/(DZ465+EA465)+DU465)/2)/(1000*0.61365*exp(17.502*X465/(240.97+X465))/(DZ465+EA465)-DU465)</f>
        <v>0</v>
      </c>
      <c r="U465">
        <f>1/((DN465+1)/(R465/1.6)+1/(S465/1.37)) + DN465/((DN465+1)/(R465/1.6) + DN465/(S465/1.37))</f>
        <v>0</v>
      </c>
      <c r="V465">
        <f>(DI465*DL465)</f>
        <v>0</v>
      </c>
      <c r="W465">
        <f>(EB465+(V465+2*0.95*5.67E-8*(((EB465+$B$7)+273)^4-(EB465+273)^4)-44100*K465)/(1.84*29.3*S465+8*0.95*5.67E-8*(EB465+273)^3))</f>
        <v>0</v>
      </c>
      <c r="X465">
        <f>($C$7*EC465+$D$7*ED465+$E$7*W465)</f>
        <v>0</v>
      </c>
      <c r="Y465">
        <f>0.61365*exp(17.502*X465/(240.97+X465))</f>
        <v>0</v>
      </c>
      <c r="Z465">
        <f>(AA465/AB465*100)</f>
        <v>0</v>
      </c>
      <c r="AA465">
        <f>DU465*(DZ465+EA465)/1000</f>
        <v>0</v>
      </c>
      <c r="AB465">
        <f>0.61365*exp(17.502*EB465/(240.97+EB465))</f>
        <v>0</v>
      </c>
      <c r="AC465">
        <f>(Y465-DU465*(DZ465+EA465)/1000)</f>
        <v>0</v>
      </c>
      <c r="AD465">
        <f>(-K465*44100)</f>
        <v>0</v>
      </c>
      <c r="AE465">
        <f>2*29.3*S465*0.92*(EB465-X465)</f>
        <v>0</v>
      </c>
      <c r="AF465">
        <f>2*0.95*5.67E-8*(((EB465+$B$7)+273)^4-(X465+273)^4)</f>
        <v>0</v>
      </c>
      <c r="AG465">
        <f>V465+AF465+AD465+AE465</f>
        <v>0</v>
      </c>
      <c r="AH465">
        <f>DY465*AV465*(DT465-DS465*(1000-AV465*DV465)/(1000-AV465*DU465))/(100*DM465)</f>
        <v>0</v>
      </c>
      <c r="AI465">
        <f>1000*DY465*AV465*(DU465-DV465)/(100*DM465*(1000-AV465*DU465))</f>
        <v>0</v>
      </c>
      <c r="AJ465">
        <f>(AK465 - AL465 - DZ465*1E3/(8.314*(EB465+273.15)) * AN465/DY465 * AM465) * DY465/(100*DM465) * (1000 - DV465)/1000</f>
        <v>0</v>
      </c>
      <c r="AK465">
        <v>1083.433945968789</v>
      </c>
      <c r="AL465">
        <v>1053.39496969697</v>
      </c>
      <c r="AM465">
        <v>3.414371288017949</v>
      </c>
      <c r="AN465">
        <v>64.96045199614291</v>
      </c>
      <c r="AO465">
        <f>(AQ465 - AP465 + DZ465*1E3/(8.314*(EB465+273.15)) * AS465/DY465 * AR465) * DY465/(100*DM465) * 1000/(1000 - AQ465)</f>
        <v>0</v>
      </c>
      <c r="AP465">
        <v>21.82583939812667</v>
      </c>
      <c r="AQ465">
        <v>23.70181090909091</v>
      </c>
      <c r="AR465">
        <v>-5.846362215473115E-05</v>
      </c>
      <c r="AS465">
        <v>107.0869197867366</v>
      </c>
      <c r="AT465">
        <v>1</v>
      </c>
      <c r="AU465">
        <v>0</v>
      </c>
      <c r="AV465">
        <f>IF(AT465*$H$13&gt;=AX465,1.0,(AX465/(AX465-AT465*$H$13)))</f>
        <v>0</v>
      </c>
      <c r="AW465">
        <f>(AV465-1)*100</f>
        <v>0</v>
      </c>
      <c r="AX465">
        <f>MAX(0,($B$13+$C$13*EG465)/(1+$D$13*EG465)*DZ465/(EB465+273)*$E$13)</f>
        <v>0</v>
      </c>
      <c r="AY465" t="s">
        <v>439</v>
      </c>
      <c r="AZ465" t="s">
        <v>439</v>
      </c>
      <c r="BA465">
        <v>0</v>
      </c>
      <c r="BB465">
        <v>0</v>
      </c>
      <c r="BC465">
        <f>1-BA465/BB465</f>
        <v>0</v>
      </c>
      <c r="BD465">
        <v>0</v>
      </c>
      <c r="BE465" t="s">
        <v>439</v>
      </c>
      <c r="BF465" t="s">
        <v>439</v>
      </c>
      <c r="BG465">
        <v>0</v>
      </c>
      <c r="BH465">
        <v>0</v>
      </c>
      <c r="BI465">
        <f>1-BG465/BH465</f>
        <v>0</v>
      </c>
      <c r="BJ465">
        <v>0.5</v>
      </c>
      <c r="BK465">
        <f>DJ465</f>
        <v>0</v>
      </c>
      <c r="BL465">
        <f>M465</f>
        <v>0</v>
      </c>
      <c r="BM465">
        <f>BI465*BJ465*BK465</f>
        <v>0</v>
      </c>
      <c r="BN465">
        <f>(BL465-BD465)/BK465</f>
        <v>0</v>
      </c>
      <c r="BO465">
        <f>(BB465-BH465)/BH465</f>
        <v>0</v>
      </c>
      <c r="BP465">
        <f>BA465/(BC465+BA465/BH465)</f>
        <v>0</v>
      </c>
      <c r="BQ465" t="s">
        <v>439</v>
      </c>
      <c r="BR465">
        <v>0</v>
      </c>
      <c r="BS465">
        <f>IF(BR465&lt;&gt;0, BR465, BP465)</f>
        <v>0</v>
      </c>
      <c r="BT465">
        <f>1-BS465/BH465</f>
        <v>0</v>
      </c>
      <c r="BU465">
        <f>(BH465-BG465)/(BH465-BS465)</f>
        <v>0</v>
      </c>
      <c r="BV465">
        <f>(BB465-BH465)/(BB465-BS465)</f>
        <v>0</v>
      </c>
      <c r="BW465">
        <f>(BH465-BG465)/(BH465-BA465)</f>
        <v>0</v>
      </c>
      <c r="BX465">
        <f>(BB465-BH465)/(BB465-BA465)</f>
        <v>0</v>
      </c>
      <c r="BY465">
        <f>(BU465*BS465/BG465)</f>
        <v>0</v>
      </c>
      <c r="BZ465">
        <f>(1-BY465)</f>
        <v>0</v>
      </c>
      <c r="DI465">
        <f>$B$11*EH465+$C$11*EI465+$F$11*ET465*(1-EW465)</f>
        <v>0</v>
      </c>
      <c r="DJ465">
        <f>DI465*DK465</f>
        <v>0</v>
      </c>
      <c r="DK465">
        <f>($B$11*$D$9+$C$11*$D$9+$F$11*((FG465+EY465)/MAX(FG465+EY465+FH465, 0.1)*$I$9+FH465/MAX(FG465+EY465+FH465, 0.1)*$J$9))/($B$11+$C$11+$F$11)</f>
        <v>0</v>
      </c>
      <c r="DL465">
        <f>($B$11*$K$9+$C$11*$K$9+$F$11*((FG465+EY465)/MAX(FG465+EY465+FH465, 0.1)*$P$9+FH465/MAX(FG465+EY465+FH465, 0.1)*$Q$9))/($B$11+$C$11+$F$11)</f>
        <v>0</v>
      </c>
      <c r="DM465">
        <v>2.96</v>
      </c>
      <c r="DN465">
        <v>0.5</v>
      </c>
      <c r="DO465" t="s">
        <v>440</v>
      </c>
      <c r="DP465">
        <v>2</v>
      </c>
      <c r="DQ465" t="b">
        <v>1</v>
      </c>
      <c r="DR465">
        <v>1758654128.832142</v>
      </c>
      <c r="DS465">
        <v>1004.0685</v>
      </c>
      <c r="DT465">
        <v>1044.055714285714</v>
      </c>
      <c r="DU465">
        <v>23.72539285714286</v>
      </c>
      <c r="DV465">
        <v>21.82981428571429</v>
      </c>
      <c r="DW465">
        <v>1004.127071428571</v>
      </c>
      <c r="DX465">
        <v>23.57908928571429</v>
      </c>
      <c r="DY465">
        <v>500.0202857142857</v>
      </c>
      <c r="DZ465">
        <v>90.38933928571429</v>
      </c>
      <c r="EA465">
        <v>0.03056054285714286</v>
      </c>
      <c r="EB465">
        <v>30.13525357142857</v>
      </c>
      <c r="EC465">
        <v>30.03385357142857</v>
      </c>
      <c r="ED465">
        <v>999.9000000000002</v>
      </c>
      <c r="EE465">
        <v>0</v>
      </c>
      <c r="EF465">
        <v>0</v>
      </c>
      <c r="EG465">
        <v>10003.18214285714</v>
      </c>
      <c r="EH465">
        <v>0</v>
      </c>
      <c r="EI465">
        <v>11.8598</v>
      </c>
      <c r="EJ465">
        <v>-39.98738214285714</v>
      </c>
      <c r="EK465">
        <v>1028.468928571429</v>
      </c>
      <c r="EL465">
        <v>1067.356071428571</v>
      </c>
      <c r="EM465">
        <v>1.8955825</v>
      </c>
      <c r="EN465">
        <v>1044.055714285714</v>
      </c>
      <c r="EO465">
        <v>21.82981428571429</v>
      </c>
      <c r="EP465">
        <v>2.144522857142857</v>
      </c>
      <c r="EQ465">
        <v>1.973182857142857</v>
      </c>
      <c r="ER465">
        <v>18.55379642857143</v>
      </c>
      <c r="ES465">
        <v>17.23077142857143</v>
      </c>
      <c r="ET465">
        <v>2000.023214285714</v>
      </c>
      <c r="EU465">
        <v>0.9799967142857141</v>
      </c>
      <c r="EV465">
        <v>0.02000343214285715</v>
      </c>
      <c r="EW465">
        <v>0</v>
      </c>
      <c r="EX465">
        <v>425.1528214285714</v>
      </c>
      <c r="EY465">
        <v>5.00097</v>
      </c>
      <c r="EZ465">
        <v>8640.072857142857</v>
      </c>
      <c r="FA465">
        <v>16707.74285714286</v>
      </c>
      <c r="FB465">
        <v>40.68699999999999</v>
      </c>
      <c r="FC465">
        <v>41.04207142857143</v>
      </c>
      <c r="FD465">
        <v>40.625</v>
      </c>
      <c r="FE465">
        <v>40.625</v>
      </c>
      <c r="FF465">
        <v>41.25221428571428</v>
      </c>
      <c r="FG465">
        <v>1955.111428571428</v>
      </c>
      <c r="FH465">
        <v>39.90642857142858</v>
      </c>
      <c r="FI465">
        <v>0</v>
      </c>
      <c r="FJ465">
        <v>1758654138</v>
      </c>
      <c r="FK465">
        <v>0</v>
      </c>
      <c r="FL465">
        <v>425.1428461538462</v>
      </c>
      <c r="FM465">
        <v>-1.990769230575753</v>
      </c>
      <c r="FN465">
        <v>-11.29811966994034</v>
      </c>
      <c r="FO465">
        <v>8639.828846153845</v>
      </c>
      <c r="FP465">
        <v>15</v>
      </c>
      <c r="FQ465">
        <v>0</v>
      </c>
      <c r="FR465" t="s">
        <v>441</v>
      </c>
      <c r="FS465">
        <v>1747247426.5</v>
      </c>
      <c r="FT465">
        <v>1747247420.5</v>
      </c>
      <c r="FU465">
        <v>0</v>
      </c>
      <c r="FV465">
        <v>1.027</v>
      </c>
      <c r="FW465">
        <v>0.031</v>
      </c>
      <c r="FX465">
        <v>0.02</v>
      </c>
      <c r="FY465">
        <v>0.05</v>
      </c>
      <c r="FZ465">
        <v>420</v>
      </c>
      <c r="GA465">
        <v>16</v>
      </c>
      <c r="GB465">
        <v>0.01</v>
      </c>
      <c r="GC465">
        <v>0.1</v>
      </c>
      <c r="GD465">
        <v>-39.95544146341464</v>
      </c>
      <c r="GE465">
        <v>-0.3374466898954653</v>
      </c>
      <c r="GF465">
        <v>0.07418094875932796</v>
      </c>
      <c r="GG465">
        <v>0</v>
      </c>
      <c r="GH465">
        <v>425.1910294117647</v>
      </c>
      <c r="GI465">
        <v>-0.8598472096105344</v>
      </c>
      <c r="GJ465">
        <v>0.2706153646885838</v>
      </c>
      <c r="GK465">
        <v>-1</v>
      </c>
      <c r="GL465">
        <v>1.904459268292683</v>
      </c>
      <c r="GM465">
        <v>-0.1627243902439046</v>
      </c>
      <c r="GN465">
        <v>0.01609375176290685</v>
      </c>
      <c r="GO465">
        <v>0</v>
      </c>
      <c r="GP465">
        <v>0</v>
      </c>
      <c r="GQ465">
        <v>2</v>
      </c>
      <c r="GR465" t="s">
        <v>482</v>
      </c>
      <c r="GS465">
        <v>3.13625</v>
      </c>
      <c r="GT465">
        <v>2.6908</v>
      </c>
      <c r="GU465">
        <v>0.175222</v>
      </c>
      <c r="GV465">
        <v>0.177839</v>
      </c>
      <c r="GW465">
        <v>0.105351</v>
      </c>
      <c r="GX465">
        <v>0.0982548</v>
      </c>
      <c r="GY465">
        <v>26222.7</v>
      </c>
      <c r="GZ465">
        <v>26188</v>
      </c>
      <c r="HA465">
        <v>29554.9</v>
      </c>
      <c r="HB465">
        <v>29435.8</v>
      </c>
      <c r="HC465">
        <v>34934.6</v>
      </c>
      <c r="HD465">
        <v>35161.5</v>
      </c>
      <c r="HE465">
        <v>41589.8</v>
      </c>
      <c r="HF465">
        <v>41823.1</v>
      </c>
      <c r="HG465">
        <v>1.92565</v>
      </c>
      <c r="HH465">
        <v>1.87563</v>
      </c>
      <c r="HI465">
        <v>0.0956655</v>
      </c>
      <c r="HJ465">
        <v>0</v>
      </c>
      <c r="HK465">
        <v>28.4677</v>
      </c>
      <c r="HL465">
        <v>999.9</v>
      </c>
      <c r="HM465">
        <v>50.3</v>
      </c>
      <c r="HN465">
        <v>31.5</v>
      </c>
      <c r="HO465">
        <v>25.8307</v>
      </c>
      <c r="HP465">
        <v>62.0098</v>
      </c>
      <c r="HQ465">
        <v>25.7853</v>
      </c>
      <c r="HR465">
        <v>1</v>
      </c>
      <c r="HS465">
        <v>0.06652950000000001</v>
      </c>
      <c r="HT465">
        <v>-0.44171</v>
      </c>
      <c r="HU465">
        <v>20.3387</v>
      </c>
      <c r="HV465">
        <v>5.21774</v>
      </c>
      <c r="HW465">
        <v>12.0126</v>
      </c>
      <c r="HX465">
        <v>4.9889</v>
      </c>
      <c r="HY465">
        <v>3.28793</v>
      </c>
      <c r="HZ465">
        <v>9999</v>
      </c>
      <c r="IA465">
        <v>9999</v>
      </c>
      <c r="IB465">
        <v>9999</v>
      </c>
      <c r="IC465">
        <v>999.9</v>
      </c>
      <c r="ID465">
        <v>1.86755</v>
      </c>
      <c r="IE465">
        <v>1.8667</v>
      </c>
      <c r="IF465">
        <v>1.86601</v>
      </c>
      <c r="IG465">
        <v>1.866</v>
      </c>
      <c r="IH465">
        <v>1.86787</v>
      </c>
      <c r="II465">
        <v>1.87028</v>
      </c>
      <c r="IJ465">
        <v>1.8689</v>
      </c>
      <c r="IK465">
        <v>1.87042</v>
      </c>
      <c r="IL465">
        <v>0</v>
      </c>
      <c r="IM465">
        <v>0</v>
      </c>
      <c r="IN465">
        <v>0</v>
      </c>
      <c r="IO465">
        <v>0</v>
      </c>
      <c r="IP465" t="s">
        <v>443</v>
      </c>
      <c r="IQ465" t="s">
        <v>444</v>
      </c>
      <c r="IR465" t="s">
        <v>445</v>
      </c>
      <c r="IS465" t="s">
        <v>445</v>
      </c>
      <c r="IT465" t="s">
        <v>445</v>
      </c>
      <c r="IU465" t="s">
        <v>445</v>
      </c>
      <c r="IV465">
        <v>0</v>
      </c>
      <c r="IW465">
        <v>100</v>
      </c>
      <c r="IX465">
        <v>100</v>
      </c>
      <c r="IY465">
        <v>-0.08</v>
      </c>
      <c r="IZ465">
        <v>0.146</v>
      </c>
      <c r="JA465">
        <v>0.1520806729546384</v>
      </c>
      <c r="JB465">
        <v>0.0003178419753343253</v>
      </c>
      <c r="JC465">
        <v>-6.012475575984678E-07</v>
      </c>
      <c r="JD465">
        <v>7.594320938325871E-11</v>
      </c>
      <c r="JE465">
        <v>-0.06537213769188976</v>
      </c>
      <c r="JF465">
        <v>-0.002779077146552394</v>
      </c>
      <c r="JG465">
        <v>0.0007843295920201409</v>
      </c>
      <c r="JH465">
        <v>-1.211717912536145E-05</v>
      </c>
      <c r="JI465">
        <v>4</v>
      </c>
      <c r="JJ465">
        <v>2338</v>
      </c>
      <c r="JK465">
        <v>1</v>
      </c>
      <c r="JL465">
        <v>27</v>
      </c>
      <c r="JM465">
        <v>190111.8</v>
      </c>
      <c r="JN465">
        <v>190111.9</v>
      </c>
      <c r="JO465">
        <v>2.21313</v>
      </c>
      <c r="JP465">
        <v>2.24609</v>
      </c>
      <c r="JQ465">
        <v>1.39648</v>
      </c>
      <c r="JR465">
        <v>2.34985</v>
      </c>
      <c r="JS465">
        <v>1.49536</v>
      </c>
      <c r="JT465">
        <v>2.59033</v>
      </c>
      <c r="JU465">
        <v>36.5051</v>
      </c>
      <c r="JV465">
        <v>24.07</v>
      </c>
      <c r="JW465">
        <v>18</v>
      </c>
      <c r="JX465">
        <v>488.81</v>
      </c>
      <c r="JY465">
        <v>447.375</v>
      </c>
      <c r="JZ465">
        <v>28.7159</v>
      </c>
      <c r="KA465">
        <v>28.4535</v>
      </c>
      <c r="KB465">
        <v>30</v>
      </c>
      <c r="KC465">
        <v>28.2819</v>
      </c>
      <c r="KD465">
        <v>28.2103</v>
      </c>
      <c r="KE465">
        <v>44.3502</v>
      </c>
      <c r="KF465">
        <v>22.5308</v>
      </c>
      <c r="KG465">
        <v>59.8865</v>
      </c>
      <c r="KH465">
        <v>28.7077</v>
      </c>
      <c r="KI465">
        <v>1088.62</v>
      </c>
      <c r="KJ465">
        <v>21.8413</v>
      </c>
      <c r="KK465">
        <v>101.01</v>
      </c>
      <c r="KL465">
        <v>100.567</v>
      </c>
    </row>
    <row r="466" spans="1:298">
      <c r="A466">
        <v>450</v>
      </c>
      <c r="B466">
        <v>1758654141.6</v>
      </c>
      <c r="C466">
        <v>12515.59999990463</v>
      </c>
      <c r="D466" t="s">
        <v>1348</v>
      </c>
      <c r="E466" t="s">
        <v>1349</v>
      </c>
      <c r="F466">
        <v>5</v>
      </c>
      <c r="G466" t="s">
        <v>1219</v>
      </c>
      <c r="H466" t="s">
        <v>437</v>
      </c>
      <c r="I466" t="s">
        <v>438</v>
      </c>
      <c r="J466">
        <v>1758654134.1</v>
      </c>
      <c r="K466">
        <f>(L466)/1000</f>
        <v>0</v>
      </c>
      <c r="L466">
        <f>IF(DQ466, AO466, AI466)</f>
        <v>0</v>
      </c>
      <c r="M466">
        <f>IF(DQ466, AJ466, AH466)</f>
        <v>0</v>
      </c>
      <c r="N466">
        <f>DS466 - IF(AV466&gt;1, M466*DM466*100.0/(AX466), 0)</f>
        <v>0</v>
      </c>
      <c r="O466">
        <f>((U466-K466/2)*N466-M466)/(U466+K466/2)</f>
        <v>0</v>
      </c>
      <c r="P466">
        <f>O466*(DZ466+EA466)/1000.0</f>
        <v>0</v>
      </c>
      <c r="Q466">
        <f>(DS466 - IF(AV466&gt;1, M466*DM466*100.0/(AX466), 0))*(DZ466+EA466)/1000.0</f>
        <v>0</v>
      </c>
      <c r="R466">
        <f>2.0/((1/T466-1/S466)+SIGN(T466)*SQRT((1/T466-1/S466)*(1/T466-1/S466) + 4*DN466/((DN466+1)*(DN466+1))*(2*1/T466*1/S466-1/S466*1/S466)))</f>
        <v>0</v>
      </c>
      <c r="S466">
        <f>IF(LEFT(DO466,1)&lt;&gt;"0",IF(LEFT(DO466,1)="1",3.0,DP466),$D$5+$E$5*(EG466*DZ466/($K$5*1000))+$F$5*(EG466*DZ466/($K$5*1000))*MAX(MIN(DM466,$J$5),$I$5)*MAX(MIN(DM466,$J$5),$I$5)+$G$5*MAX(MIN(DM466,$J$5),$I$5)*(EG466*DZ466/($K$5*1000))+$H$5*(EG466*DZ466/($K$5*1000))*(EG466*DZ466/($K$5*1000)))</f>
        <v>0</v>
      </c>
      <c r="T466">
        <f>K466*(1000-(1000*0.61365*exp(17.502*X466/(240.97+X466))/(DZ466+EA466)+DU466)/2)/(1000*0.61365*exp(17.502*X466/(240.97+X466))/(DZ466+EA466)-DU466)</f>
        <v>0</v>
      </c>
      <c r="U466">
        <f>1/((DN466+1)/(R466/1.6)+1/(S466/1.37)) + DN466/((DN466+1)/(R466/1.6) + DN466/(S466/1.37))</f>
        <v>0</v>
      </c>
      <c r="V466">
        <f>(DI466*DL466)</f>
        <v>0</v>
      </c>
      <c r="W466">
        <f>(EB466+(V466+2*0.95*5.67E-8*(((EB466+$B$7)+273)^4-(EB466+273)^4)-44100*K466)/(1.84*29.3*S466+8*0.95*5.67E-8*(EB466+273)^3))</f>
        <v>0</v>
      </c>
      <c r="X466">
        <f>($C$7*EC466+$D$7*ED466+$E$7*W466)</f>
        <v>0</v>
      </c>
      <c r="Y466">
        <f>0.61365*exp(17.502*X466/(240.97+X466))</f>
        <v>0</v>
      </c>
      <c r="Z466">
        <f>(AA466/AB466*100)</f>
        <v>0</v>
      </c>
      <c r="AA466">
        <f>DU466*(DZ466+EA466)/1000</f>
        <v>0</v>
      </c>
      <c r="AB466">
        <f>0.61365*exp(17.502*EB466/(240.97+EB466))</f>
        <v>0</v>
      </c>
      <c r="AC466">
        <f>(Y466-DU466*(DZ466+EA466)/1000)</f>
        <v>0</v>
      </c>
      <c r="AD466">
        <f>(-K466*44100)</f>
        <v>0</v>
      </c>
      <c r="AE466">
        <f>2*29.3*S466*0.92*(EB466-X466)</f>
        <v>0</v>
      </c>
      <c r="AF466">
        <f>2*0.95*5.67E-8*(((EB466+$B$7)+273)^4-(X466+273)^4)</f>
        <v>0</v>
      </c>
      <c r="AG466">
        <f>V466+AF466+AD466+AE466</f>
        <v>0</v>
      </c>
      <c r="AH466">
        <f>DY466*AV466*(DT466-DS466*(1000-AV466*DV466)/(1000-AV466*DU466))/(100*DM466)</f>
        <v>0</v>
      </c>
      <c r="AI466">
        <f>1000*DY466*AV466*(DU466-DV466)/(100*DM466*(1000-AV466*DU466))</f>
        <v>0</v>
      </c>
      <c r="AJ466">
        <f>(AK466 - AL466 - DZ466*1E3/(8.314*(EB466+273.15)) * AN466/DY466 * AM466) * DY466/(100*DM466) * (1000 - DV466)/1000</f>
        <v>0</v>
      </c>
      <c r="AK466">
        <v>1100.657502994329</v>
      </c>
      <c r="AL466">
        <v>1070.670060606061</v>
      </c>
      <c r="AM466">
        <v>3.441535735443912</v>
      </c>
      <c r="AN466">
        <v>64.96045199614291</v>
      </c>
      <c r="AO466">
        <f>(AQ466 - AP466 + DZ466*1E3/(8.314*(EB466+273.15)) * AS466/DY466 * AR466) * DY466/(100*DM466) * 1000/(1000 - AQ466)</f>
        <v>0</v>
      </c>
      <c r="AP466">
        <v>21.82817393107988</v>
      </c>
      <c r="AQ466">
        <v>23.68850484848484</v>
      </c>
      <c r="AR466">
        <v>-4.603177374258836E-05</v>
      </c>
      <c r="AS466">
        <v>107.0869197867366</v>
      </c>
      <c r="AT466">
        <v>0</v>
      </c>
      <c r="AU466">
        <v>0</v>
      </c>
      <c r="AV466">
        <f>IF(AT466*$H$13&gt;=AX466,1.0,(AX466/(AX466-AT466*$H$13)))</f>
        <v>0</v>
      </c>
      <c r="AW466">
        <f>(AV466-1)*100</f>
        <v>0</v>
      </c>
      <c r="AX466">
        <f>MAX(0,($B$13+$C$13*EG466)/(1+$D$13*EG466)*DZ466/(EB466+273)*$E$13)</f>
        <v>0</v>
      </c>
      <c r="AY466" t="s">
        <v>439</v>
      </c>
      <c r="AZ466" t="s">
        <v>439</v>
      </c>
      <c r="BA466">
        <v>0</v>
      </c>
      <c r="BB466">
        <v>0</v>
      </c>
      <c r="BC466">
        <f>1-BA466/BB466</f>
        <v>0</v>
      </c>
      <c r="BD466">
        <v>0</v>
      </c>
      <c r="BE466" t="s">
        <v>439</v>
      </c>
      <c r="BF466" t="s">
        <v>439</v>
      </c>
      <c r="BG466">
        <v>0</v>
      </c>
      <c r="BH466">
        <v>0</v>
      </c>
      <c r="BI466">
        <f>1-BG466/BH466</f>
        <v>0</v>
      </c>
      <c r="BJ466">
        <v>0.5</v>
      </c>
      <c r="BK466">
        <f>DJ466</f>
        <v>0</v>
      </c>
      <c r="BL466">
        <f>M466</f>
        <v>0</v>
      </c>
      <c r="BM466">
        <f>BI466*BJ466*BK466</f>
        <v>0</v>
      </c>
      <c r="BN466">
        <f>(BL466-BD466)/BK466</f>
        <v>0</v>
      </c>
      <c r="BO466">
        <f>(BB466-BH466)/BH466</f>
        <v>0</v>
      </c>
      <c r="BP466">
        <f>BA466/(BC466+BA466/BH466)</f>
        <v>0</v>
      </c>
      <c r="BQ466" t="s">
        <v>439</v>
      </c>
      <c r="BR466">
        <v>0</v>
      </c>
      <c r="BS466">
        <f>IF(BR466&lt;&gt;0, BR466, BP466)</f>
        <v>0</v>
      </c>
      <c r="BT466">
        <f>1-BS466/BH466</f>
        <v>0</v>
      </c>
      <c r="BU466">
        <f>(BH466-BG466)/(BH466-BS466)</f>
        <v>0</v>
      </c>
      <c r="BV466">
        <f>(BB466-BH466)/(BB466-BS466)</f>
        <v>0</v>
      </c>
      <c r="BW466">
        <f>(BH466-BG466)/(BH466-BA466)</f>
        <v>0</v>
      </c>
      <c r="BX466">
        <f>(BB466-BH466)/(BB466-BA466)</f>
        <v>0</v>
      </c>
      <c r="BY466">
        <f>(BU466*BS466/BG466)</f>
        <v>0</v>
      </c>
      <c r="BZ466">
        <f>(1-BY466)</f>
        <v>0</v>
      </c>
      <c r="DI466">
        <f>$B$11*EH466+$C$11*EI466+$F$11*ET466*(1-EW466)</f>
        <v>0</v>
      </c>
      <c r="DJ466">
        <f>DI466*DK466</f>
        <v>0</v>
      </c>
      <c r="DK466">
        <f>($B$11*$D$9+$C$11*$D$9+$F$11*((FG466+EY466)/MAX(FG466+EY466+FH466, 0.1)*$I$9+FH466/MAX(FG466+EY466+FH466, 0.1)*$J$9))/($B$11+$C$11+$F$11)</f>
        <v>0</v>
      </c>
      <c r="DL466">
        <f>($B$11*$K$9+$C$11*$K$9+$F$11*((FG466+EY466)/MAX(FG466+EY466+FH466, 0.1)*$P$9+FH466/MAX(FG466+EY466+FH466, 0.1)*$Q$9))/($B$11+$C$11+$F$11)</f>
        <v>0</v>
      </c>
      <c r="DM466">
        <v>2.96</v>
      </c>
      <c r="DN466">
        <v>0.5</v>
      </c>
      <c r="DO466" t="s">
        <v>440</v>
      </c>
      <c r="DP466">
        <v>2</v>
      </c>
      <c r="DQ466" t="b">
        <v>1</v>
      </c>
      <c r="DR466">
        <v>1758654134.1</v>
      </c>
      <c r="DS466">
        <v>1021.768481481481</v>
      </c>
      <c r="DT466">
        <v>1061.711111111111</v>
      </c>
      <c r="DU466">
        <v>23.70930740740741</v>
      </c>
      <c r="DV466">
        <v>21.82848518518518</v>
      </c>
      <c r="DW466">
        <v>1021.839222222222</v>
      </c>
      <c r="DX466">
        <v>23.56322222222222</v>
      </c>
      <c r="DY466">
        <v>499.9948888888889</v>
      </c>
      <c r="DZ466">
        <v>90.38822222222223</v>
      </c>
      <c r="EA466">
        <v>0.03058496296296296</v>
      </c>
      <c r="EB466">
        <v>30.14557407407407</v>
      </c>
      <c r="EC466">
        <v>30.03444444444444</v>
      </c>
      <c r="ED466">
        <v>999.9000000000001</v>
      </c>
      <c r="EE466">
        <v>0</v>
      </c>
      <c r="EF466">
        <v>0</v>
      </c>
      <c r="EG466">
        <v>9996.917037037038</v>
      </c>
      <c r="EH466">
        <v>0</v>
      </c>
      <c r="EI466">
        <v>11.8598</v>
      </c>
      <c r="EJ466">
        <v>-39.94242592592592</v>
      </c>
      <c r="EK466">
        <v>1046.581851851852</v>
      </c>
      <c r="EL466">
        <v>1085.403703703704</v>
      </c>
      <c r="EM466">
        <v>1.880820370370371</v>
      </c>
      <c r="EN466">
        <v>1061.711111111111</v>
      </c>
      <c r="EO466">
        <v>21.82848518518518</v>
      </c>
      <c r="EP466">
        <v>2.143042962962963</v>
      </c>
      <c r="EQ466">
        <v>1.973038518518518</v>
      </c>
      <c r="ER466">
        <v>18.54276296296296</v>
      </c>
      <c r="ES466">
        <v>17.22961481481481</v>
      </c>
      <c r="ET466">
        <v>1999.99</v>
      </c>
      <c r="EU466">
        <v>0.9799954444444443</v>
      </c>
      <c r="EV466">
        <v>0.02000469259259259</v>
      </c>
      <c r="EW466">
        <v>0</v>
      </c>
      <c r="EX466">
        <v>425.0125925925927</v>
      </c>
      <c r="EY466">
        <v>5.00097</v>
      </c>
      <c r="EZ466">
        <v>8638.166666666666</v>
      </c>
      <c r="FA466">
        <v>16707.48148148148</v>
      </c>
      <c r="FB466">
        <v>40.68699999999999</v>
      </c>
      <c r="FC466">
        <v>41.02985185185184</v>
      </c>
      <c r="FD466">
        <v>40.625</v>
      </c>
      <c r="FE466">
        <v>40.625</v>
      </c>
      <c r="FF466">
        <v>41.25229629629629</v>
      </c>
      <c r="FG466">
        <v>1955.076666666667</v>
      </c>
      <c r="FH466">
        <v>39.90592592592593</v>
      </c>
      <c r="FI466">
        <v>0</v>
      </c>
      <c r="FJ466">
        <v>1758654142.8</v>
      </c>
      <c r="FK466">
        <v>0</v>
      </c>
      <c r="FL466">
        <v>425.0120384615385</v>
      </c>
      <c r="FM466">
        <v>-1.826153860134326</v>
      </c>
      <c r="FN466">
        <v>-27.40547008737043</v>
      </c>
      <c r="FO466">
        <v>8638.178076923077</v>
      </c>
      <c r="FP466">
        <v>15</v>
      </c>
      <c r="FQ466">
        <v>0</v>
      </c>
      <c r="FR466" t="s">
        <v>441</v>
      </c>
      <c r="FS466">
        <v>1747247426.5</v>
      </c>
      <c r="FT466">
        <v>1747247420.5</v>
      </c>
      <c r="FU466">
        <v>0</v>
      </c>
      <c r="FV466">
        <v>1.027</v>
      </c>
      <c r="FW466">
        <v>0.031</v>
      </c>
      <c r="FX466">
        <v>0.02</v>
      </c>
      <c r="FY466">
        <v>0.05</v>
      </c>
      <c r="FZ466">
        <v>420</v>
      </c>
      <c r="GA466">
        <v>16</v>
      </c>
      <c r="GB466">
        <v>0.01</v>
      </c>
      <c r="GC466">
        <v>0.1</v>
      </c>
      <c r="GD466">
        <v>-39.96138292682927</v>
      </c>
      <c r="GE466">
        <v>0.1448111498258683</v>
      </c>
      <c r="GF466">
        <v>0.07349530233017888</v>
      </c>
      <c r="GG466">
        <v>0</v>
      </c>
      <c r="GH466">
        <v>425.1374705882353</v>
      </c>
      <c r="GI466">
        <v>-1.929961806456468</v>
      </c>
      <c r="GJ466">
        <v>0.2797615828747679</v>
      </c>
      <c r="GK466">
        <v>-1</v>
      </c>
      <c r="GL466">
        <v>1.890512439024391</v>
      </c>
      <c r="GM466">
        <v>-0.1662641811846668</v>
      </c>
      <c r="GN466">
        <v>0.01642184532283925</v>
      </c>
      <c r="GO466">
        <v>0</v>
      </c>
      <c r="GP466">
        <v>0</v>
      </c>
      <c r="GQ466">
        <v>2</v>
      </c>
      <c r="GR466" t="s">
        <v>482</v>
      </c>
      <c r="GS466">
        <v>3.13598</v>
      </c>
      <c r="GT466">
        <v>2.6909</v>
      </c>
      <c r="GU466">
        <v>0.177052</v>
      </c>
      <c r="GV466">
        <v>0.179608</v>
      </c>
      <c r="GW466">
        <v>0.105309</v>
      </c>
      <c r="GX466">
        <v>0.09825739999999999</v>
      </c>
      <c r="GY466">
        <v>26164.3</v>
      </c>
      <c r="GZ466">
        <v>26131.6</v>
      </c>
      <c r="HA466">
        <v>29554.6</v>
      </c>
      <c r="HB466">
        <v>29435.8</v>
      </c>
      <c r="HC466">
        <v>34935.7</v>
      </c>
      <c r="HD466">
        <v>35161.4</v>
      </c>
      <c r="HE466">
        <v>41589.1</v>
      </c>
      <c r="HF466">
        <v>41823.1</v>
      </c>
      <c r="HG466">
        <v>1.9255</v>
      </c>
      <c r="HH466">
        <v>1.87582</v>
      </c>
      <c r="HI466">
        <v>0.0967085</v>
      </c>
      <c r="HJ466">
        <v>0</v>
      </c>
      <c r="HK466">
        <v>28.4677</v>
      </c>
      <c r="HL466">
        <v>999.9</v>
      </c>
      <c r="HM466">
        <v>50.3</v>
      </c>
      <c r="HN466">
        <v>31.5</v>
      </c>
      <c r="HO466">
        <v>25.8292</v>
      </c>
      <c r="HP466">
        <v>62.0198</v>
      </c>
      <c r="HQ466">
        <v>25.9495</v>
      </c>
      <c r="HR466">
        <v>1</v>
      </c>
      <c r="HS466">
        <v>0.0665549</v>
      </c>
      <c r="HT466">
        <v>-0.42872</v>
      </c>
      <c r="HU466">
        <v>20.3388</v>
      </c>
      <c r="HV466">
        <v>5.21864</v>
      </c>
      <c r="HW466">
        <v>12.0132</v>
      </c>
      <c r="HX466">
        <v>4.9893</v>
      </c>
      <c r="HY466">
        <v>3.2878</v>
      </c>
      <c r="HZ466">
        <v>9999</v>
      </c>
      <c r="IA466">
        <v>9999</v>
      </c>
      <c r="IB466">
        <v>9999</v>
      </c>
      <c r="IC466">
        <v>999.9</v>
      </c>
      <c r="ID466">
        <v>1.86754</v>
      </c>
      <c r="IE466">
        <v>1.86674</v>
      </c>
      <c r="IF466">
        <v>1.86603</v>
      </c>
      <c r="IG466">
        <v>1.866</v>
      </c>
      <c r="IH466">
        <v>1.86786</v>
      </c>
      <c r="II466">
        <v>1.87028</v>
      </c>
      <c r="IJ466">
        <v>1.8689</v>
      </c>
      <c r="IK466">
        <v>1.87042</v>
      </c>
      <c r="IL466">
        <v>0</v>
      </c>
      <c r="IM466">
        <v>0</v>
      </c>
      <c r="IN466">
        <v>0</v>
      </c>
      <c r="IO466">
        <v>0</v>
      </c>
      <c r="IP466" t="s">
        <v>443</v>
      </c>
      <c r="IQ466" t="s">
        <v>444</v>
      </c>
      <c r="IR466" t="s">
        <v>445</v>
      </c>
      <c r="IS466" t="s">
        <v>445</v>
      </c>
      <c r="IT466" t="s">
        <v>445</v>
      </c>
      <c r="IU466" t="s">
        <v>445</v>
      </c>
      <c r="IV466">
        <v>0</v>
      </c>
      <c r="IW466">
        <v>100</v>
      </c>
      <c r="IX466">
        <v>100</v>
      </c>
      <c r="IY466">
        <v>-0.08</v>
      </c>
      <c r="IZ466">
        <v>0.1458</v>
      </c>
      <c r="JA466">
        <v>0.1520806729546384</v>
      </c>
      <c r="JB466">
        <v>0.0003178419753343253</v>
      </c>
      <c r="JC466">
        <v>-6.012475575984678E-07</v>
      </c>
      <c r="JD466">
        <v>7.594320938325871E-11</v>
      </c>
      <c r="JE466">
        <v>-0.06537213769188976</v>
      </c>
      <c r="JF466">
        <v>-0.002779077146552394</v>
      </c>
      <c r="JG466">
        <v>0.0007843295920201409</v>
      </c>
      <c r="JH466">
        <v>-1.211717912536145E-05</v>
      </c>
      <c r="JI466">
        <v>4</v>
      </c>
      <c r="JJ466">
        <v>2338</v>
      </c>
      <c r="JK466">
        <v>1</v>
      </c>
      <c r="JL466">
        <v>27</v>
      </c>
      <c r="JM466">
        <v>190111.9</v>
      </c>
      <c r="JN466">
        <v>190112</v>
      </c>
      <c r="JO466">
        <v>2.23877</v>
      </c>
      <c r="JP466">
        <v>2.23511</v>
      </c>
      <c r="JQ466">
        <v>1.39771</v>
      </c>
      <c r="JR466">
        <v>2.34863</v>
      </c>
      <c r="JS466">
        <v>1.49536</v>
      </c>
      <c r="JT466">
        <v>2.67212</v>
      </c>
      <c r="JU466">
        <v>36.5051</v>
      </c>
      <c r="JV466">
        <v>24.07</v>
      </c>
      <c r="JW466">
        <v>18</v>
      </c>
      <c r="JX466">
        <v>488.716</v>
      </c>
      <c r="JY466">
        <v>447.499</v>
      </c>
      <c r="JZ466">
        <v>28.6801</v>
      </c>
      <c r="KA466">
        <v>28.4535</v>
      </c>
      <c r="KB466">
        <v>30</v>
      </c>
      <c r="KC466">
        <v>28.2819</v>
      </c>
      <c r="KD466">
        <v>28.2103</v>
      </c>
      <c r="KE466">
        <v>44.9332</v>
      </c>
      <c r="KF466">
        <v>22.5308</v>
      </c>
      <c r="KG466">
        <v>59.8865</v>
      </c>
      <c r="KH466">
        <v>28.6755</v>
      </c>
      <c r="KI466">
        <v>1108.76</v>
      </c>
      <c r="KJ466">
        <v>21.8602</v>
      </c>
      <c r="KK466">
        <v>101.009</v>
      </c>
      <c r="KL466">
        <v>100.567</v>
      </c>
    </row>
    <row r="467" spans="1:298">
      <c r="A467">
        <v>451</v>
      </c>
      <c r="B467">
        <v>1758654146.6</v>
      </c>
      <c r="C467">
        <v>12520.59999990463</v>
      </c>
      <c r="D467" t="s">
        <v>1350</v>
      </c>
      <c r="E467" t="s">
        <v>1351</v>
      </c>
      <c r="F467">
        <v>5</v>
      </c>
      <c r="G467" t="s">
        <v>1219</v>
      </c>
      <c r="H467" t="s">
        <v>437</v>
      </c>
      <c r="I467" t="s">
        <v>438</v>
      </c>
      <c r="J467">
        <v>1758654138.814285</v>
      </c>
      <c r="K467">
        <f>(L467)/1000</f>
        <v>0</v>
      </c>
      <c r="L467">
        <f>IF(DQ467, AO467, AI467)</f>
        <v>0</v>
      </c>
      <c r="M467">
        <f>IF(DQ467, AJ467, AH467)</f>
        <v>0</v>
      </c>
      <c r="N467">
        <f>DS467 - IF(AV467&gt;1, M467*DM467*100.0/(AX467), 0)</f>
        <v>0</v>
      </c>
      <c r="O467">
        <f>((U467-K467/2)*N467-M467)/(U467+K467/2)</f>
        <v>0</v>
      </c>
      <c r="P467">
        <f>O467*(DZ467+EA467)/1000.0</f>
        <v>0</v>
      </c>
      <c r="Q467">
        <f>(DS467 - IF(AV467&gt;1, M467*DM467*100.0/(AX467), 0))*(DZ467+EA467)/1000.0</f>
        <v>0</v>
      </c>
      <c r="R467">
        <f>2.0/((1/T467-1/S467)+SIGN(T467)*SQRT((1/T467-1/S467)*(1/T467-1/S467) + 4*DN467/((DN467+1)*(DN467+1))*(2*1/T467*1/S467-1/S467*1/S467)))</f>
        <v>0</v>
      </c>
      <c r="S467">
        <f>IF(LEFT(DO467,1)&lt;&gt;"0",IF(LEFT(DO467,1)="1",3.0,DP467),$D$5+$E$5*(EG467*DZ467/($K$5*1000))+$F$5*(EG467*DZ467/($K$5*1000))*MAX(MIN(DM467,$J$5),$I$5)*MAX(MIN(DM467,$J$5),$I$5)+$G$5*MAX(MIN(DM467,$J$5),$I$5)*(EG467*DZ467/($K$5*1000))+$H$5*(EG467*DZ467/($K$5*1000))*(EG467*DZ467/($K$5*1000)))</f>
        <v>0</v>
      </c>
      <c r="T467">
        <f>K467*(1000-(1000*0.61365*exp(17.502*X467/(240.97+X467))/(DZ467+EA467)+DU467)/2)/(1000*0.61365*exp(17.502*X467/(240.97+X467))/(DZ467+EA467)-DU467)</f>
        <v>0</v>
      </c>
      <c r="U467">
        <f>1/((DN467+1)/(R467/1.6)+1/(S467/1.37)) + DN467/((DN467+1)/(R467/1.6) + DN467/(S467/1.37))</f>
        <v>0</v>
      </c>
      <c r="V467">
        <f>(DI467*DL467)</f>
        <v>0</v>
      </c>
      <c r="W467">
        <f>(EB467+(V467+2*0.95*5.67E-8*(((EB467+$B$7)+273)^4-(EB467+273)^4)-44100*K467)/(1.84*29.3*S467+8*0.95*5.67E-8*(EB467+273)^3))</f>
        <v>0</v>
      </c>
      <c r="X467">
        <f>($C$7*EC467+$D$7*ED467+$E$7*W467)</f>
        <v>0</v>
      </c>
      <c r="Y467">
        <f>0.61365*exp(17.502*X467/(240.97+X467))</f>
        <v>0</v>
      </c>
      <c r="Z467">
        <f>(AA467/AB467*100)</f>
        <v>0</v>
      </c>
      <c r="AA467">
        <f>DU467*(DZ467+EA467)/1000</f>
        <v>0</v>
      </c>
      <c r="AB467">
        <f>0.61365*exp(17.502*EB467/(240.97+EB467))</f>
        <v>0</v>
      </c>
      <c r="AC467">
        <f>(Y467-DU467*(DZ467+EA467)/1000)</f>
        <v>0</v>
      </c>
      <c r="AD467">
        <f>(-K467*44100)</f>
        <v>0</v>
      </c>
      <c r="AE467">
        <f>2*29.3*S467*0.92*(EB467-X467)</f>
        <v>0</v>
      </c>
      <c r="AF467">
        <f>2*0.95*5.67E-8*(((EB467+$B$7)+273)^4-(X467+273)^4)</f>
        <v>0</v>
      </c>
      <c r="AG467">
        <f>V467+AF467+AD467+AE467</f>
        <v>0</v>
      </c>
      <c r="AH467">
        <f>DY467*AV467*(DT467-DS467*(1000-AV467*DV467)/(1000-AV467*DU467))/(100*DM467)</f>
        <v>0</v>
      </c>
      <c r="AI467">
        <f>1000*DY467*AV467*(DU467-DV467)/(100*DM467*(1000-AV467*DU467))</f>
        <v>0</v>
      </c>
      <c r="AJ467">
        <f>(AK467 - AL467 - DZ467*1E3/(8.314*(EB467+273.15)) * AN467/DY467 * AM467) * DY467/(100*DM467) * (1000 - DV467)/1000</f>
        <v>0</v>
      </c>
      <c r="AK467">
        <v>1117.807139181718</v>
      </c>
      <c r="AL467">
        <v>1087.723333333333</v>
      </c>
      <c r="AM467">
        <v>3.412063958928479</v>
      </c>
      <c r="AN467">
        <v>64.96045199614291</v>
      </c>
      <c r="AO467">
        <f>(AQ467 - AP467 + DZ467*1E3/(8.314*(EB467+273.15)) * AS467/DY467 * AR467) * DY467/(100*DM467) * 1000/(1000 - AQ467)</f>
        <v>0</v>
      </c>
      <c r="AP467">
        <v>21.8261117316816</v>
      </c>
      <c r="AQ467">
        <v>23.66996181818182</v>
      </c>
      <c r="AR467">
        <v>-6.867739860808688E-05</v>
      </c>
      <c r="AS467">
        <v>107.0869197867366</v>
      </c>
      <c r="AT467">
        <v>1</v>
      </c>
      <c r="AU467">
        <v>0</v>
      </c>
      <c r="AV467">
        <f>IF(AT467*$H$13&gt;=AX467,1.0,(AX467/(AX467-AT467*$H$13)))</f>
        <v>0</v>
      </c>
      <c r="AW467">
        <f>(AV467-1)*100</f>
        <v>0</v>
      </c>
      <c r="AX467">
        <f>MAX(0,($B$13+$C$13*EG467)/(1+$D$13*EG467)*DZ467/(EB467+273)*$E$13)</f>
        <v>0</v>
      </c>
      <c r="AY467" t="s">
        <v>439</v>
      </c>
      <c r="AZ467" t="s">
        <v>439</v>
      </c>
      <c r="BA467">
        <v>0</v>
      </c>
      <c r="BB467">
        <v>0</v>
      </c>
      <c r="BC467">
        <f>1-BA467/BB467</f>
        <v>0</v>
      </c>
      <c r="BD467">
        <v>0</v>
      </c>
      <c r="BE467" t="s">
        <v>439</v>
      </c>
      <c r="BF467" t="s">
        <v>439</v>
      </c>
      <c r="BG467">
        <v>0</v>
      </c>
      <c r="BH467">
        <v>0</v>
      </c>
      <c r="BI467">
        <f>1-BG467/BH467</f>
        <v>0</v>
      </c>
      <c r="BJ467">
        <v>0.5</v>
      </c>
      <c r="BK467">
        <f>DJ467</f>
        <v>0</v>
      </c>
      <c r="BL467">
        <f>M467</f>
        <v>0</v>
      </c>
      <c r="BM467">
        <f>BI467*BJ467*BK467</f>
        <v>0</v>
      </c>
      <c r="BN467">
        <f>(BL467-BD467)/BK467</f>
        <v>0</v>
      </c>
      <c r="BO467">
        <f>(BB467-BH467)/BH467</f>
        <v>0</v>
      </c>
      <c r="BP467">
        <f>BA467/(BC467+BA467/BH467)</f>
        <v>0</v>
      </c>
      <c r="BQ467" t="s">
        <v>439</v>
      </c>
      <c r="BR467">
        <v>0</v>
      </c>
      <c r="BS467">
        <f>IF(BR467&lt;&gt;0, BR467, BP467)</f>
        <v>0</v>
      </c>
      <c r="BT467">
        <f>1-BS467/BH467</f>
        <v>0</v>
      </c>
      <c r="BU467">
        <f>(BH467-BG467)/(BH467-BS467)</f>
        <v>0</v>
      </c>
      <c r="BV467">
        <f>(BB467-BH467)/(BB467-BS467)</f>
        <v>0</v>
      </c>
      <c r="BW467">
        <f>(BH467-BG467)/(BH467-BA467)</f>
        <v>0</v>
      </c>
      <c r="BX467">
        <f>(BB467-BH467)/(BB467-BA467)</f>
        <v>0</v>
      </c>
      <c r="BY467">
        <f>(BU467*BS467/BG467)</f>
        <v>0</v>
      </c>
      <c r="BZ467">
        <f>(1-BY467)</f>
        <v>0</v>
      </c>
      <c r="DI467">
        <f>$B$11*EH467+$C$11*EI467+$F$11*ET467*(1-EW467)</f>
        <v>0</v>
      </c>
      <c r="DJ467">
        <f>DI467*DK467</f>
        <v>0</v>
      </c>
      <c r="DK467">
        <f>($B$11*$D$9+$C$11*$D$9+$F$11*((FG467+EY467)/MAX(FG467+EY467+FH467, 0.1)*$I$9+FH467/MAX(FG467+EY467+FH467, 0.1)*$J$9))/($B$11+$C$11+$F$11)</f>
        <v>0</v>
      </c>
      <c r="DL467">
        <f>($B$11*$K$9+$C$11*$K$9+$F$11*((FG467+EY467)/MAX(FG467+EY467+FH467, 0.1)*$P$9+FH467/MAX(FG467+EY467+FH467, 0.1)*$Q$9))/($B$11+$C$11+$F$11)</f>
        <v>0</v>
      </c>
      <c r="DM467">
        <v>2.96</v>
      </c>
      <c r="DN467">
        <v>0.5</v>
      </c>
      <c r="DO467" t="s">
        <v>440</v>
      </c>
      <c r="DP467">
        <v>2</v>
      </c>
      <c r="DQ467" t="b">
        <v>1</v>
      </c>
      <c r="DR467">
        <v>1758654138.814285</v>
      </c>
      <c r="DS467">
        <v>1037.577142857143</v>
      </c>
      <c r="DT467">
        <v>1077.542857142857</v>
      </c>
      <c r="DU467">
        <v>23.69501785714286</v>
      </c>
      <c r="DV467">
        <v>21.82714285714286</v>
      </c>
      <c r="DW467">
        <v>1037.658214285714</v>
      </c>
      <c r="DX467">
        <v>23.54912142857143</v>
      </c>
      <c r="DY467">
        <v>499.9955714285715</v>
      </c>
      <c r="DZ467">
        <v>90.38801785714284</v>
      </c>
      <c r="EA467">
        <v>0.03057673928571428</v>
      </c>
      <c r="EB467">
        <v>30.15275714285714</v>
      </c>
      <c r="EC467">
        <v>30.03747142857143</v>
      </c>
      <c r="ED467">
        <v>999.9000000000002</v>
      </c>
      <c r="EE467">
        <v>0</v>
      </c>
      <c r="EF467">
        <v>0</v>
      </c>
      <c r="EG467">
        <v>9999.9725</v>
      </c>
      <c r="EH467">
        <v>0</v>
      </c>
      <c r="EI467">
        <v>11.8598</v>
      </c>
      <c r="EJ467">
        <v>-39.96538571428572</v>
      </c>
      <c r="EK467">
        <v>1062.758928571428</v>
      </c>
      <c r="EL467">
        <v>1101.586785714286</v>
      </c>
      <c r="EM467">
        <v>1.867864642857143</v>
      </c>
      <c r="EN467">
        <v>1077.542857142857</v>
      </c>
      <c r="EO467">
        <v>21.82714285714286</v>
      </c>
      <c r="EP467">
        <v>2.141745357142857</v>
      </c>
      <c r="EQ467">
        <v>1.972912857142857</v>
      </c>
      <c r="ER467">
        <v>18.53309642857143</v>
      </c>
      <c r="ES467">
        <v>17.22860714285714</v>
      </c>
      <c r="ET467">
        <v>2000.006071428571</v>
      </c>
      <c r="EU467">
        <v>0.9799955357142857</v>
      </c>
      <c r="EV467">
        <v>0.02000460714285715</v>
      </c>
      <c r="EW467">
        <v>0</v>
      </c>
      <c r="EX467">
        <v>424.9741785714286</v>
      </c>
      <c r="EY467">
        <v>5.00097</v>
      </c>
      <c r="EZ467">
        <v>8637.769285714287</v>
      </c>
      <c r="FA467">
        <v>16707.60714285714</v>
      </c>
      <c r="FB467">
        <v>40.68699999999999</v>
      </c>
      <c r="FC467">
        <v>41.03985714285712</v>
      </c>
      <c r="FD467">
        <v>40.625</v>
      </c>
      <c r="FE467">
        <v>40.625</v>
      </c>
      <c r="FF467">
        <v>41.25221428571428</v>
      </c>
      <c r="FG467">
        <v>1955.093571428572</v>
      </c>
      <c r="FH467">
        <v>39.90571428571429</v>
      </c>
      <c r="FI467">
        <v>0</v>
      </c>
      <c r="FJ467">
        <v>1758654147.6</v>
      </c>
      <c r="FK467">
        <v>0</v>
      </c>
      <c r="FL467">
        <v>424.9638076923077</v>
      </c>
      <c r="FM467">
        <v>-0.2643076955122667</v>
      </c>
      <c r="FN467">
        <v>-4.265982924704869</v>
      </c>
      <c r="FO467">
        <v>8637.771538461539</v>
      </c>
      <c r="FP467">
        <v>15</v>
      </c>
      <c r="FQ467">
        <v>0</v>
      </c>
      <c r="FR467" t="s">
        <v>441</v>
      </c>
      <c r="FS467">
        <v>1747247426.5</v>
      </c>
      <c r="FT467">
        <v>1747247420.5</v>
      </c>
      <c r="FU467">
        <v>0</v>
      </c>
      <c r="FV467">
        <v>1.027</v>
      </c>
      <c r="FW467">
        <v>0.031</v>
      </c>
      <c r="FX467">
        <v>0.02</v>
      </c>
      <c r="FY467">
        <v>0.05</v>
      </c>
      <c r="FZ467">
        <v>420</v>
      </c>
      <c r="GA467">
        <v>16</v>
      </c>
      <c r="GB467">
        <v>0.01</v>
      </c>
      <c r="GC467">
        <v>0.1</v>
      </c>
      <c r="GD467">
        <v>-39.9542175</v>
      </c>
      <c r="GE467">
        <v>-0.100753846153822</v>
      </c>
      <c r="GF467">
        <v>0.05991291132760976</v>
      </c>
      <c r="GG467">
        <v>0</v>
      </c>
      <c r="GH467">
        <v>425.0135</v>
      </c>
      <c r="GI467">
        <v>-0.8544385062041264</v>
      </c>
      <c r="GJ467">
        <v>0.2365613028371288</v>
      </c>
      <c r="GK467">
        <v>-1</v>
      </c>
      <c r="GL467">
        <v>1.8745465</v>
      </c>
      <c r="GM467">
        <v>-0.1674173358349005</v>
      </c>
      <c r="GN467">
        <v>0.01614806870031214</v>
      </c>
      <c r="GO467">
        <v>0</v>
      </c>
      <c r="GP467">
        <v>0</v>
      </c>
      <c r="GQ467">
        <v>2</v>
      </c>
      <c r="GR467" t="s">
        <v>482</v>
      </c>
      <c r="GS467">
        <v>3.13607</v>
      </c>
      <c r="GT467">
        <v>2.69075</v>
      </c>
      <c r="GU467">
        <v>0.178847</v>
      </c>
      <c r="GV467">
        <v>0.181367</v>
      </c>
      <c r="GW467">
        <v>0.105247</v>
      </c>
      <c r="GX467">
        <v>0.09824860000000001</v>
      </c>
      <c r="GY467">
        <v>26107.1</v>
      </c>
      <c r="GZ467">
        <v>26076</v>
      </c>
      <c r="HA467">
        <v>29554.5</v>
      </c>
      <c r="HB467">
        <v>29436.3</v>
      </c>
      <c r="HC467">
        <v>34937.7</v>
      </c>
      <c r="HD467">
        <v>35162</v>
      </c>
      <c r="HE467">
        <v>41588.6</v>
      </c>
      <c r="HF467">
        <v>41823.4</v>
      </c>
      <c r="HG467">
        <v>1.92555</v>
      </c>
      <c r="HH467">
        <v>1.87577</v>
      </c>
      <c r="HI467">
        <v>0.0962242</v>
      </c>
      <c r="HJ467">
        <v>0</v>
      </c>
      <c r="HK467">
        <v>28.466</v>
      </c>
      <c r="HL467">
        <v>999.9</v>
      </c>
      <c r="HM467">
        <v>50.3</v>
      </c>
      <c r="HN467">
        <v>31.5</v>
      </c>
      <c r="HO467">
        <v>25.8306</v>
      </c>
      <c r="HP467">
        <v>62.1498</v>
      </c>
      <c r="HQ467">
        <v>25.7933</v>
      </c>
      <c r="HR467">
        <v>1</v>
      </c>
      <c r="HS467">
        <v>0.0665955</v>
      </c>
      <c r="HT467">
        <v>-0.385675</v>
      </c>
      <c r="HU467">
        <v>20.3389</v>
      </c>
      <c r="HV467">
        <v>5.21804</v>
      </c>
      <c r="HW467">
        <v>12.0126</v>
      </c>
      <c r="HX467">
        <v>4.98905</v>
      </c>
      <c r="HY467">
        <v>3.2878</v>
      </c>
      <c r="HZ467">
        <v>9999</v>
      </c>
      <c r="IA467">
        <v>9999</v>
      </c>
      <c r="IB467">
        <v>9999</v>
      </c>
      <c r="IC467">
        <v>999.9</v>
      </c>
      <c r="ID467">
        <v>1.86755</v>
      </c>
      <c r="IE467">
        <v>1.86672</v>
      </c>
      <c r="IF467">
        <v>1.86604</v>
      </c>
      <c r="IG467">
        <v>1.866</v>
      </c>
      <c r="IH467">
        <v>1.86785</v>
      </c>
      <c r="II467">
        <v>1.87028</v>
      </c>
      <c r="IJ467">
        <v>1.8689</v>
      </c>
      <c r="IK467">
        <v>1.87042</v>
      </c>
      <c r="IL467">
        <v>0</v>
      </c>
      <c r="IM467">
        <v>0</v>
      </c>
      <c r="IN467">
        <v>0</v>
      </c>
      <c r="IO467">
        <v>0</v>
      </c>
      <c r="IP467" t="s">
        <v>443</v>
      </c>
      <c r="IQ467" t="s">
        <v>444</v>
      </c>
      <c r="IR467" t="s">
        <v>445</v>
      </c>
      <c r="IS467" t="s">
        <v>445</v>
      </c>
      <c r="IT467" t="s">
        <v>445</v>
      </c>
      <c r="IU467" t="s">
        <v>445</v>
      </c>
      <c r="IV467">
        <v>0</v>
      </c>
      <c r="IW467">
        <v>100</v>
      </c>
      <c r="IX467">
        <v>100</v>
      </c>
      <c r="IY467">
        <v>-0.1</v>
      </c>
      <c r="IZ467">
        <v>0.1455</v>
      </c>
      <c r="JA467">
        <v>0.1520806729546384</v>
      </c>
      <c r="JB467">
        <v>0.0003178419753343253</v>
      </c>
      <c r="JC467">
        <v>-6.012475575984678E-07</v>
      </c>
      <c r="JD467">
        <v>7.594320938325871E-11</v>
      </c>
      <c r="JE467">
        <v>-0.06537213769188976</v>
      </c>
      <c r="JF467">
        <v>-0.002779077146552394</v>
      </c>
      <c r="JG467">
        <v>0.0007843295920201409</v>
      </c>
      <c r="JH467">
        <v>-1.211717912536145E-05</v>
      </c>
      <c r="JI467">
        <v>4</v>
      </c>
      <c r="JJ467">
        <v>2338</v>
      </c>
      <c r="JK467">
        <v>1</v>
      </c>
      <c r="JL467">
        <v>27</v>
      </c>
      <c r="JM467">
        <v>190112</v>
      </c>
      <c r="JN467">
        <v>190112.1</v>
      </c>
      <c r="JO467">
        <v>2.26929</v>
      </c>
      <c r="JP467">
        <v>2.2522</v>
      </c>
      <c r="JQ467">
        <v>1.39648</v>
      </c>
      <c r="JR467">
        <v>2.35107</v>
      </c>
      <c r="JS467">
        <v>1.49536</v>
      </c>
      <c r="JT467">
        <v>2.66602</v>
      </c>
      <c r="JU467">
        <v>36.5051</v>
      </c>
      <c r="JV467">
        <v>24.07</v>
      </c>
      <c r="JW467">
        <v>18</v>
      </c>
      <c r="JX467">
        <v>488.747</v>
      </c>
      <c r="JY467">
        <v>447.468</v>
      </c>
      <c r="JZ467">
        <v>28.6427</v>
      </c>
      <c r="KA467">
        <v>28.4535</v>
      </c>
      <c r="KB467">
        <v>30.0001</v>
      </c>
      <c r="KC467">
        <v>28.2819</v>
      </c>
      <c r="KD467">
        <v>28.2103</v>
      </c>
      <c r="KE467">
        <v>45.4598</v>
      </c>
      <c r="KF467">
        <v>22.5308</v>
      </c>
      <c r="KG467">
        <v>60.2606</v>
      </c>
      <c r="KH467">
        <v>28.6354</v>
      </c>
      <c r="KI467">
        <v>1122.36</v>
      </c>
      <c r="KJ467">
        <v>21.892</v>
      </c>
      <c r="KK467">
        <v>101.008</v>
      </c>
      <c r="KL467">
        <v>100.568</v>
      </c>
    </row>
    <row r="468" spans="1:298">
      <c r="A468">
        <v>452</v>
      </c>
      <c r="B468">
        <v>1758654151.6</v>
      </c>
      <c r="C468">
        <v>12525.59999990463</v>
      </c>
      <c r="D468" t="s">
        <v>1352</v>
      </c>
      <c r="E468" t="s">
        <v>1353</v>
      </c>
      <c r="F468">
        <v>5</v>
      </c>
      <c r="G468" t="s">
        <v>1219</v>
      </c>
      <c r="H468" t="s">
        <v>437</v>
      </c>
      <c r="I468" t="s">
        <v>438</v>
      </c>
      <c r="J468">
        <v>1758654144.1</v>
      </c>
      <c r="K468">
        <f>(L468)/1000</f>
        <v>0</v>
      </c>
      <c r="L468">
        <f>IF(DQ468, AO468, AI468)</f>
        <v>0</v>
      </c>
      <c r="M468">
        <f>IF(DQ468, AJ468, AH468)</f>
        <v>0</v>
      </c>
      <c r="N468">
        <f>DS468 - IF(AV468&gt;1, M468*DM468*100.0/(AX468), 0)</f>
        <v>0</v>
      </c>
      <c r="O468">
        <f>((U468-K468/2)*N468-M468)/(U468+K468/2)</f>
        <v>0</v>
      </c>
      <c r="P468">
        <f>O468*(DZ468+EA468)/1000.0</f>
        <v>0</v>
      </c>
      <c r="Q468">
        <f>(DS468 - IF(AV468&gt;1, M468*DM468*100.0/(AX468), 0))*(DZ468+EA468)/1000.0</f>
        <v>0</v>
      </c>
      <c r="R468">
        <f>2.0/((1/T468-1/S468)+SIGN(T468)*SQRT((1/T468-1/S468)*(1/T468-1/S468) + 4*DN468/((DN468+1)*(DN468+1))*(2*1/T468*1/S468-1/S468*1/S468)))</f>
        <v>0</v>
      </c>
      <c r="S468">
        <f>IF(LEFT(DO468,1)&lt;&gt;"0",IF(LEFT(DO468,1)="1",3.0,DP468),$D$5+$E$5*(EG468*DZ468/($K$5*1000))+$F$5*(EG468*DZ468/($K$5*1000))*MAX(MIN(DM468,$J$5),$I$5)*MAX(MIN(DM468,$J$5),$I$5)+$G$5*MAX(MIN(DM468,$J$5),$I$5)*(EG468*DZ468/($K$5*1000))+$H$5*(EG468*DZ468/($K$5*1000))*(EG468*DZ468/($K$5*1000)))</f>
        <v>0</v>
      </c>
      <c r="T468">
        <f>K468*(1000-(1000*0.61365*exp(17.502*X468/(240.97+X468))/(DZ468+EA468)+DU468)/2)/(1000*0.61365*exp(17.502*X468/(240.97+X468))/(DZ468+EA468)-DU468)</f>
        <v>0</v>
      </c>
      <c r="U468">
        <f>1/((DN468+1)/(R468/1.6)+1/(S468/1.37)) + DN468/((DN468+1)/(R468/1.6) + DN468/(S468/1.37))</f>
        <v>0</v>
      </c>
      <c r="V468">
        <f>(DI468*DL468)</f>
        <v>0</v>
      </c>
      <c r="W468">
        <f>(EB468+(V468+2*0.95*5.67E-8*(((EB468+$B$7)+273)^4-(EB468+273)^4)-44100*K468)/(1.84*29.3*S468+8*0.95*5.67E-8*(EB468+273)^3))</f>
        <v>0</v>
      </c>
      <c r="X468">
        <f>($C$7*EC468+$D$7*ED468+$E$7*W468)</f>
        <v>0</v>
      </c>
      <c r="Y468">
        <f>0.61365*exp(17.502*X468/(240.97+X468))</f>
        <v>0</v>
      </c>
      <c r="Z468">
        <f>(AA468/AB468*100)</f>
        <v>0</v>
      </c>
      <c r="AA468">
        <f>DU468*(DZ468+EA468)/1000</f>
        <v>0</v>
      </c>
      <c r="AB468">
        <f>0.61365*exp(17.502*EB468/(240.97+EB468))</f>
        <v>0</v>
      </c>
      <c r="AC468">
        <f>(Y468-DU468*(DZ468+EA468)/1000)</f>
        <v>0</v>
      </c>
      <c r="AD468">
        <f>(-K468*44100)</f>
        <v>0</v>
      </c>
      <c r="AE468">
        <f>2*29.3*S468*0.92*(EB468-X468)</f>
        <v>0</v>
      </c>
      <c r="AF468">
        <f>2*0.95*5.67E-8*(((EB468+$B$7)+273)^4-(X468+273)^4)</f>
        <v>0</v>
      </c>
      <c r="AG468">
        <f>V468+AF468+AD468+AE468</f>
        <v>0</v>
      </c>
      <c r="AH468">
        <f>DY468*AV468*(DT468-DS468*(1000-AV468*DV468)/(1000-AV468*DU468))/(100*DM468)</f>
        <v>0</v>
      </c>
      <c r="AI468">
        <f>1000*DY468*AV468*(DU468-DV468)/(100*DM468*(1000-AV468*DU468))</f>
        <v>0</v>
      </c>
      <c r="AJ468">
        <f>(AK468 - AL468 - DZ468*1E3/(8.314*(EB468+273.15)) * AN468/DY468 * AM468) * DY468/(100*DM468) * (1000 - DV468)/1000</f>
        <v>0</v>
      </c>
      <c r="AK468">
        <v>1135.047968088513</v>
      </c>
      <c r="AL468">
        <v>1104.936727272727</v>
      </c>
      <c r="AM468">
        <v>3.45482758561369</v>
      </c>
      <c r="AN468">
        <v>64.96045199614291</v>
      </c>
      <c r="AO468">
        <f>(AQ468 - AP468 + DZ468*1E3/(8.314*(EB468+273.15)) * AS468/DY468 * AR468) * DY468/(100*DM468) * 1000/(1000 - AQ468)</f>
        <v>0</v>
      </c>
      <c r="AP468">
        <v>21.82969964406194</v>
      </c>
      <c r="AQ468">
        <v>23.65355212121213</v>
      </c>
      <c r="AR468">
        <v>-4.613033612479245E-05</v>
      </c>
      <c r="AS468">
        <v>107.0869197867366</v>
      </c>
      <c r="AT468">
        <v>1</v>
      </c>
      <c r="AU468">
        <v>0</v>
      </c>
      <c r="AV468">
        <f>IF(AT468*$H$13&gt;=AX468,1.0,(AX468/(AX468-AT468*$H$13)))</f>
        <v>0</v>
      </c>
      <c r="AW468">
        <f>(AV468-1)*100</f>
        <v>0</v>
      </c>
      <c r="AX468">
        <f>MAX(0,($B$13+$C$13*EG468)/(1+$D$13*EG468)*DZ468/(EB468+273)*$E$13)</f>
        <v>0</v>
      </c>
      <c r="AY468" t="s">
        <v>439</v>
      </c>
      <c r="AZ468" t="s">
        <v>439</v>
      </c>
      <c r="BA468">
        <v>0</v>
      </c>
      <c r="BB468">
        <v>0</v>
      </c>
      <c r="BC468">
        <f>1-BA468/BB468</f>
        <v>0</v>
      </c>
      <c r="BD468">
        <v>0</v>
      </c>
      <c r="BE468" t="s">
        <v>439</v>
      </c>
      <c r="BF468" t="s">
        <v>439</v>
      </c>
      <c r="BG468">
        <v>0</v>
      </c>
      <c r="BH468">
        <v>0</v>
      </c>
      <c r="BI468">
        <f>1-BG468/BH468</f>
        <v>0</v>
      </c>
      <c r="BJ468">
        <v>0.5</v>
      </c>
      <c r="BK468">
        <f>DJ468</f>
        <v>0</v>
      </c>
      <c r="BL468">
        <f>M468</f>
        <v>0</v>
      </c>
      <c r="BM468">
        <f>BI468*BJ468*BK468</f>
        <v>0</v>
      </c>
      <c r="BN468">
        <f>(BL468-BD468)/BK468</f>
        <v>0</v>
      </c>
      <c r="BO468">
        <f>(BB468-BH468)/BH468</f>
        <v>0</v>
      </c>
      <c r="BP468">
        <f>BA468/(BC468+BA468/BH468)</f>
        <v>0</v>
      </c>
      <c r="BQ468" t="s">
        <v>439</v>
      </c>
      <c r="BR468">
        <v>0</v>
      </c>
      <c r="BS468">
        <f>IF(BR468&lt;&gt;0, BR468, BP468)</f>
        <v>0</v>
      </c>
      <c r="BT468">
        <f>1-BS468/BH468</f>
        <v>0</v>
      </c>
      <c r="BU468">
        <f>(BH468-BG468)/(BH468-BS468)</f>
        <v>0</v>
      </c>
      <c r="BV468">
        <f>(BB468-BH468)/(BB468-BS468)</f>
        <v>0</v>
      </c>
      <c r="BW468">
        <f>(BH468-BG468)/(BH468-BA468)</f>
        <v>0</v>
      </c>
      <c r="BX468">
        <f>(BB468-BH468)/(BB468-BA468)</f>
        <v>0</v>
      </c>
      <c r="BY468">
        <f>(BU468*BS468/BG468)</f>
        <v>0</v>
      </c>
      <c r="BZ468">
        <f>(1-BY468)</f>
        <v>0</v>
      </c>
      <c r="DI468">
        <f>$B$11*EH468+$C$11*EI468+$F$11*ET468*(1-EW468)</f>
        <v>0</v>
      </c>
      <c r="DJ468">
        <f>DI468*DK468</f>
        <v>0</v>
      </c>
      <c r="DK468">
        <f>($B$11*$D$9+$C$11*$D$9+$F$11*((FG468+EY468)/MAX(FG468+EY468+FH468, 0.1)*$I$9+FH468/MAX(FG468+EY468+FH468, 0.1)*$J$9))/($B$11+$C$11+$F$11)</f>
        <v>0</v>
      </c>
      <c r="DL468">
        <f>($B$11*$K$9+$C$11*$K$9+$F$11*((FG468+EY468)/MAX(FG468+EY468+FH468, 0.1)*$P$9+FH468/MAX(FG468+EY468+FH468, 0.1)*$Q$9))/($B$11+$C$11+$F$11)</f>
        <v>0</v>
      </c>
      <c r="DM468">
        <v>2.96</v>
      </c>
      <c r="DN468">
        <v>0.5</v>
      </c>
      <c r="DO468" t="s">
        <v>440</v>
      </c>
      <c r="DP468">
        <v>2</v>
      </c>
      <c r="DQ468" t="b">
        <v>1</v>
      </c>
      <c r="DR468">
        <v>1758654144.1</v>
      </c>
      <c r="DS468">
        <v>1055.314074074074</v>
      </c>
      <c r="DT468">
        <v>1095.325555555556</v>
      </c>
      <c r="DU468">
        <v>23.67776666666666</v>
      </c>
      <c r="DV468">
        <v>21.82837407407407</v>
      </c>
      <c r="DW468">
        <v>1055.407037037037</v>
      </c>
      <c r="DX468">
        <v>23.5321037037037</v>
      </c>
      <c r="DY468">
        <v>500.0038148148148</v>
      </c>
      <c r="DZ468">
        <v>90.38793333333334</v>
      </c>
      <c r="EA468">
        <v>0.03043588888888889</v>
      </c>
      <c r="EB468">
        <v>30.15349259259259</v>
      </c>
      <c r="EC468">
        <v>30.03872592592592</v>
      </c>
      <c r="ED468">
        <v>999.9000000000001</v>
      </c>
      <c r="EE468">
        <v>0</v>
      </c>
      <c r="EF468">
        <v>0</v>
      </c>
      <c r="EG468">
        <v>10002.77333333333</v>
      </c>
      <c r="EH468">
        <v>0</v>
      </c>
      <c r="EI468">
        <v>11.8598</v>
      </c>
      <c r="EJ468">
        <v>-40.01115185185186</v>
      </c>
      <c r="EK468">
        <v>1080.907777777778</v>
      </c>
      <c r="EL468">
        <v>1119.768518518518</v>
      </c>
      <c r="EM468">
        <v>1.849384074074074</v>
      </c>
      <c r="EN468">
        <v>1095.325555555556</v>
      </c>
      <c r="EO468">
        <v>21.82837407407407</v>
      </c>
      <c r="EP468">
        <v>2.140184074074074</v>
      </c>
      <c r="EQ468">
        <v>1.973022222222222</v>
      </c>
      <c r="ER468">
        <v>18.52145555555555</v>
      </c>
      <c r="ES468">
        <v>17.22948518518519</v>
      </c>
      <c r="ET468">
        <v>2000.015555555555</v>
      </c>
      <c r="EU468">
        <v>0.9799957777777777</v>
      </c>
      <c r="EV468">
        <v>0.02000436666666667</v>
      </c>
      <c r="EW468">
        <v>0</v>
      </c>
      <c r="EX468">
        <v>424.9641481481482</v>
      </c>
      <c r="EY468">
        <v>5.00097</v>
      </c>
      <c r="EZ468">
        <v>8636.853703703704</v>
      </c>
      <c r="FA468">
        <v>16707.68888888889</v>
      </c>
      <c r="FB468">
        <v>40.68699999999999</v>
      </c>
      <c r="FC468">
        <v>41.04822222222221</v>
      </c>
      <c r="FD468">
        <v>40.625</v>
      </c>
      <c r="FE468">
        <v>40.625</v>
      </c>
      <c r="FF468">
        <v>41.25</v>
      </c>
      <c r="FG468">
        <v>1955.103333333333</v>
      </c>
      <c r="FH468">
        <v>39.90444444444444</v>
      </c>
      <c r="FI468">
        <v>0</v>
      </c>
      <c r="FJ468">
        <v>1758654153</v>
      </c>
      <c r="FK468">
        <v>0</v>
      </c>
      <c r="FL468">
        <v>424.9834</v>
      </c>
      <c r="FM468">
        <v>0.3587692380261571</v>
      </c>
      <c r="FN468">
        <v>4.502307667038134</v>
      </c>
      <c r="FO468">
        <v>8636.800799999999</v>
      </c>
      <c r="FP468">
        <v>15</v>
      </c>
      <c r="FQ468">
        <v>0</v>
      </c>
      <c r="FR468" t="s">
        <v>441</v>
      </c>
      <c r="FS468">
        <v>1747247426.5</v>
      </c>
      <c r="FT468">
        <v>1747247420.5</v>
      </c>
      <c r="FU468">
        <v>0</v>
      </c>
      <c r="FV468">
        <v>1.027</v>
      </c>
      <c r="FW468">
        <v>0.031</v>
      </c>
      <c r="FX468">
        <v>0.02</v>
      </c>
      <c r="FY468">
        <v>0.05</v>
      </c>
      <c r="FZ468">
        <v>420</v>
      </c>
      <c r="GA468">
        <v>16</v>
      </c>
      <c r="GB468">
        <v>0.01</v>
      </c>
      <c r="GC468">
        <v>0.1</v>
      </c>
      <c r="GD468">
        <v>-39.99873658536585</v>
      </c>
      <c r="GE468">
        <v>-0.5265972125435299</v>
      </c>
      <c r="GF468">
        <v>0.0940314497365633</v>
      </c>
      <c r="GG468">
        <v>0</v>
      </c>
      <c r="GH468">
        <v>424.9709117647059</v>
      </c>
      <c r="GI468">
        <v>0.05486631021552211</v>
      </c>
      <c r="GJ468">
        <v>0.2202460345703049</v>
      </c>
      <c r="GK468">
        <v>-1</v>
      </c>
      <c r="GL468">
        <v>1.861071219512195</v>
      </c>
      <c r="GM468">
        <v>-0.1957128919860596</v>
      </c>
      <c r="GN468">
        <v>0.01958306475866478</v>
      </c>
      <c r="GO468">
        <v>0</v>
      </c>
      <c r="GP468">
        <v>0</v>
      </c>
      <c r="GQ468">
        <v>2</v>
      </c>
      <c r="GR468" t="s">
        <v>482</v>
      </c>
      <c r="GS468">
        <v>3.13623</v>
      </c>
      <c r="GT468">
        <v>2.69071</v>
      </c>
      <c r="GU468">
        <v>0.180648</v>
      </c>
      <c r="GV468">
        <v>0.183132</v>
      </c>
      <c r="GW468">
        <v>0.1052</v>
      </c>
      <c r="GX468">
        <v>0.0983253</v>
      </c>
      <c r="GY468">
        <v>26050.4</v>
      </c>
      <c r="GZ468">
        <v>26019.6</v>
      </c>
      <c r="HA468">
        <v>29555.2</v>
      </c>
      <c r="HB468">
        <v>29436.2</v>
      </c>
      <c r="HC468">
        <v>34940.3</v>
      </c>
      <c r="HD468">
        <v>35159</v>
      </c>
      <c r="HE468">
        <v>41589.4</v>
      </c>
      <c r="HF468">
        <v>41823.3</v>
      </c>
      <c r="HG468">
        <v>1.92552</v>
      </c>
      <c r="HH468">
        <v>1.87588</v>
      </c>
      <c r="HI468">
        <v>0.0963733</v>
      </c>
      <c r="HJ468">
        <v>0</v>
      </c>
      <c r="HK468">
        <v>28.4642</v>
      </c>
      <c r="HL468">
        <v>999.9</v>
      </c>
      <c r="HM468">
        <v>50.4</v>
      </c>
      <c r="HN468">
        <v>31.5</v>
      </c>
      <c r="HO468">
        <v>25.8805</v>
      </c>
      <c r="HP468">
        <v>62.0398</v>
      </c>
      <c r="HQ468">
        <v>25.8814</v>
      </c>
      <c r="HR468">
        <v>1</v>
      </c>
      <c r="HS468">
        <v>0.0665422</v>
      </c>
      <c r="HT468">
        <v>-0.359188</v>
      </c>
      <c r="HU468">
        <v>20.3391</v>
      </c>
      <c r="HV468">
        <v>5.21804</v>
      </c>
      <c r="HW468">
        <v>12.0131</v>
      </c>
      <c r="HX468">
        <v>4.98895</v>
      </c>
      <c r="HY468">
        <v>3.28798</v>
      </c>
      <c r="HZ468">
        <v>9999</v>
      </c>
      <c r="IA468">
        <v>9999</v>
      </c>
      <c r="IB468">
        <v>9999</v>
      </c>
      <c r="IC468">
        <v>999.9</v>
      </c>
      <c r="ID468">
        <v>1.86756</v>
      </c>
      <c r="IE468">
        <v>1.86675</v>
      </c>
      <c r="IF468">
        <v>1.86601</v>
      </c>
      <c r="IG468">
        <v>1.866</v>
      </c>
      <c r="IH468">
        <v>1.86788</v>
      </c>
      <c r="II468">
        <v>1.87027</v>
      </c>
      <c r="IJ468">
        <v>1.8689</v>
      </c>
      <c r="IK468">
        <v>1.87042</v>
      </c>
      <c r="IL468">
        <v>0</v>
      </c>
      <c r="IM468">
        <v>0</v>
      </c>
      <c r="IN468">
        <v>0</v>
      </c>
      <c r="IO468">
        <v>0</v>
      </c>
      <c r="IP468" t="s">
        <v>443</v>
      </c>
      <c r="IQ468" t="s">
        <v>444</v>
      </c>
      <c r="IR468" t="s">
        <v>445</v>
      </c>
      <c r="IS468" t="s">
        <v>445</v>
      </c>
      <c r="IT468" t="s">
        <v>445</v>
      </c>
      <c r="IU468" t="s">
        <v>445</v>
      </c>
      <c r="IV468">
        <v>0</v>
      </c>
      <c r="IW468">
        <v>100</v>
      </c>
      <c r="IX468">
        <v>100</v>
      </c>
      <c r="IY468">
        <v>-0.11</v>
      </c>
      <c r="IZ468">
        <v>0.1453</v>
      </c>
      <c r="JA468">
        <v>0.1520806729546384</v>
      </c>
      <c r="JB468">
        <v>0.0003178419753343253</v>
      </c>
      <c r="JC468">
        <v>-6.012475575984678E-07</v>
      </c>
      <c r="JD468">
        <v>7.594320938325871E-11</v>
      </c>
      <c r="JE468">
        <v>-0.06537213769188976</v>
      </c>
      <c r="JF468">
        <v>-0.002779077146552394</v>
      </c>
      <c r="JG468">
        <v>0.0007843295920201409</v>
      </c>
      <c r="JH468">
        <v>-1.211717912536145E-05</v>
      </c>
      <c r="JI468">
        <v>4</v>
      </c>
      <c r="JJ468">
        <v>2338</v>
      </c>
      <c r="JK468">
        <v>1</v>
      </c>
      <c r="JL468">
        <v>27</v>
      </c>
      <c r="JM468">
        <v>190112.1</v>
      </c>
      <c r="JN468">
        <v>190112.2</v>
      </c>
      <c r="JO468">
        <v>2.29492</v>
      </c>
      <c r="JP468">
        <v>2.23877</v>
      </c>
      <c r="JQ468">
        <v>1.39648</v>
      </c>
      <c r="JR468">
        <v>2.34985</v>
      </c>
      <c r="JS468">
        <v>1.49536</v>
      </c>
      <c r="JT468">
        <v>2.67822</v>
      </c>
      <c r="JU468">
        <v>36.5051</v>
      </c>
      <c r="JV468">
        <v>24.0612</v>
      </c>
      <c r="JW468">
        <v>18</v>
      </c>
      <c r="JX468">
        <v>488.731</v>
      </c>
      <c r="JY468">
        <v>447.53</v>
      </c>
      <c r="JZ468">
        <v>28.6012</v>
      </c>
      <c r="KA468">
        <v>28.4535</v>
      </c>
      <c r="KB468">
        <v>30.0001</v>
      </c>
      <c r="KC468">
        <v>28.2819</v>
      </c>
      <c r="KD468">
        <v>28.2103</v>
      </c>
      <c r="KE468">
        <v>46.0407</v>
      </c>
      <c r="KF468">
        <v>22.5308</v>
      </c>
      <c r="KG468">
        <v>60.2606</v>
      </c>
      <c r="KH468">
        <v>28.5953</v>
      </c>
      <c r="KI468">
        <v>1142.42</v>
      </c>
      <c r="KJ468">
        <v>21.9179</v>
      </c>
      <c r="KK468">
        <v>101.01</v>
      </c>
      <c r="KL468">
        <v>100.568</v>
      </c>
    </row>
    <row r="469" spans="1:298">
      <c r="A469">
        <v>453</v>
      </c>
      <c r="B469">
        <v>1758654156.6</v>
      </c>
      <c r="C469">
        <v>12530.59999990463</v>
      </c>
      <c r="D469" t="s">
        <v>1354</v>
      </c>
      <c r="E469" t="s">
        <v>1355</v>
      </c>
      <c r="F469">
        <v>5</v>
      </c>
      <c r="G469" t="s">
        <v>1219</v>
      </c>
      <c r="H469" t="s">
        <v>437</v>
      </c>
      <c r="I469" t="s">
        <v>438</v>
      </c>
      <c r="J469">
        <v>1758654148.814285</v>
      </c>
      <c r="K469">
        <f>(L469)/1000</f>
        <v>0</v>
      </c>
      <c r="L469">
        <f>IF(DQ469, AO469, AI469)</f>
        <v>0</v>
      </c>
      <c r="M469">
        <f>IF(DQ469, AJ469, AH469)</f>
        <v>0</v>
      </c>
      <c r="N469">
        <f>DS469 - IF(AV469&gt;1, M469*DM469*100.0/(AX469), 0)</f>
        <v>0</v>
      </c>
      <c r="O469">
        <f>((U469-K469/2)*N469-M469)/(U469+K469/2)</f>
        <v>0</v>
      </c>
      <c r="P469">
        <f>O469*(DZ469+EA469)/1000.0</f>
        <v>0</v>
      </c>
      <c r="Q469">
        <f>(DS469 - IF(AV469&gt;1, M469*DM469*100.0/(AX469), 0))*(DZ469+EA469)/1000.0</f>
        <v>0</v>
      </c>
      <c r="R469">
        <f>2.0/((1/T469-1/S469)+SIGN(T469)*SQRT((1/T469-1/S469)*(1/T469-1/S469) + 4*DN469/((DN469+1)*(DN469+1))*(2*1/T469*1/S469-1/S469*1/S469)))</f>
        <v>0</v>
      </c>
      <c r="S469">
        <f>IF(LEFT(DO469,1)&lt;&gt;"0",IF(LEFT(DO469,1)="1",3.0,DP469),$D$5+$E$5*(EG469*DZ469/($K$5*1000))+$F$5*(EG469*DZ469/($K$5*1000))*MAX(MIN(DM469,$J$5),$I$5)*MAX(MIN(DM469,$J$5),$I$5)+$G$5*MAX(MIN(DM469,$J$5),$I$5)*(EG469*DZ469/($K$5*1000))+$H$5*(EG469*DZ469/($K$5*1000))*(EG469*DZ469/($K$5*1000)))</f>
        <v>0</v>
      </c>
      <c r="T469">
        <f>K469*(1000-(1000*0.61365*exp(17.502*X469/(240.97+X469))/(DZ469+EA469)+DU469)/2)/(1000*0.61365*exp(17.502*X469/(240.97+X469))/(DZ469+EA469)-DU469)</f>
        <v>0</v>
      </c>
      <c r="U469">
        <f>1/((DN469+1)/(R469/1.6)+1/(S469/1.37)) + DN469/((DN469+1)/(R469/1.6) + DN469/(S469/1.37))</f>
        <v>0</v>
      </c>
      <c r="V469">
        <f>(DI469*DL469)</f>
        <v>0</v>
      </c>
      <c r="W469">
        <f>(EB469+(V469+2*0.95*5.67E-8*(((EB469+$B$7)+273)^4-(EB469+273)^4)-44100*K469)/(1.84*29.3*S469+8*0.95*5.67E-8*(EB469+273)^3))</f>
        <v>0</v>
      </c>
      <c r="X469">
        <f>($C$7*EC469+$D$7*ED469+$E$7*W469)</f>
        <v>0</v>
      </c>
      <c r="Y469">
        <f>0.61365*exp(17.502*X469/(240.97+X469))</f>
        <v>0</v>
      </c>
      <c r="Z469">
        <f>(AA469/AB469*100)</f>
        <v>0</v>
      </c>
      <c r="AA469">
        <f>DU469*(DZ469+EA469)/1000</f>
        <v>0</v>
      </c>
      <c r="AB469">
        <f>0.61365*exp(17.502*EB469/(240.97+EB469))</f>
        <v>0</v>
      </c>
      <c r="AC469">
        <f>(Y469-DU469*(DZ469+EA469)/1000)</f>
        <v>0</v>
      </c>
      <c r="AD469">
        <f>(-K469*44100)</f>
        <v>0</v>
      </c>
      <c r="AE469">
        <f>2*29.3*S469*0.92*(EB469-X469)</f>
        <v>0</v>
      </c>
      <c r="AF469">
        <f>2*0.95*5.67E-8*(((EB469+$B$7)+273)^4-(X469+273)^4)</f>
        <v>0</v>
      </c>
      <c r="AG469">
        <f>V469+AF469+AD469+AE469</f>
        <v>0</v>
      </c>
      <c r="AH469">
        <f>DY469*AV469*(DT469-DS469*(1000-AV469*DV469)/(1000-AV469*DU469))/(100*DM469)</f>
        <v>0</v>
      </c>
      <c r="AI469">
        <f>1000*DY469*AV469*(DU469-DV469)/(100*DM469*(1000-AV469*DU469))</f>
        <v>0</v>
      </c>
      <c r="AJ469">
        <f>(AK469 - AL469 - DZ469*1E3/(8.314*(EB469+273.15)) * AN469/DY469 * AM469) * DY469/(100*DM469) * (1000 - DV469)/1000</f>
        <v>0</v>
      </c>
      <c r="AK469">
        <v>1152.304850203197</v>
      </c>
      <c r="AL469">
        <v>1122.071272727273</v>
      </c>
      <c r="AM469">
        <v>3.416179617277516</v>
      </c>
      <c r="AN469">
        <v>64.96045199614291</v>
      </c>
      <c r="AO469">
        <f>(AQ469 - AP469 + DZ469*1E3/(8.314*(EB469+273.15)) * AS469/DY469 * AR469) * DY469/(100*DM469) * 1000/(1000 - AQ469)</f>
        <v>0</v>
      </c>
      <c r="AP469">
        <v>21.86708749323314</v>
      </c>
      <c r="AQ469">
        <v>23.65507272727273</v>
      </c>
      <c r="AR469">
        <v>9.600498630878593E-06</v>
      </c>
      <c r="AS469">
        <v>107.0869197867366</v>
      </c>
      <c r="AT469">
        <v>1</v>
      </c>
      <c r="AU469">
        <v>0</v>
      </c>
      <c r="AV469">
        <f>IF(AT469*$H$13&gt;=AX469,1.0,(AX469/(AX469-AT469*$H$13)))</f>
        <v>0</v>
      </c>
      <c r="AW469">
        <f>(AV469-1)*100</f>
        <v>0</v>
      </c>
      <c r="AX469">
        <f>MAX(0,($B$13+$C$13*EG469)/(1+$D$13*EG469)*DZ469/(EB469+273)*$E$13)</f>
        <v>0</v>
      </c>
      <c r="AY469" t="s">
        <v>439</v>
      </c>
      <c r="AZ469" t="s">
        <v>439</v>
      </c>
      <c r="BA469">
        <v>0</v>
      </c>
      <c r="BB469">
        <v>0</v>
      </c>
      <c r="BC469">
        <f>1-BA469/BB469</f>
        <v>0</v>
      </c>
      <c r="BD469">
        <v>0</v>
      </c>
      <c r="BE469" t="s">
        <v>439</v>
      </c>
      <c r="BF469" t="s">
        <v>439</v>
      </c>
      <c r="BG469">
        <v>0</v>
      </c>
      <c r="BH469">
        <v>0</v>
      </c>
      <c r="BI469">
        <f>1-BG469/BH469</f>
        <v>0</v>
      </c>
      <c r="BJ469">
        <v>0.5</v>
      </c>
      <c r="BK469">
        <f>DJ469</f>
        <v>0</v>
      </c>
      <c r="BL469">
        <f>M469</f>
        <v>0</v>
      </c>
      <c r="BM469">
        <f>BI469*BJ469*BK469</f>
        <v>0</v>
      </c>
      <c r="BN469">
        <f>(BL469-BD469)/BK469</f>
        <v>0</v>
      </c>
      <c r="BO469">
        <f>(BB469-BH469)/BH469</f>
        <v>0</v>
      </c>
      <c r="BP469">
        <f>BA469/(BC469+BA469/BH469)</f>
        <v>0</v>
      </c>
      <c r="BQ469" t="s">
        <v>439</v>
      </c>
      <c r="BR469">
        <v>0</v>
      </c>
      <c r="BS469">
        <f>IF(BR469&lt;&gt;0, BR469, BP469)</f>
        <v>0</v>
      </c>
      <c r="BT469">
        <f>1-BS469/BH469</f>
        <v>0</v>
      </c>
      <c r="BU469">
        <f>(BH469-BG469)/(BH469-BS469)</f>
        <v>0</v>
      </c>
      <c r="BV469">
        <f>(BB469-BH469)/(BB469-BS469)</f>
        <v>0</v>
      </c>
      <c r="BW469">
        <f>(BH469-BG469)/(BH469-BA469)</f>
        <v>0</v>
      </c>
      <c r="BX469">
        <f>(BB469-BH469)/(BB469-BA469)</f>
        <v>0</v>
      </c>
      <c r="BY469">
        <f>(BU469*BS469/BG469)</f>
        <v>0</v>
      </c>
      <c r="BZ469">
        <f>(1-BY469)</f>
        <v>0</v>
      </c>
      <c r="DI469">
        <f>$B$11*EH469+$C$11*EI469+$F$11*ET469*(1-EW469)</f>
        <v>0</v>
      </c>
      <c r="DJ469">
        <f>DI469*DK469</f>
        <v>0</v>
      </c>
      <c r="DK469">
        <f>($B$11*$D$9+$C$11*$D$9+$F$11*((FG469+EY469)/MAX(FG469+EY469+FH469, 0.1)*$I$9+FH469/MAX(FG469+EY469+FH469, 0.1)*$J$9))/($B$11+$C$11+$F$11)</f>
        <v>0</v>
      </c>
      <c r="DL469">
        <f>($B$11*$K$9+$C$11*$K$9+$F$11*((FG469+EY469)/MAX(FG469+EY469+FH469, 0.1)*$P$9+FH469/MAX(FG469+EY469+FH469, 0.1)*$Q$9))/($B$11+$C$11+$F$11)</f>
        <v>0</v>
      </c>
      <c r="DM469">
        <v>2.96</v>
      </c>
      <c r="DN469">
        <v>0.5</v>
      </c>
      <c r="DO469" t="s">
        <v>440</v>
      </c>
      <c r="DP469">
        <v>2</v>
      </c>
      <c r="DQ469" t="b">
        <v>1</v>
      </c>
      <c r="DR469">
        <v>1758654148.814285</v>
      </c>
      <c r="DS469">
        <v>1071.110714285714</v>
      </c>
      <c r="DT469">
        <v>1111.200357142857</v>
      </c>
      <c r="DU469">
        <v>23.66515</v>
      </c>
      <c r="DV469">
        <v>21.84007857142857</v>
      </c>
      <c r="DW469">
        <v>1071.214642857143</v>
      </c>
      <c r="DX469">
        <v>23.51966071428572</v>
      </c>
      <c r="DY469">
        <v>500</v>
      </c>
      <c r="DZ469">
        <v>90.38781428571428</v>
      </c>
      <c r="EA469">
        <v>0.03044753214285714</v>
      </c>
      <c r="EB469">
        <v>30.15203928571429</v>
      </c>
      <c r="EC469">
        <v>30.03942142857142</v>
      </c>
      <c r="ED469">
        <v>999.9000000000002</v>
      </c>
      <c r="EE469">
        <v>0</v>
      </c>
      <c r="EF469">
        <v>0</v>
      </c>
      <c r="EG469">
        <v>10003.92678571429</v>
      </c>
      <c r="EH469">
        <v>0</v>
      </c>
      <c r="EI469">
        <v>11.8598</v>
      </c>
      <c r="EJ469">
        <v>-40.08931785714286</v>
      </c>
      <c r="EK469">
        <v>1097.073214285714</v>
      </c>
      <c r="EL469">
        <v>1136.011428571428</v>
      </c>
      <c r="EM469">
        <v>1.825066785714286</v>
      </c>
      <c r="EN469">
        <v>1111.200357142857</v>
      </c>
      <c r="EO469">
        <v>21.84007857142857</v>
      </c>
      <c r="EP469">
        <v>2.139040714285715</v>
      </c>
      <c r="EQ469">
        <v>1.974076785714286</v>
      </c>
      <c r="ER469">
        <v>18.51292857142857</v>
      </c>
      <c r="ES469">
        <v>17.23793571428572</v>
      </c>
      <c r="ET469">
        <v>2000.030714285714</v>
      </c>
      <c r="EU469">
        <v>0.9799963928571426</v>
      </c>
      <c r="EV469">
        <v>0.02000374285714286</v>
      </c>
      <c r="EW469">
        <v>0</v>
      </c>
      <c r="EX469">
        <v>424.9467142857142</v>
      </c>
      <c r="EY469">
        <v>5.00097</v>
      </c>
      <c r="EZ469">
        <v>8636.761428571428</v>
      </c>
      <c r="FA469">
        <v>16707.81428571428</v>
      </c>
      <c r="FB469">
        <v>40.68699999999999</v>
      </c>
      <c r="FC469">
        <v>41.05757142857141</v>
      </c>
      <c r="FD469">
        <v>40.625</v>
      </c>
      <c r="FE469">
        <v>40.625</v>
      </c>
      <c r="FF469">
        <v>41.25</v>
      </c>
      <c r="FG469">
        <v>1955.119642857143</v>
      </c>
      <c r="FH469">
        <v>39.90357142857142</v>
      </c>
      <c r="FI469">
        <v>0</v>
      </c>
      <c r="FJ469">
        <v>1758654157.8</v>
      </c>
      <c r="FK469">
        <v>0</v>
      </c>
      <c r="FL469">
        <v>424.96776</v>
      </c>
      <c r="FM469">
        <v>-1.190384617971849</v>
      </c>
      <c r="FN469">
        <v>-22.14615395362045</v>
      </c>
      <c r="FO469">
        <v>8636.699199999999</v>
      </c>
      <c r="FP469">
        <v>15</v>
      </c>
      <c r="FQ469">
        <v>0</v>
      </c>
      <c r="FR469" t="s">
        <v>441</v>
      </c>
      <c r="FS469">
        <v>1747247426.5</v>
      </c>
      <c r="FT469">
        <v>1747247420.5</v>
      </c>
      <c r="FU469">
        <v>0</v>
      </c>
      <c r="FV469">
        <v>1.027</v>
      </c>
      <c r="FW469">
        <v>0.031</v>
      </c>
      <c r="FX469">
        <v>0.02</v>
      </c>
      <c r="FY469">
        <v>0.05</v>
      </c>
      <c r="FZ469">
        <v>420</v>
      </c>
      <c r="GA469">
        <v>16</v>
      </c>
      <c r="GB469">
        <v>0.01</v>
      </c>
      <c r="GC469">
        <v>0.1</v>
      </c>
      <c r="GD469">
        <v>-40.04271</v>
      </c>
      <c r="GE469">
        <v>-1.050968105065606</v>
      </c>
      <c r="GF469">
        <v>0.1155136610968593</v>
      </c>
      <c r="GG469">
        <v>0</v>
      </c>
      <c r="GH469">
        <v>424.9538529411765</v>
      </c>
      <c r="GI469">
        <v>-0.1190374351721126</v>
      </c>
      <c r="GJ469">
        <v>0.2311985564214217</v>
      </c>
      <c r="GK469">
        <v>-1</v>
      </c>
      <c r="GL469">
        <v>1.8354565</v>
      </c>
      <c r="GM469">
        <v>-0.3000950093808671</v>
      </c>
      <c r="GN469">
        <v>0.0297952928790774</v>
      </c>
      <c r="GO469">
        <v>0</v>
      </c>
      <c r="GP469">
        <v>0</v>
      </c>
      <c r="GQ469">
        <v>2</v>
      </c>
      <c r="GR469" t="s">
        <v>482</v>
      </c>
      <c r="GS469">
        <v>3.1362</v>
      </c>
      <c r="GT469">
        <v>2.69072</v>
      </c>
      <c r="GU469">
        <v>0.182423</v>
      </c>
      <c r="GV469">
        <v>0.184871</v>
      </c>
      <c r="GW469">
        <v>0.105201</v>
      </c>
      <c r="GX469">
        <v>0.0983822</v>
      </c>
      <c r="GY469">
        <v>25994</v>
      </c>
      <c r="GZ469">
        <v>25964.2</v>
      </c>
      <c r="HA469">
        <v>29555.2</v>
      </c>
      <c r="HB469">
        <v>29436.2</v>
      </c>
      <c r="HC469">
        <v>34940.4</v>
      </c>
      <c r="HD469">
        <v>35156.9</v>
      </c>
      <c r="HE469">
        <v>41589.6</v>
      </c>
      <c r="HF469">
        <v>41823.4</v>
      </c>
      <c r="HG469">
        <v>1.9257</v>
      </c>
      <c r="HH469">
        <v>1.87602</v>
      </c>
      <c r="HI469">
        <v>0.0967085</v>
      </c>
      <c r="HJ469">
        <v>0</v>
      </c>
      <c r="HK469">
        <v>28.4629</v>
      </c>
      <c r="HL469">
        <v>999.9</v>
      </c>
      <c r="HM469">
        <v>50.4</v>
      </c>
      <c r="HN469">
        <v>31.5</v>
      </c>
      <c r="HO469">
        <v>25.8807</v>
      </c>
      <c r="HP469">
        <v>62.0498</v>
      </c>
      <c r="HQ469">
        <v>25.7732</v>
      </c>
      <c r="HR469">
        <v>1</v>
      </c>
      <c r="HS469">
        <v>0.06657009999999999</v>
      </c>
      <c r="HT469">
        <v>-0.348164</v>
      </c>
      <c r="HU469">
        <v>20.3391</v>
      </c>
      <c r="HV469">
        <v>5.21789</v>
      </c>
      <c r="HW469">
        <v>12.014</v>
      </c>
      <c r="HX469">
        <v>4.9889</v>
      </c>
      <c r="HY469">
        <v>3.28795</v>
      </c>
      <c r="HZ469">
        <v>9999</v>
      </c>
      <c r="IA469">
        <v>9999</v>
      </c>
      <c r="IB469">
        <v>9999</v>
      </c>
      <c r="IC469">
        <v>999.9</v>
      </c>
      <c r="ID469">
        <v>1.86758</v>
      </c>
      <c r="IE469">
        <v>1.86674</v>
      </c>
      <c r="IF469">
        <v>1.86601</v>
      </c>
      <c r="IG469">
        <v>1.866</v>
      </c>
      <c r="IH469">
        <v>1.86789</v>
      </c>
      <c r="II469">
        <v>1.87027</v>
      </c>
      <c r="IJ469">
        <v>1.8689</v>
      </c>
      <c r="IK469">
        <v>1.87042</v>
      </c>
      <c r="IL469">
        <v>0</v>
      </c>
      <c r="IM469">
        <v>0</v>
      </c>
      <c r="IN469">
        <v>0</v>
      </c>
      <c r="IO469">
        <v>0</v>
      </c>
      <c r="IP469" t="s">
        <v>443</v>
      </c>
      <c r="IQ469" t="s">
        <v>444</v>
      </c>
      <c r="IR469" t="s">
        <v>445</v>
      </c>
      <c r="IS469" t="s">
        <v>445</v>
      </c>
      <c r="IT469" t="s">
        <v>445</v>
      </c>
      <c r="IU469" t="s">
        <v>445</v>
      </c>
      <c r="IV469">
        <v>0</v>
      </c>
      <c r="IW469">
        <v>100</v>
      </c>
      <c r="IX469">
        <v>100</v>
      </c>
      <c r="IY469">
        <v>-0.12</v>
      </c>
      <c r="IZ469">
        <v>0.1453</v>
      </c>
      <c r="JA469">
        <v>0.1520806729546384</v>
      </c>
      <c r="JB469">
        <v>0.0003178419753343253</v>
      </c>
      <c r="JC469">
        <v>-6.012475575984678E-07</v>
      </c>
      <c r="JD469">
        <v>7.594320938325871E-11</v>
      </c>
      <c r="JE469">
        <v>-0.06537213769188976</v>
      </c>
      <c r="JF469">
        <v>-0.002779077146552394</v>
      </c>
      <c r="JG469">
        <v>0.0007843295920201409</v>
      </c>
      <c r="JH469">
        <v>-1.211717912536145E-05</v>
      </c>
      <c r="JI469">
        <v>4</v>
      </c>
      <c r="JJ469">
        <v>2338</v>
      </c>
      <c r="JK469">
        <v>1</v>
      </c>
      <c r="JL469">
        <v>27</v>
      </c>
      <c r="JM469">
        <v>190112.2</v>
      </c>
      <c r="JN469">
        <v>190112.3</v>
      </c>
      <c r="JO469">
        <v>2.32422</v>
      </c>
      <c r="JP469">
        <v>2.24609</v>
      </c>
      <c r="JQ469">
        <v>1.39648</v>
      </c>
      <c r="JR469">
        <v>2.34863</v>
      </c>
      <c r="JS469">
        <v>1.49536</v>
      </c>
      <c r="JT469">
        <v>2.69165</v>
      </c>
      <c r="JU469">
        <v>36.5051</v>
      </c>
      <c r="JV469">
        <v>24.07</v>
      </c>
      <c r="JW469">
        <v>18</v>
      </c>
      <c r="JX469">
        <v>488.841</v>
      </c>
      <c r="JY469">
        <v>447.623</v>
      </c>
      <c r="JZ469">
        <v>28.5627</v>
      </c>
      <c r="KA469">
        <v>28.4535</v>
      </c>
      <c r="KB469">
        <v>30</v>
      </c>
      <c r="KC469">
        <v>28.2819</v>
      </c>
      <c r="KD469">
        <v>28.2103</v>
      </c>
      <c r="KE469">
        <v>46.557</v>
      </c>
      <c r="KF469">
        <v>22.5308</v>
      </c>
      <c r="KG469">
        <v>60.2606</v>
      </c>
      <c r="KH469">
        <v>28.5589</v>
      </c>
      <c r="KI469">
        <v>1155.79</v>
      </c>
      <c r="KJ469">
        <v>21.9379</v>
      </c>
      <c r="KK469">
        <v>101.011</v>
      </c>
      <c r="KL469">
        <v>100.568</v>
      </c>
    </row>
    <row r="470" spans="1:298">
      <c r="A470">
        <v>454</v>
      </c>
      <c r="B470">
        <v>1758654161.6</v>
      </c>
      <c r="C470">
        <v>12535.59999990463</v>
      </c>
      <c r="D470" t="s">
        <v>1356</v>
      </c>
      <c r="E470" t="s">
        <v>1357</v>
      </c>
      <c r="F470">
        <v>5</v>
      </c>
      <c r="G470" t="s">
        <v>1219</v>
      </c>
      <c r="H470" t="s">
        <v>437</v>
      </c>
      <c r="I470" t="s">
        <v>438</v>
      </c>
      <c r="J470">
        <v>1758654154.1</v>
      </c>
      <c r="K470">
        <f>(L470)/1000</f>
        <v>0</v>
      </c>
      <c r="L470">
        <f>IF(DQ470, AO470, AI470)</f>
        <v>0</v>
      </c>
      <c r="M470">
        <f>IF(DQ470, AJ470, AH470)</f>
        <v>0</v>
      </c>
      <c r="N470">
        <f>DS470 - IF(AV470&gt;1, M470*DM470*100.0/(AX470), 0)</f>
        <v>0</v>
      </c>
      <c r="O470">
        <f>((U470-K470/2)*N470-M470)/(U470+K470/2)</f>
        <v>0</v>
      </c>
      <c r="P470">
        <f>O470*(DZ470+EA470)/1000.0</f>
        <v>0</v>
      </c>
      <c r="Q470">
        <f>(DS470 - IF(AV470&gt;1, M470*DM470*100.0/(AX470), 0))*(DZ470+EA470)/1000.0</f>
        <v>0</v>
      </c>
      <c r="R470">
        <f>2.0/((1/T470-1/S470)+SIGN(T470)*SQRT((1/T470-1/S470)*(1/T470-1/S470) + 4*DN470/((DN470+1)*(DN470+1))*(2*1/T470*1/S470-1/S470*1/S470)))</f>
        <v>0</v>
      </c>
      <c r="S470">
        <f>IF(LEFT(DO470,1)&lt;&gt;"0",IF(LEFT(DO470,1)="1",3.0,DP470),$D$5+$E$5*(EG470*DZ470/($K$5*1000))+$F$5*(EG470*DZ470/($K$5*1000))*MAX(MIN(DM470,$J$5),$I$5)*MAX(MIN(DM470,$J$5),$I$5)+$G$5*MAX(MIN(DM470,$J$5),$I$5)*(EG470*DZ470/($K$5*1000))+$H$5*(EG470*DZ470/($K$5*1000))*(EG470*DZ470/($K$5*1000)))</f>
        <v>0</v>
      </c>
      <c r="T470">
        <f>K470*(1000-(1000*0.61365*exp(17.502*X470/(240.97+X470))/(DZ470+EA470)+DU470)/2)/(1000*0.61365*exp(17.502*X470/(240.97+X470))/(DZ470+EA470)-DU470)</f>
        <v>0</v>
      </c>
      <c r="U470">
        <f>1/((DN470+1)/(R470/1.6)+1/(S470/1.37)) + DN470/((DN470+1)/(R470/1.6) + DN470/(S470/1.37))</f>
        <v>0</v>
      </c>
      <c r="V470">
        <f>(DI470*DL470)</f>
        <v>0</v>
      </c>
      <c r="W470">
        <f>(EB470+(V470+2*0.95*5.67E-8*(((EB470+$B$7)+273)^4-(EB470+273)^4)-44100*K470)/(1.84*29.3*S470+8*0.95*5.67E-8*(EB470+273)^3))</f>
        <v>0</v>
      </c>
      <c r="X470">
        <f>($C$7*EC470+$D$7*ED470+$E$7*W470)</f>
        <v>0</v>
      </c>
      <c r="Y470">
        <f>0.61365*exp(17.502*X470/(240.97+X470))</f>
        <v>0</v>
      </c>
      <c r="Z470">
        <f>(AA470/AB470*100)</f>
        <v>0</v>
      </c>
      <c r="AA470">
        <f>DU470*(DZ470+EA470)/1000</f>
        <v>0</v>
      </c>
      <c r="AB470">
        <f>0.61365*exp(17.502*EB470/(240.97+EB470))</f>
        <v>0</v>
      </c>
      <c r="AC470">
        <f>(Y470-DU470*(DZ470+EA470)/1000)</f>
        <v>0</v>
      </c>
      <c r="AD470">
        <f>(-K470*44100)</f>
        <v>0</v>
      </c>
      <c r="AE470">
        <f>2*29.3*S470*0.92*(EB470-X470)</f>
        <v>0</v>
      </c>
      <c r="AF470">
        <f>2*0.95*5.67E-8*(((EB470+$B$7)+273)^4-(X470+273)^4)</f>
        <v>0</v>
      </c>
      <c r="AG470">
        <f>V470+AF470+AD470+AE470</f>
        <v>0</v>
      </c>
      <c r="AH470">
        <f>DY470*AV470*(DT470-DS470*(1000-AV470*DV470)/(1000-AV470*DU470))/(100*DM470)</f>
        <v>0</v>
      </c>
      <c r="AI470">
        <f>1000*DY470*AV470*(DU470-DV470)/(100*DM470*(1000-AV470*DU470))</f>
        <v>0</v>
      </c>
      <c r="AJ470">
        <f>(AK470 - AL470 - DZ470*1E3/(8.314*(EB470+273.15)) * AN470/DY470 * AM470) * DY470/(100*DM470) * (1000 - DV470)/1000</f>
        <v>0</v>
      </c>
      <c r="AK470">
        <v>1169.584306422739</v>
      </c>
      <c r="AL470">
        <v>1139.30006060606</v>
      </c>
      <c r="AM470">
        <v>3.444961839270043</v>
      </c>
      <c r="AN470">
        <v>64.96045199614291</v>
      </c>
      <c r="AO470">
        <f>(AQ470 - AP470 + DZ470*1E3/(8.314*(EB470+273.15)) * AS470/DY470 * AR470) * DY470/(100*DM470) * 1000/(1000 - AQ470)</f>
        <v>0</v>
      </c>
      <c r="AP470">
        <v>21.86788983137233</v>
      </c>
      <c r="AQ470">
        <v>23.64863030303029</v>
      </c>
      <c r="AR470">
        <v>-1.874269483796931E-05</v>
      </c>
      <c r="AS470">
        <v>107.0869197867366</v>
      </c>
      <c r="AT470">
        <v>1</v>
      </c>
      <c r="AU470">
        <v>0</v>
      </c>
      <c r="AV470">
        <f>IF(AT470*$H$13&gt;=AX470,1.0,(AX470/(AX470-AT470*$H$13)))</f>
        <v>0</v>
      </c>
      <c r="AW470">
        <f>(AV470-1)*100</f>
        <v>0</v>
      </c>
      <c r="AX470">
        <f>MAX(0,($B$13+$C$13*EG470)/(1+$D$13*EG470)*DZ470/(EB470+273)*$E$13)</f>
        <v>0</v>
      </c>
      <c r="AY470" t="s">
        <v>439</v>
      </c>
      <c r="AZ470" t="s">
        <v>439</v>
      </c>
      <c r="BA470">
        <v>0</v>
      </c>
      <c r="BB470">
        <v>0</v>
      </c>
      <c r="BC470">
        <f>1-BA470/BB470</f>
        <v>0</v>
      </c>
      <c r="BD470">
        <v>0</v>
      </c>
      <c r="BE470" t="s">
        <v>439</v>
      </c>
      <c r="BF470" t="s">
        <v>439</v>
      </c>
      <c r="BG470">
        <v>0</v>
      </c>
      <c r="BH470">
        <v>0</v>
      </c>
      <c r="BI470">
        <f>1-BG470/BH470</f>
        <v>0</v>
      </c>
      <c r="BJ470">
        <v>0.5</v>
      </c>
      <c r="BK470">
        <f>DJ470</f>
        <v>0</v>
      </c>
      <c r="BL470">
        <f>M470</f>
        <v>0</v>
      </c>
      <c r="BM470">
        <f>BI470*BJ470*BK470</f>
        <v>0</v>
      </c>
      <c r="BN470">
        <f>(BL470-BD470)/BK470</f>
        <v>0</v>
      </c>
      <c r="BO470">
        <f>(BB470-BH470)/BH470</f>
        <v>0</v>
      </c>
      <c r="BP470">
        <f>BA470/(BC470+BA470/BH470)</f>
        <v>0</v>
      </c>
      <c r="BQ470" t="s">
        <v>439</v>
      </c>
      <c r="BR470">
        <v>0</v>
      </c>
      <c r="BS470">
        <f>IF(BR470&lt;&gt;0, BR470, BP470)</f>
        <v>0</v>
      </c>
      <c r="BT470">
        <f>1-BS470/BH470</f>
        <v>0</v>
      </c>
      <c r="BU470">
        <f>(BH470-BG470)/(BH470-BS470)</f>
        <v>0</v>
      </c>
      <c r="BV470">
        <f>(BB470-BH470)/(BB470-BS470)</f>
        <v>0</v>
      </c>
      <c r="BW470">
        <f>(BH470-BG470)/(BH470-BA470)</f>
        <v>0</v>
      </c>
      <c r="BX470">
        <f>(BB470-BH470)/(BB470-BA470)</f>
        <v>0</v>
      </c>
      <c r="BY470">
        <f>(BU470*BS470/BG470)</f>
        <v>0</v>
      </c>
      <c r="BZ470">
        <f>(1-BY470)</f>
        <v>0</v>
      </c>
      <c r="DI470">
        <f>$B$11*EH470+$C$11*EI470+$F$11*ET470*(1-EW470)</f>
        <v>0</v>
      </c>
      <c r="DJ470">
        <f>DI470*DK470</f>
        <v>0</v>
      </c>
      <c r="DK470">
        <f>($B$11*$D$9+$C$11*$D$9+$F$11*((FG470+EY470)/MAX(FG470+EY470+FH470, 0.1)*$I$9+FH470/MAX(FG470+EY470+FH470, 0.1)*$J$9))/($B$11+$C$11+$F$11)</f>
        <v>0</v>
      </c>
      <c r="DL470">
        <f>($B$11*$K$9+$C$11*$K$9+$F$11*((FG470+EY470)/MAX(FG470+EY470+FH470, 0.1)*$P$9+FH470/MAX(FG470+EY470+FH470, 0.1)*$Q$9))/($B$11+$C$11+$F$11)</f>
        <v>0</v>
      </c>
      <c r="DM470">
        <v>2.96</v>
      </c>
      <c r="DN470">
        <v>0.5</v>
      </c>
      <c r="DO470" t="s">
        <v>440</v>
      </c>
      <c r="DP470">
        <v>2</v>
      </c>
      <c r="DQ470" t="b">
        <v>1</v>
      </c>
      <c r="DR470">
        <v>1758654154.1</v>
      </c>
      <c r="DS470">
        <v>1088.844444444444</v>
      </c>
      <c r="DT470">
        <v>1129.023703703704</v>
      </c>
      <c r="DU470">
        <v>23.65514444444445</v>
      </c>
      <c r="DV470">
        <v>21.85452962962963</v>
      </c>
      <c r="DW470">
        <v>1088.961111111111</v>
      </c>
      <c r="DX470">
        <v>23.50978518518519</v>
      </c>
      <c r="DY470">
        <v>500.0181481481482</v>
      </c>
      <c r="DZ470">
        <v>90.38750000000002</v>
      </c>
      <c r="EA470">
        <v>0.03032671481481481</v>
      </c>
      <c r="EB470">
        <v>30.15031481481481</v>
      </c>
      <c r="EC470">
        <v>30.03752962962963</v>
      </c>
      <c r="ED470">
        <v>999.9000000000001</v>
      </c>
      <c r="EE470">
        <v>0</v>
      </c>
      <c r="EF470">
        <v>0</v>
      </c>
      <c r="EG470">
        <v>10005.39259259259</v>
      </c>
      <c r="EH470">
        <v>0</v>
      </c>
      <c r="EI470">
        <v>11.8598</v>
      </c>
      <c r="EJ470">
        <v>-40.17913333333334</v>
      </c>
      <c r="EK470">
        <v>1115.225555555556</v>
      </c>
      <c r="EL470">
        <v>1154.249629629629</v>
      </c>
      <c r="EM470">
        <v>1.800597407407408</v>
      </c>
      <c r="EN470">
        <v>1129.023703703704</v>
      </c>
      <c r="EO470">
        <v>21.85452962962963</v>
      </c>
      <c r="EP470">
        <v>2.138128518518518</v>
      </c>
      <c r="EQ470">
        <v>1.975377037037037</v>
      </c>
      <c r="ER470">
        <v>18.50611481481481</v>
      </c>
      <c r="ES470">
        <v>17.24834074074074</v>
      </c>
      <c r="ET470">
        <v>2000.012962962963</v>
      </c>
      <c r="EU470">
        <v>0.9799974444444444</v>
      </c>
      <c r="EV470">
        <v>0.02000265185185186</v>
      </c>
      <c r="EW470">
        <v>0</v>
      </c>
      <c r="EX470">
        <v>424.8954814814814</v>
      </c>
      <c r="EY470">
        <v>5.00097</v>
      </c>
      <c r="EZ470">
        <v>8635.46962962963</v>
      </c>
      <c r="FA470">
        <v>16707.67407407407</v>
      </c>
      <c r="FB470">
        <v>40.68699999999999</v>
      </c>
      <c r="FC470">
        <v>41.0574074074074</v>
      </c>
      <c r="FD470">
        <v>40.625</v>
      </c>
      <c r="FE470">
        <v>40.625</v>
      </c>
      <c r="FF470">
        <v>41.25</v>
      </c>
      <c r="FG470">
        <v>1955.104074074074</v>
      </c>
      <c r="FH470">
        <v>39.90111111111111</v>
      </c>
      <c r="FI470">
        <v>0</v>
      </c>
      <c r="FJ470">
        <v>1758654162.6</v>
      </c>
      <c r="FK470">
        <v>0</v>
      </c>
      <c r="FL470">
        <v>424.918</v>
      </c>
      <c r="FM470">
        <v>-1.166769241542717</v>
      </c>
      <c r="FN470">
        <v>-11.99230769679379</v>
      </c>
      <c r="FO470">
        <v>8635.4012</v>
      </c>
      <c r="FP470">
        <v>15</v>
      </c>
      <c r="FQ470">
        <v>0</v>
      </c>
      <c r="FR470" t="s">
        <v>441</v>
      </c>
      <c r="FS470">
        <v>1747247426.5</v>
      </c>
      <c r="FT470">
        <v>1747247420.5</v>
      </c>
      <c r="FU470">
        <v>0</v>
      </c>
      <c r="FV470">
        <v>1.027</v>
      </c>
      <c r="FW470">
        <v>0.031</v>
      </c>
      <c r="FX470">
        <v>0.02</v>
      </c>
      <c r="FY470">
        <v>0.05</v>
      </c>
      <c r="FZ470">
        <v>420</v>
      </c>
      <c r="GA470">
        <v>16</v>
      </c>
      <c r="GB470">
        <v>0.01</v>
      </c>
      <c r="GC470">
        <v>0.1</v>
      </c>
      <c r="GD470">
        <v>-40.1120625</v>
      </c>
      <c r="GE470">
        <v>-1.117333958724198</v>
      </c>
      <c r="GF470">
        <v>0.1193635532470028</v>
      </c>
      <c r="GG470">
        <v>0</v>
      </c>
      <c r="GH470">
        <v>424.9387647058824</v>
      </c>
      <c r="GI470">
        <v>-0.3850572961269467</v>
      </c>
      <c r="GJ470">
        <v>0.2317868009772479</v>
      </c>
      <c r="GK470">
        <v>-1</v>
      </c>
      <c r="GL470">
        <v>1.81866575</v>
      </c>
      <c r="GM470">
        <v>-0.3018422138836827</v>
      </c>
      <c r="GN470">
        <v>0.02998196390227798</v>
      </c>
      <c r="GO470">
        <v>0</v>
      </c>
      <c r="GP470">
        <v>0</v>
      </c>
      <c r="GQ470">
        <v>2</v>
      </c>
      <c r="GR470" t="s">
        <v>482</v>
      </c>
      <c r="GS470">
        <v>3.13611</v>
      </c>
      <c r="GT470">
        <v>2.69051</v>
      </c>
      <c r="GU470">
        <v>0.184194</v>
      </c>
      <c r="GV470">
        <v>0.186583</v>
      </c>
      <c r="GW470">
        <v>0.105183</v>
      </c>
      <c r="GX470">
        <v>0.09839970000000001</v>
      </c>
      <c r="GY470">
        <v>25937.3</v>
      </c>
      <c r="GZ470">
        <v>25909.7</v>
      </c>
      <c r="HA470">
        <v>29554.8</v>
      </c>
      <c r="HB470">
        <v>29436.3</v>
      </c>
      <c r="HC470">
        <v>34940.7</v>
      </c>
      <c r="HD470">
        <v>35156.5</v>
      </c>
      <c r="HE470">
        <v>41589.1</v>
      </c>
      <c r="HF470">
        <v>41823.8</v>
      </c>
      <c r="HG470">
        <v>1.92528</v>
      </c>
      <c r="HH470">
        <v>1.87598</v>
      </c>
      <c r="HI470">
        <v>0.096336</v>
      </c>
      <c r="HJ470">
        <v>0</v>
      </c>
      <c r="HK470">
        <v>28.4605</v>
      </c>
      <c r="HL470">
        <v>999.9</v>
      </c>
      <c r="HM470">
        <v>50.4</v>
      </c>
      <c r="HN470">
        <v>31.5</v>
      </c>
      <c r="HO470">
        <v>25.8815</v>
      </c>
      <c r="HP470">
        <v>62.1198</v>
      </c>
      <c r="HQ470">
        <v>25.7051</v>
      </c>
      <c r="HR470">
        <v>1</v>
      </c>
      <c r="HS470">
        <v>0.0665955</v>
      </c>
      <c r="HT470">
        <v>-0.319071</v>
      </c>
      <c r="HU470">
        <v>20.3393</v>
      </c>
      <c r="HV470">
        <v>5.21729</v>
      </c>
      <c r="HW470">
        <v>12.0125</v>
      </c>
      <c r="HX470">
        <v>4.98835</v>
      </c>
      <c r="HY470">
        <v>3.28783</v>
      </c>
      <c r="HZ470">
        <v>9999</v>
      </c>
      <c r="IA470">
        <v>9999</v>
      </c>
      <c r="IB470">
        <v>9999</v>
      </c>
      <c r="IC470">
        <v>999.9</v>
      </c>
      <c r="ID470">
        <v>1.86755</v>
      </c>
      <c r="IE470">
        <v>1.86674</v>
      </c>
      <c r="IF470">
        <v>1.866</v>
      </c>
      <c r="IG470">
        <v>1.866</v>
      </c>
      <c r="IH470">
        <v>1.86786</v>
      </c>
      <c r="II470">
        <v>1.87027</v>
      </c>
      <c r="IJ470">
        <v>1.8689</v>
      </c>
      <c r="IK470">
        <v>1.87042</v>
      </c>
      <c r="IL470">
        <v>0</v>
      </c>
      <c r="IM470">
        <v>0</v>
      </c>
      <c r="IN470">
        <v>0</v>
      </c>
      <c r="IO470">
        <v>0</v>
      </c>
      <c r="IP470" t="s">
        <v>443</v>
      </c>
      <c r="IQ470" t="s">
        <v>444</v>
      </c>
      <c r="IR470" t="s">
        <v>445</v>
      </c>
      <c r="IS470" t="s">
        <v>445</v>
      </c>
      <c r="IT470" t="s">
        <v>445</v>
      </c>
      <c r="IU470" t="s">
        <v>445</v>
      </c>
      <c r="IV470">
        <v>0</v>
      </c>
      <c r="IW470">
        <v>100</v>
      </c>
      <c r="IX470">
        <v>100</v>
      </c>
      <c r="IY470">
        <v>-0.14</v>
      </c>
      <c r="IZ470">
        <v>0.1453</v>
      </c>
      <c r="JA470">
        <v>0.1520806729546384</v>
      </c>
      <c r="JB470">
        <v>0.0003178419753343253</v>
      </c>
      <c r="JC470">
        <v>-6.012475575984678E-07</v>
      </c>
      <c r="JD470">
        <v>7.594320938325871E-11</v>
      </c>
      <c r="JE470">
        <v>-0.06537213769188976</v>
      </c>
      <c r="JF470">
        <v>-0.002779077146552394</v>
      </c>
      <c r="JG470">
        <v>0.0007843295920201409</v>
      </c>
      <c r="JH470">
        <v>-1.211717912536145E-05</v>
      </c>
      <c r="JI470">
        <v>4</v>
      </c>
      <c r="JJ470">
        <v>2338</v>
      </c>
      <c r="JK470">
        <v>1</v>
      </c>
      <c r="JL470">
        <v>27</v>
      </c>
      <c r="JM470">
        <v>190112.3</v>
      </c>
      <c r="JN470">
        <v>190112.4</v>
      </c>
      <c r="JO470">
        <v>2.34985</v>
      </c>
      <c r="JP470">
        <v>2.24976</v>
      </c>
      <c r="JQ470">
        <v>1.39648</v>
      </c>
      <c r="JR470">
        <v>2.34863</v>
      </c>
      <c r="JS470">
        <v>1.49536</v>
      </c>
      <c r="JT470">
        <v>2.55249</v>
      </c>
      <c r="JU470">
        <v>36.5051</v>
      </c>
      <c r="JV470">
        <v>24.0612</v>
      </c>
      <c r="JW470">
        <v>18</v>
      </c>
      <c r="JX470">
        <v>488.574</v>
      </c>
      <c r="JY470">
        <v>447.592</v>
      </c>
      <c r="JZ470">
        <v>28.5241</v>
      </c>
      <c r="KA470">
        <v>28.4535</v>
      </c>
      <c r="KB470">
        <v>30.0001</v>
      </c>
      <c r="KC470">
        <v>28.2819</v>
      </c>
      <c r="KD470">
        <v>28.2103</v>
      </c>
      <c r="KE470">
        <v>47.1299</v>
      </c>
      <c r="KF470">
        <v>22.2472</v>
      </c>
      <c r="KG470">
        <v>60.2606</v>
      </c>
      <c r="KH470">
        <v>28.5193</v>
      </c>
      <c r="KI470">
        <v>1175.84</v>
      </c>
      <c r="KJ470">
        <v>21.9631</v>
      </c>
      <c r="KK470">
        <v>101.009</v>
      </c>
      <c r="KL470">
        <v>100.569</v>
      </c>
    </row>
    <row r="471" spans="1:298">
      <c r="A471">
        <v>455</v>
      </c>
      <c r="B471">
        <v>1758654166.6</v>
      </c>
      <c r="C471">
        <v>12540.59999990463</v>
      </c>
      <c r="D471" t="s">
        <v>1358</v>
      </c>
      <c r="E471" t="s">
        <v>1359</v>
      </c>
      <c r="F471">
        <v>5</v>
      </c>
      <c r="G471" t="s">
        <v>1219</v>
      </c>
      <c r="H471" t="s">
        <v>437</v>
      </c>
      <c r="I471" t="s">
        <v>438</v>
      </c>
      <c r="J471">
        <v>1758654158.814285</v>
      </c>
      <c r="K471">
        <f>(L471)/1000</f>
        <v>0</v>
      </c>
      <c r="L471">
        <f>IF(DQ471, AO471, AI471)</f>
        <v>0</v>
      </c>
      <c r="M471">
        <f>IF(DQ471, AJ471, AH471)</f>
        <v>0</v>
      </c>
      <c r="N471">
        <f>DS471 - IF(AV471&gt;1, M471*DM471*100.0/(AX471), 0)</f>
        <v>0</v>
      </c>
      <c r="O471">
        <f>((U471-K471/2)*N471-M471)/(U471+K471/2)</f>
        <v>0</v>
      </c>
      <c r="P471">
        <f>O471*(DZ471+EA471)/1000.0</f>
        <v>0</v>
      </c>
      <c r="Q471">
        <f>(DS471 - IF(AV471&gt;1, M471*DM471*100.0/(AX471), 0))*(DZ471+EA471)/1000.0</f>
        <v>0</v>
      </c>
      <c r="R471">
        <f>2.0/((1/T471-1/S471)+SIGN(T471)*SQRT((1/T471-1/S471)*(1/T471-1/S471) + 4*DN471/((DN471+1)*(DN471+1))*(2*1/T471*1/S471-1/S471*1/S471)))</f>
        <v>0</v>
      </c>
      <c r="S471">
        <f>IF(LEFT(DO471,1)&lt;&gt;"0",IF(LEFT(DO471,1)="1",3.0,DP471),$D$5+$E$5*(EG471*DZ471/($K$5*1000))+$F$5*(EG471*DZ471/($K$5*1000))*MAX(MIN(DM471,$J$5),$I$5)*MAX(MIN(DM471,$J$5),$I$5)+$G$5*MAX(MIN(DM471,$J$5),$I$5)*(EG471*DZ471/($K$5*1000))+$H$5*(EG471*DZ471/($K$5*1000))*(EG471*DZ471/($K$5*1000)))</f>
        <v>0</v>
      </c>
      <c r="T471">
        <f>K471*(1000-(1000*0.61365*exp(17.502*X471/(240.97+X471))/(DZ471+EA471)+DU471)/2)/(1000*0.61365*exp(17.502*X471/(240.97+X471))/(DZ471+EA471)-DU471)</f>
        <v>0</v>
      </c>
      <c r="U471">
        <f>1/((DN471+1)/(R471/1.6)+1/(S471/1.37)) + DN471/((DN471+1)/(R471/1.6) + DN471/(S471/1.37))</f>
        <v>0</v>
      </c>
      <c r="V471">
        <f>(DI471*DL471)</f>
        <v>0</v>
      </c>
      <c r="W471">
        <f>(EB471+(V471+2*0.95*5.67E-8*(((EB471+$B$7)+273)^4-(EB471+273)^4)-44100*K471)/(1.84*29.3*S471+8*0.95*5.67E-8*(EB471+273)^3))</f>
        <v>0</v>
      </c>
      <c r="X471">
        <f>($C$7*EC471+$D$7*ED471+$E$7*W471)</f>
        <v>0</v>
      </c>
      <c r="Y471">
        <f>0.61365*exp(17.502*X471/(240.97+X471))</f>
        <v>0</v>
      </c>
      <c r="Z471">
        <f>(AA471/AB471*100)</f>
        <v>0</v>
      </c>
      <c r="AA471">
        <f>DU471*(DZ471+EA471)/1000</f>
        <v>0</v>
      </c>
      <c r="AB471">
        <f>0.61365*exp(17.502*EB471/(240.97+EB471))</f>
        <v>0</v>
      </c>
      <c r="AC471">
        <f>(Y471-DU471*(DZ471+EA471)/1000)</f>
        <v>0</v>
      </c>
      <c r="AD471">
        <f>(-K471*44100)</f>
        <v>0</v>
      </c>
      <c r="AE471">
        <f>2*29.3*S471*0.92*(EB471-X471)</f>
        <v>0</v>
      </c>
      <c r="AF471">
        <f>2*0.95*5.67E-8*(((EB471+$B$7)+273)^4-(X471+273)^4)</f>
        <v>0</v>
      </c>
      <c r="AG471">
        <f>V471+AF471+AD471+AE471</f>
        <v>0</v>
      </c>
      <c r="AH471">
        <f>DY471*AV471*(DT471-DS471*(1000-AV471*DV471)/(1000-AV471*DU471))/(100*DM471)</f>
        <v>0</v>
      </c>
      <c r="AI471">
        <f>1000*DY471*AV471*(DU471-DV471)/(100*DM471*(1000-AV471*DU471))</f>
        <v>0</v>
      </c>
      <c r="AJ471">
        <f>(AK471 - AL471 - DZ471*1E3/(8.314*(EB471+273.15)) * AN471/DY471 * AM471) * DY471/(100*DM471) * (1000 - DV471)/1000</f>
        <v>0</v>
      </c>
      <c r="AK471">
        <v>1186.705976622327</v>
      </c>
      <c r="AL471">
        <v>1156.584</v>
      </c>
      <c r="AM471">
        <v>3.462454048299263</v>
      </c>
      <c r="AN471">
        <v>64.96045199614291</v>
      </c>
      <c r="AO471">
        <f>(AQ471 - AP471 + DZ471*1E3/(8.314*(EB471+273.15)) * AS471/DY471 * AR471) * DY471/(100*DM471) * 1000/(1000 - AQ471)</f>
        <v>0</v>
      </c>
      <c r="AP471">
        <v>21.89667105030597</v>
      </c>
      <c r="AQ471">
        <v>23.64228848484848</v>
      </c>
      <c r="AR471">
        <v>-1.1939045074473E-05</v>
      </c>
      <c r="AS471">
        <v>107.0869197867366</v>
      </c>
      <c r="AT471">
        <v>1</v>
      </c>
      <c r="AU471">
        <v>0</v>
      </c>
      <c r="AV471">
        <f>IF(AT471*$H$13&gt;=AX471,1.0,(AX471/(AX471-AT471*$H$13)))</f>
        <v>0</v>
      </c>
      <c r="AW471">
        <f>(AV471-1)*100</f>
        <v>0</v>
      </c>
      <c r="AX471">
        <f>MAX(0,($B$13+$C$13*EG471)/(1+$D$13*EG471)*DZ471/(EB471+273)*$E$13)</f>
        <v>0</v>
      </c>
      <c r="AY471" t="s">
        <v>439</v>
      </c>
      <c r="AZ471" t="s">
        <v>439</v>
      </c>
      <c r="BA471">
        <v>0</v>
      </c>
      <c r="BB471">
        <v>0</v>
      </c>
      <c r="BC471">
        <f>1-BA471/BB471</f>
        <v>0</v>
      </c>
      <c r="BD471">
        <v>0</v>
      </c>
      <c r="BE471" t="s">
        <v>439</v>
      </c>
      <c r="BF471" t="s">
        <v>439</v>
      </c>
      <c r="BG471">
        <v>0</v>
      </c>
      <c r="BH471">
        <v>0</v>
      </c>
      <c r="BI471">
        <f>1-BG471/BH471</f>
        <v>0</v>
      </c>
      <c r="BJ471">
        <v>0.5</v>
      </c>
      <c r="BK471">
        <f>DJ471</f>
        <v>0</v>
      </c>
      <c r="BL471">
        <f>M471</f>
        <v>0</v>
      </c>
      <c r="BM471">
        <f>BI471*BJ471*BK471</f>
        <v>0</v>
      </c>
      <c r="BN471">
        <f>(BL471-BD471)/BK471</f>
        <v>0</v>
      </c>
      <c r="BO471">
        <f>(BB471-BH471)/BH471</f>
        <v>0</v>
      </c>
      <c r="BP471">
        <f>BA471/(BC471+BA471/BH471)</f>
        <v>0</v>
      </c>
      <c r="BQ471" t="s">
        <v>439</v>
      </c>
      <c r="BR471">
        <v>0</v>
      </c>
      <c r="BS471">
        <f>IF(BR471&lt;&gt;0, BR471, BP471)</f>
        <v>0</v>
      </c>
      <c r="BT471">
        <f>1-BS471/BH471</f>
        <v>0</v>
      </c>
      <c r="BU471">
        <f>(BH471-BG471)/(BH471-BS471)</f>
        <v>0</v>
      </c>
      <c r="BV471">
        <f>(BB471-BH471)/(BB471-BS471)</f>
        <v>0</v>
      </c>
      <c r="BW471">
        <f>(BH471-BG471)/(BH471-BA471)</f>
        <v>0</v>
      </c>
      <c r="BX471">
        <f>(BB471-BH471)/(BB471-BA471)</f>
        <v>0</v>
      </c>
      <c r="BY471">
        <f>(BU471*BS471/BG471)</f>
        <v>0</v>
      </c>
      <c r="BZ471">
        <f>(1-BY471)</f>
        <v>0</v>
      </c>
      <c r="DI471">
        <f>$B$11*EH471+$C$11*EI471+$F$11*ET471*(1-EW471)</f>
        <v>0</v>
      </c>
      <c r="DJ471">
        <f>DI471*DK471</f>
        <v>0</v>
      </c>
      <c r="DK471">
        <f>($B$11*$D$9+$C$11*$D$9+$F$11*((FG471+EY471)/MAX(FG471+EY471+FH471, 0.1)*$I$9+FH471/MAX(FG471+EY471+FH471, 0.1)*$J$9))/($B$11+$C$11+$F$11)</f>
        <v>0</v>
      </c>
      <c r="DL471">
        <f>($B$11*$K$9+$C$11*$K$9+$F$11*((FG471+EY471)/MAX(FG471+EY471+FH471, 0.1)*$P$9+FH471/MAX(FG471+EY471+FH471, 0.1)*$Q$9))/($B$11+$C$11+$F$11)</f>
        <v>0</v>
      </c>
      <c r="DM471">
        <v>2.96</v>
      </c>
      <c r="DN471">
        <v>0.5</v>
      </c>
      <c r="DO471" t="s">
        <v>440</v>
      </c>
      <c r="DP471">
        <v>2</v>
      </c>
      <c r="DQ471" t="b">
        <v>1</v>
      </c>
      <c r="DR471">
        <v>1758654158.814285</v>
      </c>
      <c r="DS471">
        <v>1104.699285714286</v>
      </c>
      <c r="DT471">
        <v>1144.88</v>
      </c>
      <c r="DU471">
        <v>23.64988571428572</v>
      </c>
      <c r="DV471">
        <v>21.87415</v>
      </c>
      <c r="DW471">
        <v>1104.8275</v>
      </c>
      <c r="DX471">
        <v>23.50461071428571</v>
      </c>
      <c r="DY471">
        <v>499.9936071428571</v>
      </c>
      <c r="DZ471">
        <v>90.38716071428571</v>
      </c>
      <c r="EA471">
        <v>0.03040978571428571</v>
      </c>
      <c r="EB471">
        <v>30.15318571428571</v>
      </c>
      <c r="EC471">
        <v>30.03742857142857</v>
      </c>
      <c r="ED471">
        <v>999.9000000000002</v>
      </c>
      <c r="EE471">
        <v>0</v>
      </c>
      <c r="EF471">
        <v>0</v>
      </c>
      <c r="EG471">
        <v>10003.94892857143</v>
      </c>
      <c r="EH471">
        <v>0</v>
      </c>
      <c r="EI471">
        <v>11.8598</v>
      </c>
      <c r="EJ471">
        <v>-40.18074642857142</v>
      </c>
      <c r="EK471">
        <v>1131.458214285714</v>
      </c>
      <c r="EL471">
        <v>1170.483214285714</v>
      </c>
      <c r="EM471">
        <v>1.775728571428571</v>
      </c>
      <c r="EN471">
        <v>1144.88</v>
      </c>
      <c r="EO471">
        <v>21.87415</v>
      </c>
      <c r="EP471">
        <v>2.137645714285715</v>
      </c>
      <c r="EQ471">
        <v>1.977141785714286</v>
      </c>
      <c r="ER471">
        <v>18.50250714285714</v>
      </c>
      <c r="ES471">
        <v>17.26246071428572</v>
      </c>
      <c r="ET471">
        <v>2000.005714285714</v>
      </c>
      <c r="EU471">
        <v>0.9799966071428571</v>
      </c>
      <c r="EV471">
        <v>0.0200035</v>
      </c>
      <c r="EW471">
        <v>0</v>
      </c>
      <c r="EX471">
        <v>424.8451071428571</v>
      </c>
      <c r="EY471">
        <v>5.00097</v>
      </c>
      <c r="EZ471">
        <v>8635.038214285714</v>
      </c>
      <c r="FA471">
        <v>16707.6</v>
      </c>
      <c r="FB471">
        <v>40.68699999999999</v>
      </c>
      <c r="FC471">
        <v>41.05314285714284</v>
      </c>
      <c r="FD471">
        <v>40.625</v>
      </c>
      <c r="FE471">
        <v>40.625</v>
      </c>
      <c r="FF471">
        <v>41.25</v>
      </c>
      <c r="FG471">
        <v>1955.094642857143</v>
      </c>
      <c r="FH471">
        <v>39.90321428571429</v>
      </c>
      <c r="FI471">
        <v>0</v>
      </c>
      <c r="FJ471">
        <v>1758654168</v>
      </c>
      <c r="FK471">
        <v>0</v>
      </c>
      <c r="FL471">
        <v>424.8540384615384</v>
      </c>
      <c r="FM471">
        <v>-0.2913846252254875</v>
      </c>
      <c r="FN471">
        <v>3.682393193121572</v>
      </c>
      <c r="FO471">
        <v>8635.068846153845</v>
      </c>
      <c r="FP471">
        <v>15</v>
      </c>
      <c r="FQ471">
        <v>0</v>
      </c>
      <c r="FR471" t="s">
        <v>441</v>
      </c>
      <c r="FS471">
        <v>1747247426.5</v>
      </c>
      <c r="FT471">
        <v>1747247420.5</v>
      </c>
      <c r="FU471">
        <v>0</v>
      </c>
      <c r="FV471">
        <v>1.027</v>
      </c>
      <c r="FW471">
        <v>0.031</v>
      </c>
      <c r="FX471">
        <v>0.02</v>
      </c>
      <c r="FY471">
        <v>0.05</v>
      </c>
      <c r="FZ471">
        <v>420</v>
      </c>
      <c r="GA471">
        <v>16</v>
      </c>
      <c r="GB471">
        <v>0.01</v>
      </c>
      <c r="GC471">
        <v>0.1</v>
      </c>
      <c r="GD471">
        <v>-40.168615</v>
      </c>
      <c r="GE471">
        <v>-0.1833658536584444</v>
      </c>
      <c r="GF471">
        <v>0.06704622491236972</v>
      </c>
      <c r="GG471">
        <v>0</v>
      </c>
      <c r="GH471">
        <v>424.8833823529412</v>
      </c>
      <c r="GI471">
        <v>-0.5006417108951191</v>
      </c>
      <c r="GJ471">
        <v>0.2341942399836536</v>
      </c>
      <c r="GK471">
        <v>-1</v>
      </c>
      <c r="GL471">
        <v>1.78937875</v>
      </c>
      <c r="GM471">
        <v>-0.2881804502814283</v>
      </c>
      <c r="GN471">
        <v>0.02890739197744237</v>
      </c>
      <c r="GO471">
        <v>0</v>
      </c>
      <c r="GP471">
        <v>0</v>
      </c>
      <c r="GQ471">
        <v>2</v>
      </c>
      <c r="GR471" t="s">
        <v>482</v>
      </c>
      <c r="GS471">
        <v>3.13616</v>
      </c>
      <c r="GT471">
        <v>2.69105</v>
      </c>
      <c r="GU471">
        <v>0.185954</v>
      </c>
      <c r="GV471">
        <v>0.188289</v>
      </c>
      <c r="GW471">
        <v>0.105168</v>
      </c>
      <c r="GX471">
        <v>0.0984994</v>
      </c>
      <c r="GY471">
        <v>25881.2</v>
      </c>
      <c r="GZ471">
        <v>25855.6</v>
      </c>
      <c r="HA471">
        <v>29554.7</v>
      </c>
      <c r="HB471">
        <v>29436.5</v>
      </c>
      <c r="HC471">
        <v>34941.4</v>
      </c>
      <c r="HD471">
        <v>35152.7</v>
      </c>
      <c r="HE471">
        <v>41589.1</v>
      </c>
      <c r="HF471">
        <v>41824</v>
      </c>
      <c r="HG471">
        <v>1.92533</v>
      </c>
      <c r="HH471">
        <v>1.87625</v>
      </c>
      <c r="HI471">
        <v>0.09655950000000001</v>
      </c>
      <c r="HJ471">
        <v>0</v>
      </c>
      <c r="HK471">
        <v>28.4587</v>
      </c>
      <c r="HL471">
        <v>999.9</v>
      </c>
      <c r="HM471">
        <v>50.4</v>
      </c>
      <c r="HN471">
        <v>31.5</v>
      </c>
      <c r="HO471">
        <v>25.8824</v>
      </c>
      <c r="HP471">
        <v>62.0698</v>
      </c>
      <c r="HQ471">
        <v>25.8574</v>
      </c>
      <c r="HR471">
        <v>1</v>
      </c>
      <c r="HS471">
        <v>0.0666387</v>
      </c>
      <c r="HT471">
        <v>-0.310308</v>
      </c>
      <c r="HU471">
        <v>20.3394</v>
      </c>
      <c r="HV471">
        <v>5.21939</v>
      </c>
      <c r="HW471">
        <v>12.0126</v>
      </c>
      <c r="HX471">
        <v>4.9894</v>
      </c>
      <c r="HY471">
        <v>3.28815</v>
      </c>
      <c r="HZ471">
        <v>9999</v>
      </c>
      <c r="IA471">
        <v>9999</v>
      </c>
      <c r="IB471">
        <v>9999</v>
      </c>
      <c r="IC471">
        <v>999.9</v>
      </c>
      <c r="ID471">
        <v>1.86754</v>
      </c>
      <c r="IE471">
        <v>1.86675</v>
      </c>
      <c r="IF471">
        <v>1.86602</v>
      </c>
      <c r="IG471">
        <v>1.866</v>
      </c>
      <c r="IH471">
        <v>1.86786</v>
      </c>
      <c r="II471">
        <v>1.87029</v>
      </c>
      <c r="IJ471">
        <v>1.86891</v>
      </c>
      <c r="IK471">
        <v>1.87042</v>
      </c>
      <c r="IL471">
        <v>0</v>
      </c>
      <c r="IM471">
        <v>0</v>
      </c>
      <c r="IN471">
        <v>0</v>
      </c>
      <c r="IO471">
        <v>0</v>
      </c>
      <c r="IP471" t="s">
        <v>443</v>
      </c>
      <c r="IQ471" t="s">
        <v>444</v>
      </c>
      <c r="IR471" t="s">
        <v>445</v>
      </c>
      <c r="IS471" t="s">
        <v>445</v>
      </c>
      <c r="IT471" t="s">
        <v>445</v>
      </c>
      <c r="IU471" t="s">
        <v>445</v>
      </c>
      <c r="IV471">
        <v>0</v>
      </c>
      <c r="IW471">
        <v>100</v>
      </c>
      <c r="IX471">
        <v>100</v>
      </c>
      <c r="IY471">
        <v>-0.15</v>
      </c>
      <c r="IZ471">
        <v>0.1452</v>
      </c>
      <c r="JA471">
        <v>0.1520806729546384</v>
      </c>
      <c r="JB471">
        <v>0.0003178419753343253</v>
      </c>
      <c r="JC471">
        <v>-6.012475575984678E-07</v>
      </c>
      <c r="JD471">
        <v>7.594320938325871E-11</v>
      </c>
      <c r="JE471">
        <v>-0.06537213769188976</v>
      </c>
      <c r="JF471">
        <v>-0.002779077146552394</v>
      </c>
      <c r="JG471">
        <v>0.0007843295920201409</v>
      </c>
      <c r="JH471">
        <v>-1.211717912536145E-05</v>
      </c>
      <c r="JI471">
        <v>4</v>
      </c>
      <c r="JJ471">
        <v>2338</v>
      </c>
      <c r="JK471">
        <v>1</v>
      </c>
      <c r="JL471">
        <v>27</v>
      </c>
      <c r="JM471">
        <v>190112.3</v>
      </c>
      <c r="JN471">
        <v>190112.4</v>
      </c>
      <c r="JO471">
        <v>2.37915</v>
      </c>
      <c r="JP471">
        <v>2.23633</v>
      </c>
      <c r="JQ471">
        <v>1.39648</v>
      </c>
      <c r="JR471">
        <v>2.35107</v>
      </c>
      <c r="JS471">
        <v>1.49536</v>
      </c>
      <c r="JT471">
        <v>2.66602</v>
      </c>
      <c r="JU471">
        <v>36.5051</v>
      </c>
      <c r="JV471">
        <v>24.07</v>
      </c>
      <c r="JW471">
        <v>18</v>
      </c>
      <c r="JX471">
        <v>488.605</v>
      </c>
      <c r="JY471">
        <v>447.762</v>
      </c>
      <c r="JZ471">
        <v>28.4867</v>
      </c>
      <c r="KA471">
        <v>28.4535</v>
      </c>
      <c r="KB471">
        <v>30.0003</v>
      </c>
      <c r="KC471">
        <v>28.2819</v>
      </c>
      <c r="KD471">
        <v>28.2103</v>
      </c>
      <c r="KE471">
        <v>47.6427</v>
      </c>
      <c r="KF471">
        <v>22.2472</v>
      </c>
      <c r="KG471">
        <v>60.2606</v>
      </c>
      <c r="KH471">
        <v>28.4839</v>
      </c>
      <c r="KI471">
        <v>1189.2</v>
      </c>
      <c r="KJ471">
        <v>21.9845</v>
      </c>
      <c r="KK471">
        <v>101.009</v>
      </c>
      <c r="KL471">
        <v>100.569</v>
      </c>
    </row>
    <row r="472" spans="1:298">
      <c r="A472">
        <v>456</v>
      </c>
      <c r="B472">
        <v>1758654171.6</v>
      </c>
      <c r="C472">
        <v>12545.59999990463</v>
      </c>
      <c r="D472" t="s">
        <v>1360</v>
      </c>
      <c r="E472" t="s">
        <v>1361</v>
      </c>
      <c r="F472">
        <v>5</v>
      </c>
      <c r="G472" t="s">
        <v>1219</v>
      </c>
      <c r="H472" t="s">
        <v>437</v>
      </c>
      <c r="I472" t="s">
        <v>438</v>
      </c>
      <c r="J472">
        <v>1758654164.1</v>
      </c>
      <c r="K472">
        <f>(L472)/1000</f>
        <v>0</v>
      </c>
      <c r="L472">
        <f>IF(DQ472, AO472, AI472)</f>
        <v>0</v>
      </c>
      <c r="M472">
        <f>IF(DQ472, AJ472, AH472)</f>
        <v>0</v>
      </c>
      <c r="N472">
        <f>DS472 - IF(AV472&gt;1, M472*DM472*100.0/(AX472), 0)</f>
        <v>0</v>
      </c>
      <c r="O472">
        <f>((U472-K472/2)*N472-M472)/(U472+K472/2)</f>
        <v>0</v>
      </c>
      <c r="P472">
        <f>O472*(DZ472+EA472)/1000.0</f>
        <v>0</v>
      </c>
      <c r="Q472">
        <f>(DS472 - IF(AV472&gt;1, M472*DM472*100.0/(AX472), 0))*(DZ472+EA472)/1000.0</f>
        <v>0</v>
      </c>
      <c r="R472">
        <f>2.0/((1/T472-1/S472)+SIGN(T472)*SQRT((1/T472-1/S472)*(1/T472-1/S472) + 4*DN472/((DN472+1)*(DN472+1))*(2*1/T472*1/S472-1/S472*1/S472)))</f>
        <v>0</v>
      </c>
      <c r="S472">
        <f>IF(LEFT(DO472,1)&lt;&gt;"0",IF(LEFT(DO472,1)="1",3.0,DP472),$D$5+$E$5*(EG472*DZ472/($K$5*1000))+$F$5*(EG472*DZ472/($K$5*1000))*MAX(MIN(DM472,$J$5),$I$5)*MAX(MIN(DM472,$J$5),$I$5)+$G$5*MAX(MIN(DM472,$J$5),$I$5)*(EG472*DZ472/($K$5*1000))+$H$5*(EG472*DZ472/($K$5*1000))*(EG472*DZ472/($K$5*1000)))</f>
        <v>0</v>
      </c>
      <c r="T472">
        <f>K472*(1000-(1000*0.61365*exp(17.502*X472/(240.97+X472))/(DZ472+EA472)+DU472)/2)/(1000*0.61365*exp(17.502*X472/(240.97+X472))/(DZ472+EA472)-DU472)</f>
        <v>0</v>
      </c>
      <c r="U472">
        <f>1/((DN472+1)/(R472/1.6)+1/(S472/1.37)) + DN472/((DN472+1)/(R472/1.6) + DN472/(S472/1.37))</f>
        <v>0</v>
      </c>
      <c r="V472">
        <f>(DI472*DL472)</f>
        <v>0</v>
      </c>
      <c r="W472">
        <f>(EB472+(V472+2*0.95*5.67E-8*(((EB472+$B$7)+273)^4-(EB472+273)^4)-44100*K472)/(1.84*29.3*S472+8*0.95*5.67E-8*(EB472+273)^3))</f>
        <v>0</v>
      </c>
      <c r="X472">
        <f>($C$7*EC472+$D$7*ED472+$E$7*W472)</f>
        <v>0</v>
      </c>
      <c r="Y472">
        <f>0.61365*exp(17.502*X472/(240.97+X472))</f>
        <v>0</v>
      </c>
      <c r="Z472">
        <f>(AA472/AB472*100)</f>
        <v>0</v>
      </c>
      <c r="AA472">
        <f>DU472*(DZ472+EA472)/1000</f>
        <v>0</v>
      </c>
      <c r="AB472">
        <f>0.61365*exp(17.502*EB472/(240.97+EB472))</f>
        <v>0</v>
      </c>
      <c r="AC472">
        <f>(Y472-DU472*(DZ472+EA472)/1000)</f>
        <v>0</v>
      </c>
      <c r="AD472">
        <f>(-K472*44100)</f>
        <v>0</v>
      </c>
      <c r="AE472">
        <f>2*29.3*S472*0.92*(EB472-X472)</f>
        <v>0</v>
      </c>
      <c r="AF472">
        <f>2*0.95*5.67E-8*(((EB472+$B$7)+273)^4-(X472+273)^4)</f>
        <v>0</v>
      </c>
      <c r="AG472">
        <f>V472+AF472+AD472+AE472</f>
        <v>0</v>
      </c>
      <c r="AH472">
        <f>DY472*AV472*(DT472-DS472*(1000-AV472*DV472)/(1000-AV472*DU472))/(100*DM472)</f>
        <v>0</v>
      </c>
      <c r="AI472">
        <f>1000*DY472*AV472*(DU472-DV472)/(100*DM472*(1000-AV472*DU472))</f>
        <v>0</v>
      </c>
      <c r="AJ472">
        <f>(AK472 - AL472 - DZ472*1E3/(8.314*(EB472+273.15)) * AN472/DY472 * AM472) * DY472/(100*DM472) * (1000 - DV472)/1000</f>
        <v>0</v>
      </c>
      <c r="AK472">
        <v>1203.857038560233</v>
      </c>
      <c r="AL472">
        <v>1173.899757575757</v>
      </c>
      <c r="AM472">
        <v>3.455931954568485</v>
      </c>
      <c r="AN472">
        <v>64.96045199614291</v>
      </c>
      <c r="AO472">
        <f>(AQ472 - AP472 + DZ472*1E3/(8.314*(EB472+273.15)) * AS472/DY472 * AR472) * DY472/(100*DM472) * 1000/(1000 - AQ472)</f>
        <v>0</v>
      </c>
      <c r="AP472">
        <v>21.9090340246212</v>
      </c>
      <c r="AQ472">
        <v>23.63995757575757</v>
      </c>
      <c r="AR472">
        <v>-1.054883135699856E-05</v>
      </c>
      <c r="AS472">
        <v>107.0869197867366</v>
      </c>
      <c r="AT472">
        <v>1</v>
      </c>
      <c r="AU472">
        <v>0</v>
      </c>
      <c r="AV472">
        <f>IF(AT472*$H$13&gt;=AX472,1.0,(AX472/(AX472-AT472*$H$13)))</f>
        <v>0</v>
      </c>
      <c r="AW472">
        <f>(AV472-1)*100</f>
        <v>0</v>
      </c>
      <c r="AX472">
        <f>MAX(0,($B$13+$C$13*EG472)/(1+$D$13*EG472)*DZ472/(EB472+273)*$E$13)</f>
        <v>0</v>
      </c>
      <c r="AY472" t="s">
        <v>439</v>
      </c>
      <c r="AZ472" t="s">
        <v>439</v>
      </c>
      <c r="BA472">
        <v>0</v>
      </c>
      <c r="BB472">
        <v>0</v>
      </c>
      <c r="BC472">
        <f>1-BA472/BB472</f>
        <v>0</v>
      </c>
      <c r="BD472">
        <v>0</v>
      </c>
      <c r="BE472" t="s">
        <v>439</v>
      </c>
      <c r="BF472" t="s">
        <v>439</v>
      </c>
      <c r="BG472">
        <v>0</v>
      </c>
      <c r="BH472">
        <v>0</v>
      </c>
      <c r="BI472">
        <f>1-BG472/BH472</f>
        <v>0</v>
      </c>
      <c r="BJ472">
        <v>0.5</v>
      </c>
      <c r="BK472">
        <f>DJ472</f>
        <v>0</v>
      </c>
      <c r="BL472">
        <f>M472</f>
        <v>0</v>
      </c>
      <c r="BM472">
        <f>BI472*BJ472*BK472</f>
        <v>0</v>
      </c>
      <c r="BN472">
        <f>(BL472-BD472)/BK472</f>
        <v>0</v>
      </c>
      <c r="BO472">
        <f>(BB472-BH472)/BH472</f>
        <v>0</v>
      </c>
      <c r="BP472">
        <f>BA472/(BC472+BA472/BH472)</f>
        <v>0</v>
      </c>
      <c r="BQ472" t="s">
        <v>439</v>
      </c>
      <c r="BR472">
        <v>0</v>
      </c>
      <c r="BS472">
        <f>IF(BR472&lt;&gt;0, BR472, BP472)</f>
        <v>0</v>
      </c>
      <c r="BT472">
        <f>1-BS472/BH472</f>
        <v>0</v>
      </c>
      <c r="BU472">
        <f>(BH472-BG472)/(BH472-BS472)</f>
        <v>0</v>
      </c>
      <c r="BV472">
        <f>(BB472-BH472)/(BB472-BS472)</f>
        <v>0</v>
      </c>
      <c r="BW472">
        <f>(BH472-BG472)/(BH472-BA472)</f>
        <v>0</v>
      </c>
      <c r="BX472">
        <f>(BB472-BH472)/(BB472-BA472)</f>
        <v>0</v>
      </c>
      <c r="BY472">
        <f>(BU472*BS472/BG472)</f>
        <v>0</v>
      </c>
      <c r="BZ472">
        <f>(1-BY472)</f>
        <v>0</v>
      </c>
      <c r="DI472">
        <f>$B$11*EH472+$C$11*EI472+$F$11*ET472*(1-EW472)</f>
        <v>0</v>
      </c>
      <c r="DJ472">
        <f>DI472*DK472</f>
        <v>0</v>
      </c>
      <c r="DK472">
        <f>($B$11*$D$9+$C$11*$D$9+$F$11*((FG472+EY472)/MAX(FG472+EY472+FH472, 0.1)*$I$9+FH472/MAX(FG472+EY472+FH472, 0.1)*$J$9))/($B$11+$C$11+$F$11)</f>
        <v>0</v>
      </c>
      <c r="DL472">
        <f>($B$11*$K$9+$C$11*$K$9+$F$11*((FG472+EY472)/MAX(FG472+EY472+FH472, 0.1)*$P$9+FH472/MAX(FG472+EY472+FH472, 0.1)*$Q$9))/($B$11+$C$11+$F$11)</f>
        <v>0</v>
      </c>
      <c r="DM472">
        <v>2.96</v>
      </c>
      <c r="DN472">
        <v>0.5</v>
      </c>
      <c r="DO472" t="s">
        <v>440</v>
      </c>
      <c r="DP472">
        <v>2</v>
      </c>
      <c r="DQ472" t="b">
        <v>1</v>
      </c>
      <c r="DR472">
        <v>1758654164.1</v>
      </c>
      <c r="DS472">
        <v>1122.506666666667</v>
      </c>
      <c r="DT472">
        <v>1162.626296296296</v>
      </c>
      <c r="DU472">
        <v>23.6458962962963</v>
      </c>
      <c r="DV472">
        <v>21.88995555555555</v>
      </c>
      <c r="DW472">
        <v>1122.648518518519</v>
      </c>
      <c r="DX472">
        <v>23.50067777777778</v>
      </c>
      <c r="DY472">
        <v>499.9937037037037</v>
      </c>
      <c r="DZ472">
        <v>90.38671111111113</v>
      </c>
      <c r="EA472">
        <v>0.03046204444444444</v>
      </c>
      <c r="EB472">
        <v>30.14448888888889</v>
      </c>
      <c r="EC472">
        <v>30.03474444444444</v>
      </c>
      <c r="ED472">
        <v>999.9000000000001</v>
      </c>
      <c r="EE472">
        <v>0</v>
      </c>
      <c r="EF472">
        <v>0</v>
      </c>
      <c r="EG472">
        <v>10008.68037037037</v>
      </c>
      <c r="EH472">
        <v>0</v>
      </c>
      <c r="EI472">
        <v>11.8598</v>
      </c>
      <c r="EJ472">
        <v>-40.11974444444444</v>
      </c>
      <c r="EK472">
        <v>1149.691481481481</v>
      </c>
      <c r="EL472">
        <v>1188.644814814815</v>
      </c>
      <c r="EM472">
        <v>1.755928148148148</v>
      </c>
      <c r="EN472">
        <v>1162.626296296296</v>
      </c>
      <c r="EO472">
        <v>21.88995555555555</v>
      </c>
      <c r="EP472">
        <v>2.137274444444444</v>
      </c>
      <c r="EQ472">
        <v>1.978561481481481</v>
      </c>
      <c r="ER472">
        <v>18.49973333333333</v>
      </c>
      <c r="ES472">
        <v>17.2738037037037</v>
      </c>
      <c r="ET472">
        <v>2000.013333333334</v>
      </c>
      <c r="EU472">
        <v>0.9799973333333333</v>
      </c>
      <c r="EV472">
        <v>0.02000277777777778</v>
      </c>
      <c r="EW472">
        <v>0</v>
      </c>
      <c r="EX472">
        <v>424.8495185185186</v>
      </c>
      <c r="EY472">
        <v>5.00097</v>
      </c>
      <c r="EZ472">
        <v>8635.352592592595</v>
      </c>
      <c r="FA472">
        <v>16707.66296296296</v>
      </c>
      <c r="FB472">
        <v>40.68699999999999</v>
      </c>
      <c r="FC472">
        <v>41.0574074074074</v>
      </c>
      <c r="FD472">
        <v>40.625</v>
      </c>
      <c r="FE472">
        <v>40.625</v>
      </c>
      <c r="FF472">
        <v>41.25</v>
      </c>
      <c r="FG472">
        <v>1955.102962962963</v>
      </c>
      <c r="FH472">
        <v>39.90222222222222</v>
      </c>
      <c r="FI472">
        <v>0</v>
      </c>
      <c r="FJ472">
        <v>1758654172.8</v>
      </c>
      <c r="FK472">
        <v>0</v>
      </c>
      <c r="FL472">
        <v>424.8569615384616</v>
      </c>
      <c r="FM472">
        <v>0.6206153834068193</v>
      </c>
      <c r="FN472">
        <v>7.377435956294983</v>
      </c>
      <c r="FO472">
        <v>8635.408846153847</v>
      </c>
      <c r="FP472">
        <v>15</v>
      </c>
      <c r="FQ472">
        <v>0</v>
      </c>
      <c r="FR472" t="s">
        <v>441</v>
      </c>
      <c r="FS472">
        <v>1747247426.5</v>
      </c>
      <c r="FT472">
        <v>1747247420.5</v>
      </c>
      <c r="FU472">
        <v>0</v>
      </c>
      <c r="FV472">
        <v>1.027</v>
      </c>
      <c r="FW472">
        <v>0.031</v>
      </c>
      <c r="FX472">
        <v>0.02</v>
      </c>
      <c r="FY472">
        <v>0.05</v>
      </c>
      <c r="FZ472">
        <v>420</v>
      </c>
      <c r="GA472">
        <v>16</v>
      </c>
      <c r="GB472">
        <v>0.01</v>
      </c>
      <c r="GC472">
        <v>0.1</v>
      </c>
      <c r="GD472">
        <v>-40.13460731707317</v>
      </c>
      <c r="GE472">
        <v>0.6110885017421946</v>
      </c>
      <c r="GF472">
        <v>0.1035594124050536</v>
      </c>
      <c r="GG472">
        <v>0</v>
      </c>
      <c r="GH472">
        <v>424.8705588235294</v>
      </c>
      <c r="GI472">
        <v>-0.3930481335101033</v>
      </c>
      <c r="GJ472">
        <v>0.2071309888447224</v>
      </c>
      <c r="GK472">
        <v>-1</v>
      </c>
      <c r="GL472">
        <v>1.768498780487805</v>
      </c>
      <c r="GM472">
        <v>-0.2454612543553945</v>
      </c>
      <c r="GN472">
        <v>0.02511345584276383</v>
      </c>
      <c r="GO472">
        <v>0</v>
      </c>
      <c r="GP472">
        <v>0</v>
      </c>
      <c r="GQ472">
        <v>2</v>
      </c>
      <c r="GR472" t="s">
        <v>482</v>
      </c>
      <c r="GS472">
        <v>3.13591</v>
      </c>
      <c r="GT472">
        <v>2.69106</v>
      </c>
      <c r="GU472">
        <v>0.187703</v>
      </c>
      <c r="GV472">
        <v>0.189984</v>
      </c>
      <c r="GW472">
        <v>0.105157</v>
      </c>
      <c r="GX472">
        <v>0.09851550000000001</v>
      </c>
      <c r="GY472">
        <v>25825.7</v>
      </c>
      <c r="GZ472">
        <v>25801.4</v>
      </c>
      <c r="HA472">
        <v>29554.8</v>
      </c>
      <c r="HB472">
        <v>29436.3</v>
      </c>
      <c r="HC472">
        <v>34941.9</v>
      </c>
      <c r="HD472">
        <v>35152.3</v>
      </c>
      <c r="HE472">
        <v>41589.2</v>
      </c>
      <c r="HF472">
        <v>41824.1</v>
      </c>
      <c r="HG472">
        <v>1.92488</v>
      </c>
      <c r="HH472">
        <v>1.876</v>
      </c>
      <c r="HI472">
        <v>0.0973046</v>
      </c>
      <c r="HJ472">
        <v>0</v>
      </c>
      <c r="HK472">
        <v>28.4544</v>
      </c>
      <c r="HL472">
        <v>999.9</v>
      </c>
      <c r="HM472">
        <v>50.4</v>
      </c>
      <c r="HN472">
        <v>31.5</v>
      </c>
      <c r="HO472">
        <v>25.882</v>
      </c>
      <c r="HP472">
        <v>61.9898</v>
      </c>
      <c r="HQ472">
        <v>25.8534</v>
      </c>
      <c r="HR472">
        <v>1</v>
      </c>
      <c r="HS472">
        <v>0.0665549</v>
      </c>
      <c r="HT472">
        <v>-0.293219</v>
      </c>
      <c r="HU472">
        <v>20.3394</v>
      </c>
      <c r="HV472">
        <v>5.21849</v>
      </c>
      <c r="HW472">
        <v>12.0131</v>
      </c>
      <c r="HX472">
        <v>4.98915</v>
      </c>
      <c r="HY472">
        <v>3.28795</v>
      </c>
      <c r="HZ472">
        <v>9999</v>
      </c>
      <c r="IA472">
        <v>9999</v>
      </c>
      <c r="IB472">
        <v>9999</v>
      </c>
      <c r="IC472">
        <v>999.9</v>
      </c>
      <c r="ID472">
        <v>1.86755</v>
      </c>
      <c r="IE472">
        <v>1.86674</v>
      </c>
      <c r="IF472">
        <v>1.86605</v>
      </c>
      <c r="IG472">
        <v>1.866</v>
      </c>
      <c r="IH472">
        <v>1.86785</v>
      </c>
      <c r="II472">
        <v>1.87028</v>
      </c>
      <c r="IJ472">
        <v>1.86892</v>
      </c>
      <c r="IK472">
        <v>1.87042</v>
      </c>
      <c r="IL472">
        <v>0</v>
      </c>
      <c r="IM472">
        <v>0</v>
      </c>
      <c r="IN472">
        <v>0</v>
      </c>
      <c r="IO472">
        <v>0</v>
      </c>
      <c r="IP472" t="s">
        <v>443</v>
      </c>
      <c r="IQ472" t="s">
        <v>444</v>
      </c>
      <c r="IR472" t="s">
        <v>445</v>
      </c>
      <c r="IS472" t="s">
        <v>445</v>
      </c>
      <c r="IT472" t="s">
        <v>445</v>
      </c>
      <c r="IU472" t="s">
        <v>445</v>
      </c>
      <c r="IV472">
        <v>0</v>
      </c>
      <c r="IW472">
        <v>100</v>
      </c>
      <c r="IX472">
        <v>100</v>
      </c>
      <c r="IY472">
        <v>-0.16</v>
      </c>
      <c r="IZ472">
        <v>0.1452</v>
      </c>
      <c r="JA472">
        <v>0.1520806729546384</v>
      </c>
      <c r="JB472">
        <v>0.0003178419753343253</v>
      </c>
      <c r="JC472">
        <v>-6.012475575984678E-07</v>
      </c>
      <c r="JD472">
        <v>7.594320938325871E-11</v>
      </c>
      <c r="JE472">
        <v>-0.06537213769188976</v>
      </c>
      <c r="JF472">
        <v>-0.002779077146552394</v>
      </c>
      <c r="JG472">
        <v>0.0007843295920201409</v>
      </c>
      <c r="JH472">
        <v>-1.211717912536145E-05</v>
      </c>
      <c r="JI472">
        <v>4</v>
      </c>
      <c r="JJ472">
        <v>2338</v>
      </c>
      <c r="JK472">
        <v>1</v>
      </c>
      <c r="JL472">
        <v>27</v>
      </c>
      <c r="JM472">
        <v>190112.4</v>
      </c>
      <c r="JN472">
        <v>190112.5</v>
      </c>
      <c r="JO472">
        <v>2.40356</v>
      </c>
      <c r="JP472">
        <v>2.23999</v>
      </c>
      <c r="JQ472">
        <v>1.39648</v>
      </c>
      <c r="JR472">
        <v>2.34863</v>
      </c>
      <c r="JS472">
        <v>1.49536</v>
      </c>
      <c r="JT472">
        <v>2.72583</v>
      </c>
      <c r="JU472">
        <v>36.5051</v>
      </c>
      <c r="JV472">
        <v>24.07</v>
      </c>
      <c r="JW472">
        <v>18</v>
      </c>
      <c r="JX472">
        <v>488.322</v>
      </c>
      <c r="JY472">
        <v>447.607</v>
      </c>
      <c r="JZ472">
        <v>28.4518</v>
      </c>
      <c r="KA472">
        <v>28.4535</v>
      </c>
      <c r="KB472">
        <v>30</v>
      </c>
      <c r="KC472">
        <v>28.2819</v>
      </c>
      <c r="KD472">
        <v>28.2103</v>
      </c>
      <c r="KE472">
        <v>48.2088</v>
      </c>
      <c r="KF472">
        <v>21.9701</v>
      </c>
      <c r="KG472">
        <v>60.64</v>
      </c>
      <c r="KH472">
        <v>28.4485</v>
      </c>
      <c r="KI472">
        <v>1209.26</v>
      </c>
      <c r="KJ472">
        <v>22.0191</v>
      </c>
      <c r="KK472">
        <v>101.009</v>
      </c>
      <c r="KL472">
        <v>100.569</v>
      </c>
    </row>
    <row r="473" spans="1:298">
      <c r="A473">
        <v>457</v>
      </c>
      <c r="B473">
        <v>1758654176.6</v>
      </c>
      <c r="C473">
        <v>12550.59999990463</v>
      </c>
      <c r="D473" t="s">
        <v>1362</v>
      </c>
      <c r="E473" t="s">
        <v>1363</v>
      </c>
      <c r="F473">
        <v>5</v>
      </c>
      <c r="G473" t="s">
        <v>1219</v>
      </c>
      <c r="H473" t="s">
        <v>437</v>
      </c>
      <c r="I473" t="s">
        <v>438</v>
      </c>
      <c r="J473">
        <v>1758654168.814285</v>
      </c>
      <c r="K473">
        <f>(L473)/1000</f>
        <v>0</v>
      </c>
      <c r="L473">
        <f>IF(DQ473, AO473, AI473)</f>
        <v>0</v>
      </c>
      <c r="M473">
        <f>IF(DQ473, AJ473, AH473)</f>
        <v>0</v>
      </c>
      <c r="N473">
        <f>DS473 - IF(AV473&gt;1, M473*DM473*100.0/(AX473), 0)</f>
        <v>0</v>
      </c>
      <c r="O473">
        <f>((U473-K473/2)*N473-M473)/(U473+K473/2)</f>
        <v>0</v>
      </c>
      <c r="P473">
        <f>O473*(DZ473+EA473)/1000.0</f>
        <v>0</v>
      </c>
      <c r="Q473">
        <f>(DS473 - IF(AV473&gt;1, M473*DM473*100.0/(AX473), 0))*(DZ473+EA473)/1000.0</f>
        <v>0</v>
      </c>
      <c r="R473">
        <f>2.0/((1/T473-1/S473)+SIGN(T473)*SQRT((1/T473-1/S473)*(1/T473-1/S473) + 4*DN473/((DN473+1)*(DN473+1))*(2*1/T473*1/S473-1/S473*1/S473)))</f>
        <v>0</v>
      </c>
      <c r="S473">
        <f>IF(LEFT(DO473,1)&lt;&gt;"0",IF(LEFT(DO473,1)="1",3.0,DP473),$D$5+$E$5*(EG473*DZ473/($K$5*1000))+$F$5*(EG473*DZ473/($K$5*1000))*MAX(MIN(DM473,$J$5),$I$5)*MAX(MIN(DM473,$J$5),$I$5)+$G$5*MAX(MIN(DM473,$J$5),$I$5)*(EG473*DZ473/($K$5*1000))+$H$5*(EG473*DZ473/($K$5*1000))*(EG473*DZ473/($K$5*1000)))</f>
        <v>0</v>
      </c>
      <c r="T473">
        <f>K473*(1000-(1000*0.61365*exp(17.502*X473/(240.97+X473))/(DZ473+EA473)+DU473)/2)/(1000*0.61365*exp(17.502*X473/(240.97+X473))/(DZ473+EA473)-DU473)</f>
        <v>0</v>
      </c>
      <c r="U473">
        <f>1/((DN473+1)/(R473/1.6)+1/(S473/1.37)) + DN473/((DN473+1)/(R473/1.6) + DN473/(S473/1.37))</f>
        <v>0</v>
      </c>
      <c r="V473">
        <f>(DI473*DL473)</f>
        <v>0</v>
      </c>
      <c r="W473">
        <f>(EB473+(V473+2*0.95*5.67E-8*(((EB473+$B$7)+273)^4-(EB473+273)^4)-44100*K473)/(1.84*29.3*S473+8*0.95*5.67E-8*(EB473+273)^3))</f>
        <v>0</v>
      </c>
      <c r="X473">
        <f>($C$7*EC473+$D$7*ED473+$E$7*W473)</f>
        <v>0</v>
      </c>
      <c r="Y473">
        <f>0.61365*exp(17.502*X473/(240.97+X473))</f>
        <v>0</v>
      </c>
      <c r="Z473">
        <f>(AA473/AB473*100)</f>
        <v>0</v>
      </c>
      <c r="AA473">
        <f>DU473*(DZ473+EA473)/1000</f>
        <v>0</v>
      </c>
      <c r="AB473">
        <f>0.61365*exp(17.502*EB473/(240.97+EB473))</f>
        <v>0</v>
      </c>
      <c r="AC473">
        <f>(Y473-DU473*(DZ473+EA473)/1000)</f>
        <v>0</v>
      </c>
      <c r="AD473">
        <f>(-K473*44100)</f>
        <v>0</v>
      </c>
      <c r="AE473">
        <f>2*29.3*S473*0.92*(EB473-X473)</f>
        <v>0</v>
      </c>
      <c r="AF473">
        <f>2*0.95*5.67E-8*(((EB473+$B$7)+273)^4-(X473+273)^4)</f>
        <v>0</v>
      </c>
      <c r="AG473">
        <f>V473+AF473+AD473+AE473</f>
        <v>0</v>
      </c>
      <c r="AH473">
        <f>DY473*AV473*(DT473-DS473*(1000-AV473*DV473)/(1000-AV473*DU473))/(100*DM473)</f>
        <v>0</v>
      </c>
      <c r="AI473">
        <f>1000*DY473*AV473*(DU473-DV473)/(100*DM473*(1000-AV473*DU473))</f>
        <v>0</v>
      </c>
      <c r="AJ473">
        <f>(AK473 - AL473 - DZ473*1E3/(8.314*(EB473+273.15)) * AN473/DY473 * AM473) * DY473/(100*DM473) * (1000 - DV473)/1000</f>
        <v>0</v>
      </c>
      <c r="AK473">
        <v>1221.021723606341</v>
      </c>
      <c r="AL473">
        <v>1190.949151515152</v>
      </c>
      <c r="AM473">
        <v>3.415426206849251</v>
      </c>
      <c r="AN473">
        <v>64.96045199614291</v>
      </c>
      <c r="AO473">
        <f>(AQ473 - AP473 + DZ473*1E3/(8.314*(EB473+273.15)) * AS473/DY473 * AR473) * DY473/(100*DM473) * 1000/(1000 - AQ473)</f>
        <v>0</v>
      </c>
      <c r="AP473">
        <v>21.95455983571582</v>
      </c>
      <c r="AQ473">
        <v>23.63816424242424</v>
      </c>
      <c r="AR473">
        <v>-1.193020813428439E-06</v>
      </c>
      <c r="AS473">
        <v>107.0869197867366</v>
      </c>
      <c r="AT473">
        <v>1</v>
      </c>
      <c r="AU473">
        <v>0</v>
      </c>
      <c r="AV473">
        <f>IF(AT473*$H$13&gt;=AX473,1.0,(AX473/(AX473-AT473*$H$13)))</f>
        <v>0</v>
      </c>
      <c r="AW473">
        <f>(AV473-1)*100</f>
        <v>0</v>
      </c>
      <c r="AX473">
        <f>MAX(0,($B$13+$C$13*EG473)/(1+$D$13*EG473)*DZ473/(EB473+273)*$E$13)</f>
        <v>0</v>
      </c>
      <c r="AY473" t="s">
        <v>439</v>
      </c>
      <c r="AZ473" t="s">
        <v>439</v>
      </c>
      <c r="BA473">
        <v>0</v>
      </c>
      <c r="BB473">
        <v>0</v>
      </c>
      <c r="BC473">
        <f>1-BA473/BB473</f>
        <v>0</v>
      </c>
      <c r="BD473">
        <v>0</v>
      </c>
      <c r="BE473" t="s">
        <v>439</v>
      </c>
      <c r="BF473" t="s">
        <v>439</v>
      </c>
      <c r="BG473">
        <v>0</v>
      </c>
      <c r="BH473">
        <v>0</v>
      </c>
      <c r="BI473">
        <f>1-BG473/BH473</f>
        <v>0</v>
      </c>
      <c r="BJ473">
        <v>0.5</v>
      </c>
      <c r="BK473">
        <f>DJ473</f>
        <v>0</v>
      </c>
      <c r="BL473">
        <f>M473</f>
        <v>0</v>
      </c>
      <c r="BM473">
        <f>BI473*BJ473*BK473</f>
        <v>0</v>
      </c>
      <c r="BN473">
        <f>(BL473-BD473)/BK473</f>
        <v>0</v>
      </c>
      <c r="BO473">
        <f>(BB473-BH473)/BH473</f>
        <v>0</v>
      </c>
      <c r="BP473">
        <f>BA473/(BC473+BA473/BH473)</f>
        <v>0</v>
      </c>
      <c r="BQ473" t="s">
        <v>439</v>
      </c>
      <c r="BR473">
        <v>0</v>
      </c>
      <c r="BS473">
        <f>IF(BR473&lt;&gt;0, BR473, BP473)</f>
        <v>0</v>
      </c>
      <c r="BT473">
        <f>1-BS473/BH473</f>
        <v>0</v>
      </c>
      <c r="BU473">
        <f>(BH473-BG473)/(BH473-BS473)</f>
        <v>0</v>
      </c>
      <c r="BV473">
        <f>(BB473-BH473)/(BB473-BS473)</f>
        <v>0</v>
      </c>
      <c r="BW473">
        <f>(BH473-BG473)/(BH473-BA473)</f>
        <v>0</v>
      </c>
      <c r="BX473">
        <f>(BB473-BH473)/(BB473-BA473)</f>
        <v>0</v>
      </c>
      <c r="BY473">
        <f>(BU473*BS473/BG473)</f>
        <v>0</v>
      </c>
      <c r="BZ473">
        <f>(1-BY473)</f>
        <v>0</v>
      </c>
      <c r="DI473">
        <f>$B$11*EH473+$C$11*EI473+$F$11*ET473*(1-EW473)</f>
        <v>0</v>
      </c>
      <c r="DJ473">
        <f>DI473*DK473</f>
        <v>0</v>
      </c>
      <c r="DK473">
        <f>($B$11*$D$9+$C$11*$D$9+$F$11*((FG473+EY473)/MAX(FG473+EY473+FH473, 0.1)*$I$9+FH473/MAX(FG473+EY473+FH473, 0.1)*$J$9))/($B$11+$C$11+$F$11)</f>
        <v>0</v>
      </c>
      <c r="DL473">
        <f>($B$11*$K$9+$C$11*$K$9+$F$11*((FG473+EY473)/MAX(FG473+EY473+FH473, 0.1)*$P$9+FH473/MAX(FG473+EY473+FH473, 0.1)*$Q$9))/($B$11+$C$11+$F$11)</f>
        <v>0</v>
      </c>
      <c r="DM473">
        <v>2.96</v>
      </c>
      <c r="DN473">
        <v>0.5</v>
      </c>
      <c r="DO473" t="s">
        <v>440</v>
      </c>
      <c r="DP473">
        <v>2</v>
      </c>
      <c r="DQ473" t="b">
        <v>1</v>
      </c>
      <c r="DR473">
        <v>1758654168.814285</v>
      </c>
      <c r="DS473">
        <v>1138.374285714286</v>
      </c>
      <c r="DT473">
        <v>1178.401071428572</v>
      </c>
      <c r="DU473">
        <v>23.6412</v>
      </c>
      <c r="DV473">
        <v>21.915925</v>
      </c>
      <c r="DW473">
        <v>1138.528571428571</v>
      </c>
      <c r="DX473">
        <v>23.49604642857143</v>
      </c>
      <c r="DY473">
        <v>499.9983928571428</v>
      </c>
      <c r="DZ473">
        <v>90.38677500000001</v>
      </c>
      <c r="EA473">
        <v>0.03053674285714286</v>
      </c>
      <c r="EB473">
        <v>30.12506428571428</v>
      </c>
      <c r="EC473">
        <v>30.03164285714286</v>
      </c>
      <c r="ED473">
        <v>999.9000000000002</v>
      </c>
      <c r="EE473">
        <v>0</v>
      </c>
      <c r="EF473">
        <v>0</v>
      </c>
      <c r="EG473">
        <v>10008.05642857143</v>
      </c>
      <c r="EH473">
        <v>0</v>
      </c>
      <c r="EI473">
        <v>11.8598</v>
      </c>
      <c r="EJ473">
        <v>-40.02721785714285</v>
      </c>
      <c r="EK473">
        <v>1165.937857142857</v>
      </c>
      <c r="EL473">
        <v>1204.805</v>
      </c>
      <c r="EM473">
        <v>1.725275714285714</v>
      </c>
      <c r="EN473">
        <v>1178.401071428572</v>
      </c>
      <c r="EO473">
        <v>21.915925</v>
      </c>
      <c r="EP473">
        <v>2.136851785714286</v>
      </c>
      <c r="EQ473">
        <v>1.980908571428571</v>
      </c>
      <c r="ER473">
        <v>18.49658571428571</v>
      </c>
      <c r="ES473">
        <v>17.29254642857143</v>
      </c>
      <c r="ET473">
        <v>2000.025357142857</v>
      </c>
      <c r="EU473">
        <v>0.9799961785714284</v>
      </c>
      <c r="EV473">
        <v>0.020003975</v>
      </c>
      <c r="EW473">
        <v>0</v>
      </c>
      <c r="EX473">
        <v>424.9861071428572</v>
      </c>
      <c r="EY473">
        <v>5.00097</v>
      </c>
      <c r="EZ473">
        <v>8637.107142857143</v>
      </c>
      <c r="FA473">
        <v>16707.75357142857</v>
      </c>
      <c r="FB473">
        <v>40.68699999999999</v>
      </c>
      <c r="FC473">
        <v>41.05314285714284</v>
      </c>
      <c r="FD473">
        <v>40.625</v>
      </c>
      <c r="FE473">
        <v>40.625</v>
      </c>
      <c r="FF473">
        <v>41.25</v>
      </c>
      <c r="FG473">
        <v>1955.111785714285</v>
      </c>
      <c r="FH473">
        <v>39.90678571428572</v>
      </c>
      <c r="FI473">
        <v>0</v>
      </c>
      <c r="FJ473">
        <v>1758654177.6</v>
      </c>
      <c r="FK473">
        <v>0</v>
      </c>
      <c r="FL473">
        <v>424.9671538461538</v>
      </c>
      <c r="FM473">
        <v>2.147965815601717</v>
      </c>
      <c r="FN473">
        <v>27.75384614563493</v>
      </c>
      <c r="FO473">
        <v>8637.16923076923</v>
      </c>
      <c r="FP473">
        <v>15</v>
      </c>
      <c r="FQ473">
        <v>0</v>
      </c>
      <c r="FR473" t="s">
        <v>441</v>
      </c>
      <c r="FS473">
        <v>1747247426.5</v>
      </c>
      <c r="FT473">
        <v>1747247420.5</v>
      </c>
      <c r="FU473">
        <v>0</v>
      </c>
      <c r="FV473">
        <v>1.027</v>
      </c>
      <c r="FW473">
        <v>0.031</v>
      </c>
      <c r="FX473">
        <v>0.02</v>
      </c>
      <c r="FY473">
        <v>0.05</v>
      </c>
      <c r="FZ473">
        <v>420</v>
      </c>
      <c r="GA473">
        <v>16</v>
      </c>
      <c r="GB473">
        <v>0.01</v>
      </c>
      <c r="GC473">
        <v>0.1</v>
      </c>
      <c r="GD473">
        <v>-40.09321463414634</v>
      </c>
      <c r="GE473">
        <v>1.205142857142911</v>
      </c>
      <c r="GF473">
        <v>0.1275050750993292</v>
      </c>
      <c r="GG473">
        <v>0</v>
      </c>
      <c r="GH473">
        <v>424.9321470588235</v>
      </c>
      <c r="GI473">
        <v>1.410954928210141</v>
      </c>
      <c r="GJ473">
        <v>0.2472862276264188</v>
      </c>
      <c r="GK473">
        <v>-1</v>
      </c>
      <c r="GL473">
        <v>1.744925365853659</v>
      </c>
      <c r="GM473">
        <v>-0.33454850174216</v>
      </c>
      <c r="GN473">
        <v>0.03492292461822951</v>
      </c>
      <c r="GO473">
        <v>0</v>
      </c>
      <c r="GP473">
        <v>0</v>
      </c>
      <c r="GQ473">
        <v>2</v>
      </c>
      <c r="GR473" t="s">
        <v>482</v>
      </c>
      <c r="GS473">
        <v>3.13618</v>
      </c>
      <c r="GT473">
        <v>2.69069</v>
      </c>
      <c r="GU473">
        <v>0.189425</v>
      </c>
      <c r="GV473">
        <v>0.191654</v>
      </c>
      <c r="GW473">
        <v>0.105164</v>
      </c>
      <c r="GX473">
        <v>0.0988338</v>
      </c>
      <c r="GY473">
        <v>25770.8</v>
      </c>
      <c r="GZ473">
        <v>25748.5</v>
      </c>
      <c r="HA473">
        <v>29554.7</v>
      </c>
      <c r="HB473">
        <v>29436.7</v>
      </c>
      <c r="HC473">
        <v>34941.6</v>
      </c>
      <c r="HD473">
        <v>35140.1</v>
      </c>
      <c r="HE473">
        <v>41589.1</v>
      </c>
      <c r="HF473">
        <v>41824.6</v>
      </c>
      <c r="HG473">
        <v>1.92545</v>
      </c>
      <c r="HH473">
        <v>1.87633</v>
      </c>
      <c r="HI473">
        <v>0.0960752</v>
      </c>
      <c r="HJ473">
        <v>0</v>
      </c>
      <c r="HK473">
        <v>28.4497</v>
      </c>
      <c r="HL473">
        <v>999.9</v>
      </c>
      <c r="HM473">
        <v>50.4</v>
      </c>
      <c r="HN473">
        <v>31.5</v>
      </c>
      <c r="HO473">
        <v>25.8818</v>
      </c>
      <c r="HP473">
        <v>61.7898</v>
      </c>
      <c r="HQ473">
        <v>25.8413</v>
      </c>
      <c r="HR473">
        <v>1</v>
      </c>
      <c r="HS473">
        <v>0.06654980000000001</v>
      </c>
      <c r="HT473">
        <v>-0.285313</v>
      </c>
      <c r="HU473">
        <v>20.3396</v>
      </c>
      <c r="HV473">
        <v>5.21864</v>
      </c>
      <c r="HW473">
        <v>12.0132</v>
      </c>
      <c r="HX473">
        <v>4.98865</v>
      </c>
      <c r="HY473">
        <v>3.28803</v>
      </c>
      <c r="HZ473">
        <v>9999</v>
      </c>
      <c r="IA473">
        <v>9999</v>
      </c>
      <c r="IB473">
        <v>9999</v>
      </c>
      <c r="IC473">
        <v>999.9</v>
      </c>
      <c r="ID473">
        <v>1.86757</v>
      </c>
      <c r="IE473">
        <v>1.86673</v>
      </c>
      <c r="IF473">
        <v>1.86606</v>
      </c>
      <c r="IG473">
        <v>1.86601</v>
      </c>
      <c r="IH473">
        <v>1.86788</v>
      </c>
      <c r="II473">
        <v>1.87029</v>
      </c>
      <c r="IJ473">
        <v>1.86893</v>
      </c>
      <c r="IK473">
        <v>1.87042</v>
      </c>
      <c r="IL473">
        <v>0</v>
      </c>
      <c r="IM473">
        <v>0</v>
      </c>
      <c r="IN473">
        <v>0</v>
      </c>
      <c r="IO473">
        <v>0</v>
      </c>
      <c r="IP473" t="s">
        <v>443</v>
      </c>
      <c r="IQ473" t="s">
        <v>444</v>
      </c>
      <c r="IR473" t="s">
        <v>445</v>
      </c>
      <c r="IS473" t="s">
        <v>445</v>
      </c>
      <c r="IT473" t="s">
        <v>445</v>
      </c>
      <c r="IU473" t="s">
        <v>445</v>
      </c>
      <c r="IV473">
        <v>0</v>
      </c>
      <c r="IW473">
        <v>100</v>
      </c>
      <c r="IX473">
        <v>100</v>
      </c>
      <c r="IY473">
        <v>-0.17</v>
      </c>
      <c r="IZ473">
        <v>0.1451</v>
      </c>
      <c r="JA473">
        <v>0.1520806729546384</v>
      </c>
      <c r="JB473">
        <v>0.0003178419753343253</v>
      </c>
      <c r="JC473">
        <v>-6.012475575984678E-07</v>
      </c>
      <c r="JD473">
        <v>7.594320938325871E-11</v>
      </c>
      <c r="JE473">
        <v>-0.06537213769188976</v>
      </c>
      <c r="JF473">
        <v>-0.002779077146552394</v>
      </c>
      <c r="JG473">
        <v>0.0007843295920201409</v>
      </c>
      <c r="JH473">
        <v>-1.211717912536145E-05</v>
      </c>
      <c r="JI473">
        <v>4</v>
      </c>
      <c r="JJ473">
        <v>2338</v>
      </c>
      <c r="JK473">
        <v>1</v>
      </c>
      <c r="JL473">
        <v>27</v>
      </c>
      <c r="JM473">
        <v>190112.5</v>
      </c>
      <c r="JN473">
        <v>190112.6</v>
      </c>
      <c r="JO473">
        <v>2.43286</v>
      </c>
      <c r="JP473">
        <v>2.23633</v>
      </c>
      <c r="JQ473">
        <v>1.39648</v>
      </c>
      <c r="JR473">
        <v>2.34985</v>
      </c>
      <c r="JS473">
        <v>1.49536</v>
      </c>
      <c r="JT473">
        <v>2.62207</v>
      </c>
      <c r="JU473">
        <v>36.5051</v>
      </c>
      <c r="JV473">
        <v>24.07</v>
      </c>
      <c r="JW473">
        <v>18</v>
      </c>
      <c r="JX473">
        <v>488.685</v>
      </c>
      <c r="JY473">
        <v>447.809</v>
      </c>
      <c r="JZ473">
        <v>28.4179</v>
      </c>
      <c r="KA473">
        <v>28.4535</v>
      </c>
      <c r="KB473">
        <v>30</v>
      </c>
      <c r="KC473">
        <v>28.2819</v>
      </c>
      <c r="KD473">
        <v>28.2103</v>
      </c>
      <c r="KE473">
        <v>48.7226</v>
      </c>
      <c r="KF473">
        <v>21.9701</v>
      </c>
      <c r="KG473">
        <v>60.64</v>
      </c>
      <c r="KH473">
        <v>28.4155</v>
      </c>
      <c r="KI473">
        <v>1222.63</v>
      </c>
      <c r="KJ473">
        <v>22.0306</v>
      </c>
      <c r="KK473">
        <v>101.009</v>
      </c>
      <c r="KL473">
        <v>100.571</v>
      </c>
    </row>
    <row r="474" spans="1:298">
      <c r="A474">
        <v>458</v>
      </c>
      <c r="B474">
        <v>1758654181.6</v>
      </c>
      <c r="C474">
        <v>12555.59999990463</v>
      </c>
      <c r="D474" t="s">
        <v>1364</v>
      </c>
      <c r="E474" t="s">
        <v>1365</v>
      </c>
      <c r="F474">
        <v>5</v>
      </c>
      <c r="G474" t="s">
        <v>1219</v>
      </c>
      <c r="H474" t="s">
        <v>437</v>
      </c>
      <c r="I474" t="s">
        <v>438</v>
      </c>
      <c r="J474">
        <v>1758654174.1</v>
      </c>
      <c r="K474">
        <f>(L474)/1000</f>
        <v>0</v>
      </c>
      <c r="L474">
        <f>IF(DQ474, AO474, AI474)</f>
        <v>0</v>
      </c>
      <c r="M474">
        <f>IF(DQ474, AJ474, AH474)</f>
        <v>0</v>
      </c>
      <c r="N474">
        <f>DS474 - IF(AV474&gt;1, M474*DM474*100.0/(AX474), 0)</f>
        <v>0</v>
      </c>
      <c r="O474">
        <f>((U474-K474/2)*N474-M474)/(U474+K474/2)</f>
        <v>0</v>
      </c>
      <c r="P474">
        <f>O474*(DZ474+EA474)/1000.0</f>
        <v>0</v>
      </c>
      <c r="Q474">
        <f>(DS474 - IF(AV474&gt;1, M474*DM474*100.0/(AX474), 0))*(DZ474+EA474)/1000.0</f>
        <v>0</v>
      </c>
      <c r="R474">
        <f>2.0/((1/T474-1/S474)+SIGN(T474)*SQRT((1/T474-1/S474)*(1/T474-1/S474) + 4*DN474/((DN474+1)*(DN474+1))*(2*1/T474*1/S474-1/S474*1/S474)))</f>
        <v>0</v>
      </c>
      <c r="S474">
        <f>IF(LEFT(DO474,1)&lt;&gt;"0",IF(LEFT(DO474,1)="1",3.0,DP474),$D$5+$E$5*(EG474*DZ474/($K$5*1000))+$F$5*(EG474*DZ474/($K$5*1000))*MAX(MIN(DM474,$J$5),$I$5)*MAX(MIN(DM474,$J$5),$I$5)+$G$5*MAX(MIN(DM474,$J$5),$I$5)*(EG474*DZ474/($K$5*1000))+$H$5*(EG474*DZ474/($K$5*1000))*(EG474*DZ474/($K$5*1000)))</f>
        <v>0</v>
      </c>
      <c r="T474">
        <f>K474*(1000-(1000*0.61365*exp(17.502*X474/(240.97+X474))/(DZ474+EA474)+DU474)/2)/(1000*0.61365*exp(17.502*X474/(240.97+X474))/(DZ474+EA474)-DU474)</f>
        <v>0</v>
      </c>
      <c r="U474">
        <f>1/((DN474+1)/(R474/1.6)+1/(S474/1.37)) + DN474/((DN474+1)/(R474/1.6) + DN474/(S474/1.37))</f>
        <v>0</v>
      </c>
      <c r="V474">
        <f>(DI474*DL474)</f>
        <v>0</v>
      </c>
      <c r="W474">
        <f>(EB474+(V474+2*0.95*5.67E-8*(((EB474+$B$7)+273)^4-(EB474+273)^4)-44100*K474)/(1.84*29.3*S474+8*0.95*5.67E-8*(EB474+273)^3))</f>
        <v>0</v>
      </c>
      <c r="X474">
        <f>($C$7*EC474+$D$7*ED474+$E$7*W474)</f>
        <v>0</v>
      </c>
      <c r="Y474">
        <f>0.61365*exp(17.502*X474/(240.97+X474))</f>
        <v>0</v>
      </c>
      <c r="Z474">
        <f>(AA474/AB474*100)</f>
        <v>0</v>
      </c>
      <c r="AA474">
        <f>DU474*(DZ474+EA474)/1000</f>
        <v>0</v>
      </c>
      <c r="AB474">
        <f>0.61365*exp(17.502*EB474/(240.97+EB474))</f>
        <v>0</v>
      </c>
      <c r="AC474">
        <f>(Y474-DU474*(DZ474+EA474)/1000)</f>
        <v>0</v>
      </c>
      <c r="AD474">
        <f>(-K474*44100)</f>
        <v>0</v>
      </c>
      <c r="AE474">
        <f>2*29.3*S474*0.92*(EB474-X474)</f>
        <v>0</v>
      </c>
      <c r="AF474">
        <f>2*0.95*5.67E-8*(((EB474+$B$7)+273)^4-(X474+273)^4)</f>
        <v>0</v>
      </c>
      <c r="AG474">
        <f>V474+AF474+AD474+AE474</f>
        <v>0</v>
      </c>
      <c r="AH474">
        <f>DY474*AV474*(DT474-DS474*(1000-AV474*DV474)/(1000-AV474*DU474))/(100*DM474)</f>
        <v>0</v>
      </c>
      <c r="AI474">
        <f>1000*DY474*AV474*(DU474-DV474)/(100*DM474*(1000-AV474*DU474))</f>
        <v>0</v>
      </c>
      <c r="AJ474">
        <f>(AK474 - AL474 - DZ474*1E3/(8.314*(EB474+273.15)) * AN474/DY474 * AM474) * DY474/(100*DM474) * (1000 - DV474)/1000</f>
        <v>0</v>
      </c>
      <c r="AK474">
        <v>1238.138246650899</v>
      </c>
      <c r="AL474">
        <v>1208.204181818182</v>
      </c>
      <c r="AM474">
        <v>3.456885517810457</v>
      </c>
      <c r="AN474">
        <v>64.96045199614291</v>
      </c>
      <c r="AO474">
        <f>(AQ474 - AP474 + DZ474*1E3/(8.314*(EB474+273.15)) * AS474/DY474 * AR474) * DY474/(100*DM474) * 1000/(1000 - AQ474)</f>
        <v>0</v>
      </c>
      <c r="AP474">
        <v>22.04782725285461</v>
      </c>
      <c r="AQ474">
        <v>23.66856909090909</v>
      </c>
      <c r="AR474">
        <v>0.006398936203192625</v>
      </c>
      <c r="AS474">
        <v>107.0869197867366</v>
      </c>
      <c r="AT474">
        <v>1</v>
      </c>
      <c r="AU474">
        <v>0</v>
      </c>
      <c r="AV474">
        <f>IF(AT474*$H$13&gt;=AX474,1.0,(AX474/(AX474-AT474*$H$13)))</f>
        <v>0</v>
      </c>
      <c r="AW474">
        <f>(AV474-1)*100</f>
        <v>0</v>
      </c>
      <c r="AX474">
        <f>MAX(0,($B$13+$C$13*EG474)/(1+$D$13*EG474)*DZ474/(EB474+273)*$E$13)</f>
        <v>0</v>
      </c>
      <c r="AY474" t="s">
        <v>439</v>
      </c>
      <c r="AZ474" t="s">
        <v>439</v>
      </c>
      <c r="BA474">
        <v>0</v>
      </c>
      <c r="BB474">
        <v>0</v>
      </c>
      <c r="BC474">
        <f>1-BA474/BB474</f>
        <v>0</v>
      </c>
      <c r="BD474">
        <v>0</v>
      </c>
      <c r="BE474" t="s">
        <v>439</v>
      </c>
      <c r="BF474" t="s">
        <v>439</v>
      </c>
      <c r="BG474">
        <v>0</v>
      </c>
      <c r="BH474">
        <v>0</v>
      </c>
      <c r="BI474">
        <f>1-BG474/BH474</f>
        <v>0</v>
      </c>
      <c r="BJ474">
        <v>0.5</v>
      </c>
      <c r="BK474">
        <f>DJ474</f>
        <v>0</v>
      </c>
      <c r="BL474">
        <f>M474</f>
        <v>0</v>
      </c>
      <c r="BM474">
        <f>BI474*BJ474*BK474</f>
        <v>0</v>
      </c>
      <c r="BN474">
        <f>(BL474-BD474)/BK474</f>
        <v>0</v>
      </c>
      <c r="BO474">
        <f>(BB474-BH474)/BH474</f>
        <v>0</v>
      </c>
      <c r="BP474">
        <f>BA474/(BC474+BA474/BH474)</f>
        <v>0</v>
      </c>
      <c r="BQ474" t="s">
        <v>439</v>
      </c>
      <c r="BR474">
        <v>0</v>
      </c>
      <c r="BS474">
        <f>IF(BR474&lt;&gt;0, BR474, BP474)</f>
        <v>0</v>
      </c>
      <c r="BT474">
        <f>1-BS474/BH474</f>
        <v>0</v>
      </c>
      <c r="BU474">
        <f>(BH474-BG474)/(BH474-BS474)</f>
        <v>0</v>
      </c>
      <c r="BV474">
        <f>(BB474-BH474)/(BB474-BS474)</f>
        <v>0</v>
      </c>
      <c r="BW474">
        <f>(BH474-BG474)/(BH474-BA474)</f>
        <v>0</v>
      </c>
      <c r="BX474">
        <f>(BB474-BH474)/(BB474-BA474)</f>
        <v>0</v>
      </c>
      <c r="BY474">
        <f>(BU474*BS474/BG474)</f>
        <v>0</v>
      </c>
      <c r="BZ474">
        <f>(1-BY474)</f>
        <v>0</v>
      </c>
      <c r="DI474">
        <f>$B$11*EH474+$C$11*EI474+$F$11*ET474*(1-EW474)</f>
        <v>0</v>
      </c>
      <c r="DJ474">
        <f>DI474*DK474</f>
        <v>0</v>
      </c>
      <c r="DK474">
        <f>($B$11*$D$9+$C$11*$D$9+$F$11*((FG474+EY474)/MAX(FG474+EY474+FH474, 0.1)*$I$9+FH474/MAX(FG474+EY474+FH474, 0.1)*$J$9))/($B$11+$C$11+$F$11)</f>
        <v>0</v>
      </c>
      <c r="DL474">
        <f>($B$11*$K$9+$C$11*$K$9+$F$11*((FG474+EY474)/MAX(FG474+EY474+FH474, 0.1)*$P$9+FH474/MAX(FG474+EY474+FH474, 0.1)*$Q$9))/($B$11+$C$11+$F$11)</f>
        <v>0</v>
      </c>
      <c r="DM474">
        <v>2.96</v>
      </c>
      <c r="DN474">
        <v>0.5</v>
      </c>
      <c r="DO474" t="s">
        <v>440</v>
      </c>
      <c r="DP474">
        <v>2</v>
      </c>
      <c r="DQ474" t="b">
        <v>1</v>
      </c>
      <c r="DR474">
        <v>1758654174.1</v>
      </c>
      <c r="DS474">
        <v>1156.145185185185</v>
      </c>
      <c r="DT474">
        <v>1196.055925925926</v>
      </c>
      <c r="DU474">
        <v>23.64511111111111</v>
      </c>
      <c r="DV474">
        <v>21.96728888888889</v>
      </c>
      <c r="DW474">
        <v>1156.313703703704</v>
      </c>
      <c r="DX474">
        <v>23.49988888888889</v>
      </c>
      <c r="DY474">
        <v>500.0088888888889</v>
      </c>
      <c r="DZ474">
        <v>90.38698888888891</v>
      </c>
      <c r="EA474">
        <v>0.03054672222222222</v>
      </c>
      <c r="EB474">
        <v>30.09495555555555</v>
      </c>
      <c r="EC474">
        <v>30.01988888888889</v>
      </c>
      <c r="ED474">
        <v>999.9000000000001</v>
      </c>
      <c r="EE474">
        <v>0</v>
      </c>
      <c r="EF474">
        <v>0</v>
      </c>
      <c r="EG474">
        <v>10006.18074074074</v>
      </c>
      <c r="EH474">
        <v>0</v>
      </c>
      <c r="EI474">
        <v>11.8598</v>
      </c>
      <c r="EJ474">
        <v>-39.91067777777779</v>
      </c>
      <c r="EK474">
        <v>1184.144444444444</v>
      </c>
      <c r="EL474">
        <v>1222.92037037037</v>
      </c>
      <c r="EM474">
        <v>1.677816296296297</v>
      </c>
      <c r="EN474">
        <v>1196.055925925926</v>
      </c>
      <c r="EO474">
        <v>21.96728888888889</v>
      </c>
      <c r="EP474">
        <v>2.13721</v>
      </c>
      <c r="EQ474">
        <v>1.985555925925926</v>
      </c>
      <c r="ER474">
        <v>18.49925185185185</v>
      </c>
      <c r="ES474">
        <v>17.32957777777778</v>
      </c>
      <c r="ET474">
        <v>2000.004814814815</v>
      </c>
      <c r="EU474">
        <v>0.9799966666666665</v>
      </c>
      <c r="EV474">
        <v>0.02000346296296296</v>
      </c>
      <c r="EW474">
        <v>0</v>
      </c>
      <c r="EX474">
        <v>425.1793703703703</v>
      </c>
      <c r="EY474">
        <v>5.00097</v>
      </c>
      <c r="EZ474">
        <v>8639.179629629631</v>
      </c>
      <c r="FA474">
        <v>16707.59259259259</v>
      </c>
      <c r="FB474">
        <v>40.6824074074074</v>
      </c>
      <c r="FC474">
        <v>41.04822222222221</v>
      </c>
      <c r="FD474">
        <v>40.625</v>
      </c>
      <c r="FE474">
        <v>40.625</v>
      </c>
      <c r="FF474">
        <v>41.25</v>
      </c>
      <c r="FG474">
        <v>1955.093333333333</v>
      </c>
      <c r="FH474">
        <v>39.90518518518519</v>
      </c>
      <c r="FI474">
        <v>0</v>
      </c>
      <c r="FJ474">
        <v>1758654183</v>
      </c>
      <c r="FK474">
        <v>0</v>
      </c>
      <c r="FL474">
        <v>425.14364</v>
      </c>
      <c r="FM474">
        <v>2.326461538476086</v>
      </c>
      <c r="FN474">
        <v>31.17076913103851</v>
      </c>
      <c r="FO474">
        <v>8639.3812</v>
      </c>
      <c r="FP474">
        <v>15</v>
      </c>
      <c r="FQ474">
        <v>0</v>
      </c>
      <c r="FR474" t="s">
        <v>441</v>
      </c>
      <c r="FS474">
        <v>1747247426.5</v>
      </c>
      <c r="FT474">
        <v>1747247420.5</v>
      </c>
      <c r="FU474">
        <v>0</v>
      </c>
      <c r="FV474">
        <v>1.027</v>
      </c>
      <c r="FW474">
        <v>0.031</v>
      </c>
      <c r="FX474">
        <v>0.02</v>
      </c>
      <c r="FY474">
        <v>0.05</v>
      </c>
      <c r="FZ474">
        <v>420</v>
      </c>
      <c r="GA474">
        <v>16</v>
      </c>
      <c r="GB474">
        <v>0.01</v>
      </c>
      <c r="GC474">
        <v>0.1</v>
      </c>
      <c r="GD474">
        <v>-39.97490000000001</v>
      </c>
      <c r="GE474">
        <v>1.2386431519701</v>
      </c>
      <c r="GF474">
        <v>0.1274649951947588</v>
      </c>
      <c r="GG474">
        <v>0</v>
      </c>
      <c r="GH474">
        <v>425.0462352941177</v>
      </c>
      <c r="GI474">
        <v>2.009167303221186</v>
      </c>
      <c r="GJ474">
        <v>0.290151082229645</v>
      </c>
      <c r="GK474">
        <v>-1</v>
      </c>
      <c r="GL474">
        <v>1.698107</v>
      </c>
      <c r="GM474">
        <v>-0.5444607129455971</v>
      </c>
      <c r="GN474">
        <v>0.05543300574567467</v>
      </c>
      <c r="GO474">
        <v>0</v>
      </c>
      <c r="GP474">
        <v>0</v>
      </c>
      <c r="GQ474">
        <v>2</v>
      </c>
      <c r="GR474" t="s">
        <v>482</v>
      </c>
      <c r="GS474">
        <v>3.13614</v>
      </c>
      <c r="GT474">
        <v>2.69094</v>
      </c>
      <c r="GU474">
        <v>0.19114</v>
      </c>
      <c r="GV474">
        <v>0.193306</v>
      </c>
      <c r="GW474">
        <v>0.105255</v>
      </c>
      <c r="GX474">
        <v>0.0989665</v>
      </c>
      <c r="GY474">
        <v>25716.5</v>
      </c>
      <c r="GZ474">
        <v>25695.6</v>
      </c>
      <c r="HA474">
        <v>29554.9</v>
      </c>
      <c r="HB474">
        <v>29436.4</v>
      </c>
      <c r="HC474">
        <v>34938.2</v>
      </c>
      <c r="HD474">
        <v>35134.4</v>
      </c>
      <c r="HE474">
        <v>41589.3</v>
      </c>
      <c r="HF474">
        <v>41824.1</v>
      </c>
      <c r="HG474">
        <v>1.92498</v>
      </c>
      <c r="HH474">
        <v>1.87645</v>
      </c>
      <c r="HI474">
        <v>0.09508800000000001</v>
      </c>
      <c r="HJ474">
        <v>0</v>
      </c>
      <c r="HK474">
        <v>28.4428</v>
      </c>
      <c r="HL474">
        <v>999.9</v>
      </c>
      <c r="HM474">
        <v>50.4</v>
      </c>
      <c r="HN474">
        <v>31.5</v>
      </c>
      <c r="HO474">
        <v>25.8816</v>
      </c>
      <c r="HP474">
        <v>61.9798</v>
      </c>
      <c r="HQ474">
        <v>25.8454</v>
      </c>
      <c r="HR474">
        <v>1</v>
      </c>
      <c r="HS474">
        <v>0.0666057</v>
      </c>
      <c r="HT474">
        <v>-0.308442</v>
      </c>
      <c r="HU474">
        <v>20.3396</v>
      </c>
      <c r="HV474">
        <v>5.21774</v>
      </c>
      <c r="HW474">
        <v>12.0134</v>
      </c>
      <c r="HX474">
        <v>4.98885</v>
      </c>
      <c r="HY474">
        <v>3.2879</v>
      </c>
      <c r="HZ474">
        <v>9999</v>
      </c>
      <c r="IA474">
        <v>9999</v>
      </c>
      <c r="IB474">
        <v>9999</v>
      </c>
      <c r="IC474">
        <v>999.9</v>
      </c>
      <c r="ID474">
        <v>1.86754</v>
      </c>
      <c r="IE474">
        <v>1.86673</v>
      </c>
      <c r="IF474">
        <v>1.86603</v>
      </c>
      <c r="IG474">
        <v>1.866</v>
      </c>
      <c r="IH474">
        <v>1.86785</v>
      </c>
      <c r="II474">
        <v>1.87027</v>
      </c>
      <c r="IJ474">
        <v>1.86891</v>
      </c>
      <c r="IK474">
        <v>1.87042</v>
      </c>
      <c r="IL474">
        <v>0</v>
      </c>
      <c r="IM474">
        <v>0</v>
      </c>
      <c r="IN474">
        <v>0</v>
      </c>
      <c r="IO474">
        <v>0</v>
      </c>
      <c r="IP474" t="s">
        <v>443</v>
      </c>
      <c r="IQ474" t="s">
        <v>444</v>
      </c>
      <c r="IR474" t="s">
        <v>445</v>
      </c>
      <c r="IS474" t="s">
        <v>445</v>
      </c>
      <c r="IT474" t="s">
        <v>445</v>
      </c>
      <c r="IU474" t="s">
        <v>445</v>
      </c>
      <c r="IV474">
        <v>0</v>
      </c>
      <c r="IW474">
        <v>100</v>
      </c>
      <c r="IX474">
        <v>100</v>
      </c>
      <c r="IY474">
        <v>-0.18</v>
      </c>
      <c r="IZ474">
        <v>0.1455</v>
      </c>
      <c r="JA474">
        <v>0.1520806729546384</v>
      </c>
      <c r="JB474">
        <v>0.0003178419753343253</v>
      </c>
      <c r="JC474">
        <v>-6.012475575984678E-07</v>
      </c>
      <c r="JD474">
        <v>7.594320938325871E-11</v>
      </c>
      <c r="JE474">
        <v>-0.06537213769188976</v>
      </c>
      <c r="JF474">
        <v>-0.002779077146552394</v>
      </c>
      <c r="JG474">
        <v>0.0007843295920201409</v>
      </c>
      <c r="JH474">
        <v>-1.211717912536145E-05</v>
      </c>
      <c r="JI474">
        <v>4</v>
      </c>
      <c r="JJ474">
        <v>2338</v>
      </c>
      <c r="JK474">
        <v>1</v>
      </c>
      <c r="JL474">
        <v>27</v>
      </c>
      <c r="JM474">
        <v>190112.6</v>
      </c>
      <c r="JN474">
        <v>190112.7</v>
      </c>
      <c r="JO474">
        <v>2.4585</v>
      </c>
      <c r="JP474">
        <v>2.24243</v>
      </c>
      <c r="JQ474">
        <v>1.39648</v>
      </c>
      <c r="JR474">
        <v>2.34497</v>
      </c>
      <c r="JS474">
        <v>1.49536</v>
      </c>
      <c r="JT474">
        <v>2.57812</v>
      </c>
      <c r="JU474">
        <v>36.5051</v>
      </c>
      <c r="JV474">
        <v>24.0612</v>
      </c>
      <c r="JW474">
        <v>18</v>
      </c>
      <c r="JX474">
        <v>488.386</v>
      </c>
      <c r="JY474">
        <v>447.886</v>
      </c>
      <c r="JZ474">
        <v>28.3896</v>
      </c>
      <c r="KA474">
        <v>28.4543</v>
      </c>
      <c r="KB474">
        <v>30.0001</v>
      </c>
      <c r="KC474">
        <v>28.2819</v>
      </c>
      <c r="KD474">
        <v>28.2103</v>
      </c>
      <c r="KE474">
        <v>49.2995</v>
      </c>
      <c r="KF474">
        <v>21.9701</v>
      </c>
      <c r="KG474">
        <v>60.64</v>
      </c>
      <c r="KH474">
        <v>28.3918</v>
      </c>
      <c r="KI474">
        <v>1242.67</v>
      </c>
      <c r="KJ474">
        <v>22.0295</v>
      </c>
      <c r="KK474">
        <v>101.01</v>
      </c>
      <c r="KL474">
        <v>100.569</v>
      </c>
    </row>
    <row r="475" spans="1:298">
      <c r="A475">
        <v>459</v>
      </c>
      <c r="B475">
        <v>1758654186.6</v>
      </c>
      <c r="C475">
        <v>12560.59999990463</v>
      </c>
      <c r="D475" t="s">
        <v>1366</v>
      </c>
      <c r="E475" t="s">
        <v>1367</v>
      </c>
      <c r="F475">
        <v>5</v>
      </c>
      <c r="G475" t="s">
        <v>1219</v>
      </c>
      <c r="H475" t="s">
        <v>437</v>
      </c>
      <c r="I475" t="s">
        <v>438</v>
      </c>
      <c r="J475">
        <v>1758654178.814285</v>
      </c>
      <c r="K475">
        <f>(L475)/1000</f>
        <v>0</v>
      </c>
      <c r="L475">
        <f>IF(DQ475, AO475, AI475)</f>
        <v>0</v>
      </c>
      <c r="M475">
        <f>IF(DQ475, AJ475, AH475)</f>
        <v>0</v>
      </c>
      <c r="N475">
        <f>DS475 - IF(AV475&gt;1, M475*DM475*100.0/(AX475), 0)</f>
        <v>0</v>
      </c>
      <c r="O475">
        <f>((U475-K475/2)*N475-M475)/(U475+K475/2)</f>
        <v>0</v>
      </c>
      <c r="P475">
        <f>O475*(DZ475+EA475)/1000.0</f>
        <v>0</v>
      </c>
      <c r="Q475">
        <f>(DS475 - IF(AV475&gt;1, M475*DM475*100.0/(AX475), 0))*(DZ475+EA475)/1000.0</f>
        <v>0</v>
      </c>
      <c r="R475">
        <f>2.0/((1/T475-1/S475)+SIGN(T475)*SQRT((1/T475-1/S475)*(1/T475-1/S475) + 4*DN475/((DN475+1)*(DN475+1))*(2*1/T475*1/S475-1/S475*1/S475)))</f>
        <v>0</v>
      </c>
      <c r="S475">
        <f>IF(LEFT(DO475,1)&lt;&gt;"0",IF(LEFT(DO475,1)="1",3.0,DP475),$D$5+$E$5*(EG475*DZ475/($K$5*1000))+$F$5*(EG475*DZ475/($K$5*1000))*MAX(MIN(DM475,$J$5),$I$5)*MAX(MIN(DM475,$J$5),$I$5)+$G$5*MAX(MIN(DM475,$J$5),$I$5)*(EG475*DZ475/($K$5*1000))+$H$5*(EG475*DZ475/($K$5*1000))*(EG475*DZ475/($K$5*1000)))</f>
        <v>0</v>
      </c>
      <c r="T475">
        <f>K475*(1000-(1000*0.61365*exp(17.502*X475/(240.97+X475))/(DZ475+EA475)+DU475)/2)/(1000*0.61365*exp(17.502*X475/(240.97+X475))/(DZ475+EA475)-DU475)</f>
        <v>0</v>
      </c>
      <c r="U475">
        <f>1/((DN475+1)/(R475/1.6)+1/(S475/1.37)) + DN475/((DN475+1)/(R475/1.6) + DN475/(S475/1.37))</f>
        <v>0</v>
      </c>
      <c r="V475">
        <f>(DI475*DL475)</f>
        <v>0</v>
      </c>
      <c r="W475">
        <f>(EB475+(V475+2*0.95*5.67E-8*(((EB475+$B$7)+273)^4-(EB475+273)^4)-44100*K475)/(1.84*29.3*S475+8*0.95*5.67E-8*(EB475+273)^3))</f>
        <v>0</v>
      </c>
      <c r="X475">
        <f>($C$7*EC475+$D$7*ED475+$E$7*W475)</f>
        <v>0</v>
      </c>
      <c r="Y475">
        <f>0.61365*exp(17.502*X475/(240.97+X475))</f>
        <v>0</v>
      </c>
      <c r="Z475">
        <f>(AA475/AB475*100)</f>
        <v>0</v>
      </c>
      <c r="AA475">
        <f>DU475*(DZ475+EA475)/1000</f>
        <v>0</v>
      </c>
      <c r="AB475">
        <f>0.61365*exp(17.502*EB475/(240.97+EB475))</f>
        <v>0</v>
      </c>
      <c r="AC475">
        <f>(Y475-DU475*(DZ475+EA475)/1000)</f>
        <v>0</v>
      </c>
      <c r="AD475">
        <f>(-K475*44100)</f>
        <v>0</v>
      </c>
      <c r="AE475">
        <f>2*29.3*S475*0.92*(EB475-X475)</f>
        <v>0</v>
      </c>
      <c r="AF475">
        <f>2*0.95*5.67E-8*(((EB475+$B$7)+273)^4-(X475+273)^4)</f>
        <v>0</v>
      </c>
      <c r="AG475">
        <f>V475+AF475+AD475+AE475</f>
        <v>0</v>
      </c>
      <c r="AH475">
        <f>DY475*AV475*(DT475-DS475*(1000-AV475*DV475)/(1000-AV475*DU475))/(100*DM475)</f>
        <v>0</v>
      </c>
      <c r="AI475">
        <f>1000*DY475*AV475*(DU475-DV475)/(100*DM475*(1000-AV475*DU475))</f>
        <v>0</v>
      </c>
      <c r="AJ475">
        <f>(AK475 - AL475 - DZ475*1E3/(8.314*(EB475+273.15)) * AN475/DY475 * AM475) * DY475/(100*DM475) * (1000 - DV475)/1000</f>
        <v>0</v>
      </c>
      <c r="AK475">
        <v>1255.183204966528</v>
      </c>
      <c r="AL475">
        <v>1225.192606060606</v>
      </c>
      <c r="AM475">
        <v>3.385803933688772</v>
      </c>
      <c r="AN475">
        <v>64.96045199614291</v>
      </c>
      <c r="AO475">
        <f>(AQ475 - AP475 + DZ475*1E3/(8.314*(EB475+273.15)) * AS475/DY475 * AR475) * DY475/(100*DM475) * 1000/(1000 - AQ475)</f>
        <v>0</v>
      </c>
      <c r="AP475">
        <v>22.05642832314502</v>
      </c>
      <c r="AQ475">
        <v>23.68254727272726</v>
      </c>
      <c r="AR475">
        <v>0.0009174704568260427</v>
      </c>
      <c r="AS475">
        <v>107.0869197867366</v>
      </c>
      <c r="AT475">
        <v>1</v>
      </c>
      <c r="AU475">
        <v>0</v>
      </c>
      <c r="AV475">
        <f>IF(AT475*$H$13&gt;=AX475,1.0,(AX475/(AX475-AT475*$H$13)))</f>
        <v>0</v>
      </c>
      <c r="AW475">
        <f>(AV475-1)*100</f>
        <v>0</v>
      </c>
      <c r="AX475">
        <f>MAX(0,($B$13+$C$13*EG475)/(1+$D$13*EG475)*DZ475/(EB475+273)*$E$13)</f>
        <v>0</v>
      </c>
      <c r="AY475" t="s">
        <v>439</v>
      </c>
      <c r="AZ475" t="s">
        <v>439</v>
      </c>
      <c r="BA475">
        <v>0</v>
      </c>
      <c r="BB475">
        <v>0</v>
      </c>
      <c r="BC475">
        <f>1-BA475/BB475</f>
        <v>0</v>
      </c>
      <c r="BD475">
        <v>0</v>
      </c>
      <c r="BE475" t="s">
        <v>439</v>
      </c>
      <c r="BF475" t="s">
        <v>439</v>
      </c>
      <c r="BG475">
        <v>0</v>
      </c>
      <c r="BH475">
        <v>0</v>
      </c>
      <c r="BI475">
        <f>1-BG475/BH475</f>
        <v>0</v>
      </c>
      <c r="BJ475">
        <v>0.5</v>
      </c>
      <c r="BK475">
        <f>DJ475</f>
        <v>0</v>
      </c>
      <c r="BL475">
        <f>M475</f>
        <v>0</v>
      </c>
      <c r="BM475">
        <f>BI475*BJ475*BK475</f>
        <v>0</v>
      </c>
      <c r="BN475">
        <f>(BL475-BD475)/BK475</f>
        <v>0</v>
      </c>
      <c r="BO475">
        <f>(BB475-BH475)/BH475</f>
        <v>0</v>
      </c>
      <c r="BP475">
        <f>BA475/(BC475+BA475/BH475)</f>
        <v>0</v>
      </c>
      <c r="BQ475" t="s">
        <v>439</v>
      </c>
      <c r="BR475">
        <v>0</v>
      </c>
      <c r="BS475">
        <f>IF(BR475&lt;&gt;0, BR475, BP475)</f>
        <v>0</v>
      </c>
      <c r="BT475">
        <f>1-BS475/BH475</f>
        <v>0</v>
      </c>
      <c r="BU475">
        <f>(BH475-BG475)/(BH475-BS475)</f>
        <v>0</v>
      </c>
      <c r="BV475">
        <f>(BB475-BH475)/(BB475-BS475)</f>
        <v>0</v>
      </c>
      <c r="BW475">
        <f>(BH475-BG475)/(BH475-BA475)</f>
        <v>0</v>
      </c>
      <c r="BX475">
        <f>(BB475-BH475)/(BB475-BA475)</f>
        <v>0</v>
      </c>
      <c r="BY475">
        <f>(BU475*BS475/BG475)</f>
        <v>0</v>
      </c>
      <c r="BZ475">
        <f>(1-BY475)</f>
        <v>0</v>
      </c>
      <c r="DI475">
        <f>$B$11*EH475+$C$11*EI475+$F$11*ET475*(1-EW475)</f>
        <v>0</v>
      </c>
      <c r="DJ475">
        <f>DI475*DK475</f>
        <v>0</v>
      </c>
      <c r="DK475">
        <f>($B$11*$D$9+$C$11*$D$9+$F$11*((FG475+EY475)/MAX(FG475+EY475+FH475, 0.1)*$I$9+FH475/MAX(FG475+EY475+FH475, 0.1)*$J$9))/($B$11+$C$11+$F$11)</f>
        <v>0</v>
      </c>
      <c r="DL475">
        <f>($B$11*$K$9+$C$11*$K$9+$F$11*((FG475+EY475)/MAX(FG475+EY475+FH475, 0.1)*$P$9+FH475/MAX(FG475+EY475+FH475, 0.1)*$Q$9))/($B$11+$C$11+$F$11)</f>
        <v>0</v>
      </c>
      <c r="DM475">
        <v>2.96</v>
      </c>
      <c r="DN475">
        <v>0.5</v>
      </c>
      <c r="DO475" t="s">
        <v>440</v>
      </c>
      <c r="DP475">
        <v>2</v>
      </c>
      <c r="DQ475" t="b">
        <v>1</v>
      </c>
      <c r="DR475">
        <v>1758654178.814285</v>
      </c>
      <c r="DS475">
        <v>1171.909642857143</v>
      </c>
      <c r="DT475">
        <v>1211.790357142857</v>
      </c>
      <c r="DU475">
        <v>23.656625</v>
      </c>
      <c r="DV475">
        <v>22.0127</v>
      </c>
      <c r="DW475">
        <v>1172.09</v>
      </c>
      <c r="DX475">
        <v>23.51123928571429</v>
      </c>
      <c r="DY475">
        <v>500.00575</v>
      </c>
      <c r="DZ475">
        <v>90.38738928571426</v>
      </c>
      <c r="EA475">
        <v>0.03051959642857143</v>
      </c>
      <c r="EB475">
        <v>30.06906428571429</v>
      </c>
      <c r="EC475">
        <v>30.00559642857143</v>
      </c>
      <c r="ED475">
        <v>999.9000000000002</v>
      </c>
      <c r="EE475">
        <v>0</v>
      </c>
      <c r="EF475">
        <v>0</v>
      </c>
      <c r="EG475">
        <v>10005.02071428571</v>
      </c>
      <c r="EH475">
        <v>0</v>
      </c>
      <c r="EI475">
        <v>11.8598</v>
      </c>
      <c r="EJ475">
        <v>-39.88051785714286</v>
      </c>
      <c r="EK475">
        <v>1200.305357142857</v>
      </c>
      <c r="EL475">
        <v>1239.065714285714</v>
      </c>
      <c r="EM475">
        <v>1.643931071428571</v>
      </c>
      <c r="EN475">
        <v>1211.790357142857</v>
      </c>
      <c r="EO475">
        <v>22.0127</v>
      </c>
      <c r="EP475">
        <v>2.13826</v>
      </c>
      <c r="EQ475">
        <v>1.989668571428572</v>
      </c>
      <c r="ER475">
        <v>18.50709285714286</v>
      </c>
      <c r="ES475">
        <v>17.362325</v>
      </c>
      <c r="ET475">
        <v>1999.994999999999</v>
      </c>
      <c r="EU475">
        <v>0.979995857142857</v>
      </c>
      <c r="EV475">
        <v>0.02000428571428572</v>
      </c>
      <c r="EW475">
        <v>0</v>
      </c>
      <c r="EX475">
        <v>425.2968928571428</v>
      </c>
      <c r="EY475">
        <v>5.00097</v>
      </c>
      <c r="EZ475">
        <v>8641.027142857143</v>
      </c>
      <c r="FA475">
        <v>16707.50714285714</v>
      </c>
      <c r="FB475">
        <v>40.68257142857142</v>
      </c>
      <c r="FC475">
        <v>41.03764285714286</v>
      </c>
      <c r="FD475">
        <v>40.625</v>
      </c>
      <c r="FE475">
        <v>40.625</v>
      </c>
      <c r="FF475">
        <v>41.25</v>
      </c>
      <c r="FG475">
        <v>1955.082142857142</v>
      </c>
      <c r="FH475">
        <v>39.90857142857143</v>
      </c>
      <c r="FI475">
        <v>0</v>
      </c>
      <c r="FJ475">
        <v>1758654187.8</v>
      </c>
      <c r="FK475">
        <v>0</v>
      </c>
      <c r="FL475">
        <v>425.26104</v>
      </c>
      <c r="FM475">
        <v>0.4476923132361438</v>
      </c>
      <c r="FN475">
        <v>9.395384550841293</v>
      </c>
      <c r="FO475">
        <v>8641.3596</v>
      </c>
      <c r="FP475">
        <v>15</v>
      </c>
      <c r="FQ475">
        <v>0</v>
      </c>
      <c r="FR475" t="s">
        <v>441</v>
      </c>
      <c r="FS475">
        <v>1747247426.5</v>
      </c>
      <c r="FT475">
        <v>1747247420.5</v>
      </c>
      <c r="FU475">
        <v>0</v>
      </c>
      <c r="FV475">
        <v>1.027</v>
      </c>
      <c r="FW475">
        <v>0.031</v>
      </c>
      <c r="FX475">
        <v>0.02</v>
      </c>
      <c r="FY475">
        <v>0.05</v>
      </c>
      <c r="FZ475">
        <v>420</v>
      </c>
      <c r="GA475">
        <v>16</v>
      </c>
      <c r="GB475">
        <v>0.01</v>
      </c>
      <c r="GC475">
        <v>0.1</v>
      </c>
      <c r="GD475">
        <v>-39.9009575</v>
      </c>
      <c r="GE475">
        <v>0.9065121951219776</v>
      </c>
      <c r="GF475">
        <v>0.1091079875341395</v>
      </c>
      <c r="GG475">
        <v>0</v>
      </c>
      <c r="GH475">
        <v>425.1485294117647</v>
      </c>
      <c r="GI475">
        <v>1.620901455691839</v>
      </c>
      <c r="GJ475">
        <v>0.2654396170721729</v>
      </c>
      <c r="GK475">
        <v>-1</v>
      </c>
      <c r="GL475">
        <v>1.671003</v>
      </c>
      <c r="GM475">
        <v>-0.5092219136960624</v>
      </c>
      <c r="GN475">
        <v>0.05317151070827308</v>
      </c>
      <c r="GO475">
        <v>0</v>
      </c>
      <c r="GP475">
        <v>0</v>
      </c>
      <c r="GQ475">
        <v>2</v>
      </c>
      <c r="GR475" t="s">
        <v>482</v>
      </c>
      <c r="GS475">
        <v>3.13615</v>
      </c>
      <c r="GT475">
        <v>2.69074</v>
      </c>
      <c r="GU475">
        <v>0.192818</v>
      </c>
      <c r="GV475">
        <v>0.194986</v>
      </c>
      <c r="GW475">
        <v>0.105295</v>
      </c>
      <c r="GX475">
        <v>0.0989758</v>
      </c>
      <c r="GY475">
        <v>25663.6</v>
      </c>
      <c r="GZ475">
        <v>25642.3</v>
      </c>
      <c r="HA475">
        <v>29555.5</v>
      </c>
      <c r="HB475">
        <v>29436.7</v>
      </c>
      <c r="HC475">
        <v>34937.5</v>
      </c>
      <c r="HD475">
        <v>35134.5</v>
      </c>
      <c r="HE475">
        <v>41590.2</v>
      </c>
      <c r="HF475">
        <v>41824.6</v>
      </c>
      <c r="HG475">
        <v>1.92512</v>
      </c>
      <c r="HH475">
        <v>1.87637</v>
      </c>
      <c r="HI475">
        <v>0.0948831</v>
      </c>
      <c r="HJ475">
        <v>0</v>
      </c>
      <c r="HK475">
        <v>28.4346</v>
      </c>
      <c r="HL475">
        <v>999.9</v>
      </c>
      <c r="HM475">
        <v>50.5</v>
      </c>
      <c r="HN475">
        <v>31.5</v>
      </c>
      <c r="HO475">
        <v>25.9324</v>
      </c>
      <c r="HP475">
        <v>62.1098</v>
      </c>
      <c r="HQ475">
        <v>25.9295</v>
      </c>
      <c r="HR475">
        <v>1</v>
      </c>
      <c r="HS475">
        <v>0.0668902</v>
      </c>
      <c r="HT475">
        <v>-1.1964</v>
      </c>
      <c r="HU475">
        <v>20.3351</v>
      </c>
      <c r="HV475">
        <v>5.21759</v>
      </c>
      <c r="HW475">
        <v>12.0129</v>
      </c>
      <c r="HX475">
        <v>4.98905</v>
      </c>
      <c r="HY475">
        <v>3.28778</v>
      </c>
      <c r="HZ475">
        <v>9999</v>
      </c>
      <c r="IA475">
        <v>9999</v>
      </c>
      <c r="IB475">
        <v>9999</v>
      </c>
      <c r="IC475">
        <v>999.9</v>
      </c>
      <c r="ID475">
        <v>1.86757</v>
      </c>
      <c r="IE475">
        <v>1.86674</v>
      </c>
      <c r="IF475">
        <v>1.86601</v>
      </c>
      <c r="IG475">
        <v>1.866</v>
      </c>
      <c r="IH475">
        <v>1.86785</v>
      </c>
      <c r="II475">
        <v>1.87028</v>
      </c>
      <c r="IJ475">
        <v>1.86893</v>
      </c>
      <c r="IK475">
        <v>1.87042</v>
      </c>
      <c r="IL475">
        <v>0</v>
      </c>
      <c r="IM475">
        <v>0</v>
      </c>
      <c r="IN475">
        <v>0</v>
      </c>
      <c r="IO475">
        <v>0</v>
      </c>
      <c r="IP475" t="s">
        <v>443</v>
      </c>
      <c r="IQ475" t="s">
        <v>444</v>
      </c>
      <c r="IR475" t="s">
        <v>445</v>
      </c>
      <c r="IS475" t="s">
        <v>445</v>
      </c>
      <c r="IT475" t="s">
        <v>445</v>
      </c>
      <c r="IU475" t="s">
        <v>445</v>
      </c>
      <c r="IV475">
        <v>0</v>
      </c>
      <c r="IW475">
        <v>100</v>
      </c>
      <c r="IX475">
        <v>100</v>
      </c>
      <c r="IY475">
        <v>-0.2</v>
      </c>
      <c r="IZ475">
        <v>0.1457</v>
      </c>
      <c r="JA475">
        <v>0.1520806729546384</v>
      </c>
      <c r="JB475">
        <v>0.0003178419753343253</v>
      </c>
      <c r="JC475">
        <v>-6.012475575984678E-07</v>
      </c>
      <c r="JD475">
        <v>7.594320938325871E-11</v>
      </c>
      <c r="JE475">
        <v>-0.06537213769188976</v>
      </c>
      <c r="JF475">
        <v>-0.002779077146552394</v>
      </c>
      <c r="JG475">
        <v>0.0007843295920201409</v>
      </c>
      <c r="JH475">
        <v>-1.211717912536145E-05</v>
      </c>
      <c r="JI475">
        <v>4</v>
      </c>
      <c r="JJ475">
        <v>2338</v>
      </c>
      <c r="JK475">
        <v>1</v>
      </c>
      <c r="JL475">
        <v>27</v>
      </c>
      <c r="JM475">
        <v>190112.7</v>
      </c>
      <c r="JN475">
        <v>190112.8</v>
      </c>
      <c r="JO475">
        <v>2.48657</v>
      </c>
      <c r="JP475">
        <v>2.23389</v>
      </c>
      <c r="JQ475">
        <v>1.39648</v>
      </c>
      <c r="JR475">
        <v>2.34619</v>
      </c>
      <c r="JS475">
        <v>1.49536</v>
      </c>
      <c r="JT475">
        <v>2.66235</v>
      </c>
      <c r="JU475">
        <v>36.5051</v>
      </c>
      <c r="JV475">
        <v>24.0612</v>
      </c>
      <c r="JW475">
        <v>18</v>
      </c>
      <c r="JX475">
        <v>488.48</v>
      </c>
      <c r="JY475">
        <v>447.84</v>
      </c>
      <c r="JZ475">
        <v>28.4882</v>
      </c>
      <c r="KA475">
        <v>28.4541</v>
      </c>
      <c r="KB475">
        <v>30.0005</v>
      </c>
      <c r="KC475">
        <v>28.2819</v>
      </c>
      <c r="KD475">
        <v>28.2103</v>
      </c>
      <c r="KE475">
        <v>49.8043</v>
      </c>
      <c r="KF475">
        <v>21.9701</v>
      </c>
      <c r="KG475">
        <v>60.64</v>
      </c>
      <c r="KH475">
        <v>28.6001</v>
      </c>
      <c r="KI475">
        <v>1256.05</v>
      </c>
      <c r="KJ475">
        <v>22.0311</v>
      </c>
      <c r="KK475">
        <v>101.012</v>
      </c>
      <c r="KL475">
        <v>100.571</v>
      </c>
    </row>
    <row r="476" spans="1:298">
      <c r="A476">
        <v>460</v>
      </c>
      <c r="B476">
        <v>1758654191.6</v>
      </c>
      <c r="C476">
        <v>12565.59999990463</v>
      </c>
      <c r="D476" t="s">
        <v>1368</v>
      </c>
      <c r="E476" t="s">
        <v>1369</v>
      </c>
      <c r="F476">
        <v>5</v>
      </c>
      <c r="G476" t="s">
        <v>1219</v>
      </c>
      <c r="H476" t="s">
        <v>437</v>
      </c>
      <c r="I476" t="s">
        <v>438</v>
      </c>
      <c r="J476">
        <v>1758654184.1</v>
      </c>
      <c r="K476">
        <f>(L476)/1000</f>
        <v>0</v>
      </c>
      <c r="L476">
        <f>IF(DQ476, AO476, AI476)</f>
        <v>0</v>
      </c>
      <c r="M476">
        <f>IF(DQ476, AJ476, AH476)</f>
        <v>0</v>
      </c>
      <c r="N476">
        <f>DS476 - IF(AV476&gt;1, M476*DM476*100.0/(AX476), 0)</f>
        <v>0</v>
      </c>
      <c r="O476">
        <f>((U476-K476/2)*N476-M476)/(U476+K476/2)</f>
        <v>0</v>
      </c>
      <c r="P476">
        <f>O476*(DZ476+EA476)/1000.0</f>
        <v>0</v>
      </c>
      <c r="Q476">
        <f>(DS476 - IF(AV476&gt;1, M476*DM476*100.0/(AX476), 0))*(DZ476+EA476)/1000.0</f>
        <v>0</v>
      </c>
      <c r="R476">
        <f>2.0/((1/T476-1/S476)+SIGN(T476)*SQRT((1/T476-1/S476)*(1/T476-1/S476) + 4*DN476/((DN476+1)*(DN476+1))*(2*1/T476*1/S476-1/S476*1/S476)))</f>
        <v>0</v>
      </c>
      <c r="S476">
        <f>IF(LEFT(DO476,1)&lt;&gt;"0",IF(LEFT(DO476,1)="1",3.0,DP476),$D$5+$E$5*(EG476*DZ476/($K$5*1000))+$F$5*(EG476*DZ476/($K$5*1000))*MAX(MIN(DM476,$J$5),$I$5)*MAX(MIN(DM476,$J$5),$I$5)+$G$5*MAX(MIN(DM476,$J$5),$I$5)*(EG476*DZ476/($K$5*1000))+$H$5*(EG476*DZ476/($K$5*1000))*(EG476*DZ476/($K$5*1000)))</f>
        <v>0</v>
      </c>
      <c r="T476">
        <f>K476*(1000-(1000*0.61365*exp(17.502*X476/(240.97+X476))/(DZ476+EA476)+DU476)/2)/(1000*0.61365*exp(17.502*X476/(240.97+X476))/(DZ476+EA476)-DU476)</f>
        <v>0</v>
      </c>
      <c r="U476">
        <f>1/((DN476+1)/(R476/1.6)+1/(S476/1.37)) + DN476/((DN476+1)/(R476/1.6) + DN476/(S476/1.37))</f>
        <v>0</v>
      </c>
      <c r="V476">
        <f>(DI476*DL476)</f>
        <v>0</v>
      </c>
      <c r="W476">
        <f>(EB476+(V476+2*0.95*5.67E-8*(((EB476+$B$7)+273)^4-(EB476+273)^4)-44100*K476)/(1.84*29.3*S476+8*0.95*5.67E-8*(EB476+273)^3))</f>
        <v>0</v>
      </c>
      <c r="X476">
        <f>($C$7*EC476+$D$7*ED476+$E$7*W476)</f>
        <v>0</v>
      </c>
      <c r="Y476">
        <f>0.61365*exp(17.502*X476/(240.97+X476))</f>
        <v>0</v>
      </c>
      <c r="Z476">
        <f>(AA476/AB476*100)</f>
        <v>0</v>
      </c>
      <c r="AA476">
        <f>DU476*(DZ476+EA476)/1000</f>
        <v>0</v>
      </c>
      <c r="AB476">
        <f>0.61365*exp(17.502*EB476/(240.97+EB476))</f>
        <v>0</v>
      </c>
      <c r="AC476">
        <f>(Y476-DU476*(DZ476+EA476)/1000)</f>
        <v>0</v>
      </c>
      <c r="AD476">
        <f>(-K476*44100)</f>
        <v>0</v>
      </c>
      <c r="AE476">
        <f>2*29.3*S476*0.92*(EB476-X476)</f>
        <v>0</v>
      </c>
      <c r="AF476">
        <f>2*0.95*5.67E-8*(((EB476+$B$7)+273)^4-(X476+273)^4)</f>
        <v>0</v>
      </c>
      <c r="AG476">
        <f>V476+AF476+AD476+AE476</f>
        <v>0</v>
      </c>
      <c r="AH476">
        <f>DY476*AV476*(DT476-DS476*(1000-AV476*DV476)/(1000-AV476*DU476))/(100*DM476)</f>
        <v>0</v>
      </c>
      <c r="AI476">
        <f>1000*DY476*AV476*(DU476-DV476)/(100*DM476*(1000-AV476*DU476))</f>
        <v>0</v>
      </c>
      <c r="AJ476">
        <f>(AK476 - AL476 - DZ476*1E3/(8.314*(EB476+273.15)) * AN476/DY476 * AM476) * DY476/(100*DM476) * (1000 - DV476)/1000</f>
        <v>0</v>
      </c>
      <c r="AK476">
        <v>1272.552976172993</v>
      </c>
      <c r="AL476">
        <v>1242.511939393939</v>
      </c>
      <c r="AM476">
        <v>3.467271520678628</v>
      </c>
      <c r="AN476">
        <v>64.96045199614291</v>
      </c>
      <c r="AO476">
        <f>(AQ476 - AP476 + DZ476*1E3/(8.314*(EB476+273.15)) * AS476/DY476 * AR476) * DY476/(100*DM476) * 1000/(1000 - AQ476)</f>
        <v>0</v>
      </c>
      <c r="AP476">
        <v>22.05850633728647</v>
      </c>
      <c r="AQ476">
        <v>23.68921212121212</v>
      </c>
      <c r="AR476">
        <v>0.000262495044353328</v>
      </c>
      <c r="AS476">
        <v>107.0869197867366</v>
      </c>
      <c r="AT476">
        <v>1</v>
      </c>
      <c r="AU476">
        <v>0</v>
      </c>
      <c r="AV476">
        <f>IF(AT476*$H$13&gt;=AX476,1.0,(AX476/(AX476-AT476*$H$13)))</f>
        <v>0</v>
      </c>
      <c r="AW476">
        <f>(AV476-1)*100</f>
        <v>0</v>
      </c>
      <c r="AX476">
        <f>MAX(0,($B$13+$C$13*EG476)/(1+$D$13*EG476)*DZ476/(EB476+273)*$E$13)</f>
        <v>0</v>
      </c>
      <c r="AY476" t="s">
        <v>439</v>
      </c>
      <c r="AZ476" t="s">
        <v>439</v>
      </c>
      <c r="BA476">
        <v>0</v>
      </c>
      <c r="BB476">
        <v>0</v>
      </c>
      <c r="BC476">
        <f>1-BA476/BB476</f>
        <v>0</v>
      </c>
      <c r="BD476">
        <v>0</v>
      </c>
      <c r="BE476" t="s">
        <v>439</v>
      </c>
      <c r="BF476" t="s">
        <v>439</v>
      </c>
      <c r="BG476">
        <v>0</v>
      </c>
      <c r="BH476">
        <v>0</v>
      </c>
      <c r="BI476">
        <f>1-BG476/BH476</f>
        <v>0</v>
      </c>
      <c r="BJ476">
        <v>0.5</v>
      </c>
      <c r="BK476">
        <f>DJ476</f>
        <v>0</v>
      </c>
      <c r="BL476">
        <f>M476</f>
        <v>0</v>
      </c>
      <c r="BM476">
        <f>BI476*BJ476*BK476</f>
        <v>0</v>
      </c>
      <c r="BN476">
        <f>(BL476-BD476)/BK476</f>
        <v>0</v>
      </c>
      <c r="BO476">
        <f>(BB476-BH476)/BH476</f>
        <v>0</v>
      </c>
      <c r="BP476">
        <f>BA476/(BC476+BA476/BH476)</f>
        <v>0</v>
      </c>
      <c r="BQ476" t="s">
        <v>439</v>
      </c>
      <c r="BR476">
        <v>0</v>
      </c>
      <c r="BS476">
        <f>IF(BR476&lt;&gt;0, BR476, BP476)</f>
        <v>0</v>
      </c>
      <c r="BT476">
        <f>1-BS476/BH476</f>
        <v>0</v>
      </c>
      <c r="BU476">
        <f>(BH476-BG476)/(BH476-BS476)</f>
        <v>0</v>
      </c>
      <c r="BV476">
        <f>(BB476-BH476)/(BB476-BS476)</f>
        <v>0</v>
      </c>
      <c r="BW476">
        <f>(BH476-BG476)/(BH476-BA476)</f>
        <v>0</v>
      </c>
      <c r="BX476">
        <f>(BB476-BH476)/(BB476-BA476)</f>
        <v>0</v>
      </c>
      <c r="BY476">
        <f>(BU476*BS476/BG476)</f>
        <v>0</v>
      </c>
      <c r="BZ476">
        <f>(1-BY476)</f>
        <v>0</v>
      </c>
      <c r="DI476">
        <f>$B$11*EH476+$C$11*EI476+$F$11*ET476*(1-EW476)</f>
        <v>0</v>
      </c>
      <c r="DJ476">
        <f>DI476*DK476</f>
        <v>0</v>
      </c>
      <c r="DK476">
        <f>($B$11*$D$9+$C$11*$D$9+$F$11*((FG476+EY476)/MAX(FG476+EY476+FH476, 0.1)*$I$9+FH476/MAX(FG476+EY476+FH476, 0.1)*$J$9))/($B$11+$C$11+$F$11)</f>
        <v>0</v>
      </c>
      <c r="DL476">
        <f>($B$11*$K$9+$C$11*$K$9+$F$11*((FG476+EY476)/MAX(FG476+EY476+FH476, 0.1)*$P$9+FH476/MAX(FG476+EY476+FH476, 0.1)*$Q$9))/($B$11+$C$11+$F$11)</f>
        <v>0</v>
      </c>
      <c r="DM476">
        <v>2.96</v>
      </c>
      <c r="DN476">
        <v>0.5</v>
      </c>
      <c r="DO476" t="s">
        <v>440</v>
      </c>
      <c r="DP476">
        <v>2</v>
      </c>
      <c r="DQ476" t="b">
        <v>1</v>
      </c>
      <c r="DR476">
        <v>1758654184.1</v>
      </c>
      <c r="DS476">
        <v>1189.601481481482</v>
      </c>
      <c r="DT476">
        <v>1229.491481481481</v>
      </c>
      <c r="DU476">
        <v>23.67391111111112</v>
      </c>
      <c r="DV476">
        <v>22.05211851851852</v>
      </c>
      <c r="DW476">
        <v>1189.795555555555</v>
      </c>
      <c r="DX476">
        <v>23.52828888888889</v>
      </c>
      <c r="DY476">
        <v>499.9994444444445</v>
      </c>
      <c r="DZ476">
        <v>90.38706666666667</v>
      </c>
      <c r="EA476">
        <v>0.03055841111111111</v>
      </c>
      <c r="EB476">
        <v>30.04956296296296</v>
      </c>
      <c r="EC476">
        <v>29.99071851851852</v>
      </c>
      <c r="ED476">
        <v>999.9000000000001</v>
      </c>
      <c r="EE476">
        <v>0</v>
      </c>
      <c r="EF476">
        <v>0</v>
      </c>
      <c r="EG476">
        <v>10001.65962962963</v>
      </c>
      <c r="EH476">
        <v>0</v>
      </c>
      <c r="EI476">
        <v>11.8598</v>
      </c>
      <c r="EJ476">
        <v>-39.88896666666668</v>
      </c>
      <c r="EK476">
        <v>1218.447407407408</v>
      </c>
      <c r="EL476">
        <v>1257.215185185185</v>
      </c>
      <c r="EM476">
        <v>1.621792222222222</v>
      </c>
      <c r="EN476">
        <v>1229.491481481481</v>
      </c>
      <c r="EO476">
        <v>22.05211851851852</v>
      </c>
      <c r="EP476">
        <v>2.139815555555555</v>
      </c>
      <c r="EQ476">
        <v>1.993225555555555</v>
      </c>
      <c r="ER476">
        <v>18.51869259259259</v>
      </c>
      <c r="ES476">
        <v>17.39062962962963</v>
      </c>
      <c r="ET476">
        <v>1999.98962962963</v>
      </c>
      <c r="EU476">
        <v>0.9799964444444443</v>
      </c>
      <c r="EV476">
        <v>0.02000368148148148</v>
      </c>
      <c r="EW476">
        <v>0</v>
      </c>
      <c r="EX476">
        <v>425.3376296296297</v>
      </c>
      <c r="EY476">
        <v>5.00097</v>
      </c>
      <c r="EZ476">
        <v>8641.588518518518</v>
      </c>
      <c r="FA476">
        <v>16707.47037037037</v>
      </c>
      <c r="FB476">
        <v>40.67322222222222</v>
      </c>
      <c r="FC476">
        <v>41.03214814814815</v>
      </c>
      <c r="FD476">
        <v>40.625</v>
      </c>
      <c r="FE476">
        <v>40.625</v>
      </c>
      <c r="FF476">
        <v>41.25</v>
      </c>
      <c r="FG476">
        <v>1955.078148148148</v>
      </c>
      <c r="FH476">
        <v>39.9074074074074</v>
      </c>
      <c r="FI476">
        <v>0</v>
      </c>
      <c r="FJ476">
        <v>1758654192.6</v>
      </c>
      <c r="FK476">
        <v>0</v>
      </c>
      <c r="FL476">
        <v>425.3047200000001</v>
      </c>
      <c r="FM476">
        <v>-0.03692307461479628</v>
      </c>
      <c r="FN476">
        <v>0.6230768879372159</v>
      </c>
      <c r="FO476">
        <v>8641.6428</v>
      </c>
      <c r="FP476">
        <v>15</v>
      </c>
      <c r="FQ476">
        <v>0</v>
      </c>
      <c r="FR476" t="s">
        <v>441</v>
      </c>
      <c r="FS476">
        <v>1747247426.5</v>
      </c>
      <c r="FT476">
        <v>1747247420.5</v>
      </c>
      <c r="FU476">
        <v>0</v>
      </c>
      <c r="FV476">
        <v>1.027</v>
      </c>
      <c r="FW476">
        <v>0.031</v>
      </c>
      <c r="FX476">
        <v>0.02</v>
      </c>
      <c r="FY476">
        <v>0.05</v>
      </c>
      <c r="FZ476">
        <v>420</v>
      </c>
      <c r="GA476">
        <v>16</v>
      </c>
      <c r="GB476">
        <v>0.01</v>
      </c>
      <c r="GC476">
        <v>0.1</v>
      </c>
      <c r="GD476">
        <v>-39.904795</v>
      </c>
      <c r="GE476">
        <v>-0.1359287054408016</v>
      </c>
      <c r="GF476">
        <v>0.1233559665156088</v>
      </c>
      <c r="GG476">
        <v>0</v>
      </c>
      <c r="GH476">
        <v>425.2654411764707</v>
      </c>
      <c r="GI476">
        <v>0.5400916750742735</v>
      </c>
      <c r="GJ476">
        <v>0.2560749190898081</v>
      </c>
      <c r="GK476">
        <v>-1</v>
      </c>
      <c r="GL476">
        <v>1.6389975</v>
      </c>
      <c r="GM476">
        <v>-0.2189335834896851</v>
      </c>
      <c r="GN476">
        <v>0.03362725477570241</v>
      </c>
      <c r="GO476">
        <v>0</v>
      </c>
      <c r="GP476">
        <v>0</v>
      </c>
      <c r="GQ476">
        <v>2</v>
      </c>
      <c r="GR476" t="s">
        <v>482</v>
      </c>
      <c r="GS476">
        <v>3.13612</v>
      </c>
      <c r="GT476">
        <v>2.69062</v>
      </c>
      <c r="GU476">
        <v>0.194509</v>
      </c>
      <c r="GV476">
        <v>0.196611</v>
      </c>
      <c r="GW476">
        <v>0.105309</v>
      </c>
      <c r="GX476">
        <v>0.0989768</v>
      </c>
      <c r="GY476">
        <v>25609.5</v>
      </c>
      <c r="GZ476">
        <v>25590.3</v>
      </c>
      <c r="HA476">
        <v>29555.2</v>
      </c>
      <c r="HB476">
        <v>29436.5</v>
      </c>
      <c r="HC476">
        <v>34936.4</v>
      </c>
      <c r="HD476">
        <v>35134.1</v>
      </c>
      <c r="HE476">
        <v>41589.6</v>
      </c>
      <c r="HF476">
        <v>41824</v>
      </c>
      <c r="HG476">
        <v>1.92518</v>
      </c>
      <c r="HH476">
        <v>1.8763</v>
      </c>
      <c r="HI476">
        <v>0.09638819999999999</v>
      </c>
      <c r="HJ476">
        <v>0</v>
      </c>
      <c r="HK476">
        <v>28.4277</v>
      </c>
      <c r="HL476">
        <v>999.9</v>
      </c>
      <c r="HM476">
        <v>50.5</v>
      </c>
      <c r="HN476">
        <v>31.5</v>
      </c>
      <c r="HO476">
        <v>25.9339</v>
      </c>
      <c r="HP476">
        <v>61.9098</v>
      </c>
      <c r="HQ476">
        <v>25.7853</v>
      </c>
      <c r="HR476">
        <v>1</v>
      </c>
      <c r="HS476">
        <v>0.0666921</v>
      </c>
      <c r="HT476">
        <v>-0.849706</v>
      </c>
      <c r="HU476">
        <v>20.337</v>
      </c>
      <c r="HV476">
        <v>5.21594</v>
      </c>
      <c r="HW476">
        <v>12.0135</v>
      </c>
      <c r="HX476">
        <v>4.98835</v>
      </c>
      <c r="HY476">
        <v>3.2878</v>
      </c>
      <c r="HZ476">
        <v>9999</v>
      </c>
      <c r="IA476">
        <v>9999</v>
      </c>
      <c r="IB476">
        <v>9999</v>
      </c>
      <c r="IC476">
        <v>999.9</v>
      </c>
      <c r="ID476">
        <v>1.86754</v>
      </c>
      <c r="IE476">
        <v>1.86674</v>
      </c>
      <c r="IF476">
        <v>1.86601</v>
      </c>
      <c r="IG476">
        <v>1.866</v>
      </c>
      <c r="IH476">
        <v>1.86786</v>
      </c>
      <c r="II476">
        <v>1.87028</v>
      </c>
      <c r="IJ476">
        <v>1.86891</v>
      </c>
      <c r="IK476">
        <v>1.87042</v>
      </c>
      <c r="IL476">
        <v>0</v>
      </c>
      <c r="IM476">
        <v>0</v>
      </c>
      <c r="IN476">
        <v>0</v>
      </c>
      <c r="IO476">
        <v>0</v>
      </c>
      <c r="IP476" t="s">
        <v>443</v>
      </c>
      <c r="IQ476" t="s">
        <v>444</v>
      </c>
      <c r="IR476" t="s">
        <v>445</v>
      </c>
      <c r="IS476" t="s">
        <v>445</v>
      </c>
      <c r="IT476" t="s">
        <v>445</v>
      </c>
      <c r="IU476" t="s">
        <v>445</v>
      </c>
      <c r="IV476">
        <v>0</v>
      </c>
      <c r="IW476">
        <v>100</v>
      </c>
      <c r="IX476">
        <v>100</v>
      </c>
      <c r="IY476">
        <v>-0.21</v>
      </c>
      <c r="IZ476">
        <v>0.1458</v>
      </c>
      <c r="JA476">
        <v>0.1520806729546384</v>
      </c>
      <c r="JB476">
        <v>0.0003178419753343253</v>
      </c>
      <c r="JC476">
        <v>-6.012475575984678E-07</v>
      </c>
      <c r="JD476">
        <v>7.594320938325871E-11</v>
      </c>
      <c r="JE476">
        <v>-0.06537213769188976</v>
      </c>
      <c r="JF476">
        <v>-0.002779077146552394</v>
      </c>
      <c r="JG476">
        <v>0.0007843295920201409</v>
      </c>
      <c r="JH476">
        <v>-1.211717912536145E-05</v>
      </c>
      <c r="JI476">
        <v>4</v>
      </c>
      <c r="JJ476">
        <v>2338</v>
      </c>
      <c r="JK476">
        <v>1</v>
      </c>
      <c r="JL476">
        <v>27</v>
      </c>
      <c r="JM476">
        <v>190112.8</v>
      </c>
      <c r="JN476">
        <v>190112.9</v>
      </c>
      <c r="JO476">
        <v>2.51221</v>
      </c>
      <c r="JP476">
        <v>2.23145</v>
      </c>
      <c r="JQ476">
        <v>1.39648</v>
      </c>
      <c r="JR476">
        <v>2.34863</v>
      </c>
      <c r="JS476">
        <v>1.49536</v>
      </c>
      <c r="JT476">
        <v>2.69409</v>
      </c>
      <c r="JU476">
        <v>36.5287</v>
      </c>
      <c r="JV476">
        <v>24.07</v>
      </c>
      <c r="JW476">
        <v>18</v>
      </c>
      <c r="JX476">
        <v>488.511</v>
      </c>
      <c r="JY476">
        <v>447.793</v>
      </c>
      <c r="JZ476">
        <v>28.6119</v>
      </c>
      <c r="KA476">
        <v>28.4535</v>
      </c>
      <c r="KB476">
        <v>30.0001</v>
      </c>
      <c r="KC476">
        <v>28.2819</v>
      </c>
      <c r="KD476">
        <v>28.2103</v>
      </c>
      <c r="KE476">
        <v>50.3736</v>
      </c>
      <c r="KF476">
        <v>21.9701</v>
      </c>
      <c r="KG476">
        <v>60.64</v>
      </c>
      <c r="KH476">
        <v>28.612</v>
      </c>
      <c r="KI476">
        <v>1276.09</v>
      </c>
      <c r="KJ476">
        <v>21.9802</v>
      </c>
      <c r="KK476">
        <v>101.011</v>
      </c>
      <c r="KL476">
        <v>100.569</v>
      </c>
    </row>
    <row r="477" spans="1:298">
      <c r="A477">
        <v>461</v>
      </c>
      <c r="B477">
        <v>1758654196.6</v>
      </c>
      <c r="C477">
        <v>12570.59999990463</v>
      </c>
      <c r="D477" t="s">
        <v>1370</v>
      </c>
      <c r="E477" t="s">
        <v>1371</v>
      </c>
      <c r="F477">
        <v>5</v>
      </c>
      <c r="G477" t="s">
        <v>1219</v>
      </c>
      <c r="H477" t="s">
        <v>437</v>
      </c>
      <c r="I477" t="s">
        <v>438</v>
      </c>
      <c r="J477">
        <v>1758654188.814285</v>
      </c>
      <c r="K477">
        <f>(L477)/1000</f>
        <v>0</v>
      </c>
      <c r="L477">
        <f>IF(DQ477, AO477, AI477)</f>
        <v>0</v>
      </c>
      <c r="M477">
        <f>IF(DQ477, AJ477, AH477)</f>
        <v>0</v>
      </c>
      <c r="N477">
        <f>DS477 - IF(AV477&gt;1, M477*DM477*100.0/(AX477), 0)</f>
        <v>0</v>
      </c>
      <c r="O477">
        <f>((U477-K477/2)*N477-M477)/(U477+K477/2)</f>
        <v>0</v>
      </c>
      <c r="P477">
        <f>O477*(DZ477+EA477)/1000.0</f>
        <v>0</v>
      </c>
      <c r="Q477">
        <f>(DS477 - IF(AV477&gt;1, M477*DM477*100.0/(AX477), 0))*(DZ477+EA477)/1000.0</f>
        <v>0</v>
      </c>
      <c r="R477">
        <f>2.0/((1/T477-1/S477)+SIGN(T477)*SQRT((1/T477-1/S477)*(1/T477-1/S477) + 4*DN477/((DN477+1)*(DN477+1))*(2*1/T477*1/S477-1/S477*1/S477)))</f>
        <v>0</v>
      </c>
      <c r="S477">
        <f>IF(LEFT(DO477,1)&lt;&gt;"0",IF(LEFT(DO477,1)="1",3.0,DP477),$D$5+$E$5*(EG477*DZ477/($K$5*1000))+$F$5*(EG477*DZ477/($K$5*1000))*MAX(MIN(DM477,$J$5),$I$5)*MAX(MIN(DM477,$J$5),$I$5)+$G$5*MAX(MIN(DM477,$J$5),$I$5)*(EG477*DZ477/($K$5*1000))+$H$5*(EG477*DZ477/($K$5*1000))*(EG477*DZ477/($K$5*1000)))</f>
        <v>0</v>
      </c>
      <c r="T477">
        <f>K477*(1000-(1000*0.61365*exp(17.502*X477/(240.97+X477))/(DZ477+EA477)+DU477)/2)/(1000*0.61365*exp(17.502*X477/(240.97+X477))/(DZ477+EA477)-DU477)</f>
        <v>0</v>
      </c>
      <c r="U477">
        <f>1/((DN477+1)/(R477/1.6)+1/(S477/1.37)) + DN477/((DN477+1)/(R477/1.6) + DN477/(S477/1.37))</f>
        <v>0</v>
      </c>
      <c r="V477">
        <f>(DI477*DL477)</f>
        <v>0</v>
      </c>
      <c r="W477">
        <f>(EB477+(V477+2*0.95*5.67E-8*(((EB477+$B$7)+273)^4-(EB477+273)^4)-44100*K477)/(1.84*29.3*S477+8*0.95*5.67E-8*(EB477+273)^3))</f>
        <v>0</v>
      </c>
      <c r="X477">
        <f>($C$7*EC477+$D$7*ED477+$E$7*W477)</f>
        <v>0</v>
      </c>
      <c r="Y477">
        <f>0.61365*exp(17.502*X477/(240.97+X477))</f>
        <v>0</v>
      </c>
      <c r="Z477">
        <f>(AA477/AB477*100)</f>
        <v>0</v>
      </c>
      <c r="AA477">
        <f>DU477*(DZ477+EA477)/1000</f>
        <v>0</v>
      </c>
      <c r="AB477">
        <f>0.61365*exp(17.502*EB477/(240.97+EB477))</f>
        <v>0</v>
      </c>
      <c r="AC477">
        <f>(Y477-DU477*(DZ477+EA477)/1000)</f>
        <v>0</v>
      </c>
      <c r="AD477">
        <f>(-K477*44100)</f>
        <v>0</v>
      </c>
      <c r="AE477">
        <f>2*29.3*S477*0.92*(EB477-X477)</f>
        <v>0</v>
      </c>
      <c r="AF477">
        <f>2*0.95*5.67E-8*(((EB477+$B$7)+273)^4-(X477+273)^4)</f>
        <v>0</v>
      </c>
      <c r="AG477">
        <f>V477+AF477+AD477+AE477</f>
        <v>0</v>
      </c>
      <c r="AH477">
        <f>DY477*AV477*(DT477-DS477*(1000-AV477*DV477)/(1000-AV477*DU477))/(100*DM477)</f>
        <v>0</v>
      </c>
      <c r="AI477">
        <f>1000*DY477*AV477*(DU477-DV477)/(100*DM477*(1000-AV477*DU477))</f>
        <v>0</v>
      </c>
      <c r="AJ477">
        <f>(AK477 - AL477 - DZ477*1E3/(8.314*(EB477+273.15)) * AN477/DY477 * AM477) * DY477/(100*DM477) * (1000 - DV477)/1000</f>
        <v>0</v>
      </c>
      <c r="AK477">
        <v>1289.688066621824</v>
      </c>
      <c r="AL477">
        <v>1259.539333333333</v>
      </c>
      <c r="AM477">
        <v>3.411653127976037</v>
      </c>
      <c r="AN477">
        <v>64.96045199614291</v>
      </c>
      <c r="AO477">
        <f>(AQ477 - AP477 + DZ477*1E3/(8.314*(EB477+273.15)) * AS477/DY477 * AR477) * DY477/(100*DM477) * 1000/(1000 - AQ477)</f>
        <v>0</v>
      </c>
      <c r="AP477">
        <v>22.05871528668463</v>
      </c>
      <c r="AQ477">
        <v>23.68197515151514</v>
      </c>
      <c r="AR477">
        <v>-0.0002292901958646031</v>
      </c>
      <c r="AS477">
        <v>107.0869197867366</v>
      </c>
      <c r="AT477">
        <v>1</v>
      </c>
      <c r="AU477">
        <v>0</v>
      </c>
      <c r="AV477">
        <f>IF(AT477*$H$13&gt;=AX477,1.0,(AX477/(AX477-AT477*$H$13)))</f>
        <v>0</v>
      </c>
      <c r="AW477">
        <f>(AV477-1)*100</f>
        <v>0</v>
      </c>
      <c r="AX477">
        <f>MAX(0,($B$13+$C$13*EG477)/(1+$D$13*EG477)*DZ477/(EB477+273)*$E$13)</f>
        <v>0</v>
      </c>
      <c r="AY477" t="s">
        <v>439</v>
      </c>
      <c r="AZ477" t="s">
        <v>439</v>
      </c>
      <c r="BA477">
        <v>0</v>
      </c>
      <c r="BB477">
        <v>0</v>
      </c>
      <c r="BC477">
        <f>1-BA477/BB477</f>
        <v>0</v>
      </c>
      <c r="BD477">
        <v>0</v>
      </c>
      <c r="BE477" t="s">
        <v>439</v>
      </c>
      <c r="BF477" t="s">
        <v>439</v>
      </c>
      <c r="BG477">
        <v>0</v>
      </c>
      <c r="BH477">
        <v>0</v>
      </c>
      <c r="BI477">
        <f>1-BG477/BH477</f>
        <v>0</v>
      </c>
      <c r="BJ477">
        <v>0.5</v>
      </c>
      <c r="BK477">
        <f>DJ477</f>
        <v>0</v>
      </c>
      <c r="BL477">
        <f>M477</f>
        <v>0</v>
      </c>
      <c r="BM477">
        <f>BI477*BJ477*BK477</f>
        <v>0</v>
      </c>
      <c r="BN477">
        <f>(BL477-BD477)/BK477</f>
        <v>0</v>
      </c>
      <c r="BO477">
        <f>(BB477-BH477)/BH477</f>
        <v>0</v>
      </c>
      <c r="BP477">
        <f>BA477/(BC477+BA477/BH477)</f>
        <v>0</v>
      </c>
      <c r="BQ477" t="s">
        <v>439</v>
      </c>
      <c r="BR477">
        <v>0</v>
      </c>
      <c r="BS477">
        <f>IF(BR477&lt;&gt;0, BR477, BP477)</f>
        <v>0</v>
      </c>
      <c r="BT477">
        <f>1-BS477/BH477</f>
        <v>0</v>
      </c>
      <c r="BU477">
        <f>(BH477-BG477)/(BH477-BS477)</f>
        <v>0</v>
      </c>
      <c r="BV477">
        <f>(BB477-BH477)/(BB477-BS477)</f>
        <v>0</v>
      </c>
      <c r="BW477">
        <f>(BH477-BG477)/(BH477-BA477)</f>
        <v>0</v>
      </c>
      <c r="BX477">
        <f>(BB477-BH477)/(BB477-BA477)</f>
        <v>0</v>
      </c>
      <c r="BY477">
        <f>(BU477*BS477/BG477)</f>
        <v>0</v>
      </c>
      <c r="BZ477">
        <f>(1-BY477)</f>
        <v>0</v>
      </c>
      <c r="DI477">
        <f>$B$11*EH477+$C$11*EI477+$F$11*ET477*(1-EW477)</f>
        <v>0</v>
      </c>
      <c r="DJ477">
        <f>DI477*DK477</f>
        <v>0</v>
      </c>
      <c r="DK477">
        <f>($B$11*$D$9+$C$11*$D$9+$F$11*((FG477+EY477)/MAX(FG477+EY477+FH477, 0.1)*$I$9+FH477/MAX(FG477+EY477+FH477, 0.1)*$J$9))/($B$11+$C$11+$F$11)</f>
        <v>0</v>
      </c>
      <c r="DL477">
        <f>($B$11*$K$9+$C$11*$K$9+$F$11*((FG477+EY477)/MAX(FG477+EY477+FH477, 0.1)*$P$9+FH477/MAX(FG477+EY477+FH477, 0.1)*$Q$9))/($B$11+$C$11+$F$11)</f>
        <v>0</v>
      </c>
      <c r="DM477">
        <v>2.96</v>
      </c>
      <c r="DN477">
        <v>0.5</v>
      </c>
      <c r="DO477" t="s">
        <v>440</v>
      </c>
      <c r="DP477">
        <v>2</v>
      </c>
      <c r="DQ477" t="b">
        <v>1</v>
      </c>
      <c r="DR477">
        <v>1758654188.814285</v>
      </c>
      <c r="DS477">
        <v>1205.354642857143</v>
      </c>
      <c r="DT477">
        <v>1245.338571428572</v>
      </c>
      <c r="DU477">
        <v>23.6832</v>
      </c>
      <c r="DV477">
        <v>22.05757857142857</v>
      </c>
      <c r="DW477">
        <v>1205.560714285714</v>
      </c>
      <c r="DX477">
        <v>23.53745714285714</v>
      </c>
      <c r="DY477">
        <v>500.0068928571429</v>
      </c>
      <c r="DZ477">
        <v>90.38635357142857</v>
      </c>
      <c r="EA477">
        <v>0.03057245</v>
      </c>
      <c r="EB477">
        <v>30.04505</v>
      </c>
      <c r="EC477">
        <v>29.986125</v>
      </c>
      <c r="ED477">
        <v>999.9000000000002</v>
      </c>
      <c r="EE477">
        <v>0</v>
      </c>
      <c r="EF477">
        <v>0</v>
      </c>
      <c r="EG477">
        <v>9997.961428571429</v>
      </c>
      <c r="EH477">
        <v>0</v>
      </c>
      <c r="EI477">
        <v>11.8598</v>
      </c>
      <c r="EJ477">
        <v>-39.98326785714285</v>
      </c>
      <c r="EK477">
        <v>1234.593928571429</v>
      </c>
      <c r="EL477">
        <v>1273.426785714286</v>
      </c>
      <c r="EM477">
        <v>1.625624642857143</v>
      </c>
      <c r="EN477">
        <v>1245.338571428572</v>
      </c>
      <c r="EO477">
        <v>22.05757857142857</v>
      </c>
      <c r="EP477">
        <v>2.140638928571428</v>
      </c>
      <c r="EQ477">
        <v>1.993703571428571</v>
      </c>
      <c r="ER477">
        <v>18.52484285714286</v>
      </c>
      <c r="ES477">
        <v>17.39441785714286</v>
      </c>
      <c r="ET477">
        <v>2000.005</v>
      </c>
      <c r="EU477">
        <v>0.9799953214285714</v>
      </c>
      <c r="EV477">
        <v>0.02000482857142857</v>
      </c>
      <c r="EW477">
        <v>0</v>
      </c>
      <c r="EX477">
        <v>425.2831071428571</v>
      </c>
      <c r="EY477">
        <v>5.00097</v>
      </c>
      <c r="EZ477">
        <v>8641.418571428572</v>
      </c>
      <c r="FA477">
        <v>16707.58571428572</v>
      </c>
      <c r="FB477">
        <v>40.66707142857143</v>
      </c>
      <c r="FC477">
        <v>41.03321428571427</v>
      </c>
      <c r="FD477">
        <v>40.625</v>
      </c>
      <c r="FE477">
        <v>40.625</v>
      </c>
      <c r="FF477">
        <v>41.25</v>
      </c>
      <c r="FG477">
        <v>1955.090357142857</v>
      </c>
      <c r="FH477">
        <v>39.91214285714286</v>
      </c>
      <c r="FI477">
        <v>0</v>
      </c>
      <c r="FJ477">
        <v>1758654198</v>
      </c>
      <c r="FK477">
        <v>0</v>
      </c>
      <c r="FL477">
        <v>425.2437692307692</v>
      </c>
      <c r="FM477">
        <v>-0.9829059772449588</v>
      </c>
      <c r="FN477">
        <v>-6.593162402945497</v>
      </c>
      <c r="FO477">
        <v>8641.432692307691</v>
      </c>
      <c r="FP477">
        <v>15</v>
      </c>
      <c r="FQ477">
        <v>0</v>
      </c>
      <c r="FR477" t="s">
        <v>441</v>
      </c>
      <c r="FS477">
        <v>1747247426.5</v>
      </c>
      <c r="FT477">
        <v>1747247420.5</v>
      </c>
      <c r="FU477">
        <v>0</v>
      </c>
      <c r="FV477">
        <v>1.027</v>
      </c>
      <c r="FW477">
        <v>0.031</v>
      </c>
      <c r="FX477">
        <v>0.02</v>
      </c>
      <c r="FY477">
        <v>0.05</v>
      </c>
      <c r="FZ477">
        <v>420</v>
      </c>
      <c r="GA477">
        <v>16</v>
      </c>
      <c r="GB477">
        <v>0.01</v>
      </c>
      <c r="GC477">
        <v>0.1</v>
      </c>
      <c r="GD477">
        <v>-39.925385</v>
      </c>
      <c r="GE477">
        <v>-1.008893808630284</v>
      </c>
      <c r="GF477">
        <v>0.1538000561605883</v>
      </c>
      <c r="GG477">
        <v>0</v>
      </c>
      <c r="GH477">
        <v>425.268</v>
      </c>
      <c r="GI477">
        <v>-0.3894881545995331</v>
      </c>
      <c r="GJ477">
        <v>0.252162529287109</v>
      </c>
      <c r="GK477">
        <v>-1</v>
      </c>
      <c r="GL477">
        <v>1.62425975</v>
      </c>
      <c r="GM477">
        <v>0.02755035647279162</v>
      </c>
      <c r="GN477">
        <v>0.007767163731858648</v>
      </c>
      <c r="GO477">
        <v>1</v>
      </c>
      <c r="GP477">
        <v>1</v>
      </c>
      <c r="GQ477">
        <v>2</v>
      </c>
      <c r="GR477" t="s">
        <v>442</v>
      </c>
      <c r="GS477">
        <v>3.1362</v>
      </c>
      <c r="GT477">
        <v>2.69104</v>
      </c>
      <c r="GU477">
        <v>0.196181</v>
      </c>
      <c r="GV477">
        <v>0.198262</v>
      </c>
      <c r="GW477">
        <v>0.105287</v>
      </c>
      <c r="GX477">
        <v>0.0989807</v>
      </c>
      <c r="GY477">
        <v>25556.5</v>
      </c>
      <c r="GZ477">
        <v>25537.5</v>
      </c>
      <c r="HA477">
        <v>29555.4</v>
      </c>
      <c r="HB477">
        <v>29436.2</v>
      </c>
      <c r="HC477">
        <v>34937.4</v>
      </c>
      <c r="HD477">
        <v>35133.6</v>
      </c>
      <c r="HE477">
        <v>41589.7</v>
      </c>
      <c r="HF477">
        <v>41823.7</v>
      </c>
      <c r="HG477">
        <v>1.92528</v>
      </c>
      <c r="HH477">
        <v>1.87655</v>
      </c>
      <c r="HI477">
        <v>0.09596349999999999</v>
      </c>
      <c r="HJ477">
        <v>0</v>
      </c>
      <c r="HK477">
        <v>28.4205</v>
      </c>
      <c r="HL477">
        <v>999.9</v>
      </c>
      <c r="HM477">
        <v>50.5</v>
      </c>
      <c r="HN477">
        <v>31.5</v>
      </c>
      <c r="HO477">
        <v>25.9327</v>
      </c>
      <c r="HP477">
        <v>62.0398</v>
      </c>
      <c r="HQ477">
        <v>25.9535</v>
      </c>
      <c r="HR477">
        <v>1</v>
      </c>
      <c r="HS477">
        <v>0.0666235</v>
      </c>
      <c r="HT477">
        <v>-0.6970420000000001</v>
      </c>
      <c r="HU477">
        <v>20.338</v>
      </c>
      <c r="HV477">
        <v>5.21804</v>
      </c>
      <c r="HW477">
        <v>12.0129</v>
      </c>
      <c r="HX477">
        <v>4.98885</v>
      </c>
      <c r="HY477">
        <v>3.28788</v>
      </c>
      <c r="HZ477">
        <v>9999</v>
      </c>
      <c r="IA477">
        <v>9999</v>
      </c>
      <c r="IB477">
        <v>9999</v>
      </c>
      <c r="IC477">
        <v>999.9</v>
      </c>
      <c r="ID477">
        <v>1.86753</v>
      </c>
      <c r="IE477">
        <v>1.86674</v>
      </c>
      <c r="IF477">
        <v>1.86602</v>
      </c>
      <c r="IG477">
        <v>1.866</v>
      </c>
      <c r="IH477">
        <v>1.86786</v>
      </c>
      <c r="II477">
        <v>1.87028</v>
      </c>
      <c r="IJ477">
        <v>1.86891</v>
      </c>
      <c r="IK477">
        <v>1.87043</v>
      </c>
      <c r="IL477">
        <v>0</v>
      </c>
      <c r="IM477">
        <v>0</v>
      </c>
      <c r="IN477">
        <v>0</v>
      </c>
      <c r="IO477">
        <v>0</v>
      </c>
      <c r="IP477" t="s">
        <v>443</v>
      </c>
      <c r="IQ477" t="s">
        <v>444</v>
      </c>
      <c r="IR477" t="s">
        <v>445</v>
      </c>
      <c r="IS477" t="s">
        <v>445</v>
      </c>
      <c r="IT477" t="s">
        <v>445</v>
      </c>
      <c r="IU477" t="s">
        <v>445</v>
      </c>
      <c r="IV477">
        <v>0</v>
      </c>
      <c r="IW477">
        <v>100</v>
      </c>
      <c r="IX477">
        <v>100</v>
      </c>
      <c r="IY477">
        <v>-0.23</v>
      </c>
      <c r="IZ477">
        <v>0.1457</v>
      </c>
      <c r="JA477">
        <v>0.1520806729546384</v>
      </c>
      <c r="JB477">
        <v>0.0003178419753343253</v>
      </c>
      <c r="JC477">
        <v>-6.012475575984678E-07</v>
      </c>
      <c r="JD477">
        <v>7.594320938325871E-11</v>
      </c>
      <c r="JE477">
        <v>-0.06537213769188976</v>
      </c>
      <c r="JF477">
        <v>-0.002779077146552394</v>
      </c>
      <c r="JG477">
        <v>0.0007843295920201409</v>
      </c>
      <c r="JH477">
        <v>-1.211717912536145E-05</v>
      </c>
      <c r="JI477">
        <v>4</v>
      </c>
      <c r="JJ477">
        <v>2338</v>
      </c>
      <c r="JK477">
        <v>1</v>
      </c>
      <c r="JL477">
        <v>27</v>
      </c>
      <c r="JM477">
        <v>190112.8</v>
      </c>
      <c r="JN477">
        <v>190112.9</v>
      </c>
      <c r="JO477">
        <v>2.54028</v>
      </c>
      <c r="JP477">
        <v>2.23267</v>
      </c>
      <c r="JQ477">
        <v>1.39648</v>
      </c>
      <c r="JR477">
        <v>2.34619</v>
      </c>
      <c r="JS477">
        <v>1.49536</v>
      </c>
      <c r="JT477">
        <v>2.70996</v>
      </c>
      <c r="JU477">
        <v>36.5051</v>
      </c>
      <c r="JV477">
        <v>24.07</v>
      </c>
      <c r="JW477">
        <v>18</v>
      </c>
      <c r="JX477">
        <v>488.574</v>
      </c>
      <c r="JY477">
        <v>447.948</v>
      </c>
      <c r="JZ477">
        <v>28.6386</v>
      </c>
      <c r="KA477">
        <v>28.4535</v>
      </c>
      <c r="KB477">
        <v>30</v>
      </c>
      <c r="KC477">
        <v>28.2819</v>
      </c>
      <c r="KD477">
        <v>28.2103</v>
      </c>
      <c r="KE477">
        <v>50.8749</v>
      </c>
      <c r="KF477">
        <v>21.9701</v>
      </c>
      <c r="KG477">
        <v>60.64</v>
      </c>
      <c r="KH477">
        <v>28.6192</v>
      </c>
      <c r="KI477">
        <v>1289.46</v>
      </c>
      <c r="KJ477">
        <v>21.9806</v>
      </c>
      <c r="KK477">
        <v>101.011</v>
      </c>
      <c r="KL477">
        <v>100.569</v>
      </c>
    </row>
    <row r="478" spans="1:298">
      <c r="A478">
        <v>462</v>
      </c>
      <c r="B478">
        <v>1758654201.6</v>
      </c>
      <c r="C478">
        <v>12575.59999990463</v>
      </c>
      <c r="D478" t="s">
        <v>1372</v>
      </c>
      <c r="E478" t="s">
        <v>1373</v>
      </c>
      <c r="F478">
        <v>5</v>
      </c>
      <c r="G478" t="s">
        <v>1219</v>
      </c>
      <c r="H478" t="s">
        <v>437</v>
      </c>
      <c r="I478" t="s">
        <v>438</v>
      </c>
      <c r="J478">
        <v>1758654194.1</v>
      </c>
      <c r="K478">
        <f>(L478)/1000</f>
        <v>0</v>
      </c>
      <c r="L478">
        <f>IF(DQ478, AO478, AI478)</f>
        <v>0</v>
      </c>
      <c r="M478">
        <f>IF(DQ478, AJ478, AH478)</f>
        <v>0</v>
      </c>
      <c r="N478">
        <f>DS478 - IF(AV478&gt;1, M478*DM478*100.0/(AX478), 0)</f>
        <v>0</v>
      </c>
      <c r="O478">
        <f>((U478-K478/2)*N478-M478)/(U478+K478/2)</f>
        <v>0</v>
      </c>
      <c r="P478">
        <f>O478*(DZ478+EA478)/1000.0</f>
        <v>0</v>
      </c>
      <c r="Q478">
        <f>(DS478 - IF(AV478&gt;1, M478*DM478*100.0/(AX478), 0))*(DZ478+EA478)/1000.0</f>
        <v>0</v>
      </c>
      <c r="R478">
        <f>2.0/((1/T478-1/S478)+SIGN(T478)*SQRT((1/T478-1/S478)*(1/T478-1/S478) + 4*DN478/((DN478+1)*(DN478+1))*(2*1/T478*1/S478-1/S478*1/S478)))</f>
        <v>0</v>
      </c>
      <c r="S478">
        <f>IF(LEFT(DO478,1)&lt;&gt;"0",IF(LEFT(DO478,1)="1",3.0,DP478),$D$5+$E$5*(EG478*DZ478/($K$5*1000))+$F$5*(EG478*DZ478/($K$5*1000))*MAX(MIN(DM478,$J$5),$I$5)*MAX(MIN(DM478,$J$5),$I$5)+$G$5*MAX(MIN(DM478,$J$5),$I$5)*(EG478*DZ478/($K$5*1000))+$H$5*(EG478*DZ478/($K$5*1000))*(EG478*DZ478/($K$5*1000)))</f>
        <v>0</v>
      </c>
      <c r="T478">
        <f>K478*(1000-(1000*0.61365*exp(17.502*X478/(240.97+X478))/(DZ478+EA478)+DU478)/2)/(1000*0.61365*exp(17.502*X478/(240.97+X478))/(DZ478+EA478)-DU478)</f>
        <v>0</v>
      </c>
      <c r="U478">
        <f>1/((DN478+1)/(R478/1.6)+1/(S478/1.37)) + DN478/((DN478+1)/(R478/1.6) + DN478/(S478/1.37))</f>
        <v>0</v>
      </c>
      <c r="V478">
        <f>(DI478*DL478)</f>
        <v>0</v>
      </c>
      <c r="W478">
        <f>(EB478+(V478+2*0.95*5.67E-8*(((EB478+$B$7)+273)^4-(EB478+273)^4)-44100*K478)/(1.84*29.3*S478+8*0.95*5.67E-8*(EB478+273)^3))</f>
        <v>0</v>
      </c>
      <c r="X478">
        <f>($C$7*EC478+$D$7*ED478+$E$7*W478)</f>
        <v>0</v>
      </c>
      <c r="Y478">
        <f>0.61365*exp(17.502*X478/(240.97+X478))</f>
        <v>0</v>
      </c>
      <c r="Z478">
        <f>(AA478/AB478*100)</f>
        <v>0</v>
      </c>
      <c r="AA478">
        <f>DU478*(DZ478+EA478)/1000</f>
        <v>0</v>
      </c>
      <c r="AB478">
        <f>0.61365*exp(17.502*EB478/(240.97+EB478))</f>
        <v>0</v>
      </c>
      <c r="AC478">
        <f>(Y478-DU478*(DZ478+EA478)/1000)</f>
        <v>0</v>
      </c>
      <c r="AD478">
        <f>(-K478*44100)</f>
        <v>0</v>
      </c>
      <c r="AE478">
        <f>2*29.3*S478*0.92*(EB478-X478)</f>
        <v>0</v>
      </c>
      <c r="AF478">
        <f>2*0.95*5.67E-8*(((EB478+$B$7)+273)^4-(X478+273)^4)</f>
        <v>0</v>
      </c>
      <c r="AG478">
        <f>V478+AF478+AD478+AE478</f>
        <v>0</v>
      </c>
      <c r="AH478">
        <f>DY478*AV478*(DT478-DS478*(1000-AV478*DV478)/(1000-AV478*DU478))/(100*DM478)</f>
        <v>0</v>
      </c>
      <c r="AI478">
        <f>1000*DY478*AV478*(DU478-DV478)/(100*DM478*(1000-AV478*DU478))</f>
        <v>0</v>
      </c>
      <c r="AJ478">
        <f>(AK478 - AL478 - DZ478*1E3/(8.314*(EB478+273.15)) * AN478/DY478 * AM478) * DY478/(100*DM478) * (1000 - DV478)/1000</f>
        <v>0</v>
      </c>
      <c r="AK478">
        <v>1306.635797594013</v>
      </c>
      <c r="AL478">
        <v>1276.681454545454</v>
      </c>
      <c r="AM478">
        <v>3.416782221992819</v>
      </c>
      <c r="AN478">
        <v>64.96045199614291</v>
      </c>
      <c r="AO478">
        <f>(AQ478 - AP478 + DZ478*1E3/(8.314*(EB478+273.15)) * AS478/DY478 * AR478) * DY478/(100*DM478) * 1000/(1000 - AQ478)</f>
        <v>0</v>
      </c>
      <c r="AP478">
        <v>22.05828964549654</v>
      </c>
      <c r="AQ478">
        <v>23.6698503030303</v>
      </c>
      <c r="AR478">
        <v>-0.0002392022068839614</v>
      </c>
      <c r="AS478">
        <v>107.0869197867366</v>
      </c>
      <c r="AT478">
        <v>1</v>
      </c>
      <c r="AU478">
        <v>0</v>
      </c>
      <c r="AV478">
        <f>IF(AT478*$H$13&gt;=AX478,1.0,(AX478/(AX478-AT478*$H$13)))</f>
        <v>0</v>
      </c>
      <c r="AW478">
        <f>(AV478-1)*100</f>
        <v>0</v>
      </c>
      <c r="AX478">
        <f>MAX(0,($B$13+$C$13*EG478)/(1+$D$13*EG478)*DZ478/(EB478+273)*$E$13)</f>
        <v>0</v>
      </c>
      <c r="AY478" t="s">
        <v>439</v>
      </c>
      <c r="AZ478" t="s">
        <v>439</v>
      </c>
      <c r="BA478">
        <v>0</v>
      </c>
      <c r="BB478">
        <v>0</v>
      </c>
      <c r="BC478">
        <f>1-BA478/BB478</f>
        <v>0</v>
      </c>
      <c r="BD478">
        <v>0</v>
      </c>
      <c r="BE478" t="s">
        <v>439</v>
      </c>
      <c r="BF478" t="s">
        <v>439</v>
      </c>
      <c r="BG478">
        <v>0</v>
      </c>
      <c r="BH478">
        <v>0</v>
      </c>
      <c r="BI478">
        <f>1-BG478/BH478</f>
        <v>0</v>
      </c>
      <c r="BJ478">
        <v>0.5</v>
      </c>
      <c r="BK478">
        <f>DJ478</f>
        <v>0</v>
      </c>
      <c r="BL478">
        <f>M478</f>
        <v>0</v>
      </c>
      <c r="BM478">
        <f>BI478*BJ478*BK478</f>
        <v>0</v>
      </c>
      <c r="BN478">
        <f>(BL478-BD478)/BK478</f>
        <v>0</v>
      </c>
      <c r="BO478">
        <f>(BB478-BH478)/BH478</f>
        <v>0</v>
      </c>
      <c r="BP478">
        <f>BA478/(BC478+BA478/BH478)</f>
        <v>0</v>
      </c>
      <c r="BQ478" t="s">
        <v>439</v>
      </c>
      <c r="BR478">
        <v>0</v>
      </c>
      <c r="BS478">
        <f>IF(BR478&lt;&gt;0, BR478, BP478)</f>
        <v>0</v>
      </c>
      <c r="BT478">
        <f>1-BS478/BH478</f>
        <v>0</v>
      </c>
      <c r="BU478">
        <f>(BH478-BG478)/(BH478-BS478)</f>
        <v>0</v>
      </c>
      <c r="BV478">
        <f>(BB478-BH478)/(BB478-BS478)</f>
        <v>0</v>
      </c>
      <c r="BW478">
        <f>(BH478-BG478)/(BH478-BA478)</f>
        <v>0</v>
      </c>
      <c r="BX478">
        <f>(BB478-BH478)/(BB478-BA478)</f>
        <v>0</v>
      </c>
      <c r="BY478">
        <f>(BU478*BS478/BG478)</f>
        <v>0</v>
      </c>
      <c r="BZ478">
        <f>(1-BY478)</f>
        <v>0</v>
      </c>
      <c r="DI478">
        <f>$B$11*EH478+$C$11*EI478+$F$11*ET478*(1-EW478)</f>
        <v>0</v>
      </c>
      <c r="DJ478">
        <f>DI478*DK478</f>
        <v>0</v>
      </c>
      <c r="DK478">
        <f>($B$11*$D$9+$C$11*$D$9+$F$11*((FG478+EY478)/MAX(FG478+EY478+FH478, 0.1)*$I$9+FH478/MAX(FG478+EY478+FH478, 0.1)*$J$9))/($B$11+$C$11+$F$11)</f>
        <v>0</v>
      </c>
      <c r="DL478">
        <f>($B$11*$K$9+$C$11*$K$9+$F$11*((FG478+EY478)/MAX(FG478+EY478+FH478, 0.1)*$P$9+FH478/MAX(FG478+EY478+FH478, 0.1)*$Q$9))/($B$11+$C$11+$F$11)</f>
        <v>0</v>
      </c>
      <c r="DM478">
        <v>2.96</v>
      </c>
      <c r="DN478">
        <v>0.5</v>
      </c>
      <c r="DO478" t="s">
        <v>440</v>
      </c>
      <c r="DP478">
        <v>2</v>
      </c>
      <c r="DQ478" t="b">
        <v>1</v>
      </c>
      <c r="DR478">
        <v>1758654194.1</v>
      </c>
      <c r="DS478">
        <v>1223.042222222222</v>
      </c>
      <c r="DT478">
        <v>1263.083333333334</v>
      </c>
      <c r="DU478">
        <v>23.68240740740741</v>
      </c>
      <c r="DV478">
        <v>22.05848518518519</v>
      </c>
      <c r="DW478">
        <v>1223.262222222222</v>
      </c>
      <c r="DX478">
        <v>23.53667407407407</v>
      </c>
      <c r="DY478">
        <v>499.992888888889</v>
      </c>
      <c r="DZ478">
        <v>90.38624814814817</v>
      </c>
      <c r="EA478">
        <v>0.03062793333333333</v>
      </c>
      <c r="EB478">
        <v>30.04231851851852</v>
      </c>
      <c r="EC478">
        <v>29.98772962962962</v>
      </c>
      <c r="ED478">
        <v>999.9000000000001</v>
      </c>
      <c r="EE478">
        <v>0</v>
      </c>
      <c r="EF478">
        <v>0</v>
      </c>
      <c r="EG478">
        <v>9996.221851851851</v>
      </c>
      <c r="EH478">
        <v>0</v>
      </c>
      <c r="EI478">
        <v>11.8598</v>
      </c>
      <c r="EJ478">
        <v>-40.04080370370371</v>
      </c>
      <c r="EK478">
        <v>1252.709629629629</v>
      </c>
      <c r="EL478">
        <v>1291.573703703704</v>
      </c>
      <c r="EM478">
        <v>1.623913333333333</v>
      </c>
      <c r="EN478">
        <v>1263.083333333334</v>
      </c>
      <c r="EO478">
        <v>22.05848518518519</v>
      </c>
      <c r="EP478">
        <v>2.140565555555556</v>
      </c>
      <c r="EQ478">
        <v>1.993784814814815</v>
      </c>
      <c r="ER478">
        <v>18.52428148148148</v>
      </c>
      <c r="ES478">
        <v>17.39505925925926</v>
      </c>
      <c r="ET478">
        <v>1999.995925925926</v>
      </c>
      <c r="EU478">
        <v>0.9799964444444443</v>
      </c>
      <c r="EV478">
        <v>0.02000368148148148</v>
      </c>
      <c r="EW478">
        <v>0</v>
      </c>
      <c r="EX478">
        <v>425.2155555555555</v>
      </c>
      <c r="EY478">
        <v>5.00097</v>
      </c>
      <c r="EZ478">
        <v>8640.754074074073</v>
      </c>
      <c r="FA478">
        <v>16707.51851851852</v>
      </c>
      <c r="FB478">
        <v>40.64566666666666</v>
      </c>
      <c r="FC478">
        <v>41.02755555555554</v>
      </c>
      <c r="FD478">
        <v>40.625</v>
      </c>
      <c r="FE478">
        <v>40.625</v>
      </c>
      <c r="FF478">
        <v>41.25</v>
      </c>
      <c r="FG478">
        <v>1955.083703703704</v>
      </c>
      <c r="FH478">
        <v>39.90925925925927</v>
      </c>
      <c r="FI478">
        <v>0</v>
      </c>
      <c r="FJ478">
        <v>1758654202.8</v>
      </c>
      <c r="FK478">
        <v>0</v>
      </c>
      <c r="FL478">
        <v>425.2012692307692</v>
      </c>
      <c r="FM478">
        <v>-1.209675213547534</v>
      </c>
      <c r="FN478">
        <v>-9.62188037011715</v>
      </c>
      <c r="FO478">
        <v>8640.793076923077</v>
      </c>
      <c r="FP478">
        <v>15</v>
      </c>
      <c r="FQ478">
        <v>0</v>
      </c>
      <c r="FR478" t="s">
        <v>441</v>
      </c>
      <c r="FS478">
        <v>1747247426.5</v>
      </c>
      <c r="FT478">
        <v>1747247420.5</v>
      </c>
      <c r="FU478">
        <v>0</v>
      </c>
      <c r="FV478">
        <v>1.027</v>
      </c>
      <c r="FW478">
        <v>0.031</v>
      </c>
      <c r="FX478">
        <v>0.02</v>
      </c>
      <c r="FY478">
        <v>0.05</v>
      </c>
      <c r="FZ478">
        <v>420</v>
      </c>
      <c r="GA478">
        <v>16</v>
      </c>
      <c r="GB478">
        <v>0.01</v>
      </c>
      <c r="GC478">
        <v>0.1</v>
      </c>
      <c r="GD478">
        <v>-39.99379</v>
      </c>
      <c r="GE478">
        <v>-0.8277050656660446</v>
      </c>
      <c r="GF478">
        <v>0.1558523737387405</v>
      </c>
      <c r="GG478">
        <v>0</v>
      </c>
      <c r="GH478">
        <v>425.2295</v>
      </c>
      <c r="GI478">
        <v>-0.7888922837874388</v>
      </c>
      <c r="GJ478">
        <v>0.2402447587724775</v>
      </c>
      <c r="GK478">
        <v>-1</v>
      </c>
      <c r="GL478">
        <v>1.62357525</v>
      </c>
      <c r="GM478">
        <v>-0.01946622889306106</v>
      </c>
      <c r="GN478">
        <v>0.005352323788552022</v>
      </c>
      <c r="GO478">
        <v>1</v>
      </c>
      <c r="GP478">
        <v>1</v>
      </c>
      <c r="GQ478">
        <v>2</v>
      </c>
      <c r="GR478" t="s">
        <v>442</v>
      </c>
      <c r="GS478">
        <v>3.13606</v>
      </c>
      <c r="GT478">
        <v>2.69107</v>
      </c>
      <c r="GU478">
        <v>0.197837</v>
      </c>
      <c r="GV478">
        <v>0.199891</v>
      </c>
      <c r="GW478">
        <v>0.105247</v>
      </c>
      <c r="GX478">
        <v>0.0989762</v>
      </c>
      <c r="GY478">
        <v>25503.5</v>
      </c>
      <c r="GZ478">
        <v>25485.3</v>
      </c>
      <c r="HA478">
        <v>29555</v>
      </c>
      <c r="HB478">
        <v>29436</v>
      </c>
      <c r="HC478">
        <v>34938.9</v>
      </c>
      <c r="HD478">
        <v>35133.6</v>
      </c>
      <c r="HE478">
        <v>41589.6</v>
      </c>
      <c r="HF478">
        <v>41823.4</v>
      </c>
      <c r="HG478">
        <v>1.9251</v>
      </c>
      <c r="HH478">
        <v>1.8768</v>
      </c>
      <c r="HI478">
        <v>0.0972599</v>
      </c>
      <c r="HJ478">
        <v>0</v>
      </c>
      <c r="HK478">
        <v>28.4147</v>
      </c>
      <c r="HL478">
        <v>999.9</v>
      </c>
      <c r="HM478">
        <v>50.5</v>
      </c>
      <c r="HN478">
        <v>31.5</v>
      </c>
      <c r="HO478">
        <v>25.9307</v>
      </c>
      <c r="HP478">
        <v>61.9598</v>
      </c>
      <c r="HQ478">
        <v>25.9295</v>
      </c>
      <c r="HR478">
        <v>1</v>
      </c>
      <c r="HS478">
        <v>0.0665676</v>
      </c>
      <c r="HT478">
        <v>-0.650131</v>
      </c>
      <c r="HU478">
        <v>20.3383</v>
      </c>
      <c r="HV478">
        <v>5.21789</v>
      </c>
      <c r="HW478">
        <v>12.0146</v>
      </c>
      <c r="HX478">
        <v>4.9888</v>
      </c>
      <c r="HY478">
        <v>3.28778</v>
      </c>
      <c r="HZ478">
        <v>9999</v>
      </c>
      <c r="IA478">
        <v>9999</v>
      </c>
      <c r="IB478">
        <v>9999</v>
      </c>
      <c r="IC478">
        <v>999.9</v>
      </c>
      <c r="ID478">
        <v>1.86753</v>
      </c>
      <c r="IE478">
        <v>1.86673</v>
      </c>
      <c r="IF478">
        <v>1.86602</v>
      </c>
      <c r="IG478">
        <v>1.866</v>
      </c>
      <c r="IH478">
        <v>1.86784</v>
      </c>
      <c r="II478">
        <v>1.87027</v>
      </c>
      <c r="IJ478">
        <v>1.86891</v>
      </c>
      <c r="IK478">
        <v>1.87042</v>
      </c>
      <c r="IL478">
        <v>0</v>
      </c>
      <c r="IM478">
        <v>0</v>
      </c>
      <c r="IN478">
        <v>0</v>
      </c>
      <c r="IO478">
        <v>0</v>
      </c>
      <c r="IP478" t="s">
        <v>443</v>
      </c>
      <c r="IQ478" t="s">
        <v>444</v>
      </c>
      <c r="IR478" t="s">
        <v>445</v>
      </c>
      <c r="IS478" t="s">
        <v>445</v>
      </c>
      <c r="IT478" t="s">
        <v>445</v>
      </c>
      <c r="IU478" t="s">
        <v>445</v>
      </c>
      <c r="IV478">
        <v>0</v>
      </c>
      <c r="IW478">
        <v>100</v>
      </c>
      <c r="IX478">
        <v>100</v>
      </c>
      <c r="IY478">
        <v>-0.24</v>
      </c>
      <c r="IZ478">
        <v>0.1456</v>
      </c>
      <c r="JA478">
        <v>0.1520806729546384</v>
      </c>
      <c r="JB478">
        <v>0.0003178419753343253</v>
      </c>
      <c r="JC478">
        <v>-6.012475575984678E-07</v>
      </c>
      <c r="JD478">
        <v>7.594320938325871E-11</v>
      </c>
      <c r="JE478">
        <v>-0.06537213769188976</v>
      </c>
      <c r="JF478">
        <v>-0.002779077146552394</v>
      </c>
      <c r="JG478">
        <v>0.0007843295920201409</v>
      </c>
      <c r="JH478">
        <v>-1.211717912536145E-05</v>
      </c>
      <c r="JI478">
        <v>4</v>
      </c>
      <c r="JJ478">
        <v>2338</v>
      </c>
      <c r="JK478">
        <v>1</v>
      </c>
      <c r="JL478">
        <v>27</v>
      </c>
      <c r="JM478">
        <v>190112.9</v>
      </c>
      <c r="JN478">
        <v>190113</v>
      </c>
      <c r="JO478">
        <v>2.5647</v>
      </c>
      <c r="JP478">
        <v>2.24487</v>
      </c>
      <c r="JQ478">
        <v>1.39771</v>
      </c>
      <c r="JR478">
        <v>2.34863</v>
      </c>
      <c r="JS478">
        <v>1.49536</v>
      </c>
      <c r="JT478">
        <v>2.66968</v>
      </c>
      <c r="JU478">
        <v>36.5287</v>
      </c>
      <c r="JV478">
        <v>24.0612</v>
      </c>
      <c r="JW478">
        <v>18</v>
      </c>
      <c r="JX478">
        <v>488.464</v>
      </c>
      <c r="JY478">
        <v>448.103</v>
      </c>
      <c r="JZ478">
        <v>28.6429</v>
      </c>
      <c r="KA478">
        <v>28.4535</v>
      </c>
      <c r="KB478">
        <v>30</v>
      </c>
      <c r="KC478">
        <v>28.2819</v>
      </c>
      <c r="KD478">
        <v>28.2103</v>
      </c>
      <c r="KE478">
        <v>51.4308</v>
      </c>
      <c r="KF478">
        <v>21.9701</v>
      </c>
      <c r="KG478">
        <v>60.64</v>
      </c>
      <c r="KH478">
        <v>28.6296</v>
      </c>
      <c r="KI478">
        <v>1309.49</v>
      </c>
      <c r="KJ478">
        <v>21.9805</v>
      </c>
      <c r="KK478">
        <v>101.01</v>
      </c>
      <c r="KL478">
        <v>100.568</v>
      </c>
    </row>
    <row r="479" spans="1:298">
      <c r="A479">
        <v>463</v>
      </c>
      <c r="B479">
        <v>1758654206.6</v>
      </c>
      <c r="C479">
        <v>12580.59999990463</v>
      </c>
      <c r="D479" t="s">
        <v>1374</v>
      </c>
      <c r="E479" t="s">
        <v>1375</v>
      </c>
      <c r="F479">
        <v>5</v>
      </c>
      <c r="G479" t="s">
        <v>1219</v>
      </c>
      <c r="H479" t="s">
        <v>437</v>
      </c>
      <c r="I479" t="s">
        <v>438</v>
      </c>
      <c r="J479">
        <v>1758654198.814285</v>
      </c>
      <c r="K479">
        <f>(L479)/1000</f>
        <v>0</v>
      </c>
      <c r="L479">
        <f>IF(DQ479, AO479, AI479)</f>
        <v>0</v>
      </c>
      <c r="M479">
        <f>IF(DQ479, AJ479, AH479)</f>
        <v>0</v>
      </c>
      <c r="N479">
        <f>DS479 - IF(AV479&gt;1, M479*DM479*100.0/(AX479), 0)</f>
        <v>0</v>
      </c>
      <c r="O479">
        <f>((U479-K479/2)*N479-M479)/(U479+K479/2)</f>
        <v>0</v>
      </c>
      <c r="P479">
        <f>O479*(DZ479+EA479)/1000.0</f>
        <v>0</v>
      </c>
      <c r="Q479">
        <f>(DS479 - IF(AV479&gt;1, M479*DM479*100.0/(AX479), 0))*(DZ479+EA479)/1000.0</f>
        <v>0</v>
      </c>
      <c r="R479">
        <f>2.0/((1/T479-1/S479)+SIGN(T479)*SQRT((1/T479-1/S479)*(1/T479-1/S479) + 4*DN479/((DN479+1)*(DN479+1))*(2*1/T479*1/S479-1/S479*1/S479)))</f>
        <v>0</v>
      </c>
      <c r="S479">
        <f>IF(LEFT(DO479,1)&lt;&gt;"0",IF(LEFT(DO479,1)="1",3.0,DP479),$D$5+$E$5*(EG479*DZ479/($K$5*1000))+$F$5*(EG479*DZ479/($K$5*1000))*MAX(MIN(DM479,$J$5),$I$5)*MAX(MIN(DM479,$J$5),$I$5)+$G$5*MAX(MIN(DM479,$J$5),$I$5)*(EG479*DZ479/($K$5*1000))+$H$5*(EG479*DZ479/($K$5*1000))*(EG479*DZ479/($K$5*1000)))</f>
        <v>0</v>
      </c>
      <c r="T479">
        <f>K479*(1000-(1000*0.61365*exp(17.502*X479/(240.97+X479))/(DZ479+EA479)+DU479)/2)/(1000*0.61365*exp(17.502*X479/(240.97+X479))/(DZ479+EA479)-DU479)</f>
        <v>0</v>
      </c>
      <c r="U479">
        <f>1/((DN479+1)/(R479/1.6)+1/(S479/1.37)) + DN479/((DN479+1)/(R479/1.6) + DN479/(S479/1.37))</f>
        <v>0</v>
      </c>
      <c r="V479">
        <f>(DI479*DL479)</f>
        <v>0</v>
      </c>
      <c r="W479">
        <f>(EB479+(V479+2*0.95*5.67E-8*(((EB479+$B$7)+273)^4-(EB479+273)^4)-44100*K479)/(1.84*29.3*S479+8*0.95*5.67E-8*(EB479+273)^3))</f>
        <v>0</v>
      </c>
      <c r="X479">
        <f>($C$7*EC479+$D$7*ED479+$E$7*W479)</f>
        <v>0</v>
      </c>
      <c r="Y479">
        <f>0.61365*exp(17.502*X479/(240.97+X479))</f>
        <v>0</v>
      </c>
      <c r="Z479">
        <f>(AA479/AB479*100)</f>
        <v>0</v>
      </c>
      <c r="AA479">
        <f>DU479*(DZ479+EA479)/1000</f>
        <v>0</v>
      </c>
      <c r="AB479">
        <f>0.61365*exp(17.502*EB479/(240.97+EB479))</f>
        <v>0</v>
      </c>
      <c r="AC479">
        <f>(Y479-DU479*(DZ479+EA479)/1000)</f>
        <v>0</v>
      </c>
      <c r="AD479">
        <f>(-K479*44100)</f>
        <v>0</v>
      </c>
      <c r="AE479">
        <f>2*29.3*S479*0.92*(EB479-X479)</f>
        <v>0</v>
      </c>
      <c r="AF479">
        <f>2*0.95*5.67E-8*(((EB479+$B$7)+273)^4-(X479+273)^4)</f>
        <v>0</v>
      </c>
      <c r="AG479">
        <f>V479+AF479+AD479+AE479</f>
        <v>0</v>
      </c>
      <c r="AH479">
        <f>DY479*AV479*(DT479-DS479*(1000-AV479*DV479)/(1000-AV479*DU479))/(100*DM479)</f>
        <v>0</v>
      </c>
      <c r="AI479">
        <f>1000*DY479*AV479*(DU479-DV479)/(100*DM479*(1000-AV479*DU479))</f>
        <v>0</v>
      </c>
      <c r="AJ479">
        <f>(AK479 - AL479 - DZ479*1E3/(8.314*(EB479+273.15)) * AN479/DY479 * AM479) * DY479/(100*DM479) * (1000 - DV479)/1000</f>
        <v>0</v>
      </c>
      <c r="AK479">
        <v>1323.882490023717</v>
      </c>
      <c r="AL479">
        <v>1293.829333333333</v>
      </c>
      <c r="AM479">
        <v>3.420765772958861</v>
      </c>
      <c r="AN479">
        <v>64.96045199614291</v>
      </c>
      <c r="AO479">
        <f>(AQ479 - AP479 + DZ479*1E3/(8.314*(EB479+273.15)) * AS479/DY479 * AR479) * DY479/(100*DM479) * 1000/(1000 - AQ479)</f>
        <v>0</v>
      </c>
      <c r="AP479">
        <v>22.05650602565472</v>
      </c>
      <c r="AQ479">
        <v>23.65617454545454</v>
      </c>
      <c r="AR479">
        <v>-0.000217341775314888</v>
      </c>
      <c r="AS479">
        <v>107.0869197867366</v>
      </c>
      <c r="AT479">
        <v>1</v>
      </c>
      <c r="AU479">
        <v>0</v>
      </c>
      <c r="AV479">
        <f>IF(AT479*$H$13&gt;=AX479,1.0,(AX479/(AX479-AT479*$H$13)))</f>
        <v>0</v>
      </c>
      <c r="AW479">
        <f>(AV479-1)*100</f>
        <v>0</v>
      </c>
      <c r="AX479">
        <f>MAX(0,($B$13+$C$13*EG479)/(1+$D$13*EG479)*DZ479/(EB479+273)*$E$13)</f>
        <v>0</v>
      </c>
      <c r="AY479" t="s">
        <v>439</v>
      </c>
      <c r="AZ479" t="s">
        <v>439</v>
      </c>
      <c r="BA479">
        <v>0</v>
      </c>
      <c r="BB479">
        <v>0</v>
      </c>
      <c r="BC479">
        <f>1-BA479/BB479</f>
        <v>0</v>
      </c>
      <c r="BD479">
        <v>0</v>
      </c>
      <c r="BE479" t="s">
        <v>439</v>
      </c>
      <c r="BF479" t="s">
        <v>439</v>
      </c>
      <c r="BG479">
        <v>0</v>
      </c>
      <c r="BH479">
        <v>0</v>
      </c>
      <c r="BI479">
        <f>1-BG479/BH479</f>
        <v>0</v>
      </c>
      <c r="BJ479">
        <v>0.5</v>
      </c>
      <c r="BK479">
        <f>DJ479</f>
        <v>0</v>
      </c>
      <c r="BL479">
        <f>M479</f>
        <v>0</v>
      </c>
      <c r="BM479">
        <f>BI479*BJ479*BK479</f>
        <v>0</v>
      </c>
      <c r="BN479">
        <f>(BL479-BD479)/BK479</f>
        <v>0</v>
      </c>
      <c r="BO479">
        <f>(BB479-BH479)/BH479</f>
        <v>0</v>
      </c>
      <c r="BP479">
        <f>BA479/(BC479+BA479/BH479)</f>
        <v>0</v>
      </c>
      <c r="BQ479" t="s">
        <v>439</v>
      </c>
      <c r="BR479">
        <v>0</v>
      </c>
      <c r="BS479">
        <f>IF(BR479&lt;&gt;0, BR479, BP479)</f>
        <v>0</v>
      </c>
      <c r="BT479">
        <f>1-BS479/BH479</f>
        <v>0</v>
      </c>
      <c r="BU479">
        <f>(BH479-BG479)/(BH479-BS479)</f>
        <v>0</v>
      </c>
      <c r="BV479">
        <f>(BB479-BH479)/(BB479-BS479)</f>
        <v>0</v>
      </c>
      <c r="BW479">
        <f>(BH479-BG479)/(BH479-BA479)</f>
        <v>0</v>
      </c>
      <c r="BX479">
        <f>(BB479-BH479)/(BB479-BA479)</f>
        <v>0</v>
      </c>
      <c r="BY479">
        <f>(BU479*BS479/BG479)</f>
        <v>0</v>
      </c>
      <c r="BZ479">
        <f>(1-BY479)</f>
        <v>0</v>
      </c>
      <c r="DI479">
        <f>$B$11*EH479+$C$11*EI479+$F$11*ET479*(1-EW479)</f>
        <v>0</v>
      </c>
      <c r="DJ479">
        <f>DI479*DK479</f>
        <v>0</v>
      </c>
      <c r="DK479">
        <f>($B$11*$D$9+$C$11*$D$9+$F$11*((FG479+EY479)/MAX(FG479+EY479+FH479, 0.1)*$I$9+FH479/MAX(FG479+EY479+FH479, 0.1)*$J$9))/($B$11+$C$11+$F$11)</f>
        <v>0</v>
      </c>
      <c r="DL479">
        <f>($B$11*$K$9+$C$11*$K$9+$F$11*((FG479+EY479)/MAX(FG479+EY479+FH479, 0.1)*$P$9+FH479/MAX(FG479+EY479+FH479, 0.1)*$Q$9))/($B$11+$C$11+$F$11)</f>
        <v>0</v>
      </c>
      <c r="DM479">
        <v>2.96</v>
      </c>
      <c r="DN479">
        <v>0.5</v>
      </c>
      <c r="DO479" t="s">
        <v>440</v>
      </c>
      <c r="DP479">
        <v>2</v>
      </c>
      <c r="DQ479" t="b">
        <v>1</v>
      </c>
      <c r="DR479">
        <v>1758654198.814285</v>
      </c>
      <c r="DS479">
        <v>1238.823928571429</v>
      </c>
      <c r="DT479">
        <v>1278.882857142857</v>
      </c>
      <c r="DU479">
        <v>23.67451071428571</v>
      </c>
      <c r="DV479">
        <v>22.05765</v>
      </c>
      <c r="DW479">
        <v>1239.056428571429</v>
      </c>
      <c r="DX479">
        <v>23.52889285714286</v>
      </c>
      <c r="DY479">
        <v>499.9954642857143</v>
      </c>
      <c r="DZ479">
        <v>90.38645357142855</v>
      </c>
      <c r="EA479">
        <v>0.0305977</v>
      </c>
      <c r="EB479">
        <v>30.04347142857143</v>
      </c>
      <c r="EC479">
        <v>29.99348214285714</v>
      </c>
      <c r="ED479">
        <v>999.9000000000002</v>
      </c>
      <c r="EE479">
        <v>0</v>
      </c>
      <c r="EF479">
        <v>0</v>
      </c>
      <c r="EG479">
        <v>9998.387500000001</v>
      </c>
      <c r="EH479">
        <v>0</v>
      </c>
      <c r="EI479">
        <v>11.8598</v>
      </c>
      <c r="EJ479">
        <v>-40.05922499999999</v>
      </c>
      <c r="EK479">
        <v>1268.863571428572</v>
      </c>
      <c r="EL479">
        <v>1307.728214285715</v>
      </c>
      <c r="EM479">
        <v>1.616863214285714</v>
      </c>
      <c r="EN479">
        <v>1278.882857142857</v>
      </c>
      <c r="EO479">
        <v>22.05765</v>
      </c>
      <c r="EP479">
        <v>2.139856785714286</v>
      </c>
      <c r="EQ479">
        <v>1.993713214285714</v>
      </c>
      <c r="ER479">
        <v>18.51900357142857</v>
      </c>
      <c r="ES479">
        <v>17.39448928571428</v>
      </c>
      <c r="ET479">
        <v>2000.0025</v>
      </c>
      <c r="EU479">
        <v>0.9799953214285713</v>
      </c>
      <c r="EV479">
        <v>0.02000481785714286</v>
      </c>
      <c r="EW479">
        <v>0</v>
      </c>
      <c r="EX479">
        <v>425.1417857142857</v>
      </c>
      <c r="EY479">
        <v>5.00097</v>
      </c>
      <c r="EZ479">
        <v>8640.299285714285</v>
      </c>
      <c r="FA479">
        <v>16707.575</v>
      </c>
      <c r="FB479">
        <v>40.65157142857142</v>
      </c>
      <c r="FC479">
        <v>41.02657142857142</v>
      </c>
      <c r="FD479">
        <v>40.616</v>
      </c>
      <c r="FE479">
        <v>40.625</v>
      </c>
      <c r="FF479">
        <v>41.25</v>
      </c>
      <c r="FG479">
        <v>1955.087857142857</v>
      </c>
      <c r="FH479">
        <v>39.91071428571429</v>
      </c>
      <c r="FI479">
        <v>0</v>
      </c>
      <c r="FJ479">
        <v>1758654207.6</v>
      </c>
      <c r="FK479">
        <v>0</v>
      </c>
      <c r="FL479">
        <v>425.1201923076923</v>
      </c>
      <c r="FM479">
        <v>-0.49138460368343</v>
      </c>
      <c r="FN479">
        <v>-5.204786349988687</v>
      </c>
      <c r="FO479">
        <v>8640.288461538461</v>
      </c>
      <c r="FP479">
        <v>15</v>
      </c>
      <c r="FQ479">
        <v>0</v>
      </c>
      <c r="FR479" t="s">
        <v>441</v>
      </c>
      <c r="FS479">
        <v>1747247426.5</v>
      </c>
      <c r="FT479">
        <v>1747247420.5</v>
      </c>
      <c r="FU479">
        <v>0</v>
      </c>
      <c r="FV479">
        <v>1.027</v>
      </c>
      <c r="FW479">
        <v>0.031</v>
      </c>
      <c r="FX479">
        <v>0.02</v>
      </c>
      <c r="FY479">
        <v>0.05</v>
      </c>
      <c r="FZ479">
        <v>420</v>
      </c>
      <c r="GA479">
        <v>16</v>
      </c>
      <c r="GB479">
        <v>0.01</v>
      </c>
      <c r="GC479">
        <v>0.1</v>
      </c>
      <c r="GD479">
        <v>-40.051895</v>
      </c>
      <c r="GE479">
        <v>-0.1586454033770527</v>
      </c>
      <c r="GF479">
        <v>0.1212914093206936</v>
      </c>
      <c r="GG479">
        <v>0</v>
      </c>
      <c r="GH479">
        <v>425.1721470588235</v>
      </c>
      <c r="GI479">
        <v>-0.8895798271466591</v>
      </c>
      <c r="GJ479">
        <v>0.2615138206170005</v>
      </c>
      <c r="GK479">
        <v>-1</v>
      </c>
      <c r="GL479">
        <v>1.62075725</v>
      </c>
      <c r="GM479">
        <v>-0.08142833020637899</v>
      </c>
      <c r="GN479">
        <v>0.008661020144157375</v>
      </c>
      <c r="GO479">
        <v>1</v>
      </c>
      <c r="GP479">
        <v>1</v>
      </c>
      <c r="GQ479">
        <v>2</v>
      </c>
      <c r="GR479" t="s">
        <v>442</v>
      </c>
      <c r="GS479">
        <v>3.13622</v>
      </c>
      <c r="GT479">
        <v>2.69082</v>
      </c>
      <c r="GU479">
        <v>0.199486</v>
      </c>
      <c r="GV479">
        <v>0.201481</v>
      </c>
      <c r="GW479">
        <v>0.1052</v>
      </c>
      <c r="GX479">
        <v>0.0989323</v>
      </c>
      <c r="GY479">
        <v>25451.2</v>
      </c>
      <c r="GZ479">
        <v>25435.1</v>
      </c>
      <c r="HA479">
        <v>29555.2</v>
      </c>
      <c r="HB479">
        <v>29436.4</v>
      </c>
      <c r="HC479">
        <v>34941</v>
      </c>
      <c r="HD479">
        <v>35136</v>
      </c>
      <c r="HE479">
        <v>41589.9</v>
      </c>
      <c r="HF479">
        <v>41824.1</v>
      </c>
      <c r="HG479">
        <v>1.92523</v>
      </c>
      <c r="HH479">
        <v>1.87643</v>
      </c>
      <c r="HI479">
        <v>0.0974908</v>
      </c>
      <c r="HJ479">
        <v>0</v>
      </c>
      <c r="HK479">
        <v>28.409</v>
      </c>
      <c r="HL479">
        <v>999.9</v>
      </c>
      <c r="HM479">
        <v>50.5</v>
      </c>
      <c r="HN479">
        <v>31.5</v>
      </c>
      <c r="HO479">
        <v>25.9339</v>
      </c>
      <c r="HP479">
        <v>61.9099</v>
      </c>
      <c r="HQ479">
        <v>25.9014</v>
      </c>
      <c r="HR479">
        <v>1</v>
      </c>
      <c r="HS479">
        <v>0.0665142</v>
      </c>
      <c r="HT479">
        <v>-0.61686</v>
      </c>
      <c r="HU479">
        <v>20.3386</v>
      </c>
      <c r="HV479">
        <v>5.21864</v>
      </c>
      <c r="HW479">
        <v>12.0134</v>
      </c>
      <c r="HX479">
        <v>4.9893</v>
      </c>
      <c r="HY479">
        <v>3.2881</v>
      </c>
      <c r="HZ479">
        <v>9999</v>
      </c>
      <c r="IA479">
        <v>9999</v>
      </c>
      <c r="IB479">
        <v>9999</v>
      </c>
      <c r="IC479">
        <v>999.9</v>
      </c>
      <c r="ID479">
        <v>1.86753</v>
      </c>
      <c r="IE479">
        <v>1.86672</v>
      </c>
      <c r="IF479">
        <v>1.86601</v>
      </c>
      <c r="IG479">
        <v>1.866</v>
      </c>
      <c r="IH479">
        <v>1.86785</v>
      </c>
      <c r="II479">
        <v>1.87027</v>
      </c>
      <c r="IJ479">
        <v>1.8689</v>
      </c>
      <c r="IK479">
        <v>1.87042</v>
      </c>
      <c r="IL479">
        <v>0</v>
      </c>
      <c r="IM479">
        <v>0</v>
      </c>
      <c r="IN479">
        <v>0</v>
      </c>
      <c r="IO479">
        <v>0</v>
      </c>
      <c r="IP479" t="s">
        <v>443</v>
      </c>
      <c r="IQ479" t="s">
        <v>444</v>
      </c>
      <c r="IR479" t="s">
        <v>445</v>
      </c>
      <c r="IS479" t="s">
        <v>445</v>
      </c>
      <c r="IT479" t="s">
        <v>445</v>
      </c>
      <c r="IU479" t="s">
        <v>445</v>
      </c>
      <c r="IV479">
        <v>0</v>
      </c>
      <c r="IW479">
        <v>100</v>
      </c>
      <c r="IX479">
        <v>100</v>
      </c>
      <c r="IY479">
        <v>-0.25</v>
      </c>
      <c r="IZ479">
        <v>0.1453</v>
      </c>
      <c r="JA479">
        <v>0.1520806729546384</v>
      </c>
      <c r="JB479">
        <v>0.0003178419753343253</v>
      </c>
      <c r="JC479">
        <v>-6.012475575984678E-07</v>
      </c>
      <c r="JD479">
        <v>7.594320938325871E-11</v>
      </c>
      <c r="JE479">
        <v>-0.06537213769188976</v>
      </c>
      <c r="JF479">
        <v>-0.002779077146552394</v>
      </c>
      <c r="JG479">
        <v>0.0007843295920201409</v>
      </c>
      <c r="JH479">
        <v>-1.211717912536145E-05</v>
      </c>
      <c r="JI479">
        <v>4</v>
      </c>
      <c r="JJ479">
        <v>2338</v>
      </c>
      <c r="JK479">
        <v>1</v>
      </c>
      <c r="JL479">
        <v>27</v>
      </c>
      <c r="JM479">
        <v>190113</v>
      </c>
      <c r="JN479">
        <v>190113.1</v>
      </c>
      <c r="JO479">
        <v>2.59277</v>
      </c>
      <c r="JP479">
        <v>2.23389</v>
      </c>
      <c r="JQ479">
        <v>1.39648</v>
      </c>
      <c r="JR479">
        <v>2.34619</v>
      </c>
      <c r="JS479">
        <v>1.49536</v>
      </c>
      <c r="JT479">
        <v>2.64526</v>
      </c>
      <c r="JU479">
        <v>36.5051</v>
      </c>
      <c r="JV479">
        <v>24.07</v>
      </c>
      <c r="JW479">
        <v>18</v>
      </c>
      <c r="JX479">
        <v>488.542</v>
      </c>
      <c r="JY479">
        <v>447.871</v>
      </c>
      <c r="JZ479">
        <v>28.6433</v>
      </c>
      <c r="KA479">
        <v>28.4535</v>
      </c>
      <c r="KB479">
        <v>30</v>
      </c>
      <c r="KC479">
        <v>28.2819</v>
      </c>
      <c r="KD479">
        <v>28.2103</v>
      </c>
      <c r="KE479">
        <v>51.9322</v>
      </c>
      <c r="KF479">
        <v>22.257</v>
      </c>
      <c r="KG479">
        <v>60.64</v>
      </c>
      <c r="KH479">
        <v>28.6347</v>
      </c>
      <c r="KI479">
        <v>1322.87</v>
      </c>
      <c r="KJ479">
        <v>21.9867</v>
      </c>
      <c r="KK479">
        <v>101.011</v>
      </c>
      <c r="KL479">
        <v>100.569</v>
      </c>
    </row>
    <row r="480" spans="1:298">
      <c r="A480">
        <v>464</v>
      </c>
      <c r="B480">
        <v>1758654211.6</v>
      </c>
      <c r="C480">
        <v>12585.59999990463</v>
      </c>
      <c r="D480" t="s">
        <v>1376</v>
      </c>
      <c r="E480" t="s">
        <v>1377</v>
      </c>
      <c r="F480">
        <v>5</v>
      </c>
      <c r="G480" t="s">
        <v>1219</v>
      </c>
      <c r="H480" t="s">
        <v>437</v>
      </c>
      <c r="I480" t="s">
        <v>438</v>
      </c>
      <c r="J480">
        <v>1758654204.1</v>
      </c>
      <c r="K480">
        <f>(L480)/1000</f>
        <v>0</v>
      </c>
      <c r="L480">
        <f>IF(DQ480, AO480, AI480)</f>
        <v>0</v>
      </c>
      <c r="M480">
        <f>IF(DQ480, AJ480, AH480)</f>
        <v>0</v>
      </c>
      <c r="N480">
        <f>DS480 - IF(AV480&gt;1, M480*DM480*100.0/(AX480), 0)</f>
        <v>0</v>
      </c>
      <c r="O480">
        <f>((U480-K480/2)*N480-M480)/(U480+K480/2)</f>
        <v>0</v>
      </c>
      <c r="P480">
        <f>O480*(DZ480+EA480)/1000.0</f>
        <v>0</v>
      </c>
      <c r="Q480">
        <f>(DS480 - IF(AV480&gt;1, M480*DM480*100.0/(AX480), 0))*(DZ480+EA480)/1000.0</f>
        <v>0</v>
      </c>
      <c r="R480">
        <f>2.0/((1/T480-1/S480)+SIGN(T480)*SQRT((1/T480-1/S480)*(1/T480-1/S480) + 4*DN480/((DN480+1)*(DN480+1))*(2*1/T480*1/S480-1/S480*1/S480)))</f>
        <v>0</v>
      </c>
      <c r="S480">
        <f>IF(LEFT(DO480,1)&lt;&gt;"0",IF(LEFT(DO480,1)="1",3.0,DP480),$D$5+$E$5*(EG480*DZ480/($K$5*1000))+$F$5*(EG480*DZ480/($K$5*1000))*MAX(MIN(DM480,$J$5),$I$5)*MAX(MIN(DM480,$J$5),$I$5)+$G$5*MAX(MIN(DM480,$J$5),$I$5)*(EG480*DZ480/($K$5*1000))+$H$5*(EG480*DZ480/($K$5*1000))*(EG480*DZ480/($K$5*1000)))</f>
        <v>0</v>
      </c>
      <c r="T480">
        <f>K480*(1000-(1000*0.61365*exp(17.502*X480/(240.97+X480))/(DZ480+EA480)+DU480)/2)/(1000*0.61365*exp(17.502*X480/(240.97+X480))/(DZ480+EA480)-DU480)</f>
        <v>0</v>
      </c>
      <c r="U480">
        <f>1/((DN480+1)/(R480/1.6)+1/(S480/1.37)) + DN480/((DN480+1)/(R480/1.6) + DN480/(S480/1.37))</f>
        <v>0</v>
      </c>
      <c r="V480">
        <f>(DI480*DL480)</f>
        <v>0</v>
      </c>
      <c r="W480">
        <f>(EB480+(V480+2*0.95*5.67E-8*(((EB480+$B$7)+273)^4-(EB480+273)^4)-44100*K480)/(1.84*29.3*S480+8*0.95*5.67E-8*(EB480+273)^3))</f>
        <v>0</v>
      </c>
      <c r="X480">
        <f>($C$7*EC480+$D$7*ED480+$E$7*W480)</f>
        <v>0</v>
      </c>
      <c r="Y480">
        <f>0.61365*exp(17.502*X480/(240.97+X480))</f>
        <v>0</v>
      </c>
      <c r="Z480">
        <f>(AA480/AB480*100)</f>
        <v>0</v>
      </c>
      <c r="AA480">
        <f>DU480*(DZ480+EA480)/1000</f>
        <v>0</v>
      </c>
      <c r="AB480">
        <f>0.61365*exp(17.502*EB480/(240.97+EB480))</f>
        <v>0</v>
      </c>
      <c r="AC480">
        <f>(Y480-DU480*(DZ480+EA480)/1000)</f>
        <v>0</v>
      </c>
      <c r="AD480">
        <f>(-K480*44100)</f>
        <v>0</v>
      </c>
      <c r="AE480">
        <f>2*29.3*S480*0.92*(EB480-X480)</f>
        <v>0</v>
      </c>
      <c r="AF480">
        <f>2*0.95*5.67E-8*(((EB480+$B$7)+273)^4-(X480+273)^4)</f>
        <v>0</v>
      </c>
      <c r="AG480">
        <f>V480+AF480+AD480+AE480</f>
        <v>0</v>
      </c>
      <c r="AH480">
        <f>DY480*AV480*(DT480-DS480*(1000-AV480*DV480)/(1000-AV480*DU480))/(100*DM480)</f>
        <v>0</v>
      </c>
      <c r="AI480">
        <f>1000*DY480*AV480*(DU480-DV480)/(100*DM480*(1000-AV480*DU480))</f>
        <v>0</v>
      </c>
      <c r="AJ480">
        <f>(AK480 - AL480 - DZ480*1E3/(8.314*(EB480+273.15)) * AN480/DY480 * AM480) * DY480/(100*DM480) * (1000 - DV480)/1000</f>
        <v>0</v>
      </c>
      <c r="AK480">
        <v>1340.907994758358</v>
      </c>
      <c r="AL480">
        <v>1310.732181818182</v>
      </c>
      <c r="AM480">
        <v>3.369750397062428</v>
      </c>
      <c r="AN480">
        <v>64.96045199614291</v>
      </c>
      <c r="AO480">
        <f>(AQ480 - AP480 + DZ480*1E3/(8.314*(EB480+273.15)) * AS480/DY480 * AR480) * DY480/(100*DM480) * 1000/(1000 - AQ480)</f>
        <v>0</v>
      </c>
      <c r="AP480">
        <v>22.0203743041147</v>
      </c>
      <c r="AQ480">
        <v>23.62752484848484</v>
      </c>
      <c r="AR480">
        <v>-0.006246162092427157</v>
      </c>
      <c r="AS480">
        <v>107.0869197867366</v>
      </c>
      <c r="AT480">
        <v>1</v>
      </c>
      <c r="AU480">
        <v>0</v>
      </c>
      <c r="AV480">
        <f>IF(AT480*$H$13&gt;=AX480,1.0,(AX480/(AX480-AT480*$H$13)))</f>
        <v>0</v>
      </c>
      <c r="AW480">
        <f>(AV480-1)*100</f>
        <v>0</v>
      </c>
      <c r="AX480">
        <f>MAX(0,($B$13+$C$13*EG480)/(1+$D$13*EG480)*DZ480/(EB480+273)*$E$13)</f>
        <v>0</v>
      </c>
      <c r="AY480" t="s">
        <v>439</v>
      </c>
      <c r="AZ480" t="s">
        <v>439</v>
      </c>
      <c r="BA480">
        <v>0</v>
      </c>
      <c r="BB480">
        <v>0</v>
      </c>
      <c r="BC480">
        <f>1-BA480/BB480</f>
        <v>0</v>
      </c>
      <c r="BD480">
        <v>0</v>
      </c>
      <c r="BE480" t="s">
        <v>439</v>
      </c>
      <c r="BF480" t="s">
        <v>439</v>
      </c>
      <c r="BG480">
        <v>0</v>
      </c>
      <c r="BH480">
        <v>0</v>
      </c>
      <c r="BI480">
        <f>1-BG480/BH480</f>
        <v>0</v>
      </c>
      <c r="BJ480">
        <v>0.5</v>
      </c>
      <c r="BK480">
        <f>DJ480</f>
        <v>0</v>
      </c>
      <c r="BL480">
        <f>M480</f>
        <v>0</v>
      </c>
      <c r="BM480">
        <f>BI480*BJ480*BK480</f>
        <v>0</v>
      </c>
      <c r="BN480">
        <f>(BL480-BD480)/BK480</f>
        <v>0</v>
      </c>
      <c r="BO480">
        <f>(BB480-BH480)/BH480</f>
        <v>0</v>
      </c>
      <c r="BP480">
        <f>BA480/(BC480+BA480/BH480)</f>
        <v>0</v>
      </c>
      <c r="BQ480" t="s">
        <v>439</v>
      </c>
      <c r="BR480">
        <v>0</v>
      </c>
      <c r="BS480">
        <f>IF(BR480&lt;&gt;0, BR480, BP480)</f>
        <v>0</v>
      </c>
      <c r="BT480">
        <f>1-BS480/BH480</f>
        <v>0</v>
      </c>
      <c r="BU480">
        <f>(BH480-BG480)/(BH480-BS480)</f>
        <v>0</v>
      </c>
      <c r="BV480">
        <f>(BB480-BH480)/(BB480-BS480)</f>
        <v>0</v>
      </c>
      <c r="BW480">
        <f>(BH480-BG480)/(BH480-BA480)</f>
        <v>0</v>
      </c>
      <c r="BX480">
        <f>(BB480-BH480)/(BB480-BA480)</f>
        <v>0</v>
      </c>
      <c r="BY480">
        <f>(BU480*BS480/BG480)</f>
        <v>0</v>
      </c>
      <c r="BZ480">
        <f>(1-BY480)</f>
        <v>0</v>
      </c>
      <c r="DI480">
        <f>$B$11*EH480+$C$11*EI480+$F$11*ET480*(1-EW480)</f>
        <v>0</v>
      </c>
      <c r="DJ480">
        <f>DI480*DK480</f>
        <v>0</v>
      </c>
      <c r="DK480">
        <f>($B$11*$D$9+$C$11*$D$9+$F$11*((FG480+EY480)/MAX(FG480+EY480+FH480, 0.1)*$I$9+FH480/MAX(FG480+EY480+FH480, 0.1)*$J$9))/($B$11+$C$11+$F$11)</f>
        <v>0</v>
      </c>
      <c r="DL480">
        <f>($B$11*$K$9+$C$11*$K$9+$F$11*((FG480+EY480)/MAX(FG480+EY480+FH480, 0.1)*$P$9+FH480/MAX(FG480+EY480+FH480, 0.1)*$Q$9))/($B$11+$C$11+$F$11)</f>
        <v>0</v>
      </c>
      <c r="DM480">
        <v>2.96</v>
      </c>
      <c r="DN480">
        <v>0.5</v>
      </c>
      <c r="DO480" t="s">
        <v>440</v>
      </c>
      <c r="DP480">
        <v>2</v>
      </c>
      <c r="DQ480" t="b">
        <v>1</v>
      </c>
      <c r="DR480">
        <v>1758654204.1</v>
      </c>
      <c r="DS480">
        <v>1256.508148148148</v>
      </c>
      <c r="DT480">
        <v>1296.548888888889</v>
      </c>
      <c r="DU480">
        <v>23.65908518518518</v>
      </c>
      <c r="DV480">
        <v>22.04616296296296</v>
      </c>
      <c r="DW480">
        <v>1256.755925925926</v>
      </c>
      <c r="DX480">
        <v>23.51368148148149</v>
      </c>
      <c r="DY480">
        <v>499.9940000000001</v>
      </c>
      <c r="DZ480">
        <v>90.38635925925927</v>
      </c>
      <c r="EA480">
        <v>0.03063193703703704</v>
      </c>
      <c r="EB480">
        <v>30.04371481481482</v>
      </c>
      <c r="EC480">
        <v>29.99837037037037</v>
      </c>
      <c r="ED480">
        <v>999.9000000000001</v>
      </c>
      <c r="EE480">
        <v>0</v>
      </c>
      <c r="EF480">
        <v>0</v>
      </c>
      <c r="EG480">
        <v>10003.2837037037</v>
      </c>
      <c r="EH480">
        <v>0</v>
      </c>
      <c r="EI480">
        <v>11.8598</v>
      </c>
      <c r="EJ480">
        <v>-40.04100740740741</v>
      </c>
      <c r="EK480">
        <v>1286.956666666667</v>
      </c>
      <c r="EL480">
        <v>1325.777407407407</v>
      </c>
      <c r="EM480">
        <v>1.612918888888889</v>
      </c>
      <c r="EN480">
        <v>1296.548888888889</v>
      </c>
      <c r="EO480">
        <v>22.04616296296296</v>
      </c>
      <c r="EP480">
        <v>2.13846</v>
      </c>
      <c r="EQ480">
        <v>1.992673333333333</v>
      </c>
      <c r="ER480">
        <v>18.50857777777778</v>
      </c>
      <c r="ES480">
        <v>17.38623333333333</v>
      </c>
      <c r="ET480">
        <v>1999.991111111111</v>
      </c>
      <c r="EU480">
        <v>0.9799958888888888</v>
      </c>
      <c r="EV480">
        <v>0.02000423333333334</v>
      </c>
      <c r="EW480">
        <v>0</v>
      </c>
      <c r="EX480">
        <v>425.097111111111</v>
      </c>
      <c r="EY480">
        <v>5.00097</v>
      </c>
      <c r="EZ480">
        <v>8639.868518518519</v>
      </c>
      <c r="FA480">
        <v>16707.48518518519</v>
      </c>
      <c r="FB480">
        <v>40.66174074074073</v>
      </c>
      <c r="FC480">
        <v>41.02296296296296</v>
      </c>
      <c r="FD480">
        <v>40.61566666666667</v>
      </c>
      <c r="FE480">
        <v>40.625</v>
      </c>
      <c r="FF480">
        <v>41.25</v>
      </c>
      <c r="FG480">
        <v>1955.077777777778</v>
      </c>
      <c r="FH480">
        <v>39.90888888888889</v>
      </c>
      <c r="FI480">
        <v>0</v>
      </c>
      <c r="FJ480">
        <v>1758654213</v>
      </c>
      <c r="FK480">
        <v>0</v>
      </c>
      <c r="FL480">
        <v>425.12312</v>
      </c>
      <c r="FM480">
        <v>0.2810000102410734</v>
      </c>
      <c r="FN480">
        <v>-1.954615388575773</v>
      </c>
      <c r="FO480">
        <v>8639.8496</v>
      </c>
      <c r="FP480">
        <v>15</v>
      </c>
      <c r="FQ480">
        <v>0</v>
      </c>
      <c r="FR480" t="s">
        <v>441</v>
      </c>
      <c r="FS480">
        <v>1747247426.5</v>
      </c>
      <c r="FT480">
        <v>1747247420.5</v>
      </c>
      <c r="FU480">
        <v>0</v>
      </c>
      <c r="FV480">
        <v>1.027</v>
      </c>
      <c r="FW480">
        <v>0.031</v>
      </c>
      <c r="FX480">
        <v>0.02</v>
      </c>
      <c r="FY480">
        <v>0.05</v>
      </c>
      <c r="FZ480">
        <v>420</v>
      </c>
      <c r="GA480">
        <v>16</v>
      </c>
      <c r="GB480">
        <v>0.01</v>
      </c>
      <c r="GC480">
        <v>0.1</v>
      </c>
      <c r="GD480">
        <v>-40.0662675</v>
      </c>
      <c r="GE480">
        <v>0.06149380863050713</v>
      </c>
      <c r="GF480">
        <v>0.1096954041596553</v>
      </c>
      <c r="GG480">
        <v>1</v>
      </c>
      <c r="GH480">
        <v>425.1185</v>
      </c>
      <c r="GI480">
        <v>-0.2020626379531154</v>
      </c>
      <c r="GJ480">
        <v>0.2356661709232913</v>
      </c>
      <c r="GK480">
        <v>-1</v>
      </c>
      <c r="GL480">
        <v>1.61651925</v>
      </c>
      <c r="GM480">
        <v>-0.05391658536585794</v>
      </c>
      <c r="GN480">
        <v>0.007697443532595734</v>
      </c>
      <c r="GO480">
        <v>1</v>
      </c>
      <c r="GP480">
        <v>2</v>
      </c>
      <c r="GQ480">
        <v>2</v>
      </c>
      <c r="GR480" t="s">
        <v>575</v>
      </c>
      <c r="GS480">
        <v>3.1361</v>
      </c>
      <c r="GT480">
        <v>2.69093</v>
      </c>
      <c r="GU480">
        <v>0.201097</v>
      </c>
      <c r="GV480">
        <v>0.203067</v>
      </c>
      <c r="GW480">
        <v>0.105109</v>
      </c>
      <c r="GX480">
        <v>0.0988371</v>
      </c>
      <c r="GY480">
        <v>25399.9</v>
      </c>
      <c r="GZ480">
        <v>25384.6</v>
      </c>
      <c r="HA480">
        <v>29555.1</v>
      </c>
      <c r="HB480">
        <v>29436.5</v>
      </c>
      <c r="HC480">
        <v>34944.5</v>
      </c>
      <c r="HD480">
        <v>35139.9</v>
      </c>
      <c r="HE480">
        <v>41589.7</v>
      </c>
      <c r="HF480">
        <v>41824.3</v>
      </c>
      <c r="HG480">
        <v>1.92517</v>
      </c>
      <c r="HH480">
        <v>1.87675</v>
      </c>
      <c r="HI480">
        <v>0.09837</v>
      </c>
      <c r="HJ480">
        <v>0</v>
      </c>
      <c r="HK480">
        <v>28.4038</v>
      </c>
      <c r="HL480">
        <v>999.9</v>
      </c>
      <c r="HM480">
        <v>50.5</v>
      </c>
      <c r="HN480">
        <v>31.5</v>
      </c>
      <c r="HO480">
        <v>25.934</v>
      </c>
      <c r="HP480">
        <v>61.9199</v>
      </c>
      <c r="HQ480">
        <v>25.7612</v>
      </c>
      <c r="HR480">
        <v>1</v>
      </c>
      <c r="HS480">
        <v>0.066372</v>
      </c>
      <c r="HT480">
        <v>-0.546618</v>
      </c>
      <c r="HU480">
        <v>20.3387</v>
      </c>
      <c r="HV480">
        <v>5.21789</v>
      </c>
      <c r="HW480">
        <v>12.0137</v>
      </c>
      <c r="HX480">
        <v>4.9894</v>
      </c>
      <c r="HY480">
        <v>3.28798</v>
      </c>
      <c r="HZ480">
        <v>9999</v>
      </c>
      <c r="IA480">
        <v>9999</v>
      </c>
      <c r="IB480">
        <v>9999</v>
      </c>
      <c r="IC480">
        <v>999.9</v>
      </c>
      <c r="ID480">
        <v>1.86758</v>
      </c>
      <c r="IE480">
        <v>1.86674</v>
      </c>
      <c r="IF480">
        <v>1.86601</v>
      </c>
      <c r="IG480">
        <v>1.866</v>
      </c>
      <c r="IH480">
        <v>1.86787</v>
      </c>
      <c r="II480">
        <v>1.87028</v>
      </c>
      <c r="IJ480">
        <v>1.8689</v>
      </c>
      <c r="IK480">
        <v>1.87042</v>
      </c>
      <c r="IL480">
        <v>0</v>
      </c>
      <c r="IM480">
        <v>0</v>
      </c>
      <c r="IN480">
        <v>0</v>
      </c>
      <c r="IO480">
        <v>0</v>
      </c>
      <c r="IP480" t="s">
        <v>443</v>
      </c>
      <c r="IQ480" t="s">
        <v>444</v>
      </c>
      <c r="IR480" t="s">
        <v>445</v>
      </c>
      <c r="IS480" t="s">
        <v>445</v>
      </c>
      <c r="IT480" t="s">
        <v>445</v>
      </c>
      <c r="IU480" t="s">
        <v>445</v>
      </c>
      <c r="IV480">
        <v>0</v>
      </c>
      <c r="IW480">
        <v>100</v>
      </c>
      <c r="IX480">
        <v>100</v>
      </c>
      <c r="IY480">
        <v>-0.27</v>
      </c>
      <c r="IZ480">
        <v>0.1449</v>
      </c>
      <c r="JA480">
        <v>0.1520806729546384</v>
      </c>
      <c r="JB480">
        <v>0.0003178419753343253</v>
      </c>
      <c r="JC480">
        <v>-6.012475575984678E-07</v>
      </c>
      <c r="JD480">
        <v>7.594320938325871E-11</v>
      </c>
      <c r="JE480">
        <v>-0.06537213769188976</v>
      </c>
      <c r="JF480">
        <v>-0.002779077146552394</v>
      </c>
      <c r="JG480">
        <v>0.0007843295920201409</v>
      </c>
      <c r="JH480">
        <v>-1.211717912536145E-05</v>
      </c>
      <c r="JI480">
        <v>4</v>
      </c>
      <c r="JJ480">
        <v>2338</v>
      </c>
      <c r="JK480">
        <v>1</v>
      </c>
      <c r="JL480">
        <v>27</v>
      </c>
      <c r="JM480">
        <v>190113.1</v>
      </c>
      <c r="JN480">
        <v>190113.2</v>
      </c>
      <c r="JO480">
        <v>2.61719</v>
      </c>
      <c r="JP480">
        <v>2.23877</v>
      </c>
      <c r="JQ480">
        <v>1.39648</v>
      </c>
      <c r="JR480">
        <v>2.34741</v>
      </c>
      <c r="JS480">
        <v>1.49536</v>
      </c>
      <c r="JT480">
        <v>2.58423</v>
      </c>
      <c r="JU480">
        <v>36.5051</v>
      </c>
      <c r="JV480">
        <v>24.0612</v>
      </c>
      <c r="JW480">
        <v>18</v>
      </c>
      <c r="JX480">
        <v>488.511</v>
      </c>
      <c r="JY480">
        <v>448.072</v>
      </c>
      <c r="JZ480">
        <v>28.634</v>
      </c>
      <c r="KA480">
        <v>28.4535</v>
      </c>
      <c r="KB480">
        <v>29.9999</v>
      </c>
      <c r="KC480">
        <v>28.2819</v>
      </c>
      <c r="KD480">
        <v>28.2103</v>
      </c>
      <c r="KE480">
        <v>52.4898</v>
      </c>
      <c r="KF480">
        <v>22.257</v>
      </c>
      <c r="KG480">
        <v>61.0103</v>
      </c>
      <c r="KH480">
        <v>28.6216</v>
      </c>
      <c r="KI480">
        <v>1342.91</v>
      </c>
      <c r="KJ480">
        <v>21.9893</v>
      </c>
      <c r="KK480">
        <v>101.011</v>
      </c>
      <c r="KL480">
        <v>100.57</v>
      </c>
    </row>
    <row r="481" spans="1:298">
      <c r="A481">
        <v>465</v>
      </c>
      <c r="B481">
        <v>1758654216.6</v>
      </c>
      <c r="C481">
        <v>12590.59999990463</v>
      </c>
      <c r="D481" t="s">
        <v>1378</v>
      </c>
      <c r="E481" t="s">
        <v>1379</v>
      </c>
      <c r="F481">
        <v>5</v>
      </c>
      <c r="G481" t="s">
        <v>1219</v>
      </c>
      <c r="H481" t="s">
        <v>437</v>
      </c>
      <c r="I481" t="s">
        <v>438</v>
      </c>
      <c r="J481">
        <v>1758654208.814285</v>
      </c>
      <c r="K481">
        <f>(L481)/1000</f>
        <v>0</v>
      </c>
      <c r="L481">
        <f>IF(DQ481, AO481, AI481)</f>
        <v>0</v>
      </c>
      <c r="M481">
        <f>IF(DQ481, AJ481, AH481)</f>
        <v>0</v>
      </c>
      <c r="N481">
        <f>DS481 - IF(AV481&gt;1, M481*DM481*100.0/(AX481), 0)</f>
        <v>0</v>
      </c>
      <c r="O481">
        <f>((U481-K481/2)*N481-M481)/(U481+K481/2)</f>
        <v>0</v>
      </c>
      <c r="P481">
        <f>O481*(DZ481+EA481)/1000.0</f>
        <v>0</v>
      </c>
      <c r="Q481">
        <f>(DS481 - IF(AV481&gt;1, M481*DM481*100.0/(AX481), 0))*(DZ481+EA481)/1000.0</f>
        <v>0</v>
      </c>
      <c r="R481">
        <f>2.0/((1/T481-1/S481)+SIGN(T481)*SQRT((1/T481-1/S481)*(1/T481-1/S481) + 4*DN481/((DN481+1)*(DN481+1))*(2*1/T481*1/S481-1/S481*1/S481)))</f>
        <v>0</v>
      </c>
      <c r="S481">
        <f>IF(LEFT(DO481,1)&lt;&gt;"0",IF(LEFT(DO481,1)="1",3.0,DP481),$D$5+$E$5*(EG481*DZ481/($K$5*1000))+$F$5*(EG481*DZ481/($K$5*1000))*MAX(MIN(DM481,$J$5),$I$5)*MAX(MIN(DM481,$J$5),$I$5)+$G$5*MAX(MIN(DM481,$J$5),$I$5)*(EG481*DZ481/($K$5*1000))+$H$5*(EG481*DZ481/($K$5*1000))*(EG481*DZ481/($K$5*1000)))</f>
        <v>0</v>
      </c>
      <c r="T481">
        <f>K481*(1000-(1000*0.61365*exp(17.502*X481/(240.97+X481))/(DZ481+EA481)+DU481)/2)/(1000*0.61365*exp(17.502*X481/(240.97+X481))/(DZ481+EA481)-DU481)</f>
        <v>0</v>
      </c>
      <c r="U481">
        <f>1/((DN481+1)/(R481/1.6)+1/(S481/1.37)) + DN481/((DN481+1)/(R481/1.6) + DN481/(S481/1.37))</f>
        <v>0</v>
      </c>
      <c r="V481">
        <f>(DI481*DL481)</f>
        <v>0</v>
      </c>
      <c r="W481">
        <f>(EB481+(V481+2*0.95*5.67E-8*(((EB481+$B$7)+273)^4-(EB481+273)^4)-44100*K481)/(1.84*29.3*S481+8*0.95*5.67E-8*(EB481+273)^3))</f>
        <v>0</v>
      </c>
      <c r="X481">
        <f>($C$7*EC481+$D$7*ED481+$E$7*W481)</f>
        <v>0</v>
      </c>
      <c r="Y481">
        <f>0.61365*exp(17.502*X481/(240.97+X481))</f>
        <v>0</v>
      </c>
      <c r="Z481">
        <f>(AA481/AB481*100)</f>
        <v>0</v>
      </c>
      <c r="AA481">
        <f>DU481*(DZ481+EA481)/1000</f>
        <v>0</v>
      </c>
      <c r="AB481">
        <f>0.61365*exp(17.502*EB481/(240.97+EB481))</f>
        <v>0</v>
      </c>
      <c r="AC481">
        <f>(Y481-DU481*(DZ481+EA481)/1000)</f>
        <v>0</v>
      </c>
      <c r="AD481">
        <f>(-K481*44100)</f>
        <v>0</v>
      </c>
      <c r="AE481">
        <f>2*29.3*S481*0.92*(EB481-X481)</f>
        <v>0</v>
      </c>
      <c r="AF481">
        <f>2*0.95*5.67E-8*(((EB481+$B$7)+273)^4-(X481+273)^4)</f>
        <v>0</v>
      </c>
      <c r="AG481">
        <f>V481+AF481+AD481+AE481</f>
        <v>0</v>
      </c>
      <c r="AH481">
        <f>DY481*AV481*(DT481-DS481*(1000-AV481*DV481)/(1000-AV481*DU481))/(100*DM481)</f>
        <v>0</v>
      </c>
      <c r="AI481">
        <f>1000*DY481*AV481*(DU481-DV481)/(100*DM481*(1000-AV481*DU481))</f>
        <v>0</v>
      </c>
      <c r="AJ481">
        <f>(AK481 - AL481 - DZ481*1E3/(8.314*(EB481+273.15)) * AN481/DY481 * AM481) * DY481/(100*DM481) * (1000 - DV481)/1000</f>
        <v>0</v>
      </c>
      <c r="AK481">
        <v>1358.241005026029</v>
      </c>
      <c r="AL481">
        <v>1327.901454545454</v>
      </c>
      <c r="AM481">
        <v>3.450115555326097</v>
      </c>
      <c r="AN481">
        <v>64.96045199614291</v>
      </c>
      <c r="AO481">
        <f>(AQ481 - AP481 + DZ481*1E3/(8.314*(EB481+273.15)) * AS481/DY481 * AR481) * DY481/(100*DM481) * 1000/(1000 - AQ481)</f>
        <v>0</v>
      </c>
      <c r="AP481">
        <v>22.01465877902972</v>
      </c>
      <c r="AQ481">
        <v>23.60097393939393</v>
      </c>
      <c r="AR481">
        <v>-0.005045774274234256</v>
      </c>
      <c r="AS481">
        <v>107.0869197867366</v>
      </c>
      <c r="AT481">
        <v>1</v>
      </c>
      <c r="AU481">
        <v>0</v>
      </c>
      <c r="AV481">
        <f>IF(AT481*$H$13&gt;=AX481,1.0,(AX481/(AX481-AT481*$H$13)))</f>
        <v>0</v>
      </c>
      <c r="AW481">
        <f>(AV481-1)*100</f>
        <v>0</v>
      </c>
      <c r="AX481">
        <f>MAX(0,($B$13+$C$13*EG481)/(1+$D$13*EG481)*DZ481/(EB481+273)*$E$13)</f>
        <v>0</v>
      </c>
      <c r="AY481" t="s">
        <v>439</v>
      </c>
      <c r="AZ481" t="s">
        <v>439</v>
      </c>
      <c r="BA481">
        <v>0</v>
      </c>
      <c r="BB481">
        <v>0</v>
      </c>
      <c r="BC481">
        <f>1-BA481/BB481</f>
        <v>0</v>
      </c>
      <c r="BD481">
        <v>0</v>
      </c>
      <c r="BE481" t="s">
        <v>439</v>
      </c>
      <c r="BF481" t="s">
        <v>439</v>
      </c>
      <c r="BG481">
        <v>0</v>
      </c>
      <c r="BH481">
        <v>0</v>
      </c>
      <c r="BI481">
        <f>1-BG481/BH481</f>
        <v>0</v>
      </c>
      <c r="BJ481">
        <v>0.5</v>
      </c>
      <c r="BK481">
        <f>DJ481</f>
        <v>0</v>
      </c>
      <c r="BL481">
        <f>M481</f>
        <v>0</v>
      </c>
      <c r="BM481">
        <f>BI481*BJ481*BK481</f>
        <v>0</v>
      </c>
      <c r="BN481">
        <f>(BL481-BD481)/BK481</f>
        <v>0</v>
      </c>
      <c r="BO481">
        <f>(BB481-BH481)/BH481</f>
        <v>0</v>
      </c>
      <c r="BP481">
        <f>BA481/(BC481+BA481/BH481)</f>
        <v>0</v>
      </c>
      <c r="BQ481" t="s">
        <v>439</v>
      </c>
      <c r="BR481">
        <v>0</v>
      </c>
      <c r="BS481">
        <f>IF(BR481&lt;&gt;0, BR481, BP481)</f>
        <v>0</v>
      </c>
      <c r="BT481">
        <f>1-BS481/BH481</f>
        <v>0</v>
      </c>
      <c r="BU481">
        <f>(BH481-BG481)/(BH481-BS481)</f>
        <v>0</v>
      </c>
      <c r="BV481">
        <f>(BB481-BH481)/(BB481-BS481)</f>
        <v>0</v>
      </c>
      <c r="BW481">
        <f>(BH481-BG481)/(BH481-BA481)</f>
        <v>0</v>
      </c>
      <c r="BX481">
        <f>(BB481-BH481)/(BB481-BA481)</f>
        <v>0</v>
      </c>
      <c r="BY481">
        <f>(BU481*BS481/BG481)</f>
        <v>0</v>
      </c>
      <c r="BZ481">
        <f>(1-BY481)</f>
        <v>0</v>
      </c>
      <c r="DI481">
        <f>$B$11*EH481+$C$11*EI481+$F$11*ET481*(1-EW481)</f>
        <v>0</v>
      </c>
      <c r="DJ481">
        <f>DI481*DK481</f>
        <v>0</v>
      </c>
      <c r="DK481">
        <f>($B$11*$D$9+$C$11*$D$9+$F$11*((FG481+EY481)/MAX(FG481+EY481+FH481, 0.1)*$I$9+FH481/MAX(FG481+EY481+FH481, 0.1)*$J$9))/($B$11+$C$11+$F$11)</f>
        <v>0</v>
      </c>
      <c r="DL481">
        <f>($B$11*$K$9+$C$11*$K$9+$F$11*((FG481+EY481)/MAX(FG481+EY481+FH481, 0.1)*$P$9+FH481/MAX(FG481+EY481+FH481, 0.1)*$Q$9))/($B$11+$C$11+$F$11)</f>
        <v>0</v>
      </c>
      <c r="DM481">
        <v>2.96</v>
      </c>
      <c r="DN481">
        <v>0.5</v>
      </c>
      <c r="DO481" t="s">
        <v>440</v>
      </c>
      <c r="DP481">
        <v>2</v>
      </c>
      <c r="DQ481" t="b">
        <v>1</v>
      </c>
      <c r="DR481">
        <v>1758654208.814285</v>
      </c>
      <c r="DS481">
        <v>1272.229285714286</v>
      </c>
      <c r="DT481">
        <v>1312.385</v>
      </c>
      <c r="DU481">
        <v>23.63888571428572</v>
      </c>
      <c r="DV481">
        <v>22.03304285714285</v>
      </c>
      <c r="DW481">
        <v>1272.490357142857</v>
      </c>
      <c r="DX481">
        <v>23.49376428571428</v>
      </c>
      <c r="DY481">
        <v>500.0187500000001</v>
      </c>
      <c r="DZ481">
        <v>90.38557142857144</v>
      </c>
      <c r="EA481">
        <v>0.03059518928571429</v>
      </c>
      <c r="EB481">
        <v>30.04552857142857</v>
      </c>
      <c r="EC481">
        <v>30.00372857142858</v>
      </c>
      <c r="ED481">
        <v>999.9000000000002</v>
      </c>
      <c r="EE481">
        <v>0</v>
      </c>
      <c r="EF481">
        <v>0</v>
      </c>
      <c r="EG481">
        <v>10003.36714285714</v>
      </c>
      <c r="EH481">
        <v>0</v>
      </c>
      <c r="EI481">
        <v>11.8598</v>
      </c>
      <c r="EJ481">
        <v>-40.15540357142857</v>
      </c>
      <c r="EK481">
        <v>1303.031785714286</v>
      </c>
      <c r="EL481">
        <v>1341.952142857143</v>
      </c>
      <c r="EM481">
        <v>1.605836428571428</v>
      </c>
      <c r="EN481">
        <v>1312.385</v>
      </c>
      <c r="EO481">
        <v>22.03304285714285</v>
      </c>
      <c r="EP481">
        <v>2.136614642857143</v>
      </c>
      <c r="EQ481">
        <v>1.991470357142857</v>
      </c>
      <c r="ER481">
        <v>18.49480357142857</v>
      </c>
      <c r="ES481">
        <v>17.37667142857143</v>
      </c>
      <c r="ET481">
        <v>1999.989285714286</v>
      </c>
      <c r="EU481">
        <v>0.9799952142857141</v>
      </c>
      <c r="EV481">
        <v>0.02000492142857143</v>
      </c>
      <c r="EW481">
        <v>0</v>
      </c>
      <c r="EX481">
        <v>425.0698571428572</v>
      </c>
      <c r="EY481">
        <v>5.00097</v>
      </c>
      <c r="EZ481">
        <v>8638.943928571429</v>
      </c>
      <c r="FA481">
        <v>16707.475</v>
      </c>
      <c r="FB481">
        <v>40.66485714285714</v>
      </c>
      <c r="FC481">
        <v>41.01771428571428</v>
      </c>
      <c r="FD481">
        <v>40.6115</v>
      </c>
      <c r="FE481">
        <v>40.625</v>
      </c>
      <c r="FF481">
        <v>41.25</v>
      </c>
      <c r="FG481">
        <v>1955.074642857142</v>
      </c>
      <c r="FH481">
        <v>39.91035714285715</v>
      </c>
      <c r="FI481">
        <v>0</v>
      </c>
      <c r="FJ481">
        <v>1758654217.8</v>
      </c>
      <c r="FK481">
        <v>0</v>
      </c>
      <c r="FL481">
        <v>425.07252</v>
      </c>
      <c r="FM481">
        <v>-0.501538459472035</v>
      </c>
      <c r="FN481">
        <v>-21.33538462919677</v>
      </c>
      <c r="FO481">
        <v>8638.8112</v>
      </c>
      <c r="FP481">
        <v>15</v>
      </c>
      <c r="FQ481">
        <v>0</v>
      </c>
      <c r="FR481" t="s">
        <v>441</v>
      </c>
      <c r="FS481">
        <v>1747247426.5</v>
      </c>
      <c r="FT481">
        <v>1747247420.5</v>
      </c>
      <c r="FU481">
        <v>0</v>
      </c>
      <c r="FV481">
        <v>1.027</v>
      </c>
      <c r="FW481">
        <v>0.031</v>
      </c>
      <c r="FX481">
        <v>0.02</v>
      </c>
      <c r="FY481">
        <v>0.05</v>
      </c>
      <c r="FZ481">
        <v>420</v>
      </c>
      <c r="GA481">
        <v>16</v>
      </c>
      <c r="GB481">
        <v>0.01</v>
      </c>
      <c r="GC481">
        <v>0.1</v>
      </c>
      <c r="GD481">
        <v>-40.12483</v>
      </c>
      <c r="GE481">
        <v>-0.8368570356471883</v>
      </c>
      <c r="GF481">
        <v>0.1563564104857876</v>
      </c>
      <c r="GG481">
        <v>0</v>
      </c>
      <c r="GH481">
        <v>425.1196176470589</v>
      </c>
      <c r="GI481">
        <v>-0.1237738727044784</v>
      </c>
      <c r="GJ481">
        <v>0.2506958568260663</v>
      </c>
      <c r="GK481">
        <v>-1</v>
      </c>
      <c r="GL481">
        <v>1.611046</v>
      </c>
      <c r="GM481">
        <v>-0.05341103189493594</v>
      </c>
      <c r="GN481">
        <v>0.008101212193246133</v>
      </c>
      <c r="GO481">
        <v>1</v>
      </c>
      <c r="GP481">
        <v>1</v>
      </c>
      <c r="GQ481">
        <v>2</v>
      </c>
      <c r="GR481" t="s">
        <v>442</v>
      </c>
      <c r="GS481">
        <v>3.13617</v>
      </c>
      <c r="GT481">
        <v>2.69059</v>
      </c>
      <c r="GU481">
        <v>0.202732</v>
      </c>
      <c r="GV481">
        <v>0.204645</v>
      </c>
      <c r="GW481">
        <v>0.105031</v>
      </c>
      <c r="GX481">
        <v>0.0988904</v>
      </c>
      <c r="GY481">
        <v>25348.3</v>
      </c>
      <c r="GZ481">
        <v>25334.5</v>
      </c>
      <c r="HA481">
        <v>29555.6</v>
      </c>
      <c r="HB481">
        <v>29436.8</v>
      </c>
      <c r="HC481">
        <v>34948</v>
      </c>
      <c r="HD481">
        <v>35138</v>
      </c>
      <c r="HE481">
        <v>41590.2</v>
      </c>
      <c r="HF481">
        <v>41824.4</v>
      </c>
      <c r="HG481">
        <v>1.9257</v>
      </c>
      <c r="HH481">
        <v>1.87643</v>
      </c>
      <c r="HI481">
        <v>0.0987947</v>
      </c>
      <c r="HJ481">
        <v>0</v>
      </c>
      <c r="HK481">
        <v>28.3987</v>
      </c>
      <c r="HL481">
        <v>999.9</v>
      </c>
      <c r="HM481">
        <v>50.5</v>
      </c>
      <c r="HN481">
        <v>31.5</v>
      </c>
      <c r="HO481">
        <v>25.932</v>
      </c>
      <c r="HP481">
        <v>62.0199</v>
      </c>
      <c r="HQ481">
        <v>25.8774</v>
      </c>
      <c r="HR481">
        <v>1</v>
      </c>
      <c r="HS481">
        <v>0.0665396</v>
      </c>
      <c r="HT481">
        <v>-0.560605</v>
      </c>
      <c r="HU481">
        <v>20.3385</v>
      </c>
      <c r="HV481">
        <v>5.21699</v>
      </c>
      <c r="HW481">
        <v>12.0138</v>
      </c>
      <c r="HX481">
        <v>4.9892</v>
      </c>
      <c r="HY481">
        <v>3.28788</v>
      </c>
      <c r="HZ481">
        <v>9999</v>
      </c>
      <c r="IA481">
        <v>9999</v>
      </c>
      <c r="IB481">
        <v>9999</v>
      </c>
      <c r="IC481">
        <v>999.9</v>
      </c>
      <c r="ID481">
        <v>1.86758</v>
      </c>
      <c r="IE481">
        <v>1.86673</v>
      </c>
      <c r="IF481">
        <v>1.86601</v>
      </c>
      <c r="IG481">
        <v>1.866</v>
      </c>
      <c r="IH481">
        <v>1.86785</v>
      </c>
      <c r="II481">
        <v>1.87028</v>
      </c>
      <c r="IJ481">
        <v>1.86891</v>
      </c>
      <c r="IK481">
        <v>1.87042</v>
      </c>
      <c r="IL481">
        <v>0</v>
      </c>
      <c r="IM481">
        <v>0</v>
      </c>
      <c r="IN481">
        <v>0</v>
      </c>
      <c r="IO481">
        <v>0</v>
      </c>
      <c r="IP481" t="s">
        <v>443</v>
      </c>
      <c r="IQ481" t="s">
        <v>444</v>
      </c>
      <c r="IR481" t="s">
        <v>445</v>
      </c>
      <c r="IS481" t="s">
        <v>445</v>
      </c>
      <c r="IT481" t="s">
        <v>445</v>
      </c>
      <c r="IU481" t="s">
        <v>445</v>
      </c>
      <c r="IV481">
        <v>0</v>
      </c>
      <c r="IW481">
        <v>100</v>
      </c>
      <c r="IX481">
        <v>100</v>
      </c>
      <c r="IY481">
        <v>-0.29</v>
      </c>
      <c r="IZ481">
        <v>0.1445</v>
      </c>
      <c r="JA481">
        <v>0.1520806729546384</v>
      </c>
      <c r="JB481">
        <v>0.0003178419753343253</v>
      </c>
      <c r="JC481">
        <v>-6.012475575984678E-07</v>
      </c>
      <c r="JD481">
        <v>7.594320938325871E-11</v>
      </c>
      <c r="JE481">
        <v>-0.06537213769188976</v>
      </c>
      <c r="JF481">
        <v>-0.002779077146552394</v>
      </c>
      <c r="JG481">
        <v>0.0007843295920201409</v>
      </c>
      <c r="JH481">
        <v>-1.211717912536145E-05</v>
      </c>
      <c r="JI481">
        <v>4</v>
      </c>
      <c r="JJ481">
        <v>2338</v>
      </c>
      <c r="JK481">
        <v>1</v>
      </c>
      <c r="JL481">
        <v>27</v>
      </c>
      <c r="JM481">
        <v>190113.2</v>
      </c>
      <c r="JN481">
        <v>190113.3</v>
      </c>
      <c r="JO481">
        <v>2.64648</v>
      </c>
      <c r="JP481">
        <v>2.23022</v>
      </c>
      <c r="JQ481">
        <v>1.39648</v>
      </c>
      <c r="JR481">
        <v>2.34619</v>
      </c>
      <c r="JS481">
        <v>1.49536</v>
      </c>
      <c r="JT481">
        <v>2.71362</v>
      </c>
      <c r="JU481">
        <v>36.5051</v>
      </c>
      <c r="JV481">
        <v>24.07</v>
      </c>
      <c r="JW481">
        <v>18</v>
      </c>
      <c r="JX481">
        <v>488.841</v>
      </c>
      <c r="JY481">
        <v>447.87</v>
      </c>
      <c r="JZ481">
        <v>28.6212</v>
      </c>
      <c r="KA481">
        <v>28.4535</v>
      </c>
      <c r="KB481">
        <v>30.0002</v>
      </c>
      <c r="KC481">
        <v>28.2819</v>
      </c>
      <c r="KD481">
        <v>28.2103</v>
      </c>
      <c r="KE481">
        <v>52.9918</v>
      </c>
      <c r="KF481">
        <v>22.257</v>
      </c>
      <c r="KG481">
        <v>61.0103</v>
      </c>
      <c r="KH481">
        <v>28.6185</v>
      </c>
      <c r="KI481">
        <v>1356.3</v>
      </c>
      <c r="KJ481">
        <v>21.9893</v>
      </c>
      <c r="KK481">
        <v>101.012</v>
      </c>
      <c r="KL481">
        <v>100.57</v>
      </c>
    </row>
    <row r="482" spans="1:298">
      <c r="A482">
        <v>466</v>
      </c>
      <c r="B482">
        <v>1758654221.6</v>
      </c>
      <c r="C482">
        <v>12595.59999990463</v>
      </c>
      <c r="D482" t="s">
        <v>1380</v>
      </c>
      <c r="E482" t="s">
        <v>1381</v>
      </c>
      <c r="F482">
        <v>5</v>
      </c>
      <c r="G482" t="s">
        <v>1219</v>
      </c>
      <c r="H482" t="s">
        <v>437</v>
      </c>
      <c r="I482" t="s">
        <v>438</v>
      </c>
      <c r="J482">
        <v>1758654214.1</v>
      </c>
      <c r="K482">
        <f>(L482)/1000</f>
        <v>0</v>
      </c>
      <c r="L482">
        <f>IF(DQ482, AO482, AI482)</f>
        <v>0</v>
      </c>
      <c r="M482">
        <f>IF(DQ482, AJ482, AH482)</f>
        <v>0</v>
      </c>
      <c r="N482">
        <f>DS482 - IF(AV482&gt;1, M482*DM482*100.0/(AX482), 0)</f>
        <v>0</v>
      </c>
      <c r="O482">
        <f>((U482-K482/2)*N482-M482)/(U482+K482/2)</f>
        <v>0</v>
      </c>
      <c r="P482">
        <f>O482*(DZ482+EA482)/1000.0</f>
        <v>0</v>
      </c>
      <c r="Q482">
        <f>(DS482 - IF(AV482&gt;1, M482*DM482*100.0/(AX482), 0))*(DZ482+EA482)/1000.0</f>
        <v>0</v>
      </c>
      <c r="R482">
        <f>2.0/((1/T482-1/S482)+SIGN(T482)*SQRT((1/T482-1/S482)*(1/T482-1/S482) + 4*DN482/((DN482+1)*(DN482+1))*(2*1/T482*1/S482-1/S482*1/S482)))</f>
        <v>0</v>
      </c>
      <c r="S482">
        <f>IF(LEFT(DO482,1)&lt;&gt;"0",IF(LEFT(DO482,1)="1",3.0,DP482),$D$5+$E$5*(EG482*DZ482/($K$5*1000))+$F$5*(EG482*DZ482/($K$5*1000))*MAX(MIN(DM482,$J$5),$I$5)*MAX(MIN(DM482,$J$5),$I$5)+$G$5*MAX(MIN(DM482,$J$5),$I$5)*(EG482*DZ482/($K$5*1000))+$H$5*(EG482*DZ482/($K$5*1000))*(EG482*DZ482/($K$5*1000)))</f>
        <v>0</v>
      </c>
      <c r="T482">
        <f>K482*(1000-(1000*0.61365*exp(17.502*X482/(240.97+X482))/(DZ482+EA482)+DU482)/2)/(1000*0.61365*exp(17.502*X482/(240.97+X482))/(DZ482+EA482)-DU482)</f>
        <v>0</v>
      </c>
      <c r="U482">
        <f>1/((DN482+1)/(R482/1.6)+1/(S482/1.37)) + DN482/((DN482+1)/(R482/1.6) + DN482/(S482/1.37))</f>
        <v>0</v>
      </c>
      <c r="V482">
        <f>(DI482*DL482)</f>
        <v>0</v>
      </c>
      <c r="W482">
        <f>(EB482+(V482+2*0.95*5.67E-8*(((EB482+$B$7)+273)^4-(EB482+273)^4)-44100*K482)/(1.84*29.3*S482+8*0.95*5.67E-8*(EB482+273)^3))</f>
        <v>0</v>
      </c>
      <c r="X482">
        <f>($C$7*EC482+$D$7*ED482+$E$7*W482)</f>
        <v>0</v>
      </c>
      <c r="Y482">
        <f>0.61365*exp(17.502*X482/(240.97+X482))</f>
        <v>0</v>
      </c>
      <c r="Z482">
        <f>(AA482/AB482*100)</f>
        <v>0</v>
      </c>
      <c r="AA482">
        <f>DU482*(DZ482+EA482)/1000</f>
        <v>0</v>
      </c>
      <c r="AB482">
        <f>0.61365*exp(17.502*EB482/(240.97+EB482))</f>
        <v>0</v>
      </c>
      <c r="AC482">
        <f>(Y482-DU482*(DZ482+EA482)/1000)</f>
        <v>0</v>
      </c>
      <c r="AD482">
        <f>(-K482*44100)</f>
        <v>0</v>
      </c>
      <c r="AE482">
        <f>2*29.3*S482*0.92*(EB482-X482)</f>
        <v>0</v>
      </c>
      <c r="AF482">
        <f>2*0.95*5.67E-8*(((EB482+$B$7)+273)^4-(X482+273)^4)</f>
        <v>0</v>
      </c>
      <c r="AG482">
        <f>V482+AF482+AD482+AE482</f>
        <v>0</v>
      </c>
      <c r="AH482">
        <f>DY482*AV482*(DT482-DS482*(1000-AV482*DV482)/(1000-AV482*DU482))/(100*DM482)</f>
        <v>0</v>
      </c>
      <c r="AI482">
        <f>1000*DY482*AV482*(DU482-DV482)/(100*DM482*(1000-AV482*DU482))</f>
        <v>0</v>
      </c>
      <c r="AJ482">
        <f>(AK482 - AL482 - DZ482*1E3/(8.314*(EB482+273.15)) * AN482/DY482 * AM482) * DY482/(100*DM482) * (1000 - DV482)/1000</f>
        <v>0</v>
      </c>
      <c r="AK482">
        <v>1375.158829932693</v>
      </c>
      <c r="AL482">
        <v>1344.967636363636</v>
      </c>
      <c r="AM482">
        <v>3.4087389016233</v>
      </c>
      <c r="AN482">
        <v>64.96045199614291</v>
      </c>
      <c r="AO482">
        <f>(AQ482 - AP482 + DZ482*1E3/(8.314*(EB482+273.15)) * AS482/DY482 * AR482) * DY482/(100*DM482) * 1000/(1000 - AQ482)</f>
        <v>0</v>
      </c>
      <c r="AP482">
        <v>22.05152157605255</v>
      </c>
      <c r="AQ482">
        <v>23.59454121212121</v>
      </c>
      <c r="AR482">
        <v>-0.0001592393788135577</v>
      </c>
      <c r="AS482">
        <v>107.0869197867366</v>
      </c>
      <c r="AT482">
        <v>1</v>
      </c>
      <c r="AU482">
        <v>0</v>
      </c>
      <c r="AV482">
        <f>IF(AT482*$H$13&gt;=AX482,1.0,(AX482/(AX482-AT482*$H$13)))</f>
        <v>0</v>
      </c>
      <c r="AW482">
        <f>(AV482-1)*100</f>
        <v>0</v>
      </c>
      <c r="AX482">
        <f>MAX(0,($B$13+$C$13*EG482)/(1+$D$13*EG482)*DZ482/(EB482+273)*$E$13)</f>
        <v>0</v>
      </c>
      <c r="AY482" t="s">
        <v>439</v>
      </c>
      <c r="AZ482" t="s">
        <v>439</v>
      </c>
      <c r="BA482">
        <v>0</v>
      </c>
      <c r="BB482">
        <v>0</v>
      </c>
      <c r="BC482">
        <f>1-BA482/BB482</f>
        <v>0</v>
      </c>
      <c r="BD482">
        <v>0</v>
      </c>
      <c r="BE482" t="s">
        <v>439</v>
      </c>
      <c r="BF482" t="s">
        <v>439</v>
      </c>
      <c r="BG482">
        <v>0</v>
      </c>
      <c r="BH482">
        <v>0</v>
      </c>
      <c r="BI482">
        <f>1-BG482/BH482</f>
        <v>0</v>
      </c>
      <c r="BJ482">
        <v>0.5</v>
      </c>
      <c r="BK482">
        <f>DJ482</f>
        <v>0</v>
      </c>
      <c r="BL482">
        <f>M482</f>
        <v>0</v>
      </c>
      <c r="BM482">
        <f>BI482*BJ482*BK482</f>
        <v>0</v>
      </c>
      <c r="BN482">
        <f>(BL482-BD482)/BK482</f>
        <v>0</v>
      </c>
      <c r="BO482">
        <f>(BB482-BH482)/BH482</f>
        <v>0</v>
      </c>
      <c r="BP482">
        <f>BA482/(BC482+BA482/BH482)</f>
        <v>0</v>
      </c>
      <c r="BQ482" t="s">
        <v>439</v>
      </c>
      <c r="BR482">
        <v>0</v>
      </c>
      <c r="BS482">
        <f>IF(BR482&lt;&gt;0, BR482, BP482)</f>
        <v>0</v>
      </c>
      <c r="BT482">
        <f>1-BS482/BH482</f>
        <v>0</v>
      </c>
      <c r="BU482">
        <f>(BH482-BG482)/(BH482-BS482)</f>
        <v>0</v>
      </c>
      <c r="BV482">
        <f>(BB482-BH482)/(BB482-BS482)</f>
        <v>0</v>
      </c>
      <c r="BW482">
        <f>(BH482-BG482)/(BH482-BA482)</f>
        <v>0</v>
      </c>
      <c r="BX482">
        <f>(BB482-BH482)/(BB482-BA482)</f>
        <v>0</v>
      </c>
      <c r="BY482">
        <f>(BU482*BS482/BG482)</f>
        <v>0</v>
      </c>
      <c r="BZ482">
        <f>(1-BY482)</f>
        <v>0</v>
      </c>
      <c r="DI482">
        <f>$B$11*EH482+$C$11*EI482+$F$11*ET482*(1-EW482)</f>
        <v>0</v>
      </c>
      <c r="DJ482">
        <f>DI482*DK482</f>
        <v>0</v>
      </c>
      <c r="DK482">
        <f>($B$11*$D$9+$C$11*$D$9+$F$11*((FG482+EY482)/MAX(FG482+EY482+FH482, 0.1)*$I$9+FH482/MAX(FG482+EY482+FH482, 0.1)*$J$9))/($B$11+$C$11+$F$11)</f>
        <v>0</v>
      </c>
      <c r="DL482">
        <f>($B$11*$K$9+$C$11*$K$9+$F$11*((FG482+EY482)/MAX(FG482+EY482+FH482, 0.1)*$P$9+FH482/MAX(FG482+EY482+FH482, 0.1)*$Q$9))/($B$11+$C$11+$F$11)</f>
        <v>0</v>
      </c>
      <c r="DM482">
        <v>2.96</v>
      </c>
      <c r="DN482">
        <v>0.5</v>
      </c>
      <c r="DO482" t="s">
        <v>440</v>
      </c>
      <c r="DP482">
        <v>2</v>
      </c>
      <c r="DQ482" t="b">
        <v>1</v>
      </c>
      <c r="DR482">
        <v>1758654214.1</v>
      </c>
      <c r="DS482">
        <v>1289.860740740741</v>
      </c>
      <c r="DT482">
        <v>1330.054444444444</v>
      </c>
      <c r="DU482">
        <v>23.61535555555556</v>
      </c>
      <c r="DV482">
        <v>22.0295925925926</v>
      </c>
      <c r="DW482">
        <v>1290.135925925926</v>
      </c>
      <c r="DX482">
        <v>23.47055925925926</v>
      </c>
      <c r="DY482">
        <v>500.0027407407407</v>
      </c>
      <c r="DZ482">
        <v>90.38550370370371</v>
      </c>
      <c r="EA482">
        <v>0.03059383333333333</v>
      </c>
      <c r="EB482">
        <v>30.05965925925926</v>
      </c>
      <c r="EC482">
        <v>30.01109629629629</v>
      </c>
      <c r="ED482">
        <v>999.9000000000001</v>
      </c>
      <c r="EE482">
        <v>0</v>
      </c>
      <c r="EF482">
        <v>0</v>
      </c>
      <c r="EG482">
        <v>9997.639999999999</v>
      </c>
      <c r="EH482">
        <v>0</v>
      </c>
      <c r="EI482">
        <v>11.8598</v>
      </c>
      <c r="EJ482">
        <v>-40.19277407407407</v>
      </c>
      <c r="EK482">
        <v>1321.058148148148</v>
      </c>
      <c r="EL482">
        <v>1360.014814814815</v>
      </c>
      <c r="EM482">
        <v>1.585754814814815</v>
      </c>
      <c r="EN482">
        <v>1330.054444444444</v>
      </c>
      <c r="EO482">
        <v>22.0295925925926</v>
      </c>
      <c r="EP482">
        <v>2.134485925925926</v>
      </c>
      <c r="EQ482">
        <v>1.991157037037037</v>
      </c>
      <c r="ER482">
        <v>18.4788962962963</v>
      </c>
      <c r="ES482">
        <v>17.37418888888889</v>
      </c>
      <c r="ET482">
        <v>2000.004444444444</v>
      </c>
      <c r="EU482">
        <v>0.9799959999999999</v>
      </c>
      <c r="EV482">
        <v>0.02000412222222223</v>
      </c>
      <c r="EW482">
        <v>0</v>
      </c>
      <c r="EX482">
        <v>424.922037037037</v>
      </c>
      <c r="EY482">
        <v>5.00097</v>
      </c>
      <c r="EZ482">
        <v>8636.772592592592</v>
      </c>
      <c r="FA482">
        <v>16707.6</v>
      </c>
      <c r="FB482">
        <v>40.66633333333333</v>
      </c>
      <c r="FC482">
        <v>41.01377777777778</v>
      </c>
      <c r="FD482">
        <v>40.61566666666667</v>
      </c>
      <c r="FE482">
        <v>40.625</v>
      </c>
      <c r="FF482">
        <v>41.25</v>
      </c>
      <c r="FG482">
        <v>1955.091111111111</v>
      </c>
      <c r="FH482">
        <v>39.91</v>
      </c>
      <c r="FI482">
        <v>0</v>
      </c>
      <c r="FJ482">
        <v>1758654223.2</v>
      </c>
      <c r="FK482">
        <v>0</v>
      </c>
      <c r="FL482">
        <v>424.9618846153846</v>
      </c>
      <c r="FM482">
        <v>-1.833675220882381</v>
      </c>
      <c r="FN482">
        <v>-36.91076924005159</v>
      </c>
      <c r="FO482">
        <v>8636.543076923077</v>
      </c>
      <c r="FP482">
        <v>15</v>
      </c>
      <c r="FQ482">
        <v>0</v>
      </c>
      <c r="FR482" t="s">
        <v>441</v>
      </c>
      <c r="FS482">
        <v>1747247426.5</v>
      </c>
      <c r="FT482">
        <v>1747247420.5</v>
      </c>
      <c r="FU482">
        <v>0</v>
      </c>
      <c r="FV482">
        <v>1.027</v>
      </c>
      <c r="FW482">
        <v>0.031</v>
      </c>
      <c r="FX482">
        <v>0.02</v>
      </c>
      <c r="FY482">
        <v>0.05</v>
      </c>
      <c r="FZ482">
        <v>420</v>
      </c>
      <c r="GA482">
        <v>16</v>
      </c>
      <c r="GB482">
        <v>0.01</v>
      </c>
      <c r="GC482">
        <v>0.1</v>
      </c>
      <c r="GD482">
        <v>-40.160175</v>
      </c>
      <c r="GE482">
        <v>-0.6006821763601412</v>
      </c>
      <c r="GF482">
        <v>0.1471552577212245</v>
      </c>
      <c r="GG482">
        <v>0</v>
      </c>
      <c r="GH482">
        <v>425.0008235294118</v>
      </c>
      <c r="GI482">
        <v>-1.33915966012334</v>
      </c>
      <c r="GJ482">
        <v>0.3196237190812125</v>
      </c>
      <c r="GK482">
        <v>-1</v>
      </c>
      <c r="GL482">
        <v>1.59177125</v>
      </c>
      <c r="GM482">
        <v>-0.2305475797373384</v>
      </c>
      <c r="GN482">
        <v>0.02682189527116792</v>
      </c>
      <c r="GO482">
        <v>0</v>
      </c>
      <c r="GP482">
        <v>0</v>
      </c>
      <c r="GQ482">
        <v>2</v>
      </c>
      <c r="GR482" t="s">
        <v>482</v>
      </c>
      <c r="GS482">
        <v>3.13603</v>
      </c>
      <c r="GT482">
        <v>2.69092</v>
      </c>
      <c r="GU482">
        <v>0.204341</v>
      </c>
      <c r="GV482">
        <v>0.206243</v>
      </c>
      <c r="GW482">
        <v>0.105018</v>
      </c>
      <c r="GX482">
        <v>0.0989657</v>
      </c>
      <c r="GY482">
        <v>25296.7</v>
      </c>
      <c r="GZ482">
        <v>25283.6</v>
      </c>
      <c r="HA482">
        <v>29555.2</v>
      </c>
      <c r="HB482">
        <v>29436.8</v>
      </c>
      <c r="HC482">
        <v>34948</v>
      </c>
      <c r="HD482">
        <v>35134.9</v>
      </c>
      <c r="HE482">
        <v>41589.5</v>
      </c>
      <c r="HF482">
        <v>41824.3</v>
      </c>
      <c r="HG482">
        <v>1.92517</v>
      </c>
      <c r="HH482">
        <v>1.87658</v>
      </c>
      <c r="HI482">
        <v>0.100914</v>
      </c>
      <c r="HJ482">
        <v>0</v>
      </c>
      <c r="HK482">
        <v>28.3956</v>
      </c>
      <c r="HL482">
        <v>999.9</v>
      </c>
      <c r="HM482">
        <v>50.6</v>
      </c>
      <c r="HN482">
        <v>31.5</v>
      </c>
      <c r="HO482">
        <v>25.9856</v>
      </c>
      <c r="HP482">
        <v>62.0599</v>
      </c>
      <c r="HQ482">
        <v>25.9095</v>
      </c>
      <c r="HR482">
        <v>1</v>
      </c>
      <c r="HS482">
        <v>0.0663338</v>
      </c>
      <c r="HT482">
        <v>-0.552271</v>
      </c>
      <c r="HU482">
        <v>20.3384</v>
      </c>
      <c r="HV482">
        <v>5.21639</v>
      </c>
      <c r="HW482">
        <v>12.0143</v>
      </c>
      <c r="HX482">
        <v>4.98905</v>
      </c>
      <c r="HY482">
        <v>3.28815</v>
      </c>
      <c r="HZ482">
        <v>9999</v>
      </c>
      <c r="IA482">
        <v>9999</v>
      </c>
      <c r="IB482">
        <v>9999</v>
      </c>
      <c r="IC482">
        <v>999.9</v>
      </c>
      <c r="ID482">
        <v>1.86756</v>
      </c>
      <c r="IE482">
        <v>1.86672</v>
      </c>
      <c r="IF482">
        <v>1.86602</v>
      </c>
      <c r="IG482">
        <v>1.866</v>
      </c>
      <c r="IH482">
        <v>1.86786</v>
      </c>
      <c r="II482">
        <v>1.87028</v>
      </c>
      <c r="IJ482">
        <v>1.8689</v>
      </c>
      <c r="IK482">
        <v>1.87043</v>
      </c>
      <c r="IL482">
        <v>0</v>
      </c>
      <c r="IM482">
        <v>0</v>
      </c>
      <c r="IN482">
        <v>0</v>
      </c>
      <c r="IO482">
        <v>0</v>
      </c>
      <c r="IP482" t="s">
        <v>443</v>
      </c>
      <c r="IQ482" t="s">
        <v>444</v>
      </c>
      <c r="IR482" t="s">
        <v>445</v>
      </c>
      <c r="IS482" t="s">
        <v>445</v>
      </c>
      <c r="IT482" t="s">
        <v>445</v>
      </c>
      <c r="IU482" t="s">
        <v>445</v>
      </c>
      <c r="IV482">
        <v>0</v>
      </c>
      <c r="IW482">
        <v>100</v>
      </c>
      <c r="IX482">
        <v>100</v>
      </c>
      <c r="IY482">
        <v>-0.3</v>
      </c>
      <c r="IZ482">
        <v>0.1445</v>
      </c>
      <c r="JA482">
        <v>0.1520806729546384</v>
      </c>
      <c r="JB482">
        <v>0.0003178419753343253</v>
      </c>
      <c r="JC482">
        <v>-6.012475575984678E-07</v>
      </c>
      <c r="JD482">
        <v>7.594320938325871E-11</v>
      </c>
      <c r="JE482">
        <v>-0.06537213769188976</v>
      </c>
      <c r="JF482">
        <v>-0.002779077146552394</v>
      </c>
      <c r="JG482">
        <v>0.0007843295920201409</v>
      </c>
      <c r="JH482">
        <v>-1.211717912536145E-05</v>
      </c>
      <c r="JI482">
        <v>4</v>
      </c>
      <c r="JJ482">
        <v>2338</v>
      </c>
      <c r="JK482">
        <v>1</v>
      </c>
      <c r="JL482">
        <v>27</v>
      </c>
      <c r="JM482">
        <v>190113.3</v>
      </c>
      <c r="JN482">
        <v>190113.4</v>
      </c>
      <c r="JO482">
        <v>2.6709</v>
      </c>
      <c r="JP482">
        <v>2.24609</v>
      </c>
      <c r="JQ482">
        <v>1.39648</v>
      </c>
      <c r="JR482">
        <v>2.34985</v>
      </c>
      <c r="JS482">
        <v>1.49536</v>
      </c>
      <c r="JT482">
        <v>2.53784</v>
      </c>
      <c r="JU482">
        <v>36.5287</v>
      </c>
      <c r="JV482">
        <v>24.0525</v>
      </c>
      <c r="JW482">
        <v>18</v>
      </c>
      <c r="JX482">
        <v>488.511</v>
      </c>
      <c r="JY482">
        <v>447.964</v>
      </c>
      <c r="JZ482">
        <v>28.6135</v>
      </c>
      <c r="KA482">
        <v>28.4535</v>
      </c>
      <c r="KB482">
        <v>30.0001</v>
      </c>
      <c r="KC482">
        <v>28.2819</v>
      </c>
      <c r="KD482">
        <v>28.2103</v>
      </c>
      <c r="KE482">
        <v>53.5457</v>
      </c>
      <c r="KF482">
        <v>22.257</v>
      </c>
      <c r="KG482">
        <v>61.0103</v>
      </c>
      <c r="KH482">
        <v>28.6115</v>
      </c>
      <c r="KI482">
        <v>1376.33</v>
      </c>
      <c r="KJ482">
        <v>21.9893</v>
      </c>
      <c r="KK482">
        <v>101.01</v>
      </c>
      <c r="KL482">
        <v>100.57</v>
      </c>
    </row>
    <row r="483" spans="1:298">
      <c r="A483">
        <v>467</v>
      </c>
      <c r="B483">
        <v>1758654226.6</v>
      </c>
      <c r="C483">
        <v>12600.59999990463</v>
      </c>
      <c r="D483" t="s">
        <v>1382</v>
      </c>
      <c r="E483" t="s">
        <v>1383</v>
      </c>
      <c r="F483">
        <v>5</v>
      </c>
      <c r="G483" t="s">
        <v>1219</v>
      </c>
      <c r="H483" t="s">
        <v>437</v>
      </c>
      <c r="I483" t="s">
        <v>438</v>
      </c>
      <c r="J483">
        <v>1758654218.814285</v>
      </c>
      <c r="K483">
        <f>(L483)/1000</f>
        <v>0</v>
      </c>
      <c r="L483">
        <f>IF(DQ483, AO483, AI483)</f>
        <v>0</v>
      </c>
      <c r="M483">
        <f>IF(DQ483, AJ483, AH483)</f>
        <v>0</v>
      </c>
      <c r="N483">
        <f>DS483 - IF(AV483&gt;1, M483*DM483*100.0/(AX483), 0)</f>
        <v>0</v>
      </c>
      <c r="O483">
        <f>((U483-K483/2)*N483-M483)/(U483+K483/2)</f>
        <v>0</v>
      </c>
      <c r="P483">
        <f>O483*(DZ483+EA483)/1000.0</f>
        <v>0</v>
      </c>
      <c r="Q483">
        <f>(DS483 - IF(AV483&gt;1, M483*DM483*100.0/(AX483), 0))*(DZ483+EA483)/1000.0</f>
        <v>0</v>
      </c>
      <c r="R483">
        <f>2.0/((1/T483-1/S483)+SIGN(T483)*SQRT((1/T483-1/S483)*(1/T483-1/S483) + 4*DN483/((DN483+1)*(DN483+1))*(2*1/T483*1/S483-1/S483*1/S483)))</f>
        <v>0</v>
      </c>
      <c r="S483">
        <f>IF(LEFT(DO483,1)&lt;&gt;"0",IF(LEFT(DO483,1)="1",3.0,DP483),$D$5+$E$5*(EG483*DZ483/($K$5*1000))+$F$5*(EG483*DZ483/($K$5*1000))*MAX(MIN(DM483,$J$5),$I$5)*MAX(MIN(DM483,$J$5),$I$5)+$G$5*MAX(MIN(DM483,$J$5),$I$5)*(EG483*DZ483/($K$5*1000))+$H$5*(EG483*DZ483/($K$5*1000))*(EG483*DZ483/($K$5*1000)))</f>
        <v>0</v>
      </c>
      <c r="T483">
        <f>K483*(1000-(1000*0.61365*exp(17.502*X483/(240.97+X483))/(DZ483+EA483)+DU483)/2)/(1000*0.61365*exp(17.502*X483/(240.97+X483))/(DZ483+EA483)-DU483)</f>
        <v>0</v>
      </c>
      <c r="U483">
        <f>1/((DN483+1)/(R483/1.6)+1/(S483/1.37)) + DN483/((DN483+1)/(R483/1.6) + DN483/(S483/1.37))</f>
        <v>0</v>
      </c>
      <c r="V483">
        <f>(DI483*DL483)</f>
        <v>0</v>
      </c>
      <c r="W483">
        <f>(EB483+(V483+2*0.95*5.67E-8*(((EB483+$B$7)+273)^4-(EB483+273)^4)-44100*K483)/(1.84*29.3*S483+8*0.95*5.67E-8*(EB483+273)^3))</f>
        <v>0</v>
      </c>
      <c r="X483">
        <f>($C$7*EC483+$D$7*ED483+$E$7*W483)</f>
        <v>0</v>
      </c>
      <c r="Y483">
        <f>0.61365*exp(17.502*X483/(240.97+X483))</f>
        <v>0</v>
      </c>
      <c r="Z483">
        <f>(AA483/AB483*100)</f>
        <v>0</v>
      </c>
      <c r="AA483">
        <f>DU483*(DZ483+EA483)/1000</f>
        <v>0</v>
      </c>
      <c r="AB483">
        <f>0.61365*exp(17.502*EB483/(240.97+EB483))</f>
        <v>0</v>
      </c>
      <c r="AC483">
        <f>(Y483-DU483*(DZ483+EA483)/1000)</f>
        <v>0</v>
      </c>
      <c r="AD483">
        <f>(-K483*44100)</f>
        <v>0</v>
      </c>
      <c r="AE483">
        <f>2*29.3*S483*0.92*(EB483-X483)</f>
        <v>0</v>
      </c>
      <c r="AF483">
        <f>2*0.95*5.67E-8*(((EB483+$B$7)+273)^4-(X483+273)^4)</f>
        <v>0</v>
      </c>
      <c r="AG483">
        <f>V483+AF483+AD483+AE483</f>
        <v>0</v>
      </c>
      <c r="AH483">
        <f>DY483*AV483*(DT483-DS483*(1000-AV483*DV483)/(1000-AV483*DU483))/(100*DM483)</f>
        <v>0</v>
      </c>
      <c r="AI483">
        <f>1000*DY483*AV483*(DU483-DV483)/(100*DM483*(1000-AV483*DU483))</f>
        <v>0</v>
      </c>
      <c r="AJ483">
        <f>(AK483 - AL483 - DZ483*1E3/(8.314*(EB483+273.15)) * AN483/DY483 * AM483) * DY483/(100*DM483) * (1000 - DV483)/1000</f>
        <v>0</v>
      </c>
      <c r="AK483">
        <v>1392.519813263125</v>
      </c>
      <c r="AL483">
        <v>1362.314363636363</v>
      </c>
      <c r="AM483">
        <v>3.480480919634997</v>
      </c>
      <c r="AN483">
        <v>64.96045199614291</v>
      </c>
      <c r="AO483">
        <f>(AQ483 - AP483 + DZ483*1E3/(8.314*(EB483+273.15)) * AS483/DY483 * AR483) * DY483/(100*DM483) * 1000/(1000 - AQ483)</f>
        <v>0</v>
      </c>
      <c r="AP483">
        <v>22.05607088813873</v>
      </c>
      <c r="AQ483">
        <v>23.59116969696969</v>
      </c>
      <c r="AR483">
        <v>-0.0001661813701452637</v>
      </c>
      <c r="AS483">
        <v>107.0869197867366</v>
      </c>
      <c r="AT483">
        <v>1</v>
      </c>
      <c r="AU483">
        <v>0</v>
      </c>
      <c r="AV483">
        <f>IF(AT483*$H$13&gt;=AX483,1.0,(AX483/(AX483-AT483*$H$13)))</f>
        <v>0</v>
      </c>
      <c r="AW483">
        <f>(AV483-1)*100</f>
        <v>0</v>
      </c>
      <c r="AX483">
        <f>MAX(0,($B$13+$C$13*EG483)/(1+$D$13*EG483)*DZ483/(EB483+273)*$E$13)</f>
        <v>0</v>
      </c>
      <c r="AY483" t="s">
        <v>439</v>
      </c>
      <c r="AZ483" t="s">
        <v>439</v>
      </c>
      <c r="BA483">
        <v>0</v>
      </c>
      <c r="BB483">
        <v>0</v>
      </c>
      <c r="BC483">
        <f>1-BA483/BB483</f>
        <v>0</v>
      </c>
      <c r="BD483">
        <v>0</v>
      </c>
      <c r="BE483" t="s">
        <v>439</v>
      </c>
      <c r="BF483" t="s">
        <v>439</v>
      </c>
      <c r="BG483">
        <v>0</v>
      </c>
      <c r="BH483">
        <v>0</v>
      </c>
      <c r="BI483">
        <f>1-BG483/BH483</f>
        <v>0</v>
      </c>
      <c r="BJ483">
        <v>0.5</v>
      </c>
      <c r="BK483">
        <f>DJ483</f>
        <v>0</v>
      </c>
      <c r="BL483">
        <f>M483</f>
        <v>0</v>
      </c>
      <c r="BM483">
        <f>BI483*BJ483*BK483</f>
        <v>0</v>
      </c>
      <c r="BN483">
        <f>(BL483-BD483)/BK483</f>
        <v>0</v>
      </c>
      <c r="BO483">
        <f>(BB483-BH483)/BH483</f>
        <v>0</v>
      </c>
      <c r="BP483">
        <f>BA483/(BC483+BA483/BH483)</f>
        <v>0</v>
      </c>
      <c r="BQ483" t="s">
        <v>439</v>
      </c>
      <c r="BR483">
        <v>0</v>
      </c>
      <c r="BS483">
        <f>IF(BR483&lt;&gt;0, BR483, BP483)</f>
        <v>0</v>
      </c>
      <c r="BT483">
        <f>1-BS483/BH483</f>
        <v>0</v>
      </c>
      <c r="BU483">
        <f>(BH483-BG483)/(BH483-BS483)</f>
        <v>0</v>
      </c>
      <c r="BV483">
        <f>(BB483-BH483)/(BB483-BS483)</f>
        <v>0</v>
      </c>
      <c r="BW483">
        <f>(BH483-BG483)/(BH483-BA483)</f>
        <v>0</v>
      </c>
      <c r="BX483">
        <f>(BB483-BH483)/(BB483-BA483)</f>
        <v>0</v>
      </c>
      <c r="BY483">
        <f>(BU483*BS483/BG483)</f>
        <v>0</v>
      </c>
      <c r="BZ483">
        <f>(1-BY483)</f>
        <v>0</v>
      </c>
      <c r="DI483">
        <f>$B$11*EH483+$C$11*EI483+$F$11*ET483*(1-EW483)</f>
        <v>0</v>
      </c>
      <c r="DJ483">
        <f>DI483*DK483</f>
        <v>0</v>
      </c>
      <c r="DK483">
        <f>($B$11*$D$9+$C$11*$D$9+$F$11*((FG483+EY483)/MAX(FG483+EY483+FH483, 0.1)*$I$9+FH483/MAX(FG483+EY483+FH483, 0.1)*$J$9))/($B$11+$C$11+$F$11)</f>
        <v>0</v>
      </c>
      <c r="DL483">
        <f>($B$11*$K$9+$C$11*$K$9+$F$11*((FG483+EY483)/MAX(FG483+EY483+FH483, 0.1)*$P$9+FH483/MAX(FG483+EY483+FH483, 0.1)*$Q$9))/($B$11+$C$11+$F$11)</f>
        <v>0</v>
      </c>
      <c r="DM483">
        <v>2.96</v>
      </c>
      <c r="DN483">
        <v>0.5</v>
      </c>
      <c r="DO483" t="s">
        <v>440</v>
      </c>
      <c r="DP483">
        <v>2</v>
      </c>
      <c r="DQ483" t="b">
        <v>1</v>
      </c>
      <c r="DR483">
        <v>1758654218.814285</v>
      </c>
      <c r="DS483">
        <v>1305.628214285714</v>
      </c>
      <c r="DT483">
        <v>1345.885357142857</v>
      </c>
      <c r="DU483">
        <v>23.6005</v>
      </c>
      <c r="DV483">
        <v>22.03914642857143</v>
      </c>
      <c r="DW483">
        <v>1305.917142857143</v>
      </c>
      <c r="DX483">
        <v>23.45591071428572</v>
      </c>
      <c r="DY483">
        <v>500.0183214285715</v>
      </c>
      <c r="DZ483">
        <v>90.38573928571431</v>
      </c>
      <c r="EA483">
        <v>0.03054779999999999</v>
      </c>
      <c r="EB483">
        <v>30.07682142857143</v>
      </c>
      <c r="EC483">
        <v>30.02387142857143</v>
      </c>
      <c r="ED483">
        <v>999.9000000000002</v>
      </c>
      <c r="EE483">
        <v>0</v>
      </c>
      <c r="EF483">
        <v>0</v>
      </c>
      <c r="EG483">
        <v>9998.591785714287</v>
      </c>
      <c r="EH483">
        <v>0</v>
      </c>
      <c r="EI483">
        <v>11.8598</v>
      </c>
      <c r="EJ483">
        <v>-40.25567142857142</v>
      </c>
      <c r="EK483">
        <v>1337.186428571428</v>
      </c>
      <c r="EL483">
        <v>1376.215714285714</v>
      </c>
      <c r="EM483">
        <v>1.56135</v>
      </c>
      <c r="EN483">
        <v>1345.885357142857</v>
      </c>
      <c r="EO483">
        <v>22.03914642857143</v>
      </c>
      <c r="EP483">
        <v>2.133148928571428</v>
      </c>
      <c r="EQ483">
        <v>1.992025357142857</v>
      </c>
      <c r="ER483">
        <v>18.46889642857143</v>
      </c>
      <c r="ES483">
        <v>17.38109285714286</v>
      </c>
      <c r="ET483">
        <v>2000.008214285714</v>
      </c>
      <c r="EU483">
        <v>0.9799953214285713</v>
      </c>
      <c r="EV483">
        <v>0.02000481785714286</v>
      </c>
      <c r="EW483">
        <v>0</v>
      </c>
      <c r="EX483">
        <v>424.8549285714287</v>
      </c>
      <c r="EY483">
        <v>5.00097</v>
      </c>
      <c r="EZ483">
        <v>8634.563571428573</v>
      </c>
      <c r="FA483">
        <v>16707.625</v>
      </c>
      <c r="FB483">
        <v>40.65821428571428</v>
      </c>
      <c r="FC483">
        <v>41.00664285714286</v>
      </c>
      <c r="FD483">
        <v>40.616</v>
      </c>
      <c r="FE483">
        <v>40.6205</v>
      </c>
      <c r="FF483">
        <v>41.25</v>
      </c>
      <c r="FG483">
        <v>1955.093571428571</v>
      </c>
      <c r="FH483">
        <v>39.91178571428571</v>
      </c>
      <c r="FI483">
        <v>0</v>
      </c>
      <c r="FJ483">
        <v>1758654228</v>
      </c>
      <c r="FK483">
        <v>0</v>
      </c>
      <c r="FL483">
        <v>424.8999615384615</v>
      </c>
      <c r="FM483">
        <v>-0.769675214393189</v>
      </c>
      <c r="FN483">
        <v>-24.86940166365579</v>
      </c>
      <c r="FO483">
        <v>8634.376538461538</v>
      </c>
      <c r="FP483">
        <v>15</v>
      </c>
      <c r="FQ483">
        <v>0</v>
      </c>
      <c r="FR483" t="s">
        <v>441</v>
      </c>
      <c r="FS483">
        <v>1747247426.5</v>
      </c>
      <c r="FT483">
        <v>1747247420.5</v>
      </c>
      <c r="FU483">
        <v>0</v>
      </c>
      <c r="FV483">
        <v>1.027</v>
      </c>
      <c r="FW483">
        <v>0.031</v>
      </c>
      <c r="FX483">
        <v>0.02</v>
      </c>
      <c r="FY483">
        <v>0.05</v>
      </c>
      <c r="FZ483">
        <v>420</v>
      </c>
      <c r="GA483">
        <v>16</v>
      </c>
      <c r="GB483">
        <v>0.01</v>
      </c>
      <c r="GC483">
        <v>0.1</v>
      </c>
      <c r="GD483">
        <v>-40.20588249999999</v>
      </c>
      <c r="GE483">
        <v>-0.7305557223264683</v>
      </c>
      <c r="GF483">
        <v>0.1469940320004526</v>
      </c>
      <c r="GG483">
        <v>0</v>
      </c>
      <c r="GH483">
        <v>424.9792647058824</v>
      </c>
      <c r="GI483">
        <v>-1.177585942663235</v>
      </c>
      <c r="GJ483">
        <v>0.3155208866791442</v>
      </c>
      <c r="GK483">
        <v>-1</v>
      </c>
      <c r="GL483">
        <v>1.578047</v>
      </c>
      <c r="GM483">
        <v>-0.3196919324577914</v>
      </c>
      <c r="GN483">
        <v>0.03255366593795544</v>
      </c>
      <c r="GO483">
        <v>0</v>
      </c>
      <c r="GP483">
        <v>0</v>
      </c>
      <c r="GQ483">
        <v>2</v>
      </c>
      <c r="GR483" t="s">
        <v>482</v>
      </c>
      <c r="GS483">
        <v>3.13627</v>
      </c>
      <c r="GT483">
        <v>2.69052</v>
      </c>
      <c r="GU483">
        <v>0.205962</v>
      </c>
      <c r="GV483">
        <v>0.207784</v>
      </c>
      <c r="GW483">
        <v>0.105004</v>
      </c>
      <c r="GX483">
        <v>0.09897069999999999</v>
      </c>
      <c r="GY483">
        <v>25244.8</v>
      </c>
      <c r="GZ483">
        <v>25234.4</v>
      </c>
      <c r="HA483">
        <v>29554.8</v>
      </c>
      <c r="HB483">
        <v>29436.6</v>
      </c>
      <c r="HC483">
        <v>34948</v>
      </c>
      <c r="HD483">
        <v>35134.5</v>
      </c>
      <c r="HE483">
        <v>41588.8</v>
      </c>
      <c r="HF483">
        <v>41824</v>
      </c>
      <c r="HG483">
        <v>1.92545</v>
      </c>
      <c r="HH483">
        <v>1.87703</v>
      </c>
      <c r="HI483">
        <v>0.101104</v>
      </c>
      <c r="HJ483">
        <v>0</v>
      </c>
      <c r="HK483">
        <v>28.3943</v>
      </c>
      <c r="HL483">
        <v>999.9</v>
      </c>
      <c r="HM483">
        <v>50.6</v>
      </c>
      <c r="HN483">
        <v>31.5</v>
      </c>
      <c r="HO483">
        <v>25.9856</v>
      </c>
      <c r="HP483">
        <v>61.9499</v>
      </c>
      <c r="HQ483">
        <v>25.7893</v>
      </c>
      <c r="HR483">
        <v>1</v>
      </c>
      <c r="HS483">
        <v>0.0661153</v>
      </c>
      <c r="HT483">
        <v>-0.467421</v>
      </c>
      <c r="HU483">
        <v>20.3388</v>
      </c>
      <c r="HV483">
        <v>5.21579</v>
      </c>
      <c r="HW483">
        <v>12.014</v>
      </c>
      <c r="HX483">
        <v>4.98885</v>
      </c>
      <c r="HY483">
        <v>3.2877</v>
      </c>
      <c r="HZ483">
        <v>9999</v>
      </c>
      <c r="IA483">
        <v>9999</v>
      </c>
      <c r="IB483">
        <v>9999</v>
      </c>
      <c r="IC483">
        <v>999.9</v>
      </c>
      <c r="ID483">
        <v>1.86753</v>
      </c>
      <c r="IE483">
        <v>1.86673</v>
      </c>
      <c r="IF483">
        <v>1.866</v>
      </c>
      <c r="IG483">
        <v>1.866</v>
      </c>
      <c r="IH483">
        <v>1.86784</v>
      </c>
      <c r="II483">
        <v>1.87027</v>
      </c>
      <c r="IJ483">
        <v>1.86892</v>
      </c>
      <c r="IK483">
        <v>1.87042</v>
      </c>
      <c r="IL483">
        <v>0</v>
      </c>
      <c r="IM483">
        <v>0</v>
      </c>
      <c r="IN483">
        <v>0</v>
      </c>
      <c r="IO483">
        <v>0</v>
      </c>
      <c r="IP483" t="s">
        <v>443</v>
      </c>
      <c r="IQ483" t="s">
        <v>444</v>
      </c>
      <c r="IR483" t="s">
        <v>445</v>
      </c>
      <c r="IS483" t="s">
        <v>445</v>
      </c>
      <c r="IT483" t="s">
        <v>445</v>
      </c>
      <c r="IU483" t="s">
        <v>445</v>
      </c>
      <c r="IV483">
        <v>0</v>
      </c>
      <c r="IW483">
        <v>100</v>
      </c>
      <c r="IX483">
        <v>100</v>
      </c>
      <c r="IY483">
        <v>-0.31</v>
      </c>
      <c r="IZ483">
        <v>0.1444</v>
      </c>
      <c r="JA483">
        <v>0.1520806729546384</v>
      </c>
      <c r="JB483">
        <v>0.0003178419753343253</v>
      </c>
      <c r="JC483">
        <v>-6.012475575984678E-07</v>
      </c>
      <c r="JD483">
        <v>7.594320938325871E-11</v>
      </c>
      <c r="JE483">
        <v>-0.06537213769188976</v>
      </c>
      <c r="JF483">
        <v>-0.002779077146552394</v>
      </c>
      <c r="JG483">
        <v>0.0007843295920201409</v>
      </c>
      <c r="JH483">
        <v>-1.211717912536145E-05</v>
      </c>
      <c r="JI483">
        <v>4</v>
      </c>
      <c r="JJ483">
        <v>2338</v>
      </c>
      <c r="JK483">
        <v>1</v>
      </c>
      <c r="JL483">
        <v>27</v>
      </c>
      <c r="JM483">
        <v>190113.3</v>
      </c>
      <c r="JN483">
        <v>190113.4</v>
      </c>
      <c r="JO483">
        <v>2.69897</v>
      </c>
      <c r="JP483">
        <v>2.23755</v>
      </c>
      <c r="JQ483">
        <v>1.39771</v>
      </c>
      <c r="JR483">
        <v>2.34253</v>
      </c>
      <c r="JS483">
        <v>1.49536</v>
      </c>
      <c r="JT483">
        <v>2.69531</v>
      </c>
      <c r="JU483">
        <v>36.5051</v>
      </c>
      <c r="JV483">
        <v>24.0612</v>
      </c>
      <c r="JW483">
        <v>18</v>
      </c>
      <c r="JX483">
        <v>488.684</v>
      </c>
      <c r="JY483">
        <v>448.242</v>
      </c>
      <c r="JZ483">
        <v>28.5935</v>
      </c>
      <c r="KA483">
        <v>28.4535</v>
      </c>
      <c r="KB483">
        <v>30</v>
      </c>
      <c r="KC483">
        <v>28.2819</v>
      </c>
      <c r="KD483">
        <v>28.2103</v>
      </c>
      <c r="KE483">
        <v>54.0437</v>
      </c>
      <c r="KF483">
        <v>22.257</v>
      </c>
      <c r="KG483">
        <v>61.0103</v>
      </c>
      <c r="KH483">
        <v>28.5821</v>
      </c>
      <c r="KI483">
        <v>1389.71</v>
      </c>
      <c r="KJ483">
        <v>21.9897</v>
      </c>
      <c r="KK483">
        <v>101.009</v>
      </c>
      <c r="KL483">
        <v>100.57</v>
      </c>
    </row>
    <row r="484" spans="1:298">
      <c r="A484">
        <v>468</v>
      </c>
      <c r="B484">
        <v>1758654231.6</v>
      </c>
      <c r="C484">
        <v>12605.59999990463</v>
      </c>
      <c r="D484" t="s">
        <v>1384</v>
      </c>
      <c r="E484" t="s">
        <v>1385</v>
      </c>
      <c r="F484">
        <v>5</v>
      </c>
      <c r="G484" t="s">
        <v>1219</v>
      </c>
      <c r="H484" t="s">
        <v>437</v>
      </c>
      <c r="I484" t="s">
        <v>438</v>
      </c>
      <c r="J484">
        <v>1758654224.1</v>
      </c>
      <c r="K484">
        <f>(L484)/1000</f>
        <v>0</v>
      </c>
      <c r="L484">
        <f>IF(DQ484, AO484, AI484)</f>
        <v>0</v>
      </c>
      <c r="M484">
        <f>IF(DQ484, AJ484, AH484)</f>
        <v>0</v>
      </c>
      <c r="N484">
        <f>DS484 - IF(AV484&gt;1, M484*DM484*100.0/(AX484), 0)</f>
        <v>0</v>
      </c>
      <c r="O484">
        <f>((U484-K484/2)*N484-M484)/(U484+K484/2)</f>
        <v>0</v>
      </c>
      <c r="P484">
        <f>O484*(DZ484+EA484)/1000.0</f>
        <v>0</v>
      </c>
      <c r="Q484">
        <f>(DS484 - IF(AV484&gt;1, M484*DM484*100.0/(AX484), 0))*(DZ484+EA484)/1000.0</f>
        <v>0</v>
      </c>
      <c r="R484">
        <f>2.0/((1/T484-1/S484)+SIGN(T484)*SQRT((1/T484-1/S484)*(1/T484-1/S484) + 4*DN484/((DN484+1)*(DN484+1))*(2*1/T484*1/S484-1/S484*1/S484)))</f>
        <v>0</v>
      </c>
      <c r="S484">
        <f>IF(LEFT(DO484,1)&lt;&gt;"0",IF(LEFT(DO484,1)="1",3.0,DP484),$D$5+$E$5*(EG484*DZ484/($K$5*1000))+$F$5*(EG484*DZ484/($K$5*1000))*MAX(MIN(DM484,$J$5),$I$5)*MAX(MIN(DM484,$J$5),$I$5)+$G$5*MAX(MIN(DM484,$J$5),$I$5)*(EG484*DZ484/($K$5*1000))+$H$5*(EG484*DZ484/($K$5*1000))*(EG484*DZ484/($K$5*1000)))</f>
        <v>0</v>
      </c>
      <c r="T484">
        <f>K484*(1000-(1000*0.61365*exp(17.502*X484/(240.97+X484))/(DZ484+EA484)+DU484)/2)/(1000*0.61365*exp(17.502*X484/(240.97+X484))/(DZ484+EA484)-DU484)</f>
        <v>0</v>
      </c>
      <c r="U484">
        <f>1/((DN484+1)/(R484/1.6)+1/(S484/1.37)) + DN484/((DN484+1)/(R484/1.6) + DN484/(S484/1.37))</f>
        <v>0</v>
      </c>
      <c r="V484">
        <f>(DI484*DL484)</f>
        <v>0</v>
      </c>
      <c r="W484">
        <f>(EB484+(V484+2*0.95*5.67E-8*(((EB484+$B$7)+273)^4-(EB484+273)^4)-44100*K484)/(1.84*29.3*S484+8*0.95*5.67E-8*(EB484+273)^3))</f>
        <v>0</v>
      </c>
      <c r="X484">
        <f>($C$7*EC484+$D$7*ED484+$E$7*W484)</f>
        <v>0</v>
      </c>
      <c r="Y484">
        <f>0.61365*exp(17.502*X484/(240.97+X484))</f>
        <v>0</v>
      </c>
      <c r="Z484">
        <f>(AA484/AB484*100)</f>
        <v>0</v>
      </c>
      <c r="AA484">
        <f>DU484*(DZ484+EA484)/1000</f>
        <v>0</v>
      </c>
      <c r="AB484">
        <f>0.61365*exp(17.502*EB484/(240.97+EB484))</f>
        <v>0</v>
      </c>
      <c r="AC484">
        <f>(Y484-DU484*(DZ484+EA484)/1000)</f>
        <v>0</v>
      </c>
      <c r="AD484">
        <f>(-K484*44100)</f>
        <v>0</v>
      </c>
      <c r="AE484">
        <f>2*29.3*S484*0.92*(EB484-X484)</f>
        <v>0</v>
      </c>
      <c r="AF484">
        <f>2*0.95*5.67E-8*(((EB484+$B$7)+273)^4-(X484+273)^4)</f>
        <v>0</v>
      </c>
      <c r="AG484">
        <f>V484+AF484+AD484+AE484</f>
        <v>0</v>
      </c>
      <c r="AH484">
        <f>DY484*AV484*(DT484-DS484*(1000-AV484*DV484)/(1000-AV484*DU484))/(100*DM484)</f>
        <v>0</v>
      </c>
      <c r="AI484">
        <f>1000*DY484*AV484*(DU484-DV484)/(100*DM484*(1000-AV484*DU484))</f>
        <v>0</v>
      </c>
      <c r="AJ484">
        <f>(AK484 - AL484 - DZ484*1E3/(8.314*(EB484+273.15)) * AN484/DY484 * AM484) * DY484/(100*DM484) * (1000 - DV484)/1000</f>
        <v>0</v>
      </c>
      <c r="AK484">
        <v>1409.158581354551</v>
      </c>
      <c r="AL484">
        <v>1379.230727272727</v>
      </c>
      <c r="AM484">
        <v>3.365217674984549</v>
      </c>
      <c r="AN484">
        <v>64.96045199614291</v>
      </c>
      <c r="AO484">
        <f>(AQ484 - AP484 + DZ484*1E3/(8.314*(EB484+273.15)) * AS484/DY484 * AR484) * DY484/(100*DM484) * 1000/(1000 - AQ484)</f>
        <v>0</v>
      </c>
      <c r="AP484">
        <v>22.05602165845303</v>
      </c>
      <c r="AQ484">
        <v>23.58233939393938</v>
      </c>
      <c r="AR484">
        <v>-0.0002272405028114192</v>
      </c>
      <c r="AS484">
        <v>107.0869197867366</v>
      </c>
      <c r="AT484">
        <v>1</v>
      </c>
      <c r="AU484">
        <v>0</v>
      </c>
      <c r="AV484">
        <f>IF(AT484*$H$13&gt;=AX484,1.0,(AX484/(AX484-AT484*$H$13)))</f>
        <v>0</v>
      </c>
      <c r="AW484">
        <f>(AV484-1)*100</f>
        <v>0</v>
      </c>
      <c r="AX484">
        <f>MAX(0,($B$13+$C$13*EG484)/(1+$D$13*EG484)*DZ484/(EB484+273)*$E$13)</f>
        <v>0</v>
      </c>
      <c r="AY484" t="s">
        <v>439</v>
      </c>
      <c r="AZ484" t="s">
        <v>439</v>
      </c>
      <c r="BA484">
        <v>0</v>
      </c>
      <c r="BB484">
        <v>0</v>
      </c>
      <c r="BC484">
        <f>1-BA484/BB484</f>
        <v>0</v>
      </c>
      <c r="BD484">
        <v>0</v>
      </c>
      <c r="BE484" t="s">
        <v>439</v>
      </c>
      <c r="BF484" t="s">
        <v>439</v>
      </c>
      <c r="BG484">
        <v>0</v>
      </c>
      <c r="BH484">
        <v>0</v>
      </c>
      <c r="BI484">
        <f>1-BG484/BH484</f>
        <v>0</v>
      </c>
      <c r="BJ484">
        <v>0.5</v>
      </c>
      <c r="BK484">
        <f>DJ484</f>
        <v>0</v>
      </c>
      <c r="BL484">
        <f>M484</f>
        <v>0</v>
      </c>
      <c r="BM484">
        <f>BI484*BJ484*BK484</f>
        <v>0</v>
      </c>
      <c r="BN484">
        <f>(BL484-BD484)/BK484</f>
        <v>0</v>
      </c>
      <c r="BO484">
        <f>(BB484-BH484)/BH484</f>
        <v>0</v>
      </c>
      <c r="BP484">
        <f>BA484/(BC484+BA484/BH484)</f>
        <v>0</v>
      </c>
      <c r="BQ484" t="s">
        <v>439</v>
      </c>
      <c r="BR484">
        <v>0</v>
      </c>
      <c r="BS484">
        <f>IF(BR484&lt;&gt;0, BR484, BP484)</f>
        <v>0</v>
      </c>
      <c r="BT484">
        <f>1-BS484/BH484</f>
        <v>0</v>
      </c>
      <c r="BU484">
        <f>(BH484-BG484)/(BH484-BS484)</f>
        <v>0</v>
      </c>
      <c r="BV484">
        <f>(BB484-BH484)/(BB484-BS484)</f>
        <v>0</v>
      </c>
      <c r="BW484">
        <f>(BH484-BG484)/(BH484-BA484)</f>
        <v>0</v>
      </c>
      <c r="BX484">
        <f>(BB484-BH484)/(BB484-BA484)</f>
        <v>0</v>
      </c>
      <c r="BY484">
        <f>(BU484*BS484/BG484)</f>
        <v>0</v>
      </c>
      <c r="BZ484">
        <f>(1-BY484)</f>
        <v>0</v>
      </c>
      <c r="DI484">
        <f>$B$11*EH484+$C$11*EI484+$F$11*ET484*(1-EW484)</f>
        <v>0</v>
      </c>
      <c r="DJ484">
        <f>DI484*DK484</f>
        <v>0</v>
      </c>
      <c r="DK484">
        <f>($B$11*$D$9+$C$11*$D$9+$F$11*((FG484+EY484)/MAX(FG484+EY484+FH484, 0.1)*$I$9+FH484/MAX(FG484+EY484+FH484, 0.1)*$J$9))/($B$11+$C$11+$F$11)</f>
        <v>0</v>
      </c>
      <c r="DL484">
        <f>($B$11*$K$9+$C$11*$K$9+$F$11*((FG484+EY484)/MAX(FG484+EY484+FH484, 0.1)*$P$9+FH484/MAX(FG484+EY484+FH484, 0.1)*$Q$9))/($B$11+$C$11+$F$11)</f>
        <v>0</v>
      </c>
      <c r="DM484">
        <v>2.96</v>
      </c>
      <c r="DN484">
        <v>0.5</v>
      </c>
      <c r="DO484" t="s">
        <v>440</v>
      </c>
      <c r="DP484">
        <v>2</v>
      </c>
      <c r="DQ484" t="b">
        <v>1</v>
      </c>
      <c r="DR484">
        <v>1758654224.1</v>
      </c>
      <c r="DS484">
        <v>1323.353703703704</v>
      </c>
      <c r="DT484">
        <v>1363.487777777778</v>
      </c>
      <c r="DU484">
        <v>23.59148518518519</v>
      </c>
      <c r="DV484">
        <v>22.0532925925926</v>
      </c>
      <c r="DW484">
        <v>1323.658518518519</v>
      </c>
      <c r="DX484">
        <v>23.44702592592593</v>
      </c>
      <c r="DY484">
        <v>499.9937777777778</v>
      </c>
      <c r="DZ484">
        <v>90.38645185185186</v>
      </c>
      <c r="EA484">
        <v>0.03049084444444444</v>
      </c>
      <c r="EB484">
        <v>30.08832962962963</v>
      </c>
      <c r="EC484">
        <v>30.03604814814815</v>
      </c>
      <c r="ED484">
        <v>999.9000000000001</v>
      </c>
      <c r="EE484">
        <v>0</v>
      </c>
      <c r="EF484">
        <v>0</v>
      </c>
      <c r="EG484">
        <v>9998.075925925925</v>
      </c>
      <c r="EH484">
        <v>0</v>
      </c>
      <c r="EI484">
        <v>11.8598</v>
      </c>
      <c r="EJ484">
        <v>-40.13234444444444</v>
      </c>
      <c r="EK484">
        <v>1355.328148148148</v>
      </c>
      <c r="EL484">
        <v>1394.234444444445</v>
      </c>
      <c r="EM484">
        <v>1.538195185185185</v>
      </c>
      <c r="EN484">
        <v>1363.487777777778</v>
      </c>
      <c r="EO484">
        <v>22.0532925925926</v>
      </c>
      <c r="EP484">
        <v>2.132351481481482</v>
      </c>
      <c r="EQ484">
        <v>1.993318888888889</v>
      </c>
      <c r="ER484">
        <v>18.46292592592593</v>
      </c>
      <c r="ES484">
        <v>17.39137407407407</v>
      </c>
      <c r="ET484">
        <v>2000.025555555556</v>
      </c>
      <c r="EU484">
        <v>0.9799949999999998</v>
      </c>
      <c r="EV484">
        <v>0.02000515555555556</v>
      </c>
      <c r="EW484">
        <v>0</v>
      </c>
      <c r="EX484">
        <v>424.8581111111111</v>
      </c>
      <c r="EY484">
        <v>5.00097</v>
      </c>
      <c r="EZ484">
        <v>8634.166296296295</v>
      </c>
      <c r="FA484">
        <v>16707.75925925926</v>
      </c>
      <c r="FB484">
        <v>40.65714814814815</v>
      </c>
      <c r="FC484">
        <v>41.00688888888889</v>
      </c>
      <c r="FD484">
        <v>40.61333333333333</v>
      </c>
      <c r="FE484">
        <v>40.611</v>
      </c>
      <c r="FF484">
        <v>41.25</v>
      </c>
      <c r="FG484">
        <v>1955.11</v>
      </c>
      <c r="FH484">
        <v>39.9137037037037</v>
      </c>
      <c r="FI484">
        <v>0</v>
      </c>
      <c r="FJ484">
        <v>1758654232.8</v>
      </c>
      <c r="FK484">
        <v>0</v>
      </c>
      <c r="FL484">
        <v>424.8758461538461</v>
      </c>
      <c r="FM484">
        <v>1.544205132478995</v>
      </c>
      <c r="FN484">
        <v>17.73504273091396</v>
      </c>
      <c r="FO484">
        <v>8634.239615384617</v>
      </c>
      <c r="FP484">
        <v>15</v>
      </c>
      <c r="FQ484">
        <v>0</v>
      </c>
      <c r="FR484" t="s">
        <v>441</v>
      </c>
      <c r="FS484">
        <v>1747247426.5</v>
      </c>
      <c r="FT484">
        <v>1747247420.5</v>
      </c>
      <c r="FU484">
        <v>0</v>
      </c>
      <c r="FV484">
        <v>1.027</v>
      </c>
      <c r="FW484">
        <v>0.031</v>
      </c>
      <c r="FX484">
        <v>0.02</v>
      </c>
      <c r="FY484">
        <v>0.05</v>
      </c>
      <c r="FZ484">
        <v>420</v>
      </c>
      <c r="GA484">
        <v>16</v>
      </c>
      <c r="GB484">
        <v>0.01</v>
      </c>
      <c r="GC484">
        <v>0.1</v>
      </c>
      <c r="GD484">
        <v>-40.180295</v>
      </c>
      <c r="GE484">
        <v>1.080195872420344</v>
      </c>
      <c r="GF484">
        <v>0.1997974698913879</v>
      </c>
      <c r="GG484">
        <v>0</v>
      </c>
      <c r="GH484">
        <v>424.9142941176471</v>
      </c>
      <c r="GI484">
        <v>-0.1862184912007769</v>
      </c>
      <c r="GJ484">
        <v>0.2826786295644843</v>
      </c>
      <c r="GK484">
        <v>-1</v>
      </c>
      <c r="GL484">
        <v>1.55332475</v>
      </c>
      <c r="GM484">
        <v>-0.2479550093808669</v>
      </c>
      <c r="GN484">
        <v>0.02652488595522138</v>
      </c>
      <c r="GO484">
        <v>0</v>
      </c>
      <c r="GP484">
        <v>0</v>
      </c>
      <c r="GQ484">
        <v>2</v>
      </c>
      <c r="GR484" t="s">
        <v>482</v>
      </c>
      <c r="GS484">
        <v>3.13614</v>
      </c>
      <c r="GT484">
        <v>2.69098</v>
      </c>
      <c r="GU484">
        <v>0.207536</v>
      </c>
      <c r="GV484">
        <v>0.209364</v>
      </c>
      <c r="GW484">
        <v>0.104978</v>
      </c>
      <c r="GX484">
        <v>0.09897010000000001</v>
      </c>
      <c r="GY484">
        <v>25195</v>
      </c>
      <c r="GZ484">
        <v>25183.7</v>
      </c>
      <c r="HA484">
        <v>29555</v>
      </c>
      <c r="HB484">
        <v>29436.3</v>
      </c>
      <c r="HC484">
        <v>34949.7</v>
      </c>
      <c r="HD484">
        <v>35134.2</v>
      </c>
      <c r="HE484">
        <v>41589.5</v>
      </c>
      <c r="HF484">
        <v>41823.6</v>
      </c>
      <c r="HG484">
        <v>1.92523</v>
      </c>
      <c r="HH484">
        <v>1.87695</v>
      </c>
      <c r="HI484">
        <v>0.100639</v>
      </c>
      <c r="HJ484">
        <v>0</v>
      </c>
      <c r="HK484">
        <v>28.3913</v>
      </c>
      <c r="HL484">
        <v>999.9</v>
      </c>
      <c r="HM484">
        <v>50.6</v>
      </c>
      <c r="HN484">
        <v>31.5</v>
      </c>
      <c r="HO484">
        <v>25.9843</v>
      </c>
      <c r="HP484">
        <v>61.9599</v>
      </c>
      <c r="HQ484">
        <v>25.7933</v>
      </c>
      <c r="HR484">
        <v>1</v>
      </c>
      <c r="HS484">
        <v>0.0663516</v>
      </c>
      <c r="HT484">
        <v>-0.371716</v>
      </c>
      <c r="HU484">
        <v>20.3392</v>
      </c>
      <c r="HV484">
        <v>5.21564</v>
      </c>
      <c r="HW484">
        <v>12.0131</v>
      </c>
      <c r="HX484">
        <v>4.9888</v>
      </c>
      <c r="HY484">
        <v>3.2878</v>
      </c>
      <c r="HZ484">
        <v>9999</v>
      </c>
      <c r="IA484">
        <v>9999</v>
      </c>
      <c r="IB484">
        <v>9999</v>
      </c>
      <c r="IC484">
        <v>999.9</v>
      </c>
      <c r="ID484">
        <v>1.86755</v>
      </c>
      <c r="IE484">
        <v>1.86672</v>
      </c>
      <c r="IF484">
        <v>1.86601</v>
      </c>
      <c r="IG484">
        <v>1.866</v>
      </c>
      <c r="IH484">
        <v>1.86785</v>
      </c>
      <c r="II484">
        <v>1.87027</v>
      </c>
      <c r="IJ484">
        <v>1.86891</v>
      </c>
      <c r="IK484">
        <v>1.87043</v>
      </c>
      <c r="IL484">
        <v>0</v>
      </c>
      <c r="IM484">
        <v>0</v>
      </c>
      <c r="IN484">
        <v>0</v>
      </c>
      <c r="IO484">
        <v>0</v>
      </c>
      <c r="IP484" t="s">
        <v>443</v>
      </c>
      <c r="IQ484" t="s">
        <v>444</v>
      </c>
      <c r="IR484" t="s">
        <v>445</v>
      </c>
      <c r="IS484" t="s">
        <v>445</v>
      </c>
      <c r="IT484" t="s">
        <v>445</v>
      </c>
      <c r="IU484" t="s">
        <v>445</v>
      </c>
      <c r="IV484">
        <v>0</v>
      </c>
      <c r="IW484">
        <v>100</v>
      </c>
      <c r="IX484">
        <v>100</v>
      </c>
      <c r="IY484">
        <v>-0.33</v>
      </c>
      <c r="IZ484">
        <v>0.1444</v>
      </c>
      <c r="JA484">
        <v>0.1520806729546384</v>
      </c>
      <c r="JB484">
        <v>0.0003178419753343253</v>
      </c>
      <c r="JC484">
        <v>-6.012475575984678E-07</v>
      </c>
      <c r="JD484">
        <v>7.594320938325871E-11</v>
      </c>
      <c r="JE484">
        <v>-0.06537213769188976</v>
      </c>
      <c r="JF484">
        <v>-0.002779077146552394</v>
      </c>
      <c r="JG484">
        <v>0.0007843295920201409</v>
      </c>
      <c r="JH484">
        <v>-1.211717912536145E-05</v>
      </c>
      <c r="JI484">
        <v>4</v>
      </c>
      <c r="JJ484">
        <v>2338</v>
      </c>
      <c r="JK484">
        <v>1</v>
      </c>
      <c r="JL484">
        <v>27</v>
      </c>
      <c r="JM484">
        <v>190113.4</v>
      </c>
      <c r="JN484">
        <v>190113.5</v>
      </c>
      <c r="JO484">
        <v>2.72339</v>
      </c>
      <c r="JP484">
        <v>2.23877</v>
      </c>
      <c r="JQ484">
        <v>1.39771</v>
      </c>
      <c r="JR484">
        <v>2.34741</v>
      </c>
      <c r="JS484">
        <v>1.49536</v>
      </c>
      <c r="JT484">
        <v>2.69043</v>
      </c>
      <c r="JU484">
        <v>36.5051</v>
      </c>
      <c r="JV484">
        <v>24.07</v>
      </c>
      <c r="JW484">
        <v>18</v>
      </c>
      <c r="JX484">
        <v>488.542</v>
      </c>
      <c r="JY484">
        <v>448.196</v>
      </c>
      <c r="JZ484">
        <v>28.5571</v>
      </c>
      <c r="KA484">
        <v>28.4535</v>
      </c>
      <c r="KB484">
        <v>30.0001</v>
      </c>
      <c r="KC484">
        <v>28.2819</v>
      </c>
      <c r="KD484">
        <v>28.2103</v>
      </c>
      <c r="KE484">
        <v>54.5942</v>
      </c>
      <c r="KF484">
        <v>22.257</v>
      </c>
      <c r="KG484">
        <v>61.0103</v>
      </c>
      <c r="KH484">
        <v>28.54</v>
      </c>
      <c r="KI484">
        <v>1409.74</v>
      </c>
      <c r="KJ484">
        <v>21.9963</v>
      </c>
      <c r="KK484">
        <v>101.01</v>
      </c>
      <c r="KL484">
        <v>100.569</v>
      </c>
    </row>
    <row r="485" spans="1:298">
      <c r="A485">
        <v>469</v>
      </c>
      <c r="B485">
        <v>1758654236.6</v>
      </c>
      <c r="C485">
        <v>12610.59999990463</v>
      </c>
      <c r="D485" t="s">
        <v>1386</v>
      </c>
      <c r="E485" t="s">
        <v>1387</v>
      </c>
      <c r="F485">
        <v>5</v>
      </c>
      <c r="G485" t="s">
        <v>1219</v>
      </c>
      <c r="H485" t="s">
        <v>437</v>
      </c>
      <c r="I485" t="s">
        <v>438</v>
      </c>
      <c r="J485">
        <v>1758654228.814285</v>
      </c>
      <c r="K485">
        <f>(L485)/1000</f>
        <v>0</v>
      </c>
      <c r="L485">
        <f>IF(DQ485, AO485, AI485)</f>
        <v>0</v>
      </c>
      <c r="M485">
        <f>IF(DQ485, AJ485, AH485)</f>
        <v>0</v>
      </c>
      <c r="N485">
        <f>DS485 - IF(AV485&gt;1, M485*DM485*100.0/(AX485), 0)</f>
        <v>0</v>
      </c>
      <c r="O485">
        <f>((U485-K485/2)*N485-M485)/(U485+K485/2)</f>
        <v>0</v>
      </c>
      <c r="P485">
        <f>O485*(DZ485+EA485)/1000.0</f>
        <v>0</v>
      </c>
      <c r="Q485">
        <f>(DS485 - IF(AV485&gt;1, M485*DM485*100.0/(AX485), 0))*(DZ485+EA485)/1000.0</f>
        <v>0</v>
      </c>
      <c r="R485">
        <f>2.0/((1/T485-1/S485)+SIGN(T485)*SQRT((1/T485-1/S485)*(1/T485-1/S485) + 4*DN485/((DN485+1)*(DN485+1))*(2*1/T485*1/S485-1/S485*1/S485)))</f>
        <v>0</v>
      </c>
      <c r="S485">
        <f>IF(LEFT(DO485,1)&lt;&gt;"0",IF(LEFT(DO485,1)="1",3.0,DP485),$D$5+$E$5*(EG485*DZ485/($K$5*1000))+$F$5*(EG485*DZ485/($K$5*1000))*MAX(MIN(DM485,$J$5),$I$5)*MAX(MIN(DM485,$J$5),$I$5)+$G$5*MAX(MIN(DM485,$J$5),$I$5)*(EG485*DZ485/($K$5*1000))+$H$5*(EG485*DZ485/($K$5*1000))*(EG485*DZ485/($K$5*1000)))</f>
        <v>0</v>
      </c>
      <c r="T485">
        <f>K485*(1000-(1000*0.61365*exp(17.502*X485/(240.97+X485))/(DZ485+EA485)+DU485)/2)/(1000*0.61365*exp(17.502*X485/(240.97+X485))/(DZ485+EA485)-DU485)</f>
        <v>0</v>
      </c>
      <c r="U485">
        <f>1/((DN485+1)/(R485/1.6)+1/(S485/1.37)) + DN485/((DN485+1)/(R485/1.6) + DN485/(S485/1.37))</f>
        <v>0</v>
      </c>
      <c r="V485">
        <f>(DI485*DL485)</f>
        <v>0</v>
      </c>
      <c r="W485">
        <f>(EB485+(V485+2*0.95*5.67E-8*(((EB485+$B$7)+273)^4-(EB485+273)^4)-44100*K485)/(1.84*29.3*S485+8*0.95*5.67E-8*(EB485+273)^3))</f>
        <v>0</v>
      </c>
      <c r="X485">
        <f>($C$7*EC485+$D$7*ED485+$E$7*W485)</f>
        <v>0</v>
      </c>
      <c r="Y485">
        <f>0.61365*exp(17.502*X485/(240.97+X485))</f>
        <v>0</v>
      </c>
      <c r="Z485">
        <f>(AA485/AB485*100)</f>
        <v>0</v>
      </c>
      <c r="AA485">
        <f>DU485*(DZ485+EA485)/1000</f>
        <v>0</v>
      </c>
      <c r="AB485">
        <f>0.61365*exp(17.502*EB485/(240.97+EB485))</f>
        <v>0</v>
      </c>
      <c r="AC485">
        <f>(Y485-DU485*(DZ485+EA485)/1000)</f>
        <v>0</v>
      </c>
      <c r="AD485">
        <f>(-K485*44100)</f>
        <v>0</v>
      </c>
      <c r="AE485">
        <f>2*29.3*S485*0.92*(EB485-X485)</f>
        <v>0</v>
      </c>
      <c r="AF485">
        <f>2*0.95*5.67E-8*(((EB485+$B$7)+273)^4-(X485+273)^4)</f>
        <v>0</v>
      </c>
      <c r="AG485">
        <f>V485+AF485+AD485+AE485</f>
        <v>0</v>
      </c>
      <c r="AH485">
        <f>DY485*AV485*(DT485-DS485*(1000-AV485*DV485)/(1000-AV485*DU485))/(100*DM485)</f>
        <v>0</v>
      </c>
      <c r="AI485">
        <f>1000*DY485*AV485*(DU485-DV485)/(100*DM485*(1000-AV485*DU485))</f>
        <v>0</v>
      </c>
      <c r="AJ485">
        <f>(AK485 - AL485 - DZ485*1E3/(8.314*(EB485+273.15)) * AN485/DY485 * AM485) * DY485/(100*DM485) * (1000 - DV485)/1000</f>
        <v>0</v>
      </c>
      <c r="AK485">
        <v>1426.703249521314</v>
      </c>
      <c r="AL485">
        <v>1396.4</v>
      </c>
      <c r="AM485">
        <v>3.420928838180171</v>
      </c>
      <c r="AN485">
        <v>64.96045199614291</v>
      </c>
      <c r="AO485">
        <f>(AQ485 - AP485 + DZ485*1E3/(8.314*(EB485+273.15)) * AS485/DY485 * AR485) * DY485/(100*DM485) * 1000/(1000 - AQ485)</f>
        <v>0</v>
      </c>
      <c r="AP485">
        <v>22.05605505763094</v>
      </c>
      <c r="AQ485">
        <v>23.56817757575758</v>
      </c>
      <c r="AR485">
        <v>-0.0002594828570864726</v>
      </c>
      <c r="AS485">
        <v>107.0869197867366</v>
      </c>
      <c r="AT485">
        <v>1</v>
      </c>
      <c r="AU485">
        <v>0</v>
      </c>
      <c r="AV485">
        <f>IF(AT485*$H$13&gt;=AX485,1.0,(AX485/(AX485-AT485*$H$13)))</f>
        <v>0</v>
      </c>
      <c r="AW485">
        <f>(AV485-1)*100</f>
        <v>0</v>
      </c>
      <c r="AX485">
        <f>MAX(0,($B$13+$C$13*EG485)/(1+$D$13*EG485)*DZ485/(EB485+273)*$E$13)</f>
        <v>0</v>
      </c>
      <c r="AY485" t="s">
        <v>439</v>
      </c>
      <c r="AZ485" t="s">
        <v>439</v>
      </c>
      <c r="BA485">
        <v>0</v>
      </c>
      <c r="BB485">
        <v>0</v>
      </c>
      <c r="BC485">
        <f>1-BA485/BB485</f>
        <v>0</v>
      </c>
      <c r="BD485">
        <v>0</v>
      </c>
      <c r="BE485" t="s">
        <v>439</v>
      </c>
      <c r="BF485" t="s">
        <v>439</v>
      </c>
      <c r="BG485">
        <v>0</v>
      </c>
      <c r="BH485">
        <v>0</v>
      </c>
      <c r="BI485">
        <f>1-BG485/BH485</f>
        <v>0</v>
      </c>
      <c r="BJ485">
        <v>0.5</v>
      </c>
      <c r="BK485">
        <f>DJ485</f>
        <v>0</v>
      </c>
      <c r="BL485">
        <f>M485</f>
        <v>0</v>
      </c>
      <c r="BM485">
        <f>BI485*BJ485*BK485</f>
        <v>0</v>
      </c>
      <c r="BN485">
        <f>(BL485-BD485)/BK485</f>
        <v>0</v>
      </c>
      <c r="BO485">
        <f>(BB485-BH485)/BH485</f>
        <v>0</v>
      </c>
      <c r="BP485">
        <f>BA485/(BC485+BA485/BH485)</f>
        <v>0</v>
      </c>
      <c r="BQ485" t="s">
        <v>439</v>
      </c>
      <c r="BR485">
        <v>0</v>
      </c>
      <c r="BS485">
        <f>IF(BR485&lt;&gt;0, BR485, BP485)</f>
        <v>0</v>
      </c>
      <c r="BT485">
        <f>1-BS485/BH485</f>
        <v>0</v>
      </c>
      <c r="BU485">
        <f>(BH485-BG485)/(BH485-BS485)</f>
        <v>0</v>
      </c>
      <c r="BV485">
        <f>(BB485-BH485)/(BB485-BS485)</f>
        <v>0</v>
      </c>
      <c r="BW485">
        <f>(BH485-BG485)/(BH485-BA485)</f>
        <v>0</v>
      </c>
      <c r="BX485">
        <f>(BB485-BH485)/(BB485-BA485)</f>
        <v>0</v>
      </c>
      <c r="BY485">
        <f>(BU485*BS485/BG485)</f>
        <v>0</v>
      </c>
      <c r="BZ485">
        <f>(1-BY485)</f>
        <v>0</v>
      </c>
      <c r="DI485">
        <f>$B$11*EH485+$C$11*EI485+$F$11*ET485*(1-EW485)</f>
        <v>0</v>
      </c>
      <c r="DJ485">
        <f>DI485*DK485</f>
        <v>0</v>
      </c>
      <c r="DK485">
        <f>($B$11*$D$9+$C$11*$D$9+$F$11*((FG485+EY485)/MAX(FG485+EY485+FH485, 0.1)*$I$9+FH485/MAX(FG485+EY485+FH485, 0.1)*$J$9))/($B$11+$C$11+$F$11)</f>
        <v>0</v>
      </c>
      <c r="DL485">
        <f>($B$11*$K$9+$C$11*$K$9+$F$11*((FG485+EY485)/MAX(FG485+EY485+FH485, 0.1)*$P$9+FH485/MAX(FG485+EY485+FH485, 0.1)*$Q$9))/($B$11+$C$11+$F$11)</f>
        <v>0</v>
      </c>
      <c r="DM485">
        <v>2.96</v>
      </c>
      <c r="DN485">
        <v>0.5</v>
      </c>
      <c r="DO485" t="s">
        <v>440</v>
      </c>
      <c r="DP485">
        <v>2</v>
      </c>
      <c r="DQ485" t="b">
        <v>1</v>
      </c>
      <c r="DR485">
        <v>1758654228.814285</v>
      </c>
      <c r="DS485">
        <v>1339.14</v>
      </c>
      <c r="DT485">
        <v>1379.325357142857</v>
      </c>
      <c r="DU485">
        <v>23.58496785714285</v>
      </c>
      <c r="DV485">
        <v>22.05591428571429</v>
      </c>
      <c r="DW485">
        <v>1339.46</v>
      </c>
      <c r="DX485">
        <v>23.44059285714286</v>
      </c>
      <c r="DY485">
        <v>499.9995714285715</v>
      </c>
      <c r="DZ485">
        <v>90.38671428571426</v>
      </c>
      <c r="EA485">
        <v>0.03054167142857142</v>
      </c>
      <c r="EB485">
        <v>30.07134285714286</v>
      </c>
      <c r="EC485">
        <v>30.03645357142857</v>
      </c>
      <c r="ED485">
        <v>999.9000000000002</v>
      </c>
      <c r="EE485">
        <v>0</v>
      </c>
      <c r="EF485">
        <v>0</v>
      </c>
      <c r="EG485">
        <v>10003.06107142857</v>
      </c>
      <c r="EH485">
        <v>0</v>
      </c>
      <c r="EI485">
        <v>11.8598</v>
      </c>
      <c r="EJ485">
        <v>-40.18352857142857</v>
      </c>
      <c r="EK485">
        <v>1371.487142857143</v>
      </c>
      <c r="EL485">
        <v>1410.433214285714</v>
      </c>
      <c r="EM485">
        <v>1.529060357142857</v>
      </c>
      <c r="EN485">
        <v>1379.325357142857</v>
      </c>
      <c r="EO485">
        <v>22.05591428571429</v>
      </c>
      <c r="EP485">
        <v>2.131767857142858</v>
      </c>
      <c r="EQ485">
        <v>1.993560714285714</v>
      </c>
      <c r="ER485">
        <v>18.45856071428571</v>
      </c>
      <c r="ES485">
        <v>17.39329285714286</v>
      </c>
      <c r="ET485">
        <v>2000.039642857143</v>
      </c>
      <c r="EU485">
        <v>0.9799939285714283</v>
      </c>
      <c r="EV485">
        <v>0.02000626428571428</v>
      </c>
      <c r="EW485">
        <v>0</v>
      </c>
      <c r="EX485">
        <v>424.9952857142857</v>
      </c>
      <c r="EY485">
        <v>5.00097</v>
      </c>
      <c r="EZ485">
        <v>8635.674642857144</v>
      </c>
      <c r="FA485">
        <v>16707.875</v>
      </c>
      <c r="FB485">
        <v>40.65157142857142</v>
      </c>
      <c r="FC485">
        <v>41.00221428571428</v>
      </c>
      <c r="FD485">
        <v>40.60699999999999</v>
      </c>
      <c r="FE485">
        <v>40.59575</v>
      </c>
      <c r="FF485">
        <v>41.25</v>
      </c>
      <c r="FG485">
        <v>1955.121785714285</v>
      </c>
      <c r="FH485">
        <v>39.91714285714286</v>
      </c>
      <c r="FI485">
        <v>0</v>
      </c>
      <c r="FJ485">
        <v>1758654237.6</v>
      </c>
      <c r="FK485">
        <v>0</v>
      </c>
      <c r="FL485">
        <v>425.0061923076923</v>
      </c>
      <c r="FM485">
        <v>1.199965813983938</v>
      </c>
      <c r="FN485">
        <v>30.54495725601804</v>
      </c>
      <c r="FO485">
        <v>8635.623076923077</v>
      </c>
      <c r="FP485">
        <v>15</v>
      </c>
      <c r="FQ485">
        <v>0</v>
      </c>
      <c r="FR485" t="s">
        <v>441</v>
      </c>
      <c r="FS485">
        <v>1747247426.5</v>
      </c>
      <c r="FT485">
        <v>1747247420.5</v>
      </c>
      <c r="FU485">
        <v>0</v>
      </c>
      <c r="FV485">
        <v>1.027</v>
      </c>
      <c r="FW485">
        <v>0.031</v>
      </c>
      <c r="FX485">
        <v>0.02</v>
      </c>
      <c r="FY485">
        <v>0.05</v>
      </c>
      <c r="FZ485">
        <v>420</v>
      </c>
      <c r="GA485">
        <v>16</v>
      </c>
      <c r="GB485">
        <v>0.01</v>
      </c>
      <c r="GC485">
        <v>0.1</v>
      </c>
      <c r="GD485">
        <v>-40.17241249999999</v>
      </c>
      <c r="GE485">
        <v>-0.1492378986864834</v>
      </c>
      <c r="GF485">
        <v>0.1921279237741096</v>
      </c>
      <c r="GG485">
        <v>0</v>
      </c>
      <c r="GH485">
        <v>424.9090294117647</v>
      </c>
      <c r="GI485">
        <v>1.19714285734781</v>
      </c>
      <c r="GJ485">
        <v>0.2592620166021131</v>
      </c>
      <c r="GK485">
        <v>-1</v>
      </c>
      <c r="GL485">
        <v>1.53728575</v>
      </c>
      <c r="GM485">
        <v>-0.1374383864915613</v>
      </c>
      <c r="GN485">
        <v>0.01449437940849832</v>
      </c>
      <c r="GO485">
        <v>0</v>
      </c>
      <c r="GP485">
        <v>0</v>
      </c>
      <c r="GQ485">
        <v>2</v>
      </c>
      <c r="GR485" t="s">
        <v>482</v>
      </c>
      <c r="GS485">
        <v>3.13625</v>
      </c>
      <c r="GT485">
        <v>2.69098</v>
      </c>
      <c r="GU485">
        <v>0.209126</v>
      </c>
      <c r="GV485">
        <v>0.21091</v>
      </c>
      <c r="GW485">
        <v>0.104931</v>
      </c>
      <c r="GX485">
        <v>0.09897019999999999</v>
      </c>
      <c r="GY485">
        <v>25144.8</v>
      </c>
      <c r="GZ485">
        <v>25134.2</v>
      </c>
      <c r="HA485">
        <v>29555.5</v>
      </c>
      <c r="HB485">
        <v>29436</v>
      </c>
      <c r="HC485">
        <v>34952</v>
      </c>
      <c r="HD485">
        <v>35134.1</v>
      </c>
      <c r="HE485">
        <v>41590.1</v>
      </c>
      <c r="HF485">
        <v>41823.5</v>
      </c>
      <c r="HG485">
        <v>1.9254</v>
      </c>
      <c r="HH485">
        <v>1.87695</v>
      </c>
      <c r="HI485">
        <v>0.100285</v>
      </c>
      <c r="HJ485">
        <v>0</v>
      </c>
      <c r="HK485">
        <v>28.3876</v>
      </c>
      <c r="HL485">
        <v>999.9</v>
      </c>
      <c r="HM485">
        <v>50.6</v>
      </c>
      <c r="HN485">
        <v>31.5</v>
      </c>
      <c r="HO485">
        <v>25.9814</v>
      </c>
      <c r="HP485">
        <v>61.9999</v>
      </c>
      <c r="HQ485">
        <v>25.7171</v>
      </c>
      <c r="HR485">
        <v>1</v>
      </c>
      <c r="HS485">
        <v>0.06650150000000001</v>
      </c>
      <c r="HT485">
        <v>-0.340196</v>
      </c>
      <c r="HU485">
        <v>20.3396</v>
      </c>
      <c r="HV485">
        <v>5.21519</v>
      </c>
      <c r="HW485">
        <v>12.0126</v>
      </c>
      <c r="HX485">
        <v>4.9891</v>
      </c>
      <c r="HY485">
        <v>3.28788</v>
      </c>
      <c r="HZ485">
        <v>9999</v>
      </c>
      <c r="IA485">
        <v>9999</v>
      </c>
      <c r="IB485">
        <v>9999</v>
      </c>
      <c r="IC485">
        <v>999.9</v>
      </c>
      <c r="ID485">
        <v>1.86754</v>
      </c>
      <c r="IE485">
        <v>1.86673</v>
      </c>
      <c r="IF485">
        <v>1.86602</v>
      </c>
      <c r="IG485">
        <v>1.86601</v>
      </c>
      <c r="IH485">
        <v>1.86784</v>
      </c>
      <c r="II485">
        <v>1.87027</v>
      </c>
      <c r="IJ485">
        <v>1.86891</v>
      </c>
      <c r="IK485">
        <v>1.87043</v>
      </c>
      <c r="IL485">
        <v>0</v>
      </c>
      <c r="IM485">
        <v>0</v>
      </c>
      <c r="IN485">
        <v>0</v>
      </c>
      <c r="IO485">
        <v>0</v>
      </c>
      <c r="IP485" t="s">
        <v>443</v>
      </c>
      <c r="IQ485" t="s">
        <v>444</v>
      </c>
      <c r="IR485" t="s">
        <v>445</v>
      </c>
      <c r="IS485" t="s">
        <v>445</v>
      </c>
      <c r="IT485" t="s">
        <v>445</v>
      </c>
      <c r="IU485" t="s">
        <v>445</v>
      </c>
      <c r="IV485">
        <v>0</v>
      </c>
      <c r="IW485">
        <v>100</v>
      </c>
      <c r="IX485">
        <v>100</v>
      </c>
      <c r="IY485">
        <v>-0.34</v>
      </c>
      <c r="IZ485">
        <v>0.1441</v>
      </c>
      <c r="JA485">
        <v>0.1520806729546384</v>
      </c>
      <c r="JB485">
        <v>0.0003178419753343253</v>
      </c>
      <c r="JC485">
        <v>-6.012475575984678E-07</v>
      </c>
      <c r="JD485">
        <v>7.594320938325871E-11</v>
      </c>
      <c r="JE485">
        <v>-0.06537213769188976</v>
      </c>
      <c r="JF485">
        <v>-0.002779077146552394</v>
      </c>
      <c r="JG485">
        <v>0.0007843295920201409</v>
      </c>
      <c r="JH485">
        <v>-1.211717912536145E-05</v>
      </c>
      <c r="JI485">
        <v>4</v>
      </c>
      <c r="JJ485">
        <v>2338</v>
      </c>
      <c r="JK485">
        <v>1</v>
      </c>
      <c r="JL485">
        <v>27</v>
      </c>
      <c r="JM485">
        <v>190113.5</v>
      </c>
      <c r="JN485">
        <v>190113.6</v>
      </c>
      <c r="JO485">
        <v>2.75146</v>
      </c>
      <c r="JP485">
        <v>2.24121</v>
      </c>
      <c r="JQ485">
        <v>1.39648</v>
      </c>
      <c r="JR485">
        <v>2.34619</v>
      </c>
      <c r="JS485">
        <v>1.49536</v>
      </c>
      <c r="JT485">
        <v>2.66968</v>
      </c>
      <c r="JU485">
        <v>36.5051</v>
      </c>
      <c r="JV485">
        <v>24.0612</v>
      </c>
      <c r="JW485">
        <v>18</v>
      </c>
      <c r="JX485">
        <v>488.652</v>
      </c>
      <c r="JY485">
        <v>448.196</v>
      </c>
      <c r="JZ485">
        <v>28.5114</v>
      </c>
      <c r="KA485">
        <v>28.4535</v>
      </c>
      <c r="KB485">
        <v>30.0001</v>
      </c>
      <c r="KC485">
        <v>28.2819</v>
      </c>
      <c r="KD485">
        <v>28.2103</v>
      </c>
      <c r="KE485">
        <v>55.0756</v>
      </c>
      <c r="KF485">
        <v>22.257</v>
      </c>
      <c r="KG485">
        <v>61.0103</v>
      </c>
      <c r="KH485">
        <v>28.5011</v>
      </c>
      <c r="KI485">
        <v>1423.11</v>
      </c>
      <c r="KJ485">
        <v>22.0152</v>
      </c>
      <c r="KK485">
        <v>101.012</v>
      </c>
      <c r="KL485">
        <v>100.568</v>
      </c>
    </row>
    <row r="486" spans="1:298">
      <c r="A486">
        <v>470</v>
      </c>
      <c r="B486">
        <v>1758654241.6</v>
      </c>
      <c r="C486">
        <v>12615.59999990463</v>
      </c>
      <c r="D486" t="s">
        <v>1388</v>
      </c>
      <c r="E486" t="s">
        <v>1389</v>
      </c>
      <c r="F486">
        <v>5</v>
      </c>
      <c r="G486" t="s">
        <v>1219</v>
      </c>
      <c r="H486" t="s">
        <v>437</v>
      </c>
      <c r="I486" t="s">
        <v>438</v>
      </c>
      <c r="J486">
        <v>1758654234.1</v>
      </c>
      <c r="K486">
        <f>(L486)/1000</f>
        <v>0</v>
      </c>
      <c r="L486">
        <f>IF(DQ486, AO486, AI486)</f>
        <v>0</v>
      </c>
      <c r="M486">
        <f>IF(DQ486, AJ486, AH486)</f>
        <v>0</v>
      </c>
      <c r="N486">
        <f>DS486 - IF(AV486&gt;1, M486*DM486*100.0/(AX486), 0)</f>
        <v>0</v>
      </c>
      <c r="O486">
        <f>((U486-K486/2)*N486-M486)/(U486+K486/2)</f>
        <v>0</v>
      </c>
      <c r="P486">
        <f>O486*(DZ486+EA486)/1000.0</f>
        <v>0</v>
      </c>
      <c r="Q486">
        <f>(DS486 - IF(AV486&gt;1, M486*DM486*100.0/(AX486), 0))*(DZ486+EA486)/1000.0</f>
        <v>0</v>
      </c>
      <c r="R486">
        <f>2.0/((1/T486-1/S486)+SIGN(T486)*SQRT((1/T486-1/S486)*(1/T486-1/S486) + 4*DN486/((DN486+1)*(DN486+1))*(2*1/T486*1/S486-1/S486*1/S486)))</f>
        <v>0</v>
      </c>
      <c r="S486">
        <f>IF(LEFT(DO486,1)&lt;&gt;"0",IF(LEFT(DO486,1)="1",3.0,DP486),$D$5+$E$5*(EG486*DZ486/($K$5*1000))+$F$5*(EG486*DZ486/($K$5*1000))*MAX(MIN(DM486,$J$5),$I$5)*MAX(MIN(DM486,$J$5),$I$5)+$G$5*MAX(MIN(DM486,$J$5),$I$5)*(EG486*DZ486/($K$5*1000))+$H$5*(EG486*DZ486/($K$5*1000))*(EG486*DZ486/($K$5*1000)))</f>
        <v>0</v>
      </c>
      <c r="T486">
        <f>K486*(1000-(1000*0.61365*exp(17.502*X486/(240.97+X486))/(DZ486+EA486)+DU486)/2)/(1000*0.61365*exp(17.502*X486/(240.97+X486))/(DZ486+EA486)-DU486)</f>
        <v>0</v>
      </c>
      <c r="U486">
        <f>1/((DN486+1)/(R486/1.6)+1/(S486/1.37)) + DN486/((DN486+1)/(R486/1.6) + DN486/(S486/1.37))</f>
        <v>0</v>
      </c>
      <c r="V486">
        <f>(DI486*DL486)</f>
        <v>0</v>
      </c>
      <c r="W486">
        <f>(EB486+(V486+2*0.95*5.67E-8*(((EB486+$B$7)+273)^4-(EB486+273)^4)-44100*K486)/(1.84*29.3*S486+8*0.95*5.67E-8*(EB486+273)^3))</f>
        <v>0</v>
      </c>
      <c r="X486">
        <f>($C$7*EC486+$D$7*ED486+$E$7*W486)</f>
        <v>0</v>
      </c>
      <c r="Y486">
        <f>0.61365*exp(17.502*X486/(240.97+X486))</f>
        <v>0</v>
      </c>
      <c r="Z486">
        <f>(AA486/AB486*100)</f>
        <v>0</v>
      </c>
      <c r="AA486">
        <f>DU486*(DZ486+EA486)/1000</f>
        <v>0</v>
      </c>
      <c r="AB486">
        <f>0.61365*exp(17.502*EB486/(240.97+EB486))</f>
        <v>0</v>
      </c>
      <c r="AC486">
        <f>(Y486-DU486*(DZ486+EA486)/1000)</f>
        <v>0</v>
      </c>
      <c r="AD486">
        <f>(-K486*44100)</f>
        <v>0</v>
      </c>
      <c r="AE486">
        <f>2*29.3*S486*0.92*(EB486-X486)</f>
        <v>0</v>
      </c>
      <c r="AF486">
        <f>2*0.95*5.67E-8*(((EB486+$B$7)+273)^4-(X486+273)^4)</f>
        <v>0</v>
      </c>
      <c r="AG486">
        <f>V486+AF486+AD486+AE486</f>
        <v>0</v>
      </c>
      <c r="AH486">
        <f>DY486*AV486*(DT486-DS486*(1000-AV486*DV486)/(1000-AV486*DU486))/(100*DM486)</f>
        <v>0</v>
      </c>
      <c r="AI486">
        <f>1000*DY486*AV486*(DU486-DV486)/(100*DM486*(1000-AV486*DU486))</f>
        <v>0</v>
      </c>
      <c r="AJ486">
        <f>(AK486 - AL486 - DZ486*1E3/(8.314*(EB486+273.15)) * AN486/DY486 * AM486) * DY486/(100*DM486) * (1000 - DV486)/1000</f>
        <v>0</v>
      </c>
      <c r="AK486">
        <v>1443.903314301367</v>
      </c>
      <c r="AL486">
        <v>1413.591818181818</v>
      </c>
      <c r="AM486">
        <v>3.433900996729777</v>
      </c>
      <c r="AN486">
        <v>64.96045199614291</v>
      </c>
      <c r="AO486">
        <f>(AQ486 - AP486 + DZ486*1E3/(8.314*(EB486+273.15)) * AS486/DY486 * AR486) * DY486/(100*DM486) * 1000/(1000 - AQ486)</f>
        <v>0</v>
      </c>
      <c r="AP486">
        <v>22.0544655189938</v>
      </c>
      <c r="AQ486">
        <v>23.54805090909091</v>
      </c>
      <c r="AR486">
        <v>-0.0002946376146866368</v>
      </c>
      <c r="AS486">
        <v>107.0869197867366</v>
      </c>
      <c r="AT486">
        <v>1</v>
      </c>
      <c r="AU486">
        <v>0</v>
      </c>
      <c r="AV486">
        <f>IF(AT486*$H$13&gt;=AX486,1.0,(AX486/(AX486-AT486*$H$13)))</f>
        <v>0</v>
      </c>
      <c r="AW486">
        <f>(AV486-1)*100</f>
        <v>0</v>
      </c>
      <c r="AX486">
        <f>MAX(0,($B$13+$C$13*EG486)/(1+$D$13*EG486)*DZ486/(EB486+273)*$E$13)</f>
        <v>0</v>
      </c>
      <c r="AY486" t="s">
        <v>439</v>
      </c>
      <c r="AZ486" t="s">
        <v>439</v>
      </c>
      <c r="BA486">
        <v>0</v>
      </c>
      <c r="BB486">
        <v>0</v>
      </c>
      <c r="BC486">
        <f>1-BA486/BB486</f>
        <v>0</v>
      </c>
      <c r="BD486">
        <v>0</v>
      </c>
      <c r="BE486" t="s">
        <v>439</v>
      </c>
      <c r="BF486" t="s">
        <v>439</v>
      </c>
      <c r="BG486">
        <v>0</v>
      </c>
      <c r="BH486">
        <v>0</v>
      </c>
      <c r="BI486">
        <f>1-BG486/BH486</f>
        <v>0</v>
      </c>
      <c r="BJ486">
        <v>0.5</v>
      </c>
      <c r="BK486">
        <f>DJ486</f>
        <v>0</v>
      </c>
      <c r="BL486">
        <f>M486</f>
        <v>0</v>
      </c>
      <c r="BM486">
        <f>BI486*BJ486*BK486</f>
        <v>0</v>
      </c>
      <c r="BN486">
        <f>(BL486-BD486)/BK486</f>
        <v>0</v>
      </c>
      <c r="BO486">
        <f>(BB486-BH486)/BH486</f>
        <v>0</v>
      </c>
      <c r="BP486">
        <f>BA486/(BC486+BA486/BH486)</f>
        <v>0</v>
      </c>
      <c r="BQ486" t="s">
        <v>439</v>
      </c>
      <c r="BR486">
        <v>0</v>
      </c>
      <c r="BS486">
        <f>IF(BR486&lt;&gt;0, BR486, BP486)</f>
        <v>0</v>
      </c>
      <c r="BT486">
        <f>1-BS486/BH486</f>
        <v>0</v>
      </c>
      <c r="BU486">
        <f>(BH486-BG486)/(BH486-BS486)</f>
        <v>0</v>
      </c>
      <c r="BV486">
        <f>(BB486-BH486)/(BB486-BS486)</f>
        <v>0</v>
      </c>
      <c r="BW486">
        <f>(BH486-BG486)/(BH486-BA486)</f>
        <v>0</v>
      </c>
      <c r="BX486">
        <f>(BB486-BH486)/(BB486-BA486)</f>
        <v>0</v>
      </c>
      <c r="BY486">
        <f>(BU486*BS486/BG486)</f>
        <v>0</v>
      </c>
      <c r="BZ486">
        <f>(1-BY486)</f>
        <v>0</v>
      </c>
      <c r="DI486">
        <f>$B$11*EH486+$C$11*EI486+$F$11*ET486*(1-EW486)</f>
        <v>0</v>
      </c>
      <c r="DJ486">
        <f>DI486*DK486</f>
        <v>0</v>
      </c>
      <c r="DK486">
        <f>($B$11*$D$9+$C$11*$D$9+$F$11*((FG486+EY486)/MAX(FG486+EY486+FH486, 0.1)*$I$9+FH486/MAX(FG486+EY486+FH486, 0.1)*$J$9))/($B$11+$C$11+$F$11)</f>
        <v>0</v>
      </c>
      <c r="DL486">
        <f>($B$11*$K$9+$C$11*$K$9+$F$11*((FG486+EY486)/MAX(FG486+EY486+FH486, 0.1)*$P$9+FH486/MAX(FG486+EY486+FH486, 0.1)*$Q$9))/($B$11+$C$11+$F$11)</f>
        <v>0</v>
      </c>
      <c r="DM486">
        <v>2.96</v>
      </c>
      <c r="DN486">
        <v>0.5</v>
      </c>
      <c r="DO486" t="s">
        <v>440</v>
      </c>
      <c r="DP486">
        <v>2</v>
      </c>
      <c r="DQ486" t="b">
        <v>1</v>
      </c>
      <c r="DR486">
        <v>1758654234.1</v>
      </c>
      <c r="DS486">
        <v>1356.841111111111</v>
      </c>
      <c r="DT486">
        <v>1397.031111111112</v>
      </c>
      <c r="DU486">
        <v>23.57221851851851</v>
      </c>
      <c r="DV486">
        <v>22.05552962962963</v>
      </c>
      <c r="DW486">
        <v>1357.176296296296</v>
      </c>
      <c r="DX486">
        <v>23.42801111111111</v>
      </c>
      <c r="DY486">
        <v>499.9765925925926</v>
      </c>
      <c r="DZ486">
        <v>90.38692222222224</v>
      </c>
      <c r="EA486">
        <v>0.03063377407407408</v>
      </c>
      <c r="EB486">
        <v>30.04525185185185</v>
      </c>
      <c r="EC486">
        <v>30.02703703703704</v>
      </c>
      <c r="ED486">
        <v>999.9000000000001</v>
      </c>
      <c r="EE486">
        <v>0</v>
      </c>
      <c r="EF486">
        <v>0</v>
      </c>
      <c r="EG486">
        <v>9999.425555555556</v>
      </c>
      <c r="EH486">
        <v>0</v>
      </c>
      <c r="EI486">
        <v>11.8598</v>
      </c>
      <c r="EJ486">
        <v>-40.18893703703704</v>
      </c>
      <c r="EK486">
        <v>1389.597777777778</v>
      </c>
      <c r="EL486">
        <v>1428.538148148148</v>
      </c>
      <c r="EM486">
        <v>1.516694074074074</v>
      </c>
      <c r="EN486">
        <v>1397.031111111112</v>
      </c>
      <c r="EO486">
        <v>22.05552962962963</v>
      </c>
      <c r="EP486">
        <v>2.13061962962963</v>
      </c>
      <c r="EQ486">
        <v>1.993530740740741</v>
      </c>
      <c r="ER486">
        <v>18.44996296296296</v>
      </c>
      <c r="ES486">
        <v>17.39304074074074</v>
      </c>
      <c r="ET486">
        <v>2000.022962962963</v>
      </c>
      <c r="EU486">
        <v>0.979993222222222</v>
      </c>
      <c r="EV486">
        <v>0.02000697407407408</v>
      </c>
      <c r="EW486">
        <v>0</v>
      </c>
      <c r="EX486">
        <v>425.0949259259258</v>
      </c>
      <c r="EY486">
        <v>5.00097</v>
      </c>
      <c r="EZ486">
        <v>8637.621851851851</v>
      </c>
      <c r="FA486">
        <v>16707.73703703704</v>
      </c>
      <c r="FB486">
        <v>40.63877777777778</v>
      </c>
      <c r="FC486">
        <v>41</v>
      </c>
      <c r="FD486">
        <v>40.59933333333333</v>
      </c>
      <c r="FE486">
        <v>40.58766666666666</v>
      </c>
      <c r="FF486">
        <v>41.25</v>
      </c>
      <c r="FG486">
        <v>1955.104074074074</v>
      </c>
      <c r="FH486">
        <v>39.91851851851852</v>
      </c>
      <c r="FI486">
        <v>0</v>
      </c>
      <c r="FJ486">
        <v>1758654243</v>
      </c>
      <c r="FK486">
        <v>0</v>
      </c>
      <c r="FL486">
        <v>425.0804</v>
      </c>
      <c r="FM486">
        <v>0.7400000024743096</v>
      </c>
      <c r="FN486">
        <v>10.59461540017351</v>
      </c>
      <c r="FO486">
        <v>8637.723599999999</v>
      </c>
      <c r="FP486">
        <v>15</v>
      </c>
      <c r="FQ486">
        <v>0</v>
      </c>
      <c r="FR486" t="s">
        <v>441</v>
      </c>
      <c r="FS486">
        <v>1747247426.5</v>
      </c>
      <c r="FT486">
        <v>1747247420.5</v>
      </c>
      <c r="FU486">
        <v>0</v>
      </c>
      <c r="FV486">
        <v>1.027</v>
      </c>
      <c r="FW486">
        <v>0.031</v>
      </c>
      <c r="FX486">
        <v>0.02</v>
      </c>
      <c r="FY486">
        <v>0.05</v>
      </c>
      <c r="FZ486">
        <v>420</v>
      </c>
      <c r="GA486">
        <v>16</v>
      </c>
      <c r="GB486">
        <v>0.01</v>
      </c>
      <c r="GC486">
        <v>0.1</v>
      </c>
      <c r="GD486">
        <v>-40.207525</v>
      </c>
      <c r="GE486">
        <v>-0.4756120075045546</v>
      </c>
      <c r="GF486">
        <v>0.1957661739805938</v>
      </c>
      <c r="GG486">
        <v>0</v>
      </c>
      <c r="GH486">
        <v>425.0344117647059</v>
      </c>
      <c r="GI486">
        <v>0.8765775423396991</v>
      </c>
      <c r="GJ486">
        <v>0.2140193940699365</v>
      </c>
      <c r="GK486">
        <v>-1</v>
      </c>
      <c r="GL486">
        <v>1.5224165</v>
      </c>
      <c r="GM486">
        <v>-0.1411254033771111</v>
      </c>
      <c r="GN486">
        <v>0.01386774342674395</v>
      </c>
      <c r="GO486">
        <v>0</v>
      </c>
      <c r="GP486">
        <v>0</v>
      </c>
      <c r="GQ486">
        <v>2</v>
      </c>
      <c r="GR486" t="s">
        <v>482</v>
      </c>
      <c r="GS486">
        <v>3.13614</v>
      </c>
      <c r="GT486">
        <v>2.69109</v>
      </c>
      <c r="GU486">
        <v>0.210699</v>
      </c>
      <c r="GV486">
        <v>0.212433</v>
      </c>
      <c r="GW486">
        <v>0.104868</v>
      </c>
      <c r="GX486">
        <v>0.0989616</v>
      </c>
      <c r="GY486">
        <v>25094.3</v>
      </c>
      <c r="GZ486">
        <v>25085.8</v>
      </c>
      <c r="HA486">
        <v>29555</v>
      </c>
      <c r="HB486">
        <v>29436.2</v>
      </c>
      <c r="HC486">
        <v>34953.9</v>
      </c>
      <c r="HD486">
        <v>35134.5</v>
      </c>
      <c r="HE486">
        <v>41589.3</v>
      </c>
      <c r="HF486">
        <v>41823.6</v>
      </c>
      <c r="HG486">
        <v>1.92523</v>
      </c>
      <c r="HH486">
        <v>1.87705</v>
      </c>
      <c r="HI486">
        <v>0.0995547</v>
      </c>
      <c r="HJ486">
        <v>0</v>
      </c>
      <c r="HK486">
        <v>28.3853</v>
      </c>
      <c r="HL486">
        <v>999.9</v>
      </c>
      <c r="HM486">
        <v>50.6</v>
      </c>
      <c r="HN486">
        <v>31.5</v>
      </c>
      <c r="HO486">
        <v>25.984</v>
      </c>
      <c r="HP486">
        <v>61.8899</v>
      </c>
      <c r="HQ486">
        <v>25.7131</v>
      </c>
      <c r="HR486">
        <v>1</v>
      </c>
      <c r="HS486">
        <v>0.0661128</v>
      </c>
      <c r="HT486">
        <v>-0.368952</v>
      </c>
      <c r="HU486">
        <v>20.3394</v>
      </c>
      <c r="HV486">
        <v>5.21519</v>
      </c>
      <c r="HW486">
        <v>12.0119</v>
      </c>
      <c r="HX486">
        <v>4.98885</v>
      </c>
      <c r="HY486">
        <v>3.28793</v>
      </c>
      <c r="HZ486">
        <v>9999</v>
      </c>
      <c r="IA486">
        <v>9999</v>
      </c>
      <c r="IB486">
        <v>9999</v>
      </c>
      <c r="IC486">
        <v>999.9</v>
      </c>
      <c r="ID486">
        <v>1.86755</v>
      </c>
      <c r="IE486">
        <v>1.86673</v>
      </c>
      <c r="IF486">
        <v>1.86602</v>
      </c>
      <c r="IG486">
        <v>1.866</v>
      </c>
      <c r="IH486">
        <v>1.86786</v>
      </c>
      <c r="II486">
        <v>1.87027</v>
      </c>
      <c r="IJ486">
        <v>1.86893</v>
      </c>
      <c r="IK486">
        <v>1.87042</v>
      </c>
      <c r="IL486">
        <v>0</v>
      </c>
      <c r="IM486">
        <v>0</v>
      </c>
      <c r="IN486">
        <v>0</v>
      </c>
      <c r="IO486">
        <v>0</v>
      </c>
      <c r="IP486" t="s">
        <v>443</v>
      </c>
      <c r="IQ486" t="s">
        <v>444</v>
      </c>
      <c r="IR486" t="s">
        <v>445</v>
      </c>
      <c r="IS486" t="s">
        <v>445</v>
      </c>
      <c r="IT486" t="s">
        <v>445</v>
      </c>
      <c r="IU486" t="s">
        <v>445</v>
      </c>
      <c r="IV486">
        <v>0</v>
      </c>
      <c r="IW486">
        <v>100</v>
      </c>
      <c r="IX486">
        <v>100</v>
      </c>
      <c r="IY486">
        <v>-0.36</v>
      </c>
      <c r="IZ486">
        <v>0.1438</v>
      </c>
      <c r="JA486">
        <v>0.1520806729546384</v>
      </c>
      <c r="JB486">
        <v>0.0003178419753343253</v>
      </c>
      <c r="JC486">
        <v>-6.012475575984678E-07</v>
      </c>
      <c r="JD486">
        <v>7.594320938325871E-11</v>
      </c>
      <c r="JE486">
        <v>-0.06537213769188976</v>
      </c>
      <c r="JF486">
        <v>-0.002779077146552394</v>
      </c>
      <c r="JG486">
        <v>0.0007843295920201409</v>
      </c>
      <c r="JH486">
        <v>-1.211717912536145E-05</v>
      </c>
      <c r="JI486">
        <v>4</v>
      </c>
      <c r="JJ486">
        <v>2338</v>
      </c>
      <c r="JK486">
        <v>1</v>
      </c>
      <c r="JL486">
        <v>27</v>
      </c>
      <c r="JM486">
        <v>190113.6</v>
      </c>
      <c r="JN486">
        <v>190113.7</v>
      </c>
      <c r="JO486">
        <v>2.77466</v>
      </c>
      <c r="JP486">
        <v>2.23877</v>
      </c>
      <c r="JQ486">
        <v>1.39648</v>
      </c>
      <c r="JR486">
        <v>2.35107</v>
      </c>
      <c r="JS486">
        <v>1.49536</v>
      </c>
      <c r="JT486">
        <v>2.55859</v>
      </c>
      <c r="JU486">
        <v>36.5051</v>
      </c>
      <c r="JV486">
        <v>24.07</v>
      </c>
      <c r="JW486">
        <v>18</v>
      </c>
      <c r="JX486">
        <v>488.542</v>
      </c>
      <c r="JY486">
        <v>448.258</v>
      </c>
      <c r="JZ486">
        <v>28.4765</v>
      </c>
      <c r="KA486">
        <v>28.4535</v>
      </c>
      <c r="KB486">
        <v>30.0001</v>
      </c>
      <c r="KC486">
        <v>28.2819</v>
      </c>
      <c r="KD486">
        <v>28.2103</v>
      </c>
      <c r="KE486">
        <v>55.5482</v>
      </c>
      <c r="KF486">
        <v>22.257</v>
      </c>
      <c r="KG486">
        <v>61.0103</v>
      </c>
      <c r="KH486">
        <v>28.4762</v>
      </c>
      <c r="KI486">
        <v>1443.15</v>
      </c>
      <c r="KJ486">
        <v>22.0456</v>
      </c>
      <c r="KK486">
        <v>101.01</v>
      </c>
      <c r="KL486">
        <v>100.568</v>
      </c>
    </row>
    <row r="487" spans="1:298">
      <c r="A487">
        <v>471</v>
      </c>
      <c r="B487">
        <v>1758654246.6</v>
      </c>
      <c r="C487">
        <v>12620.59999990463</v>
      </c>
      <c r="D487" t="s">
        <v>1390</v>
      </c>
      <c r="E487" t="s">
        <v>1391</v>
      </c>
      <c r="F487">
        <v>5</v>
      </c>
      <c r="G487" t="s">
        <v>1219</v>
      </c>
      <c r="H487" t="s">
        <v>437</v>
      </c>
      <c r="I487" t="s">
        <v>438</v>
      </c>
      <c r="J487">
        <v>1758654238.814285</v>
      </c>
      <c r="K487">
        <f>(L487)/1000</f>
        <v>0</v>
      </c>
      <c r="L487">
        <f>IF(DQ487, AO487, AI487)</f>
        <v>0</v>
      </c>
      <c r="M487">
        <f>IF(DQ487, AJ487, AH487)</f>
        <v>0</v>
      </c>
      <c r="N487">
        <f>DS487 - IF(AV487&gt;1, M487*DM487*100.0/(AX487), 0)</f>
        <v>0</v>
      </c>
      <c r="O487">
        <f>((U487-K487/2)*N487-M487)/(U487+K487/2)</f>
        <v>0</v>
      </c>
      <c r="P487">
        <f>O487*(DZ487+EA487)/1000.0</f>
        <v>0</v>
      </c>
      <c r="Q487">
        <f>(DS487 - IF(AV487&gt;1, M487*DM487*100.0/(AX487), 0))*(DZ487+EA487)/1000.0</f>
        <v>0</v>
      </c>
      <c r="R487">
        <f>2.0/((1/T487-1/S487)+SIGN(T487)*SQRT((1/T487-1/S487)*(1/T487-1/S487) + 4*DN487/((DN487+1)*(DN487+1))*(2*1/T487*1/S487-1/S487*1/S487)))</f>
        <v>0</v>
      </c>
      <c r="S487">
        <f>IF(LEFT(DO487,1)&lt;&gt;"0",IF(LEFT(DO487,1)="1",3.0,DP487),$D$5+$E$5*(EG487*DZ487/($K$5*1000))+$F$5*(EG487*DZ487/($K$5*1000))*MAX(MIN(DM487,$J$5),$I$5)*MAX(MIN(DM487,$J$5),$I$5)+$G$5*MAX(MIN(DM487,$J$5),$I$5)*(EG487*DZ487/($K$5*1000))+$H$5*(EG487*DZ487/($K$5*1000))*(EG487*DZ487/($K$5*1000)))</f>
        <v>0</v>
      </c>
      <c r="T487">
        <f>K487*(1000-(1000*0.61365*exp(17.502*X487/(240.97+X487))/(DZ487+EA487)+DU487)/2)/(1000*0.61365*exp(17.502*X487/(240.97+X487))/(DZ487+EA487)-DU487)</f>
        <v>0</v>
      </c>
      <c r="U487">
        <f>1/((DN487+1)/(R487/1.6)+1/(S487/1.37)) + DN487/((DN487+1)/(R487/1.6) + DN487/(S487/1.37))</f>
        <v>0</v>
      </c>
      <c r="V487">
        <f>(DI487*DL487)</f>
        <v>0</v>
      </c>
      <c r="W487">
        <f>(EB487+(V487+2*0.95*5.67E-8*(((EB487+$B$7)+273)^4-(EB487+273)^4)-44100*K487)/(1.84*29.3*S487+8*0.95*5.67E-8*(EB487+273)^3))</f>
        <v>0</v>
      </c>
      <c r="X487">
        <f>($C$7*EC487+$D$7*ED487+$E$7*W487)</f>
        <v>0</v>
      </c>
      <c r="Y487">
        <f>0.61365*exp(17.502*X487/(240.97+X487))</f>
        <v>0</v>
      </c>
      <c r="Z487">
        <f>(AA487/AB487*100)</f>
        <v>0</v>
      </c>
      <c r="AA487">
        <f>DU487*(DZ487+EA487)/1000</f>
        <v>0</v>
      </c>
      <c r="AB487">
        <f>0.61365*exp(17.502*EB487/(240.97+EB487))</f>
        <v>0</v>
      </c>
      <c r="AC487">
        <f>(Y487-DU487*(DZ487+EA487)/1000)</f>
        <v>0</v>
      </c>
      <c r="AD487">
        <f>(-K487*44100)</f>
        <v>0</v>
      </c>
      <c r="AE487">
        <f>2*29.3*S487*0.92*(EB487-X487)</f>
        <v>0</v>
      </c>
      <c r="AF487">
        <f>2*0.95*5.67E-8*(((EB487+$B$7)+273)^4-(X487+273)^4)</f>
        <v>0</v>
      </c>
      <c r="AG487">
        <f>V487+AF487+AD487+AE487</f>
        <v>0</v>
      </c>
      <c r="AH487">
        <f>DY487*AV487*(DT487-DS487*(1000-AV487*DV487)/(1000-AV487*DU487))/(100*DM487)</f>
        <v>0</v>
      </c>
      <c r="AI487">
        <f>1000*DY487*AV487*(DU487-DV487)/(100*DM487*(1000-AV487*DU487))</f>
        <v>0</v>
      </c>
      <c r="AJ487">
        <f>(AK487 - AL487 - DZ487*1E3/(8.314*(EB487+273.15)) * AN487/DY487 * AM487) * DY487/(100*DM487) * (1000 - DV487)/1000</f>
        <v>0</v>
      </c>
      <c r="AK487">
        <v>1460.937720361999</v>
      </c>
      <c r="AL487">
        <v>1430.702969696969</v>
      </c>
      <c r="AM487">
        <v>3.422334406470253</v>
      </c>
      <c r="AN487">
        <v>64.96045199614291</v>
      </c>
      <c r="AO487">
        <f>(AQ487 - AP487 + DZ487*1E3/(8.314*(EB487+273.15)) * AS487/DY487 * AR487) * DY487/(100*DM487) * 1000/(1000 - AQ487)</f>
        <v>0</v>
      </c>
      <c r="AP487">
        <v>22.0540076270046</v>
      </c>
      <c r="AQ487">
        <v>23.53224242424242</v>
      </c>
      <c r="AR487">
        <v>-0.0001773676278286896</v>
      </c>
      <c r="AS487">
        <v>107.0869197867366</v>
      </c>
      <c r="AT487">
        <v>1</v>
      </c>
      <c r="AU487">
        <v>0</v>
      </c>
      <c r="AV487">
        <f>IF(AT487*$H$13&gt;=AX487,1.0,(AX487/(AX487-AT487*$H$13)))</f>
        <v>0</v>
      </c>
      <c r="AW487">
        <f>(AV487-1)*100</f>
        <v>0</v>
      </c>
      <c r="AX487">
        <f>MAX(0,($B$13+$C$13*EG487)/(1+$D$13*EG487)*DZ487/(EB487+273)*$E$13)</f>
        <v>0</v>
      </c>
      <c r="AY487" t="s">
        <v>439</v>
      </c>
      <c r="AZ487" t="s">
        <v>439</v>
      </c>
      <c r="BA487">
        <v>0</v>
      </c>
      <c r="BB487">
        <v>0</v>
      </c>
      <c r="BC487">
        <f>1-BA487/BB487</f>
        <v>0</v>
      </c>
      <c r="BD487">
        <v>0</v>
      </c>
      <c r="BE487" t="s">
        <v>439</v>
      </c>
      <c r="BF487" t="s">
        <v>439</v>
      </c>
      <c r="BG487">
        <v>0</v>
      </c>
      <c r="BH487">
        <v>0</v>
      </c>
      <c r="BI487">
        <f>1-BG487/BH487</f>
        <v>0</v>
      </c>
      <c r="BJ487">
        <v>0.5</v>
      </c>
      <c r="BK487">
        <f>DJ487</f>
        <v>0</v>
      </c>
      <c r="BL487">
        <f>M487</f>
        <v>0</v>
      </c>
      <c r="BM487">
        <f>BI487*BJ487*BK487</f>
        <v>0</v>
      </c>
      <c r="BN487">
        <f>(BL487-BD487)/BK487</f>
        <v>0</v>
      </c>
      <c r="BO487">
        <f>(BB487-BH487)/BH487</f>
        <v>0</v>
      </c>
      <c r="BP487">
        <f>BA487/(BC487+BA487/BH487)</f>
        <v>0</v>
      </c>
      <c r="BQ487" t="s">
        <v>439</v>
      </c>
      <c r="BR487">
        <v>0</v>
      </c>
      <c r="BS487">
        <f>IF(BR487&lt;&gt;0, BR487, BP487)</f>
        <v>0</v>
      </c>
      <c r="BT487">
        <f>1-BS487/BH487</f>
        <v>0</v>
      </c>
      <c r="BU487">
        <f>(BH487-BG487)/(BH487-BS487)</f>
        <v>0</v>
      </c>
      <c r="BV487">
        <f>(BB487-BH487)/(BB487-BS487)</f>
        <v>0</v>
      </c>
      <c r="BW487">
        <f>(BH487-BG487)/(BH487-BA487)</f>
        <v>0</v>
      </c>
      <c r="BX487">
        <f>(BB487-BH487)/(BB487-BA487)</f>
        <v>0</v>
      </c>
      <c r="BY487">
        <f>(BU487*BS487/BG487)</f>
        <v>0</v>
      </c>
      <c r="BZ487">
        <f>(1-BY487)</f>
        <v>0</v>
      </c>
      <c r="DI487">
        <f>$B$11*EH487+$C$11*EI487+$F$11*ET487*(1-EW487)</f>
        <v>0</v>
      </c>
      <c r="DJ487">
        <f>DI487*DK487</f>
        <v>0</v>
      </c>
      <c r="DK487">
        <f>($B$11*$D$9+$C$11*$D$9+$F$11*((FG487+EY487)/MAX(FG487+EY487+FH487, 0.1)*$I$9+FH487/MAX(FG487+EY487+FH487, 0.1)*$J$9))/($B$11+$C$11+$F$11)</f>
        <v>0</v>
      </c>
      <c r="DL487">
        <f>($B$11*$K$9+$C$11*$K$9+$F$11*((FG487+EY487)/MAX(FG487+EY487+FH487, 0.1)*$P$9+FH487/MAX(FG487+EY487+FH487, 0.1)*$Q$9))/($B$11+$C$11+$F$11)</f>
        <v>0</v>
      </c>
      <c r="DM487">
        <v>2.96</v>
      </c>
      <c r="DN487">
        <v>0.5</v>
      </c>
      <c r="DO487" t="s">
        <v>440</v>
      </c>
      <c r="DP487">
        <v>2</v>
      </c>
      <c r="DQ487" t="b">
        <v>1</v>
      </c>
      <c r="DR487">
        <v>1758654238.814285</v>
      </c>
      <c r="DS487">
        <v>1372.631428571429</v>
      </c>
      <c r="DT487">
        <v>1412.859642857142</v>
      </c>
      <c r="DU487">
        <v>23.55675357142857</v>
      </c>
      <c r="DV487">
        <v>22.05487857142857</v>
      </c>
      <c r="DW487">
        <v>1372.980357142857</v>
      </c>
      <c r="DX487">
        <v>23.41276071428572</v>
      </c>
      <c r="DY487">
        <v>500.0019642857143</v>
      </c>
      <c r="DZ487">
        <v>90.38668928571428</v>
      </c>
      <c r="EA487">
        <v>0.03072312857142857</v>
      </c>
      <c r="EB487">
        <v>30.02490714285714</v>
      </c>
      <c r="EC487">
        <v>30.01506071428571</v>
      </c>
      <c r="ED487">
        <v>999.9000000000002</v>
      </c>
      <c r="EE487">
        <v>0</v>
      </c>
      <c r="EF487">
        <v>0</v>
      </c>
      <c r="EG487">
        <v>9999.596785714286</v>
      </c>
      <c r="EH487">
        <v>0</v>
      </c>
      <c r="EI487">
        <v>11.8598</v>
      </c>
      <c r="EJ487">
        <v>-40.228225</v>
      </c>
      <c r="EK487">
        <v>1405.746071428571</v>
      </c>
      <c r="EL487">
        <v>1444.722857142857</v>
      </c>
      <c r="EM487">
        <v>1.501880714285714</v>
      </c>
      <c r="EN487">
        <v>1412.859642857142</v>
      </c>
      <c r="EO487">
        <v>22.05487857142857</v>
      </c>
      <c r="EP487">
        <v>2.129216785714286</v>
      </c>
      <c r="EQ487">
        <v>1.993466428571429</v>
      </c>
      <c r="ER487">
        <v>18.43945357142857</v>
      </c>
      <c r="ES487">
        <v>17.39253571428571</v>
      </c>
      <c r="ET487">
        <v>2000.013571428571</v>
      </c>
      <c r="EU487">
        <v>0.9799925357142856</v>
      </c>
      <c r="EV487">
        <v>0.02000763928571429</v>
      </c>
      <c r="EW487">
        <v>0</v>
      </c>
      <c r="EX487">
        <v>425.0932857142857</v>
      </c>
      <c r="EY487">
        <v>5.00097</v>
      </c>
      <c r="EZ487">
        <v>8638.291071428572</v>
      </c>
      <c r="FA487">
        <v>16707.65357142857</v>
      </c>
      <c r="FB487">
        <v>40.63385714285715</v>
      </c>
      <c r="FC487">
        <v>41</v>
      </c>
      <c r="FD487">
        <v>40.58899999999999</v>
      </c>
      <c r="FE487">
        <v>40.57774999999999</v>
      </c>
      <c r="FF487">
        <v>41.25</v>
      </c>
      <c r="FG487">
        <v>1955.093571428571</v>
      </c>
      <c r="FH487">
        <v>39.91928571428571</v>
      </c>
      <c r="FI487">
        <v>0</v>
      </c>
      <c r="FJ487">
        <v>1758654247.8</v>
      </c>
      <c r="FK487">
        <v>0</v>
      </c>
      <c r="FL487">
        <v>425.10524</v>
      </c>
      <c r="FM487">
        <v>-0.3179230641771358</v>
      </c>
      <c r="FN487">
        <v>3.609230795049467</v>
      </c>
      <c r="FO487">
        <v>8638.2608</v>
      </c>
      <c r="FP487">
        <v>15</v>
      </c>
      <c r="FQ487">
        <v>0</v>
      </c>
      <c r="FR487" t="s">
        <v>441</v>
      </c>
      <c r="FS487">
        <v>1747247426.5</v>
      </c>
      <c r="FT487">
        <v>1747247420.5</v>
      </c>
      <c r="FU487">
        <v>0</v>
      </c>
      <c r="FV487">
        <v>1.027</v>
      </c>
      <c r="FW487">
        <v>0.031</v>
      </c>
      <c r="FX487">
        <v>0.02</v>
      </c>
      <c r="FY487">
        <v>0.05</v>
      </c>
      <c r="FZ487">
        <v>420</v>
      </c>
      <c r="GA487">
        <v>16</v>
      </c>
      <c r="GB487">
        <v>0.01</v>
      </c>
      <c r="GC487">
        <v>0.1</v>
      </c>
      <c r="GD487">
        <v>-40.17889</v>
      </c>
      <c r="GE487">
        <v>-0.8197193245778672</v>
      </c>
      <c r="GF487">
        <v>0.1915407839077624</v>
      </c>
      <c r="GG487">
        <v>0</v>
      </c>
      <c r="GH487">
        <v>425.0711764705883</v>
      </c>
      <c r="GI487">
        <v>0.4717188719137655</v>
      </c>
      <c r="GJ487">
        <v>0.1930314620177773</v>
      </c>
      <c r="GK487">
        <v>-1</v>
      </c>
      <c r="GL487">
        <v>1.5119465</v>
      </c>
      <c r="GM487">
        <v>-0.1795868667917482</v>
      </c>
      <c r="GN487">
        <v>0.01743125175510926</v>
      </c>
      <c r="GO487">
        <v>0</v>
      </c>
      <c r="GP487">
        <v>0</v>
      </c>
      <c r="GQ487">
        <v>2</v>
      </c>
      <c r="GR487" t="s">
        <v>482</v>
      </c>
      <c r="GS487">
        <v>3.13614</v>
      </c>
      <c r="GT487">
        <v>2.69082</v>
      </c>
      <c r="GU487">
        <v>0.212252</v>
      </c>
      <c r="GV487">
        <v>0.21389</v>
      </c>
      <c r="GW487">
        <v>0.104823</v>
      </c>
      <c r="GX487">
        <v>0.09896629999999999</v>
      </c>
      <c r="GY487">
        <v>25044.9</v>
      </c>
      <c r="GZ487">
        <v>25039.9</v>
      </c>
      <c r="HA487">
        <v>29555</v>
      </c>
      <c r="HB487">
        <v>29436.7</v>
      </c>
      <c r="HC487">
        <v>34955.8</v>
      </c>
      <c r="HD487">
        <v>35135.1</v>
      </c>
      <c r="HE487">
        <v>41589.5</v>
      </c>
      <c r="HF487">
        <v>41824.5</v>
      </c>
      <c r="HG487">
        <v>1.92523</v>
      </c>
      <c r="HH487">
        <v>1.87722</v>
      </c>
      <c r="HI487">
        <v>0.0992417</v>
      </c>
      <c r="HJ487">
        <v>0</v>
      </c>
      <c r="HK487">
        <v>28.3828</v>
      </c>
      <c r="HL487">
        <v>999.9</v>
      </c>
      <c r="HM487">
        <v>50.6</v>
      </c>
      <c r="HN487">
        <v>31.5</v>
      </c>
      <c r="HO487">
        <v>25.9843</v>
      </c>
      <c r="HP487">
        <v>61.7799</v>
      </c>
      <c r="HQ487">
        <v>25.8974</v>
      </c>
      <c r="HR487">
        <v>1</v>
      </c>
      <c r="HS487">
        <v>0.06609760000000001</v>
      </c>
      <c r="HT487">
        <v>-0.421993</v>
      </c>
      <c r="HU487">
        <v>20.3393</v>
      </c>
      <c r="HV487">
        <v>5.21534</v>
      </c>
      <c r="HW487">
        <v>12.0117</v>
      </c>
      <c r="HX487">
        <v>4.98895</v>
      </c>
      <c r="HY487">
        <v>3.288</v>
      </c>
      <c r="HZ487">
        <v>9999</v>
      </c>
      <c r="IA487">
        <v>9999</v>
      </c>
      <c r="IB487">
        <v>9999</v>
      </c>
      <c r="IC487">
        <v>999.9</v>
      </c>
      <c r="ID487">
        <v>1.86756</v>
      </c>
      <c r="IE487">
        <v>1.86674</v>
      </c>
      <c r="IF487">
        <v>1.86605</v>
      </c>
      <c r="IG487">
        <v>1.866</v>
      </c>
      <c r="IH487">
        <v>1.86786</v>
      </c>
      <c r="II487">
        <v>1.87027</v>
      </c>
      <c r="IJ487">
        <v>1.86893</v>
      </c>
      <c r="IK487">
        <v>1.87042</v>
      </c>
      <c r="IL487">
        <v>0</v>
      </c>
      <c r="IM487">
        <v>0</v>
      </c>
      <c r="IN487">
        <v>0</v>
      </c>
      <c r="IO487">
        <v>0</v>
      </c>
      <c r="IP487" t="s">
        <v>443</v>
      </c>
      <c r="IQ487" t="s">
        <v>444</v>
      </c>
      <c r="IR487" t="s">
        <v>445</v>
      </c>
      <c r="IS487" t="s">
        <v>445</v>
      </c>
      <c r="IT487" t="s">
        <v>445</v>
      </c>
      <c r="IU487" t="s">
        <v>445</v>
      </c>
      <c r="IV487">
        <v>0</v>
      </c>
      <c r="IW487">
        <v>100</v>
      </c>
      <c r="IX487">
        <v>100</v>
      </c>
      <c r="IY487">
        <v>-0.37</v>
      </c>
      <c r="IZ487">
        <v>0.1436</v>
      </c>
      <c r="JA487">
        <v>0.1520806729546384</v>
      </c>
      <c r="JB487">
        <v>0.0003178419753343253</v>
      </c>
      <c r="JC487">
        <v>-6.012475575984678E-07</v>
      </c>
      <c r="JD487">
        <v>7.594320938325871E-11</v>
      </c>
      <c r="JE487">
        <v>-0.06537213769188976</v>
      </c>
      <c r="JF487">
        <v>-0.002779077146552394</v>
      </c>
      <c r="JG487">
        <v>0.0007843295920201409</v>
      </c>
      <c r="JH487">
        <v>-1.211717912536145E-05</v>
      </c>
      <c r="JI487">
        <v>4</v>
      </c>
      <c r="JJ487">
        <v>2338</v>
      </c>
      <c r="JK487">
        <v>1</v>
      </c>
      <c r="JL487">
        <v>27</v>
      </c>
      <c r="JM487">
        <v>190113.7</v>
      </c>
      <c r="JN487">
        <v>190113.8</v>
      </c>
      <c r="JO487">
        <v>2.80029</v>
      </c>
      <c r="JP487">
        <v>2.22412</v>
      </c>
      <c r="JQ487">
        <v>1.39648</v>
      </c>
      <c r="JR487">
        <v>2.34863</v>
      </c>
      <c r="JS487">
        <v>1.49536</v>
      </c>
      <c r="JT487">
        <v>2.69897</v>
      </c>
      <c r="JU487">
        <v>36.5051</v>
      </c>
      <c r="JV487">
        <v>24.0612</v>
      </c>
      <c r="JW487">
        <v>18</v>
      </c>
      <c r="JX487">
        <v>488.542</v>
      </c>
      <c r="JY487">
        <v>448.349</v>
      </c>
      <c r="JZ487">
        <v>28.4582</v>
      </c>
      <c r="KA487">
        <v>28.4511</v>
      </c>
      <c r="KB487">
        <v>30.0001</v>
      </c>
      <c r="KC487">
        <v>28.2819</v>
      </c>
      <c r="KD487">
        <v>28.208</v>
      </c>
      <c r="KE487">
        <v>56.0648</v>
      </c>
      <c r="KF487">
        <v>22.257</v>
      </c>
      <c r="KG487">
        <v>61.3829</v>
      </c>
      <c r="KH487">
        <v>28.4645</v>
      </c>
      <c r="KI487">
        <v>1456.52</v>
      </c>
      <c r="KJ487">
        <v>22.0689</v>
      </c>
      <c r="KK487">
        <v>101.01</v>
      </c>
      <c r="KL487">
        <v>100.57</v>
      </c>
    </row>
    <row r="488" spans="1:298">
      <c r="A488">
        <v>472</v>
      </c>
      <c r="B488">
        <v>1758654251.6</v>
      </c>
      <c r="C488">
        <v>12625.59999990463</v>
      </c>
      <c r="D488" t="s">
        <v>1392</v>
      </c>
      <c r="E488" t="s">
        <v>1393</v>
      </c>
      <c r="F488">
        <v>5</v>
      </c>
      <c r="G488" t="s">
        <v>1219</v>
      </c>
      <c r="H488" t="s">
        <v>437</v>
      </c>
      <c r="I488" t="s">
        <v>438</v>
      </c>
      <c r="J488">
        <v>1758654244.1</v>
      </c>
      <c r="K488">
        <f>(L488)/1000</f>
        <v>0</v>
      </c>
      <c r="L488">
        <f>IF(DQ488, AO488, AI488)</f>
        <v>0</v>
      </c>
      <c r="M488">
        <f>IF(DQ488, AJ488, AH488)</f>
        <v>0</v>
      </c>
      <c r="N488">
        <f>DS488 - IF(AV488&gt;1, M488*DM488*100.0/(AX488), 0)</f>
        <v>0</v>
      </c>
      <c r="O488">
        <f>((U488-K488/2)*N488-M488)/(U488+K488/2)</f>
        <v>0</v>
      </c>
      <c r="P488">
        <f>O488*(DZ488+EA488)/1000.0</f>
        <v>0</v>
      </c>
      <c r="Q488">
        <f>(DS488 - IF(AV488&gt;1, M488*DM488*100.0/(AX488), 0))*(DZ488+EA488)/1000.0</f>
        <v>0</v>
      </c>
      <c r="R488">
        <f>2.0/((1/T488-1/S488)+SIGN(T488)*SQRT((1/T488-1/S488)*(1/T488-1/S488) + 4*DN488/((DN488+1)*(DN488+1))*(2*1/T488*1/S488-1/S488*1/S488)))</f>
        <v>0</v>
      </c>
      <c r="S488">
        <f>IF(LEFT(DO488,1)&lt;&gt;"0",IF(LEFT(DO488,1)="1",3.0,DP488),$D$5+$E$5*(EG488*DZ488/($K$5*1000))+$F$5*(EG488*DZ488/($K$5*1000))*MAX(MIN(DM488,$J$5),$I$5)*MAX(MIN(DM488,$J$5),$I$5)+$G$5*MAX(MIN(DM488,$J$5),$I$5)*(EG488*DZ488/($K$5*1000))+$H$5*(EG488*DZ488/($K$5*1000))*(EG488*DZ488/($K$5*1000)))</f>
        <v>0</v>
      </c>
      <c r="T488">
        <f>K488*(1000-(1000*0.61365*exp(17.502*X488/(240.97+X488))/(DZ488+EA488)+DU488)/2)/(1000*0.61365*exp(17.502*X488/(240.97+X488))/(DZ488+EA488)-DU488)</f>
        <v>0</v>
      </c>
      <c r="U488">
        <f>1/((DN488+1)/(R488/1.6)+1/(S488/1.37)) + DN488/((DN488+1)/(R488/1.6) + DN488/(S488/1.37))</f>
        <v>0</v>
      </c>
      <c r="V488">
        <f>(DI488*DL488)</f>
        <v>0</v>
      </c>
      <c r="W488">
        <f>(EB488+(V488+2*0.95*5.67E-8*(((EB488+$B$7)+273)^4-(EB488+273)^4)-44100*K488)/(1.84*29.3*S488+8*0.95*5.67E-8*(EB488+273)^3))</f>
        <v>0</v>
      </c>
      <c r="X488">
        <f>($C$7*EC488+$D$7*ED488+$E$7*W488)</f>
        <v>0</v>
      </c>
      <c r="Y488">
        <f>0.61365*exp(17.502*X488/(240.97+X488))</f>
        <v>0</v>
      </c>
      <c r="Z488">
        <f>(AA488/AB488*100)</f>
        <v>0</v>
      </c>
      <c r="AA488">
        <f>DU488*(DZ488+EA488)/1000</f>
        <v>0</v>
      </c>
      <c r="AB488">
        <f>0.61365*exp(17.502*EB488/(240.97+EB488))</f>
        <v>0</v>
      </c>
      <c r="AC488">
        <f>(Y488-DU488*(DZ488+EA488)/1000)</f>
        <v>0</v>
      </c>
      <c r="AD488">
        <f>(-K488*44100)</f>
        <v>0</v>
      </c>
      <c r="AE488">
        <f>2*29.3*S488*0.92*(EB488-X488)</f>
        <v>0</v>
      </c>
      <c r="AF488">
        <f>2*0.95*5.67E-8*(((EB488+$B$7)+273)^4-(X488+273)^4)</f>
        <v>0</v>
      </c>
      <c r="AG488">
        <f>V488+AF488+AD488+AE488</f>
        <v>0</v>
      </c>
      <c r="AH488">
        <f>DY488*AV488*(DT488-DS488*(1000-AV488*DV488)/(1000-AV488*DU488))/(100*DM488)</f>
        <v>0</v>
      </c>
      <c r="AI488">
        <f>1000*DY488*AV488*(DU488-DV488)/(100*DM488*(1000-AV488*DU488))</f>
        <v>0</v>
      </c>
      <c r="AJ488">
        <f>(AK488 - AL488 - DZ488*1E3/(8.314*(EB488+273.15)) * AN488/DY488 * AM488) * DY488/(100*DM488) * (1000 - DV488)/1000</f>
        <v>0</v>
      </c>
      <c r="AK488">
        <v>1476.561860958494</v>
      </c>
      <c r="AL488">
        <v>1447.162969696969</v>
      </c>
      <c r="AM488">
        <v>3.271993870246212</v>
      </c>
      <c r="AN488">
        <v>64.96045199614291</v>
      </c>
      <c r="AO488">
        <f>(AQ488 - AP488 + DZ488*1E3/(8.314*(EB488+273.15)) * AS488/DY488 * AR488) * DY488/(100*DM488) * 1000/(1000 - AQ488)</f>
        <v>0</v>
      </c>
      <c r="AP488">
        <v>22.05732675922411</v>
      </c>
      <c r="AQ488">
        <v>23.51815818181818</v>
      </c>
      <c r="AR488">
        <v>-0.0001644393293843045</v>
      </c>
      <c r="AS488">
        <v>107.0869197867366</v>
      </c>
      <c r="AT488">
        <v>1</v>
      </c>
      <c r="AU488">
        <v>0</v>
      </c>
      <c r="AV488">
        <f>IF(AT488*$H$13&gt;=AX488,1.0,(AX488/(AX488-AT488*$H$13)))</f>
        <v>0</v>
      </c>
      <c r="AW488">
        <f>(AV488-1)*100</f>
        <v>0</v>
      </c>
      <c r="AX488">
        <f>MAX(0,($B$13+$C$13*EG488)/(1+$D$13*EG488)*DZ488/(EB488+273)*$E$13)</f>
        <v>0</v>
      </c>
      <c r="AY488" t="s">
        <v>439</v>
      </c>
      <c r="AZ488" t="s">
        <v>439</v>
      </c>
      <c r="BA488">
        <v>0</v>
      </c>
      <c r="BB488">
        <v>0</v>
      </c>
      <c r="BC488">
        <f>1-BA488/BB488</f>
        <v>0</v>
      </c>
      <c r="BD488">
        <v>0</v>
      </c>
      <c r="BE488" t="s">
        <v>439</v>
      </c>
      <c r="BF488" t="s">
        <v>439</v>
      </c>
      <c r="BG488">
        <v>0</v>
      </c>
      <c r="BH488">
        <v>0</v>
      </c>
      <c r="BI488">
        <f>1-BG488/BH488</f>
        <v>0</v>
      </c>
      <c r="BJ488">
        <v>0.5</v>
      </c>
      <c r="BK488">
        <f>DJ488</f>
        <v>0</v>
      </c>
      <c r="BL488">
        <f>M488</f>
        <v>0</v>
      </c>
      <c r="BM488">
        <f>BI488*BJ488*BK488</f>
        <v>0</v>
      </c>
      <c r="BN488">
        <f>(BL488-BD488)/BK488</f>
        <v>0</v>
      </c>
      <c r="BO488">
        <f>(BB488-BH488)/BH488</f>
        <v>0</v>
      </c>
      <c r="BP488">
        <f>BA488/(BC488+BA488/BH488)</f>
        <v>0</v>
      </c>
      <c r="BQ488" t="s">
        <v>439</v>
      </c>
      <c r="BR488">
        <v>0</v>
      </c>
      <c r="BS488">
        <f>IF(BR488&lt;&gt;0, BR488, BP488)</f>
        <v>0</v>
      </c>
      <c r="BT488">
        <f>1-BS488/BH488</f>
        <v>0</v>
      </c>
      <c r="BU488">
        <f>(BH488-BG488)/(BH488-BS488)</f>
        <v>0</v>
      </c>
      <c r="BV488">
        <f>(BB488-BH488)/(BB488-BS488)</f>
        <v>0</v>
      </c>
      <c r="BW488">
        <f>(BH488-BG488)/(BH488-BA488)</f>
        <v>0</v>
      </c>
      <c r="BX488">
        <f>(BB488-BH488)/(BB488-BA488)</f>
        <v>0</v>
      </c>
      <c r="BY488">
        <f>(BU488*BS488/BG488)</f>
        <v>0</v>
      </c>
      <c r="BZ488">
        <f>(1-BY488)</f>
        <v>0</v>
      </c>
      <c r="DI488">
        <f>$B$11*EH488+$C$11*EI488+$F$11*ET488*(1-EW488)</f>
        <v>0</v>
      </c>
      <c r="DJ488">
        <f>DI488*DK488</f>
        <v>0</v>
      </c>
      <c r="DK488">
        <f>($B$11*$D$9+$C$11*$D$9+$F$11*((FG488+EY488)/MAX(FG488+EY488+FH488, 0.1)*$I$9+FH488/MAX(FG488+EY488+FH488, 0.1)*$J$9))/($B$11+$C$11+$F$11)</f>
        <v>0</v>
      </c>
      <c r="DL488">
        <f>($B$11*$K$9+$C$11*$K$9+$F$11*((FG488+EY488)/MAX(FG488+EY488+FH488, 0.1)*$P$9+FH488/MAX(FG488+EY488+FH488, 0.1)*$Q$9))/($B$11+$C$11+$F$11)</f>
        <v>0</v>
      </c>
      <c r="DM488">
        <v>2.96</v>
      </c>
      <c r="DN488">
        <v>0.5</v>
      </c>
      <c r="DO488" t="s">
        <v>440</v>
      </c>
      <c r="DP488">
        <v>2</v>
      </c>
      <c r="DQ488" t="b">
        <v>1</v>
      </c>
      <c r="DR488">
        <v>1758654244.1</v>
      </c>
      <c r="DS488">
        <v>1390.236296296296</v>
      </c>
      <c r="DT488">
        <v>1430.064074074074</v>
      </c>
      <c r="DU488">
        <v>23.53924074074074</v>
      </c>
      <c r="DV488">
        <v>22.05560740740741</v>
      </c>
      <c r="DW488">
        <v>1390.600740740741</v>
      </c>
      <c r="DX488">
        <v>23.39549259259259</v>
      </c>
      <c r="DY488">
        <v>500.0049259259259</v>
      </c>
      <c r="DZ488">
        <v>90.386</v>
      </c>
      <c r="EA488">
        <v>0.03067004814814815</v>
      </c>
      <c r="EB488">
        <v>30.01502962962963</v>
      </c>
      <c r="EC488">
        <v>30.00729999999999</v>
      </c>
      <c r="ED488">
        <v>999.9000000000001</v>
      </c>
      <c r="EE488">
        <v>0</v>
      </c>
      <c r="EF488">
        <v>0</v>
      </c>
      <c r="EG488">
        <v>9997.61037037037</v>
      </c>
      <c r="EH488">
        <v>0</v>
      </c>
      <c r="EI488">
        <v>11.8598</v>
      </c>
      <c r="EJ488">
        <v>-39.82864814814815</v>
      </c>
      <c r="EK488">
        <v>1423.75</v>
      </c>
      <c r="EL488">
        <v>1462.316666666667</v>
      </c>
      <c r="EM488">
        <v>1.483628518518519</v>
      </c>
      <c r="EN488">
        <v>1430.064074074074</v>
      </c>
      <c r="EO488">
        <v>22.05560740740741</v>
      </c>
      <c r="EP488">
        <v>2.127618148148148</v>
      </c>
      <c r="EQ488">
        <v>1.993518518518518</v>
      </c>
      <c r="ER488">
        <v>18.42746666666667</v>
      </c>
      <c r="ES488">
        <v>17.39294814814815</v>
      </c>
      <c r="ET488">
        <v>1999.96962962963</v>
      </c>
      <c r="EU488">
        <v>0.9799937777777777</v>
      </c>
      <c r="EV488">
        <v>0.02000636296296297</v>
      </c>
      <c r="EW488">
        <v>0</v>
      </c>
      <c r="EX488">
        <v>425.1182222222221</v>
      </c>
      <c r="EY488">
        <v>5.00097</v>
      </c>
      <c r="EZ488">
        <v>8638.222592592592</v>
      </c>
      <c r="FA488">
        <v>16707.2962962963</v>
      </c>
      <c r="FB488">
        <v>40.625</v>
      </c>
      <c r="FC488">
        <v>41</v>
      </c>
      <c r="FD488">
        <v>40.58066666666667</v>
      </c>
      <c r="FE488">
        <v>40.57133333333333</v>
      </c>
      <c r="FF488">
        <v>41.24066666666666</v>
      </c>
      <c r="FG488">
        <v>1955.052962962963</v>
      </c>
      <c r="FH488">
        <v>39.91481481481482</v>
      </c>
      <c r="FI488">
        <v>0</v>
      </c>
      <c r="FJ488">
        <v>1758654253.2</v>
      </c>
      <c r="FK488">
        <v>0</v>
      </c>
      <c r="FL488">
        <v>425.1338076923078</v>
      </c>
      <c r="FM488">
        <v>0.3817094081796405</v>
      </c>
      <c r="FN488">
        <v>-1.070427342999832</v>
      </c>
      <c r="FO488">
        <v>8638.234999999999</v>
      </c>
      <c r="FP488">
        <v>15</v>
      </c>
      <c r="FQ488">
        <v>0</v>
      </c>
      <c r="FR488" t="s">
        <v>441</v>
      </c>
      <c r="FS488">
        <v>1747247426.5</v>
      </c>
      <c r="FT488">
        <v>1747247420.5</v>
      </c>
      <c r="FU488">
        <v>0</v>
      </c>
      <c r="FV488">
        <v>1.027</v>
      </c>
      <c r="FW488">
        <v>0.031</v>
      </c>
      <c r="FX488">
        <v>0.02</v>
      </c>
      <c r="FY488">
        <v>0.05</v>
      </c>
      <c r="FZ488">
        <v>420</v>
      </c>
      <c r="GA488">
        <v>16</v>
      </c>
      <c r="GB488">
        <v>0.01</v>
      </c>
      <c r="GC488">
        <v>0.1</v>
      </c>
      <c r="GD488">
        <v>-39.99713902439024</v>
      </c>
      <c r="GE488">
        <v>3.962080139372779</v>
      </c>
      <c r="GF488">
        <v>0.472199390955305</v>
      </c>
      <c r="GG488">
        <v>0</v>
      </c>
      <c r="GH488">
        <v>425.1167647058823</v>
      </c>
      <c r="GI488">
        <v>0.3651031347626006</v>
      </c>
      <c r="GJ488">
        <v>0.1945196283493001</v>
      </c>
      <c r="GK488">
        <v>-1</v>
      </c>
      <c r="GL488">
        <v>1.495900487804878</v>
      </c>
      <c r="GM488">
        <v>-0.2028125435540074</v>
      </c>
      <c r="GN488">
        <v>0.02005714579203685</v>
      </c>
      <c r="GO488">
        <v>0</v>
      </c>
      <c r="GP488">
        <v>0</v>
      </c>
      <c r="GQ488">
        <v>2</v>
      </c>
      <c r="GR488" t="s">
        <v>482</v>
      </c>
      <c r="GS488">
        <v>3.13607</v>
      </c>
      <c r="GT488">
        <v>2.69089</v>
      </c>
      <c r="GU488">
        <v>0.213742</v>
      </c>
      <c r="GV488">
        <v>0.215329</v>
      </c>
      <c r="GW488">
        <v>0.10478</v>
      </c>
      <c r="GX488">
        <v>0.0990234</v>
      </c>
      <c r="GY488">
        <v>24997.7</v>
      </c>
      <c r="GZ488">
        <v>24993.6</v>
      </c>
      <c r="HA488">
        <v>29555.2</v>
      </c>
      <c r="HB488">
        <v>29436.3</v>
      </c>
      <c r="HC488">
        <v>34957.7</v>
      </c>
      <c r="HD488">
        <v>35132.3</v>
      </c>
      <c r="HE488">
        <v>41589.7</v>
      </c>
      <c r="HF488">
        <v>41823.7</v>
      </c>
      <c r="HG488">
        <v>1.92523</v>
      </c>
      <c r="HH488">
        <v>1.87717</v>
      </c>
      <c r="HI488">
        <v>0.0999868</v>
      </c>
      <c r="HJ488">
        <v>0</v>
      </c>
      <c r="HK488">
        <v>28.3792</v>
      </c>
      <c r="HL488">
        <v>999.9</v>
      </c>
      <c r="HM488">
        <v>50.7</v>
      </c>
      <c r="HN488">
        <v>31.5</v>
      </c>
      <c r="HO488">
        <v>26.0357</v>
      </c>
      <c r="HP488">
        <v>61.9699</v>
      </c>
      <c r="HQ488">
        <v>25.8734</v>
      </c>
      <c r="HR488">
        <v>1</v>
      </c>
      <c r="HS488">
        <v>0.06609760000000001</v>
      </c>
      <c r="HT488">
        <v>-0.478875</v>
      </c>
      <c r="HU488">
        <v>20.339</v>
      </c>
      <c r="HV488">
        <v>5.21594</v>
      </c>
      <c r="HW488">
        <v>12.0128</v>
      </c>
      <c r="HX488">
        <v>4.98895</v>
      </c>
      <c r="HY488">
        <v>3.28783</v>
      </c>
      <c r="HZ488">
        <v>9999</v>
      </c>
      <c r="IA488">
        <v>9999</v>
      </c>
      <c r="IB488">
        <v>9999</v>
      </c>
      <c r="IC488">
        <v>999.9</v>
      </c>
      <c r="ID488">
        <v>1.86754</v>
      </c>
      <c r="IE488">
        <v>1.86674</v>
      </c>
      <c r="IF488">
        <v>1.86602</v>
      </c>
      <c r="IG488">
        <v>1.866</v>
      </c>
      <c r="IH488">
        <v>1.86786</v>
      </c>
      <c r="II488">
        <v>1.87027</v>
      </c>
      <c r="IJ488">
        <v>1.86891</v>
      </c>
      <c r="IK488">
        <v>1.87042</v>
      </c>
      <c r="IL488">
        <v>0</v>
      </c>
      <c r="IM488">
        <v>0</v>
      </c>
      <c r="IN488">
        <v>0</v>
      </c>
      <c r="IO488">
        <v>0</v>
      </c>
      <c r="IP488" t="s">
        <v>443</v>
      </c>
      <c r="IQ488" t="s">
        <v>444</v>
      </c>
      <c r="IR488" t="s">
        <v>445</v>
      </c>
      <c r="IS488" t="s">
        <v>445</v>
      </c>
      <c r="IT488" t="s">
        <v>445</v>
      </c>
      <c r="IU488" t="s">
        <v>445</v>
      </c>
      <c r="IV488">
        <v>0</v>
      </c>
      <c r="IW488">
        <v>100</v>
      </c>
      <c r="IX488">
        <v>100</v>
      </c>
      <c r="IY488">
        <v>-0.38</v>
      </c>
      <c r="IZ488">
        <v>0.1434</v>
      </c>
      <c r="JA488">
        <v>0.1520806729546384</v>
      </c>
      <c r="JB488">
        <v>0.0003178419753343253</v>
      </c>
      <c r="JC488">
        <v>-6.012475575984678E-07</v>
      </c>
      <c r="JD488">
        <v>7.594320938325871E-11</v>
      </c>
      <c r="JE488">
        <v>-0.06537213769188976</v>
      </c>
      <c r="JF488">
        <v>-0.002779077146552394</v>
      </c>
      <c r="JG488">
        <v>0.0007843295920201409</v>
      </c>
      <c r="JH488">
        <v>-1.211717912536145E-05</v>
      </c>
      <c r="JI488">
        <v>4</v>
      </c>
      <c r="JJ488">
        <v>2338</v>
      </c>
      <c r="JK488">
        <v>1</v>
      </c>
      <c r="JL488">
        <v>27</v>
      </c>
      <c r="JM488">
        <v>190113.8</v>
      </c>
      <c r="JN488">
        <v>190113.9</v>
      </c>
      <c r="JO488">
        <v>2.82471</v>
      </c>
      <c r="JP488">
        <v>2.22412</v>
      </c>
      <c r="JQ488">
        <v>1.39771</v>
      </c>
      <c r="JR488">
        <v>2.34497</v>
      </c>
      <c r="JS488">
        <v>1.49536</v>
      </c>
      <c r="JT488">
        <v>2.71362</v>
      </c>
      <c r="JU488">
        <v>36.5051</v>
      </c>
      <c r="JV488">
        <v>24.0612</v>
      </c>
      <c r="JW488">
        <v>18</v>
      </c>
      <c r="JX488">
        <v>488.523</v>
      </c>
      <c r="JY488">
        <v>448.317</v>
      </c>
      <c r="JZ488">
        <v>28.4527</v>
      </c>
      <c r="KA488">
        <v>28.4511</v>
      </c>
      <c r="KB488">
        <v>30.0001</v>
      </c>
      <c r="KC488">
        <v>28.2794</v>
      </c>
      <c r="KD488">
        <v>28.2079</v>
      </c>
      <c r="KE488">
        <v>56.5425</v>
      </c>
      <c r="KF488">
        <v>22.257</v>
      </c>
      <c r="KG488">
        <v>61.3829</v>
      </c>
      <c r="KH488">
        <v>28.4624</v>
      </c>
      <c r="KI488">
        <v>1476.56</v>
      </c>
      <c r="KJ488">
        <v>22.1013</v>
      </c>
      <c r="KK488">
        <v>101.011</v>
      </c>
      <c r="KL488">
        <v>100.569</v>
      </c>
    </row>
    <row r="489" spans="1:298">
      <c r="A489">
        <v>473</v>
      </c>
      <c r="B489">
        <v>1758654256.6</v>
      </c>
      <c r="C489">
        <v>12630.59999990463</v>
      </c>
      <c r="D489" t="s">
        <v>1394</v>
      </c>
      <c r="E489" t="s">
        <v>1395</v>
      </c>
      <c r="F489">
        <v>5</v>
      </c>
      <c r="G489" t="s">
        <v>1219</v>
      </c>
      <c r="H489" t="s">
        <v>437</v>
      </c>
      <c r="I489" t="s">
        <v>438</v>
      </c>
      <c r="J489">
        <v>1758654248.814285</v>
      </c>
      <c r="K489">
        <f>(L489)/1000</f>
        <v>0</v>
      </c>
      <c r="L489">
        <f>IF(DQ489, AO489, AI489)</f>
        <v>0</v>
      </c>
      <c r="M489">
        <f>IF(DQ489, AJ489, AH489)</f>
        <v>0</v>
      </c>
      <c r="N489">
        <f>DS489 - IF(AV489&gt;1, M489*DM489*100.0/(AX489), 0)</f>
        <v>0</v>
      </c>
      <c r="O489">
        <f>((U489-K489/2)*N489-M489)/(U489+K489/2)</f>
        <v>0</v>
      </c>
      <c r="P489">
        <f>O489*(DZ489+EA489)/1000.0</f>
        <v>0</v>
      </c>
      <c r="Q489">
        <f>(DS489 - IF(AV489&gt;1, M489*DM489*100.0/(AX489), 0))*(DZ489+EA489)/1000.0</f>
        <v>0</v>
      </c>
      <c r="R489">
        <f>2.0/((1/T489-1/S489)+SIGN(T489)*SQRT((1/T489-1/S489)*(1/T489-1/S489) + 4*DN489/((DN489+1)*(DN489+1))*(2*1/T489*1/S489-1/S489*1/S489)))</f>
        <v>0</v>
      </c>
      <c r="S489">
        <f>IF(LEFT(DO489,1)&lt;&gt;"0",IF(LEFT(DO489,1)="1",3.0,DP489),$D$5+$E$5*(EG489*DZ489/($K$5*1000))+$F$5*(EG489*DZ489/($K$5*1000))*MAX(MIN(DM489,$J$5),$I$5)*MAX(MIN(DM489,$J$5),$I$5)+$G$5*MAX(MIN(DM489,$J$5),$I$5)*(EG489*DZ489/($K$5*1000))+$H$5*(EG489*DZ489/($K$5*1000))*(EG489*DZ489/($K$5*1000)))</f>
        <v>0</v>
      </c>
      <c r="T489">
        <f>K489*(1000-(1000*0.61365*exp(17.502*X489/(240.97+X489))/(DZ489+EA489)+DU489)/2)/(1000*0.61365*exp(17.502*X489/(240.97+X489))/(DZ489+EA489)-DU489)</f>
        <v>0</v>
      </c>
      <c r="U489">
        <f>1/((DN489+1)/(R489/1.6)+1/(S489/1.37)) + DN489/((DN489+1)/(R489/1.6) + DN489/(S489/1.37))</f>
        <v>0</v>
      </c>
      <c r="V489">
        <f>(DI489*DL489)</f>
        <v>0</v>
      </c>
      <c r="W489">
        <f>(EB489+(V489+2*0.95*5.67E-8*(((EB489+$B$7)+273)^4-(EB489+273)^4)-44100*K489)/(1.84*29.3*S489+8*0.95*5.67E-8*(EB489+273)^3))</f>
        <v>0</v>
      </c>
      <c r="X489">
        <f>($C$7*EC489+$D$7*ED489+$E$7*W489)</f>
        <v>0</v>
      </c>
      <c r="Y489">
        <f>0.61365*exp(17.502*X489/(240.97+X489))</f>
        <v>0</v>
      </c>
      <c r="Z489">
        <f>(AA489/AB489*100)</f>
        <v>0</v>
      </c>
      <c r="AA489">
        <f>DU489*(DZ489+EA489)/1000</f>
        <v>0</v>
      </c>
      <c r="AB489">
        <f>0.61365*exp(17.502*EB489/(240.97+EB489))</f>
        <v>0</v>
      </c>
      <c r="AC489">
        <f>(Y489-DU489*(DZ489+EA489)/1000)</f>
        <v>0</v>
      </c>
      <c r="AD489">
        <f>(-K489*44100)</f>
        <v>0</v>
      </c>
      <c r="AE489">
        <f>2*29.3*S489*0.92*(EB489-X489)</f>
        <v>0</v>
      </c>
      <c r="AF489">
        <f>2*0.95*5.67E-8*(((EB489+$B$7)+273)^4-(X489+273)^4)</f>
        <v>0</v>
      </c>
      <c r="AG489">
        <f>V489+AF489+AD489+AE489</f>
        <v>0</v>
      </c>
      <c r="AH489">
        <f>DY489*AV489*(DT489-DS489*(1000-AV489*DV489)/(1000-AV489*DU489))/(100*DM489)</f>
        <v>0</v>
      </c>
      <c r="AI489">
        <f>1000*DY489*AV489*(DU489-DV489)/(100*DM489*(1000-AV489*DU489))</f>
        <v>0</v>
      </c>
      <c r="AJ489">
        <f>(AK489 - AL489 - DZ489*1E3/(8.314*(EB489+273.15)) * AN489/DY489 * AM489) * DY489/(100*DM489) * (1000 - DV489)/1000</f>
        <v>0</v>
      </c>
      <c r="AK489">
        <v>1493.554882184079</v>
      </c>
      <c r="AL489">
        <v>1463.553090909091</v>
      </c>
      <c r="AM489">
        <v>3.287655377272447</v>
      </c>
      <c r="AN489">
        <v>64.96045199614291</v>
      </c>
      <c r="AO489">
        <f>(AQ489 - AP489 + DZ489*1E3/(8.314*(EB489+273.15)) * AS489/DY489 * AR489) * DY489/(100*DM489) * 1000/(1000 - AQ489)</f>
        <v>0</v>
      </c>
      <c r="AP489">
        <v>22.09168764792376</v>
      </c>
      <c r="AQ489">
        <v>23.51526363636363</v>
      </c>
      <c r="AR489">
        <v>-1.002951132708893E-05</v>
      </c>
      <c r="AS489">
        <v>107.0869197867366</v>
      </c>
      <c r="AT489">
        <v>1</v>
      </c>
      <c r="AU489">
        <v>0</v>
      </c>
      <c r="AV489">
        <f>IF(AT489*$H$13&gt;=AX489,1.0,(AX489/(AX489-AT489*$H$13)))</f>
        <v>0</v>
      </c>
      <c r="AW489">
        <f>(AV489-1)*100</f>
        <v>0</v>
      </c>
      <c r="AX489">
        <f>MAX(0,($B$13+$C$13*EG489)/(1+$D$13*EG489)*DZ489/(EB489+273)*$E$13)</f>
        <v>0</v>
      </c>
      <c r="AY489" t="s">
        <v>439</v>
      </c>
      <c r="AZ489" t="s">
        <v>439</v>
      </c>
      <c r="BA489">
        <v>0</v>
      </c>
      <c r="BB489">
        <v>0</v>
      </c>
      <c r="BC489">
        <f>1-BA489/BB489</f>
        <v>0</v>
      </c>
      <c r="BD489">
        <v>0</v>
      </c>
      <c r="BE489" t="s">
        <v>439</v>
      </c>
      <c r="BF489" t="s">
        <v>439</v>
      </c>
      <c r="BG489">
        <v>0</v>
      </c>
      <c r="BH489">
        <v>0</v>
      </c>
      <c r="BI489">
        <f>1-BG489/BH489</f>
        <v>0</v>
      </c>
      <c r="BJ489">
        <v>0.5</v>
      </c>
      <c r="BK489">
        <f>DJ489</f>
        <v>0</v>
      </c>
      <c r="BL489">
        <f>M489</f>
        <v>0</v>
      </c>
      <c r="BM489">
        <f>BI489*BJ489*BK489</f>
        <v>0</v>
      </c>
      <c r="BN489">
        <f>(BL489-BD489)/BK489</f>
        <v>0</v>
      </c>
      <c r="BO489">
        <f>(BB489-BH489)/BH489</f>
        <v>0</v>
      </c>
      <c r="BP489">
        <f>BA489/(BC489+BA489/BH489)</f>
        <v>0</v>
      </c>
      <c r="BQ489" t="s">
        <v>439</v>
      </c>
      <c r="BR489">
        <v>0</v>
      </c>
      <c r="BS489">
        <f>IF(BR489&lt;&gt;0, BR489, BP489)</f>
        <v>0</v>
      </c>
      <c r="BT489">
        <f>1-BS489/BH489</f>
        <v>0</v>
      </c>
      <c r="BU489">
        <f>(BH489-BG489)/(BH489-BS489)</f>
        <v>0</v>
      </c>
      <c r="BV489">
        <f>(BB489-BH489)/(BB489-BS489)</f>
        <v>0</v>
      </c>
      <c r="BW489">
        <f>(BH489-BG489)/(BH489-BA489)</f>
        <v>0</v>
      </c>
      <c r="BX489">
        <f>(BB489-BH489)/(BB489-BA489)</f>
        <v>0</v>
      </c>
      <c r="BY489">
        <f>(BU489*BS489/BG489)</f>
        <v>0</v>
      </c>
      <c r="BZ489">
        <f>(1-BY489)</f>
        <v>0</v>
      </c>
      <c r="DI489">
        <f>$B$11*EH489+$C$11*EI489+$F$11*ET489*(1-EW489)</f>
        <v>0</v>
      </c>
      <c r="DJ489">
        <f>DI489*DK489</f>
        <v>0</v>
      </c>
      <c r="DK489">
        <f>($B$11*$D$9+$C$11*$D$9+$F$11*((FG489+EY489)/MAX(FG489+EY489+FH489, 0.1)*$I$9+FH489/MAX(FG489+EY489+FH489, 0.1)*$J$9))/($B$11+$C$11+$F$11)</f>
        <v>0</v>
      </c>
      <c r="DL489">
        <f>($B$11*$K$9+$C$11*$K$9+$F$11*((FG489+EY489)/MAX(FG489+EY489+FH489, 0.1)*$P$9+FH489/MAX(FG489+EY489+FH489, 0.1)*$Q$9))/($B$11+$C$11+$F$11)</f>
        <v>0</v>
      </c>
      <c r="DM489">
        <v>2.96</v>
      </c>
      <c r="DN489">
        <v>0.5</v>
      </c>
      <c r="DO489" t="s">
        <v>440</v>
      </c>
      <c r="DP489">
        <v>2</v>
      </c>
      <c r="DQ489" t="b">
        <v>1</v>
      </c>
      <c r="DR489">
        <v>1758654248.814285</v>
      </c>
      <c r="DS489">
        <v>1405.672857142857</v>
      </c>
      <c r="DT489">
        <v>1445.323214285714</v>
      </c>
      <c r="DU489">
        <v>23.52638214285714</v>
      </c>
      <c r="DV489">
        <v>22.06638571428571</v>
      </c>
      <c r="DW489">
        <v>1406.052142857143</v>
      </c>
      <c r="DX489">
        <v>23.38281785714286</v>
      </c>
      <c r="DY489">
        <v>500.0058214285714</v>
      </c>
      <c r="DZ489">
        <v>90.38541428571429</v>
      </c>
      <c r="EA489">
        <v>0.03064919285714286</v>
      </c>
      <c r="EB489">
        <v>30.01064285714286</v>
      </c>
      <c r="EC489">
        <v>30.00445</v>
      </c>
      <c r="ED489">
        <v>999.9000000000002</v>
      </c>
      <c r="EE489">
        <v>0</v>
      </c>
      <c r="EF489">
        <v>0</v>
      </c>
      <c r="EG489">
        <v>9998.031428571428</v>
      </c>
      <c r="EH489">
        <v>0</v>
      </c>
      <c r="EI489">
        <v>11.8598</v>
      </c>
      <c r="EJ489">
        <v>-39.65048571428571</v>
      </c>
      <c r="EK489">
        <v>1439.54</v>
      </c>
      <c r="EL489">
        <v>1477.935714285714</v>
      </c>
      <c r="EM489">
        <v>1.459987857142857</v>
      </c>
      <c r="EN489">
        <v>1445.323214285714</v>
      </c>
      <c r="EO489">
        <v>22.06638571428571</v>
      </c>
      <c r="EP489">
        <v>2.1264425</v>
      </c>
      <c r="EQ489">
        <v>1.99448</v>
      </c>
      <c r="ER489">
        <v>18.41865</v>
      </c>
      <c r="ES489">
        <v>17.40058214285714</v>
      </c>
      <c r="ET489">
        <v>1999.978571428571</v>
      </c>
      <c r="EU489">
        <v>0.9799948928571427</v>
      </c>
      <c r="EV489">
        <v>0.02000521428571429</v>
      </c>
      <c r="EW489">
        <v>0</v>
      </c>
      <c r="EX489">
        <v>425.1255</v>
      </c>
      <c r="EY489">
        <v>5.00097</v>
      </c>
      <c r="EZ489">
        <v>8638.244285714285</v>
      </c>
      <c r="FA489">
        <v>16707.38214285714</v>
      </c>
      <c r="FB489">
        <v>40.625</v>
      </c>
      <c r="FC489">
        <v>41</v>
      </c>
      <c r="FD489">
        <v>40.5665</v>
      </c>
      <c r="FE489">
        <v>40.56199999999999</v>
      </c>
      <c r="FF489">
        <v>41.23649999999999</v>
      </c>
      <c r="FG489">
        <v>1955.063928571429</v>
      </c>
      <c r="FH489">
        <v>39.91178571428572</v>
      </c>
      <c r="FI489">
        <v>0</v>
      </c>
      <c r="FJ489">
        <v>1758654258</v>
      </c>
      <c r="FK489">
        <v>0</v>
      </c>
      <c r="FL489">
        <v>425.1287307692309</v>
      </c>
      <c r="FM489">
        <v>0.1537435937719435</v>
      </c>
      <c r="FN489">
        <v>-0.677606824764672</v>
      </c>
      <c r="FO489">
        <v>8638.23</v>
      </c>
      <c r="FP489">
        <v>15</v>
      </c>
      <c r="FQ489">
        <v>0</v>
      </c>
      <c r="FR489" t="s">
        <v>441</v>
      </c>
      <c r="FS489">
        <v>1747247426.5</v>
      </c>
      <c r="FT489">
        <v>1747247420.5</v>
      </c>
      <c r="FU489">
        <v>0</v>
      </c>
      <c r="FV489">
        <v>1.027</v>
      </c>
      <c r="FW489">
        <v>0.031</v>
      </c>
      <c r="FX489">
        <v>0.02</v>
      </c>
      <c r="FY489">
        <v>0.05</v>
      </c>
      <c r="FZ489">
        <v>420</v>
      </c>
      <c r="GA489">
        <v>16</v>
      </c>
      <c r="GB489">
        <v>0.01</v>
      </c>
      <c r="GC489">
        <v>0.1</v>
      </c>
      <c r="GD489">
        <v>-39.82129024390244</v>
      </c>
      <c r="GE489">
        <v>3.453192334494688</v>
      </c>
      <c r="GF489">
        <v>0.4634125038076841</v>
      </c>
      <c r="GG489">
        <v>0</v>
      </c>
      <c r="GH489">
        <v>425.1524411764706</v>
      </c>
      <c r="GI489">
        <v>0.123132166464777</v>
      </c>
      <c r="GJ489">
        <v>0.1818292979654732</v>
      </c>
      <c r="GK489">
        <v>-1</v>
      </c>
      <c r="GL489">
        <v>1.473878048780488</v>
      </c>
      <c r="GM489">
        <v>-0.2777032055749153</v>
      </c>
      <c r="GN489">
        <v>0.028107593819804</v>
      </c>
      <c r="GO489">
        <v>0</v>
      </c>
      <c r="GP489">
        <v>0</v>
      </c>
      <c r="GQ489">
        <v>2</v>
      </c>
      <c r="GR489" t="s">
        <v>482</v>
      </c>
      <c r="GS489">
        <v>3.13615</v>
      </c>
      <c r="GT489">
        <v>2.69099</v>
      </c>
      <c r="GU489">
        <v>0.215216</v>
      </c>
      <c r="GV489">
        <v>0.216823</v>
      </c>
      <c r="GW489">
        <v>0.104773</v>
      </c>
      <c r="GX489">
        <v>0.099093</v>
      </c>
      <c r="GY489">
        <v>24951</v>
      </c>
      <c r="GZ489">
        <v>24945.9</v>
      </c>
      <c r="HA489">
        <v>29555.4</v>
      </c>
      <c r="HB489">
        <v>29436.1</v>
      </c>
      <c r="HC489">
        <v>34958.5</v>
      </c>
      <c r="HD489">
        <v>35129.2</v>
      </c>
      <c r="HE489">
        <v>41590.3</v>
      </c>
      <c r="HF489">
        <v>41823.3</v>
      </c>
      <c r="HG489">
        <v>1.92533</v>
      </c>
      <c r="HH489">
        <v>1.87745</v>
      </c>
      <c r="HI489">
        <v>0.100061</v>
      </c>
      <c r="HJ489">
        <v>0</v>
      </c>
      <c r="HK489">
        <v>28.3755</v>
      </c>
      <c r="HL489">
        <v>999.9</v>
      </c>
      <c r="HM489">
        <v>50.7</v>
      </c>
      <c r="HN489">
        <v>31.5</v>
      </c>
      <c r="HO489">
        <v>26.0388</v>
      </c>
      <c r="HP489">
        <v>62.0699</v>
      </c>
      <c r="HQ489">
        <v>25.8373</v>
      </c>
      <c r="HR489">
        <v>1</v>
      </c>
      <c r="HS489">
        <v>0.0660442</v>
      </c>
      <c r="HT489">
        <v>-0.483647</v>
      </c>
      <c r="HU489">
        <v>20.3391</v>
      </c>
      <c r="HV489">
        <v>5.21579</v>
      </c>
      <c r="HW489">
        <v>12.0135</v>
      </c>
      <c r="HX489">
        <v>4.98935</v>
      </c>
      <c r="HY489">
        <v>3.28788</v>
      </c>
      <c r="HZ489">
        <v>9999</v>
      </c>
      <c r="IA489">
        <v>9999</v>
      </c>
      <c r="IB489">
        <v>9999</v>
      </c>
      <c r="IC489">
        <v>999.9</v>
      </c>
      <c r="ID489">
        <v>1.86754</v>
      </c>
      <c r="IE489">
        <v>1.86673</v>
      </c>
      <c r="IF489">
        <v>1.86605</v>
      </c>
      <c r="IG489">
        <v>1.86601</v>
      </c>
      <c r="IH489">
        <v>1.86789</v>
      </c>
      <c r="II489">
        <v>1.87028</v>
      </c>
      <c r="IJ489">
        <v>1.86891</v>
      </c>
      <c r="IK489">
        <v>1.87042</v>
      </c>
      <c r="IL489">
        <v>0</v>
      </c>
      <c r="IM489">
        <v>0</v>
      </c>
      <c r="IN489">
        <v>0</v>
      </c>
      <c r="IO489">
        <v>0</v>
      </c>
      <c r="IP489" t="s">
        <v>443</v>
      </c>
      <c r="IQ489" t="s">
        <v>444</v>
      </c>
      <c r="IR489" t="s">
        <v>445</v>
      </c>
      <c r="IS489" t="s">
        <v>445</v>
      </c>
      <c r="IT489" t="s">
        <v>445</v>
      </c>
      <c r="IU489" t="s">
        <v>445</v>
      </c>
      <c r="IV489">
        <v>0</v>
      </c>
      <c r="IW489">
        <v>100</v>
      </c>
      <c r="IX489">
        <v>100</v>
      </c>
      <c r="IY489">
        <v>-0.4</v>
      </c>
      <c r="IZ489">
        <v>0.1435</v>
      </c>
      <c r="JA489">
        <v>0.1520806729546384</v>
      </c>
      <c r="JB489">
        <v>0.0003178419753343253</v>
      </c>
      <c r="JC489">
        <v>-6.012475575984678E-07</v>
      </c>
      <c r="JD489">
        <v>7.594320938325871E-11</v>
      </c>
      <c r="JE489">
        <v>-0.06537213769188976</v>
      </c>
      <c r="JF489">
        <v>-0.002779077146552394</v>
      </c>
      <c r="JG489">
        <v>0.0007843295920201409</v>
      </c>
      <c r="JH489">
        <v>-1.211717912536145E-05</v>
      </c>
      <c r="JI489">
        <v>4</v>
      </c>
      <c r="JJ489">
        <v>2338</v>
      </c>
      <c r="JK489">
        <v>1</v>
      </c>
      <c r="JL489">
        <v>27</v>
      </c>
      <c r="JM489">
        <v>190113.8</v>
      </c>
      <c r="JN489">
        <v>190113.9</v>
      </c>
      <c r="JO489">
        <v>2.85156</v>
      </c>
      <c r="JP489">
        <v>2.22656</v>
      </c>
      <c r="JQ489">
        <v>1.39648</v>
      </c>
      <c r="JR489">
        <v>2.34375</v>
      </c>
      <c r="JS489">
        <v>1.49536</v>
      </c>
      <c r="JT489">
        <v>2.70996</v>
      </c>
      <c r="JU489">
        <v>36.5051</v>
      </c>
      <c r="JV489">
        <v>24.07</v>
      </c>
      <c r="JW489">
        <v>18</v>
      </c>
      <c r="JX489">
        <v>488.586</v>
      </c>
      <c r="JY489">
        <v>448.487</v>
      </c>
      <c r="JZ489">
        <v>28.4522</v>
      </c>
      <c r="KA489">
        <v>28.4511</v>
      </c>
      <c r="KB489">
        <v>30.0001</v>
      </c>
      <c r="KC489">
        <v>28.2794</v>
      </c>
      <c r="KD489">
        <v>28.2079</v>
      </c>
      <c r="KE489">
        <v>57.098</v>
      </c>
      <c r="KF489">
        <v>22.257</v>
      </c>
      <c r="KG489">
        <v>61.3829</v>
      </c>
      <c r="KH489">
        <v>28.4563</v>
      </c>
      <c r="KI489">
        <v>1489.94</v>
      </c>
      <c r="KJ489">
        <v>22.12</v>
      </c>
      <c r="KK489">
        <v>101.012</v>
      </c>
      <c r="KL489">
        <v>100.568</v>
      </c>
    </row>
    <row r="490" spans="1:298">
      <c r="A490">
        <v>474</v>
      </c>
      <c r="B490">
        <v>1758654261.1</v>
      </c>
      <c r="C490">
        <v>12635.09999990463</v>
      </c>
      <c r="D490" t="s">
        <v>1396</v>
      </c>
      <c r="E490" t="s">
        <v>1397</v>
      </c>
      <c r="F490">
        <v>5</v>
      </c>
      <c r="G490" t="s">
        <v>1219</v>
      </c>
      <c r="H490" t="s">
        <v>437</v>
      </c>
      <c r="I490" t="s">
        <v>438</v>
      </c>
      <c r="J490">
        <v>1758654253.260714</v>
      </c>
      <c r="K490">
        <f>(L490)/1000</f>
        <v>0</v>
      </c>
      <c r="L490">
        <f>IF(DQ490, AO490, AI490)</f>
        <v>0</v>
      </c>
      <c r="M490">
        <f>IF(DQ490, AJ490, AH490)</f>
        <v>0</v>
      </c>
      <c r="N490">
        <f>DS490 - IF(AV490&gt;1, M490*DM490*100.0/(AX490), 0)</f>
        <v>0</v>
      </c>
      <c r="O490">
        <f>((U490-K490/2)*N490-M490)/(U490+K490/2)</f>
        <v>0</v>
      </c>
      <c r="P490">
        <f>O490*(DZ490+EA490)/1000.0</f>
        <v>0</v>
      </c>
      <c r="Q490">
        <f>(DS490 - IF(AV490&gt;1, M490*DM490*100.0/(AX490), 0))*(DZ490+EA490)/1000.0</f>
        <v>0</v>
      </c>
      <c r="R490">
        <f>2.0/((1/T490-1/S490)+SIGN(T490)*SQRT((1/T490-1/S490)*(1/T490-1/S490) + 4*DN490/((DN490+1)*(DN490+1))*(2*1/T490*1/S490-1/S490*1/S490)))</f>
        <v>0</v>
      </c>
      <c r="S490">
        <f>IF(LEFT(DO490,1)&lt;&gt;"0",IF(LEFT(DO490,1)="1",3.0,DP490),$D$5+$E$5*(EG490*DZ490/($K$5*1000))+$F$5*(EG490*DZ490/($K$5*1000))*MAX(MIN(DM490,$J$5),$I$5)*MAX(MIN(DM490,$J$5),$I$5)+$G$5*MAX(MIN(DM490,$J$5),$I$5)*(EG490*DZ490/($K$5*1000))+$H$5*(EG490*DZ490/($K$5*1000))*(EG490*DZ490/($K$5*1000)))</f>
        <v>0</v>
      </c>
      <c r="T490">
        <f>K490*(1000-(1000*0.61365*exp(17.502*X490/(240.97+X490))/(DZ490+EA490)+DU490)/2)/(1000*0.61365*exp(17.502*X490/(240.97+X490))/(DZ490+EA490)-DU490)</f>
        <v>0</v>
      </c>
      <c r="U490">
        <f>1/((DN490+1)/(R490/1.6)+1/(S490/1.37)) + DN490/((DN490+1)/(R490/1.6) + DN490/(S490/1.37))</f>
        <v>0</v>
      </c>
      <c r="V490">
        <f>(DI490*DL490)</f>
        <v>0</v>
      </c>
      <c r="W490">
        <f>(EB490+(V490+2*0.95*5.67E-8*(((EB490+$B$7)+273)^4-(EB490+273)^4)-44100*K490)/(1.84*29.3*S490+8*0.95*5.67E-8*(EB490+273)^3))</f>
        <v>0</v>
      </c>
      <c r="X490">
        <f>($C$7*EC490+$D$7*ED490+$E$7*W490)</f>
        <v>0</v>
      </c>
      <c r="Y490">
        <f>0.61365*exp(17.502*X490/(240.97+X490))</f>
        <v>0</v>
      </c>
      <c r="Z490">
        <f>(AA490/AB490*100)</f>
        <v>0</v>
      </c>
      <c r="AA490">
        <f>DU490*(DZ490+EA490)/1000</f>
        <v>0</v>
      </c>
      <c r="AB490">
        <f>0.61365*exp(17.502*EB490/(240.97+EB490))</f>
        <v>0</v>
      </c>
      <c r="AC490">
        <f>(Y490-DU490*(DZ490+EA490)/1000)</f>
        <v>0</v>
      </c>
      <c r="AD490">
        <f>(-K490*44100)</f>
        <v>0</v>
      </c>
      <c r="AE490">
        <f>2*29.3*S490*0.92*(EB490-X490)</f>
        <v>0</v>
      </c>
      <c r="AF490">
        <f>2*0.95*5.67E-8*(((EB490+$B$7)+273)^4-(X490+273)^4)</f>
        <v>0</v>
      </c>
      <c r="AG490">
        <f>V490+AF490+AD490+AE490</f>
        <v>0</v>
      </c>
      <c r="AH490">
        <f>DY490*AV490*(DT490-DS490*(1000-AV490*DV490)/(1000-AV490*DU490))/(100*DM490)</f>
        <v>0</v>
      </c>
      <c r="AI490">
        <f>1000*DY490*AV490*(DU490-DV490)/(100*DM490*(1000-AV490*DU490))</f>
        <v>0</v>
      </c>
      <c r="AJ490">
        <f>(AK490 - AL490 - DZ490*1E3/(8.314*(EB490+273.15)) * AN490/DY490 * AM490) * DY490/(100*DM490) * (1000 - DV490)/1000</f>
        <v>0</v>
      </c>
      <c r="AK490">
        <v>1508.762064134455</v>
      </c>
      <c r="AL490">
        <v>1478.725151515152</v>
      </c>
      <c r="AM490">
        <v>3.374086537716369</v>
      </c>
      <c r="AN490">
        <v>64.96045199614291</v>
      </c>
      <c r="AO490">
        <f>(AQ490 - AP490 + DZ490*1E3/(8.314*(EB490+273.15)) * AS490/DY490 * AR490) * DY490/(100*DM490) * 1000/(1000 - AQ490)</f>
        <v>0</v>
      </c>
      <c r="AP490">
        <v>22.09636916537512</v>
      </c>
      <c r="AQ490">
        <v>23.51378727272726</v>
      </c>
      <c r="AR490">
        <v>-2.514169623022552E-05</v>
      </c>
      <c r="AS490">
        <v>107.0869197867366</v>
      </c>
      <c r="AT490">
        <v>1</v>
      </c>
      <c r="AU490">
        <v>0</v>
      </c>
      <c r="AV490">
        <f>IF(AT490*$H$13&gt;=AX490,1.0,(AX490/(AX490-AT490*$H$13)))</f>
        <v>0</v>
      </c>
      <c r="AW490">
        <f>(AV490-1)*100</f>
        <v>0</v>
      </c>
      <c r="AX490">
        <f>MAX(0,($B$13+$C$13*EG490)/(1+$D$13*EG490)*DZ490/(EB490+273)*$E$13)</f>
        <v>0</v>
      </c>
      <c r="AY490" t="s">
        <v>439</v>
      </c>
      <c r="AZ490" t="s">
        <v>439</v>
      </c>
      <c r="BA490">
        <v>0</v>
      </c>
      <c r="BB490">
        <v>0</v>
      </c>
      <c r="BC490">
        <f>1-BA490/BB490</f>
        <v>0</v>
      </c>
      <c r="BD490">
        <v>0</v>
      </c>
      <c r="BE490" t="s">
        <v>439</v>
      </c>
      <c r="BF490" t="s">
        <v>439</v>
      </c>
      <c r="BG490">
        <v>0</v>
      </c>
      <c r="BH490">
        <v>0</v>
      </c>
      <c r="BI490">
        <f>1-BG490/BH490</f>
        <v>0</v>
      </c>
      <c r="BJ490">
        <v>0.5</v>
      </c>
      <c r="BK490">
        <f>DJ490</f>
        <v>0</v>
      </c>
      <c r="BL490">
        <f>M490</f>
        <v>0</v>
      </c>
      <c r="BM490">
        <f>BI490*BJ490*BK490</f>
        <v>0</v>
      </c>
      <c r="BN490">
        <f>(BL490-BD490)/BK490</f>
        <v>0</v>
      </c>
      <c r="BO490">
        <f>(BB490-BH490)/BH490</f>
        <v>0</v>
      </c>
      <c r="BP490">
        <f>BA490/(BC490+BA490/BH490)</f>
        <v>0</v>
      </c>
      <c r="BQ490" t="s">
        <v>439</v>
      </c>
      <c r="BR490">
        <v>0</v>
      </c>
      <c r="BS490">
        <f>IF(BR490&lt;&gt;0, BR490, BP490)</f>
        <v>0</v>
      </c>
      <c r="BT490">
        <f>1-BS490/BH490</f>
        <v>0</v>
      </c>
      <c r="BU490">
        <f>(BH490-BG490)/(BH490-BS490)</f>
        <v>0</v>
      </c>
      <c r="BV490">
        <f>(BB490-BH490)/(BB490-BS490)</f>
        <v>0</v>
      </c>
      <c r="BW490">
        <f>(BH490-BG490)/(BH490-BA490)</f>
        <v>0</v>
      </c>
      <c r="BX490">
        <f>(BB490-BH490)/(BB490-BA490)</f>
        <v>0</v>
      </c>
      <c r="BY490">
        <f>(BU490*BS490/BG490)</f>
        <v>0</v>
      </c>
      <c r="BZ490">
        <f>(1-BY490)</f>
        <v>0</v>
      </c>
      <c r="DI490">
        <f>$B$11*EH490+$C$11*EI490+$F$11*ET490*(1-EW490)</f>
        <v>0</v>
      </c>
      <c r="DJ490">
        <f>DI490*DK490</f>
        <v>0</v>
      </c>
      <c r="DK490">
        <f>($B$11*$D$9+$C$11*$D$9+$F$11*((FG490+EY490)/MAX(FG490+EY490+FH490, 0.1)*$I$9+FH490/MAX(FG490+EY490+FH490, 0.1)*$J$9))/($B$11+$C$11+$F$11)</f>
        <v>0</v>
      </c>
      <c r="DL490">
        <f>($B$11*$K$9+$C$11*$K$9+$F$11*((FG490+EY490)/MAX(FG490+EY490+FH490, 0.1)*$P$9+FH490/MAX(FG490+EY490+FH490, 0.1)*$Q$9))/($B$11+$C$11+$F$11)</f>
        <v>0</v>
      </c>
      <c r="DM490">
        <v>2.96</v>
      </c>
      <c r="DN490">
        <v>0.5</v>
      </c>
      <c r="DO490" t="s">
        <v>440</v>
      </c>
      <c r="DP490">
        <v>2</v>
      </c>
      <c r="DQ490" t="b">
        <v>1</v>
      </c>
      <c r="DR490">
        <v>1758654253.260714</v>
      </c>
      <c r="DS490">
        <v>1420.100357142857</v>
      </c>
      <c r="DT490">
        <v>1459.711071428571</v>
      </c>
      <c r="DU490">
        <v>23.51946785714285</v>
      </c>
      <c r="DV490">
        <v>22.07860357142857</v>
      </c>
      <c r="DW490">
        <v>1420.493214285714</v>
      </c>
      <c r="DX490">
        <v>23.37599285714286</v>
      </c>
      <c r="DY490">
        <v>499.9997857142857</v>
      </c>
      <c r="DZ490">
        <v>90.38527500000002</v>
      </c>
      <c r="EA490">
        <v>0.03059087857142857</v>
      </c>
      <c r="EB490">
        <v>30.00689285714286</v>
      </c>
      <c r="EC490">
        <v>30.00378928571429</v>
      </c>
      <c r="ED490">
        <v>999.9000000000002</v>
      </c>
      <c r="EE490">
        <v>0</v>
      </c>
      <c r="EF490">
        <v>0</v>
      </c>
      <c r="EG490">
        <v>9997.119642857144</v>
      </c>
      <c r="EH490">
        <v>0</v>
      </c>
      <c r="EI490">
        <v>11.8598</v>
      </c>
      <c r="EJ490">
        <v>-39.61004285714285</v>
      </c>
      <c r="EK490">
        <v>1454.305714285714</v>
      </c>
      <c r="EL490">
        <v>1492.666071428571</v>
      </c>
      <c r="EM490">
        <v>1.440861071428571</v>
      </c>
      <c r="EN490">
        <v>1459.711071428571</v>
      </c>
      <c r="EO490">
        <v>22.07860357142857</v>
      </c>
      <c r="EP490">
        <v>2.125814285714286</v>
      </c>
      <c r="EQ490">
        <v>1.995580357142857</v>
      </c>
      <c r="ER490">
        <v>18.41392857142857</v>
      </c>
      <c r="ES490">
        <v>17.40931071428572</v>
      </c>
      <c r="ET490">
        <v>1999.974285714286</v>
      </c>
      <c r="EU490">
        <v>0.9799965</v>
      </c>
      <c r="EV490">
        <v>0.02000360714285714</v>
      </c>
      <c r="EW490">
        <v>0</v>
      </c>
      <c r="EX490">
        <v>425.15825</v>
      </c>
      <c r="EY490">
        <v>5.00097</v>
      </c>
      <c r="EZ490">
        <v>8638.188928571426</v>
      </c>
      <c r="FA490">
        <v>16707.35714285714</v>
      </c>
      <c r="FB490">
        <v>40.625</v>
      </c>
      <c r="FC490">
        <v>41</v>
      </c>
      <c r="FD490">
        <v>40.56199999999999</v>
      </c>
      <c r="FE490">
        <v>40.5665</v>
      </c>
      <c r="FF490">
        <v>41.21849999999998</v>
      </c>
      <c r="FG490">
        <v>1955.062857142857</v>
      </c>
      <c r="FH490">
        <v>39.90821428571429</v>
      </c>
      <c r="FI490">
        <v>0</v>
      </c>
      <c r="FJ490">
        <v>1758654262.2</v>
      </c>
      <c r="FK490">
        <v>0</v>
      </c>
      <c r="FL490">
        <v>425.16744</v>
      </c>
      <c r="FM490">
        <v>-0.2314615417743444</v>
      </c>
      <c r="FN490">
        <v>-0.04461537812847803</v>
      </c>
      <c r="FO490">
        <v>8638.242399999999</v>
      </c>
      <c r="FP490">
        <v>15</v>
      </c>
      <c r="FQ490">
        <v>0</v>
      </c>
      <c r="FR490" t="s">
        <v>441</v>
      </c>
      <c r="FS490">
        <v>1747247426.5</v>
      </c>
      <c r="FT490">
        <v>1747247420.5</v>
      </c>
      <c r="FU490">
        <v>0</v>
      </c>
      <c r="FV490">
        <v>1.027</v>
      </c>
      <c r="FW490">
        <v>0.031</v>
      </c>
      <c r="FX490">
        <v>0.02</v>
      </c>
      <c r="FY490">
        <v>0.05</v>
      </c>
      <c r="FZ490">
        <v>420</v>
      </c>
      <c r="GA490">
        <v>16</v>
      </c>
      <c r="GB490">
        <v>0.01</v>
      </c>
      <c r="GC490">
        <v>0.1</v>
      </c>
      <c r="GD490">
        <v>-39.75173902439025</v>
      </c>
      <c r="GE490">
        <v>0.8926912891985412</v>
      </c>
      <c r="GF490">
        <v>0.4043329380826656</v>
      </c>
      <c r="GG490">
        <v>0</v>
      </c>
      <c r="GH490">
        <v>425.1227941176471</v>
      </c>
      <c r="GI490">
        <v>0.1384415586330554</v>
      </c>
      <c r="GJ490">
        <v>0.2014324845891347</v>
      </c>
      <c r="GK490">
        <v>-1</v>
      </c>
      <c r="GL490">
        <v>1.45677243902439</v>
      </c>
      <c r="GM490">
        <v>-0.2866379790940748</v>
      </c>
      <c r="GN490">
        <v>0.02895475113972413</v>
      </c>
      <c r="GO490">
        <v>0</v>
      </c>
      <c r="GP490">
        <v>0</v>
      </c>
      <c r="GQ490">
        <v>2</v>
      </c>
      <c r="GR490" t="s">
        <v>482</v>
      </c>
      <c r="GS490">
        <v>3.13614</v>
      </c>
      <c r="GT490">
        <v>2.69063</v>
      </c>
      <c r="GU490">
        <v>0.216576</v>
      </c>
      <c r="GV490">
        <v>0.218172</v>
      </c>
      <c r="GW490">
        <v>0.104766</v>
      </c>
      <c r="GX490">
        <v>0.09910330000000001</v>
      </c>
      <c r="GY490">
        <v>24907.6</v>
      </c>
      <c r="GZ490">
        <v>24903.1</v>
      </c>
      <c r="HA490">
        <v>29555.2</v>
      </c>
      <c r="HB490">
        <v>29436.4</v>
      </c>
      <c r="HC490">
        <v>34958.3</v>
      </c>
      <c r="HD490">
        <v>35129.2</v>
      </c>
      <c r="HE490">
        <v>41589.6</v>
      </c>
      <c r="HF490">
        <v>41823.7</v>
      </c>
      <c r="HG490">
        <v>1.92533</v>
      </c>
      <c r="HH490">
        <v>1.87752</v>
      </c>
      <c r="HI490">
        <v>0.100192</v>
      </c>
      <c r="HJ490">
        <v>0</v>
      </c>
      <c r="HK490">
        <v>28.3728</v>
      </c>
      <c r="HL490">
        <v>999.9</v>
      </c>
      <c r="HM490">
        <v>50.7</v>
      </c>
      <c r="HN490">
        <v>31.5</v>
      </c>
      <c r="HO490">
        <v>26.0367</v>
      </c>
      <c r="HP490">
        <v>62.0199</v>
      </c>
      <c r="HQ490">
        <v>25.8774</v>
      </c>
      <c r="HR490">
        <v>1</v>
      </c>
      <c r="HS490">
        <v>0.0660823</v>
      </c>
      <c r="HT490">
        <v>-0.483282</v>
      </c>
      <c r="HU490">
        <v>20.3389</v>
      </c>
      <c r="HV490">
        <v>5.21579</v>
      </c>
      <c r="HW490">
        <v>12.0126</v>
      </c>
      <c r="HX490">
        <v>4.9893</v>
      </c>
      <c r="HY490">
        <v>3.28793</v>
      </c>
      <c r="HZ490">
        <v>9999</v>
      </c>
      <c r="IA490">
        <v>9999</v>
      </c>
      <c r="IB490">
        <v>9999</v>
      </c>
      <c r="IC490">
        <v>999.9</v>
      </c>
      <c r="ID490">
        <v>1.86758</v>
      </c>
      <c r="IE490">
        <v>1.86675</v>
      </c>
      <c r="IF490">
        <v>1.86604</v>
      </c>
      <c r="IG490">
        <v>1.86601</v>
      </c>
      <c r="IH490">
        <v>1.86789</v>
      </c>
      <c r="II490">
        <v>1.87028</v>
      </c>
      <c r="IJ490">
        <v>1.86893</v>
      </c>
      <c r="IK490">
        <v>1.87042</v>
      </c>
      <c r="IL490">
        <v>0</v>
      </c>
      <c r="IM490">
        <v>0</v>
      </c>
      <c r="IN490">
        <v>0</v>
      </c>
      <c r="IO490">
        <v>0</v>
      </c>
      <c r="IP490" t="s">
        <v>443</v>
      </c>
      <c r="IQ490" t="s">
        <v>444</v>
      </c>
      <c r="IR490" t="s">
        <v>445</v>
      </c>
      <c r="IS490" t="s">
        <v>445</v>
      </c>
      <c r="IT490" t="s">
        <v>445</v>
      </c>
      <c r="IU490" t="s">
        <v>445</v>
      </c>
      <c r="IV490">
        <v>0</v>
      </c>
      <c r="IW490">
        <v>100</v>
      </c>
      <c r="IX490">
        <v>100</v>
      </c>
      <c r="IY490">
        <v>-0.41</v>
      </c>
      <c r="IZ490">
        <v>0.1433</v>
      </c>
      <c r="JA490">
        <v>0.1520806729546384</v>
      </c>
      <c r="JB490">
        <v>0.0003178419753343253</v>
      </c>
      <c r="JC490">
        <v>-6.012475575984678E-07</v>
      </c>
      <c r="JD490">
        <v>7.594320938325871E-11</v>
      </c>
      <c r="JE490">
        <v>-0.06537213769188976</v>
      </c>
      <c r="JF490">
        <v>-0.002779077146552394</v>
      </c>
      <c r="JG490">
        <v>0.0007843295920201409</v>
      </c>
      <c r="JH490">
        <v>-1.211717912536145E-05</v>
      </c>
      <c r="JI490">
        <v>4</v>
      </c>
      <c r="JJ490">
        <v>2338</v>
      </c>
      <c r="JK490">
        <v>1</v>
      </c>
      <c r="JL490">
        <v>27</v>
      </c>
      <c r="JM490">
        <v>190113.9</v>
      </c>
      <c r="JN490">
        <v>190114</v>
      </c>
      <c r="JO490">
        <v>2.87476</v>
      </c>
      <c r="JP490">
        <v>2.22534</v>
      </c>
      <c r="JQ490">
        <v>1.39771</v>
      </c>
      <c r="JR490">
        <v>2.34497</v>
      </c>
      <c r="JS490">
        <v>1.49536</v>
      </c>
      <c r="JT490">
        <v>2.7063</v>
      </c>
      <c r="JU490">
        <v>36.5051</v>
      </c>
      <c r="JV490">
        <v>24.0787</v>
      </c>
      <c r="JW490">
        <v>18</v>
      </c>
      <c r="JX490">
        <v>488.585</v>
      </c>
      <c r="JY490">
        <v>448.534</v>
      </c>
      <c r="JZ490">
        <v>28.4502</v>
      </c>
      <c r="KA490">
        <v>28.4511</v>
      </c>
      <c r="KB490">
        <v>30.0001</v>
      </c>
      <c r="KC490">
        <v>28.2794</v>
      </c>
      <c r="KD490">
        <v>28.2079</v>
      </c>
      <c r="KE490">
        <v>57.5425</v>
      </c>
      <c r="KF490">
        <v>22.257</v>
      </c>
      <c r="KG490">
        <v>61.3829</v>
      </c>
      <c r="KH490">
        <v>28.4516</v>
      </c>
      <c r="KI490">
        <v>1503.29</v>
      </c>
      <c r="KJ490">
        <v>22.1482</v>
      </c>
      <c r="KK490">
        <v>101.011</v>
      </c>
      <c r="KL490">
        <v>100.569</v>
      </c>
    </row>
    <row r="491" spans="1:298">
      <c r="A491">
        <v>475</v>
      </c>
      <c r="B491">
        <v>1758654266.1</v>
      </c>
      <c r="C491">
        <v>12640.09999990463</v>
      </c>
      <c r="D491" t="s">
        <v>1398</v>
      </c>
      <c r="E491" t="s">
        <v>1399</v>
      </c>
      <c r="F491">
        <v>5</v>
      </c>
      <c r="G491" t="s">
        <v>1219</v>
      </c>
      <c r="H491" t="s">
        <v>437</v>
      </c>
      <c r="I491" t="s">
        <v>438</v>
      </c>
      <c r="J491">
        <v>1758654258.562963</v>
      </c>
      <c r="K491">
        <f>(L491)/1000</f>
        <v>0</v>
      </c>
      <c r="L491">
        <f>IF(DQ491, AO491, AI491)</f>
        <v>0</v>
      </c>
      <c r="M491">
        <f>IF(DQ491, AJ491, AH491)</f>
        <v>0</v>
      </c>
      <c r="N491">
        <f>DS491 - IF(AV491&gt;1, M491*DM491*100.0/(AX491), 0)</f>
        <v>0</v>
      </c>
      <c r="O491">
        <f>((U491-K491/2)*N491-M491)/(U491+K491/2)</f>
        <v>0</v>
      </c>
      <c r="P491">
        <f>O491*(DZ491+EA491)/1000.0</f>
        <v>0</v>
      </c>
      <c r="Q491">
        <f>(DS491 - IF(AV491&gt;1, M491*DM491*100.0/(AX491), 0))*(DZ491+EA491)/1000.0</f>
        <v>0</v>
      </c>
      <c r="R491">
        <f>2.0/((1/T491-1/S491)+SIGN(T491)*SQRT((1/T491-1/S491)*(1/T491-1/S491) + 4*DN491/((DN491+1)*(DN491+1))*(2*1/T491*1/S491-1/S491*1/S491)))</f>
        <v>0</v>
      </c>
      <c r="S491">
        <f>IF(LEFT(DO491,1)&lt;&gt;"0",IF(LEFT(DO491,1)="1",3.0,DP491),$D$5+$E$5*(EG491*DZ491/($K$5*1000))+$F$5*(EG491*DZ491/($K$5*1000))*MAX(MIN(DM491,$J$5),$I$5)*MAX(MIN(DM491,$J$5),$I$5)+$G$5*MAX(MIN(DM491,$J$5),$I$5)*(EG491*DZ491/($K$5*1000))+$H$5*(EG491*DZ491/($K$5*1000))*(EG491*DZ491/($K$5*1000)))</f>
        <v>0</v>
      </c>
      <c r="T491">
        <f>K491*(1000-(1000*0.61365*exp(17.502*X491/(240.97+X491))/(DZ491+EA491)+DU491)/2)/(1000*0.61365*exp(17.502*X491/(240.97+X491))/(DZ491+EA491)-DU491)</f>
        <v>0</v>
      </c>
      <c r="U491">
        <f>1/((DN491+1)/(R491/1.6)+1/(S491/1.37)) + DN491/((DN491+1)/(R491/1.6) + DN491/(S491/1.37))</f>
        <v>0</v>
      </c>
      <c r="V491">
        <f>(DI491*DL491)</f>
        <v>0</v>
      </c>
      <c r="W491">
        <f>(EB491+(V491+2*0.95*5.67E-8*(((EB491+$B$7)+273)^4-(EB491+273)^4)-44100*K491)/(1.84*29.3*S491+8*0.95*5.67E-8*(EB491+273)^3))</f>
        <v>0</v>
      </c>
      <c r="X491">
        <f>($C$7*EC491+$D$7*ED491+$E$7*W491)</f>
        <v>0</v>
      </c>
      <c r="Y491">
        <f>0.61365*exp(17.502*X491/(240.97+X491))</f>
        <v>0</v>
      </c>
      <c r="Z491">
        <f>(AA491/AB491*100)</f>
        <v>0</v>
      </c>
      <c r="AA491">
        <f>DU491*(DZ491+EA491)/1000</f>
        <v>0</v>
      </c>
      <c r="AB491">
        <f>0.61365*exp(17.502*EB491/(240.97+EB491))</f>
        <v>0</v>
      </c>
      <c r="AC491">
        <f>(Y491-DU491*(DZ491+EA491)/1000)</f>
        <v>0</v>
      </c>
      <c r="AD491">
        <f>(-K491*44100)</f>
        <v>0</v>
      </c>
      <c r="AE491">
        <f>2*29.3*S491*0.92*(EB491-X491)</f>
        <v>0</v>
      </c>
      <c r="AF491">
        <f>2*0.95*5.67E-8*(((EB491+$B$7)+273)^4-(X491+273)^4)</f>
        <v>0</v>
      </c>
      <c r="AG491">
        <f>V491+AF491+AD491+AE491</f>
        <v>0</v>
      </c>
      <c r="AH491">
        <f>DY491*AV491*(DT491-DS491*(1000-AV491*DV491)/(1000-AV491*DU491))/(100*DM491)</f>
        <v>0</v>
      </c>
      <c r="AI491">
        <f>1000*DY491*AV491*(DU491-DV491)/(100*DM491*(1000-AV491*DU491))</f>
        <v>0</v>
      </c>
      <c r="AJ491">
        <f>(AK491 - AL491 - DZ491*1E3/(8.314*(EB491+273.15)) * AN491/DY491 * AM491) * DY491/(100*DM491) * (1000 - DV491)/1000</f>
        <v>0</v>
      </c>
      <c r="AK491">
        <v>1526.037260023636</v>
      </c>
      <c r="AL491">
        <v>1495.777212121211</v>
      </c>
      <c r="AM491">
        <v>3.412891647564701</v>
      </c>
      <c r="AN491">
        <v>64.96045199614291</v>
      </c>
      <c r="AO491">
        <f>(AQ491 - AP491 + DZ491*1E3/(8.314*(EB491+273.15)) * AS491/DY491 * AR491) * DY491/(100*DM491) * 1000/(1000 - AQ491)</f>
        <v>0</v>
      </c>
      <c r="AP491">
        <v>22.09951649114784</v>
      </c>
      <c r="AQ491">
        <v>23.50341333333333</v>
      </c>
      <c r="AR491">
        <v>-9.433629412570436E-05</v>
      </c>
      <c r="AS491">
        <v>107.0869197867366</v>
      </c>
      <c r="AT491">
        <v>1</v>
      </c>
      <c r="AU491">
        <v>0</v>
      </c>
      <c r="AV491">
        <f>IF(AT491*$H$13&gt;=AX491,1.0,(AX491/(AX491-AT491*$H$13)))</f>
        <v>0</v>
      </c>
      <c r="AW491">
        <f>(AV491-1)*100</f>
        <v>0</v>
      </c>
      <c r="AX491">
        <f>MAX(0,($B$13+$C$13*EG491)/(1+$D$13*EG491)*DZ491/(EB491+273)*$E$13)</f>
        <v>0</v>
      </c>
      <c r="AY491" t="s">
        <v>439</v>
      </c>
      <c r="AZ491" t="s">
        <v>439</v>
      </c>
      <c r="BA491">
        <v>0</v>
      </c>
      <c r="BB491">
        <v>0</v>
      </c>
      <c r="BC491">
        <f>1-BA491/BB491</f>
        <v>0</v>
      </c>
      <c r="BD491">
        <v>0</v>
      </c>
      <c r="BE491" t="s">
        <v>439</v>
      </c>
      <c r="BF491" t="s">
        <v>439</v>
      </c>
      <c r="BG491">
        <v>0</v>
      </c>
      <c r="BH491">
        <v>0</v>
      </c>
      <c r="BI491">
        <f>1-BG491/BH491</f>
        <v>0</v>
      </c>
      <c r="BJ491">
        <v>0.5</v>
      </c>
      <c r="BK491">
        <f>DJ491</f>
        <v>0</v>
      </c>
      <c r="BL491">
        <f>M491</f>
        <v>0</v>
      </c>
      <c r="BM491">
        <f>BI491*BJ491*BK491</f>
        <v>0</v>
      </c>
      <c r="BN491">
        <f>(BL491-BD491)/BK491</f>
        <v>0</v>
      </c>
      <c r="BO491">
        <f>(BB491-BH491)/BH491</f>
        <v>0</v>
      </c>
      <c r="BP491">
        <f>BA491/(BC491+BA491/BH491)</f>
        <v>0</v>
      </c>
      <c r="BQ491" t="s">
        <v>439</v>
      </c>
      <c r="BR491">
        <v>0</v>
      </c>
      <c r="BS491">
        <f>IF(BR491&lt;&gt;0, BR491, BP491)</f>
        <v>0</v>
      </c>
      <c r="BT491">
        <f>1-BS491/BH491</f>
        <v>0</v>
      </c>
      <c r="BU491">
        <f>(BH491-BG491)/(BH491-BS491)</f>
        <v>0</v>
      </c>
      <c r="BV491">
        <f>(BB491-BH491)/(BB491-BS491)</f>
        <v>0</v>
      </c>
      <c r="BW491">
        <f>(BH491-BG491)/(BH491-BA491)</f>
        <v>0</v>
      </c>
      <c r="BX491">
        <f>(BB491-BH491)/(BB491-BA491)</f>
        <v>0</v>
      </c>
      <c r="BY491">
        <f>(BU491*BS491/BG491)</f>
        <v>0</v>
      </c>
      <c r="BZ491">
        <f>(1-BY491)</f>
        <v>0</v>
      </c>
      <c r="DI491">
        <f>$B$11*EH491+$C$11*EI491+$F$11*ET491*(1-EW491)</f>
        <v>0</v>
      </c>
      <c r="DJ491">
        <f>DI491*DK491</f>
        <v>0</v>
      </c>
      <c r="DK491">
        <f>($B$11*$D$9+$C$11*$D$9+$F$11*((FG491+EY491)/MAX(FG491+EY491+FH491, 0.1)*$I$9+FH491/MAX(FG491+EY491+FH491, 0.1)*$J$9))/($B$11+$C$11+$F$11)</f>
        <v>0</v>
      </c>
      <c r="DL491">
        <f>($B$11*$K$9+$C$11*$K$9+$F$11*((FG491+EY491)/MAX(FG491+EY491+FH491, 0.1)*$P$9+FH491/MAX(FG491+EY491+FH491, 0.1)*$Q$9))/($B$11+$C$11+$F$11)</f>
        <v>0</v>
      </c>
      <c r="DM491">
        <v>2.96</v>
      </c>
      <c r="DN491">
        <v>0.5</v>
      </c>
      <c r="DO491" t="s">
        <v>440</v>
      </c>
      <c r="DP491">
        <v>2</v>
      </c>
      <c r="DQ491" t="b">
        <v>1</v>
      </c>
      <c r="DR491">
        <v>1758654258.562963</v>
      </c>
      <c r="DS491">
        <v>1437.346666666666</v>
      </c>
      <c r="DT491">
        <v>1477.321481481481</v>
      </c>
      <c r="DU491">
        <v>23.5132037037037</v>
      </c>
      <c r="DV491">
        <v>22.09364814814815</v>
      </c>
      <c r="DW491">
        <v>1437.755925925926</v>
      </c>
      <c r="DX491">
        <v>23.36980740740741</v>
      </c>
      <c r="DY491">
        <v>499.9868148148148</v>
      </c>
      <c r="DZ491">
        <v>90.38616296296296</v>
      </c>
      <c r="EA491">
        <v>0.03063691851851851</v>
      </c>
      <c r="EB491">
        <v>30.00388518518518</v>
      </c>
      <c r="EC491">
        <v>30.00336666666667</v>
      </c>
      <c r="ED491">
        <v>999.9000000000001</v>
      </c>
      <c r="EE491">
        <v>0</v>
      </c>
      <c r="EF491">
        <v>0</v>
      </c>
      <c r="EG491">
        <v>9996.763703703704</v>
      </c>
      <c r="EH491">
        <v>0</v>
      </c>
      <c r="EI491">
        <v>11.8598</v>
      </c>
      <c r="EJ491">
        <v>-39.97344814814815</v>
      </c>
      <c r="EK491">
        <v>1471.958148148148</v>
      </c>
      <c r="EL491">
        <v>1510.697037037037</v>
      </c>
      <c r="EM491">
        <v>1.419553333333333</v>
      </c>
      <c r="EN491">
        <v>1477.321481481481</v>
      </c>
      <c r="EO491">
        <v>22.09364814814815</v>
      </c>
      <c r="EP491">
        <v>2.125268518518518</v>
      </c>
      <c r="EQ491">
        <v>1.996958888888889</v>
      </c>
      <c r="ER491">
        <v>18.40983703703704</v>
      </c>
      <c r="ES491">
        <v>17.42024074074074</v>
      </c>
      <c r="ET491">
        <v>2000.010370370371</v>
      </c>
      <c r="EU491">
        <v>0.9799958888888888</v>
      </c>
      <c r="EV491">
        <v>0.02000424074074074</v>
      </c>
      <c r="EW491">
        <v>0</v>
      </c>
      <c r="EX491">
        <v>425.1484814814815</v>
      </c>
      <c r="EY491">
        <v>5.00097</v>
      </c>
      <c r="EZ491">
        <v>8638.224074074074</v>
      </c>
      <c r="FA491">
        <v>16707.64444444445</v>
      </c>
      <c r="FB491">
        <v>40.625</v>
      </c>
      <c r="FC491">
        <v>41</v>
      </c>
      <c r="FD491">
        <v>40.56199999999999</v>
      </c>
      <c r="FE491">
        <v>40.56666666666666</v>
      </c>
      <c r="FF491">
        <v>41.21733333333333</v>
      </c>
      <c r="FG491">
        <v>1955.097037037037</v>
      </c>
      <c r="FH491">
        <v>39.91074074074075</v>
      </c>
      <c r="FI491">
        <v>0</v>
      </c>
      <c r="FJ491">
        <v>1758654267</v>
      </c>
      <c r="FK491">
        <v>0</v>
      </c>
      <c r="FL491">
        <v>425.13156</v>
      </c>
      <c r="FM491">
        <v>-0.3097692323304597</v>
      </c>
      <c r="FN491">
        <v>0.4230769287189808</v>
      </c>
      <c r="FO491">
        <v>8638.206400000001</v>
      </c>
      <c r="FP491">
        <v>15</v>
      </c>
      <c r="FQ491">
        <v>0</v>
      </c>
      <c r="FR491" t="s">
        <v>441</v>
      </c>
      <c r="FS491">
        <v>1747247426.5</v>
      </c>
      <c r="FT491">
        <v>1747247420.5</v>
      </c>
      <c r="FU491">
        <v>0</v>
      </c>
      <c r="FV491">
        <v>1.027</v>
      </c>
      <c r="FW491">
        <v>0.031</v>
      </c>
      <c r="FX491">
        <v>0.02</v>
      </c>
      <c r="FY491">
        <v>0.05</v>
      </c>
      <c r="FZ491">
        <v>420</v>
      </c>
      <c r="GA491">
        <v>16</v>
      </c>
      <c r="GB491">
        <v>0.01</v>
      </c>
      <c r="GC491">
        <v>0.1</v>
      </c>
      <c r="GD491">
        <v>-39.7540075</v>
      </c>
      <c r="GE491">
        <v>-3.865174108818048</v>
      </c>
      <c r="GF491">
        <v>0.419454627693807</v>
      </c>
      <c r="GG491">
        <v>0</v>
      </c>
      <c r="GH491">
        <v>425.1470588235294</v>
      </c>
      <c r="GI491">
        <v>0.05164247268148851</v>
      </c>
      <c r="GJ491">
        <v>0.238191709883951</v>
      </c>
      <c r="GK491">
        <v>-1</v>
      </c>
      <c r="GL491">
        <v>1.43457725</v>
      </c>
      <c r="GM491">
        <v>-0.2364656285178255</v>
      </c>
      <c r="GN491">
        <v>0.02429343162127369</v>
      </c>
      <c r="GO491">
        <v>0</v>
      </c>
      <c r="GP491">
        <v>0</v>
      </c>
      <c r="GQ491">
        <v>2</v>
      </c>
      <c r="GR491" t="s">
        <v>482</v>
      </c>
      <c r="GS491">
        <v>3.13625</v>
      </c>
      <c r="GT491">
        <v>2.69125</v>
      </c>
      <c r="GU491">
        <v>0.218102</v>
      </c>
      <c r="GV491">
        <v>0.219688</v>
      </c>
      <c r="GW491">
        <v>0.10474</v>
      </c>
      <c r="GX491">
        <v>0.0991142</v>
      </c>
      <c r="GY491">
        <v>24859.1</v>
      </c>
      <c r="GZ491">
        <v>24854.8</v>
      </c>
      <c r="HA491">
        <v>29555.3</v>
      </c>
      <c r="HB491">
        <v>29436.4</v>
      </c>
      <c r="HC491">
        <v>34959.2</v>
      </c>
      <c r="HD491">
        <v>35128.8</v>
      </c>
      <c r="HE491">
        <v>41589.5</v>
      </c>
      <c r="HF491">
        <v>41823.8</v>
      </c>
      <c r="HG491">
        <v>1.9254</v>
      </c>
      <c r="HH491">
        <v>1.8774</v>
      </c>
      <c r="HI491">
        <v>0.09940939999999999</v>
      </c>
      <c r="HJ491">
        <v>0</v>
      </c>
      <c r="HK491">
        <v>28.3705</v>
      </c>
      <c r="HL491">
        <v>999.9</v>
      </c>
      <c r="HM491">
        <v>50.7</v>
      </c>
      <c r="HN491">
        <v>31.5</v>
      </c>
      <c r="HO491">
        <v>26.0342</v>
      </c>
      <c r="HP491">
        <v>61.9699</v>
      </c>
      <c r="HQ491">
        <v>25.7131</v>
      </c>
      <c r="HR491">
        <v>1</v>
      </c>
      <c r="HS491">
        <v>0.06601369999999999</v>
      </c>
      <c r="HT491">
        <v>-0.4864</v>
      </c>
      <c r="HU491">
        <v>20.3391</v>
      </c>
      <c r="HV491">
        <v>5.21564</v>
      </c>
      <c r="HW491">
        <v>12.0125</v>
      </c>
      <c r="HX491">
        <v>4.9891</v>
      </c>
      <c r="HY491">
        <v>3.28818</v>
      </c>
      <c r="HZ491">
        <v>9999</v>
      </c>
      <c r="IA491">
        <v>9999</v>
      </c>
      <c r="IB491">
        <v>9999</v>
      </c>
      <c r="IC491">
        <v>999.9</v>
      </c>
      <c r="ID491">
        <v>1.86755</v>
      </c>
      <c r="IE491">
        <v>1.86672</v>
      </c>
      <c r="IF491">
        <v>1.86602</v>
      </c>
      <c r="IG491">
        <v>1.866</v>
      </c>
      <c r="IH491">
        <v>1.86786</v>
      </c>
      <c r="II491">
        <v>1.87027</v>
      </c>
      <c r="IJ491">
        <v>1.86892</v>
      </c>
      <c r="IK491">
        <v>1.87042</v>
      </c>
      <c r="IL491">
        <v>0</v>
      </c>
      <c r="IM491">
        <v>0</v>
      </c>
      <c r="IN491">
        <v>0</v>
      </c>
      <c r="IO491">
        <v>0</v>
      </c>
      <c r="IP491" t="s">
        <v>443</v>
      </c>
      <c r="IQ491" t="s">
        <v>444</v>
      </c>
      <c r="IR491" t="s">
        <v>445</v>
      </c>
      <c r="IS491" t="s">
        <v>445</v>
      </c>
      <c r="IT491" t="s">
        <v>445</v>
      </c>
      <c r="IU491" t="s">
        <v>445</v>
      </c>
      <c r="IV491">
        <v>0</v>
      </c>
      <c r="IW491">
        <v>100</v>
      </c>
      <c r="IX491">
        <v>100</v>
      </c>
      <c r="IY491">
        <v>-0.43</v>
      </c>
      <c r="IZ491">
        <v>0.1433</v>
      </c>
      <c r="JA491">
        <v>0.1520806729546384</v>
      </c>
      <c r="JB491">
        <v>0.0003178419753343253</v>
      </c>
      <c r="JC491">
        <v>-6.012475575984678E-07</v>
      </c>
      <c r="JD491">
        <v>7.594320938325871E-11</v>
      </c>
      <c r="JE491">
        <v>-0.06537213769188976</v>
      </c>
      <c r="JF491">
        <v>-0.002779077146552394</v>
      </c>
      <c r="JG491">
        <v>0.0007843295920201409</v>
      </c>
      <c r="JH491">
        <v>-1.211717912536145E-05</v>
      </c>
      <c r="JI491">
        <v>4</v>
      </c>
      <c r="JJ491">
        <v>2338</v>
      </c>
      <c r="JK491">
        <v>1</v>
      </c>
      <c r="JL491">
        <v>27</v>
      </c>
      <c r="JM491">
        <v>190114</v>
      </c>
      <c r="JN491">
        <v>190114.1</v>
      </c>
      <c r="JO491">
        <v>2.89795</v>
      </c>
      <c r="JP491">
        <v>2.24365</v>
      </c>
      <c r="JQ491">
        <v>1.39648</v>
      </c>
      <c r="JR491">
        <v>2.34863</v>
      </c>
      <c r="JS491">
        <v>1.49536</v>
      </c>
      <c r="JT491">
        <v>2.59399</v>
      </c>
      <c r="JU491">
        <v>36.5051</v>
      </c>
      <c r="JV491">
        <v>24.0612</v>
      </c>
      <c r="JW491">
        <v>18</v>
      </c>
      <c r="JX491">
        <v>488.633</v>
      </c>
      <c r="JY491">
        <v>448.456</v>
      </c>
      <c r="JZ491">
        <v>28.4474</v>
      </c>
      <c r="KA491">
        <v>28.4511</v>
      </c>
      <c r="KB491">
        <v>30</v>
      </c>
      <c r="KC491">
        <v>28.2794</v>
      </c>
      <c r="KD491">
        <v>28.2079</v>
      </c>
      <c r="KE491">
        <v>58.0773</v>
      </c>
      <c r="KF491">
        <v>22.257</v>
      </c>
      <c r="KG491">
        <v>61.3829</v>
      </c>
      <c r="KH491">
        <v>28.448</v>
      </c>
      <c r="KI491">
        <v>1523.35</v>
      </c>
      <c r="KJ491">
        <v>22.1799</v>
      </c>
      <c r="KK491">
        <v>101.011</v>
      </c>
      <c r="KL491">
        <v>100.569</v>
      </c>
    </row>
    <row r="492" spans="1:298">
      <c r="A492">
        <v>476</v>
      </c>
      <c r="B492">
        <v>1758654271.1</v>
      </c>
      <c r="C492">
        <v>12645.09999990463</v>
      </c>
      <c r="D492" t="s">
        <v>1400</v>
      </c>
      <c r="E492" t="s">
        <v>1401</v>
      </c>
      <c r="F492">
        <v>5</v>
      </c>
      <c r="G492" t="s">
        <v>1219</v>
      </c>
      <c r="H492" t="s">
        <v>437</v>
      </c>
      <c r="I492" t="s">
        <v>438</v>
      </c>
      <c r="J492">
        <v>1758654263.581481</v>
      </c>
      <c r="K492">
        <f>(L492)/1000</f>
        <v>0</v>
      </c>
      <c r="L492">
        <f>IF(DQ492, AO492, AI492)</f>
        <v>0</v>
      </c>
      <c r="M492">
        <f>IF(DQ492, AJ492, AH492)</f>
        <v>0</v>
      </c>
      <c r="N492">
        <f>DS492 - IF(AV492&gt;1, M492*DM492*100.0/(AX492), 0)</f>
        <v>0</v>
      </c>
      <c r="O492">
        <f>((U492-K492/2)*N492-M492)/(U492+K492/2)</f>
        <v>0</v>
      </c>
      <c r="P492">
        <f>O492*(DZ492+EA492)/1000.0</f>
        <v>0</v>
      </c>
      <c r="Q492">
        <f>(DS492 - IF(AV492&gt;1, M492*DM492*100.0/(AX492), 0))*(DZ492+EA492)/1000.0</f>
        <v>0</v>
      </c>
      <c r="R492">
        <f>2.0/((1/T492-1/S492)+SIGN(T492)*SQRT((1/T492-1/S492)*(1/T492-1/S492) + 4*DN492/((DN492+1)*(DN492+1))*(2*1/T492*1/S492-1/S492*1/S492)))</f>
        <v>0</v>
      </c>
      <c r="S492">
        <f>IF(LEFT(DO492,1)&lt;&gt;"0",IF(LEFT(DO492,1)="1",3.0,DP492),$D$5+$E$5*(EG492*DZ492/($K$5*1000))+$F$5*(EG492*DZ492/($K$5*1000))*MAX(MIN(DM492,$J$5),$I$5)*MAX(MIN(DM492,$J$5),$I$5)+$G$5*MAX(MIN(DM492,$J$5),$I$5)*(EG492*DZ492/($K$5*1000))+$H$5*(EG492*DZ492/($K$5*1000))*(EG492*DZ492/($K$5*1000)))</f>
        <v>0</v>
      </c>
      <c r="T492">
        <f>K492*(1000-(1000*0.61365*exp(17.502*X492/(240.97+X492))/(DZ492+EA492)+DU492)/2)/(1000*0.61365*exp(17.502*X492/(240.97+X492))/(DZ492+EA492)-DU492)</f>
        <v>0</v>
      </c>
      <c r="U492">
        <f>1/((DN492+1)/(R492/1.6)+1/(S492/1.37)) + DN492/((DN492+1)/(R492/1.6) + DN492/(S492/1.37))</f>
        <v>0</v>
      </c>
      <c r="V492">
        <f>(DI492*DL492)</f>
        <v>0</v>
      </c>
      <c r="W492">
        <f>(EB492+(V492+2*0.95*5.67E-8*(((EB492+$B$7)+273)^4-(EB492+273)^4)-44100*K492)/(1.84*29.3*S492+8*0.95*5.67E-8*(EB492+273)^3))</f>
        <v>0</v>
      </c>
      <c r="X492">
        <f>($C$7*EC492+$D$7*ED492+$E$7*W492)</f>
        <v>0</v>
      </c>
      <c r="Y492">
        <f>0.61365*exp(17.502*X492/(240.97+X492))</f>
        <v>0</v>
      </c>
      <c r="Z492">
        <f>(AA492/AB492*100)</f>
        <v>0</v>
      </c>
      <c r="AA492">
        <f>DU492*(DZ492+EA492)/1000</f>
        <v>0</v>
      </c>
      <c r="AB492">
        <f>0.61365*exp(17.502*EB492/(240.97+EB492))</f>
        <v>0</v>
      </c>
      <c r="AC492">
        <f>(Y492-DU492*(DZ492+EA492)/1000)</f>
        <v>0</v>
      </c>
      <c r="AD492">
        <f>(-K492*44100)</f>
        <v>0</v>
      </c>
      <c r="AE492">
        <f>2*29.3*S492*0.92*(EB492-X492)</f>
        <v>0</v>
      </c>
      <c r="AF492">
        <f>2*0.95*5.67E-8*(((EB492+$B$7)+273)^4-(X492+273)^4)</f>
        <v>0</v>
      </c>
      <c r="AG492">
        <f>V492+AF492+AD492+AE492</f>
        <v>0</v>
      </c>
      <c r="AH492">
        <f>DY492*AV492*(DT492-DS492*(1000-AV492*DV492)/(1000-AV492*DU492))/(100*DM492)</f>
        <v>0</v>
      </c>
      <c r="AI492">
        <f>1000*DY492*AV492*(DU492-DV492)/(100*DM492*(1000-AV492*DU492))</f>
        <v>0</v>
      </c>
      <c r="AJ492">
        <f>(AK492 - AL492 - DZ492*1E3/(8.314*(EB492+273.15)) * AN492/DY492 * AM492) * DY492/(100*DM492) * (1000 - DV492)/1000</f>
        <v>0</v>
      </c>
      <c r="AK492">
        <v>1543.120741874329</v>
      </c>
      <c r="AL492">
        <v>1512.780424242424</v>
      </c>
      <c r="AM492">
        <v>3.387137370044901</v>
      </c>
      <c r="AN492">
        <v>64.96045199614291</v>
      </c>
      <c r="AO492">
        <f>(AQ492 - AP492 + DZ492*1E3/(8.314*(EB492+273.15)) * AS492/DY492 * AR492) * DY492/(100*DM492) * 1000/(1000 - AQ492)</f>
        <v>0</v>
      </c>
      <c r="AP492">
        <v>22.09890891823481</v>
      </c>
      <c r="AQ492">
        <v>23.49540484848485</v>
      </c>
      <c r="AR492">
        <v>-7.139251737682687E-05</v>
      </c>
      <c r="AS492">
        <v>107.0869197867366</v>
      </c>
      <c r="AT492">
        <v>1</v>
      </c>
      <c r="AU492">
        <v>0</v>
      </c>
      <c r="AV492">
        <f>IF(AT492*$H$13&gt;=AX492,1.0,(AX492/(AX492-AT492*$H$13)))</f>
        <v>0</v>
      </c>
      <c r="AW492">
        <f>(AV492-1)*100</f>
        <v>0</v>
      </c>
      <c r="AX492">
        <f>MAX(0,($B$13+$C$13*EG492)/(1+$D$13*EG492)*DZ492/(EB492+273)*$E$13)</f>
        <v>0</v>
      </c>
      <c r="AY492" t="s">
        <v>439</v>
      </c>
      <c r="AZ492" t="s">
        <v>439</v>
      </c>
      <c r="BA492">
        <v>0</v>
      </c>
      <c r="BB492">
        <v>0</v>
      </c>
      <c r="BC492">
        <f>1-BA492/BB492</f>
        <v>0</v>
      </c>
      <c r="BD492">
        <v>0</v>
      </c>
      <c r="BE492" t="s">
        <v>439</v>
      </c>
      <c r="BF492" t="s">
        <v>439</v>
      </c>
      <c r="BG492">
        <v>0</v>
      </c>
      <c r="BH492">
        <v>0</v>
      </c>
      <c r="BI492">
        <f>1-BG492/BH492</f>
        <v>0</v>
      </c>
      <c r="BJ492">
        <v>0.5</v>
      </c>
      <c r="BK492">
        <f>DJ492</f>
        <v>0</v>
      </c>
      <c r="BL492">
        <f>M492</f>
        <v>0</v>
      </c>
      <c r="BM492">
        <f>BI492*BJ492*BK492</f>
        <v>0</v>
      </c>
      <c r="BN492">
        <f>(BL492-BD492)/BK492</f>
        <v>0</v>
      </c>
      <c r="BO492">
        <f>(BB492-BH492)/BH492</f>
        <v>0</v>
      </c>
      <c r="BP492">
        <f>BA492/(BC492+BA492/BH492)</f>
        <v>0</v>
      </c>
      <c r="BQ492" t="s">
        <v>439</v>
      </c>
      <c r="BR492">
        <v>0</v>
      </c>
      <c r="BS492">
        <f>IF(BR492&lt;&gt;0, BR492, BP492)</f>
        <v>0</v>
      </c>
      <c r="BT492">
        <f>1-BS492/BH492</f>
        <v>0</v>
      </c>
      <c r="BU492">
        <f>(BH492-BG492)/(BH492-BS492)</f>
        <v>0</v>
      </c>
      <c r="BV492">
        <f>(BB492-BH492)/(BB492-BS492)</f>
        <v>0</v>
      </c>
      <c r="BW492">
        <f>(BH492-BG492)/(BH492-BA492)</f>
        <v>0</v>
      </c>
      <c r="BX492">
        <f>(BB492-BH492)/(BB492-BA492)</f>
        <v>0</v>
      </c>
      <c r="BY492">
        <f>(BU492*BS492/BG492)</f>
        <v>0</v>
      </c>
      <c r="BZ492">
        <f>(1-BY492)</f>
        <v>0</v>
      </c>
      <c r="DI492">
        <f>$B$11*EH492+$C$11*EI492+$F$11*ET492*(1-EW492)</f>
        <v>0</v>
      </c>
      <c r="DJ492">
        <f>DI492*DK492</f>
        <v>0</v>
      </c>
      <c r="DK492">
        <f>($B$11*$D$9+$C$11*$D$9+$F$11*((FG492+EY492)/MAX(FG492+EY492+FH492, 0.1)*$I$9+FH492/MAX(FG492+EY492+FH492, 0.1)*$J$9))/($B$11+$C$11+$F$11)</f>
        <v>0</v>
      </c>
      <c r="DL492">
        <f>($B$11*$K$9+$C$11*$K$9+$F$11*((FG492+EY492)/MAX(FG492+EY492+FH492, 0.1)*$P$9+FH492/MAX(FG492+EY492+FH492, 0.1)*$Q$9))/($B$11+$C$11+$F$11)</f>
        <v>0</v>
      </c>
      <c r="DM492">
        <v>2.96</v>
      </c>
      <c r="DN492">
        <v>0.5</v>
      </c>
      <c r="DO492" t="s">
        <v>440</v>
      </c>
      <c r="DP492">
        <v>2</v>
      </c>
      <c r="DQ492" t="b">
        <v>1</v>
      </c>
      <c r="DR492">
        <v>1758654263.581481</v>
      </c>
      <c r="DS492">
        <v>1453.91037037037</v>
      </c>
      <c r="DT492">
        <v>1494.096296296296</v>
      </c>
      <c r="DU492">
        <v>23.5082</v>
      </c>
      <c r="DV492">
        <v>22.09826666666666</v>
      </c>
      <c r="DW492">
        <v>1454.335555555555</v>
      </c>
      <c r="DX492">
        <v>23.36486666666667</v>
      </c>
      <c r="DY492">
        <v>500.005</v>
      </c>
      <c r="DZ492">
        <v>90.38808518518519</v>
      </c>
      <c r="EA492">
        <v>0.0306186037037037</v>
      </c>
      <c r="EB492">
        <v>30.00003703703704</v>
      </c>
      <c r="EC492">
        <v>30.00157407407407</v>
      </c>
      <c r="ED492">
        <v>999.9000000000001</v>
      </c>
      <c r="EE492">
        <v>0</v>
      </c>
      <c r="EF492">
        <v>0</v>
      </c>
      <c r="EG492">
        <v>9997.619259259258</v>
      </c>
      <c r="EH492">
        <v>0</v>
      </c>
      <c r="EI492">
        <v>11.8598</v>
      </c>
      <c r="EJ492">
        <v>-40.1849925925926</v>
      </c>
      <c r="EK492">
        <v>1488.913333333333</v>
      </c>
      <c r="EL492">
        <v>1527.858518518519</v>
      </c>
      <c r="EM492">
        <v>1.409937037037037</v>
      </c>
      <c r="EN492">
        <v>1494.096296296296</v>
      </c>
      <c r="EO492">
        <v>22.09826666666666</v>
      </c>
      <c r="EP492">
        <v>2.124860740740741</v>
      </c>
      <c r="EQ492">
        <v>1.997418518518519</v>
      </c>
      <c r="ER492">
        <v>18.40677777777778</v>
      </c>
      <c r="ES492">
        <v>17.42388148148148</v>
      </c>
      <c r="ET492">
        <v>2000.022592592593</v>
      </c>
      <c r="EU492">
        <v>0.9799954444444444</v>
      </c>
      <c r="EV492">
        <v>0.02000471111111111</v>
      </c>
      <c r="EW492">
        <v>0</v>
      </c>
      <c r="EX492">
        <v>425.1360370370371</v>
      </c>
      <c r="EY492">
        <v>5.00097</v>
      </c>
      <c r="EZ492">
        <v>8638.284814814817</v>
      </c>
      <c r="FA492">
        <v>16707.73703703704</v>
      </c>
      <c r="FB492">
        <v>40.625</v>
      </c>
      <c r="FC492">
        <v>41</v>
      </c>
      <c r="FD492">
        <v>40.56199999999999</v>
      </c>
      <c r="FE492">
        <v>40.56666666666666</v>
      </c>
      <c r="FF492">
        <v>41.20099999999999</v>
      </c>
      <c r="FG492">
        <v>1955.108148148148</v>
      </c>
      <c r="FH492">
        <v>39.9125925925926</v>
      </c>
      <c r="FI492">
        <v>0</v>
      </c>
      <c r="FJ492">
        <v>1758654272.4</v>
      </c>
      <c r="FK492">
        <v>0</v>
      </c>
      <c r="FL492">
        <v>425.1069230769231</v>
      </c>
      <c r="FM492">
        <v>0.2616752073832494</v>
      </c>
      <c r="FN492">
        <v>-0.9846153895566202</v>
      </c>
      <c r="FO492">
        <v>8638.227692307693</v>
      </c>
      <c r="FP492">
        <v>15</v>
      </c>
      <c r="FQ492">
        <v>0</v>
      </c>
      <c r="FR492" t="s">
        <v>441</v>
      </c>
      <c r="FS492">
        <v>1747247426.5</v>
      </c>
      <c r="FT492">
        <v>1747247420.5</v>
      </c>
      <c r="FU492">
        <v>0</v>
      </c>
      <c r="FV492">
        <v>1.027</v>
      </c>
      <c r="FW492">
        <v>0.031</v>
      </c>
      <c r="FX492">
        <v>0.02</v>
      </c>
      <c r="FY492">
        <v>0.05</v>
      </c>
      <c r="FZ492">
        <v>420</v>
      </c>
      <c r="GA492">
        <v>16</v>
      </c>
      <c r="GB492">
        <v>0.01</v>
      </c>
      <c r="GC492">
        <v>0.1</v>
      </c>
      <c r="GD492">
        <v>-40.01498536585365</v>
      </c>
      <c r="GE492">
        <v>-2.943750522647971</v>
      </c>
      <c r="GF492">
        <v>0.3282422377073217</v>
      </c>
      <c r="GG492">
        <v>0</v>
      </c>
      <c r="GH492">
        <v>425.1215</v>
      </c>
      <c r="GI492">
        <v>-0.1502062644554682</v>
      </c>
      <c r="GJ492">
        <v>0.2228972659690365</v>
      </c>
      <c r="GK492">
        <v>-1</v>
      </c>
      <c r="GL492">
        <v>1.416481219512195</v>
      </c>
      <c r="GM492">
        <v>-0.1307738675958209</v>
      </c>
      <c r="GN492">
        <v>0.01377277310495583</v>
      </c>
      <c r="GO492">
        <v>0</v>
      </c>
      <c r="GP492">
        <v>0</v>
      </c>
      <c r="GQ492">
        <v>2</v>
      </c>
      <c r="GR492" t="s">
        <v>482</v>
      </c>
      <c r="GS492">
        <v>3.13621</v>
      </c>
      <c r="GT492">
        <v>2.69062</v>
      </c>
      <c r="GU492">
        <v>0.219597</v>
      </c>
      <c r="GV492">
        <v>0.221145</v>
      </c>
      <c r="GW492">
        <v>0.10471</v>
      </c>
      <c r="GX492">
        <v>0.09910380000000001</v>
      </c>
      <c r="GY492">
        <v>24810.9</v>
      </c>
      <c r="GZ492">
        <v>24808.3</v>
      </c>
      <c r="HA492">
        <v>29554.6</v>
      </c>
      <c r="HB492">
        <v>29436.4</v>
      </c>
      <c r="HC492">
        <v>34960</v>
      </c>
      <c r="HD492">
        <v>35129.4</v>
      </c>
      <c r="HE492">
        <v>41589</v>
      </c>
      <c r="HF492">
        <v>41824</v>
      </c>
      <c r="HG492">
        <v>1.92528</v>
      </c>
      <c r="HH492">
        <v>1.87755</v>
      </c>
      <c r="HI492">
        <v>0.100341</v>
      </c>
      <c r="HJ492">
        <v>0</v>
      </c>
      <c r="HK492">
        <v>28.3681</v>
      </c>
      <c r="HL492">
        <v>999.9</v>
      </c>
      <c r="HM492">
        <v>50.8</v>
      </c>
      <c r="HN492">
        <v>31.5</v>
      </c>
      <c r="HO492">
        <v>26.0877</v>
      </c>
      <c r="HP492">
        <v>61.8599</v>
      </c>
      <c r="HQ492">
        <v>25.7572</v>
      </c>
      <c r="HR492">
        <v>1</v>
      </c>
      <c r="HS492">
        <v>0.06609760000000001</v>
      </c>
      <c r="HT492">
        <v>-0.854959</v>
      </c>
      <c r="HU492">
        <v>20.3375</v>
      </c>
      <c r="HV492">
        <v>5.21504</v>
      </c>
      <c r="HW492">
        <v>12.0114</v>
      </c>
      <c r="HX492">
        <v>4.98895</v>
      </c>
      <c r="HY492">
        <v>3.28793</v>
      </c>
      <c r="HZ492">
        <v>9999</v>
      </c>
      <c r="IA492">
        <v>9999</v>
      </c>
      <c r="IB492">
        <v>9999</v>
      </c>
      <c r="IC492">
        <v>999.9</v>
      </c>
      <c r="ID492">
        <v>1.86757</v>
      </c>
      <c r="IE492">
        <v>1.86676</v>
      </c>
      <c r="IF492">
        <v>1.86603</v>
      </c>
      <c r="IG492">
        <v>1.866</v>
      </c>
      <c r="IH492">
        <v>1.86786</v>
      </c>
      <c r="II492">
        <v>1.87028</v>
      </c>
      <c r="IJ492">
        <v>1.86891</v>
      </c>
      <c r="IK492">
        <v>1.87042</v>
      </c>
      <c r="IL492">
        <v>0</v>
      </c>
      <c r="IM492">
        <v>0</v>
      </c>
      <c r="IN492">
        <v>0</v>
      </c>
      <c r="IO492">
        <v>0</v>
      </c>
      <c r="IP492" t="s">
        <v>443</v>
      </c>
      <c r="IQ492" t="s">
        <v>444</v>
      </c>
      <c r="IR492" t="s">
        <v>445</v>
      </c>
      <c r="IS492" t="s">
        <v>445</v>
      </c>
      <c r="IT492" t="s">
        <v>445</v>
      </c>
      <c r="IU492" t="s">
        <v>445</v>
      </c>
      <c r="IV492">
        <v>0</v>
      </c>
      <c r="IW492">
        <v>100</v>
      </c>
      <c r="IX492">
        <v>100</v>
      </c>
      <c r="IY492">
        <v>-0.44</v>
      </c>
      <c r="IZ492">
        <v>0.1431</v>
      </c>
      <c r="JA492">
        <v>0.1520806729546384</v>
      </c>
      <c r="JB492">
        <v>0.0003178419753343253</v>
      </c>
      <c r="JC492">
        <v>-6.012475575984678E-07</v>
      </c>
      <c r="JD492">
        <v>7.594320938325871E-11</v>
      </c>
      <c r="JE492">
        <v>-0.06537213769188976</v>
      </c>
      <c r="JF492">
        <v>-0.002779077146552394</v>
      </c>
      <c r="JG492">
        <v>0.0007843295920201409</v>
      </c>
      <c r="JH492">
        <v>-1.211717912536145E-05</v>
      </c>
      <c r="JI492">
        <v>4</v>
      </c>
      <c r="JJ492">
        <v>2338</v>
      </c>
      <c r="JK492">
        <v>1</v>
      </c>
      <c r="JL492">
        <v>27</v>
      </c>
      <c r="JM492">
        <v>190114.1</v>
      </c>
      <c r="JN492">
        <v>190114.2</v>
      </c>
      <c r="JO492">
        <v>2.9248</v>
      </c>
      <c r="JP492">
        <v>2.24121</v>
      </c>
      <c r="JQ492">
        <v>1.39771</v>
      </c>
      <c r="JR492">
        <v>2.34741</v>
      </c>
      <c r="JS492">
        <v>1.49536</v>
      </c>
      <c r="JT492">
        <v>2.52563</v>
      </c>
      <c r="JU492">
        <v>36.5051</v>
      </c>
      <c r="JV492">
        <v>24.07</v>
      </c>
      <c r="JW492">
        <v>18</v>
      </c>
      <c r="JX492">
        <v>488.554</v>
      </c>
      <c r="JY492">
        <v>448.549</v>
      </c>
      <c r="JZ492">
        <v>28.4802</v>
      </c>
      <c r="KA492">
        <v>28.4511</v>
      </c>
      <c r="KB492">
        <v>30.0001</v>
      </c>
      <c r="KC492">
        <v>28.2794</v>
      </c>
      <c r="KD492">
        <v>28.2079</v>
      </c>
      <c r="KE492">
        <v>58.5561</v>
      </c>
      <c r="KF492">
        <v>22.257</v>
      </c>
      <c r="KG492">
        <v>61.7553</v>
      </c>
      <c r="KH492">
        <v>28.5342</v>
      </c>
      <c r="KI492">
        <v>1536.71</v>
      </c>
      <c r="KJ492">
        <v>22.2217</v>
      </c>
      <c r="KK492">
        <v>101.009</v>
      </c>
      <c r="KL492">
        <v>100.569</v>
      </c>
    </row>
    <row r="493" spans="1:298">
      <c r="A493">
        <v>477</v>
      </c>
      <c r="B493">
        <v>1758654276.1</v>
      </c>
      <c r="C493">
        <v>12650.09999990463</v>
      </c>
      <c r="D493" t="s">
        <v>1402</v>
      </c>
      <c r="E493" t="s">
        <v>1403</v>
      </c>
      <c r="F493">
        <v>5</v>
      </c>
      <c r="G493" t="s">
        <v>1219</v>
      </c>
      <c r="H493" t="s">
        <v>437</v>
      </c>
      <c r="I493" t="s">
        <v>438</v>
      </c>
      <c r="J493">
        <v>1758654268.6</v>
      </c>
      <c r="K493">
        <f>(L493)/1000</f>
        <v>0</v>
      </c>
      <c r="L493">
        <f>IF(DQ493, AO493, AI493)</f>
        <v>0</v>
      </c>
      <c r="M493">
        <f>IF(DQ493, AJ493, AH493)</f>
        <v>0</v>
      </c>
      <c r="N493">
        <f>DS493 - IF(AV493&gt;1, M493*DM493*100.0/(AX493), 0)</f>
        <v>0</v>
      </c>
      <c r="O493">
        <f>((U493-K493/2)*N493-M493)/(U493+K493/2)</f>
        <v>0</v>
      </c>
      <c r="P493">
        <f>O493*(DZ493+EA493)/1000.0</f>
        <v>0</v>
      </c>
      <c r="Q493">
        <f>(DS493 - IF(AV493&gt;1, M493*DM493*100.0/(AX493), 0))*(DZ493+EA493)/1000.0</f>
        <v>0</v>
      </c>
      <c r="R493">
        <f>2.0/((1/T493-1/S493)+SIGN(T493)*SQRT((1/T493-1/S493)*(1/T493-1/S493) + 4*DN493/((DN493+1)*(DN493+1))*(2*1/T493*1/S493-1/S493*1/S493)))</f>
        <v>0</v>
      </c>
      <c r="S493">
        <f>IF(LEFT(DO493,1)&lt;&gt;"0",IF(LEFT(DO493,1)="1",3.0,DP493),$D$5+$E$5*(EG493*DZ493/($K$5*1000))+$F$5*(EG493*DZ493/($K$5*1000))*MAX(MIN(DM493,$J$5),$I$5)*MAX(MIN(DM493,$J$5),$I$5)+$G$5*MAX(MIN(DM493,$J$5),$I$5)*(EG493*DZ493/($K$5*1000))+$H$5*(EG493*DZ493/($K$5*1000))*(EG493*DZ493/($K$5*1000)))</f>
        <v>0</v>
      </c>
      <c r="T493">
        <f>K493*(1000-(1000*0.61365*exp(17.502*X493/(240.97+X493))/(DZ493+EA493)+DU493)/2)/(1000*0.61365*exp(17.502*X493/(240.97+X493))/(DZ493+EA493)-DU493)</f>
        <v>0</v>
      </c>
      <c r="U493">
        <f>1/((DN493+1)/(R493/1.6)+1/(S493/1.37)) + DN493/((DN493+1)/(R493/1.6) + DN493/(S493/1.37))</f>
        <v>0</v>
      </c>
      <c r="V493">
        <f>(DI493*DL493)</f>
        <v>0</v>
      </c>
      <c r="W493">
        <f>(EB493+(V493+2*0.95*5.67E-8*(((EB493+$B$7)+273)^4-(EB493+273)^4)-44100*K493)/(1.84*29.3*S493+8*0.95*5.67E-8*(EB493+273)^3))</f>
        <v>0</v>
      </c>
      <c r="X493">
        <f>($C$7*EC493+$D$7*ED493+$E$7*W493)</f>
        <v>0</v>
      </c>
      <c r="Y493">
        <f>0.61365*exp(17.502*X493/(240.97+X493))</f>
        <v>0</v>
      </c>
      <c r="Z493">
        <f>(AA493/AB493*100)</f>
        <v>0</v>
      </c>
      <c r="AA493">
        <f>DU493*(DZ493+EA493)/1000</f>
        <v>0</v>
      </c>
      <c r="AB493">
        <f>0.61365*exp(17.502*EB493/(240.97+EB493))</f>
        <v>0</v>
      </c>
      <c r="AC493">
        <f>(Y493-DU493*(DZ493+EA493)/1000)</f>
        <v>0</v>
      </c>
      <c r="AD493">
        <f>(-K493*44100)</f>
        <v>0</v>
      </c>
      <c r="AE493">
        <f>2*29.3*S493*0.92*(EB493-X493)</f>
        <v>0</v>
      </c>
      <c r="AF493">
        <f>2*0.95*5.67E-8*(((EB493+$B$7)+273)^4-(X493+273)^4)</f>
        <v>0</v>
      </c>
      <c r="AG493">
        <f>V493+AF493+AD493+AE493</f>
        <v>0</v>
      </c>
      <c r="AH493">
        <f>DY493*AV493*(DT493-DS493*(1000-AV493*DV493)/(1000-AV493*DU493))/(100*DM493)</f>
        <v>0</v>
      </c>
      <c r="AI493">
        <f>1000*DY493*AV493*(DU493-DV493)/(100*DM493*(1000-AV493*DU493))</f>
        <v>0</v>
      </c>
      <c r="AJ493">
        <f>(AK493 - AL493 - DZ493*1E3/(8.314*(EB493+273.15)) * AN493/DY493 * AM493) * DY493/(100*DM493) * (1000 - DV493)/1000</f>
        <v>0</v>
      </c>
      <c r="AK493">
        <v>1560.409436498382</v>
      </c>
      <c r="AL493">
        <v>1529.900484848484</v>
      </c>
      <c r="AM493">
        <v>3.437589272070166</v>
      </c>
      <c r="AN493">
        <v>64.96045199614291</v>
      </c>
      <c r="AO493">
        <f>(AQ493 - AP493 + DZ493*1E3/(8.314*(EB493+273.15)) * AS493/DY493 * AR493) * DY493/(100*DM493) * 1000/(1000 - AQ493)</f>
        <v>0</v>
      </c>
      <c r="AP493">
        <v>22.10259236989057</v>
      </c>
      <c r="AQ493">
        <v>23.48500606060604</v>
      </c>
      <c r="AR493">
        <v>-6.172270282068115E-05</v>
      </c>
      <c r="AS493">
        <v>107.0869197867366</v>
      </c>
      <c r="AT493">
        <v>1</v>
      </c>
      <c r="AU493">
        <v>0</v>
      </c>
      <c r="AV493">
        <f>IF(AT493*$H$13&gt;=AX493,1.0,(AX493/(AX493-AT493*$H$13)))</f>
        <v>0</v>
      </c>
      <c r="AW493">
        <f>(AV493-1)*100</f>
        <v>0</v>
      </c>
      <c r="AX493">
        <f>MAX(0,($B$13+$C$13*EG493)/(1+$D$13*EG493)*DZ493/(EB493+273)*$E$13)</f>
        <v>0</v>
      </c>
      <c r="AY493" t="s">
        <v>439</v>
      </c>
      <c r="AZ493" t="s">
        <v>439</v>
      </c>
      <c r="BA493">
        <v>0</v>
      </c>
      <c r="BB493">
        <v>0</v>
      </c>
      <c r="BC493">
        <f>1-BA493/BB493</f>
        <v>0</v>
      </c>
      <c r="BD493">
        <v>0</v>
      </c>
      <c r="BE493" t="s">
        <v>439</v>
      </c>
      <c r="BF493" t="s">
        <v>439</v>
      </c>
      <c r="BG493">
        <v>0</v>
      </c>
      <c r="BH493">
        <v>0</v>
      </c>
      <c r="BI493">
        <f>1-BG493/BH493</f>
        <v>0</v>
      </c>
      <c r="BJ493">
        <v>0.5</v>
      </c>
      <c r="BK493">
        <f>DJ493</f>
        <v>0</v>
      </c>
      <c r="BL493">
        <f>M493</f>
        <v>0</v>
      </c>
      <c r="BM493">
        <f>BI493*BJ493*BK493</f>
        <v>0</v>
      </c>
      <c r="BN493">
        <f>(BL493-BD493)/BK493</f>
        <v>0</v>
      </c>
      <c r="BO493">
        <f>(BB493-BH493)/BH493</f>
        <v>0</v>
      </c>
      <c r="BP493">
        <f>BA493/(BC493+BA493/BH493)</f>
        <v>0</v>
      </c>
      <c r="BQ493" t="s">
        <v>439</v>
      </c>
      <c r="BR493">
        <v>0</v>
      </c>
      <c r="BS493">
        <f>IF(BR493&lt;&gt;0, BR493, BP493)</f>
        <v>0</v>
      </c>
      <c r="BT493">
        <f>1-BS493/BH493</f>
        <v>0</v>
      </c>
      <c r="BU493">
        <f>(BH493-BG493)/(BH493-BS493)</f>
        <v>0</v>
      </c>
      <c r="BV493">
        <f>(BB493-BH493)/(BB493-BS493)</f>
        <v>0</v>
      </c>
      <c r="BW493">
        <f>(BH493-BG493)/(BH493-BA493)</f>
        <v>0</v>
      </c>
      <c r="BX493">
        <f>(BB493-BH493)/(BB493-BA493)</f>
        <v>0</v>
      </c>
      <c r="BY493">
        <f>(BU493*BS493/BG493)</f>
        <v>0</v>
      </c>
      <c r="BZ493">
        <f>(1-BY493)</f>
        <v>0</v>
      </c>
      <c r="DI493">
        <f>$B$11*EH493+$C$11*EI493+$F$11*ET493*(1-EW493)</f>
        <v>0</v>
      </c>
      <c r="DJ493">
        <f>DI493*DK493</f>
        <v>0</v>
      </c>
      <c r="DK493">
        <f>($B$11*$D$9+$C$11*$D$9+$F$11*((FG493+EY493)/MAX(FG493+EY493+FH493, 0.1)*$I$9+FH493/MAX(FG493+EY493+FH493, 0.1)*$J$9))/($B$11+$C$11+$F$11)</f>
        <v>0</v>
      </c>
      <c r="DL493">
        <f>($B$11*$K$9+$C$11*$K$9+$F$11*((FG493+EY493)/MAX(FG493+EY493+FH493, 0.1)*$P$9+FH493/MAX(FG493+EY493+FH493, 0.1)*$Q$9))/($B$11+$C$11+$F$11)</f>
        <v>0</v>
      </c>
      <c r="DM493">
        <v>2.96</v>
      </c>
      <c r="DN493">
        <v>0.5</v>
      </c>
      <c r="DO493" t="s">
        <v>440</v>
      </c>
      <c r="DP493">
        <v>2</v>
      </c>
      <c r="DQ493" t="b">
        <v>1</v>
      </c>
      <c r="DR493">
        <v>1758654268.6</v>
      </c>
      <c r="DS493">
        <v>1470.615925925926</v>
      </c>
      <c r="DT493">
        <v>1510.958518518519</v>
      </c>
      <c r="DU493">
        <v>23.49934074074075</v>
      </c>
      <c r="DV493">
        <v>22.10068148148148</v>
      </c>
      <c r="DW493">
        <v>1471.056296296296</v>
      </c>
      <c r="DX493">
        <v>23.35613333333334</v>
      </c>
      <c r="DY493">
        <v>499.9988888888889</v>
      </c>
      <c r="DZ493">
        <v>90.38866296296294</v>
      </c>
      <c r="EA493">
        <v>0.03058147407407407</v>
      </c>
      <c r="EB493">
        <v>29.99516666666667</v>
      </c>
      <c r="EC493">
        <v>30.00207037037037</v>
      </c>
      <c r="ED493">
        <v>999.9000000000001</v>
      </c>
      <c r="EE493">
        <v>0</v>
      </c>
      <c r="EF493">
        <v>0</v>
      </c>
      <c r="EG493">
        <v>9999.906666666668</v>
      </c>
      <c r="EH493">
        <v>0</v>
      </c>
      <c r="EI493">
        <v>11.8598</v>
      </c>
      <c r="EJ493">
        <v>-40.34232222222222</v>
      </c>
      <c r="EK493">
        <v>1506.006296296296</v>
      </c>
      <c r="EL493">
        <v>1545.106296296296</v>
      </c>
      <c r="EM493">
        <v>1.398662592592592</v>
      </c>
      <c r="EN493">
        <v>1510.958518518519</v>
      </c>
      <c r="EO493">
        <v>22.10068148148148</v>
      </c>
      <c r="EP493">
        <v>2.124073333333333</v>
      </c>
      <c r="EQ493">
        <v>1.99765</v>
      </c>
      <c r="ER493">
        <v>18.40087407407407</v>
      </c>
      <c r="ES493">
        <v>17.42571481481482</v>
      </c>
      <c r="ET493">
        <v>2000.016666666667</v>
      </c>
      <c r="EU493">
        <v>0.9799942222222221</v>
      </c>
      <c r="EV493">
        <v>0.02000595555555556</v>
      </c>
      <c r="EW493">
        <v>0</v>
      </c>
      <c r="EX493">
        <v>425.1464074074074</v>
      </c>
      <c r="EY493">
        <v>5.00097</v>
      </c>
      <c r="EZ493">
        <v>8637.953703703704</v>
      </c>
      <c r="FA493">
        <v>16707.67777777778</v>
      </c>
      <c r="FB493">
        <v>40.625</v>
      </c>
      <c r="FC493">
        <v>41</v>
      </c>
      <c r="FD493">
        <v>40.56199999999999</v>
      </c>
      <c r="FE493">
        <v>40.56199999999999</v>
      </c>
      <c r="FF493">
        <v>41.19866666666666</v>
      </c>
      <c r="FG493">
        <v>1955.1</v>
      </c>
      <c r="FH493">
        <v>39.91555555555556</v>
      </c>
      <c r="FI493">
        <v>0</v>
      </c>
      <c r="FJ493">
        <v>1758654277.2</v>
      </c>
      <c r="FK493">
        <v>0</v>
      </c>
      <c r="FL493">
        <v>425.1204615384615</v>
      </c>
      <c r="FM493">
        <v>0.004239322644239143</v>
      </c>
      <c r="FN493">
        <v>-3.251965834955072</v>
      </c>
      <c r="FO493">
        <v>8637.938461538462</v>
      </c>
      <c r="FP493">
        <v>15</v>
      </c>
      <c r="FQ493">
        <v>0</v>
      </c>
      <c r="FR493" t="s">
        <v>441</v>
      </c>
      <c r="FS493">
        <v>1747247426.5</v>
      </c>
      <c r="FT493">
        <v>1747247420.5</v>
      </c>
      <c r="FU493">
        <v>0</v>
      </c>
      <c r="FV493">
        <v>1.027</v>
      </c>
      <c r="FW493">
        <v>0.031</v>
      </c>
      <c r="FX493">
        <v>0.02</v>
      </c>
      <c r="FY493">
        <v>0.05</v>
      </c>
      <c r="FZ493">
        <v>420</v>
      </c>
      <c r="GA493">
        <v>16</v>
      </c>
      <c r="GB493">
        <v>0.01</v>
      </c>
      <c r="GC493">
        <v>0.1</v>
      </c>
      <c r="GD493">
        <v>-40.24429249999999</v>
      </c>
      <c r="GE493">
        <v>-1.751186116322634</v>
      </c>
      <c r="GF493">
        <v>0.1985071263046993</v>
      </c>
      <c r="GG493">
        <v>0</v>
      </c>
      <c r="GH493">
        <v>425.1349411764706</v>
      </c>
      <c r="GI493">
        <v>0.4111535516973238</v>
      </c>
      <c r="GJ493">
        <v>0.2270077662802705</v>
      </c>
      <c r="GK493">
        <v>-1</v>
      </c>
      <c r="GL493">
        <v>1.4056175</v>
      </c>
      <c r="GM493">
        <v>-0.1212668667917498</v>
      </c>
      <c r="GN493">
        <v>0.01200475567223257</v>
      </c>
      <c r="GO493">
        <v>0</v>
      </c>
      <c r="GP493">
        <v>0</v>
      </c>
      <c r="GQ493">
        <v>2</v>
      </c>
      <c r="GR493" t="s">
        <v>482</v>
      </c>
      <c r="GS493">
        <v>3.13605</v>
      </c>
      <c r="GT493">
        <v>2.69088</v>
      </c>
      <c r="GU493">
        <v>0.221097</v>
      </c>
      <c r="GV493">
        <v>0.222596</v>
      </c>
      <c r="GW493">
        <v>0.10468</v>
      </c>
      <c r="GX493">
        <v>0.09918399999999999</v>
      </c>
      <c r="GY493">
        <v>24763.7</v>
      </c>
      <c r="GZ493">
        <v>24761.9</v>
      </c>
      <c r="HA493">
        <v>29555.1</v>
      </c>
      <c r="HB493">
        <v>29436.2</v>
      </c>
      <c r="HC493">
        <v>34962</v>
      </c>
      <c r="HD493">
        <v>35126</v>
      </c>
      <c r="HE493">
        <v>41590</v>
      </c>
      <c r="HF493">
        <v>41823.7</v>
      </c>
      <c r="HG493">
        <v>1.925</v>
      </c>
      <c r="HH493">
        <v>1.87815</v>
      </c>
      <c r="HI493">
        <v>0.100415</v>
      </c>
      <c r="HJ493">
        <v>0</v>
      </c>
      <c r="HK493">
        <v>28.3661</v>
      </c>
      <c r="HL493">
        <v>999.9</v>
      </c>
      <c r="HM493">
        <v>50.8</v>
      </c>
      <c r="HN493">
        <v>31.5</v>
      </c>
      <c r="HO493">
        <v>26.0869</v>
      </c>
      <c r="HP493">
        <v>62.0199</v>
      </c>
      <c r="HQ493">
        <v>25.8854</v>
      </c>
      <c r="HR493">
        <v>1</v>
      </c>
      <c r="HS493">
        <v>0.0660061</v>
      </c>
      <c r="HT493">
        <v>-0.602367</v>
      </c>
      <c r="HU493">
        <v>20.3387</v>
      </c>
      <c r="HV493">
        <v>5.21459</v>
      </c>
      <c r="HW493">
        <v>12.0111</v>
      </c>
      <c r="HX493">
        <v>4.989</v>
      </c>
      <c r="HY493">
        <v>3.28798</v>
      </c>
      <c r="HZ493">
        <v>9999</v>
      </c>
      <c r="IA493">
        <v>9999</v>
      </c>
      <c r="IB493">
        <v>9999</v>
      </c>
      <c r="IC493">
        <v>999.9</v>
      </c>
      <c r="ID493">
        <v>1.86756</v>
      </c>
      <c r="IE493">
        <v>1.86675</v>
      </c>
      <c r="IF493">
        <v>1.86603</v>
      </c>
      <c r="IG493">
        <v>1.86601</v>
      </c>
      <c r="IH493">
        <v>1.86786</v>
      </c>
      <c r="II493">
        <v>1.87028</v>
      </c>
      <c r="IJ493">
        <v>1.86892</v>
      </c>
      <c r="IK493">
        <v>1.87043</v>
      </c>
      <c r="IL493">
        <v>0</v>
      </c>
      <c r="IM493">
        <v>0</v>
      </c>
      <c r="IN493">
        <v>0</v>
      </c>
      <c r="IO493">
        <v>0</v>
      </c>
      <c r="IP493" t="s">
        <v>443</v>
      </c>
      <c r="IQ493" t="s">
        <v>444</v>
      </c>
      <c r="IR493" t="s">
        <v>445</v>
      </c>
      <c r="IS493" t="s">
        <v>445</v>
      </c>
      <c r="IT493" t="s">
        <v>445</v>
      </c>
      <c r="IU493" t="s">
        <v>445</v>
      </c>
      <c r="IV493">
        <v>0</v>
      </c>
      <c r="IW493">
        <v>100</v>
      </c>
      <c r="IX493">
        <v>100</v>
      </c>
      <c r="IY493">
        <v>-0.47</v>
      </c>
      <c r="IZ493">
        <v>0.143</v>
      </c>
      <c r="JA493">
        <v>0.1520806729546384</v>
      </c>
      <c r="JB493">
        <v>0.0003178419753343253</v>
      </c>
      <c r="JC493">
        <v>-6.012475575984678E-07</v>
      </c>
      <c r="JD493">
        <v>7.594320938325871E-11</v>
      </c>
      <c r="JE493">
        <v>-0.06537213769188976</v>
      </c>
      <c r="JF493">
        <v>-0.002779077146552394</v>
      </c>
      <c r="JG493">
        <v>0.0007843295920201409</v>
      </c>
      <c r="JH493">
        <v>-1.211717912536145E-05</v>
      </c>
      <c r="JI493">
        <v>4</v>
      </c>
      <c r="JJ493">
        <v>2338</v>
      </c>
      <c r="JK493">
        <v>1</v>
      </c>
      <c r="JL493">
        <v>27</v>
      </c>
      <c r="JM493">
        <v>190114.2</v>
      </c>
      <c r="JN493">
        <v>190114.3</v>
      </c>
      <c r="JO493">
        <v>2.948</v>
      </c>
      <c r="JP493">
        <v>2.22168</v>
      </c>
      <c r="JQ493">
        <v>1.39648</v>
      </c>
      <c r="JR493">
        <v>2.34619</v>
      </c>
      <c r="JS493">
        <v>1.49536</v>
      </c>
      <c r="JT493">
        <v>2.64771</v>
      </c>
      <c r="JU493">
        <v>36.5051</v>
      </c>
      <c r="JV493">
        <v>24.0612</v>
      </c>
      <c r="JW493">
        <v>18</v>
      </c>
      <c r="JX493">
        <v>488.381</v>
      </c>
      <c r="JY493">
        <v>448.921</v>
      </c>
      <c r="JZ493">
        <v>28.5304</v>
      </c>
      <c r="KA493">
        <v>28.4487</v>
      </c>
      <c r="KB493">
        <v>30</v>
      </c>
      <c r="KC493">
        <v>28.2794</v>
      </c>
      <c r="KD493">
        <v>28.2079</v>
      </c>
      <c r="KE493">
        <v>59.1016</v>
      </c>
      <c r="KF493">
        <v>21.9577</v>
      </c>
      <c r="KG493">
        <v>61.7553</v>
      </c>
      <c r="KH493">
        <v>28.517</v>
      </c>
      <c r="KI493">
        <v>1556.74</v>
      </c>
      <c r="KJ493">
        <v>22.2594</v>
      </c>
      <c r="KK493">
        <v>101.011</v>
      </c>
      <c r="KL493">
        <v>100.569</v>
      </c>
    </row>
    <row r="494" spans="1:298">
      <c r="A494">
        <v>478</v>
      </c>
      <c r="B494">
        <v>1758654281.1</v>
      </c>
      <c r="C494">
        <v>12655.09999990463</v>
      </c>
      <c r="D494" t="s">
        <v>1404</v>
      </c>
      <c r="E494" t="s">
        <v>1405</v>
      </c>
      <c r="F494">
        <v>5</v>
      </c>
      <c r="G494" t="s">
        <v>1219</v>
      </c>
      <c r="H494" t="s">
        <v>437</v>
      </c>
      <c r="I494" t="s">
        <v>438</v>
      </c>
      <c r="J494">
        <v>1758654273.314285</v>
      </c>
      <c r="K494">
        <f>(L494)/1000</f>
        <v>0</v>
      </c>
      <c r="L494">
        <f>IF(DQ494, AO494, AI494)</f>
        <v>0</v>
      </c>
      <c r="M494">
        <f>IF(DQ494, AJ494, AH494)</f>
        <v>0</v>
      </c>
      <c r="N494">
        <f>DS494 - IF(AV494&gt;1, M494*DM494*100.0/(AX494), 0)</f>
        <v>0</v>
      </c>
      <c r="O494">
        <f>((U494-K494/2)*N494-M494)/(U494+K494/2)</f>
        <v>0</v>
      </c>
      <c r="P494">
        <f>O494*(DZ494+EA494)/1000.0</f>
        <v>0</v>
      </c>
      <c r="Q494">
        <f>(DS494 - IF(AV494&gt;1, M494*DM494*100.0/(AX494), 0))*(DZ494+EA494)/1000.0</f>
        <v>0</v>
      </c>
      <c r="R494">
        <f>2.0/((1/T494-1/S494)+SIGN(T494)*SQRT((1/T494-1/S494)*(1/T494-1/S494) + 4*DN494/((DN494+1)*(DN494+1))*(2*1/T494*1/S494-1/S494*1/S494)))</f>
        <v>0</v>
      </c>
      <c r="S494">
        <f>IF(LEFT(DO494,1)&lt;&gt;"0",IF(LEFT(DO494,1)="1",3.0,DP494),$D$5+$E$5*(EG494*DZ494/($K$5*1000))+$F$5*(EG494*DZ494/($K$5*1000))*MAX(MIN(DM494,$J$5),$I$5)*MAX(MIN(DM494,$J$5),$I$5)+$G$5*MAX(MIN(DM494,$J$5),$I$5)*(EG494*DZ494/($K$5*1000))+$H$5*(EG494*DZ494/($K$5*1000))*(EG494*DZ494/($K$5*1000)))</f>
        <v>0</v>
      </c>
      <c r="T494">
        <f>K494*(1000-(1000*0.61365*exp(17.502*X494/(240.97+X494))/(DZ494+EA494)+DU494)/2)/(1000*0.61365*exp(17.502*X494/(240.97+X494))/(DZ494+EA494)-DU494)</f>
        <v>0</v>
      </c>
      <c r="U494">
        <f>1/((DN494+1)/(R494/1.6)+1/(S494/1.37)) + DN494/((DN494+1)/(R494/1.6) + DN494/(S494/1.37))</f>
        <v>0</v>
      </c>
      <c r="V494">
        <f>(DI494*DL494)</f>
        <v>0</v>
      </c>
      <c r="W494">
        <f>(EB494+(V494+2*0.95*5.67E-8*(((EB494+$B$7)+273)^4-(EB494+273)^4)-44100*K494)/(1.84*29.3*S494+8*0.95*5.67E-8*(EB494+273)^3))</f>
        <v>0</v>
      </c>
      <c r="X494">
        <f>($C$7*EC494+$D$7*ED494+$E$7*W494)</f>
        <v>0</v>
      </c>
      <c r="Y494">
        <f>0.61365*exp(17.502*X494/(240.97+X494))</f>
        <v>0</v>
      </c>
      <c r="Z494">
        <f>(AA494/AB494*100)</f>
        <v>0</v>
      </c>
      <c r="AA494">
        <f>DU494*(DZ494+EA494)/1000</f>
        <v>0</v>
      </c>
      <c r="AB494">
        <f>0.61365*exp(17.502*EB494/(240.97+EB494))</f>
        <v>0</v>
      </c>
      <c r="AC494">
        <f>(Y494-DU494*(DZ494+EA494)/1000)</f>
        <v>0</v>
      </c>
      <c r="AD494">
        <f>(-K494*44100)</f>
        <v>0</v>
      </c>
      <c r="AE494">
        <f>2*29.3*S494*0.92*(EB494-X494)</f>
        <v>0</v>
      </c>
      <c r="AF494">
        <f>2*0.95*5.67E-8*(((EB494+$B$7)+273)^4-(X494+273)^4)</f>
        <v>0</v>
      </c>
      <c r="AG494">
        <f>V494+AF494+AD494+AE494</f>
        <v>0</v>
      </c>
      <c r="AH494">
        <f>DY494*AV494*(DT494-DS494*(1000-AV494*DV494)/(1000-AV494*DU494))/(100*DM494)</f>
        <v>0</v>
      </c>
      <c r="AI494">
        <f>1000*DY494*AV494*(DU494-DV494)/(100*DM494*(1000-AV494*DU494))</f>
        <v>0</v>
      </c>
      <c r="AJ494">
        <f>(AK494 - AL494 - DZ494*1E3/(8.314*(EB494+273.15)) * AN494/DY494 * AM494) * DY494/(100*DM494) * (1000 - DV494)/1000</f>
        <v>0</v>
      </c>
      <c r="AK494">
        <v>1577.358543363117</v>
      </c>
      <c r="AL494">
        <v>1546.970787878788</v>
      </c>
      <c r="AM494">
        <v>3.424420944186648</v>
      </c>
      <c r="AN494">
        <v>64.96045199614291</v>
      </c>
      <c r="AO494">
        <f>(AQ494 - AP494 + DZ494*1E3/(8.314*(EB494+273.15)) * AS494/DY494 * AR494) * DY494/(100*DM494) * 1000/(1000 - AQ494)</f>
        <v>0</v>
      </c>
      <c r="AP494">
        <v>22.15571219186476</v>
      </c>
      <c r="AQ494">
        <v>23.49082181818183</v>
      </c>
      <c r="AR494">
        <v>4.895990589453461E-05</v>
      </c>
      <c r="AS494">
        <v>107.0869197867366</v>
      </c>
      <c r="AT494">
        <v>1</v>
      </c>
      <c r="AU494">
        <v>0</v>
      </c>
      <c r="AV494">
        <f>IF(AT494*$H$13&gt;=AX494,1.0,(AX494/(AX494-AT494*$H$13)))</f>
        <v>0</v>
      </c>
      <c r="AW494">
        <f>(AV494-1)*100</f>
        <v>0</v>
      </c>
      <c r="AX494">
        <f>MAX(0,($B$13+$C$13*EG494)/(1+$D$13*EG494)*DZ494/(EB494+273)*$E$13)</f>
        <v>0</v>
      </c>
      <c r="AY494" t="s">
        <v>439</v>
      </c>
      <c r="AZ494" t="s">
        <v>439</v>
      </c>
      <c r="BA494">
        <v>0</v>
      </c>
      <c r="BB494">
        <v>0</v>
      </c>
      <c r="BC494">
        <f>1-BA494/BB494</f>
        <v>0</v>
      </c>
      <c r="BD494">
        <v>0</v>
      </c>
      <c r="BE494" t="s">
        <v>439</v>
      </c>
      <c r="BF494" t="s">
        <v>439</v>
      </c>
      <c r="BG494">
        <v>0</v>
      </c>
      <c r="BH494">
        <v>0</v>
      </c>
      <c r="BI494">
        <f>1-BG494/BH494</f>
        <v>0</v>
      </c>
      <c r="BJ494">
        <v>0.5</v>
      </c>
      <c r="BK494">
        <f>DJ494</f>
        <v>0</v>
      </c>
      <c r="BL494">
        <f>M494</f>
        <v>0</v>
      </c>
      <c r="BM494">
        <f>BI494*BJ494*BK494</f>
        <v>0</v>
      </c>
      <c r="BN494">
        <f>(BL494-BD494)/BK494</f>
        <v>0</v>
      </c>
      <c r="BO494">
        <f>(BB494-BH494)/BH494</f>
        <v>0</v>
      </c>
      <c r="BP494">
        <f>BA494/(BC494+BA494/BH494)</f>
        <v>0</v>
      </c>
      <c r="BQ494" t="s">
        <v>439</v>
      </c>
      <c r="BR494">
        <v>0</v>
      </c>
      <c r="BS494">
        <f>IF(BR494&lt;&gt;0, BR494, BP494)</f>
        <v>0</v>
      </c>
      <c r="BT494">
        <f>1-BS494/BH494</f>
        <v>0</v>
      </c>
      <c r="BU494">
        <f>(BH494-BG494)/(BH494-BS494)</f>
        <v>0</v>
      </c>
      <c r="BV494">
        <f>(BB494-BH494)/(BB494-BS494)</f>
        <v>0</v>
      </c>
      <c r="BW494">
        <f>(BH494-BG494)/(BH494-BA494)</f>
        <v>0</v>
      </c>
      <c r="BX494">
        <f>(BB494-BH494)/(BB494-BA494)</f>
        <v>0</v>
      </c>
      <c r="BY494">
        <f>(BU494*BS494/BG494)</f>
        <v>0</v>
      </c>
      <c r="BZ494">
        <f>(1-BY494)</f>
        <v>0</v>
      </c>
      <c r="DI494">
        <f>$B$11*EH494+$C$11*EI494+$F$11*ET494*(1-EW494)</f>
        <v>0</v>
      </c>
      <c r="DJ494">
        <f>DI494*DK494</f>
        <v>0</v>
      </c>
      <c r="DK494">
        <f>($B$11*$D$9+$C$11*$D$9+$F$11*((FG494+EY494)/MAX(FG494+EY494+FH494, 0.1)*$I$9+FH494/MAX(FG494+EY494+FH494, 0.1)*$J$9))/($B$11+$C$11+$F$11)</f>
        <v>0</v>
      </c>
      <c r="DL494">
        <f>($B$11*$K$9+$C$11*$K$9+$F$11*((FG494+EY494)/MAX(FG494+EY494+FH494, 0.1)*$P$9+FH494/MAX(FG494+EY494+FH494, 0.1)*$Q$9))/($B$11+$C$11+$F$11)</f>
        <v>0</v>
      </c>
      <c r="DM494">
        <v>2.96</v>
      </c>
      <c r="DN494">
        <v>0.5</v>
      </c>
      <c r="DO494" t="s">
        <v>440</v>
      </c>
      <c r="DP494">
        <v>2</v>
      </c>
      <c r="DQ494" t="b">
        <v>1</v>
      </c>
      <c r="DR494">
        <v>1758654273.314285</v>
      </c>
      <c r="DS494">
        <v>1486.321071428571</v>
      </c>
      <c r="DT494">
        <v>1526.711071428572</v>
      </c>
      <c r="DU494">
        <v>23.49252857142857</v>
      </c>
      <c r="DV494">
        <v>22.11722857142857</v>
      </c>
      <c r="DW494">
        <v>1486.776071428571</v>
      </c>
      <c r="DX494">
        <v>23.34942142857143</v>
      </c>
      <c r="DY494">
        <v>500.0108571428572</v>
      </c>
      <c r="DZ494">
        <v>90.38761428571429</v>
      </c>
      <c r="EA494">
        <v>0.03059268571428572</v>
      </c>
      <c r="EB494">
        <v>29.99132857142857</v>
      </c>
      <c r="EC494">
        <v>29.99855000000001</v>
      </c>
      <c r="ED494">
        <v>999.9000000000002</v>
      </c>
      <c r="EE494">
        <v>0</v>
      </c>
      <c r="EF494">
        <v>0</v>
      </c>
      <c r="EG494">
        <v>9996.959285714285</v>
      </c>
      <c r="EH494">
        <v>0</v>
      </c>
      <c r="EI494">
        <v>11.8598</v>
      </c>
      <c r="EJ494">
        <v>-40.38987857142856</v>
      </c>
      <c r="EK494">
        <v>1522.078214285714</v>
      </c>
      <c r="EL494">
        <v>1561.241428571429</v>
      </c>
      <c r="EM494">
        <v>1.375310714285715</v>
      </c>
      <c r="EN494">
        <v>1526.711071428572</v>
      </c>
      <c r="EO494">
        <v>22.11722857142857</v>
      </c>
      <c r="EP494">
        <v>2.123432857142857</v>
      </c>
      <c r="EQ494">
        <v>1.999122142857143</v>
      </c>
      <c r="ER494">
        <v>18.39606428571429</v>
      </c>
      <c r="ES494">
        <v>17.437375</v>
      </c>
      <c r="ET494">
        <v>1999.983928571429</v>
      </c>
      <c r="EU494">
        <v>0.9799938214285712</v>
      </c>
      <c r="EV494">
        <v>0.02000635000000001</v>
      </c>
      <c r="EW494">
        <v>0</v>
      </c>
      <c r="EX494">
        <v>425.1647142857142</v>
      </c>
      <c r="EY494">
        <v>5.00097</v>
      </c>
      <c r="EZ494">
        <v>8637.609285714287</v>
      </c>
      <c r="FA494">
        <v>16707.40357142857</v>
      </c>
      <c r="FB494">
        <v>40.625</v>
      </c>
      <c r="FC494">
        <v>41</v>
      </c>
      <c r="FD494">
        <v>40.56199999999999</v>
      </c>
      <c r="FE494">
        <v>40.56199999999999</v>
      </c>
      <c r="FF494">
        <v>41.19149999999998</v>
      </c>
      <c r="FG494">
        <v>1955.067142857143</v>
      </c>
      <c r="FH494">
        <v>39.91571428571429</v>
      </c>
      <c r="FI494">
        <v>0</v>
      </c>
      <c r="FJ494">
        <v>1758654282</v>
      </c>
      <c r="FK494">
        <v>0</v>
      </c>
      <c r="FL494">
        <v>425.1316153846153</v>
      </c>
      <c r="FM494">
        <v>0.6148376172646739</v>
      </c>
      <c r="FN494">
        <v>-5.69504274166637</v>
      </c>
      <c r="FO494">
        <v>8637.633076923077</v>
      </c>
      <c r="FP494">
        <v>15</v>
      </c>
      <c r="FQ494">
        <v>0</v>
      </c>
      <c r="FR494" t="s">
        <v>441</v>
      </c>
      <c r="FS494">
        <v>1747247426.5</v>
      </c>
      <c r="FT494">
        <v>1747247420.5</v>
      </c>
      <c r="FU494">
        <v>0</v>
      </c>
      <c r="FV494">
        <v>1.027</v>
      </c>
      <c r="FW494">
        <v>0.031</v>
      </c>
      <c r="FX494">
        <v>0.02</v>
      </c>
      <c r="FY494">
        <v>0.05</v>
      </c>
      <c r="FZ494">
        <v>420</v>
      </c>
      <c r="GA494">
        <v>16</v>
      </c>
      <c r="GB494">
        <v>0.01</v>
      </c>
      <c r="GC494">
        <v>0.1</v>
      </c>
      <c r="GD494">
        <v>-40.34654</v>
      </c>
      <c r="GE494">
        <v>-0.7632472795496903</v>
      </c>
      <c r="GF494">
        <v>0.1366249241536839</v>
      </c>
      <c r="GG494">
        <v>0</v>
      </c>
      <c r="GH494">
        <v>425.1349705882353</v>
      </c>
      <c r="GI494">
        <v>-0.0003208524792665901</v>
      </c>
      <c r="GJ494">
        <v>0.2107889222022414</v>
      </c>
      <c r="GK494">
        <v>-1</v>
      </c>
      <c r="GL494">
        <v>1.38644</v>
      </c>
      <c r="GM494">
        <v>-0.2599481425891193</v>
      </c>
      <c r="GN494">
        <v>0.02731902999742121</v>
      </c>
      <c r="GO494">
        <v>0</v>
      </c>
      <c r="GP494">
        <v>0</v>
      </c>
      <c r="GQ494">
        <v>2</v>
      </c>
      <c r="GR494" t="s">
        <v>482</v>
      </c>
      <c r="GS494">
        <v>3.13606</v>
      </c>
      <c r="GT494">
        <v>2.69061</v>
      </c>
      <c r="GU494">
        <v>0.22258</v>
      </c>
      <c r="GV494">
        <v>0.224064</v>
      </c>
      <c r="GW494">
        <v>0.104697</v>
      </c>
      <c r="GX494">
        <v>0.099328</v>
      </c>
      <c r="GY494">
        <v>24716.4</v>
      </c>
      <c r="GZ494">
        <v>24715.4</v>
      </c>
      <c r="HA494">
        <v>29555</v>
      </c>
      <c r="HB494">
        <v>29436.5</v>
      </c>
      <c r="HC494">
        <v>34960.9</v>
      </c>
      <c r="HD494">
        <v>35120.9</v>
      </c>
      <c r="HE494">
        <v>41589.4</v>
      </c>
      <c r="HF494">
        <v>41824.3</v>
      </c>
      <c r="HG494">
        <v>1.92525</v>
      </c>
      <c r="HH494">
        <v>1.87792</v>
      </c>
      <c r="HI494">
        <v>0.100043</v>
      </c>
      <c r="HJ494">
        <v>0</v>
      </c>
      <c r="HK494">
        <v>28.3631</v>
      </c>
      <c r="HL494">
        <v>999.9</v>
      </c>
      <c r="HM494">
        <v>50.8</v>
      </c>
      <c r="HN494">
        <v>31.5</v>
      </c>
      <c r="HO494">
        <v>26.0861</v>
      </c>
      <c r="HP494">
        <v>61.8499</v>
      </c>
      <c r="HQ494">
        <v>25.8934</v>
      </c>
      <c r="HR494">
        <v>1</v>
      </c>
      <c r="HS494">
        <v>0.06592729999999999</v>
      </c>
      <c r="HT494">
        <v>-0.5621699999999999</v>
      </c>
      <c r="HU494">
        <v>20.3388</v>
      </c>
      <c r="HV494">
        <v>5.21579</v>
      </c>
      <c r="HW494">
        <v>12.0123</v>
      </c>
      <c r="HX494">
        <v>4.9889</v>
      </c>
      <c r="HY494">
        <v>3.2879</v>
      </c>
      <c r="HZ494">
        <v>9999</v>
      </c>
      <c r="IA494">
        <v>9999</v>
      </c>
      <c r="IB494">
        <v>9999</v>
      </c>
      <c r="IC494">
        <v>999.9</v>
      </c>
      <c r="ID494">
        <v>1.86755</v>
      </c>
      <c r="IE494">
        <v>1.86675</v>
      </c>
      <c r="IF494">
        <v>1.86603</v>
      </c>
      <c r="IG494">
        <v>1.86601</v>
      </c>
      <c r="IH494">
        <v>1.86789</v>
      </c>
      <c r="II494">
        <v>1.87027</v>
      </c>
      <c r="IJ494">
        <v>1.86892</v>
      </c>
      <c r="IK494">
        <v>1.87042</v>
      </c>
      <c r="IL494">
        <v>0</v>
      </c>
      <c r="IM494">
        <v>0</v>
      </c>
      <c r="IN494">
        <v>0</v>
      </c>
      <c r="IO494">
        <v>0</v>
      </c>
      <c r="IP494" t="s">
        <v>443</v>
      </c>
      <c r="IQ494" t="s">
        <v>444</v>
      </c>
      <c r="IR494" t="s">
        <v>445</v>
      </c>
      <c r="IS494" t="s">
        <v>445</v>
      </c>
      <c r="IT494" t="s">
        <v>445</v>
      </c>
      <c r="IU494" t="s">
        <v>445</v>
      </c>
      <c r="IV494">
        <v>0</v>
      </c>
      <c r="IW494">
        <v>100</v>
      </c>
      <c r="IX494">
        <v>100</v>
      </c>
      <c r="IY494">
        <v>-0.48</v>
      </c>
      <c r="IZ494">
        <v>0.143</v>
      </c>
      <c r="JA494">
        <v>0.1520806729546384</v>
      </c>
      <c r="JB494">
        <v>0.0003178419753343253</v>
      </c>
      <c r="JC494">
        <v>-6.012475575984678E-07</v>
      </c>
      <c r="JD494">
        <v>7.594320938325871E-11</v>
      </c>
      <c r="JE494">
        <v>-0.06537213769188976</v>
      </c>
      <c r="JF494">
        <v>-0.002779077146552394</v>
      </c>
      <c r="JG494">
        <v>0.0007843295920201409</v>
      </c>
      <c r="JH494">
        <v>-1.211717912536145E-05</v>
      </c>
      <c r="JI494">
        <v>4</v>
      </c>
      <c r="JJ494">
        <v>2338</v>
      </c>
      <c r="JK494">
        <v>1</v>
      </c>
      <c r="JL494">
        <v>27</v>
      </c>
      <c r="JM494">
        <v>190114.2</v>
      </c>
      <c r="JN494">
        <v>190114.3</v>
      </c>
      <c r="JO494">
        <v>2.97607</v>
      </c>
      <c r="JP494">
        <v>2.2229</v>
      </c>
      <c r="JQ494">
        <v>1.39648</v>
      </c>
      <c r="JR494">
        <v>2.34619</v>
      </c>
      <c r="JS494">
        <v>1.49536</v>
      </c>
      <c r="JT494">
        <v>2.66602</v>
      </c>
      <c r="JU494">
        <v>36.5051</v>
      </c>
      <c r="JV494">
        <v>24.07</v>
      </c>
      <c r="JW494">
        <v>18</v>
      </c>
      <c r="JX494">
        <v>488.539</v>
      </c>
      <c r="JY494">
        <v>448.782</v>
      </c>
      <c r="JZ494">
        <v>28.5246</v>
      </c>
      <c r="KA494">
        <v>28.4487</v>
      </c>
      <c r="KB494">
        <v>30</v>
      </c>
      <c r="KC494">
        <v>28.2794</v>
      </c>
      <c r="KD494">
        <v>28.2079</v>
      </c>
      <c r="KE494">
        <v>59.5752</v>
      </c>
      <c r="KF494">
        <v>21.6747</v>
      </c>
      <c r="KG494">
        <v>61.7553</v>
      </c>
      <c r="KH494">
        <v>28.514</v>
      </c>
      <c r="KI494">
        <v>1570.1</v>
      </c>
      <c r="KJ494">
        <v>22.2845</v>
      </c>
      <c r="KK494">
        <v>101.01</v>
      </c>
      <c r="KL494">
        <v>100.57</v>
      </c>
    </row>
    <row r="495" spans="1:298">
      <c r="A495">
        <v>479</v>
      </c>
      <c r="B495">
        <v>1758654286.1</v>
      </c>
      <c r="C495">
        <v>12660.09999990463</v>
      </c>
      <c r="D495" t="s">
        <v>1406</v>
      </c>
      <c r="E495" t="s">
        <v>1407</v>
      </c>
      <c r="F495">
        <v>5</v>
      </c>
      <c r="G495" t="s">
        <v>1219</v>
      </c>
      <c r="H495" t="s">
        <v>437</v>
      </c>
      <c r="I495" t="s">
        <v>438</v>
      </c>
      <c r="J495">
        <v>1758654278.6</v>
      </c>
      <c r="K495">
        <f>(L495)/1000</f>
        <v>0</v>
      </c>
      <c r="L495">
        <f>IF(DQ495, AO495, AI495)</f>
        <v>0</v>
      </c>
      <c r="M495">
        <f>IF(DQ495, AJ495, AH495)</f>
        <v>0</v>
      </c>
      <c r="N495">
        <f>DS495 - IF(AV495&gt;1, M495*DM495*100.0/(AX495), 0)</f>
        <v>0</v>
      </c>
      <c r="O495">
        <f>((U495-K495/2)*N495-M495)/(U495+K495/2)</f>
        <v>0</v>
      </c>
      <c r="P495">
        <f>O495*(DZ495+EA495)/1000.0</f>
        <v>0</v>
      </c>
      <c r="Q495">
        <f>(DS495 - IF(AV495&gt;1, M495*DM495*100.0/(AX495), 0))*(DZ495+EA495)/1000.0</f>
        <v>0</v>
      </c>
      <c r="R495">
        <f>2.0/((1/T495-1/S495)+SIGN(T495)*SQRT((1/T495-1/S495)*(1/T495-1/S495) + 4*DN495/((DN495+1)*(DN495+1))*(2*1/T495*1/S495-1/S495*1/S495)))</f>
        <v>0</v>
      </c>
      <c r="S495">
        <f>IF(LEFT(DO495,1)&lt;&gt;"0",IF(LEFT(DO495,1)="1",3.0,DP495),$D$5+$E$5*(EG495*DZ495/($K$5*1000))+$F$5*(EG495*DZ495/($K$5*1000))*MAX(MIN(DM495,$J$5),$I$5)*MAX(MIN(DM495,$J$5),$I$5)+$G$5*MAX(MIN(DM495,$J$5),$I$5)*(EG495*DZ495/($K$5*1000))+$H$5*(EG495*DZ495/($K$5*1000))*(EG495*DZ495/($K$5*1000)))</f>
        <v>0</v>
      </c>
      <c r="T495">
        <f>K495*(1000-(1000*0.61365*exp(17.502*X495/(240.97+X495))/(DZ495+EA495)+DU495)/2)/(1000*0.61365*exp(17.502*X495/(240.97+X495))/(DZ495+EA495)-DU495)</f>
        <v>0</v>
      </c>
      <c r="U495">
        <f>1/((DN495+1)/(R495/1.6)+1/(S495/1.37)) + DN495/((DN495+1)/(R495/1.6) + DN495/(S495/1.37))</f>
        <v>0</v>
      </c>
      <c r="V495">
        <f>(DI495*DL495)</f>
        <v>0</v>
      </c>
      <c r="W495">
        <f>(EB495+(V495+2*0.95*5.67E-8*(((EB495+$B$7)+273)^4-(EB495+273)^4)-44100*K495)/(1.84*29.3*S495+8*0.95*5.67E-8*(EB495+273)^3))</f>
        <v>0</v>
      </c>
      <c r="X495">
        <f>($C$7*EC495+$D$7*ED495+$E$7*W495)</f>
        <v>0</v>
      </c>
      <c r="Y495">
        <f>0.61365*exp(17.502*X495/(240.97+X495))</f>
        <v>0</v>
      </c>
      <c r="Z495">
        <f>(AA495/AB495*100)</f>
        <v>0</v>
      </c>
      <c r="AA495">
        <f>DU495*(DZ495+EA495)/1000</f>
        <v>0</v>
      </c>
      <c r="AB495">
        <f>0.61365*exp(17.502*EB495/(240.97+EB495))</f>
        <v>0</v>
      </c>
      <c r="AC495">
        <f>(Y495-DU495*(DZ495+EA495)/1000)</f>
        <v>0</v>
      </c>
      <c r="AD495">
        <f>(-K495*44100)</f>
        <v>0</v>
      </c>
      <c r="AE495">
        <f>2*29.3*S495*0.92*(EB495-X495)</f>
        <v>0</v>
      </c>
      <c r="AF495">
        <f>2*0.95*5.67E-8*(((EB495+$B$7)+273)^4-(X495+273)^4)</f>
        <v>0</v>
      </c>
      <c r="AG495">
        <f>V495+AF495+AD495+AE495</f>
        <v>0</v>
      </c>
      <c r="AH495">
        <f>DY495*AV495*(DT495-DS495*(1000-AV495*DV495)/(1000-AV495*DU495))/(100*DM495)</f>
        <v>0</v>
      </c>
      <c r="AI495">
        <f>1000*DY495*AV495*(DU495-DV495)/(100*DM495*(1000-AV495*DU495))</f>
        <v>0</v>
      </c>
      <c r="AJ495">
        <f>(AK495 - AL495 - DZ495*1E3/(8.314*(EB495+273.15)) * AN495/DY495 * AM495) * DY495/(100*DM495) * (1000 - DV495)/1000</f>
        <v>0</v>
      </c>
      <c r="AK495">
        <v>1594.560720305211</v>
      </c>
      <c r="AL495">
        <v>1564.043696969697</v>
      </c>
      <c r="AM495">
        <v>3.400183600757662</v>
      </c>
      <c r="AN495">
        <v>64.96045199614291</v>
      </c>
      <c r="AO495">
        <f>(AQ495 - AP495 + DZ495*1E3/(8.314*(EB495+273.15)) * AS495/DY495 * AR495) * DY495/(100*DM495) * 1000/(1000 - AQ495)</f>
        <v>0</v>
      </c>
      <c r="AP495">
        <v>22.20409655384983</v>
      </c>
      <c r="AQ495">
        <v>23.50814545454545</v>
      </c>
      <c r="AR495">
        <v>0.0001101334962548189</v>
      </c>
      <c r="AS495">
        <v>107.0869197867366</v>
      </c>
      <c r="AT495">
        <v>1</v>
      </c>
      <c r="AU495">
        <v>0</v>
      </c>
      <c r="AV495">
        <f>IF(AT495*$H$13&gt;=AX495,1.0,(AX495/(AX495-AT495*$H$13)))</f>
        <v>0</v>
      </c>
      <c r="AW495">
        <f>(AV495-1)*100</f>
        <v>0</v>
      </c>
      <c r="AX495">
        <f>MAX(0,($B$13+$C$13*EG495)/(1+$D$13*EG495)*DZ495/(EB495+273)*$E$13)</f>
        <v>0</v>
      </c>
      <c r="AY495" t="s">
        <v>439</v>
      </c>
      <c r="AZ495" t="s">
        <v>439</v>
      </c>
      <c r="BA495">
        <v>0</v>
      </c>
      <c r="BB495">
        <v>0</v>
      </c>
      <c r="BC495">
        <f>1-BA495/BB495</f>
        <v>0</v>
      </c>
      <c r="BD495">
        <v>0</v>
      </c>
      <c r="BE495" t="s">
        <v>439</v>
      </c>
      <c r="BF495" t="s">
        <v>439</v>
      </c>
      <c r="BG495">
        <v>0</v>
      </c>
      <c r="BH495">
        <v>0</v>
      </c>
      <c r="BI495">
        <f>1-BG495/BH495</f>
        <v>0</v>
      </c>
      <c r="BJ495">
        <v>0.5</v>
      </c>
      <c r="BK495">
        <f>DJ495</f>
        <v>0</v>
      </c>
      <c r="BL495">
        <f>M495</f>
        <v>0</v>
      </c>
      <c r="BM495">
        <f>BI495*BJ495*BK495</f>
        <v>0</v>
      </c>
      <c r="BN495">
        <f>(BL495-BD495)/BK495</f>
        <v>0</v>
      </c>
      <c r="BO495">
        <f>(BB495-BH495)/BH495</f>
        <v>0</v>
      </c>
      <c r="BP495">
        <f>BA495/(BC495+BA495/BH495)</f>
        <v>0</v>
      </c>
      <c r="BQ495" t="s">
        <v>439</v>
      </c>
      <c r="BR495">
        <v>0</v>
      </c>
      <c r="BS495">
        <f>IF(BR495&lt;&gt;0, BR495, BP495)</f>
        <v>0</v>
      </c>
      <c r="BT495">
        <f>1-BS495/BH495</f>
        <v>0</v>
      </c>
      <c r="BU495">
        <f>(BH495-BG495)/(BH495-BS495)</f>
        <v>0</v>
      </c>
      <c r="BV495">
        <f>(BB495-BH495)/(BB495-BS495)</f>
        <v>0</v>
      </c>
      <c r="BW495">
        <f>(BH495-BG495)/(BH495-BA495)</f>
        <v>0</v>
      </c>
      <c r="BX495">
        <f>(BB495-BH495)/(BB495-BA495)</f>
        <v>0</v>
      </c>
      <c r="BY495">
        <f>(BU495*BS495/BG495)</f>
        <v>0</v>
      </c>
      <c r="BZ495">
        <f>(1-BY495)</f>
        <v>0</v>
      </c>
      <c r="DI495">
        <f>$B$11*EH495+$C$11*EI495+$F$11*ET495*(1-EW495)</f>
        <v>0</v>
      </c>
      <c r="DJ495">
        <f>DI495*DK495</f>
        <v>0</v>
      </c>
      <c r="DK495">
        <f>($B$11*$D$9+$C$11*$D$9+$F$11*((FG495+EY495)/MAX(FG495+EY495+FH495, 0.1)*$I$9+FH495/MAX(FG495+EY495+FH495, 0.1)*$J$9))/($B$11+$C$11+$F$11)</f>
        <v>0</v>
      </c>
      <c r="DL495">
        <f>($B$11*$K$9+$C$11*$K$9+$F$11*((FG495+EY495)/MAX(FG495+EY495+FH495, 0.1)*$P$9+FH495/MAX(FG495+EY495+FH495, 0.1)*$Q$9))/($B$11+$C$11+$F$11)</f>
        <v>0</v>
      </c>
      <c r="DM495">
        <v>2.96</v>
      </c>
      <c r="DN495">
        <v>0.5</v>
      </c>
      <c r="DO495" t="s">
        <v>440</v>
      </c>
      <c r="DP495">
        <v>2</v>
      </c>
      <c r="DQ495" t="b">
        <v>1</v>
      </c>
      <c r="DR495">
        <v>1758654278.6</v>
      </c>
      <c r="DS495">
        <v>1503.931481481482</v>
      </c>
      <c r="DT495">
        <v>1544.391851851852</v>
      </c>
      <c r="DU495">
        <v>23.49181481481482</v>
      </c>
      <c r="DV495">
        <v>22.15117407407407</v>
      </c>
      <c r="DW495">
        <v>1504.402962962963</v>
      </c>
      <c r="DX495">
        <v>23.34872592592593</v>
      </c>
      <c r="DY495">
        <v>500.0040370370371</v>
      </c>
      <c r="DZ495">
        <v>90.38564814814816</v>
      </c>
      <c r="EA495">
        <v>0.03044435185185185</v>
      </c>
      <c r="EB495">
        <v>29.98649629629629</v>
      </c>
      <c r="EC495">
        <v>29.99825555555556</v>
      </c>
      <c r="ED495">
        <v>999.9000000000001</v>
      </c>
      <c r="EE495">
        <v>0</v>
      </c>
      <c r="EF495">
        <v>0</v>
      </c>
      <c r="EG495">
        <v>9999.093703703706</v>
      </c>
      <c r="EH495">
        <v>0</v>
      </c>
      <c r="EI495">
        <v>11.8598</v>
      </c>
      <c r="EJ495">
        <v>-40.45982962962962</v>
      </c>
      <c r="EK495">
        <v>1540.111481481482</v>
      </c>
      <c r="EL495">
        <v>1579.377037037037</v>
      </c>
      <c r="EM495">
        <v>1.340647407407407</v>
      </c>
      <c r="EN495">
        <v>1544.391851851852</v>
      </c>
      <c r="EO495">
        <v>22.15117407407407</v>
      </c>
      <c r="EP495">
        <v>2.123322222222222</v>
      </c>
      <c r="EQ495">
        <v>2.002147037037037</v>
      </c>
      <c r="ER495">
        <v>18.39523333333333</v>
      </c>
      <c r="ES495">
        <v>17.4613</v>
      </c>
      <c r="ET495">
        <v>1999.981851851852</v>
      </c>
      <c r="EU495">
        <v>0.9799955555555555</v>
      </c>
      <c r="EV495">
        <v>0.02000458148148148</v>
      </c>
      <c r="EW495">
        <v>0</v>
      </c>
      <c r="EX495">
        <v>425.1629629629629</v>
      </c>
      <c r="EY495">
        <v>5.00097</v>
      </c>
      <c r="EZ495">
        <v>8637.162592592593</v>
      </c>
      <c r="FA495">
        <v>16707.3962962963</v>
      </c>
      <c r="FB495">
        <v>40.625</v>
      </c>
      <c r="FC495">
        <v>41</v>
      </c>
      <c r="FD495">
        <v>40.56199999999999</v>
      </c>
      <c r="FE495">
        <v>40.56199999999999</v>
      </c>
      <c r="FF495">
        <v>41.18933333333332</v>
      </c>
      <c r="FG495">
        <v>1955.068518518519</v>
      </c>
      <c r="FH495">
        <v>39.91111111111112</v>
      </c>
      <c r="FI495">
        <v>0</v>
      </c>
      <c r="FJ495">
        <v>1758654287.4</v>
      </c>
      <c r="FK495">
        <v>0</v>
      </c>
      <c r="FL495">
        <v>425.15012</v>
      </c>
      <c r="FM495">
        <v>-0.3713076829066185</v>
      </c>
      <c r="FN495">
        <v>-3.284615400057775</v>
      </c>
      <c r="FO495">
        <v>8637.1572</v>
      </c>
      <c r="FP495">
        <v>15</v>
      </c>
      <c r="FQ495">
        <v>0</v>
      </c>
      <c r="FR495" t="s">
        <v>441</v>
      </c>
      <c r="FS495">
        <v>1747247426.5</v>
      </c>
      <c r="FT495">
        <v>1747247420.5</v>
      </c>
      <c r="FU495">
        <v>0</v>
      </c>
      <c r="FV495">
        <v>1.027</v>
      </c>
      <c r="FW495">
        <v>0.031</v>
      </c>
      <c r="FX495">
        <v>0.02</v>
      </c>
      <c r="FY495">
        <v>0.05</v>
      </c>
      <c r="FZ495">
        <v>420</v>
      </c>
      <c r="GA495">
        <v>16</v>
      </c>
      <c r="GB495">
        <v>0.01</v>
      </c>
      <c r="GC495">
        <v>0.1</v>
      </c>
      <c r="GD495">
        <v>-40.4007475</v>
      </c>
      <c r="GE495">
        <v>-0.5423043151969812</v>
      </c>
      <c r="GF495">
        <v>0.1241002114976038</v>
      </c>
      <c r="GG495">
        <v>0</v>
      </c>
      <c r="GH495">
        <v>425.1380294117648</v>
      </c>
      <c r="GI495">
        <v>0.2862796084380078</v>
      </c>
      <c r="GJ495">
        <v>0.1949762406783578</v>
      </c>
      <c r="GK495">
        <v>-1</v>
      </c>
      <c r="GL495">
        <v>1.360058</v>
      </c>
      <c r="GM495">
        <v>-0.3976147091932425</v>
      </c>
      <c r="GN495">
        <v>0.03941377869476612</v>
      </c>
      <c r="GO495">
        <v>0</v>
      </c>
      <c r="GP495">
        <v>0</v>
      </c>
      <c r="GQ495">
        <v>2</v>
      </c>
      <c r="GR495" t="s">
        <v>482</v>
      </c>
      <c r="GS495">
        <v>3.13614</v>
      </c>
      <c r="GT495">
        <v>2.69095</v>
      </c>
      <c r="GU495">
        <v>0.224055</v>
      </c>
      <c r="GV495">
        <v>0.225515</v>
      </c>
      <c r="GW495">
        <v>0.104755</v>
      </c>
      <c r="GX495">
        <v>0.0994823</v>
      </c>
      <c r="GY495">
        <v>24669</v>
      </c>
      <c r="GZ495">
        <v>24669.3</v>
      </c>
      <c r="HA495">
        <v>29554.4</v>
      </c>
      <c r="HB495">
        <v>29436.7</v>
      </c>
      <c r="HC495">
        <v>34958.4</v>
      </c>
      <c r="HD495">
        <v>35114.8</v>
      </c>
      <c r="HE495">
        <v>41589.1</v>
      </c>
      <c r="HF495">
        <v>41824.4</v>
      </c>
      <c r="HG495">
        <v>1.92512</v>
      </c>
      <c r="HH495">
        <v>1.878</v>
      </c>
      <c r="HI495">
        <v>0.101086</v>
      </c>
      <c r="HJ495">
        <v>0</v>
      </c>
      <c r="HK495">
        <v>28.3601</v>
      </c>
      <c r="HL495">
        <v>999.9</v>
      </c>
      <c r="HM495">
        <v>50.8</v>
      </c>
      <c r="HN495">
        <v>31.5</v>
      </c>
      <c r="HO495">
        <v>26.0856</v>
      </c>
      <c r="HP495">
        <v>62.0699</v>
      </c>
      <c r="HQ495">
        <v>25.7171</v>
      </c>
      <c r="HR495">
        <v>1</v>
      </c>
      <c r="HS495">
        <v>0.06592480000000001</v>
      </c>
      <c r="HT495">
        <v>-0.577843</v>
      </c>
      <c r="HU495">
        <v>20.3386</v>
      </c>
      <c r="HV495">
        <v>5.21519</v>
      </c>
      <c r="HW495">
        <v>12.0122</v>
      </c>
      <c r="HX495">
        <v>4.9886</v>
      </c>
      <c r="HY495">
        <v>3.28772</v>
      </c>
      <c r="HZ495">
        <v>9999</v>
      </c>
      <c r="IA495">
        <v>9999</v>
      </c>
      <c r="IB495">
        <v>9999</v>
      </c>
      <c r="IC495">
        <v>999.9</v>
      </c>
      <c r="ID495">
        <v>1.86756</v>
      </c>
      <c r="IE495">
        <v>1.86675</v>
      </c>
      <c r="IF495">
        <v>1.86603</v>
      </c>
      <c r="IG495">
        <v>1.866</v>
      </c>
      <c r="IH495">
        <v>1.86784</v>
      </c>
      <c r="II495">
        <v>1.87027</v>
      </c>
      <c r="IJ495">
        <v>1.8689</v>
      </c>
      <c r="IK495">
        <v>1.87042</v>
      </c>
      <c r="IL495">
        <v>0</v>
      </c>
      <c r="IM495">
        <v>0</v>
      </c>
      <c r="IN495">
        <v>0</v>
      </c>
      <c r="IO495">
        <v>0</v>
      </c>
      <c r="IP495" t="s">
        <v>443</v>
      </c>
      <c r="IQ495" t="s">
        <v>444</v>
      </c>
      <c r="IR495" t="s">
        <v>445</v>
      </c>
      <c r="IS495" t="s">
        <v>445</v>
      </c>
      <c r="IT495" t="s">
        <v>445</v>
      </c>
      <c r="IU495" t="s">
        <v>445</v>
      </c>
      <c r="IV495">
        <v>0</v>
      </c>
      <c r="IW495">
        <v>100</v>
      </c>
      <c r="IX495">
        <v>100</v>
      </c>
      <c r="IY495">
        <v>-0.49</v>
      </c>
      <c r="IZ495">
        <v>0.1433</v>
      </c>
      <c r="JA495">
        <v>0.1520806729546384</v>
      </c>
      <c r="JB495">
        <v>0.0003178419753343253</v>
      </c>
      <c r="JC495">
        <v>-6.012475575984678E-07</v>
      </c>
      <c r="JD495">
        <v>7.594320938325871E-11</v>
      </c>
      <c r="JE495">
        <v>-0.06537213769188976</v>
      </c>
      <c r="JF495">
        <v>-0.002779077146552394</v>
      </c>
      <c r="JG495">
        <v>0.0007843295920201409</v>
      </c>
      <c r="JH495">
        <v>-1.211717912536145E-05</v>
      </c>
      <c r="JI495">
        <v>4</v>
      </c>
      <c r="JJ495">
        <v>2338</v>
      </c>
      <c r="JK495">
        <v>1</v>
      </c>
      <c r="JL495">
        <v>27</v>
      </c>
      <c r="JM495">
        <v>190114.3</v>
      </c>
      <c r="JN495">
        <v>190114.4</v>
      </c>
      <c r="JO495">
        <v>2.99927</v>
      </c>
      <c r="JP495">
        <v>2.23633</v>
      </c>
      <c r="JQ495">
        <v>1.39648</v>
      </c>
      <c r="JR495">
        <v>2.34985</v>
      </c>
      <c r="JS495">
        <v>1.49536</v>
      </c>
      <c r="JT495">
        <v>2.64648</v>
      </c>
      <c r="JU495">
        <v>36.5051</v>
      </c>
      <c r="JV495">
        <v>24.0525</v>
      </c>
      <c r="JW495">
        <v>18</v>
      </c>
      <c r="JX495">
        <v>488.46</v>
      </c>
      <c r="JY495">
        <v>448.828</v>
      </c>
      <c r="JZ495">
        <v>28.5215</v>
      </c>
      <c r="KA495">
        <v>28.4487</v>
      </c>
      <c r="KB495">
        <v>30</v>
      </c>
      <c r="KC495">
        <v>28.2794</v>
      </c>
      <c r="KD495">
        <v>28.2079</v>
      </c>
      <c r="KE495">
        <v>60.1132</v>
      </c>
      <c r="KF495">
        <v>21.6747</v>
      </c>
      <c r="KG495">
        <v>62.1421</v>
      </c>
      <c r="KH495">
        <v>28.5201</v>
      </c>
      <c r="KI495">
        <v>1590.13</v>
      </c>
      <c r="KJ495">
        <v>22.2968</v>
      </c>
      <c r="KK495">
        <v>101.009</v>
      </c>
      <c r="KL495">
        <v>100.57</v>
      </c>
    </row>
    <row r="496" spans="1:298">
      <c r="A496">
        <v>480</v>
      </c>
      <c r="B496">
        <v>1758654291.1</v>
      </c>
      <c r="C496">
        <v>12665.09999990463</v>
      </c>
      <c r="D496" t="s">
        <v>1408</v>
      </c>
      <c r="E496" t="s">
        <v>1409</v>
      </c>
      <c r="F496">
        <v>5</v>
      </c>
      <c r="G496" t="s">
        <v>1219</v>
      </c>
      <c r="H496" t="s">
        <v>437</v>
      </c>
      <c r="I496" t="s">
        <v>438</v>
      </c>
      <c r="J496">
        <v>1758654283.314285</v>
      </c>
      <c r="K496">
        <f>(L496)/1000</f>
        <v>0</v>
      </c>
      <c r="L496">
        <f>IF(DQ496, AO496, AI496)</f>
        <v>0</v>
      </c>
      <c r="M496">
        <f>IF(DQ496, AJ496, AH496)</f>
        <v>0</v>
      </c>
      <c r="N496">
        <f>DS496 - IF(AV496&gt;1, M496*DM496*100.0/(AX496), 0)</f>
        <v>0</v>
      </c>
      <c r="O496">
        <f>((U496-K496/2)*N496-M496)/(U496+K496/2)</f>
        <v>0</v>
      </c>
      <c r="P496">
        <f>O496*(DZ496+EA496)/1000.0</f>
        <v>0</v>
      </c>
      <c r="Q496">
        <f>(DS496 - IF(AV496&gt;1, M496*DM496*100.0/(AX496), 0))*(DZ496+EA496)/1000.0</f>
        <v>0</v>
      </c>
      <c r="R496">
        <f>2.0/((1/T496-1/S496)+SIGN(T496)*SQRT((1/T496-1/S496)*(1/T496-1/S496) + 4*DN496/((DN496+1)*(DN496+1))*(2*1/T496*1/S496-1/S496*1/S496)))</f>
        <v>0</v>
      </c>
      <c r="S496">
        <f>IF(LEFT(DO496,1)&lt;&gt;"0",IF(LEFT(DO496,1)="1",3.0,DP496),$D$5+$E$5*(EG496*DZ496/($K$5*1000))+$F$5*(EG496*DZ496/($K$5*1000))*MAX(MIN(DM496,$J$5),$I$5)*MAX(MIN(DM496,$J$5),$I$5)+$G$5*MAX(MIN(DM496,$J$5),$I$5)*(EG496*DZ496/($K$5*1000))+$H$5*(EG496*DZ496/($K$5*1000))*(EG496*DZ496/($K$5*1000)))</f>
        <v>0</v>
      </c>
      <c r="T496">
        <f>K496*(1000-(1000*0.61365*exp(17.502*X496/(240.97+X496))/(DZ496+EA496)+DU496)/2)/(1000*0.61365*exp(17.502*X496/(240.97+X496))/(DZ496+EA496)-DU496)</f>
        <v>0</v>
      </c>
      <c r="U496">
        <f>1/((DN496+1)/(R496/1.6)+1/(S496/1.37)) + DN496/((DN496+1)/(R496/1.6) + DN496/(S496/1.37))</f>
        <v>0</v>
      </c>
      <c r="V496">
        <f>(DI496*DL496)</f>
        <v>0</v>
      </c>
      <c r="W496">
        <f>(EB496+(V496+2*0.95*5.67E-8*(((EB496+$B$7)+273)^4-(EB496+273)^4)-44100*K496)/(1.84*29.3*S496+8*0.95*5.67E-8*(EB496+273)^3))</f>
        <v>0</v>
      </c>
      <c r="X496">
        <f>($C$7*EC496+$D$7*ED496+$E$7*W496)</f>
        <v>0</v>
      </c>
      <c r="Y496">
        <f>0.61365*exp(17.502*X496/(240.97+X496))</f>
        <v>0</v>
      </c>
      <c r="Z496">
        <f>(AA496/AB496*100)</f>
        <v>0</v>
      </c>
      <c r="AA496">
        <f>DU496*(DZ496+EA496)/1000</f>
        <v>0</v>
      </c>
      <c r="AB496">
        <f>0.61365*exp(17.502*EB496/(240.97+EB496))</f>
        <v>0</v>
      </c>
      <c r="AC496">
        <f>(Y496-DU496*(DZ496+EA496)/1000)</f>
        <v>0</v>
      </c>
      <c r="AD496">
        <f>(-K496*44100)</f>
        <v>0</v>
      </c>
      <c r="AE496">
        <f>2*29.3*S496*0.92*(EB496-X496)</f>
        <v>0</v>
      </c>
      <c r="AF496">
        <f>2*0.95*5.67E-8*(((EB496+$B$7)+273)^4-(X496+273)^4)</f>
        <v>0</v>
      </c>
      <c r="AG496">
        <f>V496+AF496+AD496+AE496</f>
        <v>0</v>
      </c>
      <c r="AH496">
        <f>DY496*AV496*(DT496-DS496*(1000-AV496*DV496)/(1000-AV496*DU496))/(100*DM496)</f>
        <v>0</v>
      </c>
      <c r="AI496">
        <f>1000*DY496*AV496*(DU496-DV496)/(100*DM496*(1000-AV496*DU496))</f>
        <v>0</v>
      </c>
      <c r="AJ496">
        <f>(AK496 - AL496 - DZ496*1E3/(8.314*(EB496+273.15)) * AN496/DY496 * AM496) * DY496/(100*DM496) * (1000 - DV496)/1000</f>
        <v>0</v>
      </c>
      <c r="AK496">
        <v>1611.815305562677</v>
      </c>
      <c r="AL496">
        <v>1581.246060606061</v>
      </c>
      <c r="AM496">
        <v>3.428224877875597</v>
      </c>
      <c r="AN496">
        <v>64.96045199614291</v>
      </c>
      <c r="AO496">
        <f>(AQ496 - AP496 + DZ496*1E3/(8.314*(EB496+273.15)) * AS496/DY496 * AR496) * DY496/(100*DM496) * 1000/(1000 - AQ496)</f>
        <v>0</v>
      </c>
      <c r="AP496">
        <v>22.22786243453673</v>
      </c>
      <c r="AQ496">
        <v>23.52364121212121</v>
      </c>
      <c r="AR496">
        <v>6.827970033522348E-05</v>
      </c>
      <c r="AS496">
        <v>107.0869197867366</v>
      </c>
      <c r="AT496">
        <v>1</v>
      </c>
      <c r="AU496">
        <v>0</v>
      </c>
      <c r="AV496">
        <f>IF(AT496*$H$13&gt;=AX496,1.0,(AX496/(AX496-AT496*$H$13)))</f>
        <v>0</v>
      </c>
      <c r="AW496">
        <f>(AV496-1)*100</f>
        <v>0</v>
      </c>
      <c r="AX496">
        <f>MAX(0,($B$13+$C$13*EG496)/(1+$D$13*EG496)*DZ496/(EB496+273)*$E$13)</f>
        <v>0</v>
      </c>
      <c r="AY496" t="s">
        <v>439</v>
      </c>
      <c r="AZ496" t="s">
        <v>439</v>
      </c>
      <c r="BA496">
        <v>0</v>
      </c>
      <c r="BB496">
        <v>0</v>
      </c>
      <c r="BC496">
        <f>1-BA496/BB496</f>
        <v>0</v>
      </c>
      <c r="BD496">
        <v>0</v>
      </c>
      <c r="BE496" t="s">
        <v>439</v>
      </c>
      <c r="BF496" t="s">
        <v>439</v>
      </c>
      <c r="BG496">
        <v>0</v>
      </c>
      <c r="BH496">
        <v>0</v>
      </c>
      <c r="BI496">
        <f>1-BG496/BH496</f>
        <v>0</v>
      </c>
      <c r="BJ496">
        <v>0.5</v>
      </c>
      <c r="BK496">
        <f>DJ496</f>
        <v>0</v>
      </c>
      <c r="BL496">
        <f>M496</f>
        <v>0</v>
      </c>
      <c r="BM496">
        <f>BI496*BJ496*BK496</f>
        <v>0</v>
      </c>
      <c r="BN496">
        <f>(BL496-BD496)/BK496</f>
        <v>0</v>
      </c>
      <c r="BO496">
        <f>(BB496-BH496)/BH496</f>
        <v>0</v>
      </c>
      <c r="BP496">
        <f>BA496/(BC496+BA496/BH496)</f>
        <v>0</v>
      </c>
      <c r="BQ496" t="s">
        <v>439</v>
      </c>
      <c r="BR496">
        <v>0</v>
      </c>
      <c r="BS496">
        <f>IF(BR496&lt;&gt;0, BR496, BP496)</f>
        <v>0</v>
      </c>
      <c r="BT496">
        <f>1-BS496/BH496</f>
        <v>0</v>
      </c>
      <c r="BU496">
        <f>(BH496-BG496)/(BH496-BS496)</f>
        <v>0</v>
      </c>
      <c r="BV496">
        <f>(BB496-BH496)/(BB496-BS496)</f>
        <v>0</v>
      </c>
      <c r="BW496">
        <f>(BH496-BG496)/(BH496-BA496)</f>
        <v>0</v>
      </c>
      <c r="BX496">
        <f>(BB496-BH496)/(BB496-BA496)</f>
        <v>0</v>
      </c>
      <c r="BY496">
        <f>(BU496*BS496/BG496)</f>
        <v>0</v>
      </c>
      <c r="BZ496">
        <f>(1-BY496)</f>
        <v>0</v>
      </c>
      <c r="DI496">
        <f>$B$11*EH496+$C$11*EI496+$F$11*ET496*(1-EW496)</f>
        <v>0</v>
      </c>
      <c r="DJ496">
        <f>DI496*DK496</f>
        <v>0</v>
      </c>
      <c r="DK496">
        <f>($B$11*$D$9+$C$11*$D$9+$F$11*((FG496+EY496)/MAX(FG496+EY496+FH496, 0.1)*$I$9+FH496/MAX(FG496+EY496+FH496, 0.1)*$J$9))/($B$11+$C$11+$F$11)</f>
        <v>0</v>
      </c>
      <c r="DL496">
        <f>($B$11*$K$9+$C$11*$K$9+$F$11*((FG496+EY496)/MAX(FG496+EY496+FH496, 0.1)*$P$9+FH496/MAX(FG496+EY496+FH496, 0.1)*$Q$9))/($B$11+$C$11+$F$11)</f>
        <v>0</v>
      </c>
      <c r="DM496">
        <v>2.96</v>
      </c>
      <c r="DN496">
        <v>0.5</v>
      </c>
      <c r="DO496" t="s">
        <v>440</v>
      </c>
      <c r="DP496">
        <v>2</v>
      </c>
      <c r="DQ496" t="b">
        <v>1</v>
      </c>
      <c r="DR496">
        <v>1758654283.314285</v>
      </c>
      <c r="DS496">
        <v>1519.673571428571</v>
      </c>
      <c r="DT496">
        <v>1560.151428571429</v>
      </c>
      <c r="DU496">
        <v>23.50104285714286</v>
      </c>
      <c r="DV496">
        <v>22.19005357142857</v>
      </c>
      <c r="DW496">
        <v>1520.160714285714</v>
      </c>
      <c r="DX496">
        <v>23.357825</v>
      </c>
      <c r="DY496">
        <v>500.0089642857142</v>
      </c>
      <c r="DZ496">
        <v>90.38534999999999</v>
      </c>
      <c r="EA496">
        <v>0.03053843214285714</v>
      </c>
      <c r="EB496">
        <v>29.984125</v>
      </c>
      <c r="EC496">
        <v>30.00035</v>
      </c>
      <c r="ED496">
        <v>999.9000000000002</v>
      </c>
      <c r="EE496">
        <v>0</v>
      </c>
      <c r="EF496">
        <v>0</v>
      </c>
      <c r="EG496">
        <v>10000.58464285714</v>
      </c>
      <c r="EH496">
        <v>0</v>
      </c>
      <c r="EI496">
        <v>11.8598</v>
      </c>
      <c r="EJ496">
        <v>-40.47751071428571</v>
      </c>
      <c r="EK496">
        <v>1556.2475</v>
      </c>
      <c r="EL496">
        <v>1595.557857142857</v>
      </c>
      <c r="EM496">
        <v>1.310987857142857</v>
      </c>
      <c r="EN496">
        <v>1560.151428571429</v>
      </c>
      <c r="EO496">
        <v>22.19005357142857</v>
      </c>
      <c r="EP496">
        <v>2.12415</v>
      </c>
      <c r="EQ496">
        <v>2.005655714285715</v>
      </c>
      <c r="ER496">
        <v>18.40143928571428</v>
      </c>
      <c r="ES496">
        <v>17.48903571428572</v>
      </c>
      <c r="ET496">
        <v>2000.013214285714</v>
      </c>
      <c r="EU496">
        <v>0.9799962857142857</v>
      </c>
      <c r="EV496">
        <v>0.02000385000000001</v>
      </c>
      <c r="EW496">
        <v>0</v>
      </c>
      <c r="EX496">
        <v>425.1121785714286</v>
      </c>
      <c r="EY496">
        <v>5.00097</v>
      </c>
      <c r="EZ496">
        <v>8637.065714285714</v>
      </c>
      <c r="FA496">
        <v>16707.65714285714</v>
      </c>
      <c r="FB496">
        <v>40.625</v>
      </c>
      <c r="FC496">
        <v>41</v>
      </c>
      <c r="FD496">
        <v>40.56199999999999</v>
      </c>
      <c r="FE496">
        <v>40.56199999999999</v>
      </c>
      <c r="FF496">
        <v>41.18924999999998</v>
      </c>
      <c r="FG496">
        <v>1955.100714285715</v>
      </c>
      <c r="FH496">
        <v>39.91000000000001</v>
      </c>
      <c r="FI496">
        <v>0</v>
      </c>
      <c r="FJ496">
        <v>1758654292.2</v>
      </c>
      <c r="FK496">
        <v>0</v>
      </c>
      <c r="FL496">
        <v>425.1574000000001</v>
      </c>
      <c r="FM496">
        <v>-0.3816153922140895</v>
      </c>
      <c r="FN496">
        <v>-2.613076911810759</v>
      </c>
      <c r="FO496">
        <v>8636.946399999999</v>
      </c>
      <c r="FP496">
        <v>15</v>
      </c>
      <c r="FQ496">
        <v>0</v>
      </c>
      <c r="FR496" t="s">
        <v>441</v>
      </c>
      <c r="FS496">
        <v>1747247426.5</v>
      </c>
      <c r="FT496">
        <v>1747247420.5</v>
      </c>
      <c r="FU496">
        <v>0</v>
      </c>
      <c r="FV496">
        <v>1.027</v>
      </c>
      <c r="FW496">
        <v>0.031</v>
      </c>
      <c r="FX496">
        <v>0.02</v>
      </c>
      <c r="FY496">
        <v>0.05</v>
      </c>
      <c r="FZ496">
        <v>420</v>
      </c>
      <c r="GA496">
        <v>16</v>
      </c>
      <c r="GB496">
        <v>0.01</v>
      </c>
      <c r="GC496">
        <v>0.1</v>
      </c>
      <c r="GD496">
        <v>-40.46841951219512</v>
      </c>
      <c r="GE496">
        <v>-0.4923198606272384</v>
      </c>
      <c r="GF496">
        <v>0.1053026861805302</v>
      </c>
      <c r="GG496">
        <v>0</v>
      </c>
      <c r="GH496">
        <v>425.1575588235294</v>
      </c>
      <c r="GI496">
        <v>-0.1655767759987632</v>
      </c>
      <c r="GJ496">
        <v>0.2184694340144945</v>
      </c>
      <c r="GK496">
        <v>-1</v>
      </c>
      <c r="GL496">
        <v>1.331077804878049</v>
      </c>
      <c r="GM496">
        <v>-0.3886371428571452</v>
      </c>
      <c r="GN496">
        <v>0.03959951203888786</v>
      </c>
      <c r="GO496">
        <v>0</v>
      </c>
      <c r="GP496">
        <v>0</v>
      </c>
      <c r="GQ496">
        <v>2</v>
      </c>
      <c r="GR496" t="s">
        <v>482</v>
      </c>
      <c r="GS496">
        <v>3.13638</v>
      </c>
      <c r="GT496">
        <v>2.69077</v>
      </c>
      <c r="GU496">
        <v>0.225538</v>
      </c>
      <c r="GV496">
        <v>0.226961</v>
      </c>
      <c r="GW496">
        <v>0.104805</v>
      </c>
      <c r="GX496">
        <v>0.09956</v>
      </c>
      <c r="GY496">
        <v>24621.8</v>
      </c>
      <c r="GZ496">
        <v>24623.5</v>
      </c>
      <c r="HA496">
        <v>29554.4</v>
      </c>
      <c r="HB496">
        <v>29437</v>
      </c>
      <c r="HC496">
        <v>34956.3</v>
      </c>
      <c r="HD496">
        <v>35112.2</v>
      </c>
      <c r="HE496">
        <v>41589</v>
      </c>
      <c r="HF496">
        <v>41824.9</v>
      </c>
      <c r="HG496">
        <v>1.9256</v>
      </c>
      <c r="HH496">
        <v>1.87792</v>
      </c>
      <c r="HI496">
        <v>0.101048</v>
      </c>
      <c r="HJ496">
        <v>0</v>
      </c>
      <c r="HK496">
        <v>28.3576</v>
      </c>
      <c r="HL496">
        <v>999.9</v>
      </c>
      <c r="HM496">
        <v>50.8</v>
      </c>
      <c r="HN496">
        <v>31.5</v>
      </c>
      <c r="HO496">
        <v>26.0876</v>
      </c>
      <c r="HP496">
        <v>61.9899</v>
      </c>
      <c r="HQ496">
        <v>25.7452</v>
      </c>
      <c r="HR496">
        <v>1</v>
      </c>
      <c r="HS496">
        <v>0.0658994</v>
      </c>
      <c r="HT496">
        <v>-0.570003</v>
      </c>
      <c r="HU496">
        <v>20.3385</v>
      </c>
      <c r="HV496">
        <v>5.21579</v>
      </c>
      <c r="HW496">
        <v>12.0122</v>
      </c>
      <c r="HX496">
        <v>4.98875</v>
      </c>
      <c r="HY496">
        <v>3.2878</v>
      </c>
      <c r="HZ496">
        <v>9999</v>
      </c>
      <c r="IA496">
        <v>9999</v>
      </c>
      <c r="IB496">
        <v>9999</v>
      </c>
      <c r="IC496">
        <v>999.9</v>
      </c>
      <c r="ID496">
        <v>1.86754</v>
      </c>
      <c r="IE496">
        <v>1.86675</v>
      </c>
      <c r="IF496">
        <v>1.86603</v>
      </c>
      <c r="IG496">
        <v>1.866</v>
      </c>
      <c r="IH496">
        <v>1.86785</v>
      </c>
      <c r="II496">
        <v>1.87028</v>
      </c>
      <c r="IJ496">
        <v>1.86891</v>
      </c>
      <c r="IK496">
        <v>1.87042</v>
      </c>
      <c r="IL496">
        <v>0</v>
      </c>
      <c r="IM496">
        <v>0</v>
      </c>
      <c r="IN496">
        <v>0</v>
      </c>
      <c r="IO496">
        <v>0</v>
      </c>
      <c r="IP496" t="s">
        <v>443</v>
      </c>
      <c r="IQ496" t="s">
        <v>444</v>
      </c>
      <c r="IR496" t="s">
        <v>445</v>
      </c>
      <c r="IS496" t="s">
        <v>445</v>
      </c>
      <c r="IT496" t="s">
        <v>445</v>
      </c>
      <c r="IU496" t="s">
        <v>445</v>
      </c>
      <c r="IV496">
        <v>0</v>
      </c>
      <c r="IW496">
        <v>100</v>
      </c>
      <c r="IX496">
        <v>100</v>
      </c>
      <c r="IY496">
        <v>-0.51</v>
      </c>
      <c r="IZ496">
        <v>0.1436</v>
      </c>
      <c r="JA496">
        <v>0.1520806729546384</v>
      </c>
      <c r="JB496">
        <v>0.0003178419753343253</v>
      </c>
      <c r="JC496">
        <v>-6.012475575984678E-07</v>
      </c>
      <c r="JD496">
        <v>7.594320938325871E-11</v>
      </c>
      <c r="JE496">
        <v>-0.06537213769188976</v>
      </c>
      <c r="JF496">
        <v>-0.002779077146552394</v>
      </c>
      <c r="JG496">
        <v>0.0007843295920201409</v>
      </c>
      <c r="JH496">
        <v>-1.211717912536145E-05</v>
      </c>
      <c r="JI496">
        <v>4</v>
      </c>
      <c r="JJ496">
        <v>2338</v>
      </c>
      <c r="JK496">
        <v>1</v>
      </c>
      <c r="JL496">
        <v>27</v>
      </c>
      <c r="JM496">
        <v>190114.4</v>
      </c>
      <c r="JN496">
        <v>190114.5</v>
      </c>
      <c r="JO496">
        <v>3.02612</v>
      </c>
      <c r="JP496">
        <v>2.22778</v>
      </c>
      <c r="JQ496">
        <v>1.39648</v>
      </c>
      <c r="JR496">
        <v>2.34863</v>
      </c>
      <c r="JS496">
        <v>1.49536</v>
      </c>
      <c r="JT496">
        <v>2.6123</v>
      </c>
      <c r="JU496">
        <v>36.5051</v>
      </c>
      <c r="JV496">
        <v>24.0612</v>
      </c>
      <c r="JW496">
        <v>18</v>
      </c>
      <c r="JX496">
        <v>488.758</v>
      </c>
      <c r="JY496">
        <v>448.782</v>
      </c>
      <c r="JZ496">
        <v>28.5223</v>
      </c>
      <c r="KA496">
        <v>28.4487</v>
      </c>
      <c r="KB496">
        <v>30</v>
      </c>
      <c r="KC496">
        <v>28.2794</v>
      </c>
      <c r="KD496">
        <v>28.2079</v>
      </c>
      <c r="KE496">
        <v>60.5852</v>
      </c>
      <c r="KF496">
        <v>21.6747</v>
      </c>
      <c r="KG496">
        <v>62.1421</v>
      </c>
      <c r="KH496">
        <v>28.521</v>
      </c>
      <c r="KI496">
        <v>1603.49</v>
      </c>
      <c r="KJ496">
        <v>22.3063</v>
      </c>
      <c r="KK496">
        <v>101.009</v>
      </c>
      <c r="KL496">
        <v>100.571</v>
      </c>
    </row>
    <row r="497" spans="1:298">
      <c r="A497">
        <v>481</v>
      </c>
      <c r="B497">
        <v>1758656513.5</v>
      </c>
      <c r="C497">
        <v>14887.5</v>
      </c>
      <c r="D497" t="s">
        <v>1410</v>
      </c>
      <c r="E497" t="s">
        <v>1411</v>
      </c>
      <c r="F497">
        <v>5</v>
      </c>
      <c r="G497" t="s">
        <v>1412</v>
      </c>
      <c r="H497" t="s">
        <v>437</v>
      </c>
      <c r="I497" t="s">
        <v>438</v>
      </c>
      <c r="J497">
        <v>1758656505.75</v>
      </c>
      <c r="K497">
        <f>(L497)/1000</f>
        <v>0</v>
      </c>
      <c r="L497">
        <f>IF(DQ497, AO497, AI497)</f>
        <v>0</v>
      </c>
      <c r="M497">
        <f>IF(DQ497, AJ497, AH497)</f>
        <v>0</v>
      </c>
      <c r="N497">
        <f>DS497 - IF(AV497&gt;1, M497*DM497*100.0/(AX497), 0)</f>
        <v>0</v>
      </c>
      <c r="O497">
        <f>((U497-K497/2)*N497-M497)/(U497+K497/2)</f>
        <v>0</v>
      </c>
      <c r="P497">
        <f>O497*(DZ497+EA497)/1000.0</f>
        <v>0</v>
      </c>
      <c r="Q497">
        <f>(DS497 - IF(AV497&gt;1, M497*DM497*100.0/(AX497), 0))*(DZ497+EA497)/1000.0</f>
        <v>0</v>
      </c>
      <c r="R497">
        <f>2.0/((1/T497-1/S497)+SIGN(T497)*SQRT((1/T497-1/S497)*(1/T497-1/S497) + 4*DN497/((DN497+1)*(DN497+1))*(2*1/T497*1/S497-1/S497*1/S497)))</f>
        <v>0</v>
      </c>
      <c r="S497">
        <f>IF(LEFT(DO497,1)&lt;&gt;"0",IF(LEFT(DO497,1)="1",3.0,DP497),$D$5+$E$5*(EG497*DZ497/($K$5*1000))+$F$5*(EG497*DZ497/($K$5*1000))*MAX(MIN(DM497,$J$5),$I$5)*MAX(MIN(DM497,$J$5),$I$5)+$G$5*MAX(MIN(DM497,$J$5),$I$5)*(EG497*DZ497/($K$5*1000))+$H$5*(EG497*DZ497/($K$5*1000))*(EG497*DZ497/($K$5*1000)))</f>
        <v>0</v>
      </c>
      <c r="T497">
        <f>K497*(1000-(1000*0.61365*exp(17.502*X497/(240.97+X497))/(DZ497+EA497)+DU497)/2)/(1000*0.61365*exp(17.502*X497/(240.97+X497))/(DZ497+EA497)-DU497)</f>
        <v>0</v>
      </c>
      <c r="U497">
        <f>1/((DN497+1)/(R497/1.6)+1/(S497/1.37)) + DN497/((DN497+1)/(R497/1.6) + DN497/(S497/1.37))</f>
        <v>0</v>
      </c>
      <c r="V497">
        <f>(DI497*DL497)</f>
        <v>0</v>
      </c>
      <c r="W497">
        <f>(EB497+(V497+2*0.95*5.67E-8*(((EB497+$B$7)+273)^4-(EB497+273)^4)-44100*K497)/(1.84*29.3*S497+8*0.95*5.67E-8*(EB497+273)^3))</f>
        <v>0</v>
      </c>
      <c r="X497">
        <f>($C$7*EC497+$D$7*ED497+$E$7*W497)</f>
        <v>0</v>
      </c>
      <c r="Y497">
        <f>0.61365*exp(17.502*X497/(240.97+X497))</f>
        <v>0</v>
      </c>
      <c r="Z497">
        <f>(AA497/AB497*100)</f>
        <v>0</v>
      </c>
      <c r="AA497">
        <f>DU497*(DZ497+EA497)/1000</f>
        <v>0</v>
      </c>
      <c r="AB497">
        <f>0.61365*exp(17.502*EB497/(240.97+EB497))</f>
        <v>0</v>
      </c>
      <c r="AC497">
        <f>(Y497-DU497*(DZ497+EA497)/1000)</f>
        <v>0</v>
      </c>
      <c r="AD497">
        <f>(-K497*44100)</f>
        <v>0</v>
      </c>
      <c r="AE497">
        <f>2*29.3*S497*0.92*(EB497-X497)</f>
        <v>0</v>
      </c>
      <c r="AF497">
        <f>2*0.95*5.67E-8*(((EB497+$B$7)+273)^4-(X497+273)^4)</f>
        <v>0</v>
      </c>
      <c r="AG497">
        <f>V497+AF497+AD497+AE497</f>
        <v>0</v>
      </c>
      <c r="AH497">
        <f>DY497*AV497*(DT497-DS497*(1000-AV497*DV497)/(1000-AV497*DU497))/(100*DM497)</f>
        <v>0</v>
      </c>
      <c r="AI497">
        <f>1000*DY497*AV497*(DU497-DV497)/(100*DM497*(1000-AV497*DU497))</f>
        <v>0</v>
      </c>
      <c r="AJ497">
        <f>(AK497 - AL497 - DZ497*1E3/(8.314*(EB497+273.15)) * AN497/DY497 * AM497) * DY497/(100*DM497) * (1000 - DV497)/1000</f>
        <v>0</v>
      </c>
      <c r="AK497">
        <v>428.6364036192307</v>
      </c>
      <c r="AL497">
        <v>410.2968727272728</v>
      </c>
      <c r="AM497">
        <v>-0.0001223436954029907</v>
      </c>
      <c r="AN497">
        <v>64.96185093379182</v>
      </c>
      <c r="AO497">
        <f>(AQ497 - AP497 + DZ497*1E3/(8.314*(EB497+273.15)) * AS497/DY497 * AR497) * DY497/(100*DM497) * 1000/(1000 - AQ497)</f>
        <v>0</v>
      </c>
      <c r="AP497">
        <v>19.89415930210223</v>
      </c>
      <c r="AQ497">
        <v>24.61026181818182</v>
      </c>
      <c r="AR497">
        <v>-1.561172025203319E-05</v>
      </c>
      <c r="AS497">
        <v>107.1775153864374</v>
      </c>
      <c r="AT497">
        <v>0</v>
      </c>
      <c r="AU497">
        <v>0</v>
      </c>
      <c r="AV497">
        <f>IF(AT497*$H$13&gt;=AX497,1.0,(AX497/(AX497-AT497*$H$13)))</f>
        <v>0</v>
      </c>
      <c r="AW497">
        <f>(AV497-1)*100</f>
        <v>0</v>
      </c>
      <c r="AX497">
        <f>MAX(0,($B$13+$C$13*EG497)/(1+$D$13*EG497)*DZ497/(EB497+273)*$E$13)</f>
        <v>0</v>
      </c>
      <c r="AY497" t="s">
        <v>439</v>
      </c>
      <c r="AZ497" t="s">
        <v>439</v>
      </c>
      <c r="BA497">
        <v>0</v>
      </c>
      <c r="BB497">
        <v>0</v>
      </c>
      <c r="BC497">
        <f>1-BA497/BB497</f>
        <v>0</v>
      </c>
      <c r="BD497">
        <v>0</v>
      </c>
      <c r="BE497" t="s">
        <v>439</v>
      </c>
      <c r="BF497" t="s">
        <v>439</v>
      </c>
      <c r="BG497">
        <v>0</v>
      </c>
      <c r="BH497">
        <v>0</v>
      </c>
      <c r="BI497">
        <f>1-BG497/BH497</f>
        <v>0</v>
      </c>
      <c r="BJ497">
        <v>0.5</v>
      </c>
      <c r="BK497">
        <f>DJ497</f>
        <v>0</v>
      </c>
      <c r="BL497">
        <f>M497</f>
        <v>0</v>
      </c>
      <c r="BM497">
        <f>BI497*BJ497*BK497</f>
        <v>0</v>
      </c>
      <c r="BN497">
        <f>(BL497-BD497)/BK497</f>
        <v>0</v>
      </c>
      <c r="BO497">
        <f>(BB497-BH497)/BH497</f>
        <v>0</v>
      </c>
      <c r="BP497">
        <f>BA497/(BC497+BA497/BH497)</f>
        <v>0</v>
      </c>
      <c r="BQ497" t="s">
        <v>439</v>
      </c>
      <c r="BR497">
        <v>0</v>
      </c>
      <c r="BS497">
        <f>IF(BR497&lt;&gt;0, BR497, BP497)</f>
        <v>0</v>
      </c>
      <c r="BT497">
        <f>1-BS497/BH497</f>
        <v>0</v>
      </c>
      <c r="BU497">
        <f>(BH497-BG497)/(BH497-BS497)</f>
        <v>0</v>
      </c>
      <c r="BV497">
        <f>(BB497-BH497)/(BB497-BS497)</f>
        <v>0</v>
      </c>
      <c r="BW497">
        <f>(BH497-BG497)/(BH497-BA497)</f>
        <v>0</v>
      </c>
      <c r="BX497">
        <f>(BB497-BH497)/(BB497-BA497)</f>
        <v>0</v>
      </c>
      <c r="BY497">
        <f>(BU497*BS497/BG497)</f>
        <v>0</v>
      </c>
      <c r="BZ497">
        <f>(1-BY497)</f>
        <v>0</v>
      </c>
      <c r="DI497">
        <f>$B$11*EH497+$C$11*EI497+$F$11*ET497*(1-EW497)</f>
        <v>0</v>
      </c>
      <c r="DJ497">
        <f>DI497*DK497</f>
        <v>0</v>
      </c>
      <c r="DK497">
        <f>($B$11*$D$9+$C$11*$D$9+$F$11*((FG497+EY497)/MAX(FG497+EY497+FH497, 0.1)*$I$9+FH497/MAX(FG497+EY497+FH497, 0.1)*$J$9))/($B$11+$C$11+$F$11)</f>
        <v>0</v>
      </c>
      <c r="DL497">
        <f>($B$11*$K$9+$C$11*$K$9+$F$11*((FG497+EY497)/MAX(FG497+EY497+FH497, 0.1)*$P$9+FH497/MAX(FG497+EY497+FH497, 0.1)*$Q$9))/($B$11+$C$11+$F$11)</f>
        <v>0</v>
      </c>
      <c r="DM497">
        <v>5.36</v>
      </c>
      <c r="DN497">
        <v>0.5</v>
      </c>
      <c r="DO497" t="s">
        <v>440</v>
      </c>
      <c r="DP497">
        <v>2</v>
      </c>
      <c r="DQ497" t="b">
        <v>1</v>
      </c>
      <c r="DR497">
        <v>1758656505.75</v>
      </c>
      <c r="DS497">
        <v>400.1879333333334</v>
      </c>
      <c r="DT497">
        <v>420.1112333333333</v>
      </c>
      <c r="DU497">
        <v>24.61628333333334</v>
      </c>
      <c r="DV497">
        <v>19.91688333333333</v>
      </c>
      <c r="DW497">
        <v>399.9999666666666</v>
      </c>
      <c r="DX497">
        <v>24.45773</v>
      </c>
      <c r="DY497">
        <v>499.9929666666666</v>
      </c>
      <c r="DZ497">
        <v>90.34952666666665</v>
      </c>
      <c r="EA497">
        <v>0.03095865</v>
      </c>
      <c r="EB497">
        <v>30.69445</v>
      </c>
      <c r="EC497">
        <v>30.00865333333333</v>
      </c>
      <c r="ED497">
        <v>999.9000000000002</v>
      </c>
      <c r="EE497">
        <v>0</v>
      </c>
      <c r="EF497">
        <v>0</v>
      </c>
      <c r="EG497">
        <v>9999.576666666666</v>
      </c>
      <c r="EH497">
        <v>0</v>
      </c>
      <c r="EI497">
        <v>11.6912</v>
      </c>
      <c r="EJ497">
        <v>-19.92334666666666</v>
      </c>
      <c r="EK497">
        <v>410.2875666666667</v>
      </c>
      <c r="EL497">
        <v>428.6485333333333</v>
      </c>
      <c r="EM497">
        <v>4.699388333333333</v>
      </c>
      <c r="EN497">
        <v>420.1112333333333</v>
      </c>
      <c r="EO497">
        <v>19.91688333333333</v>
      </c>
      <c r="EP497">
        <v>2.224069</v>
      </c>
      <c r="EQ497">
        <v>1.799480666666667</v>
      </c>
      <c r="ER497">
        <v>19.13675</v>
      </c>
      <c r="ES497">
        <v>15.78229</v>
      </c>
      <c r="ET497">
        <v>2000.004</v>
      </c>
      <c r="EU497">
        <v>0.9799976666666663</v>
      </c>
      <c r="EV497">
        <v>0.02000200333333333</v>
      </c>
      <c r="EW497">
        <v>0</v>
      </c>
      <c r="EX497">
        <v>955.8812666666666</v>
      </c>
      <c r="EY497">
        <v>5.000969999999999</v>
      </c>
      <c r="EZ497">
        <v>19341.26333333333</v>
      </c>
      <c r="FA497">
        <v>16707.60666666667</v>
      </c>
      <c r="FB497">
        <v>40.81199999999998</v>
      </c>
      <c r="FC497">
        <v>41.125</v>
      </c>
      <c r="FD497">
        <v>40.69329999999999</v>
      </c>
      <c r="FE497">
        <v>40.75</v>
      </c>
      <c r="FF497">
        <v>41.43699999999998</v>
      </c>
      <c r="FG497">
        <v>1955.095666666667</v>
      </c>
      <c r="FH497">
        <v>39.90000000000001</v>
      </c>
      <c r="FI497">
        <v>0</v>
      </c>
      <c r="FJ497">
        <v>1758656514.6</v>
      </c>
      <c r="FK497">
        <v>0</v>
      </c>
      <c r="FL497">
        <v>955.89644</v>
      </c>
      <c r="FM497">
        <v>-0.6158461243752776</v>
      </c>
      <c r="FN497">
        <v>-17.2000000562499</v>
      </c>
      <c r="FO497">
        <v>19341.264</v>
      </c>
      <c r="FP497">
        <v>15</v>
      </c>
      <c r="FQ497">
        <v>0</v>
      </c>
      <c r="FR497" t="s">
        <v>441</v>
      </c>
      <c r="FS497">
        <v>1747247426.5</v>
      </c>
      <c r="FT497">
        <v>1747247420.5</v>
      </c>
      <c r="FU497">
        <v>0</v>
      </c>
      <c r="FV497">
        <v>1.027</v>
      </c>
      <c r="FW497">
        <v>0.031</v>
      </c>
      <c r="FX497">
        <v>0.02</v>
      </c>
      <c r="FY497">
        <v>0.05</v>
      </c>
      <c r="FZ497">
        <v>420</v>
      </c>
      <c r="GA497">
        <v>16</v>
      </c>
      <c r="GB497">
        <v>0.01</v>
      </c>
      <c r="GC497">
        <v>0.1</v>
      </c>
      <c r="GD497">
        <v>-19.923375</v>
      </c>
      <c r="GE497">
        <v>0.06575234521575782</v>
      </c>
      <c r="GF497">
        <v>0.03684059411844488</v>
      </c>
      <c r="GG497">
        <v>1</v>
      </c>
      <c r="GH497">
        <v>955.9491176470589</v>
      </c>
      <c r="GI497">
        <v>-1.006753228807947</v>
      </c>
      <c r="GJ497">
        <v>0.2882906789525656</v>
      </c>
      <c r="GK497">
        <v>-1</v>
      </c>
      <c r="GL497">
        <v>4.69571</v>
      </c>
      <c r="GM497">
        <v>0.1147521951219381</v>
      </c>
      <c r="GN497">
        <v>0.01324461211210053</v>
      </c>
      <c r="GO497">
        <v>0</v>
      </c>
      <c r="GP497">
        <v>1</v>
      </c>
      <c r="GQ497">
        <v>2</v>
      </c>
      <c r="GR497" t="s">
        <v>442</v>
      </c>
      <c r="GS497">
        <v>3.13542</v>
      </c>
      <c r="GT497">
        <v>2.69091</v>
      </c>
      <c r="GU497">
        <v>0.0905253</v>
      </c>
      <c r="GV497">
        <v>0.0930651</v>
      </c>
      <c r="GW497">
        <v>0.108114</v>
      </c>
      <c r="GX497">
        <v>0.09198629999999999</v>
      </c>
      <c r="GY497">
        <v>28916.6</v>
      </c>
      <c r="GZ497">
        <v>28889.9</v>
      </c>
      <c r="HA497">
        <v>29554.8</v>
      </c>
      <c r="HB497">
        <v>29436.4</v>
      </c>
      <c r="HC497">
        <v>34822.4</v>
      </c>
      <c r="HD497">
        <v>35409.9</v>
      </c>
      <c r="HE497">
        <v>41588.4</v>
      </c>
      <c r="HF497">
        <v>41825.5</v>
      </c>
      <c r="HG497">
        <v>1.92703</v>
      </c>
      <c r="HH497">
        <v>1.87318</v>
      </c>
      <c r="HI497">
        <v>0.09797889999999999</v>
      </c>
      <c r="HJ497">
        <v>0</v>
      </c>
      <c r="HK497">
        <v>28.4133</v>
      </c>
      <c r="HL497">
        <v>999.9</v>
      </c>
      <c r="HM497">
        <v>48.9</v>
      </c>
      <c r="HN497">
        <v>31.3</v>
      </c>
      <c r="HO497">
        <v>24.8335</v>
      </c>
      <c r="HP497">
        <v>62.0304</v>
      </c>
      <c r="HQ497">
        <v>25.9575</v>
      </c>
      <c r="HR497">
        <v>1</v>
      </c>
      <c r="HS497">
        <v>0.0636128</v>
      </c>
      <c r="HT497">
        <v>-0.88278</v>
      </c>
      <c r="HU497">
        <v>20.3372</v>
      </c>
      <c r="HV497">
        <v>5.21954</v>
      </c>
      <c r="HW497">
        <v>12.0146</v>
      </c>
      <c r="HX497">
        <v>4.99025</v>
      </c>
      <c r="HY497">
        <v>3.28875</v>
      </c>
      <c r="HZ497">
        <v>9999</v>
      </c>
      <c r="IA497">
        <v>9999</v>
      </c>
      <c r="IB497">
        <v>9999</v>
      </c>
      <c r="IC497">
        <v>999.9</v>
      </c>
      <c r="ID497">
        <v>1.86755</v>
      </c>
      <c r="IE497">
        <v>1.8667</v>
      </c>
      <c r="IF497">
        <v>1.86601</v>
      </c>
      <c r="IG497">
        <v>1.866</v>
      </c>
      <c r="IH497">
        <v>1.86784</v>
      </c>
      <c r="II497">
        <v>1.87027</v>
      </c>
      <c r="IJ497">
        <v>1.86893</v>
      </c>
      <c r="IK497">
        <v>1.87042</v>
      </c>
      <c r="IL497">
        <v>0</v>
      </c>
      <c r="IM497">
        <v>0</v>
      </c>
      <c r="IN497">
        <v>0</v>
      </c>
      <c r="IO497">
        <v>0</v>
      </c>
      <c r="IP497" t="s">
        <v>443</v>
      </c>
      <c r="IQ497" t="s">
        <v>444</v>
      </c>
      <c r="IR497" t="s">
        <v>445</v>
      </c>
      <c r="IS497" t="s">
        <v>445</v>
      </c>
      <c r="IT497" t="s">
        <v>445</v>
      </c>
      <c r="IU497" t="s">
        <v>445</v>
      </c>
      <c r="IV497">
        <v>0</v>
      </c>
      <c r="IW497">
        <v>100</v>
      </c>
      <c r="IX497">
        <v>100</v>
      </c>
      <c r="IY497">
        <v>0.188</v>
      </c>
      <c r="IZ497">
        <v>0.1584</v>
      </c>
      <c r="JA497">
        <v>0.1520806729546384</v>
      </c>
      <c r="JB497">
        <v>0.0003178419753343253</v>
      </c>
      <c r="JC497">
        <v>-6.012475575984678E-07</v>
      </c>
      <c r="JD497">
        <v>7.594320938325871E-11</v>
      </c>
      <c r="JE497">
        <v>-0.06537213769188976</v>
      </c>
      <c r="JF497">
        <v>-0.002779077146552394</v>
      </c>
      <c r="JG497">
        <v>0.0007843295920201409</v>
      </c>
      <c r="JH497">
        <v>-1.211717912536145E-05</v>
      </c>
      <c r="JI497">
        <v>4</v>
      </c>
      <c r="JJ497">
        <v>2338</v>
      </c>
      <c r="JK497">
        <v>1</v>
      </c>
      <c r="JL497">
        <v>27</v>
      </c>
      <c r="JM497">
        <v>190151.5</v>
      </c>
      <c r="JN497">
        <v>190151.5</v>
      </c>
      <c r="JO497">
        <v>1.03149</v>
      </c>
      <c r="JP497">
        <v>2.26318</v>
      </c>
      <c r="JQ497">
        <v>1.39648</v>
      </c>
      <c r="JR497">
        <v>2.35107</v>
      </c>
      <c r="JS497">
        <v>1.49536</v>
      </c>
      <c r="JT497">
        <v>2.7063</v>
      </c>
      <c r="JU497">
        <v>36.34</v>
      </c>
      <c r="JV497">
        <v>24.0612</v>
      </c>
      <c r="JW497">
        <v>18</v>
      </c>
      <c r="JX497">
        <v>489.403</v>
      </c>
      <c r="JY497">
        <v>445.624</v>
      </c>
      <c r="JZ497">
        <v>29.4933</v>
      </c>
      <c r="KA497">
        <v>28.405</v>
      </c>
      <c r="KB497">
        <v>30.0001</v>
      </c>
      <c r="KC497">
        <v>28.2483</v>
      </c>
      <c r="KD497">
        <v>28.1793</v>
      </c>
      <c r="KE497">
        <v>20.5738</v>
      </c>
      <c r="KF497">
        <v>25.9408</v>
      </c>
      <c r="KG497">
        <v>54.13</v>
      </c>
      <c r="KH497">
        <v>29.4872</v>
      </c>
      <c r="KI497">
        <v>413.44</v>
      </c>
      <c r="KJ497">
        <v>19.9113</v>
      </c>
      <c r="KK497">
        <v>101.008</v>
      </c>
      <c r="KL497">
        <v>100.571</v>
      </c>
    </row>
    <row r="498" spans="1:298">
      <c r="A498">
        <v>482</v>
      </c>
      <c r="B498">
        <v>1758656518.5</v>
      </c>
      <c r="C498">
        <v>14892.5</v>
      </c>
      <c r="D498" t="s">
        <v>1413</v>
      </c>
      <c r="E498" t="s">
        <v>1414</v>
      </c>
      <c r="F498">
        <v>5</v>
      </c>
      <c r="G498" t="s">
        <v>1412</v>
      </c>
      <c r="H498" t="s">
        <v>437</v>
      </c>
      <c r="I498" t="s">
        <v>438</v>
      </c>
      <c r="J498">
        <v>1758656510.655172</v>
      </c>
      <c r="K498">
        <f>(L498)/1000</f>
        <v>0</v>
      </c>
      <c r="L498">
        <f>IF(DQ498, AO498, AI498)</f>
        <v>0</v>
      </c>
      <c r="M498">
        <f>IF(DQ498, AJ498, AH498)</f>
        <v>0</v>
      </c>
      <c r="N498">
        <f>DS498 - IF(AV498&gt;1, M498*DM498*100.0/(AX498), 0)</f>
        <v>0</v>
      </c>
      <c r="O498">
        <f>((U498-K498/2)*N498-M498)/(U498+K498/2)</f>
        <v>0</v>
      </c>
      <c r="P498">
        <f>O498*(DZ498+EA498)/1000.0</f>
        <v>0</v>
      </c>
      <c r="Q498">
        <f>(DS498 - IF(AV498&gt;1, M498*DM498*100.0/(AX498), 0))*(DZ498+EA498)/1000.0</f>
        <v>0</v>
      </c>
      <c r="R498">
        <f>2.0/((1/T498-1/S498)+SIGN(T498)*SQRT((1/T498-1/S498)*(1/T498-1/S498) + 4*DN498/((DN498+1)*(DN498+1))*(2*1/T498*1/S498-1/S498*1/S498)))</f>
        <v>0</v>
      </c>
      <c r="S498">
        <f>IF(LEFT(DO498,1)&lt;&gt;"0",IF(LEFT(DO498,1)="1",3.0,DP498),$D$5+$E$5*(EG498*DZ498/($K$5*1000))+$F$5*(EG498*DZ498/($K$5*1000))*MAX(MIN(DM498,$J$5),$I$5)*MAX(MIN(DM498,$J$5),$I$5)+$G$5*MAX(MIN(DM498,$J$5),$I$5)*(EG498*DZ498/($K$5*1000))+$H$5*(EG498*DZ498/($K$5*1000))*(EG498*DZ498/($K$5*1000)))</f>
        <v>0</v>
      </c>
      <c r="T498">
        <f>K498*(1000-(1000*0.61365*exp(17.502*X498/(240.97+X498))/(DZ498+EA498)+DU498)/2)/(1000*0.61365*exp(17.502*X498/(240.97+X498))/(DZ498+EA498)-DU498)</f>
        <v>0</v>
      </c>
      <c r="U498">
        <f>1/((DN498+1)/(R498/1.6)+1/(S498/1.37)) + DN498/((DN498+1)/(R498/1.6) + DN498/(S498/1.37))</f>
        <v>0</v>
      </c>
      <c r="V498">
        <f>(DI498*DL498)</f>
        <v>0</v>
      </c>
      <c r="W498">
        <f>(EB498+(V498+2*0.95*5.67E-8*(((EB498+$B$7)+273)^4-(EB498+273)^4)-44100*K498)/(1.84*29.3*S498+8*0.95*5.67E-8*(EB498+273)^3))</f>
        <v>0</v>
      </c>
      <c r="X498">
        <f>($C$7*EC498+$D$7*ED498+$E$7*W498)</f>
        <v>0</v>
      </c>
      <c r="Y498">
        <f>0.61365*exp(17.502*X498/(240.97+X498))</f>
        <v>0</v>
      </c>
      <c r="Z498">
        <f>(AA498/AB498*100)</f>
        <v>0</v>
      </c>
      <c r="AA498">
        <f>DU498*(DZ498+EA498)/1000</f>
        <v>0</v>
      </c>
      <c r="AB498">
        <f>0.61365*exp(17.502*EB498/(240.97+EB498))</f>
        <v>0</v>
      </c>
      <c r="AC498">
        <f>(Y498-DU498*(DZ498+EA498)/1000)</f>
        <v>0</v>
      </c>
      <c r="AD498">
        <f>(-K498*44100)</f>
        <v>0</v>
      </c>
      <c r="AE498">
        <f>2*29.3*S498*0.92*(EB498-X498)</f>
        <v>0</v>
      </c>
      <c r="AF498">
        <f>2*0.95*5.67E-8*(((EB498+$B$7)+273)^4-(X498+273)^4)</f>
        <v>0</v>
      </c>
      <c r="AG498">
        <f>V498+AF498+AD498+AE498</f>
        <v>0</v>
      </c>
      <c r="AH498">
        <f>DY498*AV498*(DT498-DS498*(1000-AV498*DV498)/(1000-AV498*DU498))/(100*DM498)</f>
        <v>0</v>
      </c>
      <c r="AI498">
        <f>1000*DY498*AV498*(DU498-DV498)/(100*DM498*(1000-AV498*DU498))</f>
        <v>0</v>
      </c>
      <c r="AJ498">
        <f>(AK498 - AL498 - DZ498*1E3/(8.314*(EB498+273.15)) * AN498/DY498 * AM498) * DY498/(100*DM498) * (1000 - DV498)/1000</f>
        <v>0</v>
      </c>
      <c r="AK498">
        <v>428.6542661650467</v>
      </c>
      <c r="AL498">
        <v>410.2271212121211</v>
      </c>
      <c r="AM498">
        <v>-0.0008092724887365221</v>
      </c>
      <c r="AN498">
        <v>64.96185093379182</v>
      </c>
      <c r="AO498">
        <f>(AQ498 - AP498 + DZ498*1E3/(8.314*(EB498+273.15)) * AS498/DY498 * AR498) * DY498/(100*DM498) * 1000/(1000 - AQ498)</f>
        <v>0</v>
      </c>
      <c r="AP498">
        <v>19.87126535283416</v>
      </c>
      <c r="AQ498">
        <v>24.59604060606059</v>
      </c>
      <c r="AR498">
        <v>-1.93739845121501E-05</v>
      </c>
      <c r="AS498">
        <v>107.1775153864374</v>
      </c>
      <c r="AT498">
        <v>0</v>
      </c>
      <c r="AU498">
        <v>0</v>
      </c>
      <c r="AV498">
        <f>IF(AT498*$H$13&gt;=AX498,1.0,(AX498/(AX498-AT498*$H$13)))</f>
        <v>0</v>
      </c>
      <c r="AW498">
        <f>(AV498-1)*100</f>
        <v>0</v>
      </c>
      <c r="AX498">
        <f>MAX(0,($B$13+$C$13*EG498)/(1+$D$13*EG498)*DZ498/(EB498+273)*$E$13)</f>
        <v>0</v>
      </c>
      <c r="AY498" t="s">
        <v>439</v>
      </c>
      <c r="AZ498" t="s">
        <v>439</v>
      </c>
      <c r="BA498">
        <v>0</v>
      </c>
      <c r="BB498">
        <v>0</v>
      </c>
      <c r="BC498">
        <f>1-BA498/BB498</f>
        <v>0</v>
      </c>
      <c r="BD498">
        <v>0</v>
      </c>
      <c r="BE498" t="s">
        <v>439</v>
      </c>
      <c r="BF498" t="s">
        <v>439</v>
      </c>
      <c r="BG498">
        <v>0</v>
      </c>
      <c r="BH498">
        <v>0</v>
      </c>
      <c r="BI498">
        <f>1-BG498/BH498</f>
        <v>0</v>
      </c>
      <c r="BJ498">
        <v>0.5</v>
      </c>
      <c r="BK498">
        <f>DJ498</f>
        <v>0</v>
      </c>
      <c r="BL498">
        <f>M498</f>
        <v>0</v>
      </c>
      <c r="BM498">
        <f>BI498*BJ498*BK498</f>
        <v>0</v>
      </c>
      <c r="BN498">
        <f>(BL498-BD498)/BK498</f>
        <v>0</v>
      </c>
      <c r="BO498">
        <f>(BB498-BH498)/BH498</f>
        <v>0</v>
      </c>
      <c r="BP498">
        <f>BA498/(BC498+BA498/BH498)</f>
        <v>0</v>
      </c>
      <c r="BQ498" t="s">
        <v>439</v>
      </c>
      <c r="BR498">
        <v>0</v>
      </c>
      <c r="BS498">
        <f>IF(BR498&lt;&gt;0, BR498, BP498)</f>
        <v>0</v>
      </c>
      <c r="BT498">
        <f>1-BS498/BH498</f>
        <v>0</v>
      </c>
      <c r="BU498">
        <f>(BH498-BG498)/(BH498-BS498)</f>
        <v>0</v>
      </c>
      <c r="BV498">
        <f>(BB498-BH498)/(BB498-BS498)</f>
        <v>0</v>
      </c>
      <c r="BW498">
        <f>(BH498-BG498)/(BH498-BA498)</f>
        <v>0</v>
      </c>
      <c r="BX498">
        <f>(BB498-BH498)/(BB498-BA498)</f>
        <v>0</v>
      </c>
      <c r="BY498">
        <f>(BU498*BS498/BG498)</f>
        <v>0</v>
      </c>
      <c r="BZ498">
        <f>(1-BY498)</f>
        <v>0</v>
      </c>
      <c r="DI498">
        <f>$B$11*EH498+$C$11*EI498+$F$11*ET498*(1-EW498)</f>
        <v>0</v>
      </c>
      <c r="DJ498">
        <f>DI498*DK498</f>
        <v>0</v>
      </c>
      <c r="DK498">
        <f>($B$11*$D$9+$C$11*$D$9+$F$11*((FG498+EY498)/MAX(FG498+EY498+FH498, 0.1)*$I$9+FH498/MAX(FG498+EY498+FH498, 0.1)*$J$9))/($B$11+$C$11+$F$11)</f>
        <v>0</v>
      </c>
      <c r="DL498">
        <f>($B$11*$K$9+$C$11*$K$9+$F$11*((FG498+EY498)/MAX(FG498+EY498+FH498, 0.1)*$P$9+FH498/MAX(FG498+EY498+FH498, 0.1)*$Q$9))/($B$11+$C$11+$F$11)</f>
        <v>0</v>
      </c>
      <c r="DM498">
        <v>5.36</v>
      </c>
      <c r="DN498">
        <v>0.5</v>
      </c>
      <c r="DO498" t="s">
        <v>440</v>
      </c>
      <c r="DP498">
        <v>2</v>
      </c>
      <c r="DQ498" t="b">
        <v>1</v>
      </c>
      <c r="DR498">
        <v>1758656510.655172</v>
      </c>
      <c r="DS498">
        <v>400.2001379310345</v>
      </c>
      <c r="DT498">
        <v>419.9484482758621</v>
      </c>
      <c r="DU498">
        <v>24.61245172413793</v>
      </c>
      <c r="DV498">
        <v>19.90020344827586</v>
      </c>
      <c r="DW498">
        <v>400.0122068965516</v>
      </c>
      <c r="DX498">
        <v>24.45395172413793</v>
      </c>
      <c r="DY498">
        <v>499.9870689655173</v>
      </c>
      <c r="DZ498">
        <v>90.35704827586206</v>
      </c>
      <c r="EA498">
        <v>0.03064405172413793</v>
      </c>
      <c r="EB498">
        <v>30.69491379310345</v>
      </c>
      <c r="EC498">
        <v>30.01063448275862</v>
      </c>
      <c r="ED498">
        <v>999.9000000000002</v>
      </c>
      <c r="EE498">
        <v>0</v>
      </c>
      <c r="EF498">
        <v>0</v>
      </c>
      <c r="EG498">
        <v>9997.106896551726</v>
      </c>
      <c r="EH498">
        <v>0</v>
      </c>
      <c r="EI498">
        <v>11.6912</v>
      </c>
      <c r="EJ498">
        <v>-19.74830689655172</v>
      </c>
      <c r="EK498">
        <v>410.2986206896552</v>
      </c>
      <c r="EL498">
        <v>428.4751724137931</v>
      </c>
      <c r="EM498">
        <v>4.71225</v>
      </c>
      <c r="EN498">
        <v>419.9484482758621</v>
      </c>
      <c r="EO498">
        <v>19.90020344827586</v>
      </c>
      <c r="EP498">
        <v>2.223908275862069</v>
      </c>
      <c r="EQ498">
        <v>1.798123103448276</v>
      </c>
      <c r="ER498">
        <v>19.13558965517241</v>
      </c>
      <c r="ES498">
        <v>15.77048275862069</v>
      </c>
      <c r="ET498">
        <v>2000.005862068965</v>
      </c>
      <c r="EU498">
        <v>0.9799976551724136</v>
      </c>
      <c r="EV498">
        <v>0.02000202068965517</v>
      </c>
      <c r="EW498">
        <v>0</v>
      </c>
      <c r="EX498">
        <v>955.7972758620689</v>
      </c>
      <c r="EY498">
        <v>5.000969999999999</v>
      </c>
      <c r="EZ498">
        <v>19339.81724137931</v>
      </c>
      <c r="FA498">
        <v>16707.61724137931</v>
      </c>
      <c r="FB498">
        <v>40.81199999999998</v>
      </c>
      <c r="FC498">
        <v>41.125</v>
      </c>
      <c r="FD498">
        <v>40.6935172413793</v>
      </c>
      <c r="FE498">
        <v>40.75</v>
      </c>
      <c r="FF498">
        <v>41.43699999999998</v>
      </c>
      <c r="FG498">
        <v>1955.097586206897</v>
      </c>
      <c r="FH498">
        <v>39.90000000000001</v>
      </c>
      <c r="FI498">
        <v>0</v>
      </c>
      <c r="FJ498">
        <v>1758656520</v>
      </c>
      <c r="FK498">
        <v>0</v>
      </c>
      <c r="FL498">
        <v>955.8122692307692</v>
      </c>
      <c r="FM498">
        <v>-0.8891965644388824</v>
      </c>
      <c r="FN498">
        <v>-17.62393157599088</v>
      </c>
      <c r="FO498">
        <v>19339.69615384615</v>
      </c>
      <c r="FP498">
        <v>15</v>
      </c>
      <c r="FQ498">
        <v>0</v>
      </c>
      <c r="FR498" t="s">
        <v>441</v>
      </c>
      <c r="FS498">
        <v>1747247426.5</v>
      </c>
      <c r="FT498">
        <v>1747247420.5</v>
      </c>
      <c r="FU498">
        <v>0</v>
      </c>
      <c r="FV498">
        <v>1.027</v>
      </c>
      <c r="FW498">
        <v>0.031</v>
      </c>
      <c r="FX498">
        <v>0.02</v>
      </c>
      <c r="FY498">
        <v>0.05</v>
      </c>
      <c r="FZ498">
        <v>420</v>
      </c>
      <c r="GA498">
        <v>16</v>
      </c>
      <c r="GB498">
        <v>0.01</v>
      </c>
      <c r="GC498">
        <v>0.1</v>
      </c>
      <c r="GD498">
        <v>-19.8867</v>
      </c>
      <c r="GE498">
        <v>0.8233148217636589</v>
      </c>
      <c r="GF498">
        <v>0.1620086618054724</v>
      </c>
      <c r="GG498">
        <v>0</v>
      </c>
      <c r="GH498">
        <v>955.880911764706</v>
      </c>
      <c r="GI498">
        <v>-1.15240640343962</v>
      </c>
      <c r="GJ498">
        <v>0.2923814357636891</v>
      </c>
      <c r="GK498">
        <v>-1</v>
      </c>
      <c r="GL498">
        <v>4.705430750000001</v>
      </c>
      <c r="GM498">
        <v>0.169939474671668</v>
      </c>
      <c r="GN498">
        <v>0.01810413190234482</v>
      </c>
      <c r="GO498">
        <v>0</v>
      </c>
      <c r="GP498">
        <v>0</v>
      </c>
      <c r="GQ498">
        <v>2</v>
      </c>
      <c r="GR498" t="s">
        <v>482</v>
      </c>
      <c r="GS498">
        <v>3.1356</v>
      </c>
      <c r="GT498">
        <v>2.6898</v>
      </c>
      <c r="GU498">
        <v>0.0905014</v>
      </c>
      <c r="GV498">
        <v>0.09256540000000001</v>
      </c>
      <c r="GW498">
        <v>0.108085</v>
      </c>
      <c r="GX498">
        <v>0.0919745</v>
      </c>
      <c r="GY498">
        <v>28917.3</v>
      </c>
      <c r="GZ498">
        <v>28905.7</v>
      </c>
      <c r="HA498">
        <v>29554.7</v>
      </c>
      <c r="HB498">
        <v>29436.3</v>
      </c>
      <c r="HC498">
        <v>34823.4</v>
      </c>
      <c r="HD498">
        <v>35410.3</v>
      </c>
      <c r="HE498">
        <v>41588.2</v>
      </c>
      <c r="HF498">
        <v>41825.4</v>
      </c>
      <c r="HG498">
        <v>1.9277</v>
      </c>
      <c r="HH498">
        <v>1.8733</v>
      </c>
      <c r="HI498">
        <v>0.09781869999999999</v>
      </c>
      <c r="HJ498">
        <v>0</v>
      </c>
      <c r="HK498">
        <v>28.4176</v>
      </c>
      <c r="HL498">
        <v>999.9</v>
      </c>
      <c r="HM498">
        <v>48.9</v>
      </c>
      <c r="HN498">
        <v>31.3</v>
      </c>
      <c r="HO498">
        <v>24.8297</v>
      </c>
      <c r="HP498">
        <v>61.9204</v>
      </c>
      <c r="HQ498">
        <v>25.9776</v>
      </c>
      <c r="HR498">
        <v>1</v>
      </c>
      <c r="HS498">
        <v>0.06358229999999999</v>
      </c>
      <c r="HT498">
        <v>-0.892244</v>
      </c>
      <c r="HU498">
        <v>20.3365</v>
      </c>
      <c r="HV498">
        <v>5.21564</v>
      </c>
      <c r="HW498">
        <v>12.0147</v>
      </c>
      <c r="HX498">
        <v>4.9892</v>
      </c>
      <c r="HY498">
        <v>3.28818</v>
      </c>
      <c r="HZ498">
        <v>9999</v>
      </c>
      <c r="IA498">
        <v>9999</v>
      </c>
      <c r="IB498">
        <v>9999</v>
      </c>
      <c r="IC498">
        <v>999.9</v>
      </c>
      <c r="ID498">
        <v>1.86756</v>
      </c>
      <c r="IE498">
        <v>1.86666</v>
      </c>
      <c r="IF498">
        <v>1.86601</v>
      </c>
      <c r="IG498">
        <v>1.866</v>
      </c>
      <c r="IH498">
        <v>1.86784</v>
      </c>
      <c r="II498">
        <v>1.87027</v>
      </c>
      <c r="IJ498">
        <v>1.86893</v>
      </c>
      <c r="IK498">
        <v>1.87043</v>
      </c>
      <c r="IL498">
        <v>0</v>
      </c>
      <c r="IM498">
        <v>0</v>
      </c>
      <c r="IN498">
        <v>0</v>
      </c>
      <c r="IO498">
        <v>0</v>
      </c>
      <c r="IP498" t="s">
        <v>443</v>
      </c>
      <c r="IQ498" t="s">
        <v>444</v>
      </c>
      <c r="IR498" t="s">
        <v>445</v>
      </c>
      <c r="IS498" t="s">
        <v>445</v>
      </c>
      <c r="IT498" t="s">
        <v>445</v>
      </c>
      <c r="IU498" t="s">
        <v>445</v>
      </c>
      <c r="IV498">
        <v>0</v>
      </c>
      <c r="IW498">
        <v>100</v>
      </c>
      <c r="IX498">
        <v>100</v>
      </c>
      <c r="IY498">
        <v>0.188</v>
      </c>
      <c r="IZ498">
        <v>0.1583</v>
      </c>
      <c r="JA498">
        <v>0.1520806729546384</v>
      </c>
      <c r="JB498">
        <v>0.0003178419753343253</v>
      </c>
      <c r="JC498">
        <v>-6.012475575984678E-07</v>
      </c>
      <c r="JD498">
        <v>7.594320938325871E-11</v>
      </c>
      <c r="JE498">
        <v>-0.06537213769188976</v>
      </c>
      <c r="JF498">
        <v>-0.002779077146552394</v>
      </c>
      <c r="JG498">
        <v>0.0007843295920201409</v>
      </c>
      <c r="JH498">
        <v>-1.211717912536145E-05</v>
      </c>
      <c r="JI498">
        <v>4</v>
      </c>
      <c r="JJ498">
        <v>2338</v>
      </c>
      <c r="JK498">
        <v>1</v>
      </c>
      <c r="JL498">
        <v>27</v>
      </c>
      <c r="JM498">
        <v>190151.5</v>
      </c>
      <c r="JN498">
        <v>190151.6</v>
      </c>
      <c r="JO498">
        <v>1.00464</v>
      </c>
      <c r="JP498">
        <v>2.26562</v>
      </c>
      <c r="JQ498">
        <v>1.39648</v>
      </c>
      <c r="JR498">
        <v>2.34619</v>
      </c>
      <c r="JS498">
        <v>1.49536</v>
      </c>
      <c r="JT498">
        <v>2.71484</v>
      </c>
      <c r="JU498">
        <v>36.34</v>
      </c>
      <c r="JV498">
        <v>24.0612</v>
      </c>
      <c r="JW498">
        <v>18</v>
      </c>
      <c r="JX498">
        <v>489.83</v>
      </c>
      <c r="JY498">
        <v>445.702</v>
      </c>
      <c r="JZ498">
        <v>29.481</v>
      </c>
      <c r="KA498">
        <v>28.4074</v>
      </c>
      <c r="KB498">
        <v>30</v>
      </c>
      <c r="KC498">
        <v>28.2483</v>
      </c>
      <c r="KD498">
        <v>28.1793</v>
      </c>
      <c r="KE498">
        <v>20.0768</v>
      </c>
      <c r="KF498">
        <v>25.9408</v>
      </c>
      <c r="KG498">
        <v>54.13</v>
      </c>
      <c r="KH498">
        <v>29.4799</v>
      </c>
      <c r="KI498">
        <v>400.064</v>
      </c>
      <c r="KJ498">
        <v>19.9161</v>
      </c>
      <c r="KK498">
        <v>101.008</v>
      </c>
      <c r="KL498">
        <v>100.571</v>
      </c>
    </row>
    <row r="499" spans="1:298">
      <c r="A499">
        <v>483</v>
      </c>
      <c r="B499">
        <v>1758656523.5</v>
      </c>
      <c r="C499">
        <v>14897.5</v>
      </c>
      <c r="D499" t="s">
        <v>1415</v>
      </c>
      <c r="E499" t="s">
        <v>1416</v>
      </c>
      <c r="F499">
        <v>5</v>
      </c>
      <c r="G499" t="s">
        <v>1412</v>
      </c>
      <c r="H499" t="s">
        <v>437</v>
      </c>
      <c r="I499" t="s">
        <v>438</v>
      </c>
      <c r="J499">
        <v>1758656515.732143</v>
      </c>
      <c r="K499">
        <f>(L499)/1000</f>
        <v>0</v>
      </c>
      <c r="L499">
        <f>IF(DQ499, AO499, AI499)</f>
        <v>0</v>
      </c>
      <c r="M499">
        <f>IF(DQ499, AJ499, AH499)</f>
        <v>0</v>
      </c>
      <c r="N499">
        <f>DS499 - IF(AV499&gt;1, M499*DM499*100.0/(AX499), 0)</f>
        <v>0</v>
      </c>
      <c r="O499">
        <f>((U499-K499/2)*N499-M499)/(U499+K499/2)</f>
        <v>0</v>
      </c>
      <c r="P499">
        <f>O499*(DZ499+EA499)/1000.0</f>
        <v>0</v>
      </c>
      <c r="Q499">
        <f>(DS499 - IF(AV499&gt;1, M499*DM499*100.0/(AX499), 0))*(DZ499+EA499)/1000.0</f>
        <v>0</v>
      </c>
      <c r="R499">
        <f>2.0/((1/T499-1/S499)+SIGN(T499)*SQRT((1/T499-1/S499)*(1/T499-1/S499) + 4*DN499/((DN499+1)*(DN499+1))*(2*1/T499*1/S499-1/S499*1/S499)))</f>
        <v>0</v>
      </c>
      <c r="S499">
        <f>IF(LEFT(DO499,1)&lt;&gt;"0",IF(LEFT(DO499,1)="1",3.0,DP499),$D$5+$E$5*(EG499*DZ499/($K$5*1000))+$F$5*(EG499*DZ499/($K$5*1000))*MAX(MIN(DM499,$J$5),$I$5)*MAX(MIN(DM499,$J$5),$I$5)+$G$5*MAX(MIN(DM499,$J$5),$I$5)*(EG499*DZ499/($K$5*1000))+$H$5*(EG499*DZ499/($K$5*1000))*(EG499*DZ499/($K$5*1000)))</f>
        <v>0</v>
      </c>
      <c r="T499">
        <f>K499*(1000-(1000*0.61365*exp(17.502*X499/(240.97+X499))/(DZ499+EA499)+DU499)/2)/(1000*0.61365*exp(17.502*X499/(240.97+X499))/(DZ499+EA499)-DU499)</f>
        <v>0</v>
      </c>
      <c r="U499">
        <f>1/((DN499+1)/(R499/1.6)+1/(S499/1.37)) + DN499/((DN499+1)/(R499/1.6) + DN499/(S499/1.37))</f>
        <v>0</v>
      </c>
      <c r="V499">
        <f>(DI499*DL499)</f>
        <v>0</v>
      </c>
      <c r="W499">
        <f>(EB499+(V499+2*0.95*5.67E-8*(((EB499+$B$7)+273)^4-(EB499+273)^4)-44100*K499)/(1.84*29.3*S499+8*0.95*5.67E-8*(EB499+273)^3))</f>
        <v>0</v>
      </c>
      <c r="X499">
        <f>($C$7*EC499+$D$7*ED499+$E$7*W499)</f>
        <v>0</v>
      </c>
      <c r="Y499">
        <f>0.61365*exp(17.502*X499/(240.97+X499))</f>
        <v>0</v>
      </c>
      <c r="Z499">
        <f>(AA499/AB499*100)</f>
        <v>0</v>
      </c>
      <c r="AA499">
        <f>DU499*(DZ499+EA499)/1000</f>
        <v>0</v>
      </c>
      <c r="AB499">
        <f>0.61365*exp(17.502*EB499/(240.97+EB499))</f>
        <v>0</v>
      </c>
      <c r="AC499">
        <f>(Y499-DU499*(DZ499+EA499)/1000)</f>
        <v>0</v>
      </c>
      <c r="AD499">
        <f>(-K499*44100)</f>
        <v>0</v>
      </c>
      <c r="AE499">
        <f>2*29.3*S499*0.92*(EB499-X499)</f>
        <v>0</v>
      </c>
      <c r="AF499">
        <f>2*0.95*5.67E-8*(((EB499+$B$7)+273)^4-(X499+273)^4)</f>
        <v>0</v>
      </c>
      <c r="AG499">
        <f>V499+AF499+AD499+AE499</f>
        <v>0</v>
      </c>
      <c r="AH499">
        <f>DY499*AV499*(DT499-DS499*(1000-AV499*DV499)/(1000-AV499*DU499))/(100*DM499)</f>
        <v>0</v>
      </c>
      <c r="AI499">
        <f>1000*DY499*AV499*(DU499-DV499)/(100*DM499*(1000-AV499*DU499))</f>
        <v>0</v>
      </c>
      <c r="AJ499">
        <f>(AK499 - AL499 - DZ499*1E3/(8.314*(EB499+273.15)) * AN499/DY499 * AM499) * DY499/(100*DM499) * (1000 - DV499)/1000</f>
        <v>0</v>
      </c>
      <c r="AK499">
        <v>420.9491130649904</v>
      </c>
      <c r="AL499">
        <v>406.548309090909</v>
      </c>
      <c r="AM499">
        <v>-0.8609582194776724</v>
      </c>
      <c r="AN499">
        <v>64.96185093379182</v>
      </c>
      <c r="AO499">
        <f>(AQ499 - AP499 + DZ499*1E3/(8.314*(EB499+273.15)) * AS499/DY499 * AR499) * DY499/(100*DM499) * 1000/(1000 - AQ499)</f>
        <v>0</v>
      </c>
      <c r="AP499">
        <v>19.86580398566351</v>
      </c>
      <c r="AQ499">
        <v>24.58820545454545</v>
      </c>
      <c r="AR499">
        <v>-7.503937011461666E-06</v>
      </c>
      <c r="AS499">
        <v>107.1775153864374</v>
      </c>
      <c r="AT499">
        <v>0</v>
      </c>
      <c r="AU499">
        <v>0</v>
      </c>
      <c r="AV499">
        <f>IF(AT499*$H$13&gt;=AX499,1.0,(AX499/(AX499-AT499*$H$13)))</f>
        <v>0</v>
      </c>
      <c r="AW499">
        <f>(AV499-1)*100</f>
        <v>0</v>
      </c>
      <c r="AX499">
        <f>MAX(0,($B$13+$C$13*EG499)/(1+$D$13*EG499)*DZ499/(EB499+273)*$E$13)</f>
        <v>0</v>
      </c>
      <c r="AY499" t="s">
        <v>439</v>
      </c>
      <c r="AZ499" t="s">
        <v>439</v>
      </c>
      <c r="BA499">
        <v>0</v>
      </c>
      <c r="BB499">
        <v>0</v>
      </c>
      <c r="BC499">
        <f>1-BA499/BB499</f>
        <v>0</v>
      </c>
      <c r="BD499">
        <v>0</v>
      </c>
      <c r="BE499" t="s">
        <v>439</v>
      </c>
      <c r="BF499" t="s">
        <v>439</v>
      </c>
      <c r="BG499">
        <v>0</v>
      </c>
      <c r="BH499">
        <v>0</v>
      </c>
      <c r="BI499">
        <f>1-BG499/BH499</f>
        <v>0</v>
      </c>
      <c r="BJ499">
        <v>0.5</v>
      </c>
      <c r="BK499">
        <f>DJ499</f>
        <v>0</v>
      </c>
      <c r="BL499">
        <f>M499</f>
        <v>0</v>
      </c>
      <c r="BM499">
        <f>BI499*BJ499*BK499</f>
        <v>0</v>
      </c>
      <c r="BN499">
        <f>(BL499-BD499)/BK499</f>
        <v>0</v>
      </c>
      <c r="BO499">
        <f>(BB499-BH499)/BH499</f>
        <v>0</v>
      </c>
      <c r="BP499">
        <f>BA499/(BC499+BA499/BH499)</f>
        <v>0</v>
      </c>
      <c r="BQ499" t="s">
        <v>439</v>
      </c>
      <c r="BR499">
        <v>0</v>
      </c>
      <c r="BS499">
        <f>IF(BR499&lt;&gt;0, BR499, BP499)</f>
        <v>0</v>
      </c>
      <c r="BT499">
        <f>1-BS499/BH499</f>
        <v>0</v>
      </c>
      <c r="BU499">
        <f>(BH499-BG499)/(BH499-BS499)</f>
        <v>0</v>
      </c>
      <c r="BV499">
        <f>(BB499-BH499)/(BB499-BS499)</f>
        <v>0</v>
      </c>
      <c r="BW499">
        <f>(BH499-BG499)/(BH499-BA499)</f>
        <v>0</v>
      </c>
      <c r="BX499">
        <f>(BB499-BH499)/(BB499-BA499)</f>
        <v>0</v>
      </c>
      <c r="BY499">
        <f>(BU499*BS499/BG499)</f>
        <v>0</v>
      </c>
      <c r="BZ499">
        <f>(1-BY499)</f>
        <v>0</v>
      </c>
      <c r="DI499">
        <f>$B$11*EH499+$C$11*EI499+$F$11*ET499*(1-EW499)</f>
        <v>0</v>
      </c>
      <c r="DJ499">
        <f>DI499*DK499</f>
        <v>0</v>
      </c>
      <c r="DK499">
        <f>($B$11*$D$9+$C$11*$D$9+$F$11*((FG499+EY499)/MAX(FG499+EY499+FH499, 0.1)*$I$9+FH499/MAX(FG499+EY499+FH499, 0.1)*$J$9))/($B$11+$C$11+$F$11)</f>
        <v>0</v>
      </c>
      <c r="DL499">
        <f>($B$11*$K$9+$C$11*$K$9+$F$11*((FG499+EY499)/MAX(FG499+EY499+FH499, 0.1)*$P$9+FH499/MAX(FG499+EY499+FH499, 0.1)*$Q$9))/($B$11+$C$11+$F$11)</f>
        <v>0</v>
      </c>
      <c r="DM499">
        <v>5.36</v>
      </c>
      <c r="DN499">
        <v>0.5</v>
      </c>
      <c r="DO499" t="s">
        <v>440</v>
      </c>
      <c r="DP499">
        <v>2</v>
      </c>
      <c r="DQ499" t="b">
        <v>1</v>
      </c>
      <c r="DR499">
        <v>1758656515.732143</v>
      </c>
      <c r="DS499">
        <v>399.6581785714286</v>
      </c>
      <c r="DT499">
        <v>416.9902499999999</v>
      </c>
      <c r="DU499">
        <v>24.60380357142857</v>
      </c>
      <c r="DV499">
        <v>19.88022857142857</v>
      </c>
      <c r="DW499">
        <v>399.4702142857142</v>
      </c>
      <c r="DX499">
        <v>24.445425</v>
      </c>
      <c r="DY499">
        <v>499.9955</v>
      </c>
      <c r="DZ499">
        <v>90.36610714285713</v>
      </c>
      <c r="EA499">
        <v>0.03013487142857143</v>
      </c>
      <c r="EB499">
        <v>30.69535</v>
      </c>
      <c r="EC499">
        <v>30.01066428571428</v>
      </c>
      <c r="ED499">
        <v>999.9000000000002</v>
      </c>
      <c r="EE499">
        <v>0</v>
      </c>
      <c r="EF499">
        <v>0</v>
      </c>
      <c r="EG499">
        <v>9996.957142857142</v>
      </c>
      <c r="EH499">
        <v>0</v>
      </c>
      <c r="EI499">
        <v>11.6912</v>
      </c>
      <c r="EJ499">
        <v>-17.33203678571429</v>
      </c>
      <c r="EK499">
        <v>409.7393214285714</v>
      </c>
      <c r="EL499">
        <v>425.44825</v>
      </c>
      <c r="EM499">
        <v>4.723581785714286</v>
      </c>
      <c r="EN499">
        <v>416.9902499999999</v>
      </c>
      <c r="EO499">
        <v>19.88022857142857</v>
      </c>
      <c r="EP499">
        <v>2.223349642857143</v>
      </c>
      <c r="EQ499">
        <v>1.796498571428572</v>
      </c>
      <c r="ER499">
        <v>19.13156428571429</v>
      </c>
      <c r="ES499">
        <v>15.75636071428572</v>
      </c>
      <c r="ET499">
        <v>1999.993214285714</v>
      </c>
      <c r="EU499">
        <v>0.9799975714285714</v>
      </c>
      <c r="EV499">
        <v>0.02000214285714286</v>
      </c>
      <c r="EW499">
        <v>0</v>
      </c>
      <c r="EX499">
        <v>955.8512499999999</v>
      </c>
      <c r="EY499">
        <v>5.00097</v>
      </c>
      <c r="EZ499">
        <v>19339.98928571428</v>
      </c>
      <c r="FA499">
        <v>16707.50714285714</v>
      </c>
      <c r="FB499">
        <v>40.80757142857141</v>
      </c>
      <c r="FC499">
        <v>41.125</v>
      </c>
      <c r="FD499">
        <v>40.69599999999999</v>
      </c>
      <c r="FE499">
        <v>40.75</v>
      </c>
      <c r="FF499">
        <v>41.43699999999999</v>
      </c>
      <c r="FG499">
        <v>1955.085357142857</v>
      </c>
      <c r="FH499">
        <v>39.9</v>
      </c>
      <c r="FI499">
        <v>0</v>
      </c>
      <c r="FJ499">
        <v>1758656524.8</v>
      </c>
      <c r="FK499">
        <v>0</v>
      </c>
      <c r="FL499">
        <v>955.8988076923077</v>
      </c>
      <c r="FM499">
        <v>2.254529925275406</v>
      </c>
      <c r="FN499">
        <v>15.15897437911683</v>
      </c>
      <c r="FO499">
        <v>19340.24615384615</v>
      </c>
      <c r="FP499">
        <v>15</v>
      </c>
      <c r="FQ499">
        <v>0</v>
      </c>
      <c r="FR499" t="s">
        <v>441</v>
      </c>
      <c r="FS499">
        <v>1747247426.5</v>
      </c>
      <c r="FT499">
        <v>1747247420.5</v>
      </c>
      <c r="FU499">
        <v>0</v>
      </c>
      <c r="FV499">
        <v>1.027</v>
      </c>
      <c r="FW499">
        <v>0.031</v>
      </c>
      <c r="FX499">
        <v>0.02</v>
      </c>
      <c r="FY499">
        <v>0.05</v>
      </c>
      <c r="FZ499">
        <v>420</v>
      </c>
      <c r="GA499">
        <v>16</v>
      </c>
      <c r="GB499">
        <v>0.01</v>
      </c>
      <c r="GC499">
        <v>0.1</v>
      </c>
      <c r="GD499">
        <v>-18.35993341463415</v>
      </c>
      <c r="GE499">
        <v>21.91740836236928</v>
      </c>
      <c r="GF499">
        <v>2.911324514010937</v>
      </c>
      <c r="GG499">
        <v>0</v>
      </c>
      <c r="GH499">
        <v>955.8793529411764</v>
      </c>
      <c r="GI499">
        <v>0.133689849792517</v>
      </c>
      <c r="GJ499">
        <v>0.3183768468481867</v>
      </c>
      <c r="GK499">
        <v>-1</v>
      </c>
      <c r="GL499">
        <v>4.714614878048781</v>
      </c>
      <c r="GM499">
        <v>0.1452349128919887</v>
      </c>
      <c r="GN499">
        <v>0.01705026415959462</v>
      </c>
      <c r="GO499">
        <v>0</v>
      </c>
      <c r="GP499">
        <v>0</v>
      </c>
      <c r="GQ499">
        <v>2</v>
      </c>
      <c r="GR499" t="s">
        <v>482</v>
      </c>
      <c r="GS499">
        <v>3.13564</v>
      </c>
      <c r="GT499">
        <v>2.6898</v>
      </c>
      <c r="GU499">
        <v>0.0897826</v>
      </c>
      <c r="GV499">
        <v>0.0903019</v>
      </c>
      <c r="GW499">
        <v>0.108068</v>
      </c>
      <c r="GX499">
        <v>0.09197370000000001</v>
      </c>
      <c r="GY499">
        <v>28940.4</v>
      </c>
      <c r="GZ499">
        <v>28978.3</v>
      </c>
      <c r="HA499">
        <v>29555</v>
      </c>
      <c r="HB499">
        <v>29436.8</v>
      </c>
      <c r="HC499">
        <v>34824.2</v>
      </c>
      <c r="HD499">
        <v>35410.7</v>
      </c>
      <c r="HE499">
        <v>41588.4</v>
      </c>
      <c r="HF499">
        <v>41826</v>
      </c>
      <c r="HG499">
        <v>1.9274</v>
      </c>
      <c r="HH499">
        <v>1.87337</v>
      </c>
      <c r="HI499">
        <v>0.097312</v>
      </c>
      <c r="HJ499">
        <v>0</v>
      </c>
      <c r="HK499">
        <v>28.4215</v>
      </c>
      <c r="HL499">
        <v>999.9</v>
      </c>
      <c r="HM499">
        <v>48.9</v>
      </c>
      <c r="HN499">
        <v>31.3</v>
      </c>
      <c r="HO499">
        <v>24.8286</v>
      </c>
      <c r="HP499">
        <v>61.9904</v>
      </c>
      <c r="HQ499">
        <v>25.7973</v>
      </c>
      <c r="HR499">
        <v>1</v>
      </c>
      <c r="HS499">
        <v>0.0635976</v>
      </c>
      <c r="HT499">
        <v>-0.868715</v>
      </c>
      <c r="HU499">
        <v>20.337</v>
      </c>
      <c r="HV499">
        <v>5.21444</v>
      </c>
      <c r="HW499">
        <v>12.0149</v>
      </c>
      <c r="HX499">
        <v>4.989</v>
      </c>
      <c r="HY499">
        <v>3.2882</v>
      </c>
      <c r="HZ499">
        <v>9999</v>
      </c>
      <c r="IA499">
        <v>9999</v>
      </c>
      <c r="IB499">
        <v>9999</v>
      </c>
      <c r="IC499">
        <v>999.9</v>
      </c>
      <c r="ID499">
        <v>1.86757</v>
      </c>
      <c r="IE499">
        <v>1.86669</v>
      </c>
      <c r="IF499">
        <v>1.866</v>
      </c>
      <c r="IG499">
        <v>1.866</v>
      </c>
      <c r="IH499">
        <v>1.86786</v>
      </c>
      <c r="II499">
        <v>1.87027</v>
      </c>
      <c r="IJ499">
        <v>1.86894</v>
      </c>
      <c r="IK499">
        <v>1.87043</v>
      </c>
      <c r="IL499">
        <v>0</v>
      </c>
      <c r="IM499">
        <v>0</v>
      </c>
      <c r="IN499">
        <v>0</v>
      </c>
      <c r="IO499">
        <v>0</v>
      </c>
      <c r="IP499" t="s">
        <v>443</v>
      </c>
      <c r="IQ499" t="s">
        <v>444</v>
      </c>
      <c r="IR499" t="s">
        <v>445</v>
      </c>
      <c r="IS499" t="s">
        <v>445</v>
      </c>
      <c r="IT499" t="s">
        <v>445</v>
      </c>
      <c r="IU499" t="s">
        <v>445</v>
      </c>
      <c r="IV499">
        <v>0</v>
      </c>
      <c r="IW499">
        <v>100</v>
      </c>
      <c r="IX499">
        <v>100</v>
      </c>
      <c r="IY499">
        <v>0.188</v>
      </c>
      <c r="IZ499">
        <v>0.1581</v>
      </c>
      <c r="JA499">
        <v>0.1520806729546384</v>
      </c>
      <c r="JB499">
        <v>0.0003178419753343253</v>
      </c>
      <c r="JC499">
        <v>-6.012475575984678E-07</v>
      </c>
      <c r="JD499">
        <v>7.594320938325871E-11</v>
      </c>
      <c r="JE499">
        <v>-0.06537213769188976</v>
      </c>
      <c r="JF499">
        <v>-0.002779077146552394</v>
      </c>
      <c r="JG499">
        <v>0.0007843295920201409</v>
      </c>
      <c r="JH499">
        <v>-1.211717912536145E-05</v>
      </c>
      <c r="JI499">
        <v>4</v>
      </c>
      <c r="JJ499">
        <v>2338</v>
      </c>
      <c r="JK499">
        <v>1</v>
      </c>
      <c r="JL499">
        <v>27</v>
      </c>
      <c r="JM499">
        <v>190151.6</v>
      </c>
      <c r="JN499">
        <v>190151.7</v>
      </c>
      <c r="JO499">
        <v>0.975342</v>
      </c>
      <c r="JP499">
        <v>2.27783</v>
      </c>
      <c r="JQ499">
        <v>1.39648</v>
      </c>
      <c r="JR499">
        <v>2.34985</v>
      </c>
      <c r="JS499">
        <v>1.49536</v>
      </c>
      <c r="JT499">
        <v>2.62695</v>
      </c>
      <c r="JU499">
        <v>36.34</v>
      </c>
      <c r="JV499">
        <v>24.0525</v>
      </c>
      <c r="JW499">
        <v>18</v>
      </c>
      <c r="JX499">
        <v>489.64</v>
      </c>
      <c r="JY499">
        <v>445.748</v>
      </c>
      <c r="JZ499">
        <v>29.4718</v>
      </c>
      <c r="KA499">
        <v>28.4074</v>
      </c>
      <c r="KB499">
        <v>30.0001</v>
      </c>
      <c r="KC499">
        <v>28.2483</v>
      </c>
      <c r="KD499">
        <v>28.1793</v>
      </c>
      <c r="KE499">
        <v>19.4085</v>
      </c>
      <c r="KF499">
        <v>25.9408</v>
      </c>
      <c r="KG499">
        <v>54.13</v>
      </c>
      <c r="KH499">
        <v>29.468</v>
      </c>
      <c r="KI499">
        <v>380.028</v>
      </c>
      <c r="KJ499">
        <v>19.9161</v>
      </c>
      <c r="KK499">
        <v>101.009</v>
      </c>
      <c r="KL499">
        <v>100.573</v>
      </c>
    </row>
    <row r="500" spans="1:298">
      <c r="A500">
        <v>484</v>
      </c>
      <c r="B500">
        <v>1758656528.5</v>
      </c>
      <c r="C500">
        <v>14902.5</v>
      </c>
      <c r="D500" t="s">
        <v>1417</v>
      </c>
      <c r="E500" t="s">
        <v>1418</v>
      </c>
      <c r="F500">
        <v>5</v>
      </c>
      <c r="G500" t="s">
        <v>1412</v>
      </c>
      <c r="H500" t="s">
        <v>437</v>
      </c>
      <c r="I500" t="s">
        <v>438</v>
      </c>
      <c r="J500">
        <v>1758656521</v>
      </c>
      <c r="K500">
        <f>(L500)/1000</f>
        <v>0</v>
      </c>
      <c r="L500">
        <f>IF(DQ500, AO500, AI500)</f>
        <v>0</v>
      </c>
      <c r="M500">
        <f>IF(DQ500, AJ500, AH500)</f>
        <v>0</v>
      </c>
      <c r="N500">
        <f>DS500 - IF(AV500&gt;1, M500*DM500*100.0/(AX500), 0)</f>
        <v>0</v>
      </c>
      <c r="O500">
        <f>((U500-K500/2)*N500-M500)/(U500+K500/2)</f>
        <v>0</v>
      </c>
      <c r="P500">
        <f>O500*(DZ500+EA500)/1000.0</f>
        <v>0</v>
      </c>
      <c r="Q500">
        <f>(DS500 - IF(AV500&gt;1, M500*DM500*100.0/(AX500), 0))*(DZ500+EA500)/1000.0</f>
        <v>0</v>
      </c>
      <c r="R500">
        <f>2.0/((1/T500-1/S500)+SIGN(T500)*SQRT((1/T500-1/S500)*(1/T500-1/S500) + 4*DN500/((DN500+1)*(DN500+1))*(2*1/T500*1/S500-1/S500*1/S500)))</f>
        <v>0</v>
      </c>
      <c r="S500">
        <f>IF(LEFT(DO500,1)&lt;&gt;"0",IF(LEFT(DO500,1)="1",3.0,DP500),$D$5+$E$5*(EG500*DZ500/($K$5*1000))+$F$5*(EG500*DZ500/($K$5*1000))*MAX(MIN(DM500,$J$5),$I$5)*MAX(MIN(DM500,$J$5),$I$5)+$G$5*MAX(MIN(DM500,$J$5),$I$5)*(EG500*DZ500/($K$5*1000))+$H$5*(EG500*DZ500/($K$5*1000))*(EG500*DZ500/($K$5*1000)))</f>
        <v>0</v>
      </c>
      <c r="T500">
        <f>K500*(1000-(1000*0.61365*exp(17.502*X500/(240.97+X500))/(DZ500+EA500)+DU500)/2)/(1000*0.61365*exp(17.502*X500/(240.97+X500))/(DZ500+EA500)-DU500)</f>
        <v>0</v>
      </c>
      <c r="U500">
        <f>1/((DN500+1)/(R500/1.6)+1/(S500/1.37)) + DN500/((DN500+1)/(R500/1.6) + DN500/(S500/1.37))</f>
        <v>0</v>
      </c>
      <c r="V500">
        <f>(DI500*DL500)</f>
        <v>0</v>
      </c>
      <c r="W500">
        <f>(EB500+(V500+2*0.95*5.67E-8*(((EB500+$B$7)+273)^4-(EB500+273)^4)-44100*K500)/(1.84*29.3*S500+8*0.95*5.67E-8*(EB500+273)^3))</f>
        <v>0</v>
      </c>
      <c r="X500">
        <f>($C$7*EC500+$D$7*ED500+$E$7*W500)</f>
        <v>0</v>
      </c>
      <c r="Y500">
        <f>0.61365*exp(17.502*X500/(240.97+X500))</f>
        <v>0</v>
      </c>
      <c r="Z500">
        <f>(AA500/AB500*100)</f>
        <v>0</v>
      </c>
      <c r="AA500">
        <f>DU500*(DZ500+EA500)/1000</f>
        <v>0</v>
      </c>
      <c r="AB500">
        <f>0.61365*exp(17.502*EB500/(240.97+EB500))</f>
        <v>0</v>
      </c>
      <c r="AC500">
        <f>(Y500-DU500*(DZ500+EA500)/1000)</f>
        <v>0</v>
      </c>
      <c r="AD500">
        <f>(-K500*44100)</f>
        <v>0</v>
      </c>
      <c r="AE500">
        <f>2*29.3*S500*0.92*(EB500-X500)</f>
        <v>0</v>
      </c>
      <c r="AF500">
        <f>2*0.95*5.67E-8*(((EB500+$B$7)+273)^4-(X500+273)^4)</f>
        <v>0</v>
      </c>
      <c r="AG500">
        <f>V500+AF500+AD500+AE500</f>
        <v>0</v>
      </c>
      <c r="AH500">
        <f>DY500*AV500*(DT500-DS500*(1000-AV500*DV500)/(1000-AV500*DU500))/(100*DM500)</f>
        <v>0</v>
      </c>
      <c r="AI500">
        <f>1000*DY500*AV500*(DU500-DV500)/(100*DM500*(1000-AV500*DU500))</f>
        <v>0</v>
      </c>
      <c r="AJ500">
        <f>(AK500 - AL500 - DZ500*1E3/(8.314*(EB500+273.15)) * AN500/DY500 * AM500) * DY500/(100*DM500) * (1000 - DV500)/1000</f>
        <v>0</v>
      </c>
      <c r="AK500">
        <v>405.8615184030402</v>
      </c>
      <c r="AL500">
        <v>397.035509090909</v>
      </c>
      <c r="AM500">
        <v>-2.016783647390945</v>
      </c>
      <c r="AN500">
        <v>64.96185093379182</v>
      </c>
      <c r="AO500">
        <f>(AQ500 - AP500 + DZ500*1E3/(8.314*(EB500+273.15)) * AS500/DY500 * AR500) * DY500/(100*DM500) * 1000/(1000 - AQ500)</f>
        <v>0</v>
      </c>
      <c r="AP500">
        <v>19.86448805866944</v>
      </c>
      <c r="AQ500">
        <v>24.58399030303029</v>
      </c>
      <c r="AR500">
        <v>-3.860599587091314E-06</v>
      </c>
      <c r="AS500">
        <v>107.1775153864374</v>
      </c>
      <c r="AT500">
        <v>0</v>
      </c>
      <c r="AU500">
        <v>0</v>
      </c>
      <c r="AV500">
        <f>IF(AT500*$H$13&gt;=AX500,1.0,(AX500/(AX500-AT500*$H$13)))</f>
        <v>0</v>
      </c>
      <c r="AW500">
        <f>(AV500-1)*100</f>
        <v>0</v>
      </c>
      <c r="AX500">
        <f>MAX(0,($B$13+$C$13*EG500)/(1+$D$13*EG500)*DZ500/(EB500+273)*$E$13)</f>
        <v>0</v>
      </c>
      <c r="AY500" t="s">
        <v>439</v>
      </c>
      <c r="AZ500" t="s">
        <v>439</v>
      </c>
      <c r="BA500">
        <v>0</v>
      </c>
      <c r="BB500">
        <v>0</v>
      </c>
      <c r="BC500">
        <f>1-BA500/BB500</f>
        <v>0</v>
      </c>
      <c r="BD500">
        <v>0</v>
      </c>
      <c r="BE500" t="s">
        <v>439</v>
      </c>
      <c r="BF500" t="s">
        <v>439</v>
      </c>
      <c r="BG500">
        <v>0</v>
      </c>
      <c r="BH500">
        <v>0</v>
      </c>
      <c r="BI500">
        <f>1-BG500/BH500</f>
        <v>0</v>
      </c>
      <c r="BJ500">
        <v>0.5</v>
      </c>
      <c r="BK500">
        <f>DJ500</f>
        <v>0</v>
      </c>
      <c r="BL500">
        <f>M500</f>
        <v>0</v>
      </c>
      <c r="BM500">
        <f>BI500*BJ500*BK500</f>
        <v>0</v>
      </c>
      <c r="BN500">
        <f>(BL500-BD500)/BK500</f>
        <v>0</v>
      </c>
      <c r="BO500">
        <f>(BB500-BH500)/BH500</f>
        <v>0</v>
      </c>
      <c r="BP500">
        <f>BA500/(BC500+BA500/BH500)</f>
        <v>0</v>
      </c>
      <c r="BQ500" t="s">
        <v>439</v>
      </c>
      <c r="BR500">
        <v>0</v>
      </c>
      <c r="BS500">
        <f>IF(BR500&lt;&gt;0, BR500, BP500)</f>
        <v>0</v>
      </c>
      <c r="BT500">
        <f>1-BS500/BH500</f>
        <v>0</v>
      </c>
      <c r="BU500">
        <f>(BH500-BG500)/(BH500-BS500)</f>
        <v>0</v>
      </c>
      <c r="BV500">
        <f>(BB500-BH500)/(BB500-BS500)</f>
        <v>0</v>
      </c>
      <c r="BW500">
        <f>(BH500-BG500)/(BH500-BA500)</f>
        <v>0</v>
      </c>
      <c r="BX500">
        <f>(BB500-BH500)/(BB500-BA500)</f>
        <v>0</v>
      </c>
      <c r="BY500">
        <f>(BU500*BS500/BG500)</f>
        <v>0</v>
      </c>
      <c r="BZ500">
        <f>(1-BY500)</f>
        <v>0</v>
      </c>
      <c r="DI500">
        <f>$B$11*EH500+$C$11*EI500+$F$11*ET500*(1-EW500)</f>
        <v>0</v>
      </c>
      <c r="DJ500">
        <f>DI500*DK500</f>
        <v>0</v>
      </c>
      <c r="DK500">
        <f>($B$11*$D$9+$C$11*$D$9+$F$11*((FG500+EY500)/MAX(FG500+EY500+FH500, 0.1)*$I$9+FH500/MAX(FG500+EY500+FH500, 0.1)*$J$9))/($B$11+$C$11+$F$11)</f>
        <v>0</v>
      </c>
      <c r="DL500">
        <f>($B$11*$K$9+$C$11*$K$9+$F$11*((FG500+EY500)/MAX(FG500+EY500+FH500, 0.1)*$P$9+FH500/MAX(FG500+EY500+FH500, 0.1)*$Q$9))/($B$11+$C$11+$F$11)</f>
        <v>0</v>
      </c>
      <c r="DM500">
        <v>5.36</v>
      </c>
      <c r="DN500">
        <v>0.5</v>
      </c>
      <c r="DO500" t="s">
        <v>440</v>
      </c>
      <c r="DP500">
        <v>2</v>
      </c>
      <c r="DQ500" t="b">
        <v>1</v>
      </c>
      <c r="DR500">
        <v>1758656521</v>
      </c>
      <c r="DS500">
        <v>396.6956666666666</v>
      </c>
      <c r="DT500">
        <v>408.8182962962964</v>
      </c>
      <c r="DU500">
        <v>24.59319259259259</v>
      </c>
      <c r="DV500">
        <v>19.86753703703704</v>
      </c>
      <c r="DW500">
        <v>396.5073333333334</v>
      </c>
      <c r="DX500">
        <v>24.43495555555556</v>
      </c>
      <c r="DY500">
        <v>500.0095925925926</v>
      </c>
      <c r="DZ500">
        <v>90.37452592592592</v>
      </c>
      <c r="EA500">
        <v>0.02966714444444445</v>
      </c>
      <c r="EB500">
        <v>30.69615555555556</v>
      </c>
      <c r="EC500">
        <v>30.01320740740741</v>
      </c>
      <c r="ED500">
        <v>999.9000000000001</v>
      </c>
      <c r="EE500">
        <v>0</v>
      </c>
      <c r="EF500">
        <v>0</v>
      </c>
      <c r="EG500">
        <v>10000.52592592592</v>
      </c>
      <c r="EH500">
        <v>0</v>
      </c>
      <c r="EI500">
        <v>11.6912</v>
      </c>
      <c r="EJ500">
        <v>-12.12260555555555</v>
      </c>
      <c r="EK500">
        <v>406.6978148148148</v>
      </c>
      <c r="EL500">
        <v>417.1052222222222</v>
      </c>
      <c r="EM500">
        <v>4.725653333333334</v>
      </c>
      <c r="EN500">
        <v>408.8182962962964</v>
      </c>
      <c r="EO500">
        <v>19.86753703703704</v>
      </c>
      <c r="EP500">
        <v>2.222597777777778</v>
      </c>
      <c r="EQ500">
        <v>1.795519259259259</v>
      </c>
      <c r="ER500">
        <v>19.12613703703704</v>
      </c>
      <c r="ES500">
        <v>15.74784444444444</v>
      </c>
      <c r="ET500">
        <v>2000.005925925926</v>
      </c>
      <c r="EU500">
        <v>0.9799976296296294</v>
      </c>
      <c r="EV500">
        <v>0.02000205185185185</v>
      </c>
      <c r="EW500">
        <v>0</v>
      </c>
      <c r="EX500">
        <v>956.2008888888888</v>
      </c>
      <c r="EY500">
        <v>5.00097</v>
      </c>
      <c r="EZ500">
        <v>19344.9</v>
      </c>
      <c r="FA500">
        <v>16707.61111111111</v>
      </c>
      <c r="FB500">
        <v>40.80511111111111</v>
      </c>
      <c r="FC500">
        <v>41.125</v>
      </c>
      <c r="FD500">
        <v>40.69866666666666</v>
      </c>
      <c r="FE500">
        <v>40.75</v>
      </c>
      <c r="FF500">
        <v>41.43699999999999</v>
      </c>
      <c r="FG500">
        <v>1955.097777777778</v>
      </c>
      <c r="FH500">
        <v>39.9</v>
      </c>
      <c r="FI500">
        <v>0</v>
      </c>
      <c r="FJ500">
        <v>1758656529.6</v>
      </c>
      <c r="FK500">
        <v>0</v>
      </c>
      <c r="FL500">
        <v>956.242423076923</v>
      </c>
      <c r="FM500">
        <v>6.398051281672599</v>
      </c>
      <c r="FN500">
        <v>92.44444442873487</v>
      </c>
      <c r="FO500">
        <v>19344.90769230769</v>
      </c>
      <c r="FP500">
        <v>15</v>
      </c>
      <c r="FQ500">
        <v>0</v>
      </c>
      <c r="FR500" t="s">
        <v>441</v>
      </c>
      <c r="FS500">
        <v>1747247426.5</v>
      </c>
      <c r="FT500">
        <v>1747247420.5</v>
      </c>
      <c r="FU500">
        <v>0</v>
      </c>
      <c r="FV500">
        <v>1.027</v>
      </c>
      <c r="FW500">
        <v>0.031</v>
      </c>
      <c r="FX500">
        <v>0.02</v>
      </c>
      <c r="FY500">
        <v>0.05</v>
      </c>
      <c r="FZ500">
        <v>420</v>
      </c>
      <c r="GA500">
        <v>16</v>
      </c>
      <c r="GB500">
        <v>0.01</v>
      </c>
      <c r="GC500">
        <v>0.1</v>
      </c>
      <c r="GD500">
        <v>-14.85447512195122</v>
      </c>
      <c r="GE500">
        <v>56.21982167247383</v>
      </c>
      <c r="GF500">
        <v>6.040126778466</v>
      </c>
      <c r="GG500">
        <v>0</v>
      </c>
      <c r="GH500">
        <v>956.0994117647058</v>
      </c>
      <c r="GI500">
        <v>3.661848747455603</v>
      </c>
      <c r="GJ500">
        <v>0.4962548039564237</v>
      </c>
      <c r="GK500">
        <v>-1</v>
      </c>
      <c r="GL500">
        <v>4.721850975609756</v>
      </c>
      <c r="GM500">
        <v>0.03938634146342589</v>
      </c>
      <c r="GN500">
        <v>0.01062230162117011</v>
      </c>
      <c r="GO500">
        <v>1</v>
      </c>
      <c r="GP500">
        <v>1</v>
      </c>
      <c r="GQ500">
        <v>2</v>
      </c>
      <c r="GR500" t="s">
        <v>442</v>
      </c>
      <c r="GS500">
        <v>3.13576</v>
      </c>
      <c r="GT500">
        <v>2.68997</v>
      </c>
      <c r="GU500">
        <v>0.08807769999999999</v>
      </c>
      <c r="GV500">
        <v>0.08753279999999999</v>
      </c>
      <c r="GW500">
        <v>0.108064</v>
      </c>
      <c r="GX500">
        <v>0.0919702</v>
      </c>
      <c r="GY500">
        <v>28994.6</v>
      </c>
      <c r="GZ500">
        <v>29066.2</v>
      </c>
      <c r="HA500">
        <v>29555</v>
      </c>
      <c r="HB500">
        <v>29436.5</v>
      </c>
      <c r="HC500">
        <v>34824.8</v>
      </c>
      <c r="HD500">
        <v>35410.6</v>
      </c>
      <c r="HE500">
        <v>41588.9</v>
      </c>
      <c r="HF500">
        <v>41825.6</v>
      </c>
      <c r="HG500">
        <v>1.92733</v>
      </c>
      <c r="HH500">
        <v>1.87322</v>
      </c>
      <c r="HI500">
        <v>0.09758029999999999</v>
      </c>
      <c r="HJ500">
        <v>0</v>
      </c>
      <c r="HK500">
        <v>28.4255</v>
      </c>
      <c r="HL500">
        <v>999.9</v>
      </c>
      <c r="HM500">
        <v>48.8</v>
      </c>
      <c r="HN500">
        <v>31.3</v>
      </c>
      <c r="HO500">
        <v>24.777</v>
      </c>
      <c r="HP500">
        <v>61.7604</v>
      </c>
      <c r="HQ500">
        <v>25.7412</v>
      </c>
      <c r="HR500">
        <v>1</v>
      </c>
      <c r="HS500">
        <v>0.063628</v>
      </c>
      <c r="HT500">
        <v>-0.857922</v>
      </c>
      <c r="HU500">
        <v>20.337</v>
      </c>
      <c r="HV500">
        <v>5.21504</v>
      </c>
      <c r="HW500">
        <v>12.0134</v>
      </c>
      <c r="HX500">
        <v>4.98895</v>
      </c>
      <c r="HY500">
        <v>3.288</v>
      </c>
      <c r="HZ500">
        <v>9999</v>
      </c>
      <c r="IA500">
        <v>9999</v>
      </c>
      <c r="IB500">
        <v>9999</v>
      </c>
      <c r="IC500">
        <v>999.9</v>
      </c>
      <c r="ID500">
        <v>1.86756</v>
      </c>
      <c r="IE500">
        <v>1.86668</v>
      </c>
      <c r="IF500">
        <v>1.866</v>
      </c>
      <c r="IG500">
        <v>1.866</v>
      </c>
      <c r="IH500">
        <v>1.86785</v>
      </c>
      <c r="II500">
        <v>1.87027</v>
      </c>
      <c r="IJ500">
        <v>1.86893</v>
      </c>
      <c r="IK500">
        <v>1.87042</v>
      </c>
      <c r="IL500">
        <v>0</v>
      </c>
      <c r="IM500">
        <v>0</v>
      </c>
      <c r="IN500">
        <v>0</v>
      </c>
      <c r="IO500">
        <v>0</v>
      </c>
      <c r="IP500" t="s">
        <v>443</v>
      </c>
      <c r="IQ500" t="s">
        <v>444</v>
      </c>
      <c r="IR500" t="s">
        <v>445</v>
      </c>
      <c r="IS500" t="s">
        <v>445</v>
      </c>
      <c r="IT500" t="s">
        <v>445</v>
      </c>
      <c r="IU500" t="s">
        <v>445</v>
      </c>
      <c r="IV500">
        <v>0</v>
      </c>
      <c r="IW500">
        <v>100</v>
      </c>
      <c r="IX500">
        <v>100</v>
      </c>
      <c r="IY500">
        <v>0.189</v>
      </c>
      <c r="IZ500">
        <v>0.1581</v>
      </c>
      <c r="JA500">
        <v>0.1520806729546384</v>
      </c>
      <c r="JB500">
        <v>0.0003178419753343253</v>
      </c>
      <c r="JC500">
        <v>-6.012475575984678E-07</v>
      </c>
      <c r="JD500">
        <v>7.594320938325871E-11</v>
      </c>
      <c r="JE500">
        <v>-0.06537213769188976</v>
      </c>
      <c r="JF500">
        <v>-0.002779077146552394</v>
      </c>
      <c r="JG500">
        <v>0.0007843295920201409</v>
      </c>
      <c r="JH500">
        <v>-1.211717912536145E-05</v>
      </c>
      <c r="JI500">
        <v>4</v>
      </c>
      <c r="JJ500">
        <v>2338</v>
      </c>
      <c r="JK500">
        <v>1</v>
      </c>
      <c r="JL500">
        <v>27</v>
      </c>
      <c r="JM500">
        <v>190151.7</v>
      </c>
      <c r="JN500">
        <v>190151.8</v>
      </c>
      <c r="JO500">
        <v>0.939941</v>
      </c>
      <c r="JP500">
        <v>2.26685</v>
      </c>
      <c r="JQ500">
        <v>1.39648</v>
      </c>
      <c r="JR500">
        <v>2.35107</v>
      </c>
      <c r="JS500">
        <v>1.49536</v>
      </c>
      <c r="JT500">
        <v>2.61719</v>
      </c>
      <c r="JU500">
        <v>36.34</v>
      </c>
      <c r="JV500">
        <v>24.07</v>
      </c>
      <c r="JW500">
        <v>18</v>
      </c>
      <c r="JX500">
        <v>489.593</v>
      </c>
      <c r="JY500">
        <v>445.66</v>
      </c>
      <c r="JZ500">
        <v>29.4579</v>
      </c>
      <c r="KA500">
        <v>28.4074</v>
      </c>
      <c r="KB500">
        <v>30.0001</v>
      </c>
      <c r="KC500">
        <v>28.2483</v>
      </c>
      <c r="KD500">
        <v>28.1799</v>
      </c>
      <c r="KE500">
        <v>18.7802</v>
      </c>
      <c r="KF500">
        <v>25.9408</v>
      </c>
      <c r="KG500">
        <v>54.13</v>
      </c>
      <c r="KH500">
        <v>29.4552</v>
      </c>
      <c r="KI500">
        <v>366.657</v>
      </c>
      <c r="KJ500">
        <v>19.9161</v>
      </c>
      <c r="KK500">
        <v>101.009</v>
      </c>
      <c r="KL500">
        <v>100.572</v>
      </c>
    </row>
    <row r="501" spans="1:298">
      <c r="A501">
        <v>485</v>
      </c>
      <c r="B501">
        <v>1758656533.5</v>
      </c>
      <c r="C501">
        <v>14907.5</v>
      </c>
      <c r="D501" t="s">
        <v>1419</v>
      </c>
      <c r="E501" t="s">
        <v>1420</v>
      </c>
      <c r="F501">
        <v>5</v>
      </c>
      <c r="G501" t="s">
        <v>1412</v>
      </c>
      <c r="H501" t="s">
        <v>437</v>
      </c>
      <c r="I501" t="s">
        <v>438</v>
      </c>
      <c r="J501">
        <v>1758656525.714286</v>
      </c>
      <c r="K501">
        <f>(L501)/1000</f>
        <v>0</v>
      </c>
      <c r="L501">
        <f>IF(DQ501, AO501, AI501)</f>
        <v>0</v>
      </c>
      <c r="M501">
        <f>IF(DQ501, AJ501, AH501)</f>
        <v>0</v>
      </c>
      <c r="N501">
        <f>DS501 - IF(AV501&gt;1, M501*DM501*100.0/(AX501), 0)</f>
        <v>0</v>
      </c>
      <c r="O501">
        <f>((U501-K501/2)*N501-M501)/(U501+K501/2)</f>
        <v>0</v>
      </c>
      <c r="P501">
        <f>O501*(DZ501+EA501)/1000.0</f>
        <v>0</v>
      </c>
      <c r="Q501">
        <f>(DS501 - IF(AV501&gt;1, M501*DM501*100.0/(AX501), 0))*(DZ501+EA501)/1000.0</f>
        <v>0</v>
      </c>
      <c r="R501">
        <f>2.0/((1/T501-1/S501)+SIGN(T501)*SQRT((1/T501-1/S501)*(1/T501-1/S501) + 4*DN501/((DN501+1)*(DN501+1))*(2*1/T501*1/S501-1/S501*1/S501)))</f>
        <v>0</v>
      </c>
      <c r="S501">
        <f>IF(LEFT(DO501,1)&lt;&gt;"0",IF(LEFT(DO501,1)="1",3.0,DP501),$D$5+$E$5*(EG501*DZ501/($K$5*1000))+$F$5*(EG501*DZ501/($K$5*1000))*MAX(MIN(DM501,$J$5),$I$5)*MAX(MIN(DM501,$J$5),$I$5)+$G$5*MAX(MIN(DM501,$J$5),$I$5)*(EG501*DZ501/($K$5*1000))+$H$5*(EG501*DZ501/($K$5*1000))*(EG501*DZ501/($K$5*1000)))</f>
        <v>0</v>
      </c>
      <c r="T501">
        <f>K501*(1000-(1000*0.61365*exp(17.502*X501/(240.97+X501))/(DZ501+EA501)+DU501)/2)/(1000*0.61365*exp(17.502*X501/(240.97+X501))/(DZ501+EA501)-DU501)</f>
        <v>0</v>
      </c>
      <c r="U501">
        <f>1/((DN501+1)/(R501/1.6)+1/(S501/1.37)) + DN501/((DN501+1)/(R501/1.6) + DN501/(S501/1.37))</f>
        <v>0</v>
      </c>
      <c r="V501">
        <f>(DI501*DL501)</f>
        <v>0</v>
      </c>
      <c r="W501">
        <f>(EB501+(V501+2*0.95*5.67E-8*(((EB501+$B$7)+273)^4-(EB501+273)^4)-44100*K501)/(1.84*29.3*S501+8*0.95*5.67E-8*(EB501+273)^3))</f>
        <v>0</v>
      </c>
      <c r="X501">
        <f>($C$7*EC501+$D$7*ED501+$E$7*W501)</f>
        <v>0</v>
      </c>
      <c r="Y501">
        <f>0.61365*exp(17.502*X501/(240.97+X501))</f>
        <v>0</v>
      </c>
      <c r="Z501">
        <f>(AA501/AB501*100)</f>
        <v>0</v>
      </c>
      <c r="AA501">
        <f>DU501*(DZ501+EA501)/1000</f>
        <v>0</v>
      </c>
      <c r="AB501">
        <f>0.61365*exp(17.502*EB501/(240.97+EB501))</f>
        <v>0</v>
      </c>
      <c r="AC501">
        <f>(Y501-DU501*(DZ501+EA501)/1000)</f>
        <v>0</v>
      </c>
      <c r="AD501">
        <f>(-K501*44100)</f>
        <v>0</v>
      </c>
      <c r="AE501">
        <f>2*29.3*S501*0.92*(EB501-X501)</f>
        <v>0</v>
      </c>
      <c r="AF501">
        <f>2*0.95*5.67E-8*(((EB501+$B$7)+273)^4-(X501+273)^4)</f>
        <v>0</v>
      </c>
      <c r="AG501">
        <f>V501+AF501+AD501+AE501</f>
        <v>0</v>
      </c>
      <c r="AH501">
        <f>DY501*AV501*(DT501-DS501*(1000-AV501*DV501)/(1000-AV501*DU501))/(100*DM501)</f>
        <v>0</v>
      </c>
      <c r="AI501">
        <f>1000*DY501*AV501*(DU501-DV501)/(100*DM501*(1000-AV501*DU501))</f>
        <v>0</v>
      </c>
      <c r="AJ501">
        <f>(AK501 - AL501 - DZ501*1E3/(8.314*(EB501+273.15)) * AN501/DY501 * AM501) * DY501/(100*DM501) * (1000 - DV501)/1000</f>
        <v>0</v>
      </c>
      <c r="AK501">
        <v>389.120922225158</v>
      </c>
      <c r="AL501">
        <v>383.9823696969696</v>
      </c>
      <c r="AM501">
        <v>-2.675682517088645</v>
      </c>
      <c r="AN501">
        <v>64.96185093379182</v>
      </c>
      <c r="AO501">
        <f>(AQ501 - AP501 + DZ501*1E3/(8.314*(EB501+273.15)) * AS501/DY501 * AR501) * DY501/(100*DM501) * 1000/(1000 - AQ501)</f>
        <v>0</v>
      </c>
      <c r="AP501">
        <v>19.86498665401697</v>
      </c>
      <c r="AQ501">
        <v>24.58229393939394</v>
      </c>
      <c r="AR501">
        <v>-1.614411421619821E-06</v>
      </c>
      <c r="AS501">
        <v>107.1775153864374</v>
      </c>
      <c r="AT501">
        <v>0</v>
      </c>
      <c r="AU501">
        <v>0</v>
      </c>
      <c r="AV501">
        <f>IF(AT501*$H$13&gt;=AX501,1.0,(AX501/(AX501-AT501*$H$13)))</f>
        <v>0</v>
      </c>
      <c r="AW501">
        <f>(AV501-1)*100</f>
        <v>0</v>
      </c>
      <c r="AX501">
        <f>MAX(0,($B$13+$C$13*EG501)/(1+$D$13*EG501)*DZ501/(EB501+273)*$E$13)</f>
        <v>0</v>
      </c>
      <c r="AY501" t="s">
        <v>439</v>
      </c>
      <c r="AZ501" t="s">
        <v>439</v>
      </c>
      <c r="BA501">
        <v>0</v>
      </c>
      <c r="BB501">
        <v>0</v>
      </c>
      <c r="BC501">
        <f>1-BA501/BB501</f>
        <v>0</v>
      </c>
      <c r="BD501">
        <v>0</v>
      </c>
      <c r="BE501" t="s">
        <v>439</v>
      </c>
      <c r="BF501" t="s">
        <v>439</v>
      </c>
      <c r="BG501">
        <v>0</v>
      </c>
      <c r="BH501">
        <v>0</v>
      </c>
      <c r="BI501">
        <f>1-BG501/BH501</f>
        <v>0</v>
      </c>
      <c r="BJ501">
        <v>0.5</v>
      </c>
      <c r="BK501">
        <f>DJ501</f>
        <v>0</v>
      </c>
      <c r="BL501">
        <f>M501</f>
        <v>0</v>
      </c>
      <c r="BM501">
        <f>BI501*BJ501*BK501</f>
        <v>0</v>
      </c>
      <c r="BN501">
        <f>(BL501-BD501)/BK501</f>
        <v>0</v>
      </c>
      <c r="BO501">
        <f>(BB501-BH501)/BH501</f>
        <v>0</v>
      </c>
      <c r="BP501">
        <f>BA501/(BC501+BA501/BH501)</f>
        <v>0</v>
      </c>
      <c r="BQ501" t="s">
        <v>439</v>
      </c>
      <c r="BR501">
        <v>0</v>
      </c>
      <c r="BS501">
        <f>IF(BR501&lt;&gt;0, BR501, BP501)</f>
        <v>0</v>
      </c>
      <c r="BT501">
        <f>1-BS501/BH501</f>
        <v>0</v>
      </c>
      <c r="BU501">
        <f>(BH501-BG501)/(BH501-BS501)</f>
        <v>0</v>
      </c>
      <c r="BV501">
        <f>(BB501-BH501)/(BB501-BS501)</f>
        <v>0</v>
      </c>
      <c r="BW501">
        <f>(BH501-BG501)/(BH501-BA501)</f>
        <v>0</v>
      </c>
      <c r="BX501">
        <f>(BB501-BH501)/(BB501-BA501)</f>
        <v>0</v>
      </c>
      <c r="BY501">
        <f>(BU501*BS501/BG501)</f>
        <v>0</v>
      </c>
      <c r="BZ501">
        <f>(1-BY501)</f>
        <v>0</v>
      </c>
      <c r="DI501">
        <f>$B$11*EH501+$C$11*EI501+$F$11*ET501*(1-EW501)</f>
        <v>0</v>
      </c>
      <c r="DJ501">
        <f>DI501*DK501</f>
        <v>0</v>
      </c>
      <c r="DK501">
        <f>($B$11*$D$9+$C$11*$D$9+$F$11*((FG501+EY501)/MAX(FG501+EY501+FH501, 0.1)*$I$9+FH501/MAX(FG501+EY501+FH501, 0.1)*$J$9))/($B$11+$C$11+$F$11)</f>
        <v>0</v>
      </c>
      <c r="DL501">
        <f>($B$11*$K$9+$C$11*$K$9+$F$11*((FG501+EY501)/MAX(FG501+EY501+FH501, 0.1)*$P$9+FH501/MAX(FG501+EY501+FH501, 0.1)*$Q$9))/($B$11+$C$11+$F$11)</f>
        <v>0</v>
      </c>
      <c r="DM501">
        <v>5.36</v>
      </c>
      <c r="DN501">
        <v>0.5</v>
      </c>
      <c r="DO501" t="s">
        <v>440</v>
      </c>
      <c r="DP501">
        <v>2</v>
      </c>
      <c r="DQ501" t="b">
        <v>1</v>
      </c>
      <c r="DR501">
        <v>1758656525.714286</v>
      </c>
      <c r="DS501">
        <v>390.2750000000001</v>
      </c>
      <c r="DT501">
        <v>396.27975</v>
      </c>
      <c r="DU501">
        <v>24.58708928571428</v>
      </c>
      <c r="DV501">
        <v>19.86534285714286</v>
      </c>
      <c r="DW501">
        <v>390.0859642857143</v>
      </c>
      <c r="DX501">
        <v>24.42893214285714</v>
      </c>
      <c r="DY501">
        <v>500.0086071428572</v>
      </c>
      <c r="DZ501">
        <v>90.38082857142858</v>
      </c>
      <c r="EA501">
        <v>0.02962415714285715</v>
      </c>
      <c r="EB501">
        <v>30.69618214285714</v>
      </c>
      <c r="EC501">
        <v>30.01318928571428</v>
      </c>
      <c r="ED501">
        <v>999.9000000000002</v>
      </c>
      <c r="EE501">
        <v>0</v>
      </c>
      <c r="EF501">
        <v>0</v>
      </c>
      <c r="EG501">
        <v>9997.448214285714</v>
      </c>
      <c r="EH501">
        <v>0</v>
      </c>
      <c r="EI501">
        <v>11.68928571428571</v>
      </c>
      <c r="EJ501">
        <v>-6.004794728571427</v>
      </c>
      <c r="EK501">
        <v>400.1126428571429</v>
      </c>
      <c r="EL501">
        <v>404.3116071428572</v>
      </c>
      <c r="EM501">
        <v>4.72174107142857</v>
      </c>
      <c r="EN501">
        <v>396.27975</v>
      </c>
      <c r="EO501">
        <v>19.86534285714286</v>
      </c>
      <c r="EP501">
        <v>2.222201785714286</v>
      </c>
      <c r="EQ501">
        <v>1.795446785714286</v>
      </c>
      <c r="ER501">
        <v>19.12327142857143</v>
      </c>
      <c r="ES501">
        <v>15.74720357142857</v>
      </c>
      <c r="ET501">
        <v>2000.000357142857</v>
      </c>
      <c r="EU501">
        <v>0.9799975714285711</v>
      </c>
      <c r="EV501">
        <v>0.02000213928571428</v>
      </c>
      <c r="EW501">
        <v>0</v>
      </c>
      <c r="EX501">
        <v>956.6824642857143</v>
      </c>
      <c r="EY501">
        <v>5.00097</v>
      </c>
      <c r="EZ501">
        <v>19353.96785714286</v>
      </c>
      <c r="FA501">
        <v>16707.56071428571</v>
      </c>
      <c r="FB501">
        <v>40.80092857142856</v>
      </c>
      <c r="FC501">
        <v>41.125</v>
      </c>
      <c r="FD501">
        <v>40.69824999999999</v>
      </c>
      <c r="FE501">
        <v>40.75</v>
      </c>
      <c r="FF501">
        <v>41.43699999999999</v>
      </c>
      <c r="FG501">
        <v>1955.0925</v>
      </c>
      <c r="FH501">
        <v>39.9</v>
      </c>
      <c r="FI501">
        <v>0</v>
      </c>
      <c r="FJ501">
        <v>1758656535</v>
      </c>
      <c r="FK501">
        <v>0</v>
      </c>
      <c r="FL501">
        <v>956.81924</v>
      </c>
      <c r="FM501">
        <v>6.745846144543652</v>
      </c>
      <c r="FN501">
        <v>148.846153632492</v>
      </c>
      <c r="FO501">
        <v>19355.88</v>
      </c>
      <c r="FP501">
        <v>15</v>
      </c>
      <c r="FQ501">
        <v>0</v>
      </c>
      <c r="FR501" t="s">
        <v>441</v>
      </c>
      <c r="FS501">
        <v>1747247426.5</v>
      </c>
      <c r="FT501">
        <v>1747247420.5</v>
      </c>
      <c r="FU501">
        <v>0</v>
      </c>
      <c r="FV501">
        <v>1.027</v>
      </c>
      <c r="FW501">
        <v>0.031</v>
      </c>
      <c r="FX501">
        <v>0.02</v>
      </c>
      <c r="FY501">
        <v>0.05</v>
      </c>
      <c r="FZ501">
        <v>420</v>
      </c>
      <c r="GA501">
        <v>16</v>
      </c>
      <c r="GB501">
        <v>0.01</v>
      </c>
      <c r="GC501">
        <v>0.1</v>
      </c>
      <c r="GD501">
        <v>-9.280919059999999</v>
      </c>
      <c r="GE501">
        <v>78.99513208705443</v>
      </c>
      <c r="GF501">
        <v>7.678654795737295</v>
      </c>
      <c r="GG501">
        <v>0</v>
      </c>
      <c r="GH501">
        <v>956.4805</v>
      </c>
      <c r="GI501">
        <v>6.123926654741865</v>
      </c>
      <c r="GJ501">
        <v>0.6521585538898999</v>
      </c>
      <c r="GK501">
        <v>-1</v>
      </c>
      <c r="GL501">
        <v>4.72417525</v>
      </c>
      <c r="GM501">
        <v>-0.04998742964352532</v>
      </c>
      <c r="GN501">
        <v>0.005120644972803709</v>
      </c>
      <c r="GO501">
        <v>1</v>
      </c>
      <c r="GP501">
        <v>1</v>
      </c>
      <c r="GQ501">
        <v>2</v>
      </c>
      <c r="GR501" t="s">
        <v>442</v>
      </c>
      <c r="GS501">
        <v>3.13549</v>
      </c>
      <c r="GT501">
        <v>2.68992</v>
      </c>
      <c r="GU501">
        <v>0.0857656</v>
      </c>
      <c r="GV501">
        <v>0.0846326</v>
      </c>
      <c r="GW501">
        <v>0.108059</v>
      </c>
      <c r="GX501">
        <v>0.0919769</v>
      </c>
      <c r="GY501">
        <v>29068</v>
      </c>
      <c r="GZ501">
        <v>29158.9</v>
      </c>
      <c r="HA501">
        <v>29554.8</v>
      </c>
      <c r="HB501">
        <v>29436.8</v>
      </c>
      <c r="HC501">
        <v>34824.7</v>
      </c>
      <c r="HD501">
        <v>35410.4</v>
      </c>
      <c r="HE501">
        <v>41588.6</v>
      </c>
      <c r="HF501">
        <v>41825.9</v>
      </c>
      <c r="HG501">
        <v>1.92735</v>
      </c>
      <c r="HH501">
        <v>1.87365</v>
      </c>
      <c r="HI501">
        <v>0.0975095</v>
      </c>
      <c r="HJ501">
        <v>0</v>
      </c>
      <c r="HK501">
        <v>28.4285</v>
      </c>
      <c r="HL501">
        <v>999.9</v>
      </c>
      <c r="HM501">
        <v>48.8</v>
      </c>
      <c r="HN501">
        <v>31.3</v>
      </c>
      <c r="HO501">
        <v>24.7749</v>
      </c>
      <c r="HP501">
        <v>62.0704</v>
      </c>
      <c r="HQ501">
        <v>25.8093</v>
      </c>
      <c r="HR501">
        <v>1</v>
      </c>
      <c r="HS501">
        <v>0.06350359999999999</v>
      </c>
      <c r="HT501">
        <v>-0.8411960000000001</v>
      </c>
      <c r="HU501">
        <v>20.337</v>
      </c>
      <c r="HV501">
        <v>5.21459</v>
      </c>
      <c r="HW501">
        <v>12.0147</v>
      </c>
      <c r="HX501">
        <v>4.98905</v>
      </c>
      <c r="HY501">
        <v>3.28778</v>
      </c>
      <c r="HZ501">
        <v>9999</v>
      </c>
      <c r="IA501">
        <v>9999</v>
      </c>
      <c r="IB501">
        <v>9999</v>
      </c>
      <c r="IC501">
        <v>999.9</v>
      </c>
      <c r="ID501">
        <v>1.86756</v>
      </c>
      <c r="IE501">
        <v>1.86668</v>
      </c>
      <c r="IF501">
        <v>1.866</v>
      </c>
      <c r="IG501">
        <v>1.866</v>
      </c>
      <c r="IH501">
        <v>1.86785</v>
      </c>
      <c r="II501">
        <v>1.87027</v>
      </c>
      <c r="IJ501">
        <v>1.86892</v>
      </c>
      <c r="IK501">
        <v>1.87043</v>
      </c>
      <c r="IL501">
        <v>0</v>
      </c>
      <c r="IM501">
        <v>0</v>
      </c>
      <c r="IN501">
        <v>0</v>
      </c>
      <c r="IO501">
        <v>0</v>
      </c>
      <c r="IP501" t="s">
        <v>443</v>
      </c>
      <c r="IQ501" t="s">
        <v>444</v>
      </c>
      <c r="IR501" t="s">
        <v>445</v>
      </c>
      <c r="IS501" t="s">
        <v>445</v>
      </c>
      <c r="IT501" t="s">
        <v>445</v>
      </c>
      <c r="IU501" t="s">
        <v>445</v>
      </c>
      <c r="IV501">
        <v>0</v>
      </c>
      <c r="IW501">
        <v>100</v>
      </c>
      <c r="IX501">
        <v>100</v>
      </c>
      <c r="IY501">
        <v>0.191</v>
      </c>
      <c r="IZ501">
        <v>0.1581</v>
      </c>
      <c r="JA501">
        <v>0.1520806729546384</v>
      </c>
      <c r="JB501">
        <v>0.0003178419753343253</v>
      </c>
      <c r="JC501">
        <v>-6.012475575984678E-07</v>
      </c>
      <c r="JD501">
        <v>7.594320938325871E-11</v>
      </c>
      <c r="JE501">
        <v>-0.06537213769188976</v>
      </c>
      <c r="JF501">
        <v>-0.002779077146552394</v>
      </c>
      <c r="JG501">
        <v>0.0007843295920201409</v>
      </c>
      <c r="JH501">
        <v>-1.211717912536145E-05</v>
      </c>
      <c r="JI501">
        <v>4</v>
      </c>
      <c r="JJ501">
        <v>2338</v>
      </c>
      <c r="JK501">
        <v>1</v>
      </c>
      <c r="JL501">
        <v>27</v>
      </c>
      <c r="JM501">
        <v>190151.8</v>
      </c>
      <c r="JN501">
        <v>190151.9</v>
      </c>
      <c r="JO501">
        <v>0.908203</v>
      </c>
      <c r="JP501">
        <v>2.27051</v>
      </c>
      <c r="JQ501">
        <v>1.39648</v>
      </c>
      <c r="JR501">
        <v>2.34863</v>
      </c>
      <c r="JS501">
        <v>1.49536</v>
      </c>
      <c r="JT501">
        <v>2.64893</v>
      </c>
      <c r="JU501">
        <v>36.34</v>
      </c>
      <c r="JV501">
        <v>24.07</v>
      </c>
      <c r="JW501">
        <v>18</v>
      </c>
      <c r="JX501">
        <v>489.608</v>
      </c>
      <c r="JY501">
        <v>445.929</v>
      </c>
      <c r="JZ501">
        <v>29.4441</v>
      </c>
      <c r="KA501">
        <v>28.4074</v>
      </c>
      <c r="KB501">
        <v>30</v>
      </c>
      <c r="KC501">
        <v>28.2483</v>
      </c>
      <c r="KD501">
        <v>28.1808</v>
      </c>
      <c r="KE501">
        <v>18.081</v>
      </c>
      <c r="KF501">
        <v>25.9408</v>
      </c>
      <c r="KG501">
        <v>54.13</v>
      </c>
      <c r="KH501">
        <v>29.4407</v>
      </c>
      <c r="KI501">
        <v>346.617</v>
      </c>
      <c r="KJ501">
        <v>19.9161</v>
      </c>
      <c r="KK501">
        <v>101.009</v>
      </c>
      <c r="KL501">
        <v>100.572</v>
      </c>
    </row>
    <row r="502" spans="1:298">
      <c r="A502">
        <v>486</v>
      </c>
      <c r="B502">
        <v>1758656538.5</v>
      </c>
      <c r="C502">
        <v>14912.5</v>
      </c>
      <c r="D502" t="s">
        <v>1421</v>
      </c>
      <c r="E502" t="s">
        <v>1422</v>
      </c>
      <c r="F502">
        <v>5</v>
      </c>
      <c r="G502" t="s">
        <v>1412</v>
      </c>
      <c r="H502" t="s">
        <v>437</v>
      </c>
      <c r="I502" t="s">
        <v>438</v>
      </c>
      <c r="J502">
        <v>1758656531</v>
      </c>
      <c r="K502">
        <f>(L502)/1000</f>
        <v>0</v>
      </c>
      <c r="L502">
        <f>IF(DQ502, AO502, AI502)</f>
        <v>0</v>
      </c>
      <c r="M502">
        <f>IF(DQ502, AJ502, AH502)</f>
        <v>0</v>
      </c>
      <c r="N502">
        <f>DS502 - IF(AV502&gt;1, M502*DM502*100.0/(AX502), 0)</f>
        <v>0</v>
      </c>
      <c r="O502">
        <f>((U502-K502/2)*N502-M502)/(U502+K502/2)</f>
        <v>0</v>
      </c>
      <c r="P502">
        <f>O502*(DZ502+EA502)/1000.0</f>
        <v>0</v>
      </c>
      <c r="Q502">
        <f>(DS502 - IF(AV502&gt;1, M502*DM502*100.0/(AX502), 0))*(DZ502+EA502)/1000.0</f>
        <v>0</v>
      </c>
      <c r="R502">
        <f>2.0/((1/T502-1/S502)+SIGN(T502)*SQRT((1/T502-1/S502)*(1/T502-1/S502) + 4*DN502/((DN502+1)*(DN502+1))*(2*1/T502*1/S502-1/S502*1/S502)))</f>
        <v>0</v>
      </c>
      <c r="S502">
        <f>IF(LEFT(DO502,1)&lt;&gt;"0",IF(LEFT(DO502,1)="1",3.0,DP502),$D$5+$E$5*(EG502*DZ502/($K$5*1000))+$F$5*(EG502*DZ502/($K$5*1000))*MAX(MIN(DM502,$J$5),$I$5)*MAX(MIN(DM502,$J$5),$I$5)+$G$5*MAX(MIN(DM502,$J$5),$I$5)*(EG502*DZ502/($K$5*1000))+$H$5*(EG502*DZ502/($K$5*1000))*(EG502*DZ502/($K$5*1000)))</f>
        <v>0</v>
      </c>
      <c r="T502">
        <f>K502*(1000-(1000*0.61365*exp(17.502*X502/(240.97+X502))/(DZ502+EA502)+DU502)/2)/(1000*0.61365*exp(17.502*X502/(240.97+X502))/(DZ502+EA502)-DU502)</f>
        <v>0</v>
      </c>
      <c r="U502">
        <f>1/((DN502+1)/(R502/1.6)+1/(S502/1.37)) + DN502/((DN502+1)/(R502/1.6) + DN502/(S502/1.37))</f>
        <v>0</v>
      </c>
      <c r="V502">
        <f>(DI502*DL502)</f>
        <v>0</v>
      </c>
      <c r="W502">
        <f>(EB502+(V502+2*0.95*5.67E-8*(((EB502+$B$7)+273)^4-(EB502+273)^4)-44100*K502)/(1.84*29.3*S502+8*0.95*5.67E-8*(EB502+273)^3))</f>
        <v>0</v>
      </c>
      <c r="X502">
        <f>($C$7*EC502+$D$7*ED502+$E$7*W502)</f>
        <v>0</v>
      </c>
      <c r="Y502">
        <f>0.61365*exp(17.502*X502/(240.97+X502))</f>
        <v>0</v>
      </c>
      <c r="Z502">
        <f>(AA502/AB502*100)</f>
        <v>0</v>
      </c>
      <c r="AA502">
        <f>DU502*(DZ502+EA502)/1000</f>
        <v>0</v>
      </c>
      <c r="AB502">
        <f>0.61365*exp(17.502*EB502/(240.97+EB502))</f>
        <v>0</v>
      </c>
      <c r="AC502">
        <f>(Y502-DU502*(DZ502+EA502)/1000)</f>
        <v>0</v>
      </c>
      <c r="AD502">
        <f>(-K502*44100)</f>
        <v>0</v>
      </c>
      <c r="AE502">
        <f>2*29.3*S502*0.92*(EB502-X502)</f>
        <v>0</v>
      </c>
      <c r="AF502">
        <f>2*0.95*5.67E-8*(((EB502+$B$7)+273)^4-(X502+273)^4)</f>
        <v>0</v>
      </c>
      <c r="AG502">
        <f>V502+AF502+AD502+AE502</f>
        <v>0</v>
      </c>
      <c r="AH502">
        <f>DY502*AV502*(DT502-DS502*(1000-AV502*DV502)/(1000-AV502*DU502))/(100*DM502)</f>
        <v>0</v>
      </c>
      <c r="AI502">
        <f>1000*DY502*AV502*(DU502-DV502)/(100*DM502*(1000-AV502*DU502))</f>
        <v>0</v>
      </c>
      <c r="AJ502">
        <f>(AK502 - AL502 - DZ502*1E3/(8.314*(EB502+273.15)) * AN502/DY502 * AM502) * DY502/(100*DM502) * (1000 - DV502)/1000</f>
        <v>0</v>
      </c>
      <c r="AK502">
        <v>372.3321483484467</v>
      </c>
      <c r="AL502">
        <v>369.1186</v>
      </c>
      <c r="AM502">
        <v>-3.003252163546817</v>
      </c>
      <c r="AN502">
        <v>64.96185093379182</v>
      </c>
      <c r="AO502">
        <f>(AQ502 - AP502 + DZ502*1E3/(8.314*(EB502+273.15)) * AS502/DY502 * AR502) * DY502/(100*DM502) * 1000/(1000 - AQ502)</f>
        <v>0</v>
      </c>
      <c r="AP502">
        <v>19.86227046509119</v>
      </c>
      <c r="AQ502">
        <v>24.58583393939394</v>
      </c>
      <c r="AR502">
        <v>9.57322917988505E-06</v>
      </c>
      <c r="AS502">
        <v>107.1775153864374</v>
      </c>
      <c r="AT502">
        <v>0</v>
      </c>
      <c r="AU502">
        <v>0</v>
      </c>
      <c r="AV502">
        <f>IF(AT502*$H$13&gt;=AX502,1.0,(AX502/(AX502-AT502*$H$13)))</f>
        <v>0</v>
      </c>
      <c r="AW502">
        <f>(AV502-1)*100</f>
        <v>0</v>
      </c>
      <c r="AX502">
        <f>MAX(0,($B$13+$C$13*EG502)/(1+$D$13*EG502)*DZ502/(EB502+273)*$E$13)</f>
        <v>0</v>
      </c>
      <c r="AY502" t="s">
        <v>439</v>
      </c>
      <c r="AZ502" t="s">
        <v>439</v>
      </c>
      <c r="BA502">
        <v>0</v>
      </c>
      <c r="BB502">
        <v>0</v>
      </c>
      <c r="BC502">
        <f>1-BA502/BB502</f>
        <v>0</v>
      </c>
      <c r="BD502">
        <v>0</v>
      </c>
      <c r="BE502" t="s">
        <v>439</v>
      </c>
      <c r="BF502" t="s">
        <v>439</v>
      </c>
      <c r="BG502">
        <v>0</v>
      </c>
      <c r="BH502">
        <v>0</v>
      </c>
      <c r="BI502">
        <f>1-BG502/BH502</f>
        <v>0</v>
      </c>
      <c r="BJ502">
        <v>0.5</v>
      </c>
      <c r="BK502">
        <f>DJ502</f>
        <v>0</v>
      </c>
      <c r="BL502">
        <f>M502</f>
        <v>0</v>
      </c>
      <c r="BM502">
        <f>BI502*BJ502*BK502</f>
        <v>0</v>
      </c>
      <c r="BN502">
        <f>(BL502-BD502)/BK502</f>
        <v>0</v>
      </c>
      <c r="BO502">
        <f>(BB502-BH502)/BH502</f>
        <v>0</v>
      </c>
      <c r="BP502">
        <f>BA502/(BC502+BA502/BH502)</f>
        <v>0</v>
      </c>
      <c r="BQ502" t="s">
        <v>439</v>
      </c>
      <c r="BR502">
        <v>0</v>
      </c>
      <c r="BS502">
        <f>IF(BR502&lt;&gt;0, BR502, BP502)</f>
        <v>0</v>
      </c>
      <c r="BT502">
        <f>1-BS502/BH502</f>
        <v>0</v>
      </c>
      <c r="BU502">
        <f>(BH502-BG502)/(BH502-BS502)</f>
        <v>0</v>
      </c>
      <c r="BV502">
        <f>(BB502-BH502)/(BB502-BS502)</f>
        <v>0</v>
      </c>
      <c r="BW502">
        <f>(BH502-BG502)/(BH502-BA502)</f>
        <v>0</v>
      </c>
      <c r="BX502">
        <f>(BB502-BH502)/(BB502-BA502)</f>
        <v>0</v>
      </c>
      <c r="BY502">
        <f>(BU502*BS502/BG502)</f>
        <v>0</v>
      </c>
      <c r="BZ502">
        <f>(1-BY502)</f>
        <v>0</v>
      </c>
      <c r="DI502">
        <f>$B$11*EH502+$C$11*EI502+$F$11*ET502*(1-EW502)</f>
        <v>0</v>
      </c>
      <c r="DJ502">
        <f>DI502*DK502</f>
        <v>0</v>
      </c>
      <c r="DK502">
        <f>($B$11*$D$9+$C$11*$D$9+$F$11*((FG502+EY502)/MAX(FG502+EY502+FH502, 0.1)*$I$9+FH502/MAX(FG502+EY502+FH502, 0.1)*$J$9))/($B$11+$C$11+$F$11)</f>
        <v>0</v>
      </c>
      <c r="DL502">
        <f>($B$11*$K$9+$C$11*$K$9+$F$11*((FG502+EY502)/MAX(FG502+EY502+FH502, 0.1)*$P$9+FH502/MAX(FG502+EY502+FH502, 0.1)*$Q$9))/($B$11+$C$11+$F$11)</f>
        <v>0</v>
      </c>
      <c r="DM502">
        <v>5.36</v>
      </c>
      <c r="DN502">
        <v>0.5</v>
      </c>
      <c r="DO502" t="s">
        <v>440</v>
      </c>
      <c r="DP502">
        <v>2</v>
      </c>
      <c r="DQ502" t="b">
        <v>1</v>
      </c>
      <c r="DR502">
        <v>1758656531</v>
      </c>
      <c r="DS502">
        <v>379.0634814814815</v>
      </c>
      <c r="DT502">
        <v>379.5204074074074</v>
      </c>
      <c r="DU502">
        <v>24.58358888888888</v>
      </c>
      <c r="DV502">
        <v>19.86398518518518</v>
      </c>
      <c r="DW502">
        <v>378.8731851851852</v>
      </c>
      <c r="DX502">
        <v>24.42547777777778</v>
      </c>
      <c r="DY502">
        <v>499.9825555555556</v>
      </c>
      <c r="DZ502">
        <v>90.38624814814814</v>
      </c>
      <c r="EA502">
        <v>0.02964604814814815</v>
      </c>
      <c r="EB502">
        <v>30.69537407407407</v>
      </c>
      <c r="EC502">
        <v>30.01276296296296</v>
      </c>
      <c r="ED502">
        <v>999.9000000000001</v>
      </c>
      <c r="EE502">
        <v>0</v>
      </c>
      <c r="EF502">
        <v>0</v>
      </c>
      <c r="EG502">
        <v>10000.37777777778</v>
      </c>
      <c r="EH502">
        <v>0</v>
      </c>
      <c r="EI502">
        <v>11.67973333333333</v>
      </c>
      <c r="EJ502">
        <v>-0.4569652740740741</v>
      </c>
      <c r="EK502">
        <v>388.6170740740741</v>
      </c>
      <c r="EL502">
        <v>387.2120740740742</v>
      </c>
      <c r="EM502">
        <v>4.719591481481481</v>
      </c>
      <c r="EN502">
        <v>379.5204074074074</v>
      </c>
      <c r="EO502">
        <v>19.86398518518518</v>
      </c>
      <c r="EP502">
        <v>2.222018148148148</v>
      </c>
      <c r="EQ502">
        <v>1.795431481481481</v>
      </c>
      <c r="ER502">
        <v>19.12194444444444</v>
      </c>
      <c r="ES502">
        <v>15.74707037037037</v>
      </c>
      <c r="ET502">
        <v>1999.987777777778</v>
      </c>
      <c r="EU502">
        <v>0.9799974814814815</v>
      </c>
      <c r="EV502">
        <v>0.02000227407407407</v>
      </c>
      <c r="EW502">
        <v>0</v>
      </c>
      <c r="EX502">
        <v>957.2914074074075</v>
      </c>
      <c r="EY502">
        <v>5.00097</v>
      </c>
      <c r="EZ502">
        <v>19365.71111111112</v>
      </c>
      <c r="FA502">
        <v>16707.46296296296</v>
      </c>
      <c r="FB502">
        <v>40.80281481481481</v>
      </c>
      <c r="FC502">
        <v>41.125</v>
      </c>
      <c r="FD502">
        <v>40.69633333333333</v>
      </c>
      <c r="FE502">
        <v>40.75</v>
      </c>
      <c r="FF502">
        <v>41.43699999999999</v>
      </c>
      <c r="FG502">
        <v>1955.08037037037</v>
      </c>
      <c r="FH502">
        <v>39.9</v>
      </c>
      <c r="FI502">
        <v>0</v>
      </c>
      <c r="FJ502">
        <v>1758656539.8</v>
      </c>
      <c r="FK502">
        <v>0</v>
      </c>
      <c r="FL502">
        <v>957.33268</v>
      </c>
      <c r="FM502">
        <v>5.305000010166759</v>
      </c>
      <c r="FN502">
        <v>123.3461540941671</v>
      </c>
      <c r="FO502">
        <v>19366.612</v>
      </c>
      <c r="FP502">
        <v>15</v>
      </c>
      <c r="FQ502">
        <v>0</v>
      </c>
      <c r="FR502" t="s">
        <v>441</v>
      </c>
      <c r="FS502">
        <v>1747247426.5</v>
      </c>
      <c r="FT502">
        <v>1747247420.5</v>
      </c>
      <c r="FU502">
        <v>0</v>
      </c>
      <c r="FV502">
        <v>1.027</v>
      </c>
      <c r="FW502">
        <v>0.031</v>
      </c>
      <c r="FX502">
        <v>0.02</v>
      </c>
      <c r="FY502">
        <v>0.05</v>
      </c>
      <c r="FZ502">
        <v>420</v>
      </c>
      <c r="GA502">
        <v>16</v>
      </c>
      <c r="GB502">
        <v>0.01</v>
      </c>
      <c r="GC502">
        <v>0.1</v>
      </c>
      <c r="GD502">
        <v>-4.81783256</v>
      </c>
      <c r="GE502">
        <v>68.14634520225144</v>
      </c>
      <c r="GF502">
        <v>6.741114109497369</v>
      </c>
      <c r="GG502">
        <v>0</v>
      </c>
      <c r="GH502">
        <v>956.8419411764705</v>
      </c>
      <c r="GI502">
        <v>6.914255158518832</v>
      </c>
      <c r="GJ502">
        <v>0.712347442539614</v>
      </c>
      <c r="GK502">
        <v>-1</v>
      </c>
      <c r="GL502">
        <v>4.721192</v>
      </c>
      <c r="GM502">
        <v>-0.03031677298311395</v>
      </c>
      <c r="GN502">
        <v>0.003266244938763732</v>
      </c>
      <c r="GO502">
        <v>1</v>
      </c>
      <c r="GP502">
        <v>1</v>
      </c>
      <c r="GQ502">
        <v>2</v>
      </c>
      <c r="GR502" t="s">
        <v>442</v>
      </c>
      <c r="GS502">
        <v>3.13557</v>
      </c>
      <c r="GT502">
        <v>2.68992</v>
      </c>
      <c r="GU502">
        <v>0.0831254</v>
      </c>
      <c r="GV502">
        <v>0.08166420000000001</v>
      </c>
      <c r="GW502">
        <v>0.108077</v>
      </c>
      <c r="GX502">
        <v>0.091976</v>
      </c>
      <c r="GY502">
        <v>29152.1</v>
      </c>
      <c r="GZ502">
        <v>29253.3</v>
      </c>
      <c r="HA502">
        <v>29555</v>
      </c>
      <c r="HB502">
        <v>29436.7</v>
      </c>
      <c r="HC502">
        <v>34824</v>
      </c>
      <c r="HD502">
        <v>35410.4</v>
      </c>
      <c r="HE502">
        <v>41588.6</v>
      </c>
      <c r="HF502">
        <v>41825.9</v>
      </c>
      <c r="HG502">
        <v>1.92733</v>
      </c>
      <c r="HH502">
        <v>1.87325</v>
      </c>
      <c r="HI502">
        <v>0.0971183</v>
      </c>
      <c r="HJ502">
        <v>0</v>
      </c>
      <c r="HK502">
        <v>28.4313</v>
      </c>
      <c r="HL502">
        <v>999.9</v>
      </c>
      <c r="HM502">
        <v>48.8</v>
      </c>
      <c r="HN502">
        <v>31.3</v>
      </c>
      <c r="HO502">
        <v>24.7736</v>
      </c>
      <c r="HP502">
        <v>61.9004</v>
      </c>
      <c r="HQ502">
        <v>25.8734</v>
      </c>
      <c r="HR502">
        <v>1</v>
      </c>
      <c r="HS502">
        <v>0.063628</v>
      </c>
      <c r="HT502">
        <v>-0.836642</v>
      </c>
      <c r="HU502">
        <v>20.3369</v>
      </c>
      <c r="HV502">
        <v>5.21474</v>
      </c>
      <c r="HW502">
        <v>12.0138</v>
      </c>
      <c r="HX502">
        <v>4.9887</v>
      </c>
      <c r="HY502">
        <v>3.28768</v>
      </c>
      <c r="HZ502">
        <v>9999</v>
      </c>
      <c r="IA502">
        <v>9999</v>
      </c>
      <c r="IB502">
        <v>9999</v>
      </c>
      <c r="IC502">
        <v>999.9</v>
      </c>
      <c r="ID502">
        <v>1.86755</v>
      </c>
      <c r="IE502">
        <v>1.86666</v>
      </c>
      <c r="IF502">
        <v>1.866</v>
      </c>
      <c r="IG502">
        <v>1.866</v>
      </c>
      <c r="IH502">
        <v>1.86786</v>
      </c>
      <c r="II502">
        <v>1.87027</v>
      </c>
      <c r="IJ502">
        <v>1.86891</v>
      </c>
      <c r="IK502">
        <v>1.87042</v>
      </c>
      <c r="IL502">
        <v>0</v>
      </c>
      <c r="IM502">
        <v>0</v>
      </c>
      <c r="IN502">
        <v>0</v>
      </c>
      <c r="IO502">
        <v>0</v>
      </c>
      <c r="IP502" t="s">
        <v>443</v>
      </c>
      <c r="IQ502" t="s">
        <v>444</v>
      </c>
      <c r="IR502" t="s">
        <v>445</v>
      </c>
      <c r="IS502" t="s">
        <v>445</v>
      </c>
      <c r="IT502" t="s">
        <v>445</v>
      </c>
      <c r="IU502" t="s">
        <v>445</v>
      </c>
      <c r="IV502">
        <v>0</v>
      </c>
      <c r="IW502">
        <v>100</v>
      </c>
      <c r="IX502">
        <v>100</v>
      </c>
      <c r="IY502">
        <v>0.192</v>
      </c>
      <c r="IZ502">
        <v>0.1581</v>
      </c>
      <c r="JA502">
        <v>0.1520806729546384</v>
      </c>
      <c r="JB502">
        <v>0.0003178419753343253</v>
      </c>
      <c r="JC502">
        <v>-6.012475575984678E-07</v>
      </c>
      <c r="JD502">
        <v>7.594320938325871E-11</v>
      </c>
      <c r="JE502">
        <v>-0.06537213769188976</v>
      </c>
      <c r="JF502">
        <v>-0.002779077146552394</v>
      </c>
      <c r="JG502">
        <v>0.0007843295920201409</v>
      </c>
      <c r="JH502">
        <v>-1.211717912536145E-05</v>
      </c>
      <c r="JI502">
        <v>4</v>
      </c>
      <c r="JJ502">
        <v>2338</v>
      </c>
      <c r="JK502">
        <v>1</v>
      </c>
      <c r="JL502">
        <v>27</v>
      </c>
      <c r="JM502">
        <v>190151.9</v>
      </c>
      <c r="JN502">
        <v>190152</v>
      </c>
      <c r="JO502">
        <v>0.872803</v>
      </c>
      <c r="JP502">
        <v>2.27905</v>
      </c>
      <c r="JQ502">
        <v>1.39771</v>
      </c>
      <c r="JR502">
        <v>2.35229</v>
      </c>
      <c r="JS502">
        <v>1.49536</v>
      </c>
      <c r="JT502">
        <v>2.68066</v>
      </c>
      <c r="JU502">
        <v>36.34</v>
      </c>
      <c r="JV502">
        <v>24.0612</v>
      </c>
      <c r="JW502">
        <v>18</v>
      </c>
      <c r="JX502">
        <v>489.606</v>
      </c>
      <c r="JY502">
        <v>445.689</v>
      </c>
      <c r="JZ502">
        <v>29.4299</v>
      </c>
      <c r="KA502">
        <v>28.4074</v>
      </c>
      <c r="KB502">
        <v>30.0002</v>
      </c>
      <c r="KC502">
        <v>28.2499</v>
      </c>
      <c r="KD502">
        <v>28.1817</v>
      </c>
      <c r="KE502">
        <v>17.4353</v>
      </c>
      <c r="KF502">
        <v>25.9408</v>
      </c>
      <c r="KG502">
        <v>54.13</v>
      </c>
      <c r="KH502">
        <v>29.4278</v>
      </c>
      <c r="KI502">
        <v>333.245</v>
      </c>
      <c r="KJ502">
        <v>19.9161</v>
      </c>
      <c r="KK502">
        <v>101.009</v>
      </c>
      <c r="KL502">
        <v>100.572</v>
      </c>
    </row>
    <row r="503" spans="1:298">
      <c r="A503">
        <v>487</v>
      </c>
      <c r="B503">
        <v>1758656543.5</v>
      </c>
      <c r="C503">
        <v>14917.5</v>
      </c>
      <c r="D503" t="s">
        <v>1423</v>
      </c>
      <c r="E503" t="s">
        <v>1424</v>
      </c>
      <c r="F503">
        <v>5</v>
      </c>
      <c r="G503" t="s">
        <v>1412</v>
      </c>
      <c r="H503" t="s">
        <v>437</v>
      </c>
      <c r="I503" t="s">
        <v>438</v>
      </c>
      <c r="J503">
        <v>1758656535.714286</v>
      </c>
      <c r="K503">
        <f>(L503)/1000</f>
        <v>0</v>
      </c>
      <c r="L503">
        <f>IF(DQ503, AO503, AI503)</f>
        <v>0</v>
      </c>
      <c r="M503">
        <f>IF(DQ503, AJ503, AH503)</f>
        <v>0</v>
      </c>
      <c r="N503">
        <f>DS503 - IF(AV503&gt;1, M503*DM503*100.0/(AX503), 0)</f>
        <v>0</v>
      </c>
      <c r="O503">
        <f>((U503-K503/2)*N503-M503)/(U503+K503/2)</f>
        <v>0</v>
      </c>
      <c r="P503">
        <f>O503*(DZ503+EA503)/1000.0</f>
        <v>0</v>
      </c>
      <c r="Q503">
        <f>(DS503 - IF(AV503&gt;1, M503*DM503*100.0/(AX503), 0))*(DZ503+EA503)/1000.0</f>
        <v>0</v>
      </c>
      <c r="R503">
        <f>2.0/((1/T503-1/S503)+SIGN(T503)*SQRT((1/T503-1/S503)*(1/T503-1/S503) + 4*DN503/((DN503+1)*(DN503+1))*(2*1/T503*1/S503-1/S503*1/S503)))</f>
        <v>0</v>
      </c>
      <c r="S503">
        <f>IF(LEFT(DO503,1)&lt;&gt;"0",IF(LEFT(DO503,1)="1",3.0,DP503),$D$5+$E$5*(EG503*DZ503/($K$5*1000))+$F$5*(EG503*DZ503/($K$5*1000))*MAX(MIN(DM503,$J$5),$I$5)*MAX(MIN(DM503,$J$5),$I$5)+$G$5*MAX(MIN(DM503,$J$5),$I$5)*(EG503*DZ503/($K$5*1000))+$H$5*(EG503*DZ503/($K$5*1000))*(EG503*DZ503/($K$5*1000)))</f>
        <v>0</v>
      </c>
      <c r="T503">
        <f>K503*(1000-(1000*0.61365*exp(17.502*X503/(240.97+X503))/(DZ503+EA503)+DU503)/2)/(1000*0.61365*exp(17.502*X503/(240.97+X503))/(DZ503+EA503)-DU503)</f>
        <v>0</v>
      </c>
      <c r="U503">
        <f>1/((DN503+1)/(R503/1.6)+1/(S503/1.37)) + DN503/((DN503+1)/(R503/1.6) + DN503/(S503/1.37))</f>
        <v>0</v>
      </c>
      <c r="V503">
        <f>(DI503*DL503)</f>
        <v>0</v>
      </c>
      <c r="W503">
        <f>(EB503+(V503+2*0.95*5.67E-8*(((EB503+$B$7)+273)^4-(EB503+273)^4)-44100*K503)/(1.84*29.3*S503+8*0.95*5.67E-8*(EB503+273)^3))</f>
        <v>0</v>
      </c>
      <c r="X503">
        <f>($C$7*EC503+$D$7*ED503+$E$7*W503)</f>
        <v>0</v>
      </c>
      <c r="Y503">
        <f>0.61365*exp(17.502*X503/(240.97+X503))</f>
        <v>0</v>
      </c>
      <c r="Z503">
        <f>(AA503/AB503*100)</f>
        <v>0</v>
      </c>
      <c r="AA503">
        <f>DU503*(DZ503+EA503)/1000</f>
        <v>0</v>
      </c>
      <c r="AB503">
        <f>0.61365*exp(17.502*EB503/(240.97+EB503))</f>
        <v>0</v>
      </c>
      <c r="AC503">
        <f>(Y503-DU503*(DZ503+EA503)/1000)</f>
        <v>0</v>
      </c>
      <c r="AD503">
        <f>(-K503*44100)</f>
        <v>0</v>
      </c>
      <c r="AE503">
        <f>2*29.3*S503*0.92*(EB503-X503)</f>
        <v>0</v>
      </c>
      <c r="AF503">
        <f>2*0.95*5.67E-8*(((EB503+$B$7)+273)^4-(X503+273)^4)</f>
        <v>0</v>
      </c>
      <c r="AG503">
        <f>V503+AF503+AD503+AE503</f>
        <v>0</v>
      </c>
      <c r="AH503">
        <f>DY503*AV503*(DT503-DS503*(1000-AV503*DV503)/(1000-AV503*DU503))/(100*DM503)</f>
        <v>0</v>
      </c>
      <c r="AI503">
        <f>1000*DY503*AV503*(DU503-DV503)/(100*DM503*(1000-AV503*DU503))</f>
        <v>0</v>
      </c>
      <c r="AJ503">
        <f>(AK503 - AL503 - DZ503*1E3/(8.314*(EB503+273.15)) * AN503/DY503 * AM503) * DY503/(100*DM503) * (1000 - DV503)/1000</f>
        <v>0</v>
      </c>
      <c r="AK503">
        <v>355.3972577278857</v>
      </c>
      <c r="AL503">
        <v>353.5775878787877</v>
      </c>
      <c r="AM503">
        <v>-3.127231905914307</v>
      </c>
      <c r="AN503">
        <v>64.96185093379182</v>
      </c>
      <c r="AO503">
        <f>(AQ503 - AP503 + DZ503*1E3/(8.314*(EB503+273.15)) * AS503/DY503 * AR503) * DY503/(100*DM503) * 1000/(1000 - AQ503)</f>
        <v>0</v>
      </c>
      <c r="AP503">
        <v>19.86295707018565</v>
      </c>
      <c r="AQ503">
        <v>24.58395999999998</v>
      </c>
      <c r="AR503">
        <v>-1.079433519898034E-06</v>
      </c>
      <c r="AS503">
        <v>107.1775153864374</v>
      </c>
      <c r="AT503">
        <v>0</v>
      </c>
      <c r="AU503">
        <v>0</v>
      </c>
      <c r="AV503">
        <f>IF(AT503*$H$13&gt;=AX503,1.0,(AX503/(AX503-AT503*$H$13)))</f>
        <v>0</v>
      </c>
      <c r="AW503">
        <f>(AV503-1)*100</f>
        <v>0</v>
      </c>
      <c r="AX503">
        <f>MAX(0,($B$13+$C$13*EG503)/(1+$D$13*EG503)*DZ503/(EB503+273)*$E$13)</f>
        <v>0</v>
      </c>
      <c r="AY503" t="s">
        <v>439</v>
      </c>
      <c r="AZ503" t="s">
        <v>439</v>
      </c>
      <c r="BA503">
        <v>0</v>
      </c>
      <c r="BB503">
        <v>0</v>
      </c>
      <c r="BC503">
        <f>1-BA503/BB503</f>
        <v>0</v>
      </c>
      <c r="BD503">
        <v>0</v>
      </c>
      <c r="BE503" t="s">
        <v>439</v>
      </c>
      <c r="BF503" t="s">
        <v>439</v>
      </c>
      <c r="BG503">
        <v>0</v>
      </c>
      <c r="BH503">
        <v>0</v>
      </c>
      <c r="BI503">
        <f>1-BG503/BH503</f>
        <v>0</v>
      </c>
      <c r="BJ503">
        <v>0.5</v>
      </c>
      <c r="BK503">
        <f>DJ503</f>
        <v>0</v>
      </c>
      <c r="BL503">
        <f>M503</f>
        <v>0</v>
      </c>
      <c r="BM503">
        <f>BI503*BJ503*BK503</f>
        <v>0</v>
      </c>
      <c r="BN503">
        <f>(BL503-BD503)/BK503</f>
        <v>0</v>
      </c>
      <c r="BO503">
        <f>(BB503-BH503)/BH503</f>
        <v>0</v>
      </c>
      <c r="BP503">
        <f>BA503/(BC503+BA503/BH503)</f>
        <v>0</v>
      </c>
      <c r="BQ503" t="s">
        <v>439</v>
      </c>
      <c r="BR503">
        <v>0</v>
      </c>
      <c r="BS503">
        <f>IF(BR503&lt;&gt;0, BR503, BP503)</f>
        <v>0</v>
      </c>
      <c r="BT503">
        <f>1-BS503/BH503</f>
        <v>0</v>
      </c>
      <c r="BU503">
        <f>(BH503-BG503)/(BH503-BS503)</f>
        <v>0</v>
      </c>
      <c r="BV503">
        <f>(BB503-BH503)/(BB503-BS503)</f>
        <v>0</v>
      </c>
      <c r="BW503">
        <f>(BH503-BG503)/(BH503-BA503)</f>
        <v>0</v>
      </c>
      <c r="BX503">
        <f>(BB503-BH503)/(BB503-BA503)</f>
        <v>0</v>
      </c>
      <c r="BY503">
        <f>(BU503*BS503/BG503)</f>
        <v>0</v>
      </c>
      <c r="BZ503">
        <f>(1-BY503)</f>
        <v>0</v>
      </c>
      <c r="DI503">
        <f>$B$11*EH503+$C$11*EI503+$F$11*ET503*(1-EW503)</f>
        <v>0</v>
      </c>
      <c r="DJ503">
        <f>DI503*DK503</f>
        <v>0</v>
      </c>
      <c r="DK503">
        <f>($B$11*$D$9+$C$11*$D$9+$F$11*((FG503+EY503)/MAX(FG503+EY503+FH503, 0.1)*$I$9+FH503/MAX(FG503+EY503+FH503, 0.1)*$J$9))/($B$11+$C$11+$F$11)</f>
        <v>0</v>
      </c>
      <c r="DL503">
        <f>($B$11*$K$9+$C$11*$K$9+$F$11*((FG503+EY503)/MAX(FG503+EY503+FH503, 0.1)*$P$9+FH503/MAX(FG503+EY503+FH503, 0.1)*$Q$9))/($B$11+$C$11+$F$11)</f>
        <v>0</v>
      </c>
      <c r="DM503">
        <v>5.36</v>
      </c>
      <c r="DN503">
        <v>0.5</v>
      </c>
      <c r="DO503" t="s">
        <v>440</v>
      </c>
      <c r="DP503">
        <v>2</v>
      </c>
      <c r="DQ503" t="b">
        <v>1</v>
      </c>
      <c r="DR503">
        <v>1758656535.714286</v>
      </c>
      <c r="DS503">
        <v>366.3797857142857</v>
      </c>
      <c r="DT503">
        <v>363.9725714285715</v>
      </c>
      <c r="DU503">
        <v>24.58324285714286</v>
      </c>
      <c r="DV503">
        <v>19.86335714285714</v>
      </c>
      <c r="DW503">
        <v>366.1882142857143</v>
      </c>
      <c r="DX503">
        <v>24.42513214285714</v>
      </c>
      <c r="DY503">
        <v>500.0035714285714</v>
      </c>
      <c r="DZ503">
        <v>90.39079999999998</v>
      </c>
      <c r="EA503">
        <v>0.02971045</v>
      </c>
      <c r="EB503">
        <v>30.69449642857142</v>
      </c>
      <c r="EC503">
        <v>30.013575</v>
      </c>
      <c r="ED503">
        <v>999.9000000000002</v>
      </c>
      <c r="EE503">
        <v>0</v>
      </c>
      <c r="EF503">
        <v>0</v>
      </c>
      <c r="EG503">
        <v>9997.441071428571</v>
      </c>
      <c r="EH503">
        <v>0</v>
      </c>
      <c r="EI503">
        <v>11.68014285714285</v>
      </c>
      <c r="EJ503">
        <v>2.407190271428571</v>
      </c>
      <c r="EK503">
        <v>375.6135714285714</v>
      </c>
      <c r="EL503">
        <v>371.3488214285714</v>
      </c>
      <c r="EM503">
        <v>4.719879642857142</v>
      </c>
      <c r="EN503">
        <v>363.9725714285715</v>
      </c>
      <c r="EO503">
        <v>19.86335714285714</v>
      </c>
      <c r="EP503">
        <v>2.222098571428571</v>
      </c>
      <c r="EQ503">
        <v>1.795465</v>
      </c>
      <c r="ER503">
        <v>19.12252857142857</v>
      </c>
      <c r="ES503">
        <v>15.74735714285714</v>
      </c>
      <c r="ET503">
        <v>1999.980357142857</v>
      </c>
      <c r="EU503">
        <v>0.9799974285714285</v>
      </c>
      <c r="EV503">
        <v>0.02000235</v>
      </c>
      <c r="EW503">
        <v>0</v>
      </c>
      <c r="EX503">
        <v>957.7411785714286</v>
      </c>
      <c r="EY503">
        <v>5.00097</v>
      </c>
      <c r="EZ503">
        <v>19374.16785714286</v>
      </c>
      <c r="FA503">
        <v>16707.4</v>
      </c>
      <c r="FB503">
        <v>40.79871428571428</v>
      </c>
      <c r="FC503">
        <v>41.125</v>
      </c>
      <c r="FD503">
        <v>40.68699999999999</v>
      </c>
      <c r="FE503">
        <v>40.75</v>
      </c>
      <c r="FF503">
        <v>41.43699999999999</v>
      </c>
      <c r="FG503">
        <v>1955.073214285714</v>
      </c>
      <c r="FH503">
        <v>39.9</v>
      </c>
      <c r="FI503">
        <v>0</v>
      </c>
      <c r="FJ503">
        <v>1758656545.2</v>
      </c>
      <c r="FK503">
        <v>0</v>
      </c>
      <c r="FL503">
        <v>957.7898076923076</v>
      </c>
      <c r="FM503">
        <v>5.614051283343212</v>
      </c>
      <c r="FN503">
        <v>83.81196587174874</v>
      </c>
      <c r="FO503">
        <v>19375.5423076923</v>
      </c>
      <c r="FP503">
        <v>15</v>
      </c>
      <c r="FQ503">
        <v>0</v>
      </c>
      <c r="FR503" t="s">
        <v>441</v>
      </c>
      <c r="FS503">
        <v>1747247426.5</v>
      </c>
      <c r="FT503">
        <v>1747247420.5</v>
      </c>
      <c r="FU503">
        <v>0</v>
      </c>
      <c r="FV503">
        <v>1.027</v>
      </c>
      <c r="FW503">
        <v>0.031</v>
      </c>
      <c r="FX503">
        <v>0.02</v>
      </c>
      <c r="FY503">
        <v>0.05</v>
      </c>
      <c r="FZ503">
        <v>420</v>
      </c>
      <c r="GA503">
        <v>16</v>
      </c>
      <c r="GB503">
        <v>0.01</v>
      </c>
      <c r="GC503">
        <v>0.1</v>
      </c>
      <c r="GD503">
        <v>0.6138731900000001</v>
      </c>
      <c r="GE503">
        <v>37.08918468742964</v>
      </c>
      <c r="GF503">
        <v>3.709302596103798</v>
      </c>
      <c r="GG503">
        <v>0</v>
      </c>
      <c r="GH503">
        <v>957.4612941176471</v>
      </c>
      <c r="GI503">
        <v>5.441558439799478</v>
      </c>
      <c r="GJ503">
        <v>0.5639588809276463</v>
      </c>
      <c r="GK503">
        <v>-1</v>
      </c>
      <c r="GL503">
        <v>4.720038499999999</v>
      </c>
      <c r="GM503">
        <v>0.003216135084417448</v>
      </c>
      <c r="GN503">
        <v>0.001702755927900388</v>
      </c>
      <c r="GO503">
        <v>1</v>
      </c>
      <c r="GP503">
        <v>1</v>
      </c>
      <c r="GQ503">
        <v>2</v>
      </c>
      <c r="GR503" t="s">
        <v>442</v>
      </c>
      <c r="GS503">
        <v>3.13556</v>
      </c>
      <c r="GT503">
        <v>2.69007</v>
      </c>
      <c r="GU503">
        <v>0.0803116</v>
      </c>
      <c r="GV503">
        <v>0.0786063</v>
      </c>
      <c r="GW503">
        <v>0.108079</v>
      </c>
      <c r="GX503">
        <v>0.091976</v>
      </c>
      <c r="GY503">
        <v>29241.4</v>
      </c>
      <c r="GZ503">
        <v>29350.2</v>
      </c>
      <c r="HA503">
        <v>29554.8</v>
      </c>
      <c r="HB503">
        <v>29436.1</v>
      </c>
      <c r="HC503">
        <v>34823.8</v>
      </c>
      <c r="HD503">
        <v>35410</v>
      </c>
      <c r="HE503">
        <v>41588.6</v>
      </c>
      <c r="HF503">
        <v>41825.4</v>
      </c>
      <c r="HG503">
        <v>1.92728</v>
      </c>
      <c r="HH503">
        <v>1.87343</v>
      </c>
      <c r="HI503">
        <v>0.097543</v>
      </c>
      <c r="HJ503">
        <v>0</v>
      </c>
      <c r="HK503">
        <v>28.4346</v>
      </c>
      <c r="HL503">
        <v>999.9</v>
      </c>
      <c r="HM503">
        <v>48.8</v>
      </c>
      <c r="HN503">
        <v>31.3</v>
      </c>
      <c r="HO503">
        <v>24.7727</v>
      </c>
      <c r="HP503">
        <v>62.0004</v>
      </c>
      <c r="HQ503">
        <v>25.8213</v>
      </c>
      <c r="HR503">
        <v>1</v>
      </c>
      <c r="HS503">
        <v>0.063717</v>
      </c>
      <c r="HT503">
        <v>-0.827446</v>
      </c>
      <c r="HU503">
        <v>20.3371</v>
      </c>
      <c r="HV503">
        <v>5.21459</v>
      </c>
      <c r="HW503">
        <v>12.0137</v>
      </c>
      <c r="HX503">
        <v>4.98905</v>
      </c>
      <c r="HY503">
        <v>3.28793</v>
      </c>
      <c r="HZ503">
        <v>9999</v>
      </c>
      <c r="IA503">
        <v>9999</v>
      </c>
      <c r="IB503">
        <v>9999</v>
      </c>
      <c r="IC503">
        <v>999.9</v>
      </c>
      <c r="ID503">
        <v>1.86754</v>
      </c>
      <c r="IE503">
        <v>1.86667</v>
      </c>
      <c r="IF503">
        <v>1.86602</v>
      </c>
      <c r="IG503">
        <v>1.866</v>
      </c>
      <c r="IH503">
        <v>1.86783</v>
      </c>
      <c r="II503">
        <v>1.87027</v>
      </c>
      <c r="IJ503">
        <v>1.86892</v>
      </c>
      <c r="IK503">
        <v>1.87042</v>
      </c>
      <c r="IL503">
        <v>0</v>
      </c>
      <c r="IM503">
        <v>0</v>
      </c>
      <c r="IN503">
        <v>0</v>
      </c>
      <c r="IO503">
        <v>0</v>
      </c>
      <c r="IP503" t="s">
        <v>443</v>
      </c>
      <c r="IQ503" t="s">
        <v>444</v>
      </c>
      <c r="IR503" t="s">
        <v>445</v>
      </c>
      <c r="IS503" t="s">
        <v>445</v>
      </c>
      <c r="IT503" t="s">
        <v>445</v>
      </c>
      <c r="IU503" t="s">
        <v>445</v>
      </c>
      <c r="IV503">
        <v>0</v>
      </c>
      <c r="IW503">
        <v>100</v>
      </c>
      <c r="IX503">
        <v>100</v>
      </c>
      <c r="IY503">
        <v>0.194</v>
      </c>
      <c r="IZ503">
        <v>0.1581</v>
      </c>
      <c r="JA503">
        <v>0.1520806729546384</v>
      </c>
      <c r="JB503">
        <v>0.0003178419753343253</v>
      </c>
      <c r="JC503">
        <v>-6.012475575984678E-07</v>
      </c>
      <c r="JD503">
        <v>7.594320938325871E-11</v>
      </c>
      <c r="JE503">
        <v>-0.06537213769188976</v>
      </c>
      <c r="JF503">
        <v>-0.002779077146552394</v>
      </c>
      <c r="JG503">
        <v>0.0007843295920201409</v>
      </c>
      <c r="JH503">
        <v>-1.211717912536145E-05</v>
      </c>
      <c r="JI503">
        <v>4</v>
      </c>
      <c r="JJ503">
        <v>2338</v>
      </c>
      <c r="JK503">
        <v>1</v>
      </c>
      <c r="JL503">
        <v>27</v>
      </c>
      <c r="JM503">
        <v>190152</v>
      </c>
      <c r="JN503">
        <v>190152</v>
      </c>
      <c r="JO503">
        <v>0.841064</v>
      </c>
      <c r="JP503">
        <v>2.27539</v>
      </c>
      <c r="JQ503">
        <v>1.39648</v>
      </c>
      <c r="JR503">
        <v>2.34985</v>
      </c>
      <c r="JS503">
        <v>1.49536</v>
      </c>
      <c r="JT503">
        <v>2.58057</v>
      </c>
      <c r="JU503">
        <v>36.34</v>
      </c>
      <c r="JV503">
        <v>24.07</v>
      </c>
      <c r="JW503">
        <v>18</v>
      </c>
      <c r="JX503">
        <v>489.58</v>
      </c>
      <c r="JY503">
        <v>445.797</v>
      </c>
      <c r="JZ503">
        <v>29.4173</v>
      </c>
      <c r="KA503">
        <v>28.4074</v>
      </c>
      <c r="KB503">
        <v>30.0002</v>
      </c>
      <c r="KC503">
        <v>28.2506</v>
      </c>
      <c r="KD503">
        <v>28.1817</v>
      </c>
      <c r="KE503">
        <v>16.7268</v>
      </c>
      <c r="KF503">
        <v>25.9408</v>
      </c>
      <c r="KG503">
        <v>54.13</v>
      </c>
      <c r="KH503">
        <v>29.4154</v>
      </c>
      <c r="KI503">
        <v>313.209</v>
      </c>
      <c r="KJ503">
        <v>19.9161</v>
      </c>
      <c r="KK503">
        <v>101.009</v>
      </c>
      <c r="KL503">
        <v>100.571</v>
      </c>
    </row>
    <row r="504" spans="1:298">
      <c r="A504">
        <v>488</v>
      </c>
      <c r="B504">
        <v>1758656548.5</v>
      </c>
      <c r="C504">
        <v>14922.5</v>
      </c>
      <c r="D504" t="s">
        <v>1425</v>
      </c>
      <c r="E504" t="s">
        <v>1426</v>
      </c>
      <c r="F504">
        <v>5</v>
      </c>
      <c r="G504" t="s">
        <v>1412</v>
      </c>
      <c r="H504" t="s">
        <v>437</v>
      </c>
      <c r="I504" t="s">
        <v>438</v>
      </c>
      <c r="J504">
        <v>1758656541</v>
      </c>
      <c r="K504">
        <f>(L504)/1000</f>
        <v>0</v>
      </c>
      <c r="L504">
        <f>IF(DQ504, AO504, AI504)</f>
        <v>0</v>
      </c>
      <c r="M504">
        <f>IF(DQ504, AJ504, AH504)</f>
        <v>0</v>
      </c>
      <c r="N504">
        <f>DS504 - IF(AV504&gt;1, M504*DM504*100.0/(AX504), 0)</f>
        <v>0</v>
      </c>
      <c r="O504">
        <f>((U504-K504/2)*N504-M504)/(U504+K504/2)</f>
        <v>0</v>
      </c>
      <c r="P504">
        <f>O504*(DZ504+EA504)/1000.0</f>
        <v>0</v>
      </c>
      <c r="Q504">
        <f>(DS504 - IF(AV504&gt;1, M504*DM504*100.0/(AX504), 0))*(DZ504+EA504)/1000.0</f>
        <v>0</v>
      </c>
      <c r="R504">
        <f>2.0/((1/T504-1/S504)+SIGN(T504)*SQRT((1/T504-1/S504)*(1/T504-1/S504) + 4*DN504/((DN504+1)*(DN504+1))*(2*1/T504*1/S504-1/S504*1/S504)))</f>
        <v>0</v>
      </c>
      <c r="S504">
        <f>IF(LEFT(DO504,1)&lt;&gt;"0",IF(LEFT(DO504,1)="1",3.0,DP504),$D$5+$E$5*(EG504*DZ504/($K$5*1000))+$F$5*(EG504*DZ504/($K$5*1000))*MAX(MIN(DM504,$J$5),$I$5)*MAX(MIN(DM504,$J$5),$I$5)+$G$5*MAX(MIN(DM504,$J$5),$I$5)*(EG504*DZ504/($K$5*1000))+$H$5*(EG504*DZ504/($K$5*1000))*(EG504*DZ504/($K$5*1000)))</f>
        <v>0</v>
      </c>
      <c r="T504">
        <f>K504*(1000-(1000*0.61365*exp(17.502*X504/(240.97+X504))/(DZ504+EA504)+DU504)/2)/(1000*0.61365*exp(17.502*X504/(240.97+X504))/(DZ504+EA504)-DU504)</f>
        <v>0</v>
      </c>
      <c r="U504">
        <f>1/((DN504+1)/(R504/1.6)+1/(S504/1.37)) + DN504/((DN504+1)/(R504/1.6) + DN504/(S504/1.37))</f>
        <v>0</v>
      </c>
      <c r="V504">
        <f>(DI504*DL504)</f>
        <v>0</v>
      </c>
      <c r="W504">
        <f>(EB504+(V504+2*0.95*5.67E-8*(((EB504+$B$7)+273)^4-(EB504+273)^4)-44100*K504)/(1.84*29.3*S504+8*0.95*5.67E-8*(EB504+273)^3))</f>
        <v>0</v>
      </c>
      <c r="X504">
        <f>($C$7*EC504+$D$7*ED504+$E$7*W504)</f>
        <v>0</v>
      </c>
      <c r="Y504">
        <f>0.61365*exp(17.502*X504/(240.97+X504))</f>
        <v>0</v>
      </c>
      <c r="Z504">
        <f>(AA504/AB504*100)</f>
        <v>0</v>
      </c>
      <c r="AA504">
        <f>DU504*(DZ504+EA504)/1000</f>
        <v>0</v>
      </c>
      <c r="AB504">
        <f>0.61365*exp(17.502*EB504/(240.97+EB504))</f>
        <v>0</v>
      </c>
      <c r="AC504">
        <f>(Y504-DU504*(DZ504+EA504)/1000)</f>
        <v>0</v>
      </c>
      <c r="AD504">
        <f>(-K504*44100)</f>
        <v>0</v>
      </c>
      <c r="AE504">
        <f>2*29.3*S504*0.92*(EB504-X504)</f>
        <v>0</v>
      </c>
      <c r="AF504">
        <f>2*0.95*5.67E-8*(((EB504+$B$7)+273)^4-(X504+273)^4)</f>
        <v>0</v>
      </c>
      <c r="AG504">
        <f>V504+AF504+AD504+AE504</f>
        <v>0</v>
      </c>
      <c r="AH504">
        <f>DY504*AV504*(DT504-DS504*(1000-AV504*DV504)/(1000-AV504*DU504))/(100*DM504)</f>
        <v>0</v>
      </c>
      <c r="AI504">
        <f>1000*DY504*AV504*(DU504-DV504)/(100*DM504*(1000-AV504*DU504))</f>
        <v>0</v>
      </c>
      <c r="AJ504">
        <f>(AK504 - AL504 - DZ504*1E3/(8.314*(EB504+273.15)) * AN504/DY504 * AM504) * DY504/(100*DM504) * (1000 - DV504)/1000</f>
        <v>0</v>
      </c>
      <c r="AK504">
        <v>338.4620011316763</v>
      </c>
      <c r="AL504">
        <v>337.6813090909091</v>
      </c>
      <c r="AM504">
        <v>-3.177966128224696</v>
      </c>
      <c r="AN504">
        <v>64.96185093379182</v>
      </c>
      <c r="AO504">
        <f>(AQ504 - AP504 + DZ504*1E3/(8.314*(EB504+273.15)) * AS504/DY504 * AR504) * DY504/(100*DM504) * 1000/(1000 - AQ504)</f>
        <v>0</v>
      </c>
      <c r="AP504">
        <v>19.85883065515729</v>
      </c>
      <c r="AQ504">
        <v>24.58362424242425</v>
      </c>
      <c r="AR504">
        <v>-8.984880892115035E-07</v>
      </c>
      <c r="AS504">
        <v>107.1775153864374</v>
      </c>
      <c r="AT504">
        <v>0</v>
      </c>
      <c r="AU504">
        <v>0</v>
      </c>
      <c r="AV504">
        <f>IF(AT504*$H$13&gt;=AX504,1.0,(AX504/(AX504-AT504*$H$13)))</f>
        <v>0</v>
      </c>
      <c r="AW504">
        <f>(AV504-1)*100</f>
        <v>0</v>
      </c>
      <c r="AX504">
        <f>MAX(0,($B$13+$C$13*EG504)/(1+$D$13*EG504)*DZ504/(EB504+273)*$E$13)</f>
        <v>0</v>
      </c>
      <c r="AY504" t="s">
        <v>439</v>
      </c>
      <c r="AZ504" t="s">
        <v>439</v>
      </c>
      <c r="BA504">
        <v>0</v>
      </c>
      <c r="BB504">
        <v>0</v>
      </c>
      <c r="BC504">
        <f>1-BA504/BB504</f>
        <v>0</v>
      </c>
      <c r="BD504">
        <v>0</v>
      </c>
      <c r="BE504" t="s">
        <v>439</v>
      </c>
      <c r="BF504" t="s">
        <v>439</v>
      </c>
      <c r="BG504">
        <v>0</v>
      </c>
      <c r="BH504">
        <v>0</v>
      </c>
      <c r="BI504">
        <f>1-BG504/BH504</f>
        <v>0</v>
      </c>
      <c r="BJ504">
        <v>0.5</v>
      </c>
      <c r="BK504">
        <f>DJ504</f>
        <v>0</v>
      </c>
      <c r="BL504">
        <f>M504</f>
        <v>0</v>
      </c>
      <c r="BM504">
        <f>BI504*BJ504*BK504</f>
        <v>0</v>
      </c>
      <c r="BN504">
        <f>(BL504-BD504)/BK504</f>
        <v>0</v>
      </c>
      <c r="BO504">
        <f>(BB504-BH504)/BH504</f>
        <v>0</v>
      </c>
      <c r="BP504">
        <f>BA504/(BC504+BA504/BH504)</f>
        <v>0</v>
      </c>
      <c r="BQ504" t="s">
        <v>439</v>
      </c>
      <c r="BR504">
        <v>0</v>
      </c>
      <c r="BS504">
        <f>IF(BR504&lt;&gt;0, BR504, BP504)</f>
        <v>0</v>
      </c>
      <c r="BT504">
        <f>1-BS504/BH504</f>
        <v>0</v>
      </c>
      <c r="BU504">
        <f>(BH504-BG504)/(BH504-BS504)</f>
        <v>0</v>
      </c>
      <c r="BV504">
        <f>(BB504-BH504)/(BB504-BS504)</f>
        <v>0</v>
      </c>
      <c r="BW504">
        <f>(BH504-BG504)/(BH504-BA504)</f>
        <v>0</v>
      </c>
      <c r="BX504">
        <f>(BB504-BH504)/(BB504-BA504)</f>
        <v>0</v>
      </c>
      <c r="BY504">
        <f>(BU504*BS504/BG504)</f>
        <v>0</v>
      </c>
      <c r="BZ504">
        <f>(1-BY504)</f>
        <v>0</v>
      </c>
      <c r="DI504">
        <f>$B$11*EH504+$C$11*EI504+$F$11*ET504*(1-EW504)</f>
        <v>0</v>
      </c>
      <c r="DJ504">
        <f>DI504*DK504</f>
        <v>0</v>
      </c>
      <c r="DK504">
        <f>($B$11*$D$9+$C$11*$D$9+$F$11*((FG504+EY504)/MAX(FG504+EY504+FH504, 0.1)*$I$9+FH504/MAX(FG504+EY504+FH504, 0.1)*$J$9))/($B$11+$C$11+$F$11)</f>
        <v>0</v>
      </c>
      <c r="DL504">
        <f>($B$11*$K$9+$C$11*$K$9+$F$11*((FG504+EY504)/MAX(FG504+EY504+FH504, 0.1)*$P$9+FH504/MAX(FG504+EY504+FH504, 0.1)*$Q$9))/($B$11+$C$11+$F$11)</f>
        <v>0</v>
      </c>
      <c r="DM504">
        <v>5.36</v>
      </c>
      <c r="DN504">
        <v>0.5</v>
      </c>
      <c r="DO504" t="s">
        <v>440</v>
      </c>
      <c r="DP504">
        <v>2</v>
      </c>
      <c r="DQ504" t="b">
        <v>1</v>
      </c>
      <c r="DR504">
        <v>1758656541</v>
      </c>
      <c r="DS504">
        <v>350.8494814814815</v>
      </c>
      <c r="DT504">
        <v>346.4650740740741</v>
      </c>
      <c r="DU504">
        <v>24.58312592592593</v>
      </c>
      <c r="DV504">
        <v>19.86161111111111</v>
      </c>
      <c r="DW504">
        <v>350.6565555555555</v>
      </c>
      <c r="DX504">
        <v>24.42501481481482</v>
      </c>
      <c r="DY504">
        <v>499.9970740740741</v>
      </c>
      <c r="DZ504">
        <v>90.39577037037037</v>
      </c>
      <c r="EA504">
        <v>0.02977556296296296</v>
      </c>
      <c r="EB504">
        <v>30.6938</v>
      </c>
      <c r="EC504">
        <v>30.01654444444445</v>
      </c>
      <c r="ED504">
        <v>999.9000000000001</v>
      </c>
      <c r="EE504">
        <v>0</v>
      </c>
      <c r="EF504">
        <v>0</v>
      </c>
      <c r="EG504">
        <v>9998.060370370371</v>
      </c>
      <c r="EH504">
        <v>0</v>
      </c>
      <c r="EI504">
        <v>11.68171851851852</v>
      </c>
      <c r="EJ504">
        <v>4.38439962962963</v>
      </c>
      <c r="EK504">
        <v>359.6918148148148</v>
      </c>
      <c r="EL504">
        <v>353.4858518518519</v>
      </c>
      <c r="EM504">
        <v>4.72151</v>
      </c>
      <c r="EN504">
        <v>346.4650740740741</v>
      </c>
      <c r="EO504">
        <v>19.86161111111111</v>
      </c>
      <c r="EP504">
        <v>2.22221037037037</v>
      </c>
      <c r="EQ504">
        <v>1.795405555555556</v>
      </c>
      <c r="ER504">
        <v>19.12333703703704</v>
      </c>
      <c r="ES504">
        <v>15.74684444444445</v>
      </c>
      <c r="ET504">
        <v>1999.985555555555</v>
      </c>
      <c r="EU504">
        <v>0.9799974814814812</v>
      </c>
      <c r="EV504">
        <v>0.02000227037037037</v>
      </c>
      <c r="EW504">
        <v>0</v>
      </c>
      <c r="EX504">
        <v>958.1442962962964</v>
      </c>
      <c r="EY504">
        <v>5.00097</v>
      </c>
      <c r="EZ504">
        <v>19381.58888888888</v>
      </c>
      <c r="FA504">
        <v>16707.45555555555</v>
      </c>
      <c r="FB504">
        <v>40.8051111111111</v>
      </c>
      <c r="FC504">
        <v>41.125</v>
      </c>
      <c r="FD504">
        <v>40.69633333333333</v>
      </c>
      <c r="FE504">
        <v>40.75</v>
      </c>
      <c r="FF504">
        <v>41.43699999999999</v>
      </c>
      <c r="FG504">
        <v>1955.078148148148</v>
      </c>
      <c r="FH504">
        <v>39.9</v>
      </c>
      <c r="FI504">
        <v>0</v>
      </c>
      <c r="FJ504">
        <v>1758656550</v>
      </c>
      <c r="FK504">
        <v>0</v>
      </c>
      <c r="FL504">
        <v>958.1309615384615</v>
      </c>
      <c r="FM504">
        <v>3.469025628891982</v>
      </c>
      <c r="FN504">
        <v>72.65641015037099</v>
      </c>
      <c r="FO504">
        <v>19381.93846153846</v>
      </c>
      <c r="FP504">
        <v>15</v>
      </c>
      <c r="FQ504">
        <v>0</v>
      </c>
      <c r="FR504" t="s">
        <v>441</v>
      </c>
      <c r="FS504">
        <v>1747247426.5</v>
      </c>
      <c r="FT504">
        <v>1747247420.5</v>
      </c>
      <c r="FU504">
        <v>0</v>
      </c>
      <c r="FV504">
        <v>1.027</v>
      </c>
      <c r="FW504">
        <v>0.031</v>
      </c>
      <c r="FX504">
        <v>0.02</v>
      </c>
      <c r="FY504">
        <v>0.05</v>
      </c>
      <c r="FZ504">
        <v>420</v>
      </c>
      <c r="GA504">
        <v>16</v>
      </c>
      <c r="GB504">
        <v>0.01</v>
      </c>
      <c r="GC504">
        <v>0.1</v>
      </c>
      <c r="GD504">
        <v>2.82704469</v>
      </c>
      <c r="GE504">
        <v>24.33992020412758</v>
      </c>
      <c r="GF504">
        <v>2.406787060502229</v>
      </c>
      <c r="GG504">
        <v>0</v>
      </c>
      <c r="GH504">
        <v>957.8072647058823</v>
      </c>
      <c r="GI504">
        <v>4.764232236709836</v>
      </c>
      <c r="GJ504">
        <v>0.5149086902962128</v>
      </c>
      <c r="GK504">
        <v>-1</v>
      </c>
      <c r="GL504">
        <v>4.720657249999999</v>
      </c>
      <c r="GM504">
        <v>0.01706240150094259</v>
      </c>
      <c r="GN504">
        <v>0.002302095770705434</v>
      </c>
      <c r="GO504">
        <v>1</v>
      </c>
      <c r="GP504">
        <v>1</v>
      </c>
      <c r="GQ504">
        <v>2</v>
      </c>
      <c r="GR504" t="s">
        <v>442</v>
      </c>
      <c r="GS504">
        <v>3.13558</v>
      </c>
      <c r="GT504">
        <v>2.69017</v>
      </c>
      <c r="GU504">
        <v>0.0773961</v>
      </c>
      <c r="GV504">
        <v>0.075492</v>
      </c>
      <c r="GW504">
        <v>0.108084</v>
      </c>
      <c r="GX504">
        <v>0.09197470000000001</v>
      </c>
      <c r="GY504">
        <v>29333.7</v>
      </c>
      <c r="GZ504">
        <v>29449.4</v>
      </c>
      <c r="HA504">
        <v>29554.5</v>
      </c>
      <c r="HB504">
        <v>29436.1</v>
      </c>
      <c r="HC504">
        <v>34823.4</v>
      </c>
      <c r="HD504">
        <v>35409.8</v>
      </c>
      <c r="HE504">
        <v>41588.4</v>
      </c>
      <c r="HF504">
        <v>41825.2</v>
      </c>
      <c r="HG504">
        <v>1.92747</v>
      </c>
      <c r="HH504">
        <v>1.87337</v>
      </c>
      <c r="HI504">
        <v>0.09655950000000001</v>
      </c>
      <c r="HJ504">
        <v>0</v>
      </c>
      <c r="HK504">
        <v>28.4383</v>
      </c>
      <c r="HL504">
        <v>999.9</v>
      </c>
      <c r="HM504">
        <v>48.8</v>
      </c>
      <c r="HN504">
        <v>31.3</v>
      </c>
      <c r="HO504">
        <v>24.7725</v>
      </c>
      <c r="HP504">
        <v>61.8904</v>
      </c>
      <c r="HQ504">
        <v>25.9575</v>
      </c>
      <c r="HR504">
        <v>1</v>
      </c>
      <c r="HS504">
        <v>0.06362039999999999</v>
      </c>
      <c r="HT504">
        <v>-0.804338</v>
      </c>
      <c r="HU504">
        <v>20.3376</v>
      </c>
      <c r="HV504">
        <v>5.21519</v>
      </c>
      <c r="HW504">
        <v>12.0138</v>
      </c>
      <c r="HX504">
        <v>4.98915</v>
      </c>
      <c r="HY504">
        <v>3.288</v>
      </c>
      <c r="HZ504">
        <v>9999</v>
      </c>
      <c r="IA504">
        <v>9999</v>
      </c>
      <c r="IB504">
        <v>9999</v>
      </c>
      <c r="IC504">
        <v>999.9</v>
      </c>
      <c r="ID504">
        <v>1.86756</v>
      </c>
      <c r="IE504">
        <v>1.86667</v>
      </c>
      <c r="IF504">
        <v>1.86601</v>
      </c>
      <c r="IG504">
        <v>1.866</v>
      </c>
      <c r="IH504">
        <v>1.86783</v>
      </c>
      <c r="II504">
        <v>1.87027</v>
      </c>
      <c r="IJ504">
        <v>1.86891</v>
      </c>
      <c r="IK504">
        <v>1.87042</v>
      </c>
      <c r="IL504">
        <v>0</v>
      </c>
      <c r="IM504">
        <v>0</v>
      </c>
      <c r="IN504">
        <v>0</v>
      </c>
      <c r="IO504">
        <v>0</v>
      </c>
      <c r="IP504" t="s">
        <v>443</v>
      </c>
      <c r="IQ504" t="s">
        <v>444</v>
      </c>
      <c r="IR504" t="s">
        <v>445</v>
      </c>
      <c r="IS504" t="s">
        <v>445</v>
      </c>
      <c r="IT504" t="s">
        <v>445</v>
      </c>
      <c r="IU504" t="s">
        <v>445</v>
      </c>
      <c r="IV504">
        <v>0</v>
      </c>
      <c r="IW504">
        <v>100</v>
      </c>
      <c r="IX504">
        <v>100</v>
      </c>
      <c r="IY504">
        <v>0.194</v>
      </c>
      <c r="IZ504">
        <v>0.1581</v>
      </c>
      <c r="JA504">
        <v>0.1520806729546384</v>
      </c>
      <c r="JB504">
        <v>0.0003178419753343253</v>
      </c>
      <c r="JC504">
        <v>-6.012475575984678E-07</v>
      </c>
      <c r="JD504">
        <v>7.594320938325871E-11</v>
      </c>
      <c r="JE504">
        <v>-0.06537213769188976</v>
      </c>
      <c r="JF504">
        <v>-0.002779077146552394</v>
      </c>
      <c r="JG504">
        <v>0.0007843295920201409</v>
      </c>
      <c r="JH504">
        <v>-1.211717912536145E-05</v>
      </c>
      <c r="JI504">
        <v>4</v>
      </c>
      <c r="JJ504">
        <v>2338</v>
      </c>
      <c r="JK504">
        <v>1</v>
      </c>
      <c r="JL504">
        <v>27</v>
      </c>
      <c r="JM504">
        <v>190152</v>
      </c>
      <c r="JN504">
        <v>190152.1</v>
      </c>
      <c r="JO504">
        <v>0.805664</v>
      </c>
      <c r="JP504">
        <v>2.27051</v>
      </c>
      <c r="JQ504">
        <v>1.39771</v>
      </c>
      <c r="JR504">
        <v>2.34985</v>
      </c>
      <c r="JS504">
        <v>1.49536</v>
      </c>
      <c r="JT504">
        <v>2.69653</v>
      </c>
      <c r="JU504">
        <v>36.34</v>
      </c>
      <c r="JV504">
        <v>24.07</v>
      </c>
      <c r="JW504">
        <v>18</v>
      </c>
      <c r="JX504">
        <v>489.707</v>
      </c>
      <c r="JY504">
        <v>445.766</v>
      </c>
      <c r="JZ504">
        <v>29.4013</v>
      </c>
      <c r="KA504">
        <v>28.4091</v>
      </c>
      <c r="KB504">
        <v>30.0001</v>
      </c>
      <c r="KC504">
        <v>28.2506</v>
      </c>
      <c r="KD504">
        <v>28.1817</v>
      </c>
      <c r="KE504">
        <v>16.0764</v>
      </c>
      <c r="KF504">
        <v>25.9408</v>
      </c>
      <c r="KG504">
        <v>54.13</v>
      </c>
      <c r="KH504">
        <v>29.3977</v>
      </c>
      <c r="KI504">
        <v>299.836</v>
      </c>
      <c r="KJ504">
        <v>19.9161</v>
      </c>
      <c r="KK504">
        <v>101.008</v>
      </c>
      <c r="KL504">
        <v>100.57</v>
      </c>
    </row>
    <row r="505" spans="1:298">
      <c r="A505">
        <v>489</v>
      </c>
      <c r="B505">
        <v>1758656553.5</v>
      </c>
      <c r="C505">
        <v>14927.5</v>
      </c>
      <c r="D505" t="s">
        <v>1427</v>
      </c>
      <c r="E505" t="s">
        <v>1428</v>
      </c>
      <c r="F505">
        <v>5</v>
      </c>
      <c r="G505" t="s">
        <v>1412</v>
      </c>
      <c r="H505" t="s">
        <v>437</v>
      </c>
      <c r="I505" t="s">
        <v>438</v>
      </c>
      <c r="J505">
        <v>1758656545.714286</v>
      </c>
      <c r="K505">
        <f>(L505)/1000</f>
        <v>0</v>
      </c>
      <c r="L505">
        <f>IF(DQ505, AO505, AI505)</f>
        <v>0</v>
      </c>
      <c r="M505">
        <f>IF(DQ505, AJ505, AH505)</f>
        <v>0</v>
      </c>
      <c r="N505">
        <f>DS505 - IF(AV505&gt;1, M505*DM505*100.0/(AX505), 0)</f>
        <v>0</v>
      </c>
      <c r="O505">
        <f>((U505-K505/2)*N505-M505)/(U505+K505/2)</f>
        <v>0</v>
      </c>
      <c r="P505">
        <f>O505*(DZ505+EA505)/1000.0</f>
        <v>0</v>
      </c>
      <c r="Q505">
        <f>(DS505 - IF(AV505&gt;1, M505*DM505*100.0/(AX505), 0))*(DZ505+EA505)/1000.0</f>
        <v>0</v>
      </c>
      <c r="R505">
        <f>2.0/((1/T505-1/S505)+SIGN(T505)*SQRT((1/T505-1/S505)*(1/T505-1/S505) + 4*DN505/((DN505+1)*(DN505+1))*(2*1/T505*1/S505-1/S505*1/S505)))</f>
        <v>0</v>
      </c>
      <c r="S505">
        <f>IF(LEFT(DO505,1)&lt;&gt;"0",IF(LEFT(DO505,1)="1",3.0,DP505),$D$5+$E$5*(EG505*DZ505/($K$5*1000))+$F$5*(EG505*DZ505/($K$5*1000))*MAX(MIN(DM505,$J$5),$I$5)*MAX(MIN(DM505,$J$5),$I$5)+$G$5*MAX(MIN(DM505,$J$5),$I$5)*(EG505*DZ505/($K$5*1000))+$H$5*(EG505*DZ505/($K$5*1000))*(EG505*DZ505/($K$5*1000)))</f>
        <v>0</v>
      </c>
      <c r="T505">
        <f>K505*(1000-(1000*0.61365*exp(17.502*X505/(240.97+X505))/(DZ505+EA505)+DU505)/2)/(1000*0.61365*exp(17.502*X505/(240.97+X505))/(DZ505+EA505)-DU505)</f>
        <v>0</v>
      </c>
      <c r="U505">
        <f>1/((DN505+1)/(R505/1.6)+1/(S505/1.37)) + DN505/((DN505+1)/(R505/1.6) + DN505/(S505/1.37))</f>
        <v>0</v>
      </c>
      <c r="V505">
        <f>(DI505*DL505)</f>
        <v>0</v>
      </c>
      <c r="W505">
        <f>(EB505+(V505+2*0.95*5.67E-8*(((EB505+$B$7)+273)^4-(EB505+273)^4)-44100*K505)/(1.84*29.3*S505+8*0.95*5.67E-8*(EB505+273)^3))</f>
        <v>0</v>
      </c>
      <c r="X505">
        <f>($C$7*EC505+$D$7*ED505+$E$7*W505)</f>
        <v>0</v>
      </c>
      <c r="Y505">
        <f>0.61365*exp(17.502*X505/(240.97+X505))</f>
        <v>0</v>
      </c>
      <c r="Z505">
        <f>(AA505/AB505*100)</f>
        <v>0</v>
      </c>
      <c r="AA505">
        <f>DU505*(DZ505+EA505)/1000</f>
        <v>0</v>
      </c>
      <c r="AB505">
        <f>0.61365*exp(17.502*EB505/(240.97+EB505))</f>
        <v>0</v>
      </c>
      <c r="AC505">
        <f>(Y505-DU505*(DZ505+EA505)/1000)</f>
        <v>0</v>
      </c>
      <c r="AD505">
        <f>(-K505*44100)</f>
        <v>0</v>
      </c>
      <c r="AE505">
        <f>2*29.3*S505*0.92*(EB505-X505)</f>
        <v>0</v>
      </c>
      <c r="AF505">
        <f>2*0.95*5.67E-8*(((EB505+$B$7)+273)^4-(X505+273)^4)</f>
        <v>0</v>
      </c>
      <c r="AG505">
        <f>V505+AF505+AD505+AE505</f>
        <v>0</v>
      </c>
      <c r="AH505">
        <f>DY505*AV505*(DT505-DS505*(1000-AV505*DV505)/(1000-AV505*DU505))/(100*DM505)</f>
        <v>0</v>
      </c>
      <c r="AI505">
        <f>1000*DY505*AV505*(DU505-DV505)/(100*DM505*(1000-AV505*DU505))</f>
        <v>0</v>
      </c>
      <c r="AJ505">
        <f>(AK505 - AL505 - DZ505*1E3/(8.314*(EB505+273.15)) * AN505/DY505 * AM505) * DY505/(100*DM505) * (1000 - DV505)/1000</f>
        <v>0</v>
      </c>
      <c r="AK505">
        <v>321.5670842377233</v>
      </c>
      <c r="AL505">
        <v>321.6516727272726</v>
      </c>
      <c r="AM505">
        <v>-3.213320702121145</v>
      </c>
      <c r="AN505">
        <v>64.96185093379182</v>
      </c>
      <c r="AO505">
        <f>(AQ505 - AP505 + DZ505*1E3/(8.314*(EB505+273.15)) * AS505/DY505 * AR505) * DY505/(100*DM505) * 1000/(1000 - AQ505)</f>
        <v>0</v>
      </c>
      <c r="AP505">
        <v>19.86161800244191</v>
      </c>
      <c r="AQ505">
        <v>24.58535393939395</v>
      </c>
      <c r="AR505">
        <v>8.006614558428531E-07</v>
      </c>
      <c r="AS505">
        <v>107.1775153864374</v>
      </c>
      <c r="AT505">
        <v>0</v>
      </c>
      <c r="AU505">
        <v>0</v>
      </c>
      <c r="AV505">
        <f>IF(AT505*$H$13&gt;=AX505,1.0,(AX505/(AX505-AT505*$H$13)))</f>
        <v>0</v>
      </c>
      <c r="AW505">
        <f>(AV505-1)*100</f>
        <v>0</v>
      </c>
      <c r="AX505">
        <f>MAX(0,($B$13+$C$13*EG505)/(1+$D$13*EG505)*DZ505/(EB505+273)*$E$13)</f>
        <v>0</v>
      </c>
      <c r="AY505" t="s">
        <v>439</v>
      </c>
      <c r="AZ505" t="s">
        <v>439</v>
      </c>
      <c r="BA505">
        <v>0</v>
      </c>
      <c r="BB505">
        <v>0</v>
      </c>
      <c r="BC505">
        <f>1-BA505/BB505</f>
        <v>0</v>
      </c>
      <c r="BD505">
        <v>0</v>
      </c>
      <c r="BE505" t="s">
        <v>439</v>
      </c>
      <c r="BF505" t="s">
        <v>439</v>
      </c>
      <c r="BG505">
        <v>0</v>
      </c>
      <c r="BH505">
        <v>0</v>
      </c>
      <c r="BI505">
        <f>1-BG505/BH505</f>
        <v>0</v>
      </c>
      <c r="BJ505">
        <v>0.5</v>
      </c>
      <c r="BK505">
        <f>DJ505</f>
        <v>0</v>
      </c>
      <c r="BL505">
        <f>M505</f>
        <v>0</v>
      </c>
      <c r="BM505">
        <f>BI505*BJ505*BK505</f>
        <v>0</v>
      </c>
      <c r="BN505">
        <f>(BL505-BD505)/BK505</f>
        <v>0</v>
      </c>
      <c r="BO505">
        <f>(BB505-BH505)/BH505</f>
        <v>0</v>
      </c>
      <c r="BP505">
        <f>BA505/(BC505+BA505/BH505)</f>
        <v>0</v>
      </c>
      <c r="BQ505" t="s">
        <v>439</v>
      </c>
      <c r="BR505">
        <v>0</v>
      </c>
      <c r="BS505">
        <f>IF(BR505&lt;&gt;0, BR505, BP505)</f>
        <v>0</v>
      </c>
      <c r="BT505">
        <f>1-BS505/BH505</f>
        <v>0</v>
      </c>
      <c r="BU505">
        <f>(BH505-BG505)/(BH505-BS505)</f>
        <v>0</v>
      </c>
      <c r="BV505">
        <f>(BB505-BH505)/(BB505-BS505)</f>
        <v>0</v>
      </c>
      <c r="BW505">
        <f>(BH505-BG505)/(BH505-BA505)</f>
        <v>0</v>
      </c>
      <c r="BX505">
        <f>(BB505-BH505)/(BB505-BA505)</f>
        <v>0</v>
      </c>
      <c r="BY505">
        <f>(BU505*BS505/BG505)</f>
        <v>0</v>
      </c>
      <c r="BZ505">
        <f>(1-BY505)</f>
        <v>0</v>
      </c>
      <c r="DI505">
        <f>$B$11*EH505+$C$11*EI505+$F$11*ET505*(1-EW505)</f>
        <v>0</v>
      </c>
      <c r="DJ505">
        <f>DI505*DK505</f>
        <v>0</v>
      </c>
      <c r="DK505">
        <f>($B$11*$D$9+$C$11*$D$9+$F$11*((FG505+EY505)/MAX(FG505+EY505+FH505, 0.1)*$I$9+FH505/MAX(FG505+EY505+FH505, 0.1)*$J$9))/($B$11+$C$11+$F$11)</f>
        <v>0</v>
      </c>
      <c r="DL505">
        <f>($B$11*$K$9+$C$11*$K$9+$F$11*((FG505+EY505)/MAX(FG505+EY505+FH505, 0.1)*$P$9+FH505/MAX(FG505+EY505+FH505, 0.1)*$Q$9))/($B$11+$C$11+$F$11)</f>
        <v>0</v>
      </c>
      <c r="DM505">
        <v>5.36</v>
      </c>
      <c r="DN505">
        <v>0.5</v>
      </c>
      <c r="DO505" t="s">
        <v>440</v>
      </c>
      <c r="DP505">
        <v>2</v>
      </c>
      <c r="DQ505" t="b">
        <v>1</v>
      </c>
      <c r="DR505">
        <v>1758656545.714286</v>
      </c>
      <c r="DS505">
        <v>336.4141785714285</v>
      </c>
      <c r="DT505">
        <v>330.8295357142857</v>
      </c>
      <c r="DU505">
        <v>24.584225</v>
      </c>
      <c r="DV505">
        <v>19.86120357142857</v>
      </c>
      <c r="DW505">
        <v>336.2203928571428</v>
      </c>
      <c r="DX505">
        <v>24.42610357142857</v>
      </c>
      <c r="DY505">
        <v>500.0233214285713</v>
      </c>
      <c r="DZ505">
        <v>90.39989999999999</v>
      </c>
      <c r="EA505">
        <v>0.02977872142857143</v>
      </c>
      <c r="EB505">
        <v>30.69305714285714</v>
      </c>
      <c r="EC505">
        <v>30.01695714285714</v>
      </c>
      <c r="ED505">
        <v>999.9000000000002</v>
      </c>
      <c r="EE505">
        <v>0</v>
      </c>
      <c r="EF505">
        <v>0</v>
      </c>
      <c r="EG505">
        <v>9996.513571428572</v>
      </c>
      <c r="EH505">
        <v>0</v>
      </c>
      <c r="EI505">
        <v>11.6912</v>
      </c>
      <c r="EJ505">
        <v>5.584622857142856</v>
      </c>
      <c r="EK505">
        <v>344.8931071428571</v>
      </c>
      <c r="EL505">
        <v>337.5333214285714</v>
      </c>
      <c r="EM505">
        <v>4.723017857142857</v>
      </c>
      <c r="EN505">
        <v>330.8295357142857</v>
      </c>
      <c r="EO505">
        <v>19.86120357142857</v>
      </c>
      <c r="EP505">
        <v>2.222411785714285</v>
      </c>
      <c r="EQ505">
        <v>1.795451071428571</v>
      </c>
      <c r="ER505">
        <v>19.12478928571429</v>
      </c>
      <c r="ES505">
        <v>15.74724642857143</v>
      </c>
      <c r="ET505">
        <v>2000.017142857143</v>
      </c>
      <c r="EU505">
        <v>0.9799977142857141</v>
      </c>
      <c r="EV505">
        <v>0.02000192142857143</v>
      </c>
      <c r="EW505">
        <v>0</v>
      </c>
      <c r="EX505">
        <v>958.4835357142857</v>
      </c>
      <c r="EY505">
        <v>5.00097</v>
      </c>
      <c r="EZ505">
        <v>19388.10357142857</v>
      </c>
      <c r="FA505">
        <v>16707.72142857143</v>
      </c>
      <c r="FB505">
        <v>40.80092857142857</v>
      </c>
      <c r="FC505">
        <v>41.125</v>
      </c>
      <c r="FD505">
        <v>40.70049999999999</v>
      </c>
      <c r="FE505">
        <v>40.75</v>
      </c>
      <c r="FF505">
        <v>41.43035714285714</v>
      </c>
      <c r="FG505">
        <v>1955.108571428571</v>
      </c>
      <c r="FH505">
        <v>39.9</v>
      </c>
      <c r="FI505">
        <v>0</v>
      </c>
      <c r="FJ505">
        <v>1758656554.8</v>
      </c>
      <c r="FK505">
        <v>0</v>
      </c>
      <c r="FL505">
        <v>958.4975384615385</v>
      </c>
      <c r="FM505">
        <v>4.804034179281668</v>
      </c>
      <c r="FN505">
        <v>82.56068378964844</v>
      </c>
      <c r="FO505">
        <v>19388.39615384616</v>
      </c>
      <c r="FP505">
        <v>15</v>
      </c>
      <c r="FQ505">
        <v>0</v>
      </c>
      <c r="FR505" t="s">
        <v>441</v>
      </c>
      <c r="FS505">
        <v>1747247426.5</v>
      </c>
      <c r="FT505">
        <v>1747247420.5</v>
      </c>
      <c r="FU505">
        <v>0</v>
      </c>
      <c r="FV505">
        <v>1.027</v>
      </c>
      <c r="FW505">
        <v>0.031</v>
      </c>
      <c r="FX505">
        <v>0.02</v>
      </c>
      <c r="FY505">
        <v>0.05</v>
      </c>
      <c r="FZ505">
        <v>420</v>
      </c>
      <c r="GA505">
        <v>16</v>
      </c>
      <c r="GB505">
        <v>0.01</v>
      </c>
      <c r="GC505">
        <v>0.1</v>
      </c>
      <c r="GD505">
        <v>4.672016829268292</v>
      </c>
      <c r="GE505">
        <v>16.25477895470383</v>
      </c>
      <c r="GF505">
        <v>1.622821931877503</v>
      </c>
      <c r="GG505">
        <v>0</v>
      </c>
      <c r="GH505">
        <v>958.2114411764705</v>
      </c>
      <c r="GI505">
        <v>4.281145910085701</v>
      </c>
      <c r="GJ505">
        <v>0.4784018241638724</v>
      </c>
      <c r="GK505">
        <v>-1</v>
      </c>
      <c r="GL505">
        <v>4.72170024390244</v>
      </c>
      <c r="GM505">
        <v>0.02200745644599727</v>
      </c>
      <c r="GN505">
        <v>0.002574247214429737</v>
      </c>
      <c r="GO505">
        <v>1</v>
      </c>
      <c r="GP505">
        <v>1</v>
      </c>
      <c r="GQ505">
        <v>2</v>
      </c>
      <c r="GR505" t="s">
        <v>442</v>
      </c>
      <c r="GS505">
        <v>3.13556</v>
      </c>
      <c r="GT505">
        <v>2.68988</v>
      </c>
      <c r="GU505">
        <v>0.0743928</v>
      </c>
      <c r="GV505">
        <v>0.0723341</v>
      </c>
      <c r="GW505">
        <v>0.108093</v>
      </c>
      <c r="GX505">
        <v>0.0919817</v>
      </c>
      <c r="GY505">
        <v>29429.2</v>
      </c>
      <c r="GZ505">
        <v>29550.2</v>
      </c>
      <c r="HA505">
        <v>29554.5</v>
      </c>
      <c r="HB505">
        <v>29436.3</v>
      </c>
      <c r="HC505">
        <v>34822.8</v>
      </c>
      <c r="HD505">
        <v>35410</v>
      </c>
      <c r="HE505">
        <v>41588.2</v>
      </c>
      <c r="HF505">
        <v>41825.8</v>
      </c>
      <c r="HG505">
        <v>1.92775</v>
      </c>
      <c r="HH505">
        <v>1.87315</v>
      </c>
      <c r="HI505">
        <v>0.0972524</v>
      </c>
      <c r="HJ505">
        <v>0</v>
      </c>
      <c r="HK505">
        <v>28.4409</v>
      </c>
      <c r="HL505">
        <v>999.9</v>
      </c>
      <c r="HM505">
        <v>48.8</v>
      </c>
      <c r="HN505">
        <v>31.3</v>
      </c>
      <c r="HO505">
        <v>24.7707</v>
      </c>
      <c r="HP505">
        <v>62.0204</v>
      </c>
      <c r="HQ505">
        <v>25.7772</v>
      </c>
      <c r="HR505">
        <v>1</v>
      </c>
      <c r="HS505">
        <v>0.0636814</v>
      </c>
      <c r="HT505">
        <v>-0.780158</v>
      </c>
      <c r="HU505">
        <v>20.3373</v>
      </c>
      <c r="HV505">
        <v>5.21594</v>
      </c>
      <c r="HW505">
        <v>12.0132</v>
      </c>
      <c r="HX505">
        <v>4.98915</v>
      </c>
      <c r="HY505">
        <v>3.28808</v>
      </c>
      <c r="HZ505">
        <v>9999</v>
      </c>
      <c r="IA505">
        <v>9999</v>
      </c>
      <c r="IB505">
        <v>9999</v>
      </c>
      <c r="IC505">
        <v>999.9</v>
      </c>
      <c r="ID505">
        <v>1.86754</v>
      </c>
      <c r="IE505">
        <v>1.86672</v>
      </c>
      <c r="IF505">
        <v>1.866</v>
      </c>
      <c r="IG505">
        <v>1.866</v>
      </c>
      <c r="IH505">
        <v>1.86787</v>
      </c>
      <c r="II505">
        <v>1.87028</v>
      </c>
      <c r="IJ505">
        <v>1.86894</v>
      </c>
      <c r="IK505">
        <v>1.87043</v>
      </c>
      <c r="IL505">
        <v>0</v>
      </c>
      <c r="IM505">
        <v>0</v>
      </c>
      <c r="IN505">
        <v>0</v>
      </c>
      <c r="IO505">
        <v>0</v>
      </c>
      <c r="IP505" t="s">
        <v>443</v>
      </c>
      <c r="IQ505" t="s">
        <v>444</v>
      </c>
      <c r="IR505" t="s">
        <v>445</v>
      </c>
      <c r="IS505" t="s">
        <v>445</v>
      </c>
      <c r="IT505" t="s">
        <v>445</v>
      </c>
      <c r="IU505" t="s">
        <v>445</v>
      </c>
      <c r="IV505">
        <v>0</v>
      </c>
      <c r="IW505">
        <v>100</v>
      </c>
      <c r="IX505">
        <v>100</v>
      </c>
      <c r="IY505">
        <v>0.195</v>
      </c>
      <c r="IZ505">
        <v>0.1581</v>
      </c>
      <c r="JA505">
        <v>0.1520806729546384</v>
      </c>
      <c r="JB505">
        <v>0.0003178419753343253</v>
      </c>
      <c r="JC505">
        <v>-6.012475575984678E-07</v>
      </c>
      <c r="JD505">
        <v>7.594320938325871E-11</v>
      </c>
      <c r="JE505">
        <v>-0.06537213769188976</v>
      </c>
      <c r="JF505">
        <v>-0.002779077146552394</v>
      </c>
      <c r="JG505">
        <v>0.0007843295920201409</v>
      </c>
      <c r="JH505">
        <v>-1.211717912536145E-05</v>
      </c>
      <c r="JI505">
        <v>4</v>
      </c>
      <c r="JJ505">
        <v>2338</v>
      </c>
      <c r="JK505">
        <v>1</v>
      </c>
      <c r="JL505">
        <v>27</v>
      </c>
      <c r="JM505">
        <v>190152.1</v>
      </c>
      <c r="JN505">
        <v>190152.2</v>
      </c>
      <c r="JO505">
        <v>0.772705</v>
      </c>
      <c r="JP505">
        <v>2.2876</v>
      </c>
      <c r="JQ505">
        <v>1.39771</v>
      </c>
      <c r="JR505">
        <v>2.35107</v>
      </c>
      <c r="JS505">
        <v>1.49536</v>
      </c>
      <c r="JT505">
        <v>2.57568</v>
      </c>
      <c r="JU505">
        <v>36.34</v>
      </c>
      <c r="JV505">
        <v>24.0612</v>
      </c>
      <c r="JW505">
        <v>18</v>
      </c>
      <c r="JX505">
        <v>489.88</v>
      </c>
      <c r="JY505">
        <v>445.627</v>
      </c>
      <c r="JZ505">
        <v>29.3836</v>
      </c>
      <c r="KA505">
        <v>28.4098</v>
      </c>
      <c r="KB505">
        <v>30.0001</v>
      </c>
      <c r="KC505">
        <v>28.2506</v>
      </c>
      <c r="KD505">
        <v>28.1817</v>
      </c>
      <c r="KE505">
        <v>15.3549</v>
      </c>
      <c r="KF505">
        <v>25.9408</v>
      </c>
      <c r="KG505">
        <v>54.13</v>
      </c>
      <c r="KH505">
        <v>29.3788</v>
      </c>
      <c r="KI505">
        <v>279.784</v>
      </c>
      <c r="KJ505">
        <v>19.9161</v>
      </c>
      <c r="KK505">
        <v>101.008</v>
      </c>
      <c r="KL505">
        <v>100.572</v>
      </c>
    </row>
    <row r="506" spans="1:298">
      <c r="A506">
        <v>490</v>
      </c>
      <c r="B506">
        <v>1758656558.5</v>
      </c>
      <c r="C506">
        <v>14932.5</v>
      </c>
      <c r="D506" t="s">
        <v>1429</v>
      </c>
      <c r="E506" t="s">
        <v>1430</v>
      </c>
      <c r="F506">
        <v>5</v>
      </c>
      <c r="G506" t="s">
        <v>1412</v>
      </c>
      <c r="H506" t="s">
        <v>437</v>
      </c>
      <c r="I506" t="s">
        <v>438</v>
      </c>
      <c r="J506">
        <v>1758656551</v>
      </c>
      <c r="K506">
        <f>(L506)/1000</f>
        <v>0</v>
      </c>
      <c r="L506">
        <f>IF(DQ506, AO506, AI506)</f>
        <v>0</v>
      </c>
      <c r="M506">
        <f>IF(DQ506, AJ506, AH506)</f>
        <v>0</v>
      </c>
      <c r="N506">
        <f>DS506 - IF(AV506&gt;1, M506*DM506*100.0/(AX506), 0)</f>
        <v>0</v>
      </c>
      <c r="O506">
        <f>((U506-K506/2)*N506-M506)/(U506+K506/2)</f>
        <v>0</v>
      </c>
      <c r="P506">
        <f>O506*(DZ506+EA506)/1000.0</f>
        <v>0</v>
      </c>
      <c r="Q506">
        <f>(DS506 - IF(AV506&gt;1, M506*DM506*100.0/(AX506), 0))*(DZ506+EA506)/1000.0</f>
        <v>0</v>
      </c>
      <c r="R506">
        <f>2.0/((1/T506-1/S506)+SIGN(T506)*SQRT((1/T506-1/S506)*(1/T506-1/S506) + 4*DN506/((DN506+1)*(DN506+1))*(2*1/T506*1/S506-1/S506*1/S506)))</f>
        <v>0</v>
      </c>
      <c r="S506">
        <f>IF(LEFT(DO506,1)&lt;&gt;"0",IF(LEFT(DO506,1)="1",3.0,DP506),$D$5+$E$5*(EG506*DZ506/($K$5*1000))+$F$5*(EG506*DZ506/($K$5*1000))*MAX(MIN(DM506,$J$5),$I$5)*MAX(MIN(DM506,$J$5),$I$5)+$G$5*MAX(MIN(DM506,$J$5),$I$5)*(EG506*DZ506/($K$5*1000))+$H$5*(EG506*DZ506/($K$5*1000))*(EG506*DZ506/($K$5*1000)))</f>
        <v>0</v>
      </c>
      <c r="T506">
        <f>K506*(1000-(1000*0.61365*exp(17.502*X506/(240.97+X506))/(DZ506+EA506)+DU506)/2)/(1000*0.61365*exp(17.502*X506/(240.97+X506))/(DZ506+EA506)-DU506)</f>
        <v>0</v>
      </c>
      <c r="U506">
        <f>1/((DN506+1)/(R506/1.6)+1/(S506/1.37)) + DN506/((DN506+1)/(R506/1.6) + DN506/(S506/1.37))</f>
        <v>0</v>
      </c>
      <c r="V506">
        <f>(DI506*DL506)</f>
        <v>0</v>
      </c>
      <c r="W506">
        <f>(EB506+(V506+2*0.95*5.67E-8*(((EB506+$B$7)+273)^4-(EB506+273)^4)-44100*K506)/(1.84*29.3*S506+8*0.95*5.67E-8*(EB506+273)^3))</f>
        <v>0</v>
      </c>
      <c r="X506">
        <f>($C$7*EC506+$D$7*ED506+$E$7*W506)</f>
        <v>0</v>
      </c>
      <c r="Y506">
        <f>0.61365*exp(17.502*X506/(240.97+X506))</f>
        <v>0</v>
      </c>
      <c r="Z506">
        <f>(AA506/AB506*100)</f>
        <v>0</v>
      </c>
      <c r="AA506">
        <f>DU506*(DZ506+EA506)/1000</f>
        <v>0</v>
      </c>
      <c r="AB506">
        <f>0.61365*exp(17.502*EB506/(240.97+EB506))</f>
        <v>0</v>
      </c>
      <c r="AC506">
        <f>(Y506-DU506*(DZ506+EA506)/1000)</f>
        <v>0</v>
      </c>
      <c r="AD506">
        <f>(-K506*44100)</f>
        <v>0</v>
      </c>
      <c r="AE506">
        <f>2*29.3*S506*0.92*(EB506-X506)</f>
        <v>0</v>
      </c>
      <c r="AF506">
        <f>2*0.95*5.67E-8*(((EB506+$B$7)+273)^4-(X506+273)^4)</f>
        <v>0</v>
      </c>
      <c r="AG506">
        <f>V506+AF506+AD506+AE506</f>
        <v>0</v>
      </c>
      <c r="AH506">
        <f>DY506*AV506*(DT506-DS506*(1000-AV506*DV506)/(1000-AV506*DU506))/(100*DM506)</f>
        <v>0</v>
      </c>
      <c r="AI506">
        <f>1000*DY506*AV506*(DU506-DV506)/(100*DM506*(1000-AV506*DU506))</f>
        <v>0</v>
      </c>
      <c r="AJ506">
        <f>(AK506 - AL506 - DZ506*1E3/(8.314*(EB506+273.15)) * AN506/DY506 * AM506) * DY506/(100*DM506) * (1000 - DV506)/1000</f>
        <v>0</v>
      </c>
      <c r="AK506">
        <v>304.6525039378606</v>
      </c>
      <c r="AL506">
        <v>305.6321636363635</v>
      </c>
      <c r="AM506">
        <v>-3.20686733006215</v>
      </c>
      <c r="AN506">
        <v>64.96185093379182</v>
      </c>
      <c r="AO506">
        <f>(AQ506 - AP506 + DZ506*1E3/(8.314*(EB506+273.15)) * AS506/DY506 * AR506) * DY506/(100*DM506) * 1000/(1000 - AQ506)</f>
        <v>0</v>
      </c>
      <c r="AP506">
        <v>19.86051376161065</v>
      </c>
      <c r="AQ506">
        <v>24.58726909090909</v>
      </c>
      <c r="AR506">
        <v>1.563233900132818E-06</v>
      </c>
      <c r="AS506">
        <v>107.1775153864374</v>
      </c>
      <c r="AT506">
        <v>0</v>
      </c>
      <c r="AU506">
        <v>0</v>
      </c>
      <c r="AV506">
        <f>IF(AT506*$H$13&gt;=AX506,1.0,(AX506/(AX506-AT506*$H$13)))</f>
        <v>0</v>
      </c>
      <c r="AW506">
        <f>(AV506-1)*100</f>
        <v>0</v>
      </c>
      <c r="AX506">
        <f>MAX(0,($B$13+$C$13*EG506)/(1+$D$13*EG506)*DZ506/(EB506+273)*$E$13)</f>
        <v>0</v>
      </c>
      <c r="AY506" t="s">
        <v>439</v>
      </c>
      <c r="AZ506" t="s">
        <v>439</v>
      </c>
      <c r="BA506">
        <v>0</v>
      </c>
      <c r="BB506">
        <v>0</v>
      </c>
      <c r="BC506">
        <f>1-BA506/BB506</f>
        <v>0</v>
      </c>
      <c r="BD506">
        <v>0</v>
      </c>
      <c r="BE506" t="s">
        <v>439</v>
      </c>
      <c r="BF506" t="s">
        <v>439</v>
      </c>
      <c r="BG506">
        <v>0</v>
      </c>
      <c r="BH506">
        <v>0</v>
      </c>
      <c r="BI506">
        <f>1-BG506/BH506</f>
        <v>0</v>
      </c>
      <c r="BJ506">
        <v>0.5</v>
      </c>
      <c r="BK506">
        <f>DJ506</f>
        <v>0</v>
      </c>
      <c r="BL506">
        <f>M506</f>
        <v>0</v>
      </c>
      <c r="BM506">
        <f>BI506*BJ506*BK506</f>
        <v>0</v>
      </c>
      <c r="BN506">
        <f>(BL506-BD506)/BK506</f>
        <v>0</v>
      </c>
      <c r="BO506">
        <f>(BB506-BH506)/BH506</f>
        <v>0</v>
      </c>
      <c r="BP506">
        <f>BA506/(BC506+BA506/BH506)</f>
        <v>0</v>
      </c>
      <c r="BQ506" t="s">
        <v>439</v>
      </c>
      <c r="BR506">
        <v>0</v>
      </c>
      <c r="BS506">
        <f>IF(BR506&lt;&gt;0, BR506, BP506)</f>
        <v>0</v>
      </c>
      <c r="BT506">
        <f>1-BS506/BH506</f>
        <v>0</v>
      </c>
      <c r="BU506">
        <f>(BH506-BG506)/(BH506-BS506)</f>
        <v>0</v>
      </c>
      <c r="BV506">
        <f>(BB506-BH506)/(BB506-BS506)</f>
        <v>0</v>
      </c>
      <c r="BW506">
        <f>(BH506-BG506)/(BH506-BA506)</f>
        <v>0</v>
      </c>
      <c r="BX506">
        <f>(BB506-BH506)/(BB506-BA506)</f>
        <v>0</v>
      </c>
      <c r="BY506">
        <f>(BU506*BS506/BG506)</f>
        <v>0</v>
      </c>
      <c r="BZ506">
        <f>(1-BY506)</f>
        <v>0</v>
      </c>
      <c r="DI506">
        <f>$B$11*EH506+$C$11*EI506+$F$11*ET506*(1-EW506)</f>
        <v>0</v>
      </c>
      <c r="DJ506">
        <f>DI506*DK506</f>
        <v>0</v>
      </c>
      <c r="DK506">
        <f>($B$11*$D$9+$C$11*$D$9+$F$11*((FG506+EY506)/MAX(FG506+EY506+FH506, 0.1)*$I$9+FH506/MAX(FG506+EY506+FH506, 0.1)*$J$9))/($B$11+$C$11+$F$11)</f>
        <v>0</v>
      </c>
      <c r="DL506">
        <f>($B$11*$K$9+$C$11*$K$9+$F$11*((FG506+EY506)/MAX(FG506+EY506+FH506, 0.1)*$P$9+FH506/MAX(FG506+EY506+FH506, 0.1)*$Q$9))/($B$11+$C$11+$F$11)</f>
        <v>0</v>
      </c>
      <c r="DM506">
        <v>5.36</v>
      </c>
      <c r="DN506">
        <v>0.5</v>
      </c>
      <c r="DO506" t="s">
        <v>440</v>
      </c>
      <c r="DP506">
        <v>2</v>
      </c>
      <c r="DQ506" t="b">
        <v>1</v>
      </c>
      <c r="DR506">
        <v>1758656551</v>
      </c>
      <c r="DS506">
        <v>319.9961111111111</v>
      </c>
      <c r="DT506">
        <v>313.304</v>
      </c>
      <c r="DU506">
        <v>24.58513333333333</v>
      </c>
      <c r="DV506">
        <v>19.8602962962963</v>
      </c>
      <c r="DW506">
        <v>319.8015185185185</v>
      </c>
      <c r="DX506">
        <v>24.42700740740741</v>
      </c>
      <c r="DY506">
        <v>499.9764444444444</v>
      </c>
      <c r="DZ506">
        <v>90.40446666666665</v>
      </c>
      <c r="EA506">
        <v>0.02985477777777778</v>
      </c>
      <c r="EB506">
        <v>30.69125925925926</v>
      </c>
      <c r="EC506">
        <v>30.02015555555556</v>
      </c>
      <c r="ED506">
        <v>999.9000000000001</v>
      </c>
      <c r="EE506">
        <v>0</v>
      </c>
      <c r="EF506">
        <v>0</v>
      </c>
      <c r="EG506">
        <v>9995.572222222223</v>
      </c>
      <c r="EH506">
        <v>0</v>
      </c>
      <c r="EI506">
        <v>11.6912</v>
      </c>
      <c r="EJ506">
        <v>6.692156666666666</v>
      </c>
      <c r="EK506">
        <v>328.0615185185185</v>
      </c>
      <c r="EL506">
        <v>319.6523333333334</v>
      </c>
      <c r="EM506">
        <v>4.724836666666667</v>
      </c>
      <c r="EN506">
        <v>313.304</v>
      </c>
      <c r="EO506">
        <v>19.8602962962963</v>
      </c>
      <c r="EP506">
        <v>2.222606296296297</v>
      </c>
      <c r="EQ506">
        <v>1.79545962962963</v>
      </c>
      <c r="ER506">
        <v>19.12618888888889</v>
      </c>
      <c r="ES506">
        <v>15.74731851851852</v>
      </c>
      <c r="ET506">
        <v>2000.002962962963</v>
      </c>
      <c r="EU506">
        <v>0.9799976296296296</v>
      </c>
      <c r="EV506">
        <v>0.02000205185185185</v>
      </c>
      <c r="EW506">
        <v>0</v>
      </c>
      <c r="EX506">
        <v>958.9209629629631</v>
      </c>
      <c r="EY506">
        <v>5.00097</v>
      </c>
      <c r="EZ506">
        <v>19396.73703703704</v>
      </c>
      <c r="FA506">
        <v>16707.6037037037</v>
      </c>
      <c r="FB506">
        <v>40.80281481481481</v>
      </c>
      <c r="FC506">
        <v>41.125</v>
      </c>
      <c r="FD506">
        <v>40.70099999999999</v>
      </c>
      <c r="FE506">
        <v>40.75</v>
      </c>
      <c r="FF506">
        <v>41.42781481481481</v>
      </c>
      <c r="FG506">
        <v>1955.094814814815</v>
      </c>
      <c r="FH506">
        <v>39.9</v>
      </c>
      <c r="FI506">
        <v>0</v>
      </c>
      <c r="FJ506">
        <v>1758656559.6</v>
      </c>
      <c r="FK506">
        <v>0</v>
      </c>
      <c r="FL506">
        <v>958.9165384615385</v>
      </c>
      <c r="FM506">
        <v>6.155418792316994</v>
      </c>
      <c r="FN506">
        <v>111.6854700056488</v>
      </c>
      <c r="FO506">
        <v>19396.40769230769</v>
      </c>
      <c r="FP506">
        <v>15</v>
      </c>
      <c r="FQ506">
        <v>0</v>
      </c>
      <c r="FR506" t="s">
        <v>441</v>
      </c>
      <c r="FS506">
        <v>1747247426.5</v>
      </c>
      <c r="FT506">
        <v>1747247420.5</v>
      </c>
      <c r="FU506">
        <v>0</v>
      </c>
      <c r="FV506">
        <v>1.027</v>
      </c>
      <c r="FW506">
        <v>0.031</v>
      </c>
      <c r="FX506">
        <v>0.02</v>
      </c>
      <c r="FY506">
        <v>0.05</v>
      </c>
      <c r="FZ506">
        <v>420</v>
      </c>
      <c r="GA506">
        <v>16</v>
      </c>
      <c r="GB506">
        <v>0.01</v>
      </c>
      <c r="GC506">
        <v>0.1</v>
      </c>
      <c r="GD506">
        <v>5.924841463414634</v>
      </c>
      <c r="GE506">
        <v>12.87419205574913</v>
      </c>
      <c r="GF506">
        <v>1.276253144236467</v>
      </c>
      <c r="GG506">
        <v>0</v>
      </c>
      <c r="GH506">
        <v>958.6837941176472</v>
      </c>
      <c r="GI506">
        <v>5.392253622781881</v>
      </c>
      <c r="GJ506">
        <v>0.5838159852824126</v>
      </c>
      <c r="GK506">
        <v>-1</v>
      </c>
      <c r="GL506">
        <v>4.723780000000001</v>
      </c>
      <c r="GM506">
        <v>0.01595749128920591</v>
      </c>
      <c r="GN506">
        <v>0.001876139003639016</v>
      </c>
      <c r="GO506">
        <v>1</v>
      </c>
      <c r="GP506">
        <v>1</v>
      </c>
      <c r="GQ506">
        <v>2</v>
      </c>
      <c r="GR506" t="s">
        <v>442</v>
      </c>
      <c r="GS506">
        <v>3.13557</v>
      </c>
      <c r="GT506">
        <v>2.69047</v>
      </c>
      <c r="GU506">
        <v>0.07132570000000001</v>
      </c>
      <c r="GV506">
        <v>0.0690798</v>
      </c>
      <c r="GW506">
        <v>0.1081</v>
      </c>
      <c r="GX506">
        <v>0.0919803</v>
      </c>
      <c r="GY506">
        <v>29526.4</v>
      </c>
      <c r="GZ506">
        <v>29654.3</v>
      </c>
      <c r="HA506">
        <v>29554.1</v>
      </c>
      <c r="HB506">
        <v>29436.8</v>
      </c>
      <c r="HC506">
        <v>34821.9</v>
      </c>
      <c r="HD506">
        <v>35410.3</v>
      </c>
      <c r="HE506">
        <v>41587.5</v>
      </c>
      <c r="HF506">
        <v>41826.2</v>
      </c>
      <c r="HG506">
        <v>1.9276</v>
      </c>
      <c r="HH506">
        <v>1.8733</v>
      </c>
      <c r="HI506">
        <v>0.0964999</v>
      </c>
      <c r="HJ506">
        <v>0</v>
      </c>
      <c r="HK506">
        <v>28.4432</v>
      </c>
      <c r="HL506">
        <v>999.9</v>
      </c>
      <c r="HM506">
        <v>48.8</v>
      </c>
      <c r="HN506">
        <v>31.3</v>
      </c>
      <c r="HO506">
        <v>24.769</v>
      </c>
      <c r="HP506">
        <v>62.1804</v>
      </c>
      <c r="HQ506">
        <v>25.9335</v>
      </c>
      <c r="HR506">
        <v>1</v>
      </c>
      <c r="HS506">
        <v>0.06372709999999999</v>
      </c>
      <c r="HT506">
        <v>-0.77473</v>
      </c>
      <c r="HU506">
        <v>20.3372</v>
      </c>
      <c r="HV506">
        <v>5.21594</v>
      </c>
      <c r="HW506">
        <v>12.0131</v>
      </c>
      <c r="HX506">
        <v>4.98895</v>
      </c>
      <c r="HY506">
        <v>3.28798</v>
      </c>
      <c r="HZ506">
        <v>9999</v>
      </c>
      <c r="IA506">
        <v>9999</v>
      </c>
      <c r="IB506">
        <v>9999</v>
      </c>
      <c r="IC506">
        <v>999.9</v>
      </c>
      <c r="ID506">
        <v>1.86755</v>
      </c>
      <c r="IE506">
        <v>1.86668</v>
      </c>
      <c r="IF506">
        <v>1.866</v>
      </c>
      <c r="IG506">
        <v>1.866</v>
      </c>
      <c r="IH506">
        <v>1.86786</v>
      </c>
      <c r="II506">
        <v>1.87027</v>
      </c>
      <c r="IJ506">
        <v>1.86894</v>
      </c>
      <c r="IK506">
        <v>1.87042</v>
      </c>
      <c r="IL506">
        <v>0</v>
      </c>
      <c r="IM506">
        <v>0</v>
      </c>
      <c r="IN506">
        <v>0</v>
      </c>
      <c r="IO506">
        <v>0</v>
      </c>
      <c r="IP506" t="s">
        <v>443</v>
      </c>
      <c r="IQ506" t="s">
        <v>444</v>
      </c>
      <c r="IR506" t="s">
        <v>445</v>
      </c>
      <c r="IS506" t="s">
        <v>445</v>
      </c>
      <c r="IT506" t="s">
        <v>445</v>
      </c>
      <c r="IU506" t="s">
        <v>445</v>
      </c>
      <c r="IV506">
        <v>0</v>
      </c>
      <c r="IW506">
        <v>100</v>
      </c>
      <c r="IX506">
        <v>100</v>
      </c>
      <c r="IY506">
        <v>0.195</v>
      </c>
      <c r="IZ506">
        <v>0.1581</v>
      </c>
      <c r="JA506">
        <v>0.1520806729546384</v>
      </c>
      <c r="JB506">
        <v>0.0003178419753343253</v>
      </c>
      <c r="JC506">
        <v>-6.012475575984678E-07</v>
      </c>
      <c r="JD506">
        <v>7.594320938325871E-11</v>
      </c>
      <c r="JE506">
        <v>-0.06537213769188976</v>
      </c>
      <c r="JF506">
        <v>-0.002779077146552394</v>
      </c>
      <c r="JG506">
        <v>0.0007843295920201409</v>
      </c>
      <c r="JH506">
        <v>-1.211717912536145E-05</v>
      </c>
      <c r="JI506">
        <v>4</v>
      </c>
      <c r="JJ506">
        <v>2338</v>
      </c>
      <c r="JK506">
        <v>1</v>
      </c>
      <c r="JL506">
        <v>27</v>
      </c>
      <c r="JM506">
        <v>190152.2</v>
      </c>
      <c r="JN506">
        <v>190152.3</v>
      </c>
      <c r="JO506">
        <v>0.736084</v>
      </c>
      <c r="JP506">
        <v>2.27783</v>
      </c>
      <c r="JQ506">
        <v>1.39648</v>
      </c>
      <c r="JR506">
        <v>2.34741</v>
      </c>
      <c r="JS506">
        <v>1.49536</v>
      </c>
      <c r="JT506">
        <v>2.64404</v>
      </c>
      <c r="JU506">
        <v>36.34</v>
      </c>
      <c r="JV506">
        <v>24.07</v>
      </c>
      <c r="JW506">
        <v>18</v>
      </c>
      <c r="JX506">
        <v>489.785</v>
      </c>
      <c r="JY506">
        <v>445.72</v>
      </c>
      <c r="JZ506">
        <v>29.364</v>
      </c>
      <c r="KA506">
        <v>28.4098</v>
      </c>
      <c r="KB506">
        <v>30.0002</v>
      </c>
      <c r="KC506">
        <v>28.2506</v>
      </c>
      <c r="KD506">
        <v>28.1817</v>
      </c>
      <c r="KE506">
        <v>14.6903</v>
      </c>
      <c r="KF506">
        <v>25.9408</v>
      </c>
      <c r="KG506">
        <v>54.13</v>
      </c>
      <c r="KH506">
        <v>29.3617</v>
      </c>
      <c r="KI506">
        <v>266.412</v>
      </c>
      <c r="KJ506">
        <v>19.9161</v>
      </c>
      <c r="KK506">
        <v>101.006</v>
      </c>
      <c r="KL506">
        <v>100.573</v>
      </c>
    </row>
    <row r="507" spans="1:298">
      <c r="A507">
        <v>491</v>
      </c>
      <c r="B507">
        <v>1758656563.5</v>
      </c>
      <c r="C507">
        <v>14937.5</v>
      </c>
      <c r="D507" t="s">
        <v>1431</v>
      </c>
      <c r="E507" t="s">
        <v>1432</v>
      </c>
      <c r="F507">
        <v>5</v>
      </c>
      <c r="G507" t="s">
        <v>1412</v>
      </c>
      <c r="H507" t="s">
        <v>437</v>
      </c>
      <c r="I507" t="s">
        <v>438</v>
      </c>
      <c r="J507">
        <v>1758656555.714286</v>
      </c>
      <c r="K507">
        <f>(L507)/1000</f>
        <v>0</v>
      </c>
      <c r="L507">
        <f>IF(DQ507, AO507, AI507)</f>
        <v>0</v>
      </c>
      <c r="M507">
        <f>IF(DQ507, AJ507, AH507)</f>
        <v>0</v>
      </c>
      <c r="N507">
        <f>DS507 - IF(AV507&gt;1, M507*DM507*100.0/(AX507), 0)</f>
        <v>0</v>
      </c>
      <c r="O507">
        <f>((U507-K507/2)*N507-M507)/(U507+K507/2)</f>
        <v>0</v>
      </c>
      <c r="P507">
        <f>O507*(DZ507+EA507)/1000.0</f>
        <v>0</v>
      </c>
      <c r="Q507">
        <f>(DS507 - IF(AV507&gt;1, M507*DM507*100.0/(AX507), 0))*(DZ507+EA507)/1000.0</f>
        <v>0</v>
      </c>
      <c r="R507">
        <f>2.0/((1/T507-1/S507)+SIGN(T507)*SQRT((1/T507-1/S507)*(1/T507-1/S507) + 4*DN507/((DN507+1)*(DN507+1))*(2*1/T507*1/S507-1/S507*1/S507)))</f>
        <v>0</v>
      </c>
      <c r="S507">
        <f>IF(LEFT(DO507,1)&lt;&gt;"0",IF(LEFT(DO507,1)="1",3.0,DP507),$D$5+$E$5*(EG507*DZ507/($K$5*1000))+$F$5*(EG507*DZ507/($K$5*1000))*MAX(MIN(DM507,$J$5),$I$5)*MAX(MIN(DM507,$J$5),$I$5)+$G$5*MAX(MIN(DM507,$J$5),$I$5)*(EG507*DZ507/($K$5*1000))+$H$5*(EG507*DZ507/($K$5*1000))*(EG507*DZ507/($K$5*1000)))</f>
        <v>0</v>
      </c>
      <c r="T507">
        <f>K507*(1000-(1000*0.61365*exp(17.502*X507/(240.97+X507))/(DZ507+EA507)+DU507)/2)/(1000*0.61365*exp(17.502*X507/(240.97+X507))/(DZ507+EA507)-DU507)</f>
        <v>0</v>
      </c>
      <c r="U507">
        <f>1/((DN507+1)/(R507/1.6)+1/(S507/1.37)) + DN507/((DN507+1)/(R507/1.6) + DN507/(S507/1.37))</f>
        <v>0</v>
      </c>
      <c r="V507">
        <f>(DI507*DL507)</f>
        <v>0</v>
      </c>
      <c r="W507">
        <f>(EB507+(V507+2*0.95*5.67E-8*(((EB507+$B$7)+273)^4-(EB507+273)^4)-44100*K507)/(1.84*29.3*S507+8*0.95*5.67E-8*(EB507+273)^3))</f>
        <v>0</v>
      </c>
      <c r="X507">
        <f>($C$7*EC507+$D$7*ED507+$E$7*W507)</f>
        <v>0</v>
      </c>
      <c r="Y507">
        <f>0.61365*exp(17.502*X507/(240.97+X507))</f>
        <v>0</v>
      </c>
      <c r="Z507">
        <f>(AA507/AB507*100)</f>
        <v>0</v>
      </c>
      <c r="AA507">
        <f>DU507*(DZ507+EA507)/1000</f>
        <v>0</v>
      </c>
      <c r="AB507">
        <f>0.61365*exp(17.502*EB507/(240.97+EB507))</f>
        <v>0</v>
      </c>
      <c r="AC507">
        <f>(Y507-DU507*(DZ507+EA507)/1000)</f>
        <v>0</v>
      </c>
      <c r="AD507">
        <f>(-K507*44100)</f>
        <v>0</v>
      </c>
      <c r="AE507">
        <f>2*29.3*S507*0.92*(EB507-X507)</f>
        <v>0</v>
      </c>
      <c r="AF507">
        <f>2*0.95*5.67E-8*(((EB507+$B$7)+273)^4-(X507+273)^4)</f>
        <v>0</v>
      </c>
      <c r="AG507">
        <f>V507+AF507+AD507+AE507</f>
        <v>0</v>
      </c>
      <c r="AH507">
        <f>DY507*AV507*(DT507-DS507*(1000-AV507*DV507)/(1000-AV507*DU507))/(100*DM507)</f>
        <v>0</v>
      </c>
      <c r="AI507">
        <f>1000*DY507*AV507*(DU507-DV507)/(100*DM507*(1000-AV507*DU507))</f>
        <v>0</v>
      </c>
      <c r="AJ507">
        <f>(AK507 - AL507 - DZ507*1E3/(8.314*(EB507+273.15)) * AN507/DY507 * AM507) * DY507/(100*DM507) * (1000 - DV507)/1000</f>
        <v>0</v>
      </c>
      <c r="AK507">
        <v>287.7330784285722</v>
      </c>
      <c r="AL507">
        <v>289.4776969696968</v>
      </c>
      <c r="AM507">
        <v>-3.233899619418564</v>
      </c>
      <c r="AN507">
        <v>64.96185093379182</v>
      </c>
      <c r="AO507">
        <f>(AQ507 - AP507 + DZ507*1E3/(8.314*(EB507+273.15)) * AS507/DY507 * AR507) * DY507/(100*DM507) * 1000/(1000 - AQ507)</f>
        <v>0</v>
      </c>
      <c r="AP507">
        <v>19.85759767598401</v>
      </c>
      <c r="AQ507">
        <v>24.5894096969697</v>
      </c>
      <c r="AR507">
        <v>5.300042797066599E-06</v>
      </c>
      <c r="AS507">
        <v>107.1775153864374</v>
      </c>
      <c r="AT507">
        <v>0</v>
      </c>
      <c r="AU507">
        <v>0</v>
      </c>
      <c r="AV507">
        <f>IF(AT507*$H$13&gt;=AX507,1.0,(AX507/(AX507-AT507*$H$13)))</f>
        <v>0</v>
      </c>
      <c r="AW507">
        <f>(AV507-1)*100</f>
        <v>0</v>
      </c>
      <c r="AX507">
        <f>MAX(0,($B$13+$C$13*EG507)/(1+$D$13*EG507)*DZ507/(EB507+273)*$E$13)</f>
        <v>0</v>
      </c>
      <c r="AY507" t="s">
        <v>439</v>
      </c>
      <c r="AZ507" t="s">
        <v>439</v>
      </c>
      <c r="BA507">
        <v>0</v>
      </c>
      <c r="BB507">
        <v>0</v>
      </c>
      <c r="BC507">
        <f>1-BA507/BB507</f>
        <v>0</v>
      </c>
      <c r="BD507">
        <v>0</v>
      </c>
      <c r="BE507" t="s">
        <v>439</v>
      </c>
      <c r="BF507" t="s">
        <v>439</v>
      </c>
      <c r="BG507">
        <v>0</v>
      </c>
      <c r="BH507">
        <v>0</v>
      </c>
      <c r="BI507">
        <f>1-BG507/BH507</f>
        <v>0</v>
      </c>
      <c r="BJ507">
        <v>0.5</v>
      </c>
      <c r="BK507">
        <f>DJ507</f>
        <v>0</v>
      </c>
      <c r="BL507">
        <f>M507</f>
        <v>0</v>
      </c>
      <c r="BM507">
        <f>BI507*BJ507*BK507</f>
        <v>0</v>
      </c>
      <c r="BN507">
        <f>(BL507-BD507)/BK507</f>
        <v>0</v>
      </c>
      <c r="BO507">
        <f>(BB507-BH507)/BH507</f>
        <v>0</v>
      </c>
      <c r="BP507">
        <f>BA507/(BC507+BA507/BH507)</f>
        <v>0</v>
      </c>
      <c r="BQ507" t="s">
        <v>439</v>
      </c>
      <c r="BR507">
        <v>0</v>
      </c>
      <c r="BS507">
        <f>IF(BR507&lt;&gt;0, BR507, BP507)</f>
        <v>0</v>
      </c>
      <c r="BT507">
        <f>1-BS507/BH507</f>
        <v>0</v>
      </c>
      <c r="BU507">
        <f>(BH507-BG507)/(BH507-BS507)</f>
        <v>0</v>
      </c>
      <c r="BV507">
        <f>(BB507-BH507)/(BB507-BS507)</f>
        <v>0</v>
      </c>
      <c r="BW507">
        <f>(BH507-BG507)/(BH507-BA507)</f>
        <v>0</v>
      </c>
      <c r="BX507">
        <f>(BB507-BH507)/(BB507-BA507)</f>
        <v>0</v>
      </c>
      <c r="BY507">
        <f>(BU507*BS507/BG507)</f>
        <v>0</v>
      </c>
      <c r="BZ507">
        <f>(1-BY507)</f>
        <v>0</v>
      </c>
      <c r="DI507">
        <f>$B$11*EH507+$C$11*EI507+$F$11*ET507*(1-EW507)</f>
        <v>0</v>
      </c>
      <c r="DJ507">
        <f>DI507*DK507</f>
        <v>0</v>
      </c>
      <c r="DK507">
        <f>($B$11*$D$9+$C$11*$D$9+$F$11*((FG507+EY507)/MAX(FG507+EY507+FH507, 0.1)*$I$9+FH507/MAX(FG507+EY507+FH507, 0.1)*$J$9))/($B$11+$C$11+$F$11)</f>
        <v>0</v>
      </c>
      <c r="DL507">
        <f>($B$11*$K$9+$C$11*$K$9+$F$11*((FG507+EY507)/MAX(FG507+EY507+FH507, 0.1)*$P$9+FH507/MAX(FG507+EY507+FH507, 0.1)*$Q$9))/($B$11+$C$11+$F$11)</f>
        <v>0</v>
      </c>
      <c r="DM507">
        <v>5.36</v>
      </c>
      <c r="DN507">
        <v>0.5</v>
      </c>
      <c r="DO507" t="s">
        <v>440</v>
      </c>
      <c r="DP507">
        <v>2</v>
      </c>
      <c r="DQ507" t="b">
        <v>1</v>
      </c>
      <c r="DR507">
        <v>1758656555.714286</v>
      </c>
      <c r="DS507">
        <v>305.2541071428572</v>
      </c>
      <c r="DT507">
        <v>297.6776071428571</v>
      </c>
      <c r="DU507">
        <v>24.58632142857143</v>
      </c>
      <c r="DV507">
        <v>19.85981785714285</v>
      </c>
      <c r="DW507">
        <v>305.0590357142857</v>
      </c>
      <c r="DX507">
        <v>24.428175</v>
      </c>
      <c r="DY507">
        <v>499.9958214285715</v>
      </c>
      <c r="DZ507">
        <v>90.4080142857143</v>
      </c>
      <c r="EA507">
        <v>0.029931175</v>
      </c>
      <c r="EB507">
        <v>30.68876071428571</v>
      </c>
      <c r="EC507">
        <v>30.01717500000001</v>
      </c>
      <c r="ED507">
        <v>999.9000000000002</v>
      </c>
      <c r="EE507">
        <v>0</v>
      </c>
      <c r="EF507">
        <v>0</v>
      </c>
      <c r="EG507">
        <v>10000.10607142857</v>
      </c>
      <c r="EH507">
        <v>0</v>
      </c>
      <c r="EI507">
        <v>11.6912</v>
      </c>
      <c r="EJ507">
        <v>7.576571785714285</v>
      </c>
      <c r="EK507">
        <v>312.9483571428572</v>
      </c>
      <c r="EL507">
        <v>303.70925</v>
      </c>
      <c r="EM507">
        <v>4.726510714285714</v>
      </c>
      <c r="EN507">
        <v>297.6776071428571</v>
      </c>
      <c r="EO507">
        <v>19.85981785714285</v>
      </c>
      <c r="EP507">
        <v>2.222800357142857</v>
      </c>
      <c r="EQ507">
        <v>1.795486071428571</v>
      </c>
      <c r="ER507">
        <v>19.12758928571429</v>
      </c>
      <c r="ES507">
        <v>15.74755357142857</v>
      </c>
      <c r="ET507">
        <v>1999.995357142857</v>
      </c>
      <c r="EU507">
        <v>0.9799975714285714</v>
      </c>
      <c r="EV507">
        <v>0.02000213928571428</v>
      </c>
      <c r="EW507">
        <v>0</v>
      </c>
      <c r="EX507">
        <v>959.46975</v>
      </c>
      <c r="EY507">
        <v>5.00097</v>
      </c>
      <c r="EZ507">
        <v>19407.14285714286</v>
      </c>
      <c r="FA507">
        <v>16707.53214285714</v>
      </c>
      <c r="FB507">
        <v>40.80314285714285</v>
      </c>
      <c r="FC507">
        <v>41.125</v>
      </c>
      <c r="FD507">
        <v>40.6915</v>
      </c>
      <c r="FE507">
        <v>40.75</v>
      </c>
      <c r="FF507">
        <v>41.42592857142856</v>
      </c>
      <c r="FG507">
        <v>1955.0875</v>
      </c>
      <c r="FH507">
        <v>39.9</v>
      </c>
      <c r="FI507">
        <v>0</v>
      </c>
      <c r="FJ507">
        <v>1758656565</v>
      </c>
      <c r="FK507">
        <v>0</v>
      </c>
      <c r="FL507">
        <v>959.5729200000001</v>
      </c>
      <c r="FM507">
        <v>7.207538462740262</v>
      </c>
      <c r="FN507">
        <v>158.8076920220887</v>
      </c>
      <c r="FO507">
        <v>19409.132</v>
      </c>
      <c r="FP507">
        <v>15</v>
      </c>
      <c r="FQ507">
        <v>0</v>
      </c>
      <c r="FR507" t="s">
        <v>441</v>
      </c>
      <c r="FS507">
        <v>1747247426.5</v>
      </c>
      <c r="FT507">
        <v>1747247420.5</v>
      </c>
      <c r="FU507">
        <v>0</v>
      </c>
      <c r="FV507">
        <v>1.027</v>
      </c>
      <c r="FW507">
        <v>0.031</v>
      </c>
      <c r="FX507">
        <v>0.02</v>
      </c>
      <c r="FY507">
        <v>0.05</v>
      </c>
      <c r="FZ507">
        <v>420</v>
      </c>
      <c r="GA507">
        <v>16</v>
      </c>
      <c r="GB507">
        <v>0.01</v>
      </c>
      <c r="GC507">
        <v>0.1</v>
      </c>
      <c r="GD507">
        <v>7.1042775</v>
      </c>
      <c r="GE507">
        <v>11.27266919324577</v>
      </c>
      <c r="GF507">
        <v>1.085456755176709</v>
      </c>
      <c r="GG507">
        <v>0</v>
      </c>
      <c r="GH507">
        <v>959.2057941176472</v>
      </c>
      <c r="GI507">
        <v>6.787639412645019</v>
      </c>
      <c r="GJ507">
        <v>0.7060564374797377</v>
      </c>
      <c r="GK507">
        <v>-1</v>
      </c>
      <c r="GL507">
        <v>4.72584275</v>
      </c>
      <c r="GM507">
        <v>0.02270757973733152</v>
      </c>
      <c r="GN507">
        <v>0.00247374512379513</v>
      </c>
      <c r="GO507">
        <v>1</v>
      </c>
      <c r="GP507">
        <v>1</v>
      </c>
      <c r="GQ507">
        <v>2</v>
      </c>
      <c r="GR507" t="s">
        <v>442</v>
      </c>
      <c r="GS507">
        <v>3.13563</v>
      </c>
      <c r="GT507">
        <v>2.69037</v>
      </c>
      <c r="GU507">
        <v>0.0681662</v>
      </c>
      <c r="GV507">
        <v>0.0657483</v>
      </c>
      <c r="GW507">
        <v>0.108109</v>
      </c>
      <c r="GX507">
        <v>0.0919783</v>
      </c>
      <c r="GY507">
        <v>29626.6</v>
      </c>
      <c r="GZ507">
        <v>29760.1</v>
      </c>
      <c r="HA507">
        <v>29553.8</v>
      </c>
      <c r="HB507">
        <v>29436.4</v>
      </c>
      <c r="HC507">
        <v>34821.4</v>
      </c>
      <c r="HD507">
        <v>35410</v>
      </c>
      <c r="HE507">
        <v>41587.4</v>
      </c>
      <c r="HF507">
        <v>41825.8</v>
      </c>
      <c r="HG507">
        <v>1.92778</v>
      </c>
      <c r="HH507">
        <v>1.8735</v>
      </c>
      <c r="HI507">
        <v>0.0961535</v>
      </c>
      <c r="HJ507">
        <v>0</v>
      </c>
      <c r="HK507">
        <v>28.4449</v>
      </c>
      <c r="HL507">
        <v>999.9</v>
      </c>
      <c r="HM507">
        <v>48.8</v>
      </c>
      <c r="HN507">
        <v>31.3</v>
      </c>
      <c r="HO507">
        <v>24.7701</v>
      </c>
      <c r="HP507">
        <v>61.8904</v>
      </c>
      <c r="HQ507">
        <v>25.9776</v>
      </c>
      <c r="HR507">
        <v>1</v>
      </c>
      <c r="HS507">
        <v>0.06375</v>
      </c>
      <c r="HT507">
        <v>-0.745103</v>
      </c>
      <c r="HU507">
        <v>20.3374</v>
      </c>
      <c r="HV507">
        <v>5.21624</v>
      </c>
      <c r="HW507">
        <v>12.015</v>
      </c>
      <c r="HX507">
        <v>4.98905</v>
      </c>
      <c r="HY507">
        <v>3.28805</v>
      </c>
      <c r="HZ507">
        <v>9999</v>
      </c>
      <c r="IA507">
        <v>9999</v>
      </c>
      <c r="IB507">
        <v>9999</v>
      </c>
      <c r="IC507">
        <v>999.9</v>
      </c>
      <c r="ID507">
        <v>1.86756</v>
      </c>
      <c r="IE507">
        <v>1.86668</v>
      </c>
      <c r="IF507">
        <v>1.866</v>
      </c>
      <c r="IG507">
        <v>1.866</v>
      </c>
      <c r="IH507">
        <v>1.86785</v>
      </c>
      <c r="II507">
        <v>1.87027</v>
      </c>
      <c r="IJ507">
        <v>1.86892</v>
      </c>
      <c r="IK507">
        <v>1.87043</v>
      </c>
      <c r="IL507">
        <v>0</v>
      </c>
      <c r="IM507">
        <v>0</v>
      </c>
      <c r="IN507">
        <v>0</v>
      </c>
      <c r="IO507">
        <v>0</v>
      </c>
      <c r="IP507" t="s">
        <v>443</v>
      </c>
      <c r="IQ507" t="s">
        <v>444</v>
      </c>
      <c r="IR507" t="s">
        <v>445</v>
      </c>
      <c r="IS507" t="s">
        <v>445</v>
      </c>
      <c r="IT507" t="s">
        <v>445</v>
      </c>
      <c r="IU507" t="s">
        <v>445</v>
      </c>
      <c r="IV507">
        <v>0</v>
      </c>
      <c r="IW507">
        <v>100</v>
      </c>
      <c r="IX507">
        <v>100</v>
      </c>
      <c r="IY507">
        <v>0.196</v>
      </c>
      <c r="IZ507">
        <v>0.1581</v>
      </c>
      <c r="JA507">
        <v>0.1520806729546384</v>
      </c>
      <c r="JB507">
        <v>0.0003178419753343253</v>
      </c>
      <c r="JC507">
        <v>-6.012475575984678E-07</v>
      </c>
      <c r="JD507">
        <v>7.594320938325871E-11</v>
      </c>
      <c r="JE507">
        <v>-0.06537213769188976</v>
      </c>
      <c r="JF507">
        <v>-0.002779077146552394</v>
      </c>
      <c r="JG507">
        <v>0.0007843295920201409</v>
      </c>
      <c r="JH507">
        <v>-1.211717912536145E-05</v>
      </c>
      <c r="JI507">
        <v>4</v>
      </c>
      <c r="JJ507">
        <v>2338</v>
      </c>
      <c r="JK507">
        <v>1</v>
      </c>
      <c r="JL507">
        <v>27</v>
      </c>
      <c r="JM507">
        <v>190152.3</v>
      </c>
      <c r="JN507">
        <v>190152.4</v>
      </c>
      <c r="JO507">
        <v>0.703125</v>
      </c>
      <c r="JP507">
        <v>2.29248</v>
      </c>
      <c r="JQ507">
        <v>1.39648</v>
      </c>
      <c r="JR507">
        <v>2.35107</v>
      </c>
      <c r="JS507">
        <v>1.49536</v>
      </c>
      <c r="JT507">
        <v>2.58545</v>
      </c>
      <c r="JU507">
        <v>36.34</v>
      </c>
      <c r="JV507">
        <v>24.07</v>
      </c>
      <c r="JW507">
        <v>18</v>
      </c>
      <c r="JX507">
        <v>489.896</v>
      </c>
      <c r="JY507">
        <v>445.843</v>
      </c>
      <c r="JZ507">
        <v>29.3439</v>
      </c>
      <c r="KA507">
        <v>28.4121</v>
      </c>
      <c r="KB507">
        <v>30.0002</v>
      </c>
      <c r="KC507">
        <v>28.2506</v>
      </c>
      <c r="KD507">
        <v>28.1817</v>
      </c>
      <c r="KE507">
        <v>13.9603</v>
      </c>
      <c r="KF507">
        <v>25.9408</v>
      </c>
      <c r="KG507">
        <v>54.13</v>
      </c>
      <c r="KH507">
        <v>29.339</v>
      </c>
      <c r="KI507">
        <v>246.379</v>
      </c>
      <c r="KJ507">
        <v>19.9161</v>
      </c>
      <c r="KK507">
        <v>101.006</v>
      </c>
      <c r="KL507">
        <v>100.572</v>
      </c>
    </row>
    <row r="508" spans="1:298">
      <c r="A508">
        <v>492</v>
      </c>
      <c r="B508">
        <v>1758656568.5</v>
      </c>
      <c r="C508">
        <v>14942.5</v>
      </c>
      <c r="D508" t="s">
        <v>1433</v>
      </c>
      <c r="E508" t="s">
        <v>1434</v>
      </c>
      <c r="F508">
        <v>5</v>
      </c>
      <c r="G508" t="s">
        <v>1412</v>
      </c>
      <c r="H508" t="s">
        <v>437</v>
      </c>
      <c r="I508" t="s">
        <v>438</v>
      </c>
      <c r="J508">
        <v>1758656561</v>
      </c>
      <c r="K508">
        <f>(L508)/1000</f>
        <v>0</v>
      </c>
      <c r="L508">
        <f>IF(DQ508, AO508, AI508)</f>
        <v>0</v>
      </c>
      <c r="M508">
        <f>IF(DQ508, AJ508, AH508)</f>
        <v>0</v>
      </c>
      <c r="N508">
        <f>DS508 - IF(AV508&gt;1, M508*DM508*100.0/(AX508), 0)</f>
        <v>0</v>
      </c>
      <c r="O508">
        <f>((U508-K508/2)*N508-M508)/(U508+K508/2)</f>
        <v>0</v>
      </c>
      <c r="P508">
        <f>O508*(DZ508+EA508)/1000.0</f>
        <v>0</v>
      </c>
      <c r="Q508">
        <f>(DS508 - IF(AV508&gt;1, M508*DM508*100.0/(AX508), 0))*(DZ508+EA508)/1000.0</f>
        <v>0</v>
      </c>
      <c r="R508">
        <f>2.0/((1/T508-1/S508)+SIGN(T508)*SQRT((1/T508-1/S508)*(1/T508-1/S508) + 4*DN508/((DN508+1)*(DN508+1))*(2*1/T508*1/S508-1/S508*1/S508)))</f>
        <v>0</v>
      </c>
      <c r="S508">
        <f>IF(LEFT(DO508,1)&lt;&gt;"0",IF(LEFT(DO508,1)="1",3.0,DP508),$D$5+$E$5*(EG508*DZ508/($K$5*1000))+$F$5*(EG508*DZ508/($K$5*1000))*MAX(MIN(DM508,$J$5),$I$5)*MAX(MIN(DM508,$J$5),$I$5)+$G$5*MAX(MIN(DM508,$J$5),$I$5)*(EG508*DZ508/($K$5*1000))+$H$5*(EG508*DZ508/($K$5*1000))*(EG508*DZ508/($K$5*1000)))</f>
        <v>0</v>
      </c>
      <c r="T508">
        <f>K508*(1000-(1000*0.61365*exp(17.502*X508/(240.97+X508))/(DZ508+EA508)+DU508)/2)/(1000*0.61365*exp(17.502*X508/(240.97+X508))/(DZ508+EA508)-DU508)</f>
        <v>0</v>
      </c>
      <c r="U508">
        <f>1/((DN508+1)/(R508/1.6)+1/(S508/1.37)) + DN508/((DN508+1)/(R508/1.6) + DN508/(S508/1.37))</f>
        <v>0</v>
      </c>
      <c r="V508">
        <f>(DI508*DL508)</f>
        <v>0</v>
      </c>
      <c r="W508">
        <f>(EB508+(V508+2*0.95*5.67E-8*(((EB508+$B$7)+273)^4-(EB508+273)^4)-44100*K508)/(1.84*29.3*S508+8*0.95*5.67E-8*(EB508+273)^3))</f>
        <v>0</v>
      </c>
      <c r="X508">
        <f>($C$7*EC508+$D$7*ED508+$E$7*W508)</f>
        <v>0</v>
      </c>
      <c r="Y508">
        <f>0.61365*exp(17.502*X508/(240.97+X508))</f>
        <v>0</v>
      </c>
      <c r="Z508">
        <f>(AA508/AB508*100)</f>
        <v>0</v>
      </c>
      <c r="AA508">
        <f>DU508*(DZ508+EA508)/1000</f>
        <v>0</v>
      </c>
      <c r="AB508">
        <f>0.61365*exp(17.502*EB508/(240.97+EB508))</f>
        <v>0</v>
      </c>
      <c r="AC508">
        <f>(Y508-DU508*(DZ508+EA508)/1000)</f>
        <v>0</v>
      </c>
      <c r="AD508">
        <f>(-K508*44100)</f>
        <v>0</v>
      </c>
      <c r="AE508">
        <f>2*29.3*S508*0.92*(EB508-X508)</f>
        <v>0</v>
      </c>
      <c r="AF508">
        <f>2*0.95*5.67E-8*(((EB508+$B$7)+273)^4-(X508+273)^4)</f>
        <v>0</v>
      </c>
      <c r="AG508">
        <f>V508+AF508+AD508+AE508</f>
        <v>0</v>
      </c>
      <c r="AH508">
        <f>DY508*AV508*(DT508-DS508*(1000-AV508*DV508)/(1000-AV508*DU508))/(100*DM508)</f>
        <v>0</v>
      </c>
      <c r="AI508">
        <f>1000*DY508*AV508*(DU508-DV508)/(100*DM508*(1000-AV508*DU508))</f>
        <v>0</v>
      </c>
      <c r="AJ508">
        <f>(AK508 - AL508 - DZ508*1E3/(8.314*(EB508+273.15)) * AN508/DY508 * AM508) * DY508/(100*DM508) * (1000 - DV508)/1000</f>
        <v>0</v>
      </c>
      <c r="AK508">
        <v>270.9120933221615</v>
      </c>
      <c r="AL508">
        <v>273.3873696969697</v>
      </c>
      <c r="AM508">
        <v>-3.212123235517013</v>
      </c>
      <c r="AN508">
        <v>64.96185093379182</v>
      </c>
      <c r="AO508">
        <f>(AQ508 - AP508 + DZ508*1E3/(8.314*(EB508+273.15)) * AS508/DY508 * AR508) * DY508/(100*DM508) * 1000/(1000 - AQ508)</f>
        <v>0</v>
      </c>
      <c r="AP508">
        <v>19.85847794909109</v>
      </c>
      <c r="AQ508">
        <v>24.59203333333334</v>
      </c>
      <c r="AR508">
        <v>6.567988577601756E-06</v>
      </c>
      <c r="AS508">
        <v>107.1775153864374</v>
      </c>
      <c r="AT508">
        <v>0</v>
      </c>
      <c r="AU508">
        <v>0</v>
      </c>
      <c r="AV508">
        <f>IF(AT508*$H$13&gt;=AX508,1.0,(AX508/(AX508-AT508*$H$13)))</f>
        <v>0</v>
      </c>
      <c r="AW508">
        <f>(AV508-1)*100</f>
        <v>0</v>
      </c>
      <c r="AX508">
        <f>MAX(0,($B$13+$C$13*EG508)/(1+$D$13*EG508)*DZ508/(EB508+273)*$E$13)</f>
        <v>0</v>
      </c>
      <c r="AY508" t="s">
        <v>439</v>
      </c>
      <c r="AZ508" t="s">
        <v>439</v>
      </c>
      <c r="BA508">
        <v>0</v>
      </c>
      <c r="BB508">
        <v>0</v>
      </c>
      <c r="BC508">
        <f>1-BA508/BB508</f>
        <v>0</v>
      </c>
      <c r="BD508">
        <v>0</v>
      </c>
      <c r="BE508" t="s">
        <v>439</v>
      </c>
      <c r="BF508" t="s">
        <v>439</v>
      </c>
      <c r="BG508">
        <v>0</v>
      </c>
      <c r="BH508">
        <v>0</v>
      </c>
      <c r="BI508">
        <f>1-BG508/BH508</f>
        <v>0</v>
      </c>
      <c r="BJ508">
        <v>0.5</v>
      </c>
      <c r="BK508">
        <f>DJ508</f>
        <v>0</v>
      </c>
      <c r="BL508">
        <f>M508</f>
        <v>0</v>
      </c>
      <c r="BM508">
        <f>BI508*BJ508*BK508</f>
        <v>0</v>
      </c>
      <c r="BN508">
        <f>(BL508-BD508)/BK508</f>
        <v>0</v>
      </c>
      <c r="BO508">
        <f>(BB508-BH508)/BH508</f>
        <v>0</v>
      </c>
      <c r="BP508">
        <f>BA508/(BC508+BA508/BH508)</f>
        <v>0</v>
      </c>
      <c r="BQ508" t="s">
        <v>439</v>
      </c>
      <c r="BR508">
        <v>0</v>
      </c>
      <c r="BS508">
        <f>IF(BR508&lt;&gt;0, BR508, BP508)</f>
        <v>0</v>
      </c>
      <c r="BT508">
        <f>1-BS508/BH508</f>
        <v>0</v>
      </c>
      <c r="BU508">
        <f>(BH508-BG508)/(BH508-BS508)</f>
        <v>0</v>
      </c>
      <c r="BV508">
        <f>(BB508-BH508)/(BB508-BS508)</f>
        <v>0</v>
      </c>
      <c r="BW508">
        <f>(BH508-BG508)/(BH508-BA508)</f>
        <v>0</v>
      </c>
      <c r="BX508">
        <f>(BB508-BH508)/(BB508-BA508)</f>
        <v>0</v>
      </c>
      <c r="BY508">
        <f>(BU508*BS508/BG508)</f>
        <v>0</v>
      </c>
      <c r="BZ508">
        <f>(1-BY508)</f>
        <v>0</v>
      </c>
      <c r="DI508">
        <f>$B$11*EH508+$C$11*EI508+$F$11*ET508*(1-EW508)</f>
        <v>0</v>
      </c>
      <c r="DJ508">
        <f>DI508*DK508</f>
        <v>0</v>
      </c>
      <c r="DK508">
        <f>($B$11*$D$9+$C$11*$D$9+$F$11*((FG508+EY508)/MAX(FG508+EY508+FH508, 0.1)*$I$9+FH508/MAX(FG508+EY508+FH508, 0.1)*$J$9))/($B$11+$C$11+$F$11)</f>
        <v>0</v>
      </c>
      <c r="DL508">
        <f>($B$11*$K$9+$C$11*$K$9+$F$11*((FG508+EY508)/MAX(FG508+EY508+FH508, 0.1)*$P$9+FH508/MAX(FG508+EY508+FH508, 0.1)*$Q$9))/($B$11+$C$11+$F$11)</f>
        <v>0</v>
      </c>
      <c r="DM508">
        <v>5.36</v>
      </c>
      <c r="DN508">
        <v>0.5</v>
      </c>
      <c r="DO508" t="s">
        <v>440</v>
      </c>
      <c r="DP508">
        <v>2</v>
      </c>
      <c r="DQ508" t="b">
        <v>1</v>
      </c>
      <c r="DR508">
        <v>1758656561</v>
      </c>
      <c r="DS508">
        <v>288.6638148148148</v>
      </c>
      <c r="DT508">
        <v>280.1874074074074</v>
      </c>
      <c r="DU508">
        <v>24.58768518518519</v>
      </c>
      <c r="DV508">
        <v>19.85891111111111</v>
      </c>
      <c r="DW508">
        <v>288.4683333333334</v>
      </c>
      <c r="DX508">
        <v>24.42951111111111</v>
      </c>
      <c r="DY508">
        <v>499.9731481481481</v>
      </c>
      <c r="DZ508">
        <v>90.41065925925925</v>
      </c>
      <c r="EA508">
        <v>0.03006194444444445</v>
      </c>
      <c r="EB508">
        <v>30.68648148148148</v>
      </c>
      <c r="EC508">
        <v>30.01592962962964</v>
      </c>
      <c r="ED508">
        <v>999.9000000000001</v>
      </c>
      <c r="EE508">
        <v>0</v>
      </c>
      <c r="EF508">
        <v>0</v>
      </c>
      <c r="EG508">
        <v>10002.16925925926</v>
      </c>
      <c r="EH508">
        <v>0</v>
      </c>
      <c r="EI508">
        <v>11.6912</v>
      </c>
      <c r="EJ508">
        <v>8.476462962962962</v>
      </c>
      <c r="EK508">
        <v>295.9402592592592</v>
      </c>
      <c r="EL508">
        <v>285.8644444444445</v>
      </c>
      <c r="EM508">
        <v>4.728780370370369</v>
      </c>
      <c r="EN508">
        <v>280.1874074074074</v>
      </c>
      <c r="EO508">
        <v>19.85891111111111</v>
      </c>
      <c r="EP508">
        <v>2.222988518518518</v>
      </c>
      <c r="EQ508">
        <v>1.795456666666667</v>
      </c>
      <c r="ER508">
        <v>19.12894814814815</v>
      </c>
      <c r="ES508">
        <v>15.74728888888889</v>
      </c>
      <c r="ET508">
        <v>1999.986666666666</v>
      </c>
      <c r="EU508">
        <v>0.9799974814814815</v>
      </c>
      <c r="EV508">
        <v>0.02000227407407407</v>
      </c>
      <c r="EW508">
        <v>0</v>
      </c>
      <c r="EX508">
        <v>960.2422592592594</v>
      </c>
      <c r="EY508">
        <v>5.00097</v>
      </c>
      <c r="EZ508">
        <v>19421.83703703704</v>
      </c>
      <c r="FA508">
        <v>16707.45185185185</v>
      </c>
      <c r="FB508">
        <v>40.8074074074074</v>
      </c>
      <c r="FC508">
        <v>41.125</v>
      </c>
      <c r="FD508">
        <v>40.69166666666666</v>
      </c>
      <c r="FE508">
        <v>40.75</v>
      </c>
      <c r="FF508">
        <v>41.42781481481481</v>
      </c>
      <c r="FG508">
        <v>1955.07925925926</v>
      </c>
      <c r="FH508">
        <v>39.9</v>
      </c>
      <c r="FI508">
        <v>0</v>
      </c>
      <c r="FJ508">
        <v>1758656569.8</v>
      </c>
      <c r="FK508">
        <v>0</v>
      </c>
      <c r="FL508">
        <v>960.29544</v>
      </c>
      <c r="FM508">
        <v>10.34184617402856</v>
      </c>
      <c r="FN508">
        <v>191.40000020908</v>
      </c>
      <c r="FO508">
        <v>19422.972</v>
      </c>
      <c r="FP508">
        <v>15</v>
      </c>
      <c r="FQ508">
        <v>0</v>
      </c>
      <c r="FR508" t="s">
        <v>441</v>
      </c>
      <c r="FS508">
        <v>1747247426.5</v>
      </c>
      <c r="FT508">
        <v>1747247420.5</v>
      </c>
      <c r="FU508">
        <v>0</v>
      </c>
      <c r="FV508">
        <v>1.027</v>
      </c>
      <c r="FW508">
        <v>0.031</v>
      </c>
      <c r="FX508">
        <v>0.02</v>
      </c>
      <c r="FY508">
        <v>0.05</v>
      </c>
      <c r="FZ508">
        <v>420</v>
      </c>
      <c r="GA508">
        <v>16</v>
      </c>
      <c r="GB508">
        <v>0.01</v>
      </c>
      <c r="GC508">
        <v>0.1</v>
      </c>
      <c r="GD508">
        <v>7.8217585</v>
      </c>
      <c r="GE508">
        <v>10.41686746716697</v>
      </c>
      <c r="GF508">
        <v>1.00387454642637</v>
      </c>
      <c r="GG508">
        <v>0</v>
      </c>
      <c r="GH508">
        <v>959.6676470588236</v>
      </c>
      <c r="GI508">
        <v>8.217662341183203</v>
      </c>
      <c r="GJ508">
        <v>0.8413438438996366</v>
      </c>
      <c r="GK508">
        <v>-1</v>
      </c>
      <c r="GL508">
        <v>4.72698875</v>
      </c>
      <c r="GM508">
        <v>0.02427928705439877</v>
      </c>
      <c r="GN508">
        <v>0.002628322837381289</v>
      </c>
      <c r="GO508">
        <v>1</v>
      </c>
      <c r="GP508">
        <v>1</v>
      </c>
      <c r="GQ508">
        <v>2</v>
      </c>
      <c r="GR508" t="s">
        <v>442</v>
      </c>
      <c r="GS508">
        <v>3.13556</v>
      </c>
      <c r="GT508">
        <v>2.69043</v>
      </c>
      <c r="GU508">
        <v>0.064954</v>
      </c>
      <c r="GV508">
        <v>0.0624027</v>
      </c>
      <c r="GW508">
        <v>0.108121</v>
      </c>
      <c r="GX508">
        <v>0.0919792</v>
      </c>
      <c r="GY508">
        <v>29728.4</v>
      </c>
      <c r="GZ508">
        <v>29866.6</v>
      </c>
      <c r="HA508">
        <v>29553.5</v>
      </c>
      <c r="HB508">
        <v>29436.3</v>
      </c>
      <c r="HC508">
        <v>34820.6</v>
      </c>
      <c r="HD508">
        <v>35409.8</v>
      </c>
      <c r="HE508">
        <v>41587.1</v>
      </c>
      <c r="HF508">
        <v>41825.7</v>
      </c>
      <c r="HG508">
        <v>1.92747</v>
      </c>
      <c r="HH508">
        <v>1.87372</v>
      </c>
      <c r="HI508">
        <v>0.0958741</v>
      </c>
      <c r="HJ508">
        <v>0</v>
      </c>
      <c r="HK508">
        <v>28.4462</v>
      </c>
      <c r="HL508">
        <v>999.9</v>
      </c>
      <c r="HM508">
        <v>48.8</v>
      </c>
      <c r="HN508">
        <v>31.3</v>
      </c>
      <c r="HO508">
        <v>24.7709</v>
      </c>
      <c r="HP508">
        <v>61.8104</v>
      </c>
      <c r="HQ508">
        <v>25.8093</v>
      </c>
      <c r="HR508">
        <v>1</v>
      </c>
      <c r="HS508">
        <v>0.06405230000000001</v>
      </c>
      <c r="HT508">
        <v>-0.767402</v>
      </c>
      <c r="HU508">
        <v>20.3374</v>
      </c>
      <c r="HV508">
        <v>5.21489</v>
      </c>
      <c r="HW508">
        <v>12.0137</v>
      </c>
      <c r="HX508">
        <v>4.98875</v>
      </c>
      <c r="HY508">
        <v>3.28788</v>
      </c>
      <c r="HZ508">
        <v>9999</v>
      </c>
      <c r="IA508">
        <v>9999</v>
      </c>
      <c r="IB508">
        <v>9999</v>
      </c>
      <c r="IC508">
        <v>999.9</v>
      </c>
      <c r="ID508">
        <v>1.86758</v>
      </c>
      <c r="IE508">
        <v>1.86668</v>
      </c>
      <c r="IF508">
        <v>1.866</v>
      </c>
      <c r="IG508">
        <v>1.866</v>
      </c>
      <c r="IH508">
        <v>1.86784</v>
      </c>
      <c r="II508">
        <v>1.87027</v>
      </c>
      <c r="IJ508">
        <v>1.8689</v>
      </c>
      <c r="IK508">
        <v>1.87042</v>
      </c>
      <c r="IL508">
        <v>0</v>
      </c>
      <c r="IM508">
        <v>0</v>
      </c>
      <c r="IN508">
        <v>0</v>
      </c>
      <c r="IO508">
        <v>0</v>
      </c>
      <c r="IP508" t="s">
        <v>443</v>
      </c>
      <c r="IQ508" t="s">
        <v>444</v>
      </c>
      <c r="IR508" t="s">
        <v>445</v>
      </c>
      <c r="IS508" t="s">
        <v>445</v>
      </c>
      <c r="IT508" t="s">
        <v>445</v>
      </c>
      <c r="IU508" t="s">
        <v>445</v>
      </c>
      <c r="IV508">
        <v>0</v>
      </c>
      <c r="IW508">
        <v>100</v>
      </c>
      <c r="IX508">
        <v>100</v>
      </c>
      <c r="IY508">
        <v>0.195</v>
      </c>
      <c r="IZ508">
        <v>0.1582</v>
      </c>
      <c r="JA508">
        <v>0.1520806729546384</v>
      </c>
      <c r="JB508">
        <v>0.0003178419753343253</v>
      </c>
      <c r="JC508">
        <v>-6.012475575984678E-07</v>
      </c>
      <c r="JD508">
        <v>7.594320938325871E-11</v>
      </c>
      <c r="JE508">
        <v>-0.06537213769188976</v>
      </c>
      <c r="JF508">
        <v>-0.002779077146552394</v>
      </c>
      <c r="JG508">
        <v>0.0007843295920201409</v>
      </c>
      <c r="JH508">
        <v>-1.211717912536145E-05</v>
      </c>
      <c r="JI508">
        <v>4</v>
      </c>
      <c r="JJ508">
        <v>2338</v>
      </c>
      <c r="JK508">
        <v>1</v>
      </c>
      <c r="JL508">
        <v>27</v>
      </c>
      <c r="JM508">
        <v>190152.4</v>
      </c>
      <c r="JN508">
        <v>190152.5</v>
      </c>
      <c r="JO508">
        <v>0.668945</v>
      </c>
      <c r="JP508">
        <v>2.30347</v>
      </c>
      <c r="JQ508">
        <v>1.39771</v>
      </c>
      <c r="JR508">
        <v>2.35107</v>
      </c>
      <c r="JS508">
        <v>1.49536</v>
      </c>
      <c r="JT508">
        <v>2.58423</v>
      </c>
      <c r="JU508">
        <v>36.34</v>
      </c>
      <c r="JV508">
        <v>24.0612</v>
      </c>
      <c r="JW508">
        <v>18</v>
      </c>
      <c r="JX508">
        <v>489.711</v>
      </c>
      <c r="JY508">
        <v>445.993</v>
      </c>
      <c r="JZ508">
        <v>29.3259</v>
      </c>
      <c r="KA508">
        <v>28.4123</v>
      </c>
      <c r="KB508">
        <v>30.0001</v>
      </c>
      <c r="KC508">
        <v>28.2513</v>
      </c>
      <c r="KD508">
        <v>28.1832</v>
      </c>
      <c r="KE508">
        <v>13.3257</v>
      </c>
      <c r="KF508">
        <v>25.9408</v>
      </c>
      <c r="KG508">
        <v>54.13</v>
      </c>
      <c r="KH508">
        <v>29.3268</v>
      </c>
      <c r="KI508">
        <v>233.004</v>
      </c>
      <c r="KJ508">
        <v>19.9161</v>
      </c>
      <c r="KK508">
        <v>101.005</v>
      </c>
      <c r="KL508">
        <v>100.572</v>
      </c>
    </row>
    <row r="509" spans="1:298">
      <c r="A509">
        <v>493</v>
      </c>
      <c r="B509">
        <v>1758656573.5</v>
      </c>
      <c r="C509">
        <v>14947.5</v>
      </c>
      <c r="D509" t="s">
        <v>1435</v>
      </c>
      <c r="E509" t="s">
        <v>1436</v>
      </c>
      <c r="F509">
        <v>5</v>
      </c>
      <c r="G509" t="s">
        <v>1412</v>
      </c>
      <c r="H509" t="s">
        <v>437</v>
      </c>
      <c r="I509" t="s">
        <v>438</v>
      </c>
      <c r="J509">
        <v>1758656565.714286</v>
      </c>
      <c r="K509">
        <f>(L509)/1000</f>
        <v>0</v>
      </c>
      <c r="L509">
        <f>IF(DQ509, AO509, AI509)</f>
        <v>0</v>
      </c>
      <c r="M509">
        <f>IF(DQ509, AJ509, AH509)</f>
        <v>0</v>
      </c>
      <c r="N509">
        <f>DS509 - IF(AV509&gt;1, M509*DM509*100.0/(AX509), 0)</f>
        <v>0</v>
      </c>
      <c r="O509">
        <f>((U509-K509/2)*N509-M509)/(U509+K509/2)</f>
        <v>0</v>
      </c>
      <c r="P509">
        <f>O509*(DZ509+EA509)/1000.0</f>
        <v>0</v>
      </c>
      <c r="Q509">
        <f>(DS509 - IF(AV509&gt;1, M509*DM509*100.0/(AX509), 0))*(DZ509+EA509)/1000.0</f>
        <v>0</v>
      </c>
      <c r="R509">
        <f>2.0/((1/T509-1/S509)+SIGN(T509)*SQRT((1/T509-1/S509)*(1/T509-1/S509) + 4*DN509/((DN509+1)*(DN509+1))*(2*1/T509*1/S509-1/S509*1/S509)))</f>
        <v>0</v>
      </c>
      <c r="S509">
        <f>IF(LEFT(DO509,1)&lt;&gt;"0",IF(LEFT(DO509,1)="1",3.0,DP509),$D$5+$E$5*(EG509*DZ509/($K$5*1000))+$F$5*(EG509*DZ509/($K$5*1000))*MAX(MIN(DM509,$J$5),$I$5)*MAX(MIN(DM509,$J$5),$I$5)+$G$5*MAX(MIN(DM509,$J$5),$I$5)*(EG509*DZ509/($K$5*1000))+$H$5*(EG509*DZ509/($K$5*1000))*(EG509*DZ509/($K$5*1000)))</f>
        <v>0</v>
      </c>
      <c r="T509">
        <f>K509*(1000-(1000*0.61365*exp(17.502*X509/(240.97+X509))/(DZ509+EA509)+DU509)/2)/(1000*0.61365*exp(17.502*X509/(240.97+X509))/(DZ509+EA509)-DU509)</f>
        <v>0</v>
      </c>
      <c r="U509">
        <f>1/((DN509+1)/(R509/1.6)+1/(S509/1.37)) + DN509/((DN509+1)/(R509/1.6) + DN509/(S509/1.37))</f>
        <v>0</v>
      </c>
      <c r="V509">
        <f>(DI509*DL509)</f>
        <v>0</v>
      </c>
      <c r="W509">
        <f>(EB509+(V509+2*0.95*5.67E-8*(((EB509+$B$7)+273)^4-(EB509+273)^4)-44100*K509)/(1.84*29.3*S509+8*0.95*5.67E-8*(EB509+273)^3))</f>
        <v>0</v>
      </c>
      <c r="X509">
        <f>($C$7*EC509+$D$7*ED509+$E$7*W509)</f>
        <v>0</v>
      </c>
      <c r="Y509">
        <f>0.61365*exp(17.502*X509/(240.97+X509))</f>
        <v>0</v>
      </c>
      <c r="Z509">
        <f>(AA509/AB509*100)</f>
        <v>0</v>
      </c>
      <c r="AA509">
        <f>DU509*(DZ509+EA509)/1000</f>
        <v>0</v>
      </c>
      <c r="AB509">
        <f>0.61365*exp(17.502*EB509/(240.97+EB509))</f>
        <v>0</v>
      </c>
      <c r="AC509">
        <f>(Y509-DU509*(DZ509+EA509)/1000)</f>
        <v>0</v>
      </c>
      <c r="AD509">
        <f>(-K509*44100)</f>
        <v>0</v>
      </c>
      <c r="AE509">
        <f>2*29.3*S509*0.92*(EB509-X509)</f>
        <v>0</v>
      </c>
      <c r="AF509">
        <f>2*0.95*5.67E-8*(((EB509+$B$7)+273)^4-(X509+273)^4)</f>
        <v>0</v>
      </c>
      <c r="AG509">
        <f>V509+AF509+AD509+AE509</f>
        <v>0</v>
      </c>
      <c r="AH509">
        <f>DY509*AV509*(DT509-DS509*(1000-AV509*DV509)/(1000-AV509*DU509))/(100*DM509)</f>
        <v>0</v>
      </c>
      <c r="AI509">
        <f>1000*DY509*AV509*(DU509-DV509)/(100*DM509*(1000-AV509*DU509))</f>
        <v>0</v>
      </c>
      <c r="AJ509">
        <f>(AK509 - AL509 - DZ509*1E3/(8.314*(EB509+273.15)) * AN509/DY509 * AM509) * DY509/(100*DM509) * (1000 - DV509)/1000</f>
        <v>0</v>
      </c>
      <c r="AK509">
        <v>254.5020555467442</v>
      </c>
      <c r="AL509">
        <v>257.5134060606061</v>
      </c>
      <c r="AM509">
        <v>-3.162282148902946</v>
      </c>
      <c r="AN509">
        <v>64.96185093379182</v>
      </c>
      <c r="AO509">
        <f>(AQ509 - AP509 + DZ509*1E3/(8.314*(EB509+273.15)) * AS509/DY509 * AR509) * DY509/(100*DM509) * 1000/(1000 - AQ509)</f>
        <v>0</v>
      </c>
      <c r="AP509">
        <v>19.85765776757336</v>
      </c>
      <c r="AQ509">
        <v>24.59937575757576</v>
      </c>
      <c r="AR509">
        <v>7.3576227147703E-06</v>
      </c>
      <c r="AS509">
        <v>107.1775153864374</v>
      </c>
      <c r="AT509">
        <v>0</v>
      </c>
      <c r="AU509">
        <v>0</v>
      </c>
      <c r="AV509">
        <f>IF(AT509*$H$13&gt;=AX509,1.0,(AX509/(AX509-AT509*$H$13)))</f>
        <v>0</v>
      </c>
      <c r="AW509">
        <f>(AV509-1)*100</f>
        <v>0</v>
      </c>
      <c r="AX509">
        <f>MAX(0,($B$13+$C$13*EG509)/(1+$D$13*EG509)*DZ509/(EB509+273)*$E$13)</f>
        <v>0</v>
      </c>
      <c r="AY509" t="s">
        <v>439</v>
      </c>
      <c r="AZ509" t="s">
        <v>439</v>
      </c>
      <c r="BA509">
        <v>0</v>
      </c>
      <c r="BB509">
        <v>0</v>
      </c>
      <c r="BC509">
        <f>1-BA509/BB509</f>
        <v>0</v>
      </c>
      <c r="BD509">
        <v>0</v>
      </c>
      <c r="BE509" t="s">
        <v>439</v>
      </c>
      <c r="BF509" t="s">
        <v>439</v>
      </c>
      <c r="BG509">
        <v>0</v>
      </c>
      <c r="BH509">
        <v>0</v>
      </c>
      <c r="BI509">
        <f>1-BG509/BH509</f>
        <v>0</v>
      </c>
      <c r="BJ509">
        <v>0.5</v>
      </c>
      <c r="BK509">
        <f>DJ509</f>
        <v>0</v>
      </c>
      <c r="BL509">
        <f>M509</f>
        <v>0</v>
      </c>
      <c r="BM509">
        <f>BI509*BJ509*BK509</f>
        <v>0</v>
      </c>
      <c r="BN509">
        <f>(BL509-BD509)/BK509</f>
        <v>0</v>
      </c>
      <c r="BO509">
        <f>(BB509-BH509)/BH509</f>
        <v>0</v>
      </c>
      <c r="BP509">
        <f>BA509/(BC509+BA509/BH509)</f>
        <v>0</v>
      </c>
      <c r="BQ509" t="s">
        <v>439</v>
      </c>
      <c r="BR509">
        <v>0</v>
      </c>
      <c r="BS509">
        <f>IF(BR509&lt;&gt;0, BR509, BP509)</f>
        <v>0</v>
      </c>
      <c r="BT509">
        <f>1-BS509/BH509</f>
        <v>0</v>
      </c>
      <c r="BU509">
        <f>(BH509-BG509)/(BH509-BS509)</f>
        <v>0</v>
      </c>
      <c r="BV509">
        <f>(BB509-BH509)/(BB509-BS509)</f>
        <v>0</v>
      </c>
      <c r="BW509">
        <f>(BH509-BG509)/(BH509-BA509)</f>
        <v>0</v>
      </c>
      <c r="BX509">
        <f>(BB509-BH509)/(BB509-BA509)</f>
        <v>0</v>
      </c>
      <c r="BY509">
        <f>(BU509*BS509/BG509)</f>
        <v>0</v>
      </c>
      <c r="BZ509">
        <f>(1-BY509)</f>
        <v>0</v>
      </c>
      <c r="DI509">
        <f>$B$11*EH509+$C$11*EI509+$F$11*ET509*(1-EW509)</f>
        <v>0</v>
      </c>
      <c r="DJ509">
        <f>DI509*DK509</f>
        <v>0</v>
      </c>
      <c r="DK509">
        <f>($B$11*$D$9+$C$11*$D$9+$F$11*((FG509+EY509)/MAX(FG509+EY509+FH509, 0.1)*$I$9+FH509/MAX(FG509+EY509+FH509, 0.1)*$J$9))/($B$11+$C$11+$F$11)</f>
        <v>0</v>
      </c>
      <c r="DL509">
        <f>($B$11*$K$9+$C$11*$K$9+$F$11*((FG509+EY509)/MAX(FG509+EY509+FH509, 0.1)*$P$9+FH509/MAX(FG509+EY509+FH509, 0.1)*$Q$9))/($B$11+$C$11+$F$11)</f>
        <v>0</v>
      </c>
      <c r="DM509">
        <v>5.36</v>
      </c>
      <c r="DN509">
        <v>0.5</v>
      </c>
      <c r="DO509" t="s">
        <v>440</v>
      </c>
      <c r="DP509">
        <v>2</v>
      </c>
      <c r="DQ509" t="b">
        <v>1</v>
      </c>
      <c r="DR509">
        <v>1758656565.714286</v>
      </c>
      <c r="DS509">
        <v>273.8736428571429</v>
      </c>
      <c r="DT509">
        <v>264.7726428571428</v>
      </c>
      <c r="DU509">
        <v>24.59059642857143</v>
      </c>
      <c r="DV509">
        <v>19.85808571428571</v>
      </c>
      <c r="DW509">
        <v>273.6781071428571</v>
      </c>
      <c r="DX509">
        <v>24.43238571428572</v>
      </c>
      <c r="DY509">
        <v>500.0208928571429</v>
      </c>
      <c r="DZ509">
        <v>90.41183928571429</v>
      </c>
      <c r="EA509">
        <v>0.03002791785714286</v>
      </c>
      <c r="EB509">
        <v>30.684</v>
      </c>
      <c r="EC509">
        <v>30.01351428571429</v>
      </c>
      <c r="ED509">
        <v>999.9000000000002</v>
      </c>
      <c r="EE509">
        <v>0</v>
      </c>
      <c r="EF509">
        <v>0</v>
      </c>
      <c r="EG509">
        <v>10005.17214285714</v>
      </c>
      <c r="EH509">
        <v>0</v>
      </c>
      <c r="EI509">
        <v>11.6912</v>
      </c>
      <c r="EJ509">
        <v>9.101054999999999</v>
      </c>
      <c r="EK509">
        <v>280.7780357142857</v>
      </c>
      <c r="EL509">
        <v>270.1371071428571</v>
      </c>
      <c r="EM509">
        <v>4.732510357142857</v>
      </c>
      <c r="EN509">
        <v>264.7726428571428</v>
      </c>
      <c r="EO509">
        <v>19.85808571428571</v>
      </c>
      <c r="EP509">
        <v>2.223281428571429</v>
      </c>
      <c r="EQ509">
        <v>1.795405714285714</v>
      </c>
      <c r="ER509">
        <v>19.13106071428571</v>
      </c>
      <c r="ES509">
        <v>15.74685714285714</v>
      </c>
      <c r="ET509">
        <v>1999.979642857143</v>
      </c>
      <c r="EU509">
        <v>0.9799974285714285</v>
      </c>
      <c r="EV509">
        <v>0.02000234642857143</v>
      </c>
      <c r="EW509">
        <v>0</v>
      </c>
      <c r="EX509">
        <v>961.0466428571428</v>
      </c>
      <c r="EY509">
        <v>5.00097</v>
      </c>
      <c r="EZ509">
        <v>19437.45714285714</v>
      </c>
      <c r="FA509">
        <v>16707.4</v>
      </c>
      <c r="FB509">
        <v>40.81199999999999</v>
      </c>
      <c r="FC509">
        <v>41.125</v>
      </c>
      <c r="FD509">
        <v>40.69599999999998</v>
      </c>
      <c r="FE509">
        <v>40.75</v>
      </c>
      <c r="FF509">
        <v>41.42814285714284</v>
      </c>
      <c r="FG509">
        <v>1955.0725</v>
      </c>
      <c r="FH509">
        <v>39.9</v>
      </c>
      <c r="FI509">
        <v>0</v>
      </c>
      <c r="FJ509">
        <v>1758656575.2</v>
      </c>
      <c r="FK509">
        <v>0</v>
      </c>
      <c r="FL509">
        <v>961.1796538461538</v>
      </c>
      <c r="FM509">
        <v>11.37582908111603</v>
      </c>
      <c r="FN509">
        <v>212.7897437068006</v>
      </c>
      <c r="FO509">
        <v>19440.05769230769</v>
      </c>
      <c r="FP509">
        <v>15</v>
      </c>
      <c r="FQ509">
        <v>0</v>
      </c>
      <c r="FR509" t="s">
        <v>441</v>
      </c>
      <c r="FS509">
        <v>1747247426.5</v>
      </c>
      <c r="FT509">
        <v>1747247420.5</v>
      </c>
      <c r="FU509">
        <v>0</v>
      </c>
      <c r="FV509">
        <v>1.027</v>
      </c>
      <c r="FW509">
        <v>0.031</v>
      </c>
      <c r="FX509">
        <v>0.02</v>
      </c>
      <c r="FY509">
        <v>0.05</v>
      </c>
      <c r="FZ509">
        <v>420</v>
      </c>
      <c r="GA509">
        <v>16</v>
      </c>
      <c r="GB509">
        <v>0.01</v>
      </c>
      <c r="GC509">
        <v>0.1</v>
      </c>
      <c r="GD509">
        <v>8.732464</v>
      </c>
      <c r="GE509">
        <v>8.207844878048757</v>
      </c>
      <c r="GF509">
        <v>0.8035545243099562</v>
      </c>
      <c r="GG509">
        <v>0</v>
      </c>
      <c r="GH509">
        <v>960.6055882352941</v>
      </c>
      <c r="GI509">
        <v>10.2216042818411</v>
      </c>
      <c r="GJ509">
        <v>1.030735777109992</v>
      </c>
      <c r="GK509">
        <v>-1</v>
      </c>
      <c r="GL509">
        <v>4.7310375</v>
      </c>
      <c r="GM509">
        <v>0.04375789868667476</v>
      </c>
      <c r="GN509">
        <v>0.004644036363983351</v>
      </c>
      <c r="GO509">
        <v>1</v>
      </c>
      <c r="GP509">
        <v>1</v>
      </c>
      <c r="GQ509">
        <v>2</v>
      </c>
      <c r="GR509" t="s">
        <v>442</v>
      </c>
      <c r="GS509">
        <v>3.13562</v>
      </c>
      <c r="GT509">
        <v>2.69012</v>
      </c>
      <c r="GU509">
        <v>0.0617215</v>
      </c>
      <c r="GV509">
        <v>0.0591041</v>
      </c>
      <c r="GW509">
        <v>0.108143</v>
      </c>
      <c r="GX509">
        <v>0.09197519999999999</v>
      </c>
      <c r="GY509">
        <v>29831.8</v>
      </c>
      <c r="GZ509">
        <v>29971.6</v>
      </c>
      <c r="HA509">
        <v>29554.2</v>
      </c>
      <c r="HB509">
        <v>29436.3</v>
      </c>
      <c r="HC509">
        <v>34820.5</v>
      </c>
      <c r="HD509">
        <v>35409.8</v>
      </c>
      <c r="HE509">
        <v>41588</v>
      </c>
      <c r="HF509">
        <v>41825.6</v>
      </c>
      <c r="HG509">
        <v>1.92775</v>
      </c>
      <c r="HH509">
        <v>1.8737</v>
      </c>
      <c r="HI509">
        <v>0.0961795</v>
      </c>
      <c r="HJ509">
        <v>0</v>
      </c>
      <c r="HK509">
        <v>28.4483</v>
      </c>
      <c r="HL509">
        <v>999.9</v>
      </c>
      <c r="HM509">
        <v>48.8</v>
      </c>
      <c r="HN509">
        <v>31.3</v>
      </c>
      <c r="HO509">
        <v>24.7697</v>
      </c>
      <c r="HP509">
        <v>62.0304</v>
      </c>
      <c r="HQ509">
        <v>25.9495</v>
      </c>
      <c r="HR509">
        <v>1</v>
      </c>
      <c r="HS509">
        <v>0.06388720000000001</v>
      </c>
      <c r="HT509">
        <v>-0.7772520000000001</v>
      </c>
      <c r="HU509">
        <v>20.3373</v>
      </c>
      <c r="HV509">
        <v>5.21504</v>
      </c>
      <c r="HW509">
        <v>12.0128</v>
      </c>
      <c r="HX509">
        <v>4.98865</v>
      </c>
      <c r="HY509">
        <v>3.28788</v>
      </c>
      <c r="HZ509">
        <v>9999</v>
      </c>
      <c r="IA509">
        <v>9999</v>
      </c>
      <c r="IB509">
        <v>9999</v>
      </c>
      <c r="IC509">
        <v>999.9</v>
      </c>
      <c r="ID509">
        <v>1.86761</v>
      </c>
      <c r="IE509">
        <v>1.86668</v>
      </c>
      <c r="IF509">
        <v>1.866</v>
      </c>
      <c r="IG509">
        <v>1.866</v>
      </c>
      <c r="IH509">
        <v>1.86784</v>
      </c>
      <c r="II509">
        <v>1.87027</v>
      </c>
      <c r="IJ509">
        <v>1.86893</v>
      </c>
      <c r="IK509">
        <v>1.87042</v>
      </c>
      <c r="IL509">
        <v>0</v>
      </c>
      <c r="IM509">
        <v>0</v>
      </c>
      <c r="IN509">
        <v>0</v>
      </c>
      <c r="IO509">
        <v>0</v>
      </c>
      <c r="IP509" t="s">
        <v>443</v>
      </c>
      <c r="IQ509" t="s">
        <v>444</v>
      </c>
      <c r="IR509" t="s">
        <v>445</v>
      </c>
      <c r="IS509" t="s">
        <v>445</v>
      </c>
      <c r="IT509" t="s">
        <v>445</v>
      </c>
      <c r="IU509" t="s">
        <v>445</v>
      </c>
      <c r="IV509">
        <v>0</v>
      </c>
      <c r="IW509">
        <v>100</v>
      </c>
      <c r="IX509">
        <v>100</v>
      </c>
      <c r="IY509">
        <v>0.195</v>
      </c>
      <c r="IZ509">
        <v>0.1584</v>
      </c>
      <c r="JA509">
        <v>0.1520806729546384</v>
      </c>
      <c r="JB509">
        <v>0.0003178419753343253</v>
      </c>
      <c r="JC509">
        <v>-6.012475575984678E-07</v>
      </c>
      <c r="JD509">
        <v>7.594320938325871E-11</v>
      </c>
      <c r="JE509">
        <v>-0.06537213769188976</v>
      </c>
      <c r="JF509">
        <v>-0.002779077146552394</v>
      </c>
      <c r="JG509">
        <v>0.0007843295920201409</v>
      </c>
      <c r="JH509">
        <v>-1.211717912536145E-05</v>
      </c>
      <c r="JI509">
        <v>4</v>
      </c>
      <c r="JJ509">
        <v>2338</v>
      </c>
      <c r="JK509">
        <v>1</v>
      </c>
      <c r="JL509">
        <v>27</v>
      </c>
      <c r="JM509">
        <v>190152.5</v>
      </c>
      <c r="JN509">
        <v>190152.5</v>
      </c>
      <c r="JO509">
        <v>0.6359860000000001</v>
      </c>
      <c r="JP509">
        <v>2.30103</v>
      </c>
      <c r="JQ509">
        <v>1.39771</v>
      </c>
      <c r="JR509">
        <v>2.34985</v>
      </c>
      <c r="JS509">
        <v>1.49536</v>
      </c>
      <c r="JT509">
        <v>2.64648</v>
      </c>
      <c r="JU509">
        <v>36.34</v>
      </c>
      <c r="JV509">
        <v>24.07</v>
      </c>
      <c r="JW509">
        <v>18</v>
      </c>
      <c r="JX509">
        <v>489.899</v>
      </c>
      <c r="JY509">
        <v>445.985</v>
      </c>
      <c r="JZ509">
        <v>29.3155</v>
      </c>
      <c r="KA509">
        <v>28.4128</v>
      </c>
      <c r="KB509">
        <v>30.0002</v>
      </c>
      <c r="KC509">
        <v>28.2531</v>
      </c>
      <c r="KD509">
        <v>28.1841</v>
      </c>
      <c r="KE509">
        <v>12.6734</v>
      </c>
      <c r="KF509">
        <v>25.9408</v>
      </c>
      <c r="KG509">
        <v>54.13</v>
      </c>
      <c r="KH509">
        <v>29.317</v>
      </c>
      <c r="KI509">
        <v>212.969</v>
      </c>
      <c r="KJ509">
        <v>19.9084</v>
      </c>
      <c r="KK509">
        <v>101.007</v>
      </c>
      <c r="KL509">
        <v>100.571</v>
      </c>
    </row>
    <row r="510" spans="1:298">
      <c r="A510">
        <v>494</v>
      </c>
      <c r="B510">
        <v>1758656578.5</v>
      </c>
      <c r="C510">
        <v>14952.5</v>
      </c>
      <c r="D510" t="s">
        <v>1437</v>
      </c>
      <c r="E510" t="s">
        <v>1438</v>
      </c>
      <c r="F510">
        <v>5</v>
      </c>
      <c r="G510" t="s">
        <v>1412</v>
      </c>
      <c r="H510" t="s">
        <v>437</v>
      </c>
      <c r="I510" t="s">
        <v>438</v>
      </c>
      <c r="J510">
        <v>1758656571</v>
      </c>
      <c r="K510">
        <f>(L510)/1000</f>
        <v>0</v>
      </c>
      <c r="L510">
        <f>IF(DQ510, AO510, AI510)</f>
        <v>0</v>
      </c>
      <c r="M510">
        <f>IF(DQ510, AJ510, AH510)</f>
        <v>0</v>
      </c>
      <c r="N510">
        <f>DS510 - IF(AV510&gt;1, M510*DM510*100.0/(AX510), 0)</f>
        <v>0</v>
      </c>
      <c r="O510">
        <f>((U510-K510/2)*N510-M510)/(U510+K510/2)</f>
        <v>0</v>
      </c>
      <c r="P510">
        <f>O510*(DZ510+EA510)/1000.0</f>
        <v>0</v>
      </c>
      <c r="Q510">
        <f>(DS510 - IF(AV510&gt;1, M510*DM510*100.0/(AX510), 0))*(DZ510+EA510)/1000.0</f>
        <v>0</v>
      </c>
      <c r="R510">
        <f>2.0/((1/T510-1/S510)+SIGN(T510)*SQRT((1/T510-1/S510)*(1/T510-1/S510) + 4*DN510/((DN510+1)*(DN510+1))*(2*1/T510*1/S510-1/S510*1/S510)))</f>
        <v>0</v>
      </c>
      <c r="S510">
        <f>IF(LEFT(DO510,1)&lt;&gt;"0",IF(LEFT(DO510,1)="1",3.0,DP510),$D$5+$E$5*(EG510*DZ510/($K$5*1000))+$F$5*(EG510*DZ510/($K$5*1000))*MAX(MIN(DM510,$J$5),$I$5)*MAX(MIN(DM510,$J$5),$I$5)+$G$5*MAX(MIN(DM510,$J$5),$I$5)*(EG510*DZ510/($K$5*1000))+$H$5*(EG510*DZ510/($K$5*1000))*(EG510*DZ510/($K$5*1000)))</f>
        <v>0</v>
      </c>
      <c r="T510">
        <f>K510*(1000-(1000*0.61365*exp(17.502*X510/(240.97+X510))/(DZ510+EA510)+DU510)/2)/(1000*0.61365*exp(17.502*X510/(240.97+X510))/(DZ510+EA510)-DU510)</f>
        <v>0</v>
      </c>
      <c r="U510">
        <f>1/((DN510+1)/(R510/1.6)+1/(S510/1.37)) + DN510/((DN510+1)/(R510/1.6) + DN510/(S510/1.37))</f>
        <v>0</v>
      </c>
      <c r="V510">
        <f>(DI510*DL510)</f>
        <v>0</v>
      </c>
      <c r="W510">
        <f>(EB510+(V510+2*0.95*5.67E-8*(((EB510+$B$7)+273)^4-(EB510+273)^4)-44100*K510)/(1.84*29.3*S510+8*0.95*5.67E-8*(EB510+273)^3))</f>
        <v>0</v>
      </c>
      <c r="X510">
        <f>($C$7*EC510+$D$7*ED510+$E$7*W510)</f>
        <v>0</v>
      </c>
      <c r="Y510">
        <f>0.61365*exp(17.502*X510/(240.97+X510))</f>
        <v>0</v>
      </c>
      <c r="Z510">
        <f>(AA510/AB510*100)</f>
        <v>0</v>
      </c>
      <c r="AA510">
        <f>DU510*(DZ510+EA510)/1000</f>
        <v>0</v>
      </c>
      <c r="AB510">
        <f>0.61365*exp(17.502*EB510/(240.97+EB510))</f>
        <v>0</v>
      </c>
      <c r="AC510">
        <f>(Y510-DU510*(DZ510+EA510)/1000)</f>
        <v>0</v>
      </c>
      <c r="AD510">
        <f>(-K510*44100)</f>
        <v>0</v>
      </c>
      <c r="AE510">
        <f>2*29.3*S510*0.92*(EB510-X510)</f>
        <v>0</v>
      </c>
      <c r="AF510">
        <f>2*0.95*5.67E-8*(((EB510+$B$7)+273)^4-(X510+273)^4)</f>
        <v>0</v>
      </c>
      <c r="AG510">
        <f>V510+AF510+AD510+AE510</f>
        <v>0</v>
      </c>
      <c r="AH510">
        <f>DY510*AV510*(DT510-DS510*(1000-AV510*DV510)/(1000-AV510*DU510))/(100*DM510)</f>
        <v>0</v>
      </c>
      <c r="AI510">
        <f>1000*DY510*AV510*(DU510-DV510)/(100*DM510*(1000-AV510*DU510))</f>
        <v>0</v>
      </c>
      <c r="AJ510">
        <f>(AK510 - AL510 - DZ510*1E3/(8.314*(EB510+273.15)) * AN510/DY510 * AM510) * DY510/(100*DM510) * (1000 - DV510)/1000</f>
        <v>0</v>
      </c>
      <c r="AK510">
        <v>238.4186779516746</v>
      </c>
      <c r="AL510">
        <v>241.9763212121211</v>
      </c>
      <c r="AM510">
        <v>-3.105977492738989</v>
      </c>
      <c r="AN510">
        <v>64.96185093379182</v>
      </c>
      <c r="AO510">
        <f>(AQ510 - AP510 + DZ510*1E3/(8.314*(EB510+273.15)) * AS510/DY510 * AR510) * DY510/(100*DM510) * 1000/(1000 - AQ510)</f>
        <v>0</v>
      </c>
      <c r="AP510">
        <v>19.85678188269489</v>
      </c>
      <c r="AQ510">
        <v>24.60715999999999</v>
      </c>
      <c r="AR510">
        <v>8.334283585548666E-06</v>
      </c>
      <c r="AS510">
        <v>107.1775153864374</v>
      </c>
      <c r="AT510">
        <v>0</v>
      </c>
      <c r="AU510">
        <v>0</v>
      </c>
      <c r="AV510">
        <f>IF(AT510*$H$13&gt;=AX510,1.0,(AX510/(AX510-AT510*$H$13)))</f>
        <v>0</v>
      </c>
      <c r="AW510">
        <f>(AV510-1)*100</f>
        <v>0</v>
      </c>
      <c r="AX510">
        <f>MAX(0,($B$13+$C$13*EG510)/(1+$D$13*EG510)*DZ510/(EB510+273)*$E$13)</f>
        <v>0</v>
      </c>
      <c r="AY510" t="s">
        <v>439</v>
      </c>
      <c r="AZ510" t="s">
        <v>439</v>
      </c>
      <c r="BA510">
        <v>0</v>
      </c>
      <c r="BB510">
        <v>0</v>
      </c>
      <c r="BC510">
        <f>1-BA510/BB510</f>
        <v>0</v>
      </c>
      <c r="BD510">
        <v>0</v>
      </c>
      <c r="BE510" t="s">
        <v>439</v>
      </c>
      <c r="BF510" t="s">
        <v>439</v>
      </c>
      <c r="BG510">
        <v>0</v>
      </c>
      <c r="BH510">
        <v>0</v>
      </c>
      <c r="BI510">
        <f>1-BG510/BH510</f>
        <v>0</v>
      </c>
      <c r="BJ510">
        <v>0.5</v>
      </c>
      <c r="BK510">
        <f>DJ510</f>
        <v>0</v>
      </c>
      <c r="BL510">
        <f>M510</f>
        <v>0</v>
      </c>
      <c r="BM510">
        <f>BI510*BJ510*BK510</f>
        <v>0</v>
      </c>
      <c r="BN510">
        <f>(BL510-BD510)/BK510</f>
        <v>0</v>
      </c>
      <c r="BO510">
        <f>(BB510-BH510)/BH510</f>
        <v>0</v>
      </c>
      <c r="BP510">
        <f>BA510/(BC510+BA510/BH510)</f>
        <v>0</v>
      </c>
      <c r="BQ510" t="s">
        <v>439</v>
      </c>
      <c r="BR510">
        <v>0</v>
      </c>
      <c r="BS510">
        <f>IF(BR510&lt;&gt;0, BR510, BP510)</f>
        <v>0</v>
      </c>
      <c r="BT510">
        <f>1-BS510/BH510</f>
        <v>0</v>
      </c>
      <c r="BU510">
        <f>(BH510-BG510)/(BH510-BS510)</f>
        <v>0</v>
      </c>
      <c r="BV510">
        <f>(BB510-BH510)/(BB510-BS510)</f>
        <v>0</v>
      </c>
      <c r="BW510">
        <f>(BH510-BG510)/(BH510-BA510)</f>
        <v>0</v>
      </c>
      <c r="BX510">
        <f>(BB510-BH510)/(BB510-BA510)</f>
        <v>0</v>
      </c>
      <c r="BY510">
        <f>(BU510*BS510/BG510)</f>
        <v>0</v>
      </c>
      <c r="BZ510">
        <f>(1-BY510)</f>
        <v>0</v>
      </c>
      <c r="DI510">
        <f>$B$11*EH510+$C$11*EI510+$F$11*ET510*(1-EW510)</f>
        <v>0</v>
      </c>
      <c r="DJ510">
        <f>DI510*DK510</f>
        <v>0</v>
      </c>
      <c r="DK510">
        <f>($B$11*$D$9+$C$11*$D$9+$F$11*((FG510+EY510)/MAX(FG510+EY510+FH510, 0.1)*$I$9+FH510/MAX(FG510+EY510+FH510, 0.1)*$J$9))/($B$11+$C$11+$F$11)</f>
        <v>0</v>
      </c>
      <c r="DL510">
        <f>($B$11*$K$9+$C$11*$K$9+$F$11*((FG510+EY510)/MAX(FG510+EY510+FH510, 0.1)*$P$9+FH510/MAX(FG510+EY510+FH510, 0.1)*$Q$9))/($B$11+$C$11+$F$11)</f>
        <v>0</v>
      </c>
      <c r="DM510">
        <v>5.36</v>
      </c>
      <c r="DN510">
        <v>0.5</v>
      </c>
      <c r="DO510" t="s">
        <v>440</v>
      </c>
      <c r="DP510">
        <v>2</v>
      </c>
      <c r="DQ510" t="b">
        <v>1</v>
      </c>
      <c r="DR510">
        <v>1758656571</v>
      </c>
      <c r="DS510">
        <v>257.4447777777778</v>
      </c>
      <c r="DT510">
        <v>247.7326296296296</v>
      </c>
      <c r="DU510">
        <v>24.59635925925926</v>
      </c>
      <c r="DV510">
        <v>19.85754444444444</v>
      </c>
      <c r="DW510">
        <v>257.2494444444444</v>
      </c>
      <c r="DX510">
        <v>24.43807777777777</v>
      </c>
      <c r="DY510">
        <v>500.0070740740741</v>
      </c>
      <c r="DZ510">
        <v>90.41215555555556</v>
      </c>
      <c r="EA510">
        <v>0.0299915</v>
      </c>
      <c r="EB510">
        <v>30.68093703703703</v>
      </c>
      <c r="EC510">
        <v>30.01217407407407</v>
      </c>
      <c r="ED510">
        <v>999.9000000000001</v>
      </c>
      <c r="EE510">
        <v>0</v>
      </c>
      <c r="EF510">
        <v>0</v>
      </c>
      <c r="EG510">
        <v>9999.626666666665</v>
      </c>
      <c r="EH510">
        <v>0</v>
      </c>
      <c r="EI510">
        <v>11.6912</v>
      </c>
      <c r="EJ510">
        <v>9.712155185185184</v>
      </c>
      <c r="EK510">
        <v>263.9364814814815</v>
      </c>
      <c r="EL510">
        <v>252.7516666666667</v>
      </c>
      <c r="EM510">
        <v>4.738809259259259</v>
      </c>
      <c r="EN510">
        <v>247.7326296296296</v>
      </c>
      <c r="EO510">
        <v>19.85754444444444</v>
      </c>
      <c r="EP510">
        <v>2.223810370370371</v>
      </c>
      <c r="EQ510">
        <v>1.795364074074074</v>
      </c>
      <c r="ER510">
        <v>19.13488888888889</v>
      </c>
      <c r="ES510">
        <v>15.74648518518519</v>
      </c>
      <c r="ET510">
        <v>1999.997407407407</v>
      </c>
      <c r="EU510">
        <v>0.9799975555555555</v>
      </c>
      <c r="EV510">
        <v>0.02000215555555555</v>
      </c>
      <c r="EW510">
        <v>0</v>
      </c>
      <c r="EX510">
        <v>962.1007037037037</v>
      </c>
      <c r="EY510">
        <v>5.00097</v>
      </c>
      <c r="EZ510">
        <v>19457.29259259259</v>
      </c>
      <c r="FA510">
        <v>16707.55185185185</v>
      </c>
      <c r="FB510">
        <v>40.81199999999999</v>
      </c>
      <c r="FC510">
        <v>41.125</v>
      </c>
      <c r="FD510">
        <v>40.70099999999999</v>
      </c>
      <c r="FE510">
        <v>40.75</v>
      </c>
      <c r="FF510">
        <v>41.4324074074074</v>
      </c>
      <c r="FG510">
        <v>1955.08962962963</v>
      </c>
      <c r="FH510">
        <v>39.9</v>
      </c>
      <c r="FI510">
        <v>0</v>
      </c>
      <c r="FJ510">
        <v>1758656580</v>
      </c>
      <c r="FK510">
        <v>0</v>
      </c>
      <c r="FL510">
        <v>962.1573846153848</v>
      </c>
      <c r="FM510">
        <v>12.37011965165089</v>
      </c>
      <c r="FN510">
        <v>234.8649569675997</v>
      </c>
      <c r="FO510">
        <v>19458.06923076923</v>
      </c>
      <c r="FP510">
        <v>15</v>
      </c>
      <c r="FQ510">
        <v>0</v>
      </c>
      <c r="FR510" t="s">
        <v>441</v>
      </c>
      <c r="FS510">
        <v>1747247426.5</v>
      </c>
      <c r="FT510">
        <v>1747247420.5</v>
      </c>
      <c r="FU510">
        <v>0</v>
      </c>
      <c r="FV510">
        <v>1.027</v>
      </c>
      <c r="FW510">
        <v>0.031</v>
      </c>
      <c r="FX510">
        <v>0.02</v>
      </c>
      <c r="FY510">
        <v>0.05</v>
      </c>
      <c r="FZ510">
        <v>420</v>
      </c>
      <c r="GA510">
        <v>16</v>
      </c>
      <c r="GB510">
        <v>0.01</v>
      </c>
      <c r="GC510">
        <v>0.1</v>
      </c>
      <c r="GD510">
        <v>9.251214999999998</v>
      </c>
      <c r="GE510">
        <v>6.808237373358333</v>
      </c>
      <c r="GF510">
        <v>0.6657733761235874</v>
      </c>
      <c r="GG510">
        <v>0</v>
      </c>
      <c r="GH510">
        <v>961.328</v>
      </c>
      <c r="GI510">
        <v>11.55712759281711</v>
      </c>
      <c r="GJ510">
        <v>1.155138723525548</v>
      </c>
      <c r="GK510">
        <v>-1</v>
      </c>
      <c r="GL510">
        <v>4.734986999999999</v>
      </c>
      <c r="GM510">
        <v>0.06827369606004136</v>
      </c>
      <c r="GN510">
        <v>0.006979411579782399</v>
      </c>
      <c r="GO510">
        <v>1</v>
      </c>
      <c r="GP510">
        <v>1</v>
      </c>
      <c r="GQ510">
        <v>2</v>
      </c>
      <c r="GR510" t="s">
        <v>442</v>
      </c>
      <c r="GS510">
        <v>3.13554</v>
      </c>
      <c r="GT510">
        <v>2.69023</v>
      </c>
      <c r="GU510">
        <v>0.0584788</v>
      </c>
      <c r="GV510">
        <v>0.0556254</v>
      </c>
      <c r="GW510">
        <v>0.108168</v>
      </c>
      <c r="GX510">
        <v>0.0919582</v>
      </c>
      <c r="GY510">
        <v>29934.7</v>
      </c>
      <c r="GZ510">
        <v>30082.7</v>
      </c>
      <c r="HA510">
        <v>29554</v>
      </c>
      <c r="HB510">
        <v>29436.5</v>
      </c>
      <c r="HC510">
        <v>34819</v>
      </c>
      <c r="HD510">
        <v>35410.7</v>
      </c>
      <c r="HE510">
        <v>41587.5</v>
      </c>
      <c r="HF510">
        <v>41825.9</v>
      </c>
      <c r="HG510">
        <v>1.92738</v>
      </c>
      <c r="HH510">
        <v>1.87363</v>
      </c>
      <c r="HI510">
        <v>0.0959188</v>
      </c>
      <c r="HJ510">
        <v>0</v>
      </c>
      <c r="HK510">
        <v>28.4507</v>
      </c>
      <c r="HL510">
        <v>999.9</v>
      </c>
      <c r="HM510">
        <v>48.8</v>
      </c>
      <c r="HN510">
        <v>31.3</v>
      </c>
      <c r="HO510">
        <v>24.7703</v>
      </c>
      <c r="HP510">
        <v>61.8904</v>
      </c>
      <c r="HQ510">
        <v>25.8053</v>
      </c>
      <c r="HR510">
        <v>1</v>
      </c>
      <c r="HS510">
        <v>0.06375</v>
      </c>
      <c r="HT510">
        <v>-0.750528</v>
      </c>
      <c r="HU510">
        <v>20.3373</v>
      </c>
      <c r="HV510">
        <v>5.21474</v>
      </c>
      <c r="HW510">
        <v>12.0129</v>
      </c>
      <c r="HX510">
        <v>4.9883</v>
      </c>
      <c r="HY510">
        <v>3.28775</v>
      </c>
      <c r="HZ510">
        <v>9999</v>
      </c>
      <c r="IA510">
        <v>9999</v>
      </c>
      <c r="IB510">
        <v>9999</v>
      </c>
      <c r="IC510">
        <v>999.9</v>
      </c>
      <c r="ID510">
        <v>1.86762</v>
      </c>
      <c r="IE510">
        <v>1.86667</v>
      </c>
      <c r="IF510">
        <v>1.866</v>
      </c>
      <c r="IG510">
        <v>1.866</v>
      </c>
      <c r="IH510">
        <v>1.86784</v>
      </c>
      <c r="II510">
        <v>1.87028</v>
      </c>
      <c r="IJ510">
        <v>1.86892</v>
      </c>
      <c r="IK510">
        <v>1.87042</v>
      </c>
      <c r="IL510">
        <v>0</v>
      </c>
      <c r="IM510">
        <v>0</v>
      </c>
      <c r="IN510">
        <v>0</v>
      </c>
      <c r="IO510">
        <v>0</v>
      </c>
      <c r="IP510" t="s">
        <v>443</v>
      </c>
      <c r="IQ510" t="s">
        <v>444</v>
      </c>
      <c r="IR510" t="s">
        <v>445</v>
      </c>
      <c r="IS510" t="s">
        <v>445</v>
      </c>
      <c r="IT510" t="s">
        <v>445</v>
      </c>
      <c r="IU510" t="s">
        <v>445</v>
      </c>
      <c r="IV510">
        <v>0</v>
      </c>
      <c r="IW510">
        <v>100</v>
      </c>
      <c r="IX510">
        <v>100</v>
      </c>
      <c r="IY510">
        <v>0.195</v>
      </c>
      <c r="IZ510">
        <v>0.1584</v>
      </c>
      <c r="JA510">
        <v>0.1520806729546384</v>
      </c>
      <c r="JB510">
        <v>0.0003178419753343253</v>
      </c>
      <c r="JC510">
        <v>-6.012475575984678E-07</v>
      </c>
      <c r="JD510">
        <v>7.594320938325871E-11</v>
      </c>
      <c r="JE510">
        <v>-0.06537213769188976</v>
      </c>
      <c r="JF510">
        <v>-0.002779077146552394</v>
      </c>
      <c r="JG510">
        <v>0.0007843295920201409</v>
      </c>
      <c r="JH510">
        <v>-1.211717912536145E-05</v>
      </c>
      <c r="JI510">
        <v>4</v>
      </c>
      <c r="JJ510">
        <v>2338</v>
      </c>
      <c r="JK510">
        <v>1</v>
      </c>
      <c r="JL510">
        <v>27</v>
      </c>
      <c r="JM510">
        <v>190152.5</v>
      </c>
      <c r="JN510">
        <v>190152.6</v>
      </c>
      <c r="JO510">
        <v>0.598145</v>
      </c>
      <c r="JP510">
        <v>2.30103</v>
      </c>
      <c r="JQ510">
        <v>1.39771</v>
      </c>
      <c r="JR510">
        <v>2.34497</v>
      </c>
      <c r="JS510">
        <v>1.49536</v>
      </c>
      <c r="JT510">
        <v>2.55737</v>
      </c>
      <c r="JU510">
        <v>36.34</v>
      </c>
      <c r="JV510">
        <v>24.0612</v>
      </c>
      <c r="JW510">
        <v>18</v>
      </c>
      <c r="JX510">
        <v>489.664</v>
      </c>
      <c r="JY510">
        <v>445.939</v>
      </c>
      <c r="JZ510">
        <v>29.3027</v>
      </c>
      <c r="KA510">
        <v>28.4147</v>
      </c>
      <c r="KB510">
        <v>30</v>
      </c>
      <c r="KC510">
        <v>28.2531</v>
      </c>
      <c r="KD510">
        <v>28.1841</v>
      </c>
      <c r="KE510">
        <v>11.9259</v>
      </c>
      <c r="KF510">
        <v>25.6488</v>
      </c>
      <c r="KG510">
        <v>53.7587</v>
      </c>
      <c r="KH510">
        <v>29.2999</v>
      </c>
      <c r="KI510">
        <v>199.612</v>
      </c>
      <c r="KJ510">
        <v>19.9048</v>
      </c>
      <c r="KK510">
        <v>101.006</v>
      </c>
      <c r="KL510">
        <v>100.572</v>
      </c>
    </row>
    <row r="511" spans="1:298">
      <c r="A511">
        <v>495</v>
      </c>
      <c r="B511">
        <v>1758656583.5</v>
      </c>
      <c r="C511">
        <v>14957.5</v>
      </c>
      <c r="D511" t="s">
        <v>1439</v>
      </c>
      <c r="E511" t="s">
        <v>1440</v>
      </c>
      <c r="F511">
        <v>5</v>
      </c>
      <c r="G511" t="s">
        <v>1412</v>
      </c>
      <c r="H511" t="s">
        <v>437</v>
      </c>
      <c r="I511" t="s">
        <v>438</v>
      </c>
      <c r="J511">
        <v>1758656575.714286</v>
      </c>
      <c r="K511">
        <f>(L511)/1000</f>
        <v>0</v>
      </c>
      <c r="L511">
        <f>IF(DQ511, AO511, AI511)</f>
        <v>0</v>
      </c>
      <c r="M511">
        <f>IF(DQ511, AJ511, AH511)</f>
        <v>0</v>
      </c>
      <c r="N511">
        <f>DS511 - IF(AV511&gt;1, M511*DM511*100.0/(AX511), 0)</f>
        <v>0</v>
      </c>
      <c r="O511">
        <f>((U511-K511/2)*N511-M511)/(U511+K511/2)</f>
        <v>0</v>
      </c>
      <c r="P511">
        <f>O511*(DZ511+EA511)/1000.0</f>
        <v>0</v>
      </c>
      <c r="Q511">
        <f>(DS511 - IF(AV511&gt;1, M511*DM511*100.0/(AX511), 0))*(DZ511+EA511)/1000.0</f>
        <v>0</v>
      </c>
      <c r="R511">
        <f>2.0/((1/T511-1/S511)+SIGN(T511)*SQRT((1/T511-1/S511)*(1/T511-1/S511) + 4*DN511/((DN511+1)*(DN511+1))*(2*1/T511*1/S511-1/S511*1/S511)))</f>
        <v>0</v>
      </c>
      <c r="S511">
        <f>IF(LEFT(DO511,1)&lt;&gt;"0",IF(LEFT(DO511,1)="1",3.0,DP511),$D$5+$E$5*(EG511*DZ511/($K$5*1000))+$F$5*(EG511*DZ511/($K$5*1000))*MAX(MIN(DM511,$J$5),$I$5)*MAX(MIN(DM511,$J$5),$I$5)+$G$5*MAX(MIN(DM511,$J$5),$I$5)*(EG511*DZ511/($K$5*1000))+$H$5*(EG511*DZ511/($K$5*1000))*(EG511*DZ511/($K$5*1000)))</f>
        <v>0</v>
      </c>
      <c r="T511">
        <f>K511*(1000-(1000*0.61365*exp(17.502*X511/(240.97+X511))/(DZ511+EA511)+DU511)/2)/(1000*0.61365*exp(17.502*X511/(240.97+X511))/(DZ511+EA511)-DU511)</f>
        <v>0</v>
      </c>
      <c r="U511">
        <f>1/((DN511+1)/(R511/1.6)+1/(S511/1.37)) + DN511/((DN511+1)/(R511/1.6) + DN511/(S511/1.37))</f>
        <v>0</v>
      </c>
      <c r="V511">
        <f>(DI511*DL511)</f>
        <v>0</v>
      </c>
      <c r="W511">
        <f>(EB511+(V511+2*0.95*5.67E-8*(((EB511+$B$7)+273)^4-(EB511+273)^4)-44100*K511)/(1.84*29.3*S511+8*0.95*5.67E-8*(EB511+273)^3))</f>
        <v>0</v>
      </c>
      <c r="X511">
        <f>($C$7*EC511+$D$7*ED511+$E$7*W511)</f>
        <v>0</v>
      </c>
      <c r="Y511">
        <f>0.61365*exp(17.502*X511/(240.97+X511))</f>
        <v>0</v>
      </c>
      <c r="Z511">
        <f>(AA511/AB511*100)</f>
        <v>0</v>
      </c>
      <c r="AA511">
        <f>DU511*(DZ511+EA511)/1000</f>
        <v>0</v>
      </c>
      <c r="AB511">
        <f>0.61365*exp(17.502*EB511/(240.97+EB511))</f>
        <v>0</v>
      </c>
      <c r="AC511">
        <f>(Y511-DU511*(DZ511+EA511)/1000)</f>
        <v>0</v>
      </c>
      <c r="AD511">
        <f>(-K511*44100)</f>
        <v>0</v>
      </c>
      <c r="AE511">
        <f>2*29.3*S511*0.92*(EB511-X511)</f>
        <v>0</v>
      </c>
      <c r="AF511">
        <f>2*0.95*5.67E-8*(((EB511+$B$7)+273)^4-(X511+273)^4)</f>
        <v>0</v>
      </c>
      <c r="AG511">
        <f>V511+AF511+AD511+AE511</f>
        <v>0</v>
      </c>
      <c r="AH511">
        <f>DY511*AV511*(DT511-DS511*(1000-AV511*DV511)/(1000-AV511*DU511))/(100*DM511)</f>
        <v>0</v>
      </c>
      <c r="AI511">
        <f>1000*DY511*AV511*(DU511-DV511)/(100*DM511*(1000-AV511*DU511))</f>
        <v>0</v>
      </c>
      <c r="AJ511">
        <f>(AK511 - AL511 - DZ511*1E3/(8.314*(EB511+273.15)) * AN511/DY511 * AM511) * DY511/(100*DM511) * (1000 - DV511)/1000</f>
        <v>0</v>
      </c>
      <c r="AK511">
        <v>221.692916562298</v>
      </c>
      <c r="AL511">
        <v>226.2797636363635</v>
      </c>
      <c r="AM511">
        <v>-3.142405760233896</v>
      </c>
      <c r="AN511">
        <v>64.96185093379182</v>
      </c>
      <c r="AO511">
        <f>(AQ511 - AP511 + DZ511*1E3/(8.314*(EB511+273.15)) * AS511/DY511 * AR511) * DY511/(100*DM511) * 1000/(1000 - AQ511)</f>
        <v>0</v>
      </c>
      <c r="AP511">
        <v>19.82548288744938</v>
      </c>
      <c r="AQ511">
        <v>24.60543272727273</v>
      </c>
      <c r="AR511">
        <v>-2.653015663706923E-06</v>
      </c>
      <c r="AS511">
        <v>107.1775153864374</v>
      </c>
      <c r="AT511">
        <v>0</v>
      </c>
      <c r="AU511">
        <v>0</v>
      </c>
      <c r="AV511">
        <f>IF(AT511*$H$13&gt;=AX511,1.0,(AX511/(AX511-AT511*$H$13)))</f>
        <v>0</v>
      </c>
      <c r="AW511">
        <f>(AV511-1)*100</f>
        <v>0</v>
      </c>
      <c r="AX511">
        <f>MAX(0,($B$13+$C$13*EG511)/(1+$D$13*EG511)*DZ511/(EB511+273)*$E$13)</f>
        <v>0</v>
      </c>
      <c r="AY511" t="s">
        <v>439</v>
      </c>
      <c r="AZ511" t="s">
        <v>439</v>
      </c>
      <c r="BA511">
        <v>0</v>
      </c>
      <c r="BB511">
        <v>0</v>
      </c>
      <c r="BC511">
        <f>1-BA511/BB511</f>
        <v>0</v>
      </c>
      <c r="BD511">
        <v>0</v>
      </c>
      <c r="BE511" t="s">
        <v>439</v>
      </c>
      <c r="BF511" t="s">
        <v>439</v>
      </c>
      <c r="BG511">
        <v>0</v>
      </c>
      <c r="BH511">
        <v>0</v>
      </c>
      <c r="BI511">
        <f>1-BG511/BH511</f>
        <v>0</v>
      </c>
      <c r="BJ511">
        <v>0.5</v>
      </c>
      <c r="BK511">
        <f>DJ511</f>
        <v>0</v>
      </c>
      <c r="BL511">
        <f>M511</f>
        <v>0</v>
      </c>
      <c r="BM511">
        <f>BI511*BJ511*BK511</f>
        <v>0</v>
      </c>
      <c r="BN511">
        <f>(BL511-BD511)/BK511</f>
        <v>0</v>
      </c>
      <c r="BO511">
        <f>(BB511-BH511)/BH511</f>
        <v>0</v>
      </c>
      <c r="BP511">
        <f>BA511/(BC511+BA511/BH511)</f>
        <v>0</v>
      </c>
      <c r="BQ511" t="s">
        <v>439</v>
      </c>
      <c r="BR511">
        <v>0</v>
      </c>
      <c r="BS511">
        <f>IF(BR511&lt;&gt;0, BR511, BP511)</f>
        <v>0</v>
      </c>
      <c r="BT511">
        <f>1-BS511/BH511</f>
        <v>0</v>
      </c>
      <c r="BU511">
        <f>(BH511-BG511)/(BH511-BS511)</f>
        <v>0</v>
      </c>
      <c r="BV511">
        <f>(BB511-BH511)/(BB511-BS511)</f>
        <v>0</v>
      </c>
      <c r="BW511">
        <f>(BH511-BG511)/(BH511-BA511)</f>
        <v>0</v>
      </c>
      <c r="BX511">
        <f>(BB511-BH511)/(BB511-BA511)</f>
        <v>0</v>
      </c>
      <c r="BY511">
        <f>(BU511*BS511/BG511)</f>
        <v>0</v>
      </c>
      <c r="BZ511">
        <f>(1-BY511)</f>
        <v>0</v>
      </c>
      <c r="DI511">
        <f>$B$11*EH511+$C$11*EI511+$F$11*ET511*(1-EW511)</f>
        <v>0</v>
      </c>
      <c r="DJ511">
        <f>DI511*DK511</f>
        <v>0</v>
      </c>
      <c r="DK511">
        <f>($B$11*$D$9+$C$11*$D$9+$F$11*((FG511+EY511)/MAX(FG511+EY511+FH511, 0.1)*$I$9+FH511/MAX(FG511+EY511+FH511, 0.1)*$J$9))/($B$11+$C$11+$F$11)</f>
        <v>0</v>
      </c>
      <c r="DL511">
        <f>($B$11*$K$9+$C$11*$K$9+$F$11*((FG511+EY511)/MAX(FG511+EY511+FH511, 0.1)*$P$9+FH511/MAX(FG511+EY511+FH511, 0.1)*$Q$9))/($B$11+$C$11+$F$11)</f>
        <v>0</v>
      </c>
      <c r="DM511">
        <v>5.36</v>
      </c>
      <c r="DN511">
        <v>0.5</v>
      </c>
      <c r="DO511" t="s">
        <v>440</v>
      </c>
      <c r="DP511">
        <v>2</v>
      </c>
      <c r="DQ511" t="b">
        <v>1</v>
      </c>
      <c r="DR511">
        <v>1758656575.714286</v>
      </c>
      <c r="DS511">
        <v>242.9639642857142</v>
      </c>
      <c r="DT511">
        <v>232.5705357142857</v>
      </c>
      <c r="DU511">
        <v>24.60231428571428</v>
      </c>
      <c r="DV511">
        <v>19.84886785714286</v>
      </c>
      <c r="DW511">
        <v>242.7691785714286</v>
      </c>
      <c r="DX511">
        <v>24.44396071428571</v>
      </c>
      <c r="DY511">
        <v>500.0306428571429</v>
      </c>
      <c r="DZ511">
        <v>90.41247500000001</v>
      </c>
      <c r="EA511">
        <v>0.02987485357142857</v>
      </c>
      <c r="EB511">
        <v>30.67804642857143</v>
      </c>
      <c r="EC511">
        <v>30.00970714285714</v>
      </c>
      <c r="ED511">
        <v>999.9000000000002</v>
      </c>
      <c r="EE511">
        <v>0</v>
      </c>
      <c r="EF511">
        <v>0</v>
      </c>
      <c r="EG511">
        <v>10000.44357142857</v>
      </c>
      <c r="EH511">
        <v>0</v>
      </c>
      <c r="EI511">
        <v>11.6912</v>
      </c>
      <c r="EJ511">
        <v>10.39349642857143</v>
      </c>
      <c r="EK511">
        <v>249.0921785714285</v>
      </c>
      <c r="EL511">
        <v>237.2803571428571</v>
      </c>
      <c r="EM511">
        <v>4.753439285714286</v>
      </c>
      <c r="EN511">
        <v>232.5705357142857</v>
      </c>
      <c r="EO511">
        <v>19.84886785714286</v>
      </c>
      <c r="EP511">
        <v>2.224356785714286</v>
      </c>
      <c r="EQ511">
        <v>1.794586071428572</v>
      </c>
      <c r="ER511">
        <v>19.13882142857143</v>
      </c>
      <c r="ES511">
        <v>15.73971428571429</v>
      </c>
      <c r="ET511">
        <v>2000.008928571429</v>
      </c>
      <c r="EU511">
        <v>0.9799976428571426</v>
      </c>
      <c r="EV511">
        <v>0.02000202857142857</v>
      </c>
      <c r="EW511">
        <v>0</v>
      </c>
      <c r="EX511">
        <v>963.0339999999999</v>
      </c>
      <c r="EY511">
        <v>5.00097</v>
      </c>
      <c r="EZ511">
        <v>19476.375</v>
      </c>
      <c r="FA511">
        <v>16707.65</v>
      </c>
      <c r="FB511">
        <v>40.81199999999999</v>
      </c>
      <c r="FC511">
        <v>41.125</v>
      </c>
      <c r="FD511">
        <v>40.70275</v>
      </c>
      <c r="FE511">
        <v>40.75</v>
      </c>
      <c r="FF511">
        <v>41.43257142857142</v>
      </c>
      <c r="FG511">
        <v>1955.100714285715</v>
      </c>
      <c r="FH511">
        <v>39.9</v>
      </c>
      <c r="FI511">
        <v>0</v>
      </c>
      <c r="FJ511">
        <v>1758656584.8</v>
      </c>
      <c r="FK511">
        <v>0</v>
      </c>
      <c r="FL511">
        <v>963.1054615384617</v>
      </c>
      <c r="FM511">
        <v>12.12321369955832</v>
      </c>
      <c r="FN511">
        <v>254.4854702429766</v>
      </c>
      <c r="FO511">
        <v>19477.55769230769</v>
      </c>
      <c r="FP511">
        <v>15</v>
      </c>
      <c r="FQ511">
        <v>0</v>
      </c>
      <c r="FR511" t="s">
        <v>441</v>
      </c>
      <c r="FS511">
        <v>1747247426.5</v>
      </c>
      <c r="FT511">
        <v>1747247420.5</v>
      </c>
      <c r="FU511">
        <v>0</v>
      </c>
      <c r="FV511">
        <v>1.027</v>
      </c>
      <c r="FW511">
        <v>0.031</v>
      </c>
      <c r="FX511">
        <v>0.02</v>
      </c>
      <c r="FY511">
        <v>0.05</v>
      </c>
      <c r="FZ511">
        <v>420</v>
      </c>
      <c r="GA511">
        <v>16</v>
      </c>
      <c r="GB511">
        <v>0.01</v>
      </c>
      <c r="GC511">
        <v>0.1</v>
      </c>
      <c r="GD511">
        <v>9.99301975609756</v>
      </c>
      <c r="GE511">
        <v>8.038652404181189</v>
      </c>
      <c r="GF511">
        <v>0.8181035275100155</v>
      </c>
      <c r="GG511">
        <v>0</v>
      </c>
      <c r="GH511">
        <v>962.3865882352941</v>
      </c>
      <c r="GI511">
        <v>12.00635600849504</v>
      </c>
      <c r="GJ511">
        <v>1.1968789097346</v>
      </c>
      <c r="GK511">
        <v>-1</v>
      </c>
      <c r="GL511">
        <v>4.745915609756098</v>
      </c>
      <c r="GM511">
        <v>0.1562642508710802</v>
      </c>
      <c r="GN511">
        <v>0.01684710397762991</v>
      </c>
      <c r="GO511">
        <v>0</v>
      </c>
      <c r="GP511">
        <v>0</v>
      </c>
      <c r="GQ511">
        <v>2</v>
      </c>
      <c r="GR511" t="s">
        <v>482</v>
      </c>
      <c r="GS511">
        <v>3.13557</v>
      </c>
      <c r="GT511">
        <v>2.68992</v>
      </c>
      <c r="GU511">
        <v>0.0551254</v>
      </c>
      <c r="GV511">
        <v>0.0520313</v>
      </c>
      <c r="GW511">
        <v>0.108159</v>
      </c>
      <c r="GX511">
        <v>0.0918901</v>
      </c>
      <c r="GY511">
        <v>30041.2</v>
      </c>
      <c r="GZ511">
        <v>30197.1</v>
      </c>
      <c r="HA511">
        <v>29553.9</v>
      </c>
      <c r="HB511">
        <v>29436.5</v>
      </c>
      <c r="HC511">
        <v>34819.1</v>
      </c>
      <c r="HD511">
        <v>35413.3</v>
      </c>
      <c r="HE511">
        <v>41587.3</v>
      </c>
      <c r="HF511">
        <v>41825.9</v>
      </c>
      <c r="HG511">
        <v>1.9274</v>
      </c>
      <c r="HH511">
        <v>1.87345</v>
      </c>
      <c r="HI511">
        <v>0.094682</v>
      </c>
      <c r="HJ511">
        <v>0</v>
      </c>
      <c r="HK511">
        <v>28.4507</v>
      </c>
      <c r="HL511">
        <v>999.9</v>
      </c>
      <c r="HM511">
        <v>48.8</v>
      </c>
      <c r="HN511">
        <v>31.3</v>
      </c>
      <c r="HO511">
        <v>24.7699</v>
      </c>
      <c r="HP511">
        <v>62.0804</v>
      </c>
      <c r="HQ511">
        <v>25.7452</v>
      </c>
      <c r="HR511">
        <v>1</v>
      </c>
      <c r="HS511">
        <v>0.0641972</v>
      </c>
      <c r="HT511">
        <v>-0.756966</v>
      </c>
      <c r="HU511">
        <v>20.3371</v>
      </c>
      <c r="HV511">
        <v>5.21474</v>
      </c>
      <c r="HW511">
        <v>12.0128</v>
      </c>
      <c r="HX511">
        <v>4.98825</v>
      </c>
      <c r="HY511">
        <v>3.28778</v>
      </c>
      <c r="HZ511">
        <v>9999</v>
      </c>
      <c r="IA511">
        <v>9999</v>
      </c>
      <c r="IB511">
        <v>9999</v>
      </c>
      <c r="IC511">
        <v>999.9</v>
      </c>
      <c r="ID511">
        <v>1.86764</v>
      </c>
      <c r="IE511">
        <v>1.86671</v>
      </c>
      <c r="IF511">
        <v>1.86601</v>
      </c>
      <c r="IG511">
        <v>1.866</v>
      </c>
      <c r="IH511">
        <v>1.86788</v>
      </c>
      <c r="II511">
        <v>1.87028</v>
      </c>
      <c r="IJ511">
        <v>1.86895</v>
      </c>
      <c r="IK511">
        <v>1.87043</v>
      </c>
      <c r="IL511">
        <v>0</v>
      </c>
      <c r="IM511">
        <v>0</v>
      </c>
      <c r="IN511">
        <v>0</v>
      </c>
      <c r="IO511">
        <v>0</v>
      </c>
      <c r="IP511" t="s">
        <v>443</v>
      </c>
      <c r="IQ511" t="s">
        <v>444</v>
      </c>
      <c r="IR511" t="s">
        <v>445</v>
      </c>
      <c r="IS511" t="s">
        <v>445</v>
      </c>
      <c r="IT511" t="s">
        <v>445</v>
      </c>
      <c r="IU511" t="s">
        <v>445</v>
      </c>
      <c r="IV511">
        <v>0</v>
      </c>
      <c r="IW511">
        <v>100</v>
      </c>
      <c r="IX511">
        <v>100</v>
      </c>
      <c r="IY511">
        <v>0.194</v>
      </c>
      <c r="IZ511">
        <v>0.1584</v>
      </c>
      <c r="JA511">
        <v>0.1520806729546384</v>
      </c>
      <c r="JB511">
        <v>0.0003178419753343253</v>
      </c>
      <c r="JC511">
        <v>-6.012475575984678E-07</v>
      </c>
      <c r="JD511">
        <v>7.594320938325871E-11</v>
      </c>
      <c r="JE511">
        <v>-0.06537213769188976</v>
      </c>
      <c r="JF511">
        <v>-0.002779077146552394</v>
      </c>
      <c r="JG511">
        <v>0.0007843295920201409</v>
      </c>
      <c r="JH511">
        <v>-1.211717912536145E-05</v>
      </c>
      <c r="JI511">
        <v>4</v>
      </c>
      <c r="JJ511">
        <v>2338</v>
      </c>
      <c r="JK511">
        <v>1</v>
      </c>
      <c r="JL511">
        <v>27</v>
      </c>
      <c r="JM511">
        <v>190152.6</v>
      </c>
      <c r="JN511">
        <v>190152.7</v>
      </c>
      <c r="JO511">
        <v>0.565186</v>
      </c>
      <c r="JP511">
        <v>2.30713</v>
      </c>
      <c r="JQ511">
        <v>1.39771</v>
      </c>
      <c r="JR511">
        <v>2.34985</v>
      </c>
      <c r="JS511">
        <v>1.49536</v>
      </c>
      <c r="JT511">
        <v>2.69043</v>
      </c>
      <c r="JU511">
        <v>36.34</v>
      </c>
      <c r="JV511">
        <v>24.0612</v>
      </c>
      <c r="JW511">
        <v>18</v>
      </c>
      <c r="JX511">
        <v>489.679</v>
      </c>
      <c r="JY511">
        <v>445.83</v>
      </c>
      <c r="JZ511">
        <v>29.2905</v>
      </c>
      <c r="KA511">
        <v>28.4147</v>
      </c>
      <c r="KB511">
        <v>30.0001</v>
      </c>
      <c r="KC511">
        <v>28.2531</v>
      </c>
      <c r="KD511">
        <v>28.1841</v>
      </c>
      <c r="KE511">
        <v>11.2416</v>
      </c>
      <c r="KF511">
        <v>25.6488</v>
      </c>
      <c r="KG511">
        <v>53.7587</v>
      </c>
      <c r="KH511">
        <v>29.2899</v>
      </c>
      <c r="KI511">
        <v>179.576</v>
      </c>
      <c r="KJ511">
        <v>19.9006</v>
      </c>
      <c r="KK511">
        <v>101.005</v>
      </c>
      <c r="KL511">
        <v>100.572</v>
      </c>
    </row>
    <row r="512" spans="1:298">
      <c r="A512">
        <v>496</v>
      </c>
      <c r="B512">
        <v>1758656588.5</v>
      </c>
      <c r="C512">
        <v>14962.5</v>
      </c>
      <c r="D512" t="s">
        <v>1441</v>
      </c>
      <c r="E512" t="s">
        <v>1442</v>
      </c>
      <c r="F512">
        <v>5</v>
      </c>
      <c r="G512" t="s">
        <v>1412</v>
      </c>
      <c r="H512" t="s">
        <v>437</v>
      </c>
      <c r="I512" t="s">
        <v>438</v>
      </c>
      <c r="J512">
        <v>1758656581</v>
      </c>
      <c r="K512">
        <f>(L512)/1000</f>
        <v>0</v>
      </c>
      <c r="L512">
        <f>IF(DQ512, AO512, AI512)</f>
        <v>0</v>
      </c>
      <c r="M512">
        <f>IF(DQ512, AJ512, AH512)</f>
        <v>0</v>
      </c>
      <c r="N512">
        <f>DS512 - IF(AV512&gt;1, M512*DM512*100.0/(AX512), 0)</f>
        <v>0</v>
      </c>
      <c r="O512">
        <f>((U512-K512/2)*N512-M512)/(U512+K512/2)</f>
        <v>0</v>
      </c>
      <c r="P512">
        <f>O512*(DZ512+EA512)/1000.0</f>
        <v>0</v>
      </c>
      <c r="Q512">
        <f>(DS512 - IF(AV512&gt;1, M512*DM512*100.0/(AX512), 0))*(DZ512+EA512)/1000.0</f>
        <v>0</v>
      </c>
      <c r="R512">
        <f>2.0/((1/T512-1/S512)+SIGN(T512)*SQRT((1/T512-1/S512)*(1/T512-1/S512) + 4*DN512/((DN512+1)*(DN512+1))*(2*1/T512*1/S512-1/S512*1/S512)))</f>
        <v>0</v>
      </c>
      <c r="S512">
        <f>IF(LEFT(DO512,1)&lt;&gt;"0",IF(LEFT(DO512,1)="1",3.0,DP512),$D$5+$E$5*(EG512*DZ512/($K$5*1000))+$F$5*(EG512*DZ512/($K$5*1000))*MAX(MIN(DM512,$J$5),$I$5)*MAX(MIN(DM512,$J$5),$I$5)+$G$5*MAX(MIN(DM512,$J$5),$I$5)*(EG512*DZ512/($K$5*1000))+$H$5*(EG512*DZ512/($K$5*1000))*(EG512*DZ512/($K$5*1000)))</f>
        <v>0</v>
      </c>
      <c r="T512">
        <f>K512*(1000-(1000*0.61365*exp(17.502*X512/(240.97+X512))/(DZ512+EA512)+DU512)/2)/(1000*0.61365*exp(17.502*X512/(240.97+X512))/(DZ512+EA512)-DU512)</f>
        <v>0</v>
      </c>
      <c r="U512">
        <f>1/((DN512+1)/(R512/1.6)+1/(S512/1.37)) + DN512/((DN512+1)/(R512/1.6) + DN512/(S512/1.37))</f>
        <v>0</v>
      </c>
      <c r="V512">
        <f>(DI512*DL512)</f>
        <v>0</v>
      </c>
      <c r="W512">
        <f>(EB512+(V512+2*0.95*5.67E-8*(((EB512+$B$7)+273)^4-(EB512+273)^4)-44100*K512)/(1.84*29.3*S512+8*0.95*5.67E-8*(EB512+273)^3))</f>
        <v>0</v>
      </c>
      <c r="X512">
        <f>($C$7*EC512+$D$7*ED512+$E$7*W512)</f>
        <v>0</v>
      </c>
      <c r="Y512">
        <f>0.61365*exp(17.502*X512/(240.97+X512))</f>
        <v>0</v>
      </c>
      <c r="Z512">
        <f>(AA512/AB512*100)</f>
        <v>0</v>
      </c>
      <c r="AA512">
        <f>DU512*(DZ512+EA512)/1000</f>
        <v>0</v>
      </c>
      <c r="AB512">
        <f>0.61365*exp(17.502*EB512/(240.97+EB512))</f>
        <v>0</v>
      </c>
      <c r="AC512">
        <f>(Y512-DU512*(DZ512+EA512)/1000)</f>
        <v>0</v>
      </c>
      <c r="AD512">
        <f>(-K512*44100)</f>
        <v>0</v>
      </c>
      <c r="AE512">
        <f>2*29.3*S512*0.92*(EB512-X512)</f>
        <v>0</v>
      </c>
      <c r="AF512">
        <f>2*0.95*5.67E-8*(((EB512+$B$7)+273)^4-(X512+273)^4)</f>
        <v>0</v>
      </c>
      <c r="AG512">
        <f>V512+AF512+AD512+AE512</f>
        <v>0</v>
      </c>
      <c r="AH512">
        <f>DY512*AV512*(DT512-DS512*(1000-AV512*DV512)/(1000-AV512*DU512))/(100*DM512)</f>
        <v>0</v>
      </c>
      <c r="AI512">
        <f>1000*DY512*AV512*(DU512-DV512)/(100*DM512*(1000-AV512*DU512))</f>
        <v>0</v>
      </c>
      <c r="AJ512">
        <f>(AK512 - AL512 - DZ512*1E3/(8.314*(EB512+273.15)) * AN512/DY512 * AM512) * DY512/(100*DM512) * (1000 - DV512)/1000</f>
        <v>0</v>
      </c>
      <c r="AK512">
        <v>204.9729807793541</v>
      </c>
      <c r="AL512">
        <v>210.3979878787877</v>
      </c>
      <c r="AM512">
        <v>-3.175410161723339</v>
      </c>
      <c r="AN512">
        <v>64.96185093379182</v>
      </c>
      <c r="AO512">
        <f>(AQ512 - AP512 + DZ512*1E3/(8.314*(EB512+273.15)) * AS512/DY512 * AR512) * DY512/(100*DM512) * 1000/(1000 - AQ512)</f>
        <v>0</v>
      </c>
      <c r="AP512">
        <v>19.84514327908234</v>
      </c>
      <c r="AQ512">
        <v>24.61228787878786</v>
      </c>
      <c r="AR512">
        <v>9.971507729951296E-06</v>
      </c>
      <c r="AS512">
        <v>107.1775153864374</v>
      </c>
      <c r="AT512">
        <v>0</v>
      </c>
      <c r="AU512">
        <v>0</v>
      </c>
      <c r="AV512">
        <f>IF(AT512*$H$13&gt;=AX512,1.0,(AX512/(AX512-AT512*$H$13)))</f>
        <v>0</v>
      </c>
      <c r="AW512">
        <f>(AV512-1)*100</f>
        <v>0</v>
      </c>
      <c r="AX512">
        <f>MAX(0,($B$13+$C$13*EG512)/(1+$D$13*EG512)*DZ512/(EB512+273)*$E$13)</f>
        <v>0</v>
      </c>
      <c r="AY512" t="s">
        <v>439</v>
      </c>
      <c r="AZ512" t="s">
        <v>439</v>
      </c>
      <c r="BA512">
        <v>0</v>
      </c>
      <c r="BB512">
        <v>0</v>
      </c>
      <c r="BC512">
        <f>1-BA512/BB512</f>
        <v>0</v>
      </c>
      <c r="BD512">
        <v>0</v>
      </c>
      <c r="BE512" t="s">
        <v>439</v>
      </c>
      <c r="BF512" t="s">
        <v>439</v>
      </c>
      <c r="BG512">
        <v>0</v>
      </c>
      <c r="BH512">
        <v>0</v>
      </c>
      <c r="BI512">
        <f>1-BG512/BH512</f>
        <v>0</v>
      </c>
      <c r="BJ512">
        <v>0.5</v>
      </c>
      <c r="BK512">
        <f>DJ512</f>
        <v>0</v>
      </c>
      <c r="BL512">
        <f>M512</f>
        <v>0</v>
      </c>
      <c r="BM512">
        <f>BI512*BJ512*BK512</f>
        <v>0</v>
      </c>
      <c r="BN512">
        <f>(BL512-BD512)/BK512</f>
        <v>0</v>
      </c>
      <c r="BO512">
        <f>(BB512-BH512)/BH512</f>
        <v>0</v>
      </c>
      <c r="BP512">
        <f>BA512/(BC512+BA512/BH512)</f>
        <v>0</v>
      </c>
      <c r="BQ512" t="s">
        <v>439</v>
      </c>
      <c r="BR512">
        <v>0</v>
      </c>
      <c r="BS512">
        <f>IF(BR512&lt;&gt;0, BR512, BP512)</f>
        <v>0</v>
      </c>
      <c r="BT512">
        <f>1-BS512/BH512</f>
        <v>0</v>
      </c>
      <c r="BU512">
        <f>(BH512-BG512)/(BH512-BS512)</f>
        <v>0</v>
      </c>
      <c r="BV512">
        <f>(BB512-BH512)/(BB512-BS512)</f>
        <v>0</v>
      </c>
      <c r="BW512">
        <f>(BH512-BG512)/(BH512-BA512)</f>
        <v>0</v>
      </c>
      <c r="BX512">
        <f>(BB512-BH512)/(BB512-BA512)</f>
        <v>0</v>
      </c>
      <c r="BY512">
        <f>(BU512*BS512/BG512)</f>
        <v>0</v>
      </c>
      <c r="BZ512">
        <f>(1-BY512)</f>
        <v>0</v>
      </c>
      <c r="DI512">
        <f>$B$11*EH512+$C$11*EI512+$F$11*ET512*(1-EW512)</f>
        <v>0</v>
      </c>
      <c r="DJ512">
        <f>DI512*DK512</f>
        <v>0</v>
      </c>
      <c r="DK512">
        <f>($B$11*$D$9+$C$11*$D$9+$F$11*((FG512+EY512)/MAX(FG512+EY512+FH512, 0.1)*$I$9+FH512/MAX(FG512+EY512+FH512, 0.1)*$J$9))/($B$11+$C$11+$F$11)</f>
        <v>0</v>
      </c>
      <c r="DL512">
        <f>($B$11*$K$9+$C$11*$K$9+$F$11*((FG512+EY512)/MAX(FG512+EY512+FH512, 0.1)*$P$9+FH512/MAX(FG512+EY512+FH512, 0.1)*$Q$9))/($B$11+$C$11+$F$11)</f>
        <v>0</v>
      </c>
      <c r="DM512">
        <v>5.36</v>
      </c>
      <c r="DN512">
        <v>0.5</v>
      </c>
      <c r="DO512" t="s">
        <v>440</v>
      </c>
      <c r="DP512">
        <v>2</v>
      </c>
      <c r="DQ512" t="b">
        <v>1</v>
      </c>
      <c r="DR512">
        <v>1758656581</v>
      </c>
      <c r="DS512">
        <v>226.7825555555555</v>
      </c>
      <c r="DT512">
        <v>215.4385925925926</v>
      </c>
      <c r="DU512">
        <v>24.60638888888889</v>
      </c>
      <c r="DV512">
        <v>19.84361851851851</v>
      </c>
      <c r="DW512">
        <v>226.5886296296296</v>
      </c>
      <c r="DX512">
        <v>24.44798148148148</v>
      </c>
      <c r="DY512">
        <v>499.9846296296296</v>
      </c>
      <c r="DZ512">
        <v>90.41257407407409</v>
      </c>
      <c r="EA512">
        <v>0.0298157962962963</v>
      </c>
      <c r="EB512">
        <v>30.67462962962963</v>
      </c>
      <c r="EC512">
        <v>30.00427037037037</v>
      </c>
      <c r="ED512">
        <v>999.9000000000001</v>
      </c>
      <c r="EE512">
        <v>0</v>
      </c>
      <c r="EF512">
        <v>0</v>
      </c>
      <c r="EG512">
        <v>9999.995185185186</v>
      </c>
      <c r="EH512">
        <v>0</v>
      </c>
      <c r="EI512">
        <v>11.6912</v>
      </c>
      <c r="EJ512">
        <v>11.34400481481481</v>
      </c>
      <c r="EK512">
        <v>232.5037037037037</v>
      </c>
      <c r="EL512">
        <v>219.8002222222222</v>
      </c>
      <c r="EM512">
        <v>4.762778148148148</v>
      </c>
      <c r="EN512">
        <v>215.4385925925926</v>
      </c>
      <c r="EO512">
        <v>19.84361851851851</v>
      </c>
      <c r="EP512">
        <v>2.224727407407407</v>
      </c>
      <c r="EQ512">
        <v>1.794112592592593</v>
      </c>
      <c r="ER512">
        <v>19.1415</v>
      </c>
      <c r="ES512">
        <v>15.73558518518519</v>
      </c>
      <c r="ET512">
        <v>2000.02962962963</v>
      </c>
      <c r="EU512">
        <v>0.9799977777777776</v>
      </c>
      <c r="EV512">
        <v>0.02000183333333333</v>
      </c>
      <c r="EW512">
        <v>0</v>
      </c>
      <c r="EX512">
        <v>964.2299259259258</v>
      </c>
      <c r="EY512">
        <v>5.00097</v>
      </c>
      <c r="EZ512">
        <v>19499.64444444445</v>
      </c>
      <c r="FA512">
        <v>16707.82222222222</v>
      </c>
      <c r="FB512">
        <v>40.81199999999999</v>
      </c>
      <c r="FC512">
        <v>41.125</v>
      </c>
      <c r="FD512">
        <v>40.69866666666666</v>
      </c>
      <c r="FE512">
        <v>40.75</v>
      </c>
      <c r="FF512">
        <v>41.4324074074074</v>
      </c>
      <c r="FG512">
        <v>1955.120740740741</v>
      </c>
      <c r="FH512">
        <v>39.9</v>
      </c>
      <c r="FI512">
        <v>0</v>
      </c>
      <c r="FJ512">
        <v>1758656589.6</v>
      </c>
      <c r="FK512">
        <v>0</v>
      </c>
      <c r="FL512">
        <v>964.150923076923</v>
      </c>
      <c r="FM512">
        <v>13.8886837773089</v>
      </c>
      <c r="FN512">
        <v>271.8427350571976</v>
      </c>
      <c r="FO512">
        <v>19498.53846153846</v>
      </c>
      <c r="FP512">
        <v>15</v>
      </c>
      <c r="FQ512">
        <v>0</v>
      </c>
      <c r="FR512" t="s">
        <v>441</v>
      </c>
      <c r="FS512">
        <v>1747247426.5</v>
      </c>
      <c r="FT512">
        <v>1747247420.5</v>
      </c>
      <c r="FU512">
        <v>0</v>
      </c>
      <c r="FV512">
        <v>1.027</v>
      </c>
      <c r="FW512">
        <v>0.031</v>
      </c>
      <c r="FX512">
        <v>0.02</v>
      </c>
      <c r="FY512">
        <v>0.05</v>
      </c>
      <c r="FZ512">
        <v>420</v>
      </c>
      <c r="GA512">
        <v>16</v>
      </c>
      <c r="GB512">
        <v>0.01</v>
      </c>
      <c r="GC512">
        <v>0.1</v>
      </c>
      <c r="GD512">
        <v>10.76066243902439</v>
      </c>
      <c r="GE512">
        <v>10.52211156794425</v>
      </c>
      <c r="GF512">
        <v>1.056710135949515</v>
      </c>
      <c r="GG512">
        <v>0</v>
      </c>
      <c r="GH512">
        <v>963.5071176470586</v>
      </c>
      <c r="GI512">
        <v>12.9837738832855</v>
      </c>
      <c r="GJ512">
        <v>1.298234474532645</v>
      </c>
      <c r="GK512">
        <v>-1</v>
      </c>
      <c r="GL512">
        <v>4.754869024390244</v>
      </c>
      <c r="GM512">
        <v>0.1350554006968615</v>
      </c>
      <c r="GN512">
        <v>0.01583890006110736</v>
      </c>
      <c r="GO512">
        <v>0</v>
      </c>
      <c r="GP512">
        <v>0</v>
      </c>
      <c r="GQ512">
        <v>2</v>
      </c>
      <c r="GR512" t="s">
        <v>482</v>
      </c>
      <c r="GS512">
        <v>3.13553</v>
      </c>
      <c r="GT512">
        <v>2.6901</v>
      </c>
      <c r="GU512">
        <v>0.0516631</v>
      </c>
      <c r="GV512">
        <v>0.0482844</v>
      </c>
      <c r="GW512">
        <v>0.108184</v>
      </c>
      <c r="GX512">
        <v>0.09193999999999999</v>
      </c>
      <c r="GY512">
        <v>30152</v>
      </c>
      <c r="GZ512">
        <v>30316.2</v>
      </c>
      <c r="HA512">
        <v>29554.6</v>
      </c>
      <c r="HB512">
        <v>29436.2</v>
      </c>
      <c r="HC512">
        <v>34818.7</v>
      </c>
      <c r="HD512">
        <v>35411.1</v>
      </c>
      <c r="HE512">
        <v>41588.1</v>
      </c>
      <c r="HF512">
        <v>41825.6</v>
      </c>
      <c r="HG512">
        <v>1.9274</v>
      </c>
      <c r="HH512">
        <v>1.8733</v>
      </c>
      <c r="HI512">
        <v>0.0953823</v>
      </c>
      <c r="HJ512">
        <v>0</v>
      </c>
      <c r="HK512">
        <v>28.4507</v>
      </c>
      <c r="HL512">
        <v>999.9</v>
      </c>
      <c r="HM512">
        <v>48.7</v>
      </c>
      <c r="HN512">
        <v>31.3</v>
      </c>
      <c r="HO512">
        <v>24.7199</v>
      </c>
      <c r="HP512">
        <v>61.9704</v>
      </c>
      <c r="HQ512">
        <v>25.8974</v>
      </c>
      <c r="HR512">
        <v>1</v>
      </c>
      <c r="HS512">
        <v>0.0644055</v>
      </c>
      <c r="HT512">
        <v>-1.20374</v>
      </c>
      <c r="HU512">
        <v>20.3346</v>
      </c>
      <c r="HV512">
        <v>5.21489</v>
      </c>
      <c r="HW512">
        <v>12.0126</v>
      </c>
      <c r="HX512">
        <v>4.9882</v>
      </c>
      <c r="HY512">
        <v>3.28788</v>
      </c>
      <c r="HZ512">
        <v>9999</v>
      </c>
      <c r="IA512">
        <v>9999</v>
      </c>
      <c r="IB512">
        <v>9999</v>
      </c>
      <c r="IC512">
        <v>999.9</v>
      </c>
      <c r="ID512">
        <v>1.86759</v>
      </c>
      <c r="IE512">
        <v>1.8667</v>
      </c>
      <c r="IF512">
        <v>1.86601</v>
      </c>
      <c r="IG512">
        <v>1.866</v>
      </c>
      <c r="IH512">
        <v>1.86784</v>
      </c>
      <c r="II512">
        <v>1.87027</v>
      </c>
      <c r="IJ512">
        <v>1.86892</v>
      </c>
      <c r="IK512">
        <v>1.87043</v>
      </c>
      <c r="IL512">
        <v>0</v>
      </c>
      <c r="IM512">
        <v>0</v>
      </c>
      <c r="IN512">
        <v>0</v>
      </c>
      <c r="IO512">
        <v>0</v>
      </c>
      <c r="IP512" t="s">
        <v>443</v>
      </c>
      <c r="IQ512" t="s">
        <v>444</v>
      </c>
      <c r="IR512" t="s">
        <v>445</v>
      </c>
      <c r="IS512" t="s">
        <v>445</v>
      </c>
      <c r="IT512" t="s">
        <v>445</v>
      </c>
      <c r="IU512" t="s">
        <v>445</v>
      </c>
      <c r="IV512">
        <v>0</v>
      </c>
      <c r="IW512">
        <v>100</v>
      </c>
      <c r="IX512">
        <v>100</v>
      </c>
      <c r="IY512">
        <v>0.192</v>
      </c>
      <c r="IZ512">
        <v>0.1585</v>
      </c>
      <c r="JA512">
        <v>0.1520806729546384</v>
      </c>
      <c r="JB512">
        <v>0.0003178419753343253</v>
      </c>
      <c r="JC512">
        <v>-6.012475575984678E-07</v>
      </c>
      <c r="JD512">
        <v>7.594320938325871E-11</v>
      </c>
      <c r="JE512">
        <v>-0.06537213769188976</v>
      </c>
      <c r="JF512">
        <v>-0.002779077146552394</v>
      </c>
      <c r="JG512">
        <v>0.0007843295920201409</v>
      </c>
      <c r="JH512">
        <v>-1.211717912536145E-05</v>
      </c>
      <c r="JI512">
        <v>4</v>
      </c>
      <c r="JJ512">
        <v>2338</v>
      </c>
      <c r="JK512">
        <v>1</v>
      </c>
      <c r="JL512">
        <v>27</v>
      </c>
      <c r="JM512">
        <v>190152.7</v>
      </c>
      <c r="JN512">
        <v>190152.8</v>
      </c>
      <c r="JO512">
        <v>0.527344</v>
      </c>
      <c r="JP512">
        <v>2.30591</v>
      </c>
      <c r="JQ512">
        <v>1.39648</v>
      </c>
      <c r="JR512">
        <v>2.34985</v>
      </c>
      <c r="JS512">
        <v>1.49536</v>
      </c>
      <c r="JT512">
        <v>2.68799</v>
      </c>
      <c r="JU512">
        <v>36.34</v>
      </c>
      <c r="JV512">
        <v>24.0612</v>
      </c>
      <c r="JW512">
        <v>18</v>
      </c>
      <c r="JX512">
        <v>489.679</v>
      </c>
      <c r="JY512">
        <v>445.74</v>
      </c>
      <c r="JZ512">
        <v>29.3417</v>
      </c>
      <c r="KA512">
        <v>28.4171</v>
      </c>
      <c r="KB512">
        <v>30.0004</v>
      </c>
      <c r="KC512">
        <v>28.2531</v>
      </c>
      <c r="KD512">
        <v>28.1844</v>
      </c>
      <c r="KE512">
        <v>10.4774</v>
      </c>
      <c r="KF512">
        <v>25.6488</v>
      </c>
      <c r="KG512">
        <v>53.7587</v>
      </c>
      <c r="KH512">
        <v>29.3978</v>
      </c>
      <c r="KI512">
        <v>166.217</v>
      </c>
      <c r="KJ512">
        <v>19.8899</v>
      </c>
      <c r="KK512">
        <v>101.008</v>
      </c>
      <c r="KL512">
        <v>100.571</v>
      </c>
    </row>
    <row r="513" spans="1:298">
      <c r="A513">
        <v>497</v>
      </c>
      <c r="B513">
        <v>1758656593.5</v>
      </c>
      <c r="C513">
        <v>14967.5</v>
      </c>
      <c r="D513" t="s">
        <v>1443</v>
      </c>
      <c r="E513" t="s">
        <v>1444</v>
      </c>
      <c r="F513">
        <v>5</v>
      </c>
      <c r="G513" t="s">
        <v>1412</v>
      </c>
      <c r="H513" t="s">
        <v>437</v>
      </c>
      <c r="I513" t="s">
        <v>438</v>
      </c>
      <c r="J513">
        <v>1758656585.714286</v>
      </c>
      <c r="K513">
        <f>(L513)/1000</f>
        <v>0</v>
      </c>
      <c r="L513">
        <f>IF(DQ513, AO513, AI513)</f>
        <v>0</v>
      </c>
      <c r="M513">
        <f>IF(DQ513, AJ513, AH513)</f>
        <v>0</v>
      </c>
      <c r="N513">
        <f>DS513 - IF(AV513&gt;1, M513*DM513*100.0/(AX513), 0)</f>
        <v>0</v>
      </c>
      <c r="O513">
        <f>((U513-K513/2)*N513-M513)/(U513+K513/2)</f>
        <v>0</v>
      </c>
      <c r="P513">
        <f>O513*(DZ513+EA513)/1000.0</f>
        <v>0</v>
      </c>
      <c r="Q513">
        <f>(DS513 - IF(AV513&gt;1, M513*DM513*100.0/(AX513), 0))*(DZ513+EA513)/1000.0</f>
        <v>0</v>
      </c>
      <c r="R513">
        <f>2.0/((1/T513-1/S513)+SIGN(T513)*SQRT((1/T513-1/S513)*(1/T513-1/S513) + 4*DN513/((DN513+1)*(DN513+1))*(2*1/T513*1/S513-1/S513*1/S513)))</f>
        <v>0</v>
      </c>
      <c r="S513">
        <f>IF(LEFT(DO513,1)&lt;&gt;"0",IF(LEFT(DO513,1)="1",3.0,DP513),$D$5+$E$5*(EG513*DZ513/($K$5*1000))+$F$5*(EG513*DZ513/($K$5*1000))*MAX(MIN(DM513,$J$5),$I$5)*MAX(MIN(DM513,$J$5),$I$5)+$G$5*MAX(MIN(DM513,$J$5),$I$5)*(EG513*DZ513/($K$5*1000))+$H$5*(EG513*DZ513/($K$5*1000))*(EG513*DZ513/($K$5*1000)))</f>
        <v>0</v>
      </c>
      <c r="T513">
        <f>K513*(1000-(1000*0.61365*exp(17.502*X513/(240.97+X513))/(DZ513+EA513)+DU513)/2)/(1000*0.61365*exp(17.502*X513/(240.97+X513))/(DZ513+EA513)-DU513)</f>
        <v>0</v>
      </c>
      <c r="U513">
        <f>1/((DN513+1)/(R513/1.6)+1/(S513/1.37)) + DN513/((DN513+1)/(R513/1.6) + DN513/(S513/1.37))</f>
        <v>0</v>
      </c>
      <c r="V513">
        <f>(DI513*DL513)</f>
        <v>0</v>
      </c>
      <c r="W513">
        <f>(EB513+(V513+2*0.95*5.67E-8*(((EB513+$B$7)+273)^4-(EB513+273)^4)-44100*K513)/(1.84*29.3*S513+8*0.95*5.67E-8*(EB513+273)^3))</f>
        <v>0</v>
      </c>
      <c r="X513">
        <f>($C$7*EC513+$D$7*ED513+$E$7*W513)</f>
        <v>0</v>
      </c>
      <c r="Y513">
        <f>0.61365*exp(17.502*X513/(240.97+X513))</f>
        <v>0</v>
      </c>
      <c r="Z513">
        <f>(AA513/AB513*100)</f>
        <v>0</v>
      </c>
      <c r="AA513">
        <f>DU513*(DZ513+EA513)/1000</f>
        <v>0</v>
      </c>
      <c r="AB513">
        <f>0.61365*exp(17.502*EB513/(240.97+EB513))</f>
        <v>0</v>
      </c>
      <c r="AC513">
        <f>(Y513-DU513*(DZ513+EA513)/1000)</f>
        <v>0</v>
      </c>
      <c r="AD513">
        <f>(-K513*44100)</f>
        <v>0</v>
      </c>
      <c r="AE513">
        <f>2*29.3*S513*0.92*(EB513-X513)</f>
        <v>0</v>
      </c>
      <c r="AF513">
        <f>2*0.95*5.67E-8*(((EB513+$B$7)+273)^4-(X513+273)^4)</f>
        <v>0</v>
      </c>
      <c r="AG513">
        <f>V513+AF513+AD513+AE513</f>
        <v>0</v>
      </c>
      <c r="AH513">
        <f>DY513*AV513*(DT513-DS513*(1000-AV513*DV513)/(1000-AV513*DU513))/(100*DM513)</f>
        <v>0</v>
      </c>
      <c r="AI513">
        <f>1000*DY513*AV513*(DU513-DV513)/(100*DM513*(1000-AV513*DU513))</f>
        <v>0</v>
      </c>
      <c r="AJ513">
        <f>(AK513 - AL513 - DZ513*1E3/(8.314*(EB513+273.15)) * AN513/DY513 * AM513) * DY513/(100*DM513) * (1000 - DV513)/1000</f>
        <v>0</v>
      </c>
      <c r="AK513">
        <v>188.0290827950645</v>
      </c>
      <c r="AL513">
        <v>194.410206060606</v>
      </c>
      <c r="AM513">
        <v>-3.20263156014684</v>
      </c>
      <c r="AN513">
        <v>64.96185093379182</v>
      </c>
      <c r="AO513">
        <f>(AQ513 - AP513 + DZ513*1E3/(8.314*(EB513+273.15)) * AS513/DY513 * AR513) * DY513/(100*DM513) * 1000/(1000 - AQ513)</f>
        <v>0</v>
      </c>
      <c r="AP513">
        <v>19.84713033093582</v>
      </c>
      <c r="AQ513">
        <v>24.62742242424242</v>
      </c>
      <c r="AR513">
        <v>1.588506579318151E-05</v>
      </c>
      <c r="AS513">
        <v>107.1775153864374</v>
      </c>
      <c r="AT513">
        <v>0</v>
      </c>
      <c r="AU513">
        <v>0</v>
      </c>
      <c r="AV513">
        <f>IF(AT513*$H$13&gt;=AX513,1.0,(AX513/(AX513-AT513*$H$13)))</f>
        <v>0</v>
      </c>
      <c r="AW513">
        <f>(AV513-1)*100</f>
        <v>0</v>
      </c>
      <c r="AX513">
        <f>MAX(0,($B$13+$C$13*EG513)/(1+$D$13*EG513)*DZ513/(EB513+273)*$E$13)</f>
        <v>0</v>
      </c>
      <c r="AY513" t="s">
        <v>439</v>
      </c>
      <c r="AZ513" t="s">
        <v>439</v>
      </c>
      <c r="BA513">
        <v>0</v>
      </c>
      <c r="BB513">
        <v>0</v>
      </c>
      <c r="BC513">
        <f>1-BA513/BB513</f>
        <v>0</v>
      </c>
      <c r="BD513">
        <v>0</v>
      </c>
      <c r="BE513" t="s">
        <v>439</v>
      </c>
      <c r="BF513" t="s">
        <v>439</v>
      </c>
      <c r="BG513">
        <v>0</v>
      </c>
      <c r="BH513">
        <v>0</v>
      </c>
      <c r="BI513">
        <f>1-BG513/BH513</f>
        <v>0</v>
      </c>
      <c r="BJ513">
        <v>0.5</v>
      </c>
      <c r="BK513">
        <f>DJ513</f>
        <v>0</v>
      </c>
      <c r="BL513">
        <f>M513</f>
        <v>0</v>
      </c>
      <c r="BM513">
        <f>BI513*BJ513*BK513</f>
        <v>0</v>
      </c>
      <c r="BN513">
        <f>(BL513-BD513)/BK513</f>
        <v>0</v>
      </c>
      <c r="BO513">
        <f>(BB513-BH513)/BH513</f>
        <v>0</v>
      </c>
      <c r="BP513">
        <f>BA513/(BC513+BA513/BH513)</f>
        <v>0</v>
      </c>
      <c r="BQ513" t="s">
        <v>439</v>
      </c>
      <c r="BR513">
        <v>0</v>
      </c>
      <c r="BS513">
        <f>IF(BR513&lt;&gt;0, BR513, BP513)</f>
        <v>0</v>
      </c>
      <c r="BT513">
        <f>1-BS513/BH513</f>
        <v>0</v>
      </c>
      <c r="BU513">
        <f>(BH513-BG513)/(BH513-BS513)</f>
        <v>0</v>
      </c>
      <c r="BV513">
        <f>(BB513-BH513)/(BB513-BS513)</f>
        <v>0</v>
      </c>
      <c r="BW513">
        <f>(BH513-BG513)/(BH513-BA513)</f>
        <v>0</v>
      </c>
      <c r="BX513">
        <f>(BB513-BH513)/(BB513-BA513)</f>
        <v>0</v>
      </c>
      <c r="BY513">
        <f>(BU513*BS513/BG513)</f>
        <v>0</v>
      </c>
      <c r="BZ513">
        <f>(1-BY513)</f>
        <v>0</v>
      </c>
      <c r="DI513">
        <f>$B$11*EH513+$C$11*EI513+$F$11*ET513*(1-EW513)</f>
        <v>0</v>
      </c>
      <c r="DJ513">
        <f>DI513*DK513</f>
        <v>0</v>
      </c>
      <c r="DK513">
        <f>($B$11*$D$9+$C$11*$D$9+$F$11*((FG513+EY513)/MAX(FG513+EY513+FH513, 0.1)*$I$9+FH513/MAX(FG513+EY513+FH513, 0.1)*$J$9))/($B$11+$C$11+$F$11)</f>
        <v>0</v>
      </c>
      <c r="DL513">
        <f>($B$11*$K$9+$C$11*$K$9+$F$11*((FG513+EY513)/MAX(FG513+EY513+FH513, 0.1)*$P$9+FH513/MAX(FG513+EY513+FH513, 0.1)*$Q$9))/($B$11+$C$11+$F$11)</f>
        <v>0</v>
      </c>
      <c r="DM513">
        <v>5.36</v>
      </c>
      <c r="DN513">
        <v>0.5</v>
      </c>
      <c r="DO513" t="s">
        <v>440</v>
      </c>
      <c r="DP513">
        <v>2</v>
      </c>
      <c r="DQ513" t="b">
        <v>1</v>
      </c>
      <c r="DR513">
        <v>1758656585.714286</v>
      </c>
      <c r="DS513">
        <v>212.2601071428572</v>
      </c>
      <c r="DT513">
        <v>199.9055714285714</v>
      </c>
      <c r="DU513">
        <v>24.61182857142857</v>
      </c>
      <c r="DV513">
        <v>19.84087857142857</v>
      </c>
      <c r="DW513">
        <v>212.0671071428571</v>
      </c>
      <c r="DX513">
        <v>24.45335</v>
      </c>
      <c r="DY513">
        <v>500.0073571428571</v>
      </c>
      <c r="DZ513">
        <v>90.41251428571427</v>
      </c>
      <c r="EA513">
        <v>0.02972234285714285</v>
      </c>
      <c r="EB513">
        <v>30.67093571428572</v>
      </c>
      <c r="EC513">
        <v>30.00071071428572</v>
      </c>
      <c r="ED513">
        <v>999.9000000000002</v>
      </c>
      <c r="EE513">
        <v>0</v>
      </c>
      <c r="EF513">
        <v>0</v>
      </c>
      <c r="EG513">
        <v>10004.46071428571</v>
      </c>
      <c r="EH513">
        <v>0</v>
      </c>
      <c r="EI513">
        <v>11.6912</v>
      </c>
      <c r="EJ513">
        <v>12.35456428571429</v>
      </c>
      <c r="EK513">
        <v>217.6160357142857</v>
      </c>
      <c r="EL513">
        <v>203.9520357142857</v>
      </c>
      <c r="EM513">
        <v>4.770965357142857</v>
      </c>
      <c r="EN513">
        <v>199.9055714285714</v>
      </c>
      <c r="EO513">
        <v>19.84087857142857</v>
      </c>
      <c r="EP513">
        <v>2.225218571428571</v>
      </c>
      <c r="EQ513">
        <v>1.793863571428572</v>
      </c>
      <c r="ER513">
        <v>19.14503571428572</v>
      </c>
      <c r="ES513">
        <v>15.73341785714286</v>
      </c>
      <c r="ET513">
        <v>2000.0475</v>
      </c>
      <c r="EU513">
        <v>0.9799978571428569</v>
      </c>
      <c r="EV513">
        <v>0.02000171428571429</v>
      </c>
      <c r="EW513">
        <v>0</v>
      </c>
      <c r="EX513">
        <v>965.3646785714285</v>
      </c>
      <c r="EY513">
        <v>5.00097</v>
      </c>
      <c r="EZ513">
        <v>19522.23571428571</v>
      </c>
      <c r="FA513">
        <v>16707.96785714286</v>
      </c>
      <c r="FB513">
        <v>40.80535714285714</v>
      </c>
      <c r="FC513">
        <v>41.125</v>
      </c>
      <c r="FD513">
        <v>40.69824999999999</v>
      </c>
      <c r="FE513">
        <v>40.75</v>
      </c>
      <c r="FF513">
        <v>41.43257142857141</v>
      </c>
      <c r="FG513">
        <v>1955.138214285714</v>
      </c>
      <c r="FH513">
        <v>39.9</v>
      </c>
      <c r="FI513">
        <v>0</v>
      </c>
      <c r="FJ513">
        <v>1758656595</v>
      </c>
      <c r="FK513">
        <v>0</v>
      </c>
      <c r="FL513">
        <v>965.57644</v>
      </c>
      <c r="FM513">
        <v>17.38523074471568</v>
      </c>
      <c r="FN513">
        <v>298.8076918314241</v>
      </c>
      <c r="FO513">
        <v>19525.68</v>
      </c>
      <c r="FP513">
        <v>15</v>
      </c>
      <c r="FQ513">
        <v>0</v>
      </c>
      <c r="FR513" t="s">
        <v>441</v>
      </c>
      <c r="FS513">
        <v>1747247426.5</v>
      </c>
      <c r="FT513">
        <v>1747247420.5</v>
      </c>
      <c r="FU513">
        <v>0</v>
      </c>
      <c r="FV513">
        <v>1.027</v>
      </c>
      <c r="FW513">
        <v>0.031</v>
      </c>
      <c r="FX513">
        <v>0.02</v>
      </c>
      <c r="FY513">
        <v>0.05</v>
      </c>
      <c r="FZ513">
        <v>420</v>
      </c>
      <c r="GA513">
        <v>16</v>
      </c>
      <c r="GB513">
        <v>0.01</v>
      </c>
      <c r="GC513">
        <v>0.1</v>
      </c>
      <c r="GD513">
        <v>11.8233925</v>
      </c>
      <c r="GE513">
        <v>12.76191737335833</v>
      </c>
      <c r="GF513">
        <v>1.228350463157299</v>
      </c>
      <c r="GG513">
        <v>0</v>
      </c>
      <c r="GH513">
        <v>964.7905588235294</v>
      </c>
      <c r="GI513">
        <v>15.08343773274791</v>
      </c>
      <c r="GJ513">
        <v>1.508367274497516</v>
      </c>
      <c r="GK513">
        <v>-1</v>
      </c>
      <c r="GL513">
        <v>4.765081749999999</v>
      </c>
      <c r="GM513">
        <v>0.08789977485927956</v>
      </c>
      <c r="GN513">
        <v>0.01240136381360934</v>
      </c>
      <c r="GO513">
        <v>1</v>
      </c>
      <c r="GP513">
        <v>1</v>
      </c>
      <c r="GQ513">
        <v>2</v>
      </c>
      <c r="GR513" t="s">
        <v>442</v>
      </c>
      <c r="GS513">
        <v>3.13573</v>
      </c>
      <c r="GT513">
        <v>2.69007</v>
      </c>
      <c r="GU513">
        <v>0.0480939</v>
      </c>
      <c r="GV513">
        <v>0.0444601</v>
      </c>
      <c r="GW513">
        <v>0.108233</v>
      </c>
      <c r="GX513">
        <v>0.09193709999999999</v>
      </c>
      <c r="GY513">
        <v>30265.3</v>
      </c>
      <c r="GZ513">
        <v>30438.3</v>
      </c>
      <c r="HA513">
        <v>29554.5</v>
      </c>
      <c r="HB513">
        <v>29436.5</v>
      </c>
      <c r="HC513">
        <v>34816.8</v>
      </c>
      <c r="HD513">
        <v>35411.4</v>
      </c>
      <c r="HE513">
        <v>41588.2</v>
      </c>
      <c r="HF513">
        <v>41826</v>
      </c>
      <c r="HG513">
        <v>1.92747</v>
      </c>
      <c r="HH513">
        <v>1.87372</v>
      </c>
      <c r="HI513">
        <v>0.09487569999999999</v>
      </c>
      <c r="HJ513">
        <v>0</v>
      </c>
      <c r="HK513">
        <v>28.4507</v>
      </c>
      <c r="HL513">
        <v>999.9</v>
      </c>
      <c r="HM513">
        <v>48.7</v>
      </c>
      <c r="HN513">
        <v>31.3</v>
      </c>
      <c r="HO513">
        <v>24.7192</v>
      </c>
      <c r="HP513">
        <v>62.1004</v>
      </c>
      <c r="HQ513">
        <v>25.8974</v>
      </c>
      <c r="HR513">
        <v>1</v>
      </c>
      <c r="HS513">
        <v>0.06439789999999999</v>
      </c>
      <c r="HT513">
        <v>-0.91201</v>
      </c>
      <c r="HU513">
        <v>20.3365</v>
      </c>
      <c r="HV513">
        <v>5.21504</v>
      </c>
      <c r="HW513">
        <v>12.0117</v>
      </c>
      <c r="HX513">
        <v>4.98795</v>
      </c>
      <c r="HY513">
        <v>3.2876</v>
      </c>
      <c r="HZ513">
        <v>9999</v>
      </c>
      <c r="IA513">
        <v>9999</v>
      </c>
      <c r="IB513">
        <v>9999</v>
      </c>
      <c r="IC513">
        <v>999.9</v>
      </c>
      <c r="ID513">
        <v>1.86756</v>
      </c>
      <c r="IE513">
        <v>1.86672</v>
      </c>
      <c r="IF513">
        <v>1.866</v>
      </c>
      <c r="IG513">
        <v>1.866</v>
      </c>
      <c r="IH513">
        <v>1.86786</v>
      </c>
      <c r="II513">
        <v>1.87028</v>
      </c>
      <c r="IJ513">
        <v>1.86898</v>
      </c>
      <c r="IK513">
        <v>1.87043</v>
      </c>
      <c r="IL513">
        <v>0</v>
      </c>
      <c r="IM513">
        <v>0</v>
      </c>
      <c r="IN513">
        <v>0</v>
      </c>
      <c r="IO513">
        <v>0</v>
      </c>
      <c r="IP513" t="s">
        <v>443</v>
      </c>
      <c r="IQ513" t="s">
        <v>444</v>
      </c>
      <c r="IR513" t="s">
        <v>445</v>
      </c>
      <c r="IS513" t="s">
        <v>445</v>
      </c>
      <c r="IT513" t="s">
        <v>445</v>
      </c>
      <c r="IU513" t="s">
        <v>445</v>
      </c>
      <c r="IV513">
        <v>0</v>
      </c>
      <c r="IW513">
        <v>100</v>
      </c>
      <c r="IX513">
        <v>100</v>
      </c>
      <c r="IY513">
        <v>0.191</v>
      </c>
      <c r="IZ513">
        <v>0.1587</v>
      </c>
      <c r="JA513">
        <v>0.1520806729546384</v>
      </c>
      <c r="JB513">
        <v>0.0003178419753343253</v>
      </c>
      <c r="JC513">
        <v>-6.012475575984678E-07</v>
      </c>
      <c r="JD513">
        <v>7.594320938325871E-11</v>
      </c>
      <c r="JE513">
        <v>-0.06537213769188976</v>
      </c>
      <c r="JF513">
        <v>-0.002779077146552394</v>
      </c>
      <c r="JG513">
        <v>0.0007843295920201409</v>
      </c>
      <c r="JH513">
        <v>-1.211717912536145E-05</v>
      </c>
      <c r="JI513">
        <v>4</v>
      </c>
      <c r="JJ513">
        <v>2338</v>
      </c>
      <c r="JK513">
        <v>1</v>
      </c>
      <c r="JL513">
        <v>27</v>
      </c>
      <c r="JM513">
        <v>190152.8</v>
      </c>
      <c r="JN513">
        <v>190152.9</v>
      </c>
      <c r="JO513">
        <v>0.491943</v>
      </c>
      <c r="JP513">
        <v>2.30713</v>
      </c>
      <c r="JQ513">
        <v>1.39771</v>
      </c>
      <c r="JR513">
        <v>2.34741</v>
      </c>
      <c r="JS513">
        <v>1.49536</v>
      </c>
      <c r="JT513">
        <v>2.71606</v>
      </c>
      <c r="JU513">
        <v>36.34</v>
      </c>
      <c r="JV513">
        <v>24.07</v>
      </c>
      <c r="JW513">
        <v>18</v>
      </c>
      <c r="JX513">
        <v>489.745</v>
      </c>
      <c r="JY513">
        <v>446.019</v>
      </c>
      <c r="JZ513">
        <v>29.3914</v>
      </c>
      <c r="KA513">
        <v>28.4176</v>
      </c>
      <c r="KB513">
        <v>30.0002</v>
      </c>
      <c r="KC513">
        <v>28.2553</v>
      </c>
      <c r="KD513">
        <v>28.1865</v>
      </c>
      <c r="KE513">
        <v>9.78745</v>
      </c>
      <c r="KF513">
        <v>25.6488</v>
      </c>
      <c r="KG513">
        <v>53.7587</v>
      </c>
      <c r="KH513">
        <v>29.376</v>
      </c>
      <c r="KI513">
        <v>146.179</v>
      </c>
      <c r="KJ513">
        <v>19.8692</v>
      </c>
      <c r="KK513">
        <v>101.008</v>
      </c>
      <c r="KL513">
        <v>100.572</v>
      </c>
    </row>
    <row r="514" spans="1:298">
      <c r="A514">
        <v>498</v>
      </c>
      <c r="B514">
        <v>1758656598.5</v>
      </c>
      <c r="C514">
        <v>14972.5</v>
      </c>
      <c r="D514" t="s">
        <v>1445</v>
      </c>
      <c r="E514" t="s">
        <v>1446</v>
      </c>
      <c r="F514">
        <v>5</v>
      </c>
      <c r="G514" t="s">
        <v>1412</v>
      </c>
      <c r="H514" t="s">
        <v>437</v>
      </c>
      <c r="I514" t="s">
        <v>438</v>
      </c>
      <c r="J514">
        <v>1758656591</v>
      </c>
      <c r="K514">
        <f>(L514)/1000</f>
        <v>0</v>
      </c>
      <c r="L514">
        <f>IF(DQ514, AO514, AI514)</f>
        <v>0</v>
      </c>
      <c r="M514">
        <f>IF(DQ514, AJ514, AH514)</f>
        <v>0</v>
      </c>
      <c r="N514">
        <f>DS514 - IF(AV514&gt;1, M514*DM514*100.0/(AX514), 0)</f>
        <v>0</v>
      </c>
      <c r="O514">
        <f>((U514-K514/2)*N514-M514)/(U514+K514/2)</f>
        <v>0</v>
      </c>
      <c r="P514">
        <f>O514*(DZ514+EA514)/1000.0</f>
        <v>0</v>
      </c>
      <c r="Q514">
        <f>(DS514 - IF(AV514&gt;1, M514*DM514*100.0/(AX514), 0))*(DZ514+EA514)/1000.0</f>
        <v>0</v>
      </c>
      <c r="R514">
        <f>2.0/((1/T514-1/S514)+SIGN(T514)*SQRT((1/T514-1/S514)*(1/T514-1/S514) + 4*DN514/((DN514+1)*(DN514+1))*(2*1/T514*1/S514-1/S514*1/S514)))</f>
        <v>0</v>
      </c>
      <c r="S514">
        <f>IF(LEFT(DO514,1)&lt;&gt;"0",IF(LEFT(DO514,1)="1",3.0,DP514),$D$5+$E$5*(EG514*DZ514/($K$5*1000))+$F$5*(EG514*DZ514/($K$5*1000))*MAX(MIN(DM514,$J$5),$I$5)*MAX(MIN(DM514,$J$5),$I$5)+$G$5*MAX(MIN(DM514,$J$5),$I$5)*(EG514*DZ514/($K$5*1000))+$H$5*(EG514*DZ514/($K$5*1000))*(EG514*DZ514/($K$5*1000)))</f>
        <v>0</v>
      </c>
      <c r="T514">
        <f>K514*(1000-(1000*0.61365*exp(17.502*X514/(240.97+X514))/(DZ514+EA514)+DU514)/2)/(1000*0.61365*exp(17.502*X514/(240.97+X514))/(DZ514+EA514)-DU514)</f>
        <v>0</v>
      </c>
      <c r="U514">
        <f>1/((DN514+1)/(R514/1.6)+1/(S514/1.37)) + DN514/((DN514+1)/(R514/1.6) + DN514/(S514/1.37))</f>
        <v>0</v>
      </c>
      <c r="V514">
        <f>(DI514*DL514)</f>
        <v>0</v>
      </c>
      <c r="W514">
        <f>(EB514+(V514+2*0.95*5.67E-8*(((EB514+$B$7)+273)^4-(EB514+273)^4)-44100*K514)/(1.84*29.3*S514+8*0.95*5.67E-8*(EB514+273)^3))</f>
        <v>0</v>
      </c>
      <c r="X514">
        <f>($C$7*EC514+$D$7*ED514+$E$7*W514)</f>
        <v>0</v>
      </c>
      <c r="Y514">
        <f>0.61365*exp(17.502*X514/(240.97+X514))</f>
        <v>0</v>
      </c>
      <c r="Z514">
        <f>(AA514/AB514*100)</f>
        <v>0</v>
      </c>
      <c r="AA514">
        <f>DU514*(DZ514+EA514)/1000</f>
        <v>0</v>
      </c>
      <c r="AB514">
        <f>0.61365*exp(17.502*EB514/(240.97+EB514))</f>
        <v>0</v>
      </c>
      <c r="AC514">
        <f>(Y514-DU514*(DZ514+EA514)/1000)</f>
        <v>0</v>
      </c>
      <c r="AD514">
        <f>(-K514*44100)</f>
        <v>0</v>
      </c>
      <c r="AE514">
        <f>2*29.3*S514*0.92*(EB514-X514)</f>
        <v>0</v>
      </c>
      <c r="AF514">
        <f>2*0.95*5.67E-8*(((EB514+$B$7)+273)^4-(X514+273)^4)</f>
        <v>0</v>
      </c>
      <c r="AG514">
        <f>V514+AF514+AD514+AE514</f>
        <v>0</v>
      </c>
      <c r="AH514">
        <f>DY514*AV514*(DT514-DS514*(1000-AV514*DV514)/(1000-AV514*DU514))/(100*DM514)</f>
        <v>0</v>
      </c>
      <c r="AI514">
        <f>1000*DY514*AV514*(DU514-DV514)/(100*DM514*(1000-AV514*DU514))</f>
        <v>0</v>
      </c>
      <c r="AJ514">
        <f>(AK514 - AL514 - DZ514*1E3/(8.314*(EB514+273.15)) * AN514/DY514 * AM514) * DY514/(100*DM514) * (1000 - DV514)/1000</f>
        <v>0</v>
      </c>
      <c r="AK514">
        <v>171.1085624979266</v>
      </c>
      <c r="AL514">
        <v>178.3968121212122</v>
      </c>
      <c r="AM514">
        <v>-3.204996263813068</v>
      </c>
      <c r="AN514">
        <v>64.96185093379182</v>
      </c>
      <c r="AO514">
        <f>(AQ514 - AP514 + DZ514*1E3/(8.314*(EB514+273.15)) * AS514/DY514 * AR514) * DY514/(100*DM514) * 1000/(1000 - AQ514)</f>
        <v>0</v>
      </c>
      <c r="AP514">
        <v>19.84631108842144</v>
      </c>
      <c r="AQ514">
        <v>24.6416</v>
      </c>
      <c r="AR514">
        <v>1.261946650696087E-05</v>
      </c>
      <c r="AS514">
        <v>107.1775153864374</v>
      </c>
      <c r="AT514">
        <v>0</v>
      </c>
      <c r="AU514">
        <v>0</v>
      </c>
      <c r="AV514">
        <f>IF(AT514*$H$13&gt;=AX514,1.0,(AX514/(AX514-AT514*$H$13)))</f>
        <v>0</v>
      </c>
      <c r="AW514">
        <f>(AV514-1)*100</f>
        <v>0</v>
      </c>
      <c r="AX514">
        <f>MAX(0,($B$13+$C$13*EG514)/(1+$D$13*EG514)*DZ514/(EB514+273)*$E$13)</f>
        <v>0</v>
      </c>
      <c r="AY514" t="s">
        <v>439</v>
      </c>
      <c r="AZ514" t="s">
        <v>439</v>
      </c>
      <c r="BA514">
        <v>0</v>
      </c>
      <c r="BB514">
        <v>0</v>
      </c>
      <c r="BC514">
        <f>1-BA514/BB514</f>
        <v>0</v>
      </c>
      <c r="BD514">
        <v>0</v>
      </c>
      <c r="BE514" t="s">
        <v>439</v>
      </c>
      <c r="BF514" t="s">
        <v>439</v>
      </c>
      <c r="BG514">
        <v>0</v>
      </c>
      <c r="BH514">
        <v>0</v>
      </c>
      <c r="BI514">
        <f>1-BG514/BH514</f>
        <v>0</v>
      </c>
      <c r="BJ514">
        <v>0.5</v>
      </c>
      <c r="BK514">
        <f>DJ514</f>
        <v>0</v>
      </c>
      <c r="BL514">
        <f>M514</f>
        <v>0</v>
      </c>
      <c r="BM514">
        <f>BI514*BJ514*BK514</f>
        <v>0</v>
      </c>
      <c r="BN514">
        <f>(BL514-BD514)/BK514</f>
        <v>0</v>
      </c>
      <c r="BO514">
        <f>(BB514-BH514)/BH514</f>
        <v>0</v>
      </c>
      <c r="BP514">
        <f>BA514/(BC514+BA514/BH514)</f>
        <v>0</v>
      </c>
      <c r="BQ514" t="s">
        <v>439</v>
      </c>
      <c r="BR514">
        <v>0</v>
      </c>
      <c r="BS514">
        <f>IF(BR514&lt;&gt;0, BR514, BP514)</f>
        <v>0</v>
      </c>
      <c r="BT514">
        <f>1-BS514/BH514</f>
        <v>0</v>
      </c>
      <c r="BU514">
        <f>(BH514-BG514)/(BH514-BS514)</f>
        <v>0</v>
      </c>
      <c r="BV514">
        <f>(BB514-BH514)/(BB514-BS514)</f>
        <v>0</v>
      </c>
      <c r="BW514">
        <f>(BH514-BG514)/(BH514-BA514)</f>
        <v>0</v>
      </c>
      <c r="BX514">
        <f>(BB514-BH514)/(BB514-BA514)</f>
        <v>0</v>
      </c>
      <c r="BY514">
        <f>(BU514*BS514/BG514)</f>
        <v>0</v>
      </c>
      <c r="BZ514">
        <f>(1-BY514)</f>
        <v>0</v>
      </c>
      <c r="DI514">
        <f>$B$11*EH514+$C$11*EI514+$F$11*ET514*(1-EW514)</f>
        <v>0</v>
      </c>
      <c r="DJ514">
        <f>DI514*DK514</f>
        <v>0</v>
      </c>
      <c r="DK514">
        <f>($B$11*$D$9+$C$11*$D$9+$F$11*((FG514+EY514)/MAX(FG514+EY514+FH514, 0.1)*$I$9+FH514/MAX(FG514+EY514+FH514, 0.1)*$J$9))/($B$11+$C$11+$F$11)</f>
        <v>0</v>
      </c>
      <c r="DL514">
        <f>($B$11*$K$9+$C$11*$K$9+$F$11*((FG514+EY514)/MAX(FG514+EY514+FH514, 0.1)*$P$9+FH514/MAX(FG514+EY514+FH514, 0.1)*$Q$9))/($B$11+$C$11+$F$11)</f>
        <v>0</v>
      </c>
      <c r="DM514">
        <v>5.36</v>
      </c>
      <c r="DN514">
        <v>0.5</v>
      </c>
      <c r="DO514" t="s">
        <v>440</v>
      </c>
      <c r="DP514">
        <v>2</v>
      </c>
      <c r="DQ514" t="b">
        <v>1</v>
      </c>
      <c r="DR514">
        <v>1758656591</v>
      </c>
      <c r="DS514">
        <v>195.8500740740741</v>
      </c>
      <c r="DT514">
        <v>182.4310740740741</v>
      </c>
      <c r="DU514">
        <v>24.62147407407408</v>
      </c>
      <c r="DV514">
        <v>19.84534814814815</v>
      </c>
      <c r="DW514">
        <v>195.6584444444444</v>
      </c>
      <c r="DX514">
        <v>24.46285185185185</v>
      </c>
      <c r="DY514">
        <v>499.9904074074075</v>
      </c>
      <c r="DZ514">
        <v>90.41233333333332</v>
      </c>
      <c r="EA514">
        <v>0.0297369962962963</v>
      </c>
      <c r="EB514">
        <v>30.66688148148148</v>
      </c>
      <c r="EC514">
        <v>29.99796296296297</v>
      </c>
      <c r="ED514">
        <v>999.9000000000001</v>
      </c>
      <c r="EE514">
        <v>0</v>
      </c>
      <c r="EF514">
        <v>0</v>
      </c>
      <c r="EG514">
        <v>10004.16296296296</v>
      </c>
      <c r="EH514">
        <v>0</v>
      </c>
      <c r="EI514">
        <v>11.6912</v>
      </c>
      <c r="EJ514">
        <v>13.41898518518519</v>
      </c>
      <c r="EK514">
        <v>200.7937777777778</v>
      </c>
      <c r="EL514">
        <v>186.1247777777778</v>
      </c>
      <c r="EM514">
        <v>4.776141481481482</v>
      </c>
      <c r="EN514">
        <v>182.4310740740741</v>
      </c>
      <c r="EO514">
        <v>19.84534814814815</v>
      </c>
      <c r="EP514">
        <v>2.226085185185186</v>
      </c>
      <c r="EQ514">
        <v>1.794263703703703</v>
      </c>
      <c r="ER514">
        <v>19.15129259259259</v>
      </c>
      <c r="ES514">
        <v>15.7369</v>
      </c>
      <c r="ET514">
        <v>2000.008148148148</v>
      </c>
      <c r="EU514">
        <v>0.9799975555555556</v>
      </c>
      <c r="EV514">
        <v>0.02000215925925925</v>
      </c>
      <c r="EW514">
        <v>0</v>
      </c>
      <c r="EX514">
        <v>966.7997407407406</v>
      </c>
      <c r="EY514">
        <v>5.00097</v>
      </c>
      <c r="EZ514">
        <v>19548.78518518519</v>
      </c>
      <c r="FA514">
        <v>16707.63703703704</v>
      </c>
      <c r="FB514">
        <v>40.80051851851851</v>
      </c>
      <c r="FC514">
        <v>41.125</v>
      </c>
      <c r="FD514">
        <v>40.69166666666666</v>
      </c>
      <c r="FE514">
        <v>40.75</v>
      </c>
      <c r="FF514">
        <v>41.43699999999999</v>
      </c>
      <c r="FG514">
        <v>1955.10037037037</v>
      </c>
      <c r="FH514">
        <v>39.9</v>
      </c>
      <c r="FI514">
        <v>0</v>
      </c>
      <c r="FJ514">
        <v>1758656599.8</v>
      </c>
      <c r="FK514">
        <v>0</v>
      </c>
      <c r="FL514">
        <v>966.8790799999999</v>
      </c>
      <c r="FM514">
        <v>16.90861540357466</v>
      </c>
      <c r="FN514">
        <v>317.4538466559387</v>
      </c>
      <c r="FO514">
        <v>19550.096</v>
      </c>
      <c r="FP514">
        <v>15</v>
      </c>
      <c r="FQ514">
        <v>0</v>
      </c>
      <c r="FR514" t="s">
        <v>441</v>
      </c>
      <c r="FS514">
        <v>1747247426.5</v>
      </c>
      <c r="FT514">
        <v>1747247420.5</v>
      </c>
      <c r="FU514">
        <v>0</v>
      </c>
      <c r="FV514">
        <v>1.027</v>
      </c>
      <c r="FW514">
        <v>0.031</v>
      </c>
      <c r="FX514">
        <v>0.02</v>
      </c>
      <c r="FY514">
        <v>0.05</v>
      </c>
      <c r="FZ514">
        <v>420</v>
      </c>
      <c r="GA514">
        <v>16</v>
      </c>
      <c r="GB514">
        <v>0.01</v>
      </c>
      <c r="GC514">
        <v>0.1</v>
      </c>
      <c r="GD514">
        <v>12.66</v>
      </c>
      <c r="GE514">
        <v>12.36165703564727</v>
      </c>
      <c r="GF514">
        <v>1.19008657227111</v>
      </c>
      <c r="GG514">
        <v>0</v>
      </c>
      <c r="GH514">
        <v>965.6911470588234</v>
      </c>
      <c r="GI514">
        <v>15.95188693491646</v>
      </c>
      <c r="GJ514">
        <v>1.589072373362977</v>
      </c>
      <c r="GK514">
        <v>-1</v>
      </c>
      <c r="GL514">
        <v>4.773428750000001</v>
      </c>
      <c r="GM514">
        <v>0.07229527204501486</v>
      </c>
      <c r="GN514">
        <v>0.01084547352297264</v>
      </c>
      <c r="GO514">
        <v>1</v>
      </c>
      <c r="GP514">
        <v>1</v>
      </c>
      <c r="GQ514">
        <v>2</v>
      </c>
      <c r="GR514" t="s">
        <v>442</v>
      </c>
      <c r="GS514">
        <v>3.13568</v>
      </c>
      <c r="GT514">
        <v>2.6901</v>
      </c>
      <c r="GU514">
        <v>0.0444405</v>
      </c>
      <c r="GV514">
        <v>0.0405795</v>
      </c>
      <c r="GW514">
        <v>0.10827</v>
      </c>
      <c r="GX514">
        <v>0.0919379</v>
      </c>
      <c r="GY514">
        <v>30382.3</v>
      </c>
      <c r="GZ514">
        <v>30561.4</v>
      </c>
      <c r="HA514">
        <v>29555.3</v>
      </c>
      <c r="HB514">
        <v>29436</v>
      </c>
      <c r="HC514">
        <v>34815.9</v>
      </c>
      <c r="HD514">
        <v>35410.7</v>
      </c>
      <c r="HE514">
        <v>41588.9</v>
      </c>
      <c r="HF514">
        <v>41825.3</v>
      </c>
      <c r="HG514">
        <v>1.92755</v>
      </c>
      <c r="HH514">
        <v>1.87313</v>
      </c>
      <c r="HI514">
        <v>0.0943244</v>
      </c>
      <c r="HJ514">
        <v>0</v>
      </c>
      <c r="HK514">
        <v>28.4491</v>
      </c>
      <c r="HL514">
        <v>999.9</v>
      </c>
      <c r="HM514">
        <v>48.7</v>
      </c>
      <c r="HN514">
        <v>31.3</v>
      </c>
      <c r="HO514">
        <v>24.7188</v>
      </c>
      <c r="HP514">
        <v>61.8704</v>
      </c>
      <c r="HQ514">
        <v>25.7853</v>
      </c>
      <c r="HR514">
        <v>1</v>
      </c>
      <c r="HS514">
        <v>0.06443599999999999</v>
      </c>
      <c r="HT514">
        <v>-0.907917</v>
      </c>
      <c r="HU514">
        <v>20.3364</v>
      </c>
      <c r="HV514">
        <v>5.21534</v>
      </c>
      <c r="HW514">
        <v>12.0125</v>
      </c>
      <c r="HX514">
        <v>4.98825</v>
      </c>
      <c r="HY514">
        <v>3.28798</v>
      </c>
      <c r="HZ514">
        <v>9999</v>
      </c>
      <c r="IA514">
        <v>9999</v>
      </c>
      <c r="IB514">
        <v>9999</v>
      </c>
      <c r="IC514">
        <v>999.9</v>
      </c>
      <c r="ID514">
        <v>1.86758</v>
      </c>
      <c r="IE514">
        <v>1.86668</v>
      </c>
      <c r="IF514">
        <v>1.86601</v>
      </c>
      <c r="IG514">
        <v>1.866</v>
      </c>
      <c r="IH514">
        <v>1.86784</v>
      </c>
      <c r="II514">
        <v>1.87028</v>
      </c>
      <c r="IJ514">
        <v>1.86895</v>
      </c>
      <c r="IK514">
        <v>1.87042</v>
      </c>
      <c r="IL514">
        <v>0</v>
      </c>
      <c r="IM514">
        <v>0</v>
      </c>
      <c r="IN514">
        <v>0</v>
      </c>
      <c r="IO514">
        <v>0</v>
      </c>
      <c r="IP514" t="s">
        <v>443</v>
      </c>
      <c r="IQ514" t="s">
        <v>444</v>
      </c>
      <c r="IR514" t="s">
        <v>445</v>
      </c>
      <c r="IS514" t="s">
        <v>445</v>
      </c>
      <c r="IT514" t="s">
        <v>445</v>
      </c>
      <c r="IU514" t="s">
        <v>445</v>
      </c>
      <c r="IV514">
        <v>0</v>
      </c>
      <c r="IW514">
        <v>100</v>
      </c>
      <c r="IX514">
        <v>100</v>
      </c>
      <c r="IY514">
        <v>0.19</v>
      </c>
      <c r="IZ514">
        <v>0.1589</v>
      </c>
      <c r="JA514">
        <v>0.1520806729546384</v>
      </c>
      <c r="JB514">
        <v>0.0003178419753343253</v>
      </c>
      <c r="JC514">
        <v>-6.012475575984678E-07</v>
      </c>
      <c r="JD514">
        <v>7.594320938325871E-11</v>
      </c>
      <c r="JE514">
        <v>-0.06537213769188976</v>
      </c>
      <c r="JF514">
        <v>-0.002779077146552394</v>
      </c>
      <c r="JG514">
        <v>0.0007843295920201409</v>
      </c>
      <c r="JH514">
        <v>-1.211717912536145E-05</v>
      </c>
      <c r="JI514">
        <v>4</v>
      </c>
      <c r="JJ514">
        <v>2338</v>
      </c>
      <c r="JK514">
        <v>1</v>
      </c>
      <c r="JL514">
        <v>27</v>
      </c>
      <c r="JM514">
        <v>190152.9</v>
      </c>
      <c r="JN514">
        <v>190153</v>
      </c>
      <c r="JO514">
        <v>0.452881</v>
      </c>
      <c r="JP514">
        <v>2.32422</v>
      </c>
      <c r="JQ514">
        <v>1.39648</v>
      </c>
      <c r="JR514">
        <v>2.34741</v>
      </c>
      <c r="JS514">
        <v>1.49536</v>
      </c>
      <c r="JT514">
        <v>2.53662</v>
      </c>
      <c r="JU514">
        <v>36.34</v>
      </c>
      <c r="JV514">
        <v>24.0612</v>
      </c>
      <c r="JW514">
        <v>18</v>
      </c>
      <c r="JX514">
        <v>489.793</v>
      </c>
      <c r="JY514">
        <v>445.648</v>
      </c>
      <c r="JZ514">
        <v>29.39</v>
      </c>
      <c r="KA514">
        <v>28.4195</v>
      </c>
      <c r="KB514">
        <v>30.0002</v>
      </c>
      <c r="KC514">
        <v>28.2555</v>
      </c>
      <c r="KD514">
        <v>28.1865</v>
      </c>
      <c r="KE514">
        <v>9.00728</v>
      </c>
      <c r="KF514">
        <v>25.6488</v>
      </c>
      <c r="KG514">
        <v>53.7587</v>
      </c>
      <c r="KH514">
        <v>29.3832</v>
      </c>
      <c r="KI514">
        <v>132.774</v>
      </c>
      <c r="KJ514">
        <v>19.8429</v>
      </c>
      <c r="KK514">
        <v>101.01</v>
      </c>
      <c r="KL514">
        <v>100.571</v>
      </c>
    </row>
    <row r="515" spans="1:298">
      <c r="A515">
        <v>499</v>
      </c>
      <c r="B515">
        <v>1758656603.5</v>
      </c>
      <c r="C515">
        <v>14977.5</v>
      </c>
      <c r="D515" t="s">
        <v>1447</v>
      </c>
      <c r="E515" t="s">
        <v>1448</v>
      </c>
      <c r="F515">
        <v>5</v>
      </c>
      <c r="G515" t="s">
        <v>1412</v>
      </c>
      <c r="H515" t="s">
        <v>437</v>
      </c>
      <c r="I515" t="s">
        <v>438</v>
      </c>
      <c r="J515">
        <v>1758656595.714286</v>
      </c>
      <c r="K515">
        <f>(L515)/1000</f>
        <v>0</v>
      </c>
      <c r="L515">
        <f>IF(DQ515, AO515, AI515)</f>
        <v>0</v>
      </c>
      <c r="M515">
        <f>IF(DQ515, AJ515, AH515)</f>
        <v>0</v>
      </c>
      <c r="N515">
        <f>DS515 - IF(AV515&gt;1, M515*DM515*100.0/(AX515), 0)</f>
        <v>0</v>
      </c>
      <c r="O515">
        <f>((U515-K515/2)*N515-M515)/(U515+K515/2)</f>
        <v>0</v>
      </c>
      <c r="P515">
        <f>O515*(DZ515+EA515)/1000.0</f>
        <v>0</v>
      </c>
      <c r="Q515">
        <f>(DS515 - IF(AV515&gt;1, M515*DM515*100.0/(AX515), 0))*(DZ515+EA515)/1000.0</f>
        <v>0</v>
      </c>
      <c r="R515">
        <f>2.0/((1/T515-1/S515)+SIGN(T515)*SQRT((1/T515-1/S515)*(1/T515-1/S515) + 4*DN515/((DN515+1)*(DN515+1))*(2*1/T515*1/S515-1/S515*1/S515)))</f>
        <v>0</v>
      </c>
      <c r="S515">
        <f>IF(LEFT(DO515,1)&lt;&gt;"0",IF(LEFT(DO515,1)="1",3.0,DP515),$D$5+$E$5*(EG515*DZ515/($K$5*1000))+$F$5*(EG515*DZ515/($K$5*1000))*MAX(MIN(DM515,$J$5),$I$5)*MAX(MIN(DM515,$J$5),$I$5)+$G$5*MAX(MIN(DM515,$J$5),$I$5)*(EG515*DZ515/($K$5*1000))+$H$5*(EG515*DZ515/($K$5*1000))*(EG515*DZ515/($K$5*1000)))</f>
        <v>0</v>
      </c>
      <c r="T515">
        <f>K515*(1000-(1000*0.61365*exp(17.502*X515/(240.97+X515))/(DZ515+EA515)+DU515)/2)/(1000*0.61365*exp(17.502*X515/(240.97+X515))/(DZ515+EA515)-DU515)</f>
        <v>0</v>
      </c>
      <c r="U515">
        <f>1/((DN515+1)/(R515/1.6)+1/(S515/1.37)) + DN515/((DN515+1)/(R515/1.6) + DN515/(S515/1.37))</f>
        <v>0</v>
      </c>
      <c r="V515">
        <f>(DI515*DL515)</f>
        <v>0</v>
      </c>
      <c r="W515">
        <f>(EB515+(V515+2*0.95*5.67E-8*(((EB515+$B$7)+273)^4-(EB515+273)^4)-44100*K515)/(1.84*29.3*S515+8*0.95*5.67E-8*(EB515+273)^3))</f>
        <v>0</v>
      </c>
      <c r="X515">
        <f>($C$7*EC515+$D$7*ED515+$E$7*W515)</f>
        <v>0</v>
      </c>
      <c r="Y515">
        <f>0.61365*exp(17.502*X515/(240.97+X515))</f>
        <v>0</v>
      </c>
      <c r="Z515">
        <f>(AA515/AB515*100)</f>
        <v>0</v>
      </c>
      <c r="AA515">
        <f>DU515*(DZ515+EA515)/1000</f>
        <v>0</v>
      </c>
      <c r="AB515">
        <f>0.61365*exp(17.502*EB515/(240.97+EB515))</f>
        <v>0</v>
      </c>
      <c r="AC515">
        <f>(Y515-DU515*(DZ515+EA515)/1000)</f>
        <v>0</v>
      </c>
      <c r="AD515">
        <f>(-K515*44100)</f>
        <v>0</v>
      </c>
      <c r="AE515">
        <f>2*29.3*S515*0.92*(EB515-X515)</f>
        <v>0</v>
      </c>
      <c r="AF515">
        <f>2*0.95*5.67E-8*(((EB515+$B$7)+273)^4-(X515+273)^4)</f>
        <v>0</v>
      </c>
      <c r="AG515">
        <f>V515+AF515+AD515+AE515</f>
        <v>0</v>
      </c>
      <c r="AH515">
        <f>DY515*AV515*(DT515-DS515*(1000-AV515*DV515)/(1000-AV515*DU515))/(100*DM515)</f>
        <v>0</v>
      </c>
      <c r="AI515">
        <f>1000*DY515*AV515*(DU515-DV515)/(100*DM515*(1000-AV515*DU515))</f>
        <v>0</v>
      </c>
      <c r="AJ515">
        <f>(AK515 - AL515 - DZ515*1E3/(8.314*(EB515+273.15)) * AN515/DY515 * AM515) * DY515/(100*DM515) * (1000 - DV515)/1000</f>
        <v>0</v>
      </c>
      <c r="AK515">
        <v>154.2180909876747</v>
      </c>
      <c r="AL515">
        <v>162.2654787878789</v>
      </c>
      <c r="AM515">
        <v>-3.228933555100806</v>
      </c>
      <c r="AN515">
        <v>64.96185093379182</v>
      </c>
      <c r="AO515">
        <f>(AQ515 - AP515 + DZ515*1E3/(8.314*(EB515+273.15)) * AS515/DY515 * AR515) * DY515/(100*DM515) * 1000/(1000 - AQ515)</f>
        <v>0</v>
      </c>
      <c r="AP515">
        <v>19.84624495849399</v>
      </c>
      <c r="AQ515">
        <v>24.65687090909091</v>
      </c>
      <c r="AR515">
        <v>1.575662264580106E-05</v>
      </c>
      <c r="AS515">
        <v>107.1775153864374</v>
      </c>
      <c r="AT515">
        <v>0</v>
      </c>
      <c r="AU515">
        <v>0</v>
      </c>
      <c r="AV515">
        <f>IF(AT515*$H$13&gt;=AX515,1.0,(AX515/(AX515-AT515*$H$13)))</f>
        <v>0</v>
      </c>
      <c r="AW515">
        <f>(AV515-1)*100</f>
        <v>0</v>
      </c>
      <c r="AX515">
        <f>MAX(0,($B$13+$C$13*EG515)/(1+$D$13*EG515)*DZ515/(EB515+273)*$E$13)</f>
        <v>0</v>
      </c>
      <c r="AY515" t="s">
        <v>439</v>
      </c>
      <c r="AZ515" t="s">
        <v>439</v>
      </c>
      <c r="BA515">
        <v>0</v>
      </c>
      <c r="BB515">
        <v>0</v>
      </c>
      <c r="BC515">
        <f>1-BA515/BB515</f>
        <v>0</v>
      </c>
      <c r="BD515">
        <v>0</v>
      </c>
      <c r="BE515" t="s">
        <v>439</v>
      </c>
      <c r="BF515" t="s">
        <v>439</v>
      </c>
      <c r="BG515">
        <v>0</v>
      </c>
      <c r="BH515">
        <v>0</v>
      </c>
      <c r="BI515">
        <f>1-BG515/BH515</f>
        <v>0</v>
      </c>
      <c r="BJ515">
        <v>0.5</v>
      </c>
      <c r="BK515">
        <f>DJ515</f>
        <v>0</v>
      </c>
      <c r="BL515">
        <f>M515</f>
        <v>0</v>
      </c>
      <c r="BM515">
        <f>BI515*BJ515*BK515</f>
        <v>0</v>
      </c>
      <c r="BN515">
        <f>(BL515-BD515)/BK515</f>
        <v>0</v>
      </c>
      <c r="BO515">
        <f>(BB515-BH515)/BH515</f>
        <v>0</v>
      </c>
      <c r="BP515">
        <f>BA515/(BC515+BA515/BH515)</f>
        <v>0</v>
      </c>
      <c r="BQ515" t="s">
        <v>439</v>
      </c>
      <c r="BR515">
        <v>0</v>
      </c>
      <c r="BS515">
        <f>IF(BR515&lt;&gt;0, BR515, BP515)</f>
        <v>0</v>
      </c>
      <c r="BT515">
        <f>1-BS515/BH515</f>
        <v>0</v>
      </c>
      <c r="BU515">
        <f>(BH515-BG515)/(BH515-BS515)</f>
        <v>0</v>
      </c>
      <c r="BV515">
        <f>(BB515-BH515)/(BB515-BS515)</f>
        <v>0</v>
      </c>
      <c r="BW515">
        <f>(BH515-BG515)/(BH515-BA515)</f>
        <v>0</v>
      </c>
      <c r="BX515">
        <f>(BB515-BH515)/(BB515-BA515)</f>
        <v>0</v>
      </c>
      <c r="BY515">
        <f>(BU515*BS515/BG515)</f>
        <v>0</v>
      </c>
      <c r="BZ515">
        <f>(1-BY515)</f>
        <v>0</v>
      </c>
      <c r="DI515">
        <f>$B$11*EH515+$C$11*EI515+$F$11*ET515*(1-EW515)</f>
        <v>0</v>
      </c>
      <c r="DJ515">
        <f>DI515*DK515</f>
        <v>0</v>
      </c>
      <c r="DK515">
        <f>($B$11*$D$9+$C$11*$D$9+$F$11*((FG515+EY515)/MAX(FG515+EY515+FH515, 0.1)*$I$9+FH515/MAX(FG515+EY515+FH515, 0.1)*$J$9))/($B$11+$C$11+$F$11)</f>
        <v>0</v>
      </c>
      <c r="DL515">
        <f>($B$11*$K$9+$C$11*$K$9+$F$11*((FG515+EY515)/MAX(FG515+EY515+FH515, 0.1)*$P$9+FH515/MAX(FG515+EY515+FH515, 0.1)*$Q$9))/($B$11+$C$11+$F$11)</f>
        <v>0</v>
      </c>
      <c r="DM515">
        <v>5.36</v>
      </c>
      <c r="DN515">
        <v>0.5</v>
      </c>
      <c r="DO515" t="s">
        <v>440</v>
      </c>
      <c r="DP515">
        <v>2</v>
      </c>
      <c r="DQ515" t="b">
        <v>1</v>
      </c>
      <c r="DR515">
        <v>1758656595.714286</v>
      </c>
      <c r="DS515">
        <v>181.1259285714286</v>
      </c>
      <c r="DT515">
        <v>166.7950357142857</v>
      </c>
      <c r="DU515">
        <v>24.63464642857143</v>
      </c>
      <c r="DV515">
        <v>19.84645357142858</v>
      </c>
      <c r="DW515">
        <v>180.93575</v>
      </c>
      <c r="DX515">
        <v>24.47583928571429</v>
      </c>
      <c r="DY515">
        <v>500.0099642857144</v>
      </c>
      <c r="DZ515">
        <v>90.41107142857143</v>
      </c>
      <c r="EA515">
        <v>0.02980896428571428</v>
      </c>
      <c r="EB515">
        <v>30.664725</v>
      </c>
      <c r="EC515">
        <v>29.99616785714286</v>
      </c>
      <c r="ED515">
        <v>999.9000000000002</v>
      </c>
      <c r="EE515">
        <v>0</v>
      </c>
      <c r="EF515">
        <v>0</v>
      </c>
      <c r="EG515">
        <v>9999.595714285713</v>
      </c>
      <c r="EH515">
        <v>0</v>
      </c>
      <c r="EI515">
        <v>11.6912</v>
      </c>
      <c r="EJ515">
        <v>14.330825</v>
      </c>
      <c r="EK515">
        <v>185.7004285714286</v>
      </c>
      <c r="EL515">
        <v>170.1723928571429</v>
      </c>
      <c r="EM515">
        <v>4.788198571428572</v>
      </c>
      <c r="EN515">
        <v>166.7950357142857</v>
      </c>
      <c r="EO515">
        <v>19.84645357142858</v>
      </c>
      <c r="EP515">
        <v>2.227244642857143</v>
      </c>
      <c r="EQ515">
        <v>1.794338928571429</v>
      </c>
      <c r="ER515">
        <v>19.15964285714286</v>
      </c>
      <c r="ES515">
        <v>15.73756071428571</v>
      </c>
      <c r="ET515">
        <v>2000.014642857143</v>
      </c>
      <c r="EU515">
        <v>0.9799975714285712</v>
      </c>
      <c r="EV515">
        <v>0.02000213571428571</v>
      </c>
      <c r="EW515">
        <v>0</v>
      </c>
      <c r="EX515">
        <v>968.18425</v>
      </c>
      <c r="EY515">
        <v>5.00097</v>
      </c>
      <c r="EZ515">
        <v>19574.48928571429</v>
      </c>
      <c r="FA515">
        <v>16707.67857142857</v>
      </c>
      <c r="FB515">
        <v>40.79649999999999</v>
      </c>
      <c r="FC515">
        <v>41.13385714285715</v>
      </c>
      <c r="FD515">
        <v>40.69599999999999</v>
      </c>
      <c r="FE515">
        <v>40.75</v>
      </c>
      <c r="FF515">
        <v>41.43699999999999</v>
      </c>
      <c r="FG515">
        <v>1955.106785714286</v>
      </c>
      <c r="FH515">
        <v>39.9</v>
      </c>
      <c r="FI515">
        <v>0</v>
      </c>
      <c r="FJ515">
        <v>1758656605.2</v>
      </c>
      <c r="FK515">
        <v>0</v>
      </c>
      <c r="FL515">
        <v>968.4060384615386</v>
      </c>
      <c r="FM515">
        <v>18.08420512203215</v>
      </c>
      <c r="FN515">
        <v>338.5948721307853</v>
      </c>
      <c r="FO515">
        <v>19578.24230769231</v>
      </c>
      <c r="FP515">
        <v>15</v>
      </c>
      <c r="FQ515">
        <v>0</v>
      </c>
      <c r="FR515" t="s">
        <v>441</v>
      </c>
      <c r="FS515">
        <v>1747247426.5</v>
      </c>
      <c r="FT515">
        <v>1747247420.5</v>
      </c>
      <c r="FU515">
        <v>0</v>
      </c>
      <c r="FV515">
        <v>1.027</v>
      </c>
      <c r="FW515">
        <v>0.031</v>
      </c>
      <c r="FX515">
        <v>0.02</v>
      </c>
      <c r="FY515">
        <v>0.05</v>
      </c>
      <c r="FZ515">
        <v>420</v>
      </c>
      <c r="GA515">
        <v>16</v>
      </c>
      <c r="GB515">
        <v>0.01</v>
      </c>
      <c r="GC515">
        <v>0.1</v>
      </c>
      <c r="GD515">
        <v>13.8380925</v>
      </c>
      <c r="GE515">
        <v>11.57358236397748</v>
      </c>
      <c r="GF515">
        <v>1.115248072938819</v>
      </c>
      <c r="GG515">
        <v>0</v>
      </c>
      <c r="GH515">
        <v>967.3397941176471</v>
      </c>
      <c r="GI515">
        <v>17.55381206610033</v>
      </c>
      <c r="GJ515">
        <v>1.745760322802441</v>
      </c>
      <c r="GK515">
        <v>-1</v>
      </c>
      <c r="GL515">
        <v>4.78259875</v>
      </c>
      <c r="GM515">
        <v>0.1495953095684799</v>
      </c>
      <c r="GN515">
        <v>0.01487880173056618</v>
      </c>
      <c r="GO515">
        <v>0</v>
      </c>
      <c r="GP515">
        <v>0</v>
      </c>
      <c r="GQ515">
        <v>2</v>
      </c>
      <c r="GR515" t="s">
        <v>482</v>
      </c>
      <c r="GS515">
        <v>3.13555</v>
      </c>
      <c r="GT515">
        <v>2.69036</v>
      </c>
      <c r="GU515">
        <v>0.040679</v>
      </c>
      <c r="GV515">
        <v>0.0365406</v>
      </c>
      <c r="GW515">
        <v>0.108316</v>
      </c>
      <c r="GX515">
        <v>0.091931</v>
      </c>
      <c r="GY515">
        <v>30501.8</v>
      </c>
      <c r="GZ515">
        <v>30689.5</v>
      </c>
      <c r="HA515">
        <v>29555.2</v>
      </c>
      <c r="HB515">
        <v>29435.5</v>
      </c>
      <c r="HC515">
        <v>34814</v>
      </c>
      <c r="HD515">
        <v>35410.4</v>
      </c>
      <c r="HE515">
        <v>41588.9</v>
      </c>
      <c r="HF515">
        <v>41824.7</v>
      </c>
      <c r="HG515">
        <v>1.92755</v>
      </c>
      <c r="HH515">
        <v>1.87348</v>
      </c>
      <c r="HI515">
        <v>0.095509</v>
      </c>
      <c r="HJ515">
        <v>0</v>
      </c>
      <c r="HK515">
        <v>28.4479</v>
      </c>
      <c r="HL515">
        <v>999.9</v>
      </c>
      <c r="HM515">
        <v>48.7</v>
      </c>
      <c r="HN515">
        <v>31.3</v>
      </c>
      <c r="HO515">
        <v>24.7217</v>
      </c>
      <c r="HP515">
        <v>62.1504</v>
      </c>
      <c r="HQ515">
        <v>25.8173</v>
      </c>
      <c r="HR515">
        <v>1</v>
      </c>
      <c r="HS515">
        <v>0.0646697</v>
      </c>
      <c r="HT515">
        <v>-0.890869</v>
      </c>
      <c r="HU515">
        <v>20.3366</v>
      </c>
      <c r="HV515">
        <v>5.21534</v>
      </c>
      <c r="HW515">
        <v>12.0137</v>
      </c>
      <c r="HX515">
        <v>4.98785</v>
      </c>
      <c r="HY515">
        <v>3.28795</v>
      </c>
      <c r="HZ515">
        <v>9999</v>
      </c>
      <c r="IA515">
        <v>9999</v>
      </c>
      <c r="IB515">
        <v>9999</v>
      </c>
      <c r="IC515">
        <v>999.9</v>
      </c>
      <c r="ID515">
        <v>1.86757</v>
      </c>
      <c r="IE515">
        <v>1.86669</v>
      </c>
      <c r="IF515">
        <v>1.866</v>
      </c>
      <c r="IG515">
        <v>1.866</v>
      </c>
      <c r="IH515">
        <v>1.86785</v>
      </c>
      <c r="II515">
        <v>1.87027</v>
      </c>
      <c r="IJ515">
        <v>1.86894</v>
      </c>
      <c r="IK515">
        <v>1.87042</v>
      </c>
      <c r="IL515">
        <v>0</v>
      </c>
      <c r="IM515">
        <v>0</v>
      </c>
      <c r="IN515">
        <v>0</v>
      </c>
      <c r="IO515">
        <v>0</v>
      </c>
      <c r="IP515" t="s">
        <v>443</v>
      </c>
      <c r="IQ515" t="s">
        <v>444</v>
      </c>
      <c r="IR515" t="s">
        <v>445</v>
      </c>
      <c r="IS515" t="s">
        <v>445</v>
      </c>
      <c r="IT515" t="s">
        <v>445</v>
      </c>
      <c r="IU515" t="s">
        <v>445</v>
      </c>
      <c r="IV515">
        <v>0</v>
      </c>
      <c r="IW515">
        <v>100</v>
      </c>
      <c r="IX515">
        <v>100</v>
      </c>
      <c r="IY515">
        <v>0.187</v>
      </c>
      <c r="IZ515">
        <v>0.1592</v>
      </c>
      <c r="JA515">
        <v>0.1520806729546384</v>
      </c>
      <c r="JB515">
        <v>0.0003178419753343253</v>
      </c>
      <c r="JC515">
        <v>-6.012475575984678E-07</v>
      </c>
      <c r="JD515">
        <v>7.594320938325871E-11</v>
      </c>
      <c r="JE515">
        <v>-0.06537213769188976</v>
      </c>
      <c r="JF515">
        <v>-0.002779077146552394</v>
      </c>
      <c r="JG515">
        <v>0.0007843295920201409</v>
      </c>
      <c r="JH515">
        <v>-1.211717912536145E-05</v>
      </c>
      <c r="JI515">
        <v>4</v>
      </c>
      <c r="JJ515">
        <v>2338</v>
      </c>
      <c r="JK515">
        <v>1</v>
      </c>
      <c r="JL515">
        <v>27</v>
      </c>
      <c r="JM515">
        <v>190153</v>
      </c>
      <c r="JN515">
        <v>190153</v>
      </c>
      <c r="JO515">
        <v>0.41748</v>
      </c>
      <c r="JP515">
        <v>2.31567</v>
      </c>
      <c r="JQ515">
        <v>1.39648</v>
      </c>
      <c r="JR515">
        <v>2.35107</v>
      </c>
      <c r="JS515">
        <v>1.49536</v>
      </c>
      <c r="JT515">
        <v>2.66113</v>
      </c>
      <c r="JU515">
        <v>36.34</v>
      </c>
      <c r="JV515">
        <v>24.07</v>
      </c>
      <c r="JW515">
        <v>18</v>
      </c>
      <c r="JX515">
        <v>489.793</v>
      </c>
      <c r="JY515">
        <v>445.864</v>
      </c>
      <c r="JZ515">
        <v>29.3923</v>
      </c>
      <c r="KA515">
        <v>28.4195</v>
      </c>
      <c r="KB515">
        <v>30.0001</v>
      </c>
      <c r="KC515">
        <v>28.2555</v>
      </c>
      <c r="KD515">
        <v>28.1865</v>
      </c>
      <c r="KE515">
        <v>8.305490000000001</v>
      </c>
      <c r="KF515">
        <v>25.6488</v>
      </c>
      <c r="KG515">
        <v>53.7587</v>
      </c>
      <c r="KH515">
        <v>29.3877</v>
      </c>
      <c r="KI515">
        <v>112.74</v>
      </c>
      <c r="KJ515">
        <v>19.8116</v>
      </c>
      <c r="KK515">
        <v>101.01</v>
      </c>
      <c r="KL515">
        <v>100.569</v>
      </c>
    </row>
    <row r="516" spans="1:298">
      <c r="A516">
        <v>500</v>
      </c>
      <c r="B516">
        <v>1758656608.5</v>
      </c>
      <c r="C516">
        <v>14982.5</v>
      </c>
      <c r="D516" t="s">
        <v>1449</v>
      </c>
      <c r="E516" t="s">
        <v>1450</v>
      </c>
      <c r="F516">
        <v>5</v>
      </c>
      <c r="G516" t="s">
        <v>1412</v>
      </c>
      <c r="H516" t="s">
        <v>437</v>
      </c>
      <c r="I516" t="s">
        <v>438</v>
      </c>
      <c r="J516">
        <v>1758656601</v>
      </c>
      <c r="K516">
        <f>(L516)/1000</f>
        <v>0</v>
      </c>
      <c r="L516">
        <f>IF(DQ516, AO516, AI516)</f>
        <v>0</v>
      </c>
      <c r="M516">
        <f>IF(DQ516, AJ516, AH516)</f>
        <v>0</v>
      </c>
      <c r="N516">
        <f>DS516 - IF(AV516&gt;1, M516*DM516*100.0/(AX516), 0)</f>
        <v>0</v>
      </c>
      <c r="O516">
        <f>((U516-K516/2)*N516-M516)/(U516+K516/2)</f>
        <v>0</v>
      </c>
      <c r="P516">
        <f>O516*(DZ516+EA516)/1000.0</f>
        <v>0</v>
      </c>
      <c r="Q516">
        <f>(DS516 - IF(AV516&gt;1, M516*DM516*100.0/(AX516), 0))*(DZ516+EA516)/1000.0</f>
        <v>0</v>
      </c>
      <c r="R516">
        <f>2.0/((1/T516-1/S516)+SIGN(T516)*SQRT((1/T516-1/S516)*(1/T516-1/S516) + 4*DN516/((DN516+1)*(DN516+1))*(2*1/T516*1/S516-1/S516*1/S516)))</f>
        <v>0</v>
      </c>
      <c r="S516">
        <f>IF(LEFT(DO516,1)&lt;&gt;"0",IF(LEFT(DO516,1)="1",3.0,DP516),$D$5+$E$5*(EG516*DZ516/($K$5*1000))+$F$5*(EG516*DZ516/($K$5*1000))*MAX(MIN(DM516,$J$5),$I$5)*MAX(MIN(DM516,$J$5),$I$5)+$G$5*MAX(MIN(DM516,$J$5),$I$5)*(EG516*DZ516/($K$5*1000))+$H$5*(EG516*DZ516/($K$5*1000))*(EG516*DZ516/($K$5*1000)))</f>
        <v>0</v>
      </c>
      <c r="T516">
        <f>K516*(1000-(1000*0.61365*exp(17.502*X516/(240.97+X516))/(DZ516+EA516)+DU516)/2)/(1000*0.61365*exp(17.502*X516/(240.97+X516))/(DZ516+EA516)-DU516)</f>
        <v>0</v>
      </c>
      <c r="U516">
        <f>1/((DN516+1)/(R516/1.6)+1/(S516/1.37)) + DN516/((DN516+1)/(R516/1.6) + DN516/(S516/1.37))</f>
        <v>0</v>
      </c>
      <c r="V516">
        <f>(DI516*DL516)</f>
        <v>0</v>
      </c>
      <c r="W516">
        <f>(EB516+(V516+2*0.95*5.67E-8*(((EB516+$B$7)+273)^4-(EB516+273)^4)-44100*K516)/(1.84*29.3*S516+8*0.95*5.67E-8*(EB516+273)^3))</f>
        <v>0</v>
      </c>
      <c r="X516">
        <f>($C$7*EC516+$D$7*ED516+$E$7*W516)</f>
        <v>0</v>
      </c>
      <c r="Y516">
        <f>0.61365*exp(17.502*X516/(240.97+X516))</f>
        <v>0</v>
      </c>
      <c r="Z516">
        <f>(AA516/AB516*100)</f>
        <v>0</v>
      </c>
      <c r="AA516">
        <f>DU516*(DZ516+EA516)/1000</f>
        <v>0</v>
      </c>
      <c r="AB516">
        <f>0.61365*exp(17.502*EB516/(240.97+EB516))</f>
        <v>0</v>
      </c>
      <c r="AC516">
        <f>(Y516-DU516*(DZ516+EA516)/1000)</f>
        <v>0</v>
      </c>
      <c r="AD516">
        <f>(-K516*44100)</f>
        <v>0</v>
      </c>
      <c r="AE516">
        <f>2*29.3*S516*0.92*(EB516-X516)</f>
        <v>0</v>
      </c>
      <c r="AF516">
        <f>2*0.95*5.67E-8*(((EB516+$B$7)+273)^4-(X516+273)^4)</f>
        <v>0</v>
      </c>
      <c r="AG516">
        <f>V516+AF516+AD516+AE516</f>
        <v>0</v>
      </c>
      <c r="AH516">
        <f>DY516*AV516*(DT516-DS516*(1000-AV516*DV516)/(1000-AV516*DU516))/(100*DM516)</f>
        <v>0</v>
      </c>
      <c r="AI516">
        <f>1000*DY516*AV516*(DU516-DV516)/(100*DM516*(1000-AV516*DU516))</f>
        <v>0</v>
      </c>
      <c r="AJ516">
        <f>(AK516 - AL516 - DZ516*1E3/(8.314*(EB516+273.15)) * AN516/DY516 * AM516) * DY516/(100*DM516) * (1000 - DV516)/1000</f>
        <v>0</v>
      </c>
      <c r="AK516">
        <v>137.2185158621504</v>
      </c>
      <c r="AL516">
        <v>146.1696181818182</v>
      </c>
      <c r="AM516">
        <v>-3.219471256063049</v>
      </c>
      <c r="AN516">
        <v>64.96185093379182</v>
      </c>
      <c r="AO516">
        <f>(AQ516 - AP516 + DZ516*1E3/(8.314*(EB516+273.15)) * AS516/DY516 * AR516) * DY516/(100*DM516) * 1000/(1000 - AQ516)</f>
        <v>0</v>
      </c>
      <c r="AP516">
        <v>19.84854691070193</v>
      </c>
      <c r="AQ516">
        <v>24.67578606060606</v>
      </c>
      <c r="AR516">
        <v>1.585923525995167E-05</v>
      </c>
      <c r="AS516">
        <v>107.1775153864374</v>
      </c>
      <c r="AT516">
        <v>0</v>
      </c>
      <c r="AU516">
        <v>0</v>
      </c>
      <c r="AV516">
        <f>IF(AT516*$H$13&gt;=AX516,1.0,(AX516/(AX516-AT516*$H$13)))</f>
        <v>0</v>
      </c>
      <c r="AW516">
        <f>(AV516-1)*100</f>
        <v>0</v>
      </c>
      <c r="AX516">
        <f>MAX(0,($B$13+$C$13*EG516)/(1+$D$13*EG516)*DZ516/(EB516+273)*$E$13)</f>
        <v>0</v>
      </c>
      <c r="AY516" t="s">
        <v>439</v>
      </c>
      <c r="AZ516" t="s">
        <v>439</v>
      </c>
      <c r="BA516">
        <v>0</v>
      </c>
      <c r="BB516">
        <v>0</v>
      </c>
      <c r="BC516">
        <f>1-BA516/BB516</f>
        <v>0</v>
      </c>
      <c r="BD516">
        <v>0</v>
      </c>
      <c r="BE516" t="s">
        <v>439</v>
      </c>
      <c r="BF516" t="s">
        <v>439</v>
      </c>
      <c r="BG516">
        <v>0</v>
      </c>
      <c r="BH516">
        <v>0</v>
      </c>
      <c r="BI516">
        <f>1-BG516/BH516</f>
        <v>0</v>
      </c>
      <c r="BJ516">
        <v>0.5</v>
      </c>
      <c r="BK516">
        <f>DJ516</f>
        <v>0</v>
      </c>
      <c r="BL516">
        <f>M516</f>
        <v>0</v>
      </c>
      <c r="BM516">
        <f>BI516*BJ516*BK516</f>
        <v>0</v>
      </c>
      <c r="BN516">
        <f>(BL516-BD516)/BK516</f>
        <v>0</v>
      </c>
      <c r="BO516">
        <f>(BB516-BH516)/BH516</f>
        <v>0</v>
      </c>
      <c r="BP516">
        <f>BA516/(BC516+BA516/BH516)</f>
        <v>0</v>
      </c>
      <c r="BQ516" t="s">
        <v>439</v>
      </c>
      <c r="BR516">
        <v>0</v>
      </c>
      <c r="BS516">
        <f>IF(BR516&lt;&gt;0, BR516, BP516)</f>
        <v>0</v>
      </c>
      <c r="BT516">
        <f>1-BS516/BH516</f>
        <v>0</v>
      </c>
      <c r="BU516">
        <f>(BH516-BG516)/(BH516-BS516)</f>
        <v>0</v>
      </c>
      <c r="BV516">
        <f>(BB516-BH516)/(BB516-BS516)</f>
        <v>0</v>
      </c>
      <c r="BW516">
        <f>(BH516-BG516)/(BH516-BA516)</f>
        <v>0</v>
      </c>
      <c r="BX516">
        <f>(BB516-BH516)/(BB516-BA516)</f>
        <v>0</v>
      </c>
      <c r="BY516">
        <f>(BU516*BS516/BG516)</f>
        <v>0</v>
      </c>
      <c r="BZ516">
        <f>(1-BY516)</f>
        <v>0</v>
      </c>
      <c r="DI516">
        <f>$B$11*EH516+$C$11*EI516+$F$11*ET516*(1-EW516)</f>
        <v>0</v>
      </c>
      <c r="DJ516">
        <f>DI516*DK516</f>
        <v>0</v>
      </c>
      <c r="DK516">
        <f>($B$11*$D$9+$C$11*$D$9+$F$11*((FG516+EY516)/MAX(FG516+EY516+FH516, 0.1)*$I$9+FH516/MAX(FG516+EY516+FH516, 0.1)*$J$9))/($B$11+$C$11+$F$11)</f>
        <v>0</v>
      </c>
      <c r="DL516">
        <f>($B$11*$K$9+$C$11*$K$9+$F$11*((FG516+EY516)/MAX(FG516+EY516+FH516, 0.1)*$P$9+FH516/MAX(FG516+EY516+FH516, 0.1)*$Q$9))/($B$11+$C$11+$F$11)</f>
        <v>0</v>
      </c>
      <c r="DM516">
        <v>5.36</v>
      </c>
      <c r="DN516">
        <v>0.5</v>
      </c>
      <c r="DO516" t="s">
        <v>440</v>
      </c>
      <c r="DP516">
        <v>2</v>
      </c>
      <c r="DQ516" t="b">
        <v>1</v>
      </c>
      <c r="DR516">
        <v>1758656601</v>
      </c>
      <c r="DS516">
        <v>164.5582592592593</v>
      </c>
      <c r="DT516">
        <v>149.2458148148148</v>
      </c>
      <c r="DU516">
        <v>24.65168148148148</v>
      </c>
      <c r="DV516">
        <v>19.84681481481482</v>
      </c>
      <c r="DW516">
        <v>164.3701481481481</v>
      </c>
      <c r="DX516">
        <v>24.49263703703704</v>
      </c>
      <c r="DY516">
        <v>499.9865555555556</v>
      </c>
      <c r="DZ516">
        <v>90.40998888888889</v>
      </c>
      <c r="EA516">
        <v>0.02992912222222223</v>
      </c>
      <c r="EB516">
        <v>30.66393703703704</v>
      </c>
      <c r="EC516">
        <v>29.99687777777778</v>
      </c>
      <c r="ED516">
        <v>999.9000000000001</v>
      </c>
      <c r="EE516">
        <v>0</v>
      </c>
      <c r="EF516">
        <v>0</v>
      </c>
      <c r="EG516">
        <v>9994.57962962963</v>
      </c>
      <c r="EH516">
        <v>0</v>
      </c>
      <c r="EI516">
        <v>11.6912</v>
      </c>
      <c r="EJ516">
        <v>15.31247037037037</v>
      </c>
      <c r="EK516">
        <v>168.7172962962963</v>
      </c>
      <c r="EL516">
        <v>152.2678888888889</v>
      </c>
      <c r="EM516">
        <v>4.804862592592593</v>
      </c>
      <c r="EN516">
        <v>149.2458148148148</v>
      </c>
      <c r="EO516">
        <v>19.84681481481482</v>
      </c>
      <c r="EP516">
        <v>2.228757037037037</v>
      </c>
      <c r="EQ516">
        <v>1.79435</v>
      </c>
      <c r="ER516">
        <v>19.17053333333333</v>
      </c>
      <c r="ES516">
        <v>15.73765555555555</v>
      </c>
      <c r="ET516">
        <v>1999.993703703704</v>
      </c>
      <c r="EU516">
        <v>0.9799974074074074</v>
      </c>
      <c r="EV516">
        <v>0.02000237777777778</v>
      </c>
      <c r="EW516">
        <v>0</v>
      </c>
      <c r="EX516">
        <v>969.7571481481481</v>
      </c>
      <c r="EY516">
        <v>5.00097</v>
      </c>
      <c r="EZ516">
        <v>19605.02592592593</v>
      </c>
      <c r="FA516">
        <v>16707.50740740741</v>
      </c>
      <c r="FB516">
        <v>40.79822222222222</v>
      </c>
      <c r="FC516">
        <v>41.13418518518519</v>
      </c>
      <c r="FD516">
        <v>40.70099999999999</v>
      </c>
      <c r="FE516">
        <v>40.75</v>
      </c>
      <c r="FF516">
        <v>41.43699999999999</v>
      </c>
      <c r="FG516">
        <v>1955.086666666667</v>
      </c>
      <c r="FH516">
        <v>39.9</v>
      </c>
      <c r="FI516">
        <v>0</v>
      </c>
      <c r="FJ516">
        <v>1758656610</v>
      </c>
      <c r="FK516">
        <v>0</v>
      </c>
      <c r="FL516">
        <v>969.8139230769231</v>
      </c>
      <c r="FM516">
        <v>18.85189739476994</v>
      </c>
      <c r="FN516">
        <v>364.0547004491951</v>
      </c>
      <c r="FO516">
        <v>19606.27692307692</v>
      </c>
      <c r="FP516">
        <v>15</v>
      </c>
      <c r="FQ516">
        <v>0</v>
      </c>
      <c r="FR516" t="s">
        <v>441</v>
      </c>
      <c r="FS516">
        <v>1747247426.5</v>
      </c>
      <c r="FT516">
        <v>1747247420.5</v>
      </c>
      <c r="FU516">
        <v>0</v>
      </c>
      <c r="FV516">
        <v>1.027</v>
      </c>
      <c r="FW516">
        <v>0.031</v>
      </c>
      <c r="FX516">
        <v>0.02</v>
      </c>
      <c r="FY516">
        <v>0.05</v>
      </c>
      <c r="FZ516">
        <v>420</v>
      </c>
      <c r="GA516">
        <v>16</v>
      </c>
      <c r="GB516">
        <v>0.01</v>
      </c>
      <c r="GC516">
        <v>0.1</v>
      </c>
      <c r="GD516">
        <v>14.8023325</v>
      </c>
      <c r="GE516">
        <v>11.08554033771107</v>
      </c>
      <c r="GF516">
        <v>1.066880372016352</v>
      </c>
      <c r="GG516">
        <v>0</v>
      </c>
      <c r="GH516">
        <v>968.9412941176471</v>
      </c>
      <c r="GI516">
        <v>17.84415582087819</v>
      </c>
      <c r="GJ516">
        <v>1.772151725170347</v>
      </c>
      <c r="GK516">
        <v>-1</v>
      </c>
      <c r="GL516">
        <v>4.796502500000001</v>
      </c>
      <c r="GM516">
        <v>0.1862472045028051</v>
      </c>
      <c r="GN516">
        <v>0.01797361465454289</v>
      </c>
      <c r="GO516">
        <v>0</v>
      </c>
      <c r="GP516">
        <v>0</v>
      </c>
      <c r="GQ516">
        <v>2</v>
      </c>
      <c r="GR516" t="s">
        <v>482</v>
      </c>
      <c r="GS516">
        <v>3.13568</v>
      </c>
      <c r="GT516">
        <v>2.69006</v>
      </c>
      <c r="GU516">
        <v>0.0368523</v>
      </c>
      <c r="GV516">
        <v>0.0324255</v>
      </c>
      <c r="GW516">
        <v>0.108378</v>
      </c>
      <c r="GX516">
        <v>0.09194330000000001</v>
      </c>
      <c r="GY516">
        <v>30623.3</v>
      </c>
      <c r="GZ516">
        <v>30820.9</v>
      </c>
      <c r="HA516">
        <v>29555</v>
      </c>
      <c r="HB516">
        <v>29435.9</v>
      </c>
      <c r="HC516">
        <v>34811.3</v>
      </c>
      <c r="HD516">
        <v>35410.1</v>
      </c>
      <c r="HE516">
        <v>41588.7</v>
      </c>
      <c r="HF516">
        <v>41825</v>
      </c>
      <c r="HG516">
        <v>1.92765</v>
      </c>
      <c r="HH516">
        <v>1.87345</v>
      </c>
      <c r="HI516">
        <v>0.09523330000000001</v>
      </c>
      <c r="HJ516">
        <v>0</v>
      </c>
      <c r="HK516">
        <v>28.4458</v>
      </c>
      <c r="HL516">
        <v>999.9</v>
      </c>
      <c r="HM516">
        <v>48.7</v>
      </c>
      <c r="HN516">
        <v>31.3</v>
      </c>
      <c r="HO516">
        <v>24.7181</v>
      </c>
      <c r="HP516">
        <v>61.9504</v>
      </c>
      <c r="HQ516">
        <v>25.8213</v>
      </c>
      <c r="HR516">
        <v>1</v>
      </c>
      <c r="HS516">
        <v>0.0647104</v>
      </c>
      <c r="HT516">
        <v>-0.88064</v>
      </c>
      <c r="HU516">
        <v>20.3364</v>
      </c>
      <c r="HV516">
        <v>5.21579</v>
      </c>
      <c r="HW516">
        <v>12.0143</v>
      </c>
      <c r="HX516">
        <v>4.9879</v>
      </c>
      <c r="HY516">
        <v>3.28795</v>
      </c>
      <c r="HZ516">
        <v>9999</v>
      </c>
      <c r="IA516">
        <v>9999</v>
      </c>
      <c r="IB516">
        <v>9999</v>
      </c>
      <c r="IC516">
        <v>999.9</v>
      </c>
      <c r="ID516">
        <v>1.86755</v>
      </c>
      <c r="IE516">
        <v>1.86666</v>
      </c>
      <c r="IF516">
        <v>1.86602</v>
      </c>
      <c r="IG516">
        <v>1.866</v>
      </c>
      <c r="IH516">
        <v>1.86784</v>
      </c>
      <c r="II516">
        <v>1.87027</v>
      </c>
      <c r="IJ516">
        <v>1.86893</v>
      </c>
      <c r="IK516">
        <v>1.87043</v>
      </c>
      <c r="IL516">
        <v>0</v>
      </c>
      <c r="IM516">
        <v>0</v>
      </c>
      <c r="IN516">
        <v>0</v>
      </c>
      <c r="IO516">
        <v>0</v>
      </c>
      <c r="IP516" t="s">
        <v>443</v>
      </c>
      <c r="IQ516" t="s">
        <v>444</v>
      </c>
      <c r="IR516" t="s">
        <v>445</v>
      </c>
      <c r="IS516" t="s">
        <v>445</v>
      </c>
      <c r="IT516" t="s">
        <v>445</v>
      </c>
      <c r="IU516" t="s">
        <v>445</v>
      </c>
      <c r="IV516">
        <v>0</v>
      </c>
      <c r="IW516">
        <v>100</v>
      </c>
      <c r="IX516">
        <v>100</v>
      </c>
      <c r="IY516">
        <v>0.185</v>
      </c>
      <c r="IZ516">
        <v>0.1594</v>
      </c>
      <c r="JA516">
        <v>0.1520806729546384</v>
      </c>
      <c r="JB516">
        <v>0.0003178419753343253</v>
      </c>
      <c r="JC516">
        <v>-6.012475575984678E-07</v>
      </c>
      <c r="JD516">
        <v>7.594320938325871E-11</v>
      </c>
      <c r="JE516">
        <v>-0.06537213769188976</v>
      </c>
      <c r="JF516">
        <v>-0.002779077146552394</v>
      </c>
      <c r="JG516">
        <v>0.0007843295920201409</v>
      </c>
      <c r="JH516">
        <v>-1.211717912536145E-05</v>
      </c>
      <c r="JI516">
        <v>4</v>
      </c>
      <c r="JJ516">
        <v>2338</v>
      </c>
      <c r="JK516">
        <v>1</v>
      </c>
      <c r="JL516">
        <v>27</v>
      </c>
      <c r="JM516">
        <v>190153</v>
      </c>
      <c r="JN516">
        <v>190153.1</v>
      </c>
      <c r="JO516">
        <v>0.379639</v>
      </c>
      <c r="JP516">
        <v>2.33276</v>
      </c>
      <c r="JQ516">
        <v>1.39771</v>
      </c>
      <c r="JR516">
        <v>2.34741</v>
      </c>
      <c r="JS516">
        <v>1.49536</v>
      </c>
      <c r="JT516">
        <v>2.58911</v>
      </c>
      <c r="JU516">
        <v>36.34</v>
      </c>
      <c r="JV516">
        <v>24.07</v>
      </c>
      <c r="JW516">
        <v>18</v>
      </c>
      <c r="JX516">
        <v>489.874</v>
      </c>
      <c r="JY516">
        <v>445.865</v>
      </c>
      <c r="JZ516">
        <v>29.3925</v>
      </c>
      <c r="KA516">
        <v>28.4219</v>
      </c>
      <c r="KB516">
        <v>30.0002</v>
      </c>
      <c r="KC516">
        <v>28.2577</v>
      </c>
      <c r="KD516">
        <v>28.1886</v>
      </c>
      <c r="KE516">
        <v>7.52682</v>
      </c>
      <c r="KF516">
        <v>25.6488</v>
      </c>
      <c r="KG516">
        <v>53.7587</v>
      </c>
      <c r="KH516">
        <v>29.3896</v>
      </c>
      <c r="KI516">
        <v>99.3664</v>
      </c>
      <c r="KJ516">
        <v>19.7708</v>
      </c>
      <c r="KK516">
        <v>101.009</v>
      </c>
      <c r="KL516">
        <v>100.57</v>
      </c>
    </row>
    <row r="517" spans="1:298">
      <c r="A517">
        <v>501</v>
      </c>
      <c r="B517">
        <v>1758656613.5</v>
      </c>
      <c r="C517">
        <v>14987.5</v>
      </c>
      <c r="D517" t="s">
        <v>1451</v>
      </c>
      <c r="E517" t="s">
        <v>1452</v>
      </c>
      <c r="F517">
        <v>5</v>
      </c>
      <c r="G517" t="s">
        <v>1412</v>
      </c>
      <c r="H517" t="s">
        <v>437</v>
      </c>
      <c r="I517" t="s">
        <v>438</v>
      </c>
      <c r="J517">
        <v>1758656605.714286</v>
      </c>
      <c r="K517">
        <f>(L517)/1000</f>
        <v>0</v>
      </c>
      <c r="L517">
        <f>IF(DQ517, AO517, AI517)</f>
        <v>0</v>
      </c>
      <c r="M517">
        <f>IF(DQ517, AJ517, AH517)</f>
        <v>0</v>
      </c>
      <c r="N517">
        <f>DS517 - IF(AV517&gt;1, M517*DM517*100.0/(AX517), 0)</f>
        <v>0</v>
      </c>
      <c r="O517">
        <f>((U517-K517/2)*N517-M517)/(U517+K517/2)</f>
        <v>0</v>
      </c>
      <c r="P517">
        <f>O517*(DZ517+EA517)/1000.0</f>
        <v>0</v>
      </c>
      <c r="Q517">
        <f>(DS517 - IF(AV517&gt;1, M517*DM517*100.0/(AX517), 0))*(DZ517+EA517)/1000.0</f>
        <v>0</v>
      </c>
      <c r="R517">
        <f>2.0/((1/T517-1/S517)+SIGN(T517)*SQRT((1/T517-1/S517)*(1/T517-1/S517) + 4*DN517/((DN517+1)*(DN517+1))*(2*1/T517*1/S517-1/S517*1/S517)))</f>
        <v>0</v>
      </c>
      <c r="S517">
        <f>IF(LEFT(DO517,1)&lt;&gt;"0",IF(LEFT(DO517,1)="1",3.0,DP517),$D$5+$E$5*(EG517*DZ517/($K$5*1000))+$F$5*(EG517*DZ517/($K$5*1000))*MAX(MIN(DM517,$J$5),$I$5)*MAX(MIN(DM517,$J$5),$I$5)+$G$5*MAX(MIN(DM517,$J$5),$I$5)*(EG517*DZ517/($K$5*1000))+$H$5*(EG517*DZ517/($K$5*1000))*(EG517*DZ517/($K$5*1000)))</f>
        <v>0</v>
      </c>
      <c r="T517">
        <f>K517*(1000-(1000*0.61365*exp(17.502*X517/(240.97+X517))/(DZ517+EA517)+DU517)/2)/(1000*0.61365*exp(17.502*X517/(240.97+X517))/(DZ517+EA517)-DU517)</f>
        <v>0</v>
      </c>
      <c r="U517">
        <f>1/((DN517+1)/(R517/1.6)+1/(S517/1.37)) + DN517/((DN517+1)/(R517/1.6) + DN517/(S517/1.37))</f>
        <v>0</v>
      </c>
      <c r="V517">
        <f>(DI517*DL517)</f>
        <v>0</v>
      </c>
      <c r="W517">
        <f>(EB517+(V517+2*0.95*5.67E-8*(((EB517+$B$7)+273)^4-(EB517+273)^4)-44100*K517)/(1.84*29.3*S517+8*0.95*5.67E-8*(EB517+273)^3))</f>
        <v>0</v>
      </c>
      <c r="X517">
        <f>($C$7*EC517+$D$7*ED517+$E$7*W517)</f>
        <v>0</v>
      </c>
      <c r="Y517">
        <f>0.61365*exp(17.502*X517/(240.97+X517))</f>
        <v>0</v>
      </c>
      <c r="Z517">
        <f>(AA517/AB517*100)</f>
        <v>0</v>
      </c>
      <c r="AA517">
        <f>DU517*(DZ517+EA517)/1000</f>
        <v>0</v>
      </c>
      <c r="AB517">
        <f>0.61365*exp(17.502*EB517/(240.97+EB517))</f>
        <v>0</v>
      </c>
      <c r="AC517">
        <f>(Y517-DU517*(DZ517+EA517)/1000)</f>
        <v>0</v>
      </c>
      <c r="AD517">
        <f>(-K517*44100)</f>
        <v>0</v>
      </c>
      <c r="AE517">
        <f>2*29.3*S517*0.92*(EB517-X517)</f>
        <v>0</v>
      </c>
      <c r="AF517">
        <f>2*0.95*5.67E-8*(((EB517+$B$7)+273)^4-(X517+273)^4)</f>
        <v>0</v>
      </c>
      <c r="AG517">
        <f>V517+AF517+AD517+AE517</f>
        <v>0</v>
      </c>
      <c r="AH517">
        <f>DY517*AV517*(DT517-DS517*(1000-AV517*DV517)/(1000-AV517*DU517))/(100*DM517)</f>
        <v>0</v>
      </c>
      <c r="AI517">
        <f>1000*DY517*AV517*(DU517-DV517)/(100*DM517*(1000-AV517*DU517))</f>
        <v>0</v>
      </c>
      <c r="AJ517">
        <f>(AK517 - AL517 - DZ517*1E3/(8.314*(EB517+273.15)) * AN517/DY517 * AM517) * DY517/(100*DM517) * (1000 - DV517)/1000</f>
        <v>0</v>
      </c>
      <c r="AK517">
        <v>120.1413124331325</v>
      </c>
      <c r="AL517">
        <v>129.9724484848485</v>
      </c>
      <c r="AM517">
        <v>-3.239045078429124</v>
      </c>
      <c r="AN517">
        <v>64.96185093379182</v>
      </c>
      <c r="AO517">
        <f>(AQ517 - AP517 + DZ517*1E3/(8.314*(EB517+273.15)) * AS517/DY517 * AR517) * DY517/(100*DM517) * 1000/(1000 - AQ517)</f>
        <v>0</v>
      </c>
      <c r="AP517">
        <v>19.84702962874988</v>
      </c>
      <c r="AQ517">
        <v>24.69154424242423</v>
      </c>
      <c r="AR517">
        <v>1.455196816473851E-05</v>
      </c>
      <c r="AS517">
        <v>107.1775153864374</v>
      </c>
      <c r="AT517">
        <v>0</v>
      </c>
      <c r="AU517">
        <v>0</v>
      </c>
      <c r="AV517">
        <f>IF(AT517*$H$13&gt;=AX517,1.0,(AX517/(AX517-AT517*$H$13)))</f>
        <v>0</v>
      </c>
      <c r="AW517">
        <f>(AV517-1)*100</f>
        <v>0</v>
      </c>
      <c r="AX517">
        <f>MAX(0,($B$13+$C$13*EG517)/(1+$D$13*EG517)*DZ517/(EB517+273)*$E$13)</f>
        <v>0</v>
      </c>
      <c r="AY517" t="s">
        <v>439</v>
      </c>
      <c r="AZ517" t="s">
        <v>439</v>
      </c>
      <c r="BA517">
        <v>0</v>
      </c>
      <c r="BB517">
        <v>0</v>
      </c>
      <c r="BC517">
        <f>1-BA517/BB517</f>
        <v>0</v>
      </c>
      <c r="BD517">
        <v>0</v>
      </c>
      <c r="BE517" t="s">
        <v>439</v>
      </c>
      <c r="BF517" t="s">
        <v>439</v>
      </c>
      <c r="BG517">
        <v>0</v>
      </c>
      <c r="BH517">
        <v>0</v>
      </c>
      <c r="BI517">
        <f>1-BG517/BH517</f>
        <v>0</v>
      </c>
      <c r="BJ517">
        <v>0.5</v>
      </c>
      <c r="BK517">
        <f>DJ517</f>
        <v>0</v>
      </c>
      <c r="BL517">
        <f>M517</f>
        <v>0</v>
      </c>
      <c r="BM517">
        <f>BI517*BJ517*BK517</f>
        <v>0</v>
      </c>
      <c r="BN517">
        <f>(BL517-BD517)/BK517</f>
        <v>0</v>
      </c>
      <c r="BO517">
        <f>(BB517-BH517)/BH517</f>
        <v>0</v>
      </c>
      <c r="BP517">
        <f>BA517/(BC517+BA517/BH517)</f>
        <v>0</v>
      </c>
      <c r="BQ517" t="s">
        <v>439</v>
      </c>
      <c r="BR517">
        <v>0</v>
      </c>
      <c r="BS517">
        <f>IF(BR517&lt;&gt;0, BR517, BP517)</f>
        <v>0</v>
      </c>
      <c r="BT517">
        <f>1-BS517/BH517</f>
        <v>0</v>
      </c>
      <c r="BU517">
        <f>(BH517-BG517)/(BH517-BS517)</f>
        <v>0</v>
      </c>
      <c r="BV517">
        <f>(BB517-BH517)/(BB517-BS517)</f>
        <v>0</v>
      </c>
      <c r="BW517">
        <f>(BH517-BG517)/(BH517-BA517)</f>
        <v>0</v>
      </c>
      <c r="BX517">
        <f>(BB517-BH517)/(BB517-BA517)</f>
        <v>0</v>
      </c>
      <c r="BY517">
        <f>(BU517*BS517/BG517)</f>
        <v>0</v>
      </c>
      <c r="BZ517">
        <f>(1-BY517)</f>
        <v>0</v>
      </c>
      <c r="DI517">
        <f>$B$11*EH517+$C$11*EI517+$F$11*ET517*(1-EW517)</f>
        <v>0</v>
      </c>
      <c r="DJ517">
        <f>DI517*DK517</f>
        <v>0</v>
      </c>
      <c r="DK517">
        <f>($B$11*$D$9+$C$11*$D$9+$F$11*((FG517+EY517)/MAX(FG517+EY517+FH517, 0.1)*$I$9+FH517/MAX(FG517+EY517+FH517, 0.1)*$J$9))/($B$11+$C$11+$F$11)</f>
        <v>0</v>
      </c>
      <c r="DL517">
        <f>($B$11*$K$9+$C$11*$K$9+$F$11*((FG517+EY517)/MAX(FG517+EY517+FH517, 0.1)*$P$9+FH517/MAX(FG517+EY517+FH517, 0.1)*$Q$9))/($B$11+$C$11+$F$11)</f>
        <v>0</v>
      </c>
      <c r="DM517">
        <v>5.36</v>
      </c>
      <c r="DN517">
        <v>0.5</v>
      </c>
      <c r="DO517" t="s">
        <v>440</v>
      </c>
      <c r="DP517">
        <v>2</v>
      </c>
      <c r="DQ517" t="b">
        <v>1</v>
      </c>
      <c r="DR517">
        <v>1758656605.714286</v>
      </c>
      <c r="DS517">
        <v>149.7275357142857</v>
      </c>
      <c r="DT517">
        <v>133.53575</v>
      </c>
      <c r="DU517">
        <v>24.66721071428571</v>
      </c>
      <c r="DV517">
        <v>19.84708571428571</v>
      </c>
      <c r="DW517">
        <v>149.5413928571429</v>
      </c>
      <c r="DX517">
        <v>24.50796071428571</v>
      </c>
      <c r="DY517">
        <v>499.9907142857143</v>
      </c>
      <c r="DZ517">
        <v>90.40931785714284</v>
      </c>
      <c r="EA517">
        <v>0.02987903214285714</v>
      </c>
      <c r="EB517">
        <v>30.66229285714286</v>
      </c>
      <c r="EC517">
        <v>29.99679642857143</v>
      </c>
      <c r="ED517">
        <v>999.9000000000002</v>
      </c>
      <c r="EE517">
        <v>0</v>
      </c>
      <c r="EF517">
        <v>0</v>
      </c>
      <c r="EG517">
        <v>9996.033928571429</v>
      </c>
      <c r="EH517">
        <v>0</v>
      </c>
      <c r="EI517">
        <v>11.6912</v>
      </c>
      <c r="EJ517">
        <v>16.19186071428572</v>
      </c>
      <c r="EK517">
        <v>153.5141428571429</v>
      </c>
      <c r="EL517">
        <v>136.2397142857143</v>
      </c>
      <c r="EM517">
        <v>4.820133571428571</v>
      </c>
      <c r="EN517">
        <v>133.53575</v>
      </c>
      <c r="EO517">
        <v>19.84708571428571</v>
      </c>
      <c r="EP517">
        <v>2.230145</v>
      </c>
      <c r="EQ517">
        <v>1.794361071428571</v>
      </c>
      <c r="ER517">
        <v>19.18052142857143</v>
      </c>
      <c r="ES517">
        <v>15.73774285714286</v>
      </c>
      <c r="ET517">
        <v>1999.992142857143</v>
      </c>
      <c r="EU517">
        <v>0.9799973571428572</v>
      </c>
      <c r="EV517">
        <v>0.02000245357142857</v>
      </c>
      <c r="EW517">
        <v>0</v>
      </c>
      <c r="EX517">
        <v>971.3053928571429</v>
      </c>
      <c r="EY517">
        <v>5.00097</v>
      </c>
      <c r="EZ517">
        <v>19634.18571428571</v>
      </c>
      <c r="FA517">
        <v>16707.48928571429</v>
      </c>
      <c r="FB517">
        <v>40.80314285714285</v>
      </c>
      <c r="FC517">
        <v>41.13607142857143</v>
      </c>
      <c r="FD517">
        <v>40.70049999999999</v>
      </c>
      <c r="FE517">
        <v>40.75</v>
      </c>
      <c r="FF517">
        <v>41.4347857142857</v>
      </c>
      <c r="FG517">
        <v>1955.085357142858</v>
      </c>
      <c r="FH517">
        <v>39.9</v>
      </c>
      <c r="FI517">
        <v>0</v>
      </c>
      <c r="FJ517">
        <v>1758656614.8</v>
      </c>
      <c r="FK517">
        <v>0</v>
      </c>
      <c r="FL517">
        <v>971.4257307692308</v>
      </c>
      <c r="FM517">
        <v>20.52085470719365</v>
      </c>
      <c r="FN517">
        <v>382.9299148816353</v>
      </c>
      <c r="FO517">
        <v>19636.31153846154</v>
      </c>
      <c r="FP517">
        <v>15</v>
      </c>
      <c r="FQ517">
        <v>0</v>
      </c>
      <c r="FR517" t="s">
        <v>441</v>
      </c>
      <c r="FS517">
        <v>1747247426.5</v>
      </c>
      <c r="FT517">
        <v>1747247420.5</v>
      </c>
      <c r="FU517">
        <v>0</v>
      </c>
      <c r="FV517">
        <v>1.027</v>
      </c>
      <c r="FW517">
        <v>0.031</v>
      </c>
      <c r="FX517">
        <v>0.02</v>
      </c>
      <c r="FY517">
        <v>0.05</v>
      </c>
      <c r="FZ517">
        <v>420</v>
      </c>
      <c r="GA517">
        <v>16</v>
      </c>
      <c r="GB517">
        <v>0.01</v>
      </c>
      <c r="GC517">
        <v>0.1</v>
      </c>
      <c r="GD517">
        <v>15.59890731707317</v>
      </c>
      <c r="GE517">
        <v>11.20355540069689</v>
      </c>
      <c r="GF517">
        <v>1.105266107101559</v>
      </c>
      <c r="GG517">
        <v>0</v>
      </c>
      <c r="GH517">
        <v>970.2561470588236</v>
      </c>
      <c r="GI517">
        <v>19.38391138802274</v>
      </c>
      <c r="GJ517">
        <v>1.922377528147537</v>
      </c>
      <c r="GK517">
        <v>-1</v>
      </c>
      <c r="GL517">
        <v>4.810161951219513</v>
      </c>
      <c r="GM517">
        <v>0.1934531707317038</v>
      </c>
      <c r="GN517">
        <v>0.01913879334824655</v>
      </c>
      <c r="GO517">
        <v>0</v>
      </c>
      <c r="GP517">
        <v>0</v>
      </c>
      <c r="GQ517">
        <v>2</v>
      </c>
      <c r="GR517" t="s">
        <v>482</v>
      </c>
      <c r="GS517">
        <v>3.13557</v>
      </c>
      <c r="GT517">
        <v>2.6901</v>
      </c>
      <c r="GU517">
        <v>0.0329258</v>
      </c>
      <c r="GV517">
        <v>0.0282281</v>
      </c>
      <c r="GW517">
        <v>0.108421</v>
      </c>
      <c r="GX517">
        <v>0.09193750000000001</v>
      </c>
      <c r="GY517">
        <v>30748</v>
      </c>
      <c r="GZ517">
        <v>30954.6</v>
      </c>
      <c r="HA517">
        <v>29554.9</v>
      </c>
      <c r="HB517">
        <v>29435.8</v>
      </c>
      <c r="HC517">
        <v>34809.5</v>
      </c>
      <c r="HD517">
        <v>35410.1</v>
      </c>
      <c r="HE517">
        <v>41588.6</v>
      </c>
      <c r="HF517">
        <v>41824.8</v>
      </c>
      <c r="HG517">
        <v>1.92715</v>
      </c>
      <c r="HH517">
        <v>1.87295</v>
      </c>
      <c r="HI517">
        <v>0.09547170000000001</v>
      </c>
      <c r="HJ517">
        <v>0</v>
      </c>
      <c r="HK517">
        <v>28.4448</v>
      </c>
      <c r="HL517">
        <v>999.9</v>
      </c>
      <c r="HM517">
        <v>48.7</v>
      </c>
      <c r="HN517">
        <v>31.3</v>
      </c>
      <c r="HO517">
        <v>24.7207</v>
      </c>
      <c r="HP517">
        <v>61.9604</v>
      </c>
      <c r="HQ517">
        <v>25.9535</v>
      </c>
      <c r="HR517">
        <v>1</v>
      </c>
      <c r="HS517">
        <v>0.06459860000000001</v>
      </c>
      <c r="HT517">
        <v>-0.875618</v>
      </c>
      <c r="HU517">
        <v>20.3366</v>
      </c>
      <c r="HV517">
        <v>5.21489</v>
      </c>
      <c r="HW517">
        <v>12.0137</v>
      </c>
      <c r="HX517">
        <v>4.9878</v>
      </c>
      <c r="HY517">
        <v>3.28795</v>
      </c>
      <c r="HZ517">
        <v>9999</v>
      </c>
      <c r="IA517">
        <v>9999</v>
      </c>
      <c r="IB517">
        <v>9999</v>
      </c>
      <c r="IC517">
        <v>999.9</v>
      </c>
      <c r="ID517">
        <v>1.86753</v>
      </c>
      <c r="IE517">
        <v>1.86664</v>
      </c>
      <c r="IF517">
        <v>1.86601</v>
      </c>
      <c r="IG517">
        <v>1.86599</v>
      </c>
      <c r="IH517">
        <v>1.86785</v>
      </c>
      <c r="II517">
        <v>1.87027</v>
      </c>
      <c r="IJ517">
        <v>1.86893</v>
      </c>
      <c r="IK517">
        <v>1.87043</v>
      </c>
      <c r="IL517">
        <v>0</v>
      </c>
      <c r="IM517">
        <v>0</v>
      </c>
      <c r="IN517">
        <v>0</v>
      </c>
      <c r="IO517">
        <v>0</v>
      </c>
      <c r="IP517" t="s">
        <v>443</v>
      </c>
      <c r="IQ517" t="s">
        <v>444</v>
      </c>
      <c r="IR517" t="s">
        <v>445</v>
      </c>
      <c r="IS517" t="s">
        <v>445</v>
      </c>
      <c r="IT517" t="s">
        <v>445</v>
      </c>
      <c r="IU517" t="s">
        <v>445</v>
      </c>
      <c r="IV517">
        <v>0</v>
      </c>
      <c r="IW517">
        <v>100</v>
      </c>
      <c r="IX517">
        <v>100</v>
      </c>
      <c r="IY517">
        <v>0.183</v>
      </c>
      <c r="IZ517">
        <v>0.1596</v>
      </c>
      <c r="JA517">
        <v>0.1520806729546384</v>
      </c>
      <c r="JB517">
        <v>0.0003178419753343253</v>
      </c>
      <c r="JC517">
        <v>-6.012475575984678E-07</v>
      </c>
      <c r="JD517">
        <v>7.594320938325871E-11</v>
      </c>
      <c r="JE517">
        <v>-0.06537213769188976</v>
      </c>
      <c r="JF517">
        <v>-0.002779077146552394</v>
      </c>
      <c r="JG517">
        <v>0.0007843295920201409</v>
      </c>
      <c r="JH517">
        <v>-1.211717912536145E-05</v>
      </c>
      <c r="JI517">
        <v>4</v>
      </c>
      <c r="JJ517">
        <v>2338</v>
      </c>
      <c r="JK517">
        <v>1</v>
      </c>
      <c r="JL517">
        <v>27</v>
      </c>
      <c r="JM517">
        <v>190153.1</v>
      </c>
      <c r="JN517">
        <v>190153.2</v>
      </c>
      <c r="JO517">
        <v>0.343018</v>
      </c>
      <c r="JP517">
        <v>2.32666</v>
      </c>
      <c r="JQ517">
        <v>1.39771</v>
      </c>
      <c r="JR517">
        <v>2.35107</v>
      </c>
      <c r="JS517">
        <v>1.49536</v>
      </c>
      <c r="JT517">
        <v>2.67822</v>
      </c>
      <c r="JU517">
        <v>36.34</v>
      </c>
      <c r="JV517">
        <v>24.07</v>
      </c>
      <c r="JW517">
        <v>18</v>
      </c>
      <c r="JX517">
        <v>489.56</v>
      </c>
      <c r="JY517">
        <v>445.558</v>
      </c>
      <c r="JZ517">
        <v>29.3916</v>
      </c>
      <c r="KA517">
        <v>28.4219</v>
      </c>
      <c r="KB517">
        <v>30.0001</v>
      </c>
      <c r="KC517">
        <v>28.2579</v>
      </c>
      <c r="KD517">
        <v>28.1888</v>
      </c>
      <c r="KE517">
        <v>6.82516</v>
      </c>
      <c r="KF517">
        <v>25.6488</v>
      </c>
      <c r="KG517">
        <v>53.7587</v>
      </c>
      <c r="KH517">
        <v>29.3901</v>
      </c>
      <c r="KI517">
        <v>86.0097</v>
      </c>
      <c r="KJ517">
        <v>19.7329</v>
      </c>
      <c r="KK517">
        <v>101.009</v>
      </c>
      <c r="KL517">
        <v>100.57</v>
      </c>
    </row>
    <row r="518" spans="1:298">
      <c r="A518">
        <v>502</v>
      </c>
      <c r="B518">
        <v>1758656618.5</v>
      </c>
      <c r="C518">
        <v>14992.5</v>
      </c>
      <c r="D518" t="s">
        <v>1453</v>
      </c>
      <c r="E518" t="s">
        <v>1454</v>
      </c>
      <c r="F518">
        <v>5</v>
      </c>
      <c r="G518" t="s">
        <v>1412</v>
      </c>
      <c r="H518" t="s">
        <v>437</v>
      </c>
      <c r="I518" t="s">
        <v>438</v>
      </c>
      <c r="J518">
        <v>1758656611</v>
      </c>
      <c r="K518">
        <f>(L518)/1000</f>
        <v>0</v>
      </c>
      <c r="L518">
        <f>IF(DQ518, AO518, AI518)</f>
        <v>0</v>
      </c>
      <c r="M518">
        <f>IF(DQ518, AJ518, AH518)</f>
        <v>0</v>
      </c>
      <c r="N518">
        <f>DS518 - IF(AV518&gt;1, M518*DM518*100.0/(AX518), 0)</f>
        <v>0</v>
      </c>
      <c r="O518">
        <f>((U518-K518/2)*N518-M518)/(U518+K518/2)</f>
        <v>0</v>
      </c>
      <c r="P518">
        <f>O518*(DZ518+EA518)/1000.0</f>
        <v>0</v>
      </c>
      <c r="Q518">
        <f>(DS518 - IF(AV518&gt;1, M518*DM518*100.0/(AX518), 0))*(DZ518+EA518)/1000.0</f>
        <v>0</v>
      </c>
      <c r="R518">
        <f>2.0/((1/T518-1/S518)+SIGN(T518)*SQRT((1/T518-1/S518)*(1/T518-1/S518) + 4*DN518/((DN518+1)*(DN518+1))*(2*1/T518*1/S518-1/S518*1/S518)))</f>
        <v>0</v>
      </c>
      <c r="S518">
        <f>IF(LEFT(DO518,1)&lt;&gt;"0",IF(LEFT(DO518,1)="1",3.0,DP518),$D$5+$E$5*(EG518*DZ518/($K$5*1000))+$F$5*(EG518*DZ518/($K$5*1000))*MAX(MIN(DM518,$J$5),$I$5)*MAX(MIN(DM518,$J$5),$I$5)+$G$5*MAX(MIN(DM518,$J$5),$I$5)*(EG518*DZ518/($K$5*1000))+$H$5*(EG518*DZ518/($K$5*1000))*(EG518*DZ518/($K$5*1000)))</f>
        <v>0</v>
      </c>
      <c r="T518">
        <f>K518*(1000-(1000*0.61365*exp(17.502*X518/(240.97+X518))/(DZ518+EA518)+DU518)/2)/(1000*0.61365*exp(17.502*X518/(240.97+X518))/(DZ518+EA518)-DU518)</f>
        <v>0</v>
      </c>
      <c r="U518">
        <f>1/((DN518+1)/(R518/1.6)+1/(S518/1.37)) + DN518/((DN518+1)/(R518/1.6) + DN518/(S518/1.37))</f>
        <v>0</v>
      </c>
      <c r="V518">
        <f>(DI518*DL518)</f>
        <v>0</v>
      </c>
      <c r="W518">
        <f>(EB518+(V518+2*0.95*5.67E-8*(((EB518+$B$7)+273)^4-(EB518+273)^4)-44100*K518)/(1.84*29.3*S518+8*0.95*5.67E-8*(EB518+273)^3))</f>
        <v>0</v>
      </c>
      <c r="X518">
        <f>($C$7*EC518+$D$7*ED518+$E$7*W518)</f>
        <v>0</v>
      </c>
      <c r="Y518">
        <f>0.61365*exp(17.502*X518/(240.97+X518))</f>
        <v>0</v>
      </c>
      <c r="Z518">
        <f>(AA518/AB518*100)</f>
        <v>0</v>
      </c>
      <c r="AA518">
        <f>DU518*(DZ518+EA518)/1000</f>
        <v>0</v>
      </c>
      <c r="AB518">
        <f>0.61365*exp(17.502*EB518/(240.97+EB518))</f>
        <v>0</v>
      </c>
      <c r="AC518">
        <f>(Y518-DU518*(DZ518+EA518)/1000)</f>
        <v>0</v>
      </c>
      <c r="AD518">
        <f>(-K518*44100)</f>
        <v>0</v>
      </c>
      <c r="AE518">
        <f>2*29.3*S518*0.92*(EB518-X518)</f>
        <v>0</v>
      </c>
      <c r="AF518">
        <f>2*0.95*5.67E-8*(((EB518+$B$7)+273)^4-(X518+273)^4)</f>
        <v>0</v>
      </c>
      <c r="AG518">
        <f>V518+AF518+AD518+AE518</f>
        <v>0</v>
      </c>
      <c r="AH518">
        <f>DY518*AV518*(DT518-DS518*(1000-AV518*DV518)/(1000-AV518*DU518))/(100*DM518)</f>
        <v>0</v>
      </c>
      <c r="AI518">
        <f>1000*DY518*AV518*(DU518-DV518)/(100*DM518*(1000-AV518*DU518))</f>
        <v>0</v>
      </c>
      <c r="AJ518">
        <f>(AK518 - AL518 - DZ518*1E3/(8.314*(EB518+273.15)) * AN518/DY518 * AM518) * DY518/(100*DM518) * (1000 - DV518)/1000</f>
        <v>0</v>
      </c>
      <c r="AK518">
        <v>103.0431189797888</v>
      </c>
      <c r="AL518">
        <v>113.7909757575757</v>
      </c>
      <c r="AM518">
        <v>-3.242299461558011</v>
      </c>
      <c r="AN518">
        <v>64.96185093379182</v>
      </c>
      <c r="AO518">
        <f>(AQ518 - AP518 + DZ518*1E3/(8.314*(EB518+273.15)) * AS518/DY518 * AR518) * DY518/(100*DM518) * 1000/(1000 - AQ518)</f>
        <v>0</v>
      </c>
      <c r="AP518">
        <v>19.84573657790002</v>
      </c>
      <c r="AQ518">
        <v>24.70289212121211</v>
      </c>
      <c r="AR518">
        <v>1.110932727315171E-05</v>
      </c>
      <c r="AS518">
        <v>107.1775153864374</v>
      </c>
      <c r="AT518">
        <v>0</v>
      </c>
      <c r="AU518">
        <v>0</v>
      </c>
      <c r="AV518">
        <f>IF(AT518*$H$13&gt;=AX518,1.0,(AX518/(AX518-AT518*$H$13)))</f>
        <v>0</v>
      </c>
      <c r="AW518">
        <f>(AV518-1)*100</f>
        <v>0</v>
      </c>
      <c r="AX518">
        <f>MAX(0,($B$13+$C$13*EG518)/(1+$D$13*EG518)*DZ518/(EB518+273)*$E$13)</f>
        <v>0</v>
      </c>
      <c r="AY518" t="s">
        <v>439</v>
      </c>
      <c r="AZ518" t="s">
        <v>439</v>
      </c>
      <c r="BA518">
        <v>0</v>
      </c>
      <c r="BB518">
        <v>0</v>
      </c>
      <c r="BC518">
        <f>1-BA518/BB518</f>
        <v>0</v>
      </c>
      <c r="BD518">
        <v>0</v>
      </c>
      <c r="BE518" t="s">
        <v>439</v>
      </c>
      <c r="BF518" t="s">
        <v>439</v>
      </c>
      <c r="BG518">
        <v>0</v>
      </c>
      <c r="BH518">
        <v>0</v>
      </c>
      <c r="BI518">
        <f>1-BG518/BH518</f>
        <v>0</v>
      </c>
      <c r="BJ518">
        <v>0.5</v>
      </c>
      <c r="BK518">
        <f>DJ518</f>
        <v>0</v>
      </c>
      <c r="BL518">
        <f>M518</f>
        <v>0</v>
      </c>
      <c r="BM518">
        <f>BI518*BJ518*BK518</f>
        <v>0</v>
      </c>
      <c r="BN518">
        <f>(BL518-BD518)/BK518</f>
        <v>0</v>
      </c>
      <c r="BO518">
        <f>(BB518-BH518)/BH518</f>
        <v>0</v>
      </c>
      <c r="BP518">
        <f>BA518/(BC518+BA518/BH518)</f>
        <v>0</v>
      </c>
      <c r="BQ518" t="s">
        <v>439</v>
      </c>
      <c r="BR518">
        <v>0</v>
      </c>
      <c r="BS518">
        <f>IF(BR518&lt;&gt;0, BR518, BP518)</f>
        <v>0</v>
      </c>
      <c r="BT518">
        <f>1-BS518/BH518</f>
        <v>0</v>
      </c>
      <c r="BU518">
        <f>(BH518-BG518)/(BH518-BS518)</f>
        <v>0</v>
      </c>
      <c r="BV518">
        <f>(BB518-BH518)/(BB518-BS518)</f>
        <v>0</v>
      </c>
      <c r="BW518">
        <f>(BH518-BG518)/(BH518-BA518)</f>
        <v>0</v>
      </c>
      <c r="BX518">
        <f>(BB518-BH518)/(BB518-BA518)</f>
        <v>0</v>
      </c>
      <c r="BY518">
        <f>(BU518*BS518/BG518)</f>
        <v>0</v>
      </c>
      <c r="BZ518">
        <f>(1-BY518)</f>
        <v>0</v>
      </c>
      <c r="DI518">
        <f>$B$11*EH518+$C$11*EI518+$F$11*ET518*(1-EW518)</f>
        <v>0</v>
      </c>
      <c r="DJ518">
        <f>DI518*DK518</f>
        <v>0</v>
      </c>
      <c r="DK518">
        <f>($B$11*$D$9+$C$11*$D$9+$F$11*((FG518+EY518)/MAX(FG518+EY518+FH518, 0.1)*$I$9+FH518/MAX(FG518+EY518+FH518, 0.1)*$J$9))/($B$11+$C$11+$F$11)</f>
        <v>0</v>
      </c>
      <c r="DL518">
        <f>($B$11*$K$9+$C$11*$K$9+$F$11*((FG518+EY518)/MAX(FG518+EY518+FH518, 0.1)*$P$9+FH518/MAX(FG518+EY518+FH518, 0.1)*$Q$9))/($B$11+$C$11+$F$11)</f>
        <v>0</v>
      </c>
      <c r="DM518">
        <v>5.36</v>
      </c>
      <c r="DN518">
        <v>0.5</v>
      </c>
      <c r="DO518" t="s">
        <v>440</v>
      </c>
      <c r="DP518">
        <v>2</v>
      </c>
      <c r="DQ518" t="b">
        <v>1</v>
      </c>
      <c r="DR518">
        <v>1758656611</v>
      </c>
      <c r="DS518">
        <v>133.0772962962963</v>
      </c>
      <c r="DT518">
        <v>115.8610074074074</v>
      </c>
      <c r="DU518">
        <v>24.68424074074075</v>
      </c>
      <c r="DV518">
        <v>19.84646296296296</v>
      </c>
      <c r="DW518">
        <v>132.8936296296296</v>
      </c>
      <c r="DX518">
        <v>24.52475925925926</v>
      </c>
      <c r="DY518">
        <v>499.9956296296297</v>
      </c>
      <c r="DZ518">
        <v>90.40986666666667</v>
      </c>
      <c r="EA518">
        <v>0.02988472592592593</v>
      </c>
      <c r="EB518">
        <v>30.65888148148149</v>
      </c>
      <c r="EC518">
        <v>29.99855185185185</v>
      </c>
      <c r="ED518">
        <v>999.9000000000001</v>
      </c>
      <c r="EE518">
        <v>0</v>
      </c>
      <c r="EF518">
        <v>0</v>
      </c>
      <c r="EG518">
        <v>9999.220370370371</v>
      </c>
      <c r="EH518">
        <v>0</v>
      </c>
      <c r="EI518">
        <v>11.6912</v>
      </c>
      <c r="EJ518">
        <v>17.21646666666667</v>
      </c>
      <c r="EK518">
        <v>136.4451851851852</v>
      </c>
      <c r="EL518">
        <v>118.206962962963</v>
      </c>
      <c r="EM518">
        <v>4.837789629629629</v>
      </c>
      <c r="EN518">
        <v>115.8610074074074</v>
      </c>
      <c r="EO518">
        <v>19.84646296296296</v>
      </c>
      <c r="EP518">
        <v>2.231698148148148</v>
      </c>
      <c r="EQ518">
        <v>1.794314814814815</v>
      </c>
      <c r="ER518">
        <v>19.19169259259259</v>
      </c>
      <c r="ES518">
        <v>15.73734814814815</v>
      </c>
      <c r="ET518">
        <v>1999.985555555555</v>
      </c>
      <c r="EU518">
        <v>0.9799972592592591</v>
      </c>
      <c r="EV518">
        <v>0.0200025962962963</v>
      </c>
      <c r="EW518">
        <v>0</v>
      </c>
      <c r="EX518">
        <v>973.1481481481483</v>
      </c>
      <c r="EY518">
        <v>5.00097</v>
      </c>
      <c r="EZ518">
        <v>19669.62222222222</v>
      </c>
      <c r="FA518">
        <v>16707.44444444445</v>
      </c>
      <c r="FB518">
        <v>40.8074074074074</v>
      </c>
      <c r="FC518">
        <v>41.12729629629629</v>
      </c>
      <c r="FD518">
        <v>40.70566666666667</v>
      </c>
      <c r="FE518">
        <v>40.75</v>
      </c>
      <c r="FF518">
        <v>41.43470370370369</v>
      </c>
      <c r="FG518">
        <v>1955.078518518519</v>
      </c>
      <c r="FH518">
        <v>39.90111111111111</v>
      </c>
      <c r="FI518">
        <v>0</v>
      </c>
      <c r="FJ518">
        <v>1758656619.6</v>
      </c>
      <c r="FK518">
        <v>0</v>
      </c>
      <c r="FL518">
        <v>973.0951538461539</v>
      </c>
      <c r="FM518">
        <v>22.01531624479988</v>
      </c>
      <c r="FN518">
        <v>417.1829060097253</v>
      </c>
      <c r="FO518">
        <v>19668.36923076923</v>
      </c>
      <c r="FP518">
        <v>15</v>
      </c>
      <c r="FQ518">
        <v>0</v>
      </c>
      <c r="FR518" t="s">
        <v>441</v>
      </c>
      <c r="FS518">
        <v>1747247426.5</v>
      </c>
      <c r="FT518">
        <v>1747247420.5</v>
      </c>
      <c r="FU518">
        <v>0</v>
      </c>
      <c r="FV518">
        <v>1.027</v>
      </c>
      <c r="FW518">
        <v>0.031</v>
      </c>
      <c r="FX518">
        <v>0.02</v>
      </c>
      <c r="FY518">
        <v>0.05</v>
      </c>
      <c r="FZ518">
        <v>420</v>
      </c>
      <c r="GA518">
        <v>16</v>
      </c>
      <c r="GB518">
        <v>0.01</v>
      </c>
      <c r="GC518">
        <v>0.1</v>
      </c>
      <c r="GD518">
        <v>16.6863</v>
      </c>
      <c r="GE518">
        <v>11.61035121951211</v>
      </c>
      <c r="GF518">
        <v>1.11701398491693</v>
      </c>
      <c r="GG518">
        <v>0</v>
      </c>
      <c r="GH518">
        <v>972.0826176470589</v>
      </c>
      <c r="GI518">
        <v>21.10171123000914</v>
      </c>
      <c r="GJ518">
        <v>2.085224321614648</v>
      </c>
      <c r="GK518">
        <v>-1</v>
      </c>
      <c r="GL518">
        <v>4.8283255</v>
      </c>
      <c r="GM518">
        <v>0.2012438273921196</v>
      </c>
      <c r="GN518">
        <v>0.01946706423038669</v>
      </c>
      <c r="GO518">
        <v>0</v>
      </c>
      <c r="GP518">
        <v>0</v>
      </c>
      <c r="GQ518">
        <v>2</v>
      </c>
      <c r="GR518" t="s">
        <v>482</v>
      </c>
      <c r="GS518">
        <v>3.13554</v>
      </c>
      <c r="GT518">
        <v>2.69028</v>
      </c>
      <c r="GU518">
        <v>0.028924</v>
      </c>
      <c r="GV518">
        <v>0.0239366</v>
      </c>
      <c r="GW518">
        <v>0.108458</v>
      </c>
      <c r="GX518">
        <v>0.0918844</v>
      </c>
      <c r="GY518">
        <v>30875.3</v>
      </c>
      <c r="GZ518">
        <v>31091.2</v>
      </c>
      <c r="HA518">
        <v>29555</v>
      </c>
      <c r="HB518">
        <v>29435.8</v>
      </c>
      <c r="HC518">
        <v>34808</v>
      </c>
      <c r="HD518">
        <v>35412.3</v>
      </c>
      <c r="HE518">
        <v>41588.7</v>
      </c>
      <c r="HF518">
        <v>41825</v>
      </c>
      <c r="HG518">
        <v>1.92735</v>
      </c>
      <c r="HH518">
        <v>1.87287</v>
      </c>
      <c r="HI518">
        <v>0.0952929</v>
      </c>
      <c r="HJ518">
        <v>0</v>
      </c>
      <c r="HK518">
        <v>28.4434</v>
      </c>
      <c r="HL518">
        <v>999.9</v>
      </c>
      <c r="HM518">
        <v>48.7</v>
      </c>
      <c r="HN518">
        <v>31.3</v>
      </c>
      <c r="HO518">
        <v>24.7181</v>
      </c>
      <c r="HP518">
        <v>62.1804</v>
      </c>
      <c r="HQ518">
        <v>25.8614</v>
      </c>
      <c r="HR518">
        <v>1</v>
      </c>
      <c r="HS518">
        <v>0.06479169999999999</v>
      </c>
      <c r="HT518">
        <v>-0.882309</v>
      </c>
      <c r="HU518">
        <v>20.3366</v>
      </c>
      <c r="HV518">
        <v>5.21504</v>
      </c>
      <c r="HW518">
        <v>12.0137</v>
      </c>
      <c r="HX518">
        <v>4.98755</v>
      </c>
      <c r="HY518">
        <v>3.28785</v>
      </c>
      <c r="HZ518">
        <v>9999</v>
      </c>
      <c r="IA518">
        <v>9999</v>
      </c>
      <c r="IB518">
        <v>9999</v>
      </c>
      <c r="IC518">
        <v>999.9</v>
      </c>
      <c r="ID518">
        <v>1.86757</v>
      </c>
      <c r="IE518">
        <v>1.8667</v>
      </c>
      <c r="IF518">
        <v>1.86602</v>
      </c>
      <c r="IG518">
        <v>1.866</v>
      </c>
      <c r="IH518">
        <v>1.86786</v>
      </c>
      <c r="II518">
        <v>1.87028</v>
      </c>
      <c r="IJ518">
        <v>1.86894</v>
      </c>
      <c r="IK518">
        <v>1.87042</v>
      </c>
      <c r="IL518">
        <v>0</v>
      </c>
      <c r="IM518">
        <v>0</v>
      </c>
      <c r="IN518">
        <v>0</v>
      </c>
      <c r="IO518">
        <v>0</v>
      </c>
      <c r="IP518" t="s">
        <v>443</v>
      </c>
      <c r="IQ518" t="s">
        <v>444</v>
      </c>
      <c r="IR518" t="s">
        <v>445</v>
      </c>
      <c r="IS518" t="s">
        <v>445</v>
      </c>
      <c r="IT518" t="s">
        <v>445</v>
      </c>
      <c r="IU518" t="s">
        <v>445</v>
      </c>
      <c r="IV518">
        <v>0</v>
      </c>
      <c r="IW518">
        <v>100</v>
      </c>
      <c r="IX518">
        <v>100</v>
      </c>
      <c r="IY518">
        <v>0.179</v>
      </c>
      <c r="IZ518">
        <v>0.1598</v>
      </c>
      <c r="JA518">
        <v>0.1520806729546384</v>
      </c>
      <c r="JB518">
        <v>0.0003178419753343253</v>
      </c>
      <c r="JC518">
        <v>-6.012475575984678E-07</v>
      </c>
      <c r="JD518">
        <v>7.594320938325871E-11</v>
      </c>
      <c r="JE518">
        <v>-0.06537213769188976</v>
      </c>
      <c r="JF518">
        <v>-0.002779077146552394</v>
      </c>
      <c r="JG518">
        <v>0.0007843295920201409</v>
      </c>
      <c r="JH518">
        <v>-1.211717912536145E-05</v>
      </c>
      <c r="JI518">
        <v>4</v>
      </c>
      <c r="JJ518">
        <v>2338</v>
      </c>
      <c r="JK518">
        <v>1</v>
      </c>
      <c r="JL518">
        <v>27</v>
      </c>
      <c r="JM518">
        <v>190153.2</v>
      </c>
      <c r="JN518">
        <v>190153.3</v>
      </c>
      <c r="JO518">
        <v>0.305176</v>
      </c>
      <c r="JP518">
        <v>2.35718</v>
      </c>
      <c r="JQ518">
        <v>1.39771</v>
      </c>
      <c r="JR518">
        <v>2.34863</v>
      </c>
      <c r="JS518">
        <v>1.49536</v>
      </c>
      <c r="JT518">
        <v>2.55981</v>
      </c>
      <c r="JU518">
        <v>36.34</v>
      </c>
      <c r="JV518">
        <v>24.0612</v>
      </c>
      <c r="JW518">
        <v>18</v>
      </c>
      <c r="JX518">
        <v>489.686</v>
      </c>
      <c r="JY518">
        <v>445.512</v>
      </c>
      <c r="JZ518">
        <v>29.3917</v>
      </c>
      <c r="KA518">
        <v>28.4244</v>
      </c>
      <c r="KB518">
        <v>30.0001</v>
      </c>
      <c r="KC518">
        <v>28.2579</v>
      </c>
      <c r="KD518">
        <v>28.1888</v>
      </c>
      <c r="KE518">
        <v>6.04967</v>
      </c>
      <c r="KF518">
        <v>26.2312</v>
      </c>
      <c r="KG518">
        <v>53.7587</v>
      </c>
      <c r="KH518">
        <v>29.392</v>
      </c>
      <c r="KI518">
        <v>65.9747</v>
      </c>
      <c r="KJ518">
        <v>19.6845</v>
      </c>
      <c r="KK518">
        <v>101.009</v>
      </c>
      <c r="KL518">
        <v>100.57</v>
      </c>
    </row>
    <row r="519" spans="1:298">
      <c r="A519">
        <v>503</v>
      </c>
      <c r="B519">
        <v>1758656623.5</v>
      </c>
      <c r="C519">
        <v>14997.5</v>
      </c>
      <c r="D519" t="s">
        <v>1455</v>
      </c>
      <c r="E519" t="s">
        <v>1456</v>
      </c>
      <c r="F519">
        <v>5</v>
      </c>
      <c r="G519" t="s">
        <v>1412</v>
      </c>
      <c r="H519" t="s">
        <v>437</v>
      </c>
      <c r="I519" t="s">
        <v>438</v>
      </c>
      <c r="J519">
        <v>1758656615.714286</v>
      </c>
      <c r="K519">
        <f>(L519)/1000</f>
        <v>0</v>
      </c>
      <c r="L519">
        <f>IF(DQ519, AO519, AI519)</f>
        <v>0</v>
      </c>
      <c r="M519">
        <f>IF(DQ519, AJ519, AH519)</f>
        <v>0</v>
      </c>
      <c r="N519">
        <f>DS519 - IF(AV519&gt;1, M519*DM519*100.0/(AX519), 0)</f>
        <v>0</v>
      </c>
      <c r="O519">
        <f>((U519-K519/2)*N519-M519)/(U519+K519/2)</f>
        <v>0</v>
      </c>
      <c r="P519">
        <f>O519*(DZ519+EA519)/1000.0</f>
        <v>0</v>
      </c>
      <c r="Q519">
        <f>(DS519 - IF(AV519&gt;1, M519*DM519*100.0/(AX519), 0))*(DZ519+EA519)/1000.0</f>
        <v>0</v>
      </c>
      <c r="R519">
        <f>2.0/((1/T519-1/S519)+SIGN(T519)*SQRT((1/T519-1/S519)*(1/T519-1/S519) + 4*DN519/((DN519+1)*(DN519+1))*(2*1/T519*1/S519-1/S519*1/S519)))</f>
        <v>0</v>
      </c>
      <c r="S519">
        <f>IF(LEFT(DO519,1)&lt;&gt;"0",IF(LEFT(DO519,1)="1",3.0,DP519),$D$5+$E$5*(EG519*DZ519/($K$5*1000))+$F$5*(EG519*DZ519/($K$5*1000))*MAX(MIN(DM519,$J$5),$I$5)*MAX(MIN(DM519,$J$5),$I$5)+$G$5*MAX(MIN(DM519,$J$5),$I$5)*(EG519*DZ519/($K$5*1000))+$H$5*(EG519*DZ519/($K$5*1000))*(EG519*DZ519/($K$5*1000)))</f>
        <v>0</v>
      </c>
      <c r="T519">
        <f>K519*(1000-(1000*0.61365*exp(17.502*X519/(240.97+X519))/(DZ519+EA519)+DU519)/2)/(1000*0.61365*exp(17.502*X519/(240.97+X519))/(DZ519+EA519)-DU519)</f>
        <v>0</v>
      </c>
      <c r="U519">
        <f>1/((DN519+1)/(R519/1.6)+1/(S519/1.37)) + DN519/((DN519+1)/(R519/1.6) + DN519/(S519/1.37))</f>
        <v>0</v>
      </c>
      <c r="V519">
        <f>(DI519*DL519)</f>
        <v>0</v>
      </c>
      <c r="W519">
        <f>(EB519+(V519+2*0.95*5.67E-8*(((EB519+$B$7)+273)^4-(EB519+273)^4)-44100*K519)/(1.84*29.3*S519+8*0.95*5.67E-8*(EB519+273)^3))</f>
        <v>0</v>
      </c>
      <c r="X519">
        <f>($C$7*EC519+$D$7*ED519+$E$7*W519)</f>
        <v>0</v>
      </c>
      <c r="Y519">
        <f>0.61365*exp(17.502*X519/(240.97+X519))</f>
        <v>0</v>
      </c>
      <c r="Z519">
        <f>(AA519/AB519*100)</f>
        <v>0</v>
      </c>
      <c r="AA519">
        <f>DU519*(DZ519+EA519)/1000</f>
        <v>0</v>
      </c>
      <c r="AB519">
        <f>0.61365*exp(17.502*EB519/(240.97+EB519))</f>
        <v>0</v>
      </c>
      <c r="AC519">
        <f>(Y519-DU519*(DZ519+EA519)/1000)</f>
        <v>0</v>
      </c>
      <c r="AD519">
        <f>(-K519*44100)</f>
        <v>0</v>
      </c>
      <c r="AE519">
        <f>2*29.3*S519*0.92*(EB519-X519)</f>
        <v>0</v>
      </c>
      <c r="AF519">
        <f>2*0.95*5.67E-8*(((EB519+$B$7)+273)^4-(X519+273)^4)</f>
        <v>0</v>
      </c>
      <c r="AG519">
        <f>V519+AF519+AD519+AE519</f>
        <v>0</v>
      </c>
      <c r="AH519">
        <f>DY519*AV519*(DT519-DS519*(1000-AV519*DV519)/(1000-AV519*DU519))/(100*DM519)</f>
        <v>0</v>
      </c>
      <c r="AI519">
        <f>1000*DY519*AV519*(DU519-DV519)/(100*DM519*(1000-AV519*DU519))</f>
        <v>0</v>
      </c>
      <c r="AJ519">
        <f>(AK519 - AL519 - DZ519*1E3/(8.314*(EB519+273.15)) * AN519/DY519 * AM519) * DY519/(100*DM519) * (1000 - DV519)/1000</f>
        <v>0</v>
      </c>
      <c r="AK519">
        <v>86.0146563742465</v>
      </c>
      <c r="AL519">
        <v>97.63813151515153</v>
      </c>
      <c r="AM519">
        <v>-3.229209870420913</v>
      </c>
      <c r="AN519">
        <v>64.96185093379182</v>
      </c>
      <c r="AO519">
        <f>(AQ519 - AP519 + DZ519*1E3/(8.314*(EB519+273.15)) * AS519/DY519 * AR519) * DY519/(100*DM519) * 1000/(1000 - AQ519)</f>
        <v>0</v>
      </c>
      <c r="AP519">
        <v>19.80503167649687</v>
      </c>
      <c r="AQ519">
        <v>24.7100793939394</v>
      </c>
      <c r="AR519">
        <v>2.333512403123083E-06</v>
      </c>
      <c r="AS519">
        <v>107.1775153864374</v>
      </c>
      <c r="AT519">
        <v>0</v>
      </c>
      <c r="AU519">
        <v>0</v>
      </c>
      <c r="AV519">
        <f>IF(AT519*$H$13&gt;=AX519,1.0,(AX519/(AX519-AT519*$H$13)))</f>
        <v>0</v>
      </c>
      <c r="AW519">
        <f>(AV519-1)*100</f>
        <v>0</v>
      </c>
      <c r="AX519">
        <f>MAX(0,($B$13+$C$13*EG519)/(1+$D$13*EG519)*DZ519/(EB519+273)*$E$13)</f>
        <v>0</v>
      </c>
      <c r="AY519" t="s">
        <v>439</v>
      </c>
      <c r="AZ519" t="s">
        <v>439</v>
      </c>
      <c r="BA519">
        <v>0</v>
      </c>
      <c r="BB519">
        <v>0</v>
      </c>
      <c r="BC519">
        <f>1-BA519/BB519</f>
        <v>0</v>
      </c>
      <c r="BD519">
        <v>0</v>
      </c>
      <c r="BE519" t="s">
        <v>439</v>
      </c>
      <c r="BF519" t="s">
        <v>439</v>
      </c>
      <c r="BG519">
        <v>0</v>
      </c>
      <c r="BH519">
        <v>0</v>
      </c>
      <c r="BI519">
        <f>1-BG519/BH519</f>
        <v>0</v>
      </c>
      <c r="BJ519">
        <v>0.5</v>
      </c>
      <c r="BK519">
        <f>DJ519</f>
        <v>0</v>
      </c>
      <c r="BL519">
        <f>M519</f>
        <v>0</v>
      </c>
      <c r="BM519">
        <f>BI519*BJ519*BK519</f>
        <v>0</v>
      </c>
      <c r="BN519">
        <f>(BL519-BD519)/BK519</f>
        <v>0</v>
      </c>
      <c r="BO519">
        <f>(BB519-BH519)/BH519</f>
        <v>0</v>
      </c>
      <c r="BP519">
        <f>BA519/(BC519+BA519/BH519)</f>
        <v>0</v>
      </c>
      <c r="BQ519" t="s">
        <v>439</v>
      </c>
      <c r="BR519">
        <v>0</v>
      </c>
      <c r="BS519">
        <f>IF(BR519&lt;&gt;0, BR519, BP519)</f>
        <v>0</v>
      </c>
      <c r="BT519">
        <f>1-BS519/BH519</f>
        <v>0</v>
      </c>
      <c r="BU519">
        <f>(BH519-BG519)/(BH519-BS519)</f>
        <v>0</v>
      </c>
      <c r="BV519">
        <f>(BB519-BH519)/(BB519-BS519)</f>
        <v>0</v>
      </c>
      <c r="BW519">
        <f>(BH519-BG519)/(BH519-BA519)</f>
        <v>0</v>
      </c>
      <c r="BX519">
        <f>(BB519-BH519)/(BB519-BA519)</f>
        <v>0</v>
      </c>
      <c r="BY519">
        <f>(BU519*BS519/BG519)</f>
        <v>0</v>
      </c>
      <c r="BZ519">
        <f>(1-BY519)</f>
        <v>0</v>
      </c>
      <c r="DI519">
        <f>$B$11*EH519+$C$11*EI519+$F$11*ET519*(1-EW519)</f>
        <v>0</v>
      </c>
      <c r="DJ519">
        <f>DI519*DK519</f>
        <v>0</v>
      </c>
      <c r="DK519">
        <f>($B$11*$D$9+$C$11*$D$9+$F$11*((FG519+EY519)/MAX(FG519+EY519+FH519, 0.1)*$I$9+FH519/MAX(FG519+EY519+FH519, 0.1)*$J$9))/($B$11+$C$11+$F$11)</f>
        <v>0</v>
      </c>
      <c r="DL519">
        <f>($B$11*$K$9+$C$11*$K$9+$F$11*((FG519+EY519)/MAX(FG519+EY519+FH519, 0.1)*$P$9+FH519/MAX(FG519+EY519+FH519, 0.1)*$Q$9))/($B$11+$C$11+$F$11)</f>
        <v>0</v>
      </c>
      <c r="DM519">
        <v>5.36</v>
      </c>
      <c r="DN519">
        <v>0.5</v>
      </c>
      <c r="DO519" t="s">
        <v>440</v>
      </c>
      <c r="DP519">
        <v>2</v>
      </c>
      <c r="DQ519" t="b">
        <v>1</v>
      </c>
      <c r="DR519">
        <v>1758656615.714286</v>
      </c>
      <c r="DS519">
        <v>118.2033964285714</v>
      </c>
      <c r="DT519">
        <v>100.0873214285714</v>
      </c>
      <c r="DU519">
        <v>24.69681071428571</v>
      </c>
      <c r="DV519">
        <v>19.83362857142857</v>
      </c>
      <c r="DW519">
        <v>118.0221607142857</v>
      </c>
      <c r="DX519">
        <v>24.53715714285715</v>
      </c>
      <c r="DY519">
        <v>499.9858571428572</v>
      </c>
      <c r="DZ519">
        <v>90.40970714285717</v>
      </c>
      <c r="EA519">
        <v>0.02994250714285714</v>
      </c>
      <c r="EB519">
        <v>30.65550714285715</v>
      </c>
      <c r="EC519">
        <v>29.99399642857143</v>
      </c>
      <c r="ED519">
        <v>999.9000000000002</v>
      </c>
      <c r="EE519">
        <v>0</v>
      </c>
      <c r="EF519">
        <v>0</v>
      </c>
      <c r="EG519">
        <v>10001.8375</v>
      </c>
      <c r="EH519">
        <v>0</v>
      </c>
      <c r="EI519">
        <v>11.6912</v>
      </c>
      <c r="EJ519">
        <v>18.11618928571429</v>
      </c>
      <c r="EK519">
        <v>121.1964321428571</v>
      </c>
      <c r="EL519">
        <v>102.1127464285714</v>
      </c>
      <c r="EM519">
        <v>4.863194285714286</v>
      </c>
      <c r="EN519">
        <v>100.0873214285714</v>
      </c>
      <c r="EO519">
        <v>19.83362857142857</v>
      </c>
      <c r="EP519">
        <v>2.232830357142857</v>
      </c>
      <c r="EQ519">
        <v>1.793151071428572</v>
      </c>
      <c r="ER519">
        <v>19.19983928571429</v>
      </c>
      <c r="ES519">
        <v>15.72721428571428</v>
      </c>
      <c r="ET519">
        <v>1999.989285714286</v>
      </c>
      <c r="EU519">
        <v>0.9799972142857142</v>
      </c>
      <c r="EV519">
        <v>0.02000266785714285</v>
      </c>
      <c r="EW519">
        <v>0</v>
      </c>
      <c r="EX519">
        <v>974.9021785714285</v>
      </c>
      <c r="EY519">
        <v>5.00097</v>
      </c>
      <c r="EZ519">
        <v>19703.40357142857</v>
      </c>
      <c r="FA519">
        <v>16707.475</v>
      </c>
      <c r="FB519">
        <v>40.81199999999999</v>
      </c>
      <c r="FC519">
        <v>41.14049999999999</v>
      </c>
      <c r="FD519">
        <v>40.69824999999999</v>
      </c>
      <c r="FE519">
        <v>40.75</v>
      </c>
      <c r="FF519">
        <v>41.4347857142857</v>
      </c>
      <c r="FG519">
        <v>1955.081428571429</v>
      </c>
      <c r="FH519">
        <v>39.90428571428572</v>
      </c>
      <c r="FI519">
        <v>0</v>
      </c>
      <c r="FJ519">
        <v>1758656625</v>
      </c>
      <c r="FK519">
        <v>0</v>
      </c>
      <c r="FL519">
        <v>975.22048</v>
      </c>
      <c r="FM519">
        <v>22.69623073574384</v>
      </c>
      <c r="FN519">
        <v>451.8538454444821</v>
      </c>
      <c r="FO519">
        <v>19709.396</v>
      </c>
      <c r="FP519">
        <v>15</v>
      </c>
      <c r="FQ519">
        <v>0</v>
      </c>
      <c r="FR519" t="s">
        <v>441</v>
      </c>
      <c r="FS519">
        <v>1747247426.5</v>
      </c>
      <c r="FT519">
        <v>1747247420.5</v>
      </c>
      <c r="FU519">
        <v>0</v>
      </c>
      <c r="FV519">
        <v>1.027</v>
      </c>
      <c r="FW519">
        <v>0.031</v>
      </c>
      <c r="FX519">
        <v>0.02</v>
      </c>
      <c r="FY519">
        <v>0.05</v>
      </c>
      <c r="FZ519">
        <v>420</v>
      </c>
      <c r="GA519">
        <v>16</v>
      </c>
      <c r="GB519">
        <v>0.01</v>
      </c>
      <c r="GC519">
        <v>0.1</v>
      </c>
      <c r="GD519">
        <v>17.450855</v>
      </c>
      <c r="GE519">
        <v>11.48653283302061</v>
      </c>
      <c r="GF519">
        <v>1.105180753757049</v>
      </c>
      <c r="GG519">
        <v>0</v>
      </c>
      <c r="GH519">
        <v>973.5633823529412</v>
      </c>
      <c r="GI519">
        <v>21.66877006360319</v>
      </c>
      <c r="GJ519">
        <v>2.143656922379377</v>
      </c>
      <c r="GK519">
        <v>-1</v>
      </c>
      <c r="GL519">
        <v>4.847124</v>
      </c>
      <c r="GM519">
        <v>0.2744251407129339</v>
      </c>
      <c r="GN519">
        <v>0.02771092102402957</v>
      </c>
      <c r="GO519">
        <v>0</v>
      </c>
      <c r="GP519">
        <v>0</v>
      </c>
      <c r="GQ519">
        <v>2</v>
      </c>
      <c r="GR519" t="s">
        <v>482</v>
      </c>
      <c r="GS519">
        <v>3.13571</v>
      </c>
      <c r="GT519">
        <v>2.69052</v>
      </c>
      <c r="GU519">
        <v>0.0248633</v>
      </c>
      <c r="GV519">
        <v>0.0195885</v>
      </c>
      <c r="GW519">
        <v>0.108473</v>
      </c>
      <c r="GX519">
        <v>0.09173630000000001</v>
      </c>
      <c r="GY519">
        <v>31004.6</v>
      </c>
      <c r="GZ519">
        <v>31229.5</v>
      </c>
      <c r="HA519">
        <v>29555.2</v>
      </c>
      <c r="HB519">
        <v>29435.6</v>
      </c>
      <c r="HC519">
        <v>34807.2</v>
      </c>
      <c r="HD519">
        <v>35417.7</v>
      </c>
      <c r="HE519">
        <v>41588.5</v>
      </c>
      <c r="HF519">
        <v>41824.5</v>
      </c>
      <c r="HG519">
        <v>1.92792</v>
      </c>
      <c r="HH519">
        <v>1.8727</v>
      </c>
      <c r="HI519">
        <v>0.09445099999999999</v>
      </c>
      <c r="HJ519">
        <v>0</v>
      </c>
      <c r="HK519">
        <v>28.4434</v>
      </c>
      <c r="HL519">
        <v>999.9</v>
      </c>
      <c r="HM519">
        <v>48.7</v>
      </c>
      <c r="HN519">
        <v>31.3</v>
      </c>
      <c r="HO519">
        <v>24.7195</v>
      </c>
      <c r="HP519">
        <v>62.1004</v>
      </c>
      <c r="HQ519">
        <v>25.7692</v>
      </c>
      <c r="HR519">
        <v>1</v>
      </c>
      <c r="HS519">
        <v>0.0648831</v>
      </c>
      <c r="HT519">
        <v>-0.884221</v>
      </c>
      <c r="HU519">
        <v>20.3367</v>
      </c>
      <c r="HV519">
        <v>5.21474</v>
      </c>
      <c r="HW519">
        <v>12.0129</v>
      </c>
      <c r="HX519">
        <v>4.98795</v>
      </c>
      <c r="HY519">
        <v>3.2878</v>
      </c>
      <c r="HZ519">
        <v>9999</v>
      </c>
      <c r="IA519">
        <v>9999</v>
      </c>
      <c r="IB519">
        <v>9999</v>
      </c>
      <c r="IC519">
        <v>999.9</v>
      </c>
      <c r="ID519">
        <v>1.86756</v>
      </c>
      <c r="IE519">
        <v>1.86667</v>
      </c>
      <c r="IF519">
        <v>1.86601</v>
      </c>
      <c r="IG519">
        <v>1.866</v>
      </c>
      <c r="IH519">
        <v>1.86786</v>
      </c>
      <c r="II519">
        <v>1.87027</v>
      </c>
      <c r="IJ519">
        <v>1.86894</v>
      </c>
      <c r="IK519">
        <v>1.87044</v>
      </c>
      <c r="IL519">
        <v>0</v>
      </c>
      <c r="IM519">
        <v>0</v>
      </c>
      <c r="IN519">
        <v>0</v>
      </c>
      <c r="IO519">
        <v>0</v>
      </c>
      <c r="IP519" t="s">
        <v>443</v>
      </c>
      <c r="IQ519" t="s">
        <v>444</v>
      </c>
      <c r="IR519" t="s">
        <v>445</v>
      </c>
      <c r="IS519" t="s">
        <v>445</v>
      </c>
      <c r="IT519" t="s">
        <v>445</v>
      </c>
      <c r="IU519" t="s">
        <v>445</v>
      </c>
      <c r="IV519">
        <v>0</v>
      </c>
      <c r="IW519">
        <v>100</v>
      </c>
      <c r="IX519">
        <v>100</v>
      </c>
      <c r="IY519">
        <v>0.177</v>
      </c>
      <c r="IZ519">
        <v>0.1598</v>
      </c>
      <c r="JA519">
        <v>0.1520806729546384</v>
      </c>
      <c r="JB519">
        <v>0.0003178419753343253</v>
      </c>
      <c r="JC519">
        <v>-6.012475575984678E-07</v>
      </c>
      <c r="JD519">
        <v>7.594320938325871E-11</v>
      </c>
      <c r="JE519">
        <v>-0.06537213769188976</v>
      </c>
      <c r="JF519">
        <v>-0.002779077146552394</v>
      </c>
      <c r="JG519">
        <v>0.0007843295920201409</v>
      </c>
      <c r="JH519">
        <v>-1.211717912536145E-05</v>
      </c>
      <c r="JI519">
        <v>4</v>
      </c>
      <c r="JJ519">
        <v>2338</v>
      </c>
      <c r="JK519">
        <v>1</v>
      </c>
      <c r="JL519">
        <v>27</v>
      </c>
      <c r="JM519">
        <v>190153.3</v>
      </c>
      <c r="JN519">
        <v>190153.4</v>
      </c>
      <c r="JO519">
        <v>0.269775</v>
      </c>
      <c r="JP519">
        <v>2.36328</v>
      </c>
      <c r="JQ519">
        <v>1.39771</v>
      </c>
      <c r="JR519">
        <v>2.34985</v>
      </c>
      <c r="JS519">
        <v>1.49536</v>
      </c>
      <c r="JT519">
        <v>2.56714</v>
      </c>
      <c r="JU519">
        <v>36.34</v>
      </c>
      <c r="JV519">
        <v>24.07</v>
      </c>
      <c r="JW519">
        <v>18</v>
      </c>
      <c r="JX519">
        <v>490.067</v>
      </c>
      <c r="JY519">
        <v>445.407</v>
      </c>
      <c r="JZ519">
        <v>29.393</v>
      </c>
      <c r="KA519">
        <v>28.4249</v>
      </c>
      <c r="KB519">
        <v>30.0002</v>
      </c>
      <c r="KC519">
        <v>28.2601</v>
      </c>
      <c r="KD519">
        <v>28.1892</v>
      </c>
      <c r="KE519">
        <v>5.35384</v>
      </c>
      <c r="KF519">
        <v>26.515</v>
      </c>
      <c r="KG519">
        <v>53.7587</v>
      </c>
      <c r="KH519">
        <v>29.3934</v>
      </c>
      <c r="KI519">
        <v>52.6195</v>
      </c>
      <c r="KJ519">
        <v>19.6518</v>
      </c>
      <c r="KK519">
        <v>101.009</v>
      </c>
      <c r="KL519">
        <v>100.569</v>
      </c>
    </row>
    <row r="520" spans="1:298">
      <c r="A520">
        <v>504</v>
      </c>
      <c r="B520">
        <v>1758656628.5</v>
      </c>
      <c r="C520">
        <v>15002.5</v>
      </c>
      <c r="D520" t="s">
        <v>1457</v>
      </c>
      <c r="E520" t="s">
        <v>1458</v>
      </c>
      <c r="F520">
        <v>5</v>
      </c>
      <c r="G520" t="s">
        <v>1412</v>
      </c>
      <c r="H520" t="s">
        <v>437</v>
      </c>
      <c r="I520" t="s">
        <v>438</v>
      </c>
      <c r="J520">
        <v>1758656621</v>
      </c>
      <c r="K520">
        <f>(L520)/1000</f>
        <v>0</v>
      </c>
      <c r="L520">
        <f>IF(DQ520, AO520, AI520)</f>
        <v>0</v>
      </c>
      <c r="M520">
        <f>IF(DQ520, AJ520, AH520)</f>
        <v>0</v>
      </c>
      <c r="N520">
        <f>DS520 - IF(AV520&gt;1, M520*DM520*100.0/(AX520), 0)</f>
        <v>0</v>
      </c>
      <c r="O520">
        <f>((U520-K520/2)*N520-M520)/(U520+K520/2)</f>
        <v>0</v>
      </c>
      <c r="P520">
        <f>O520*(DZ520+EA520)/1000.0</f>
        <v>0</v>
      </c>
      <c r="Q520">
        <f>(DS520 - IF(AV520&gt;1, M520*DM520*100.0/(AX520), 0))*(DZ520+EA520)/1000.0</f>
        <v>0</v>
      </c>
      <c r="R520">
        <f>2.0/((1/T520-1/S520)+SIGN(T520)*SQRT((1/T520-1/S520)*(1/T520-1/S520) + 4*DN520/((DN520+1)*(DN520+1))*(2*1/T520*1/S520-1/S520*1/S520)))</f>
        <v>0</v>
      </c>
      <c r="S520">
        <f>IF(LEFT(DO520,1)&lt;&gt;"0",IF(LEFT(DO520,1)="1",3.0,DP520),$D$5+$E$5*(EG520*DZ520/($K$5*1000))+$F$5*(EG520*DZ520/($K$5*1000))*MAX(MIN(DM520,$J$5),$I$5)*MAX(MIN(DM520,$J$5),$I$5)+$G$5*MAX(MIN(DM520,$J$5),$I$5)*(EG520*DZ520/($K$5*1000))+$H$5*(EG520*DZ520/($K$5*1000))*(EG520*DZ520/($K$5*1000)))</f>
        <v>0</v>
      </c>
      <c r="T520">
        <f>K520*(1000-(1000*0.61365*exp(17.502*X520/(240.97+X520))/(DZ520+EA520)+DU520)/2)/(1000*0.61365*exp(17.502*X520/(240.97+X520))/(DZ520+EA520)-DU520)</f>
        <v>0</v>
      </c>
      <c r="U520">
        <f>1/((DN520+1)/(R520/1.6)+1/(S520/1.37)) + DN520/((DN520+1)/(R520/1.6) + DN520/(S520/1.37))</f>
        <v>0</v>
      </c>
      <c r="V520">
        <f>(DI520*DL520)</f>
        <v>0</v>
      </c>
      <c r="W520">
        <f>(EB520+(V520+2*0.95*5.67E-8*(((EB520+$B$7)+273)^4-(EB520+273)^4)-44100*K520)/(1.84*29.3*S520+8*0.95*5.67E-8*(EB520+273)^3))</f>
        <v>0</v>
      </c>
      <c r="X520">
        <f>($C$7*EC520+$D$7*ED520+$E$7*W520)</f>
        <v>0</v>
      </c>
      <c r="Y520">
        <f>0.61365*exp(17.502*X520/(240.97+X520))</f>
        <v>0</v>
      </c>
      <c r="Z520">
        <f>(AA520/AB520*100)</f>
        <v>0</v>
      </c>
      <c r="AA520">
        <f>DU520*(DZ520+EA520)/1000</f>
        <v>0</v>
      </c>
      <c r="AB520">
        <f>0.61365*exp(17.502*EB520/(240.97+EB520))</f>
        <v>0</v>
      </c>
      <c r="AC520">
        <f>(Y520-DU520*(DZ520+EA520)/1000)</f>
        <v>0</v>
      </c>
      <c r="AD520">
        <f>(-K520*44100)</f>
        <v>0</v>
      </c>
      <c r="AE520">
        <f>2*29.3*S520*0.92*(EB520-X520)</f>
        <v>0</v>
      </c>
      <c r="AF520">
        <f>2*0.95*5.67E-8*(((EB520+$B$7)+273)^4-(X520+273)^4)</f>
        <v>0</v>
      </c>
      <c r="AG520">
        <f>V520+AF520+AD520+AE520</f>
        <v>0</v>
      </c>
      <c r="AH520">
        <f>DY520*AV520*(DT520-DS520*(1000-AV520*DV520)/(1000-AV520*DU520))/(100*DM520)</f>
        <v>0</v>
      </c>
      <c r="AI520">
        <f>1000*DY520*AV520*(DU520-DV520)/(100*DM520*(1000-AV520*DU520))</f>
        <v>0</v>
      </c>
      <c r="AJ520">
        <f>(AK520 - AL520 - DZ520*1E3/(8.314*(EB520+273.15)) * AN520/DY520 * AM520) * DY520/(100*DM520) * (1000 - DV520)/1000</f>
        <v>0</v>
      </c>
      <c r="AK520">
        <v>68.79939196618909</v>
      </c>
      <c r="AL520">
        <v>81.29555030303031</v>
      </c>
      <c r="AM520">
        <v>-3.273563314447286</v>
      </c>
      <c r="AN520">
        <v>64.96185093379182</v>
      </c>
      <c r="AO520">
        <f>(AQ520 - AP520 + DZ520*1E3/(8.314*(EB520+273.15)) * AS520/DY520 * AR520) * DY520/(100*DM520) * 1000/(1000 - AQ520)</f>
        <v>0</v>
      </c>
      <c r="AP520">
        <v>19.75669353533754</v>
      </c>
      <c r="AQ520">
        <v>24.70457939393938</v>
      </c>
      <c r="AR520">
        <v>-5.018375030675978E-06</v>
      </c>
      <c r="AS520">
        <v>107.1775153864374</v>
      </c>
      <c r="AT520">
        <v>0</v>
      </c>
      <c r="AU520">
        <v>0</v>
      </c>
      <c r="AV520">
        <f>IF(AT520*$H$13&gt;=AX520,1.0,(AX520/(AX520-AT520*$H$13)))</f>
        <v>0</v>
      </c>
      <c r="AW520">
        <f>(AV520-1)*100</f>
        <v>0</v>
      </c>
      <c r="AX520">
        <f>MAX(0,($B$13+$C$13*EG520)/(1+$D$13*EG520)*DZ520/(EB520+273)*$E$13)</f>
        <v>0</v>
      </c>
      <c r="AY520" t="s">
        <v>439</v>
      </c>
      <c r="AZ520" t="s">
        <v>439</v>
      </c>
      <c r="BA520">
        <v>0</v>
      </c>
      <c r="BB520">
        <v>0</v>
      </c>
      <c r="BC520">
        <f>1-BA520/BB520</f>
        <v>0</v>
      </c>
      <c r="BD520">
        <v>0</v>
      </c>
      <c r="BE520" t="s">
        <v>439</v>
      </c>
      <c r="BF520" t="s">
        <v>439</v>
      </c>
      <c r="BG520">
        <v>0</v>
      </c>
      <c r="BH520">
        <v>0</v>
      </c>
      <c r="BI520">
        <f>1-BG520/BH520</f>
        <v>0</v>
      </c>
      <c r="BJ520">
        <v>0.5</v>
      </c>
      <c r="BK520">
        <f>DJ520</f>
        <v>0</v>
      </c>
      <c r="BL520">
        <f>M520</f>
        <v>0</v>
      </c>
      <c r="BM520">
        <f>BI520*BJ520*BK520</f>
        <v>0</v>
      </c>
      <c r="BN520">
        <f>(BL520-BD520)/BK520</f>
        <v>0</v>
      </c>
      <c r="BO520">
        <f>(BB520-BH520)/BH520</f>
        <v>0</v>
      </c>
      <c r="BP520">
        <f>BA520/(BC520+BA520/BH520)</f>
        <v>0</v>
      </c>
      <c r="BQ520" t="s">
        <v>439</v>
      </c>
      <c r="BR520">
        <v>0</v>
      </c>
      <c r="BS520">
        <f>IF(BR520&lt;&gt;0, BR520, BP520)</f>
        <v>0</v>
      </c>
      <c r="BT520">
        <f>1-BS520/BH520</f>
        <v>0</v>
      </c>
      <c r="BU520">
        <f>(BH520-BG520)/(BH520-BS520)</f>
        <v>0</v>
      </c>
      <c r="BV520">
        <f>(BB520-BH520)/(BB520-BS520)</f>
        <v>0</v>
      </c>
      <c r="BW520">
        <f>(BH520-BG520)/(BH520-BA520)</f>
        <v>0</v>
      </c>
      <c r="BX520">
        <f>(BB520-BH520)/(BB520-BA520)</f>
        <v>0</v>
      </c>
      <c r="BY520">
        <f>(BU520*BS520/BG520)</f>
        <v>0</v>
      </c>
      <c r="BZ520">
        <f>(1-BY520)</f>
        <v>0</v>
      </c>
      <c r="DI520">
        <f>$B$11*EH520+$C$11*EI520+$F$11*ET520*(1-EW520)</f>
        <v>0</v>
      </c>
      <c r="DJ520">
        <f>DI520*DK520</f>
        <v>0</v>
      </c>
      <c r="DK520">
        <f>($B$11*$D$9+$C$11*$D$9+$F$11*((FG520+EY520)/MAX(FG520+EY520+FH520, 0.1)*$I$9+FH520/MAX(FG520+EY520+FH520, 0.1)*$J$9))/($B$11+$C$11+$F$11)</f>
        <v>0</v>
      </c>
      <c r="DL520">
        <f>($B$11*$K$9+$C$11*$K$9+$F$11*((FG520+EY520)/MAX(FG520+EY520+FH520, 0.1)*$P$9+FH520/MAX(FG520+EY520+FH520, 0.1)*$Q$9))/($B$11+$C$11+$F$11)</f>
        <v>0</v>
      </c>
      <c r="DM520">
        <v>5.36</v>
      </c>
      <c r="DN520">
        <v>0.5</v>
      </c>
      <c r="DO520" t="s">
        <v>440</v>
      </c>
      <c r="DP520">
        <v>2</v>
      </c>
      <c r="DQ520" t="b">
        <v>1</v>
      </c>
      <c r="DR520">
        <v>1758656621</v>
      </c>
      <c r="DS520">
        <v>101.5005666666667</v>
      </c>
      <c r="DT520">
        <v>82.35326666666667</v>
      </c>
      <c r="DU520">
        <v>24.70445555555555</v>
      </c>
      <c r="DV520">
        <v>19.80313333333334</v>
      </c>
      <c r="DW520">
        <v>101.3224259259259</v>
      </c>
      <c r="DX520">
        <v>24.5447</v>
      </c>
      <c r="DY520">
        <v>499.9836666666667</v>
      </c>
      <c r="DZ520">
        <v>90.40917407407407</v>
      </c>
      <c r="EA520">
        <v>0.03013553333333333</v>
      </c>
      <c r="EB520">
        <v>30.65252592592592</v>
      </c>
      <c r="EC520">
        <v>29.99015925925925</v>
      </c>
      <c r="ED520">
        <v>999.9000000000001</v>
      </c>
      <c r="EE520">
        <v>0</v>
      </c>
      <c r="EF520">
        <v>0</v>
      </c>
      <c r="EG520">
        <v>9995.277777777777</v>
      </c>
      <c r="EH520">
        <v>0</v>
      </c>
      <c r="EI520">
        <v>11.6912</v>
      </c>
      <c r="EJ520">
        <v>19.14731481481481</v>
      </c>
      <c r="EK520">
        <v>104.071537037037</v>
      </c>
      <c r="EL520">
        <v>84.01757037037038</v>
      </c>
      <c r="EM520">
        <v>4.901330740740741</v>
      </c>
      <c r="EN520">
        <v>82.35326666666667</v>
      </c>
      <c r="EO520">
        <v>19.80313333333334</v>
      </c>
      <c r="EP520">
        <v>2.23350962962963</v>
      </c>
      <c r="EQ520">
        <v>1.790382962962963</v>
      </c>
      <c r="ER520">
        <v>19.2047074074074</v>
      </c>
      <c r="ES520">
        <v>15.70307037037037</v>
      </c>
      <c r="ET520">
        <v>1999.997777777777</v>
      </c>
      <c r="EU520">
        <v>0.9799971851851851</v>
      </c>
      <c r="EV520">
        <v>0.02000271481481481</v>
      </c>
      <c r="EW520">
        <v>0</v>
      </c>
      <c r="EX520">
        <v>976.9622592592592</v>
      </c>
      <c r="EY520">
        <v>5.00097</v>
      </c>
      <c r="EZ520">
        <v>19743.59259259259</v>
      </c>
      <c r="FA520">
        <v>16707.54444444444</v>
      </c>
      <c r="FB520">
        <v>40.8074074074074</v>
      </c>
      <c r="FC520">
        <v>41.15025925925925</v>
      </c>
      <c r="FD520">
        <v>40.70566666666667</v>
      </c>
      <c r="FE520">
        <v>40.75</v>
      </c>
      <c r="FF520">
        <v>41.4301111111111</v>
      </c>
      <c r="FG520">
        <v>1955.088148148148</v>
      </c>
      <c r="FH520">
        <v>39.90777777777777</v>
      </c>
      <c r="FI520">
        <v>0</v>
      </c>
      <c r="FJ520">
        <v>1758656629.8</v>
      </c>
      <c r="FK520">
        <v>0</v>
      </c>
      <c r="FL520">
        <v>977.0859600000002</v>
      </c>
      <c r="FM520">
        <v>24.12138465843164</v>
      </c>
      <c r="FN520">
        <v>466.9923084326176</v>
      </c>
      <c r="FO520">
        <v>19746.132</v>
      </c>
      <c r="FP520">
        <v>15</v>
      </c>
      <c r="FQ520">
        <v>0</v>
      </c>
      <c r="FR520" t="s">
        <v>441</v>
      </c>
      <c r="FS520">
        <v>1747247426.5</v>
      </c>
      <c r="FT520">
        <v>1747247420.5</v>
      </c>
      <c r="FU520">
        <v>0</v>
      </c>
      <c r="FV520">
        <v>1.027</v>
      </c>
      <c r="FW520">
        <v>0.031</v>
      </c>
      <c r="FX520">
        <v>0.02</v>
      </c>
      <c r="FY520">
        <v>0.05</v>
      </c>
      <c r="FZ520">
        <v>420</v>
      </c>
      <c r="GA520">
        <v>16</v>
      </c>
      <c r="GB520">
        <v>0.01</v>
      </c>
      <c r="GC520">
        <v>0.1</v>
      </c>
      <c r="GD520">
        <v>18.46901219512195</v>
      </c>
      <c r="GE520">
        <v>11.59797491289201</v>
      </c>
      <c r="GF520">
        <v>1.143904332345409</v>
      </c>
      <c r="GG520">
        <v>0</v>
      </c>
      <c r="GH520">
        <v>975.586</v>
      </c>
      <c r="GI520">
        <v>23.35229947587819</v>
      </c>
      <c r="GJ520">
        <v>2.304293754251478</v>
      </c>
      <c r="GK520">
        <v>-1</v>
      </c>
      <c r="GL520">
        <v>4.878778536585366</v>
      </c>
      <c r="GM520">
        <v>0.4197020905923337</v>
      </c>
      <c r="GN520">
        <v>0.04268216549704284</v>
      </c>
      <c r="GO520">
        <v>0</v>
      </c>
      <c r="GP520">
        <v>0</v>
      </c>
      <c r="GQ520">
        <v>2</v>
      </c>
      <c r="GR520" t="s">
        <v>482</v>
      </c>
      <c r="GS520">
        <v>3.13561</v>
      </c>
      <c r="GT520">
        <v>2.69045</v>
      </c>
      <c r="GU520">
        <v>0.0206942</v>
      </c>
      <c r="GV520">
        <v>0.0151446</v>
      </c>
      <c r="GW520">
        <v>0.108453</v>
      </c>
      <c r="GX520">
        <v>0.0914942</v>
      </c>
      <c r="GY520">
        <v>31136.4</v>
      </c>
      <c r="GZ520">
        <v>31370.9</v>
      </c>
      <c r="HA520">
        <v>29554.5</v>
      </c>
      <c r="HB520">
        <v>29435.5</v>
      </c>
      <c r="HC520">
        <v>34807.6</v>
      </c>
      <c r="HD520">
        <v>35427.2</v>
      </c>
      <c r="HE520">
        <v>41588.1</v>
      </c>
      <c r="HF520">
        <v>41824.6</v>
      </c>
      <c r="HG520">
        <v>1.92738</v>
      </c>
      <c r="HH520">
        <v>1.87262</v>
      </c>
      <c r="HI520">
        <v>0.09441380000000001</v>
      </c>
      <c r="HJ520">
        <v>0</v>
      </c>
      <c r="HK520">
        <v>28.4434</v>
      </c>
      <c r="HL520">
        <v>999.9</v>
      </c>
      <c r="HM520">
        <v>48.7</v>
      </c>
      <c r="HN520">
        <v>31.3</v>
      </c>
      <c r="HO520">
        <v>24.7197</v>
      </c>
      <c r="HP520">
        <v>61.8704</v>
      </c>
      <c r="HQ520">
        <v>25.8413</v>
      </c>
      <c r="HR520">
        <v>1</v>
      </c>
      <c r="HS520">
        <v>0.06496440000000001</v>
      </c>
      <c r="HT520">
        <v>-0.9209889999999999</v>
      </c>
      <c r="HU520">
        <v>20.3364</v>
      </c>
      <c r="HV520">
        <v>5.21519</v>
      </c>
      <c r="HW520">
        <v>12.0128</v>
      </c>
      <c r="HX520">
        <v>4.98815</v>
      </c>
      <c r="HY520">
        <v>3.2878</v>
      </c>
      <c r="HZ520">
        <v>9999</v>
      </c>
      <c r="IA520">
        <v>9999</v>
      </c>
      <c r="IB520">
        <v>9999</v>
      </c>
      <c r="IC520">
        <v>999.9</v>
      </c>
      <c r="ID520">
        <v>1.86757</v>
      </c>
      <c r="IE520">
        <v>1.86672</v>
      </c>
      <c r="IF520">
        <v>1.866</v>
      </c>
      <c r="IG520">
        <v>1.866</v>
      </c>
      <c r="IH520">
        <v>1.86786</v>
      </c>
      <c r="II520">
        <v>1.87028</v>
      </c>
      <c r="IJ520">
        <v>1.86894</v>
      </c>
      <c r="IK520">
        <v>1.87042</v>
      </c>
      <c r="IL520">
        <v>0</v>
      </c>
      <c r="IM520">
        <v>0</v>
      </c>
      <c r="IN520">
        <v>0</v>
      </c>
      <c r="IO520">
        <v>0</v>
      </c>
      <c r="IP520" t="s">
        <v>443</v>
      </c>
      <c r="IQ520" t="s">
        <v>444</v>
      </c>
      <c r="IR520" t="s">
        <v>445</v>
      </c>
      <c r="IS520" t="s">
        <v>445</v>
      </c>
      <c r="IT520" t="s">
        <v>445</v>
      </c>
      <c r="IU520" t="s">
        <v>445</v>
      </c>
      <c r="IV520">
        <v>0</v>
      </c>
      <c r="IW520">
        <v>100</v>
      </c>
      <c r="IX520">
        <v>100</v>
      </c>
      <c r="IY520">
        <v>0.173</v>
      </c>
      <c r="IZ520">
        <v>0.1597</v>
      </c>
      <c r="JA520">
        <v>0.1520806729546384</v>
      </c>
      <c r="JB520">
        <v>0.0003178419753343253</v>
      </c>
      <c r="JC520">
        <v>-6.012475575984678E-07</v>
      </c>
      <c r="JD520">
        <v>7.594320938325871E-11</v>
      </c>
      <c r="JE520">
        <v>-0.06537213769188976</v>
      </c>
      <c r="JF520">
        <v>-0.002779077146552394</v>
      </c>
      <c r="JG520">
        <v>0.0007843295920201409</v>
      </c>
      <c r="JH520">
        <v>-1.211717912536145E-05</v>
      </c>
      <c r="JI520">
        <v>4</v>
      </c>
      <c r="JJ520">
        <v>2338</v>
      </c>
      <c r="JK520">
        <v>1</v>
      </c>
      <c r="JL520">
        <v>27</v>
      </c>
      <c r="JM520">
        <v>190153.4</v>
      </c>
      <c r="JN520">
        <v>190153.5</v>
      </c>
      <c r="JO520">
        <v>0.231934</v>
      </c>
      <c r="JP520">
        <v>2.37183</v>
      </c>
      <c r="JQ520">
        <v>1.39648</v>
      </c>
      <c r="JR520">
        <v>2.34741</v>
      </c>
      <c r="JS520">
        <v>1.49536</v>
      </c>
      <c r="JT520">
        <v>2.6355</v>
      </c>
      <c r="JU520">
        <v>36.34</v>
      </c>
      <c r="JV520">
        <v>24.0612</v>
      </c>
      <c r="JW520">
        <v>18</v>
      </c>
      <c r="JX520">
        <v>489.721</v>
      </c>
      <c r="JY520">
        <v>445.376</v>
      </c>
      <c r="JZ520">
        <v>29.3993</v>
      </c>
      <c r="KA520">
        <v>28.4268</v>
      </c>
      <c r="KB520">
        <v>30.0002</v>
      </c>
      <c r="KC520">
        <v>28.2602</v>
      </c>
      <c r="KD520">
        <v>28.1912</v>
      </c>
      <c r="KE520">
        <v>4.58883</v>
      </c>
      <c r="KF520">
        <v>26.515</v>
      </c>
      <c r="KG520">
        <v>53.3849</v>
      </c>
      <c r="KH520">
        <v>29.4041</v>
      </c>
      <c r="KI520">
        <v>32.5765</v>
      </c>
      <c r="KJ520">
        <v>19.6246</v>
      </c>
      <c r="KK520">
        <v>101.008</v>
      </c>
      <c r="KL520">
        <v>100.569</v>
      </c>
    </row>
    <row r="521" spans="1:298">
      <c r="A521">
        <v>505</v>
      </c>
      <c r="B521">
        <v>1758656725.5</v>
      </c>
      <c r="C521">
        <v>15099.5</v>
      </c>
      <c r="D521" t="s">
        <v>1459</v>
      </c>
      <c r="E521" t="s">
        <v>1460</v>
      </c>
      <c r="F521">
        <v>5</v>
      </c>
      <c r="G521" t="s">
        <v>1412</v>
      </c>
      <c r="H521" t="s">
        <v>437</v>
      </c>
      <c r="I521" t="s">
        <v>438</v>
      </c>
      <c r="J521">
        <v>1758656717.5</v>
      </c>
      <c r="K521">
        <f>(L521)/1000</f>
        <v>0</v>
      </c>
      <c r="L521">
        <f>IF(DQ521, AO521, AI521)</f>
        <v>0</v>
      </c>
      <c r="M521">
        <f>IF(DQ521, AJ521, AH521)</f>
        <v>0</v>
      </c>
      <c r="N521">
        <f>DS521 - IF(AV521&gt;1, M521*DM521*100.0/(AX521), 0)</f>
        <v>0</v>
      </c>
      <c r="O521">
        <f>((U521-K521/2)*N521-M521)/(U521+K521/2)</f>
        <v>0</v>
      </c>
      <c r="P521">
        <f>O521*(DZ521+EA521)/1000.0</f>
        <v>0</v>
      </c>
      <c r="Q521">
        <f>(DS521 - IF(AV521&gt;1, M521*DM521*100.0/(AX521), 0))*(DZ521+EA521)/1000.0</f>
        <v>0</v>
      </c>
      <c r="R521">
        <f>2.0/((1/T521-1/S521)+SIGN(T521)*SQRT((1/T521-1/S521)*(1/T521-1/S521) + 4*DN521/((DN521+1)*(DN521+1))*(2*1/T521*1/S521-1/S521*1/S521)))</f>
        <v>0</v>
      </c>
      <c r="S521">
        <f>IF(LEFT(DO521,1)&lt;&gt;"0",IF(LEFT(DO521,1)="1",3.0,DP521),$D$5+$E$5*(EG521*DZ521/($K$5*1000))+$F$5*(EG521*DZ521/($K$5*1000))*MAX(MIN(DM521,$J$5),$I$5)*MAX(MIN(DM521,$J$5),$I$5)+$G$5*MAX(MIN(DM521,$J$5),$I$5)*(EG521*DZ521/($K$5*1000))+$H$5*(EG521*DZ521/($K$5*1000))*(EG521*DZ521/($K$5*1000)))</f>
        <v>0</v>
      </c>
      <c r="T521">
        <f>K521*(1000-(1000*0.61365*exp(17.502*X521/(240.97+X521))/(DZ521+EA521)+DU521)/2)/(1000*0.61365*exp(17.502*X521/(240.97+X521))/(DZ521+EA521)-DU521)</f>
        <v>0</v>
      </c>
      <c r="U521">
        <f>1/((DN521+1)/(R521/1.6)+1/(S521/1.37)) + DN521/((DN521+1)/(R521/1.6) + DN521/(S521/1.37))</f>
        <v>0</v>
      </c>
      <c r="V521">
        <f>(DI521*DL521)</f>
        <v>0</v>
      </c>
      <c r="W521">
        <f>(EB521+(V521+2*0.95*5.67E-8*(((EB521+$B$7)+273)^4-(EB521+273)^4)-44100*K521)/(1.84*29.3*S521+8*0.95*5.67E-8*(EB521+273)^3))</f>
        <v>0</v>
      </c>
      <c r="X521">
        <f>($C$7*EC521+$D$7*ED521+$E$7*W521)</f>
        <v>0</v>
      </c>
      <c r="Y521">
        <f>0.61365*exp(17.502*X521/(240.97+X521))</f>
        <v>0</v>
      </c>
      <c r="Z521">
        <f>(AA521/AB521*100)</f>
        <v>0</v>
      </c>
      <c r="AA521">
        <f>DU521*(DZ521+EA521)/1000</f>
        <v>0</v>
      </c>
      <c r="AB521">
        <f>0.61365*exp(17.502*EB521/(240.97+EB521))</f>
        <v>0</v>
      </c>
      <c r="AC521">
        <f>(Y521-DU521*(DZ521+EA521)/1000)</f>
        <v>0</v>
      </c>
      <c r="AD521">
        <f>(-K521*44100)</f>
        <v>0</v>
      </c>
      <c r="AE521">
        <f>2*29.3*S521*0.92*(EB521-X521)</f>
        <v>0</v>
      </c>
      <c r="AF521">
        <f>2*0.95*5.67E-8*(((EB521+$B$7)+273)^4-(X521+273)^4)</f>
        <v>0</v>
      </c>
      <c r="AG521">
        <f>V521+AF521+AD521+AE521</f>
        <v>0</v>
      </c>
      <c r="AH521">
        <f>DY521*AV521*(DT521-DS521*(1000-AV521*DV521)/(1000-AV521*DU521))/(100*DM521)</f>
        <v>0</v>
      </c>
      <c r="AI521">
        <f>1000*DY521*AV521*(DU521-DV521)/(100*DM521*(1000-AV521*DU521))</f>
        <v>0</v>
      </c>
      <c r="AJ521">
        <f>(AK521 - AL521 - DZ521*1E3/(8.314*(EB521+273.15)) * AN521/DY521 * AM521) * DY521/(100*DM521) * (1000 - DV521)/1000</f>
        <v>0</v>
      </c>
      <c r="AK521">
        <v>428.4012713283797</v>
      </c>
      <c r="AL521">
        <v>409.5603636363634</v>
      </c>
      <c r="AM521">
        <v>-0.005101905484195287</v>
      </c>
      <c r="AN521">
        <v>64.96185093379182</v>
      </c>
      <c r="AO521">
        <f>(AQ521 - AP521 + DZ521*1E3/(8.314*(EB521+273.15)) * AS521/DY521 * AR521) * DY521/(100*DM521) * 1000/(1000 - AQ521)</f>
        <v>0</v>
      </c>
      <c r="AP521">
        <v>19.24242886923868</v>
      </c>
      <c r="AQ521">
        <v>24.49515393939394</v>
      </c>
      <c r="AR521">
        <v>2.006591484852331E-05</v>
      </c>
      <c r="AS521">
        <v>107.1775153864374</v>
      </c>
      <c r="AT521">
        <v>0</v>
      </c>
      <c r="AU521">
        <v>0</v>
      </c>
      <c r="AV521">
        <f>IF(AT521*$H$13&gt;=AX521,1.0,(AX521/(AX521-AT521*$H$13)))</f>
        <v>0</v>
      </c>
      <c r="AW521">
        <f>(AV521-1)*100</f>
        <v>0</v>
      </c>
      <c r="AX521">
        <f>MAX(0,($B$13+$C$13*EG521)/(1+$D$13*EG521)*DZ521/(EB521+273)*$E$13)</f>
        <v>0</v>
      </c>
      <c r="AY521" t="s">
        <v>439</v>
      </c>
      <c r="AZ521" t="s">
        <v>439</v>
      </c>
      <c r="BA521">
        <v>0</v>
      </c>
      <c r="BB521">
        <v>0</v>
      </c>
      <c r="BC521">
        <f>1-BA521/BB521</f>
        <v>0</v>
      </c>
      <c r="BD521">
        <v>0</v>
      </c>
      <c r="BE521" t="s">
        <v>439</v>
      </c>
      <c r="BF521" t="s">
        <v>439</v>
      </c>
      <c r="BG521">
        <v>0</v>
      </c>
      <c r="BH521">
        <v>0</v>
      </c>
      <c r="BI521">
        <f>1-BG521/BH521</f>
        <v>0</v>
      </c>
      <c r="BJ521">
        <v>0.5</v>
      </c>
      <c r="BK521">
        <f>DJ521</f>
        <v>0</v>
      </c>
      <c r="BL521">
        <f>M521</f>
        <v>0</v>
      </c>
      <c r="BM521">
        <f>BI521*BJ521*BK521</f>
        <v>0</v>
      </c>
      <c r="BN521">
        <f>(BL521-BD521)/BK521</f>
        <v>0</v>
      </c>
      <c r="BO521">
        <f>(BB521-BH521)/BH521</f>
        <v>0</v>
      </c>
      <c r="BP521">
        <f>BA521/(BC521+BA521/BH521)</f>
        <v>0</v>
      </c>
      <c r="BQ521" t="s">
        <v>439</v>
      </c>
      <c r="BR521">
        <v>0</v>
      </c>
      <c r="BS521">
        <f>IF(BR521&lt;&gt;0, BR521, BP521)</f>
        <v>0</v>
      </c>
      <c r="BT521">
        <f>1-BS521/BH521</f>
        <v>0</v>
      </c>
      <c r="BU521">
        <f>(BH521-BG521)/(BH521-BS521)</f>
        <v>0</v>
      </c>
      <c r="BV521">
        <f>(BB521-BH521)/(BB521-BS521)</f>
        <v>0</v>
      </c>
      <c r="BW521">
        <f>(BH521-BG521)/(BH521-BA521)</f>
        <v>0</v>
      </c>
      <c r="BX521">
        <f>(BB521-BH521)/(BB521-BA521)</f>
        <v>0</v>
      </c>
      <c r="BY521">
        <f>(BU521*BS521/BG521)</f>
        <v>0</v>
      </c>
      <c r="BZ521">
        <f>(1-BY521)</f>
        <v>0</v>
      </c>
      <c r="DI521">
        <f>$B$11*EH521+$C$11*EI521+$F$11*ET521*(1-EW521)</f>
        <v>0</v>
      </c>
      <c r="DJ521">
        <f>DI521*DK521</f>
        <v>0</v>
      </c>
      <c r="DK521">
        <f>($B$11*$D$9+$C$11*$D$9+$F$11*((FG521+EY521)/MAX(FG521+EY521+FH521, 0.1)*$I$9+FH521/MAX(FG521+EY521+FH521, 0.1)*$J$9))/($B$11+$C$11+$F$11)</f>
        <v>0</v>
      </c>
      <c r="DL521">
        <f>($B$11*$K$9+$C$11*$K$9+$F$11*((FG521+EY521)/MAX(FG521+EY521+FH521, 0.1)*$P$9+FH521/MAX(FG521+EY521+FH521, 0.1)*$Q$9))/($B$11+$C$11+$F$11)</f>
        <v>0</v>
      </c>
      <c r="DM521">
        <v>5.36</v>
      </c>
      <c r="DN521">
        <v>0.5</v>
      </c>
      <c r="DO521" t="s">
        <v>440</v>
      </c>
      <c r="DP521">
        <v>2</v>
      </c>
      <c r="DQ521" t="b">
        <v>1</v>
      </c>
      <c r="DR521">
        <v>1758656717.5</v>
      </c>
      <c r="DS521">
        <v>399.6242903225806</v>
      </c>
      <c r="DT521">
        <v>420.1411612903226</v>
      </c>
      <c r="DU521">
        <v>24.49746774193548</v>
      </c>
      <c r="DV521">
        <v>19.24418709677419</v>
      </c>
      <c r="DW521">
        <v>399.4363225806451</v>
      </c>
      <c r="DX521">
        <v>24.34053225806451</v>
      </c>
      <c r="DY521">
        <v>500.0110322580646</v>
      </c>
      <c r="DZ521">
        <v>90.40485161290322</v>
      </c>
      <c r="EA521">
        <v>0.03144071935483871</v>
      </c>
      <c r="EB521">
        <v>30.67663870967742</v>
      </c>
      <c r="EC521">
        <v>30.00087419354839</v>
      </c>
      <c r="ED521">
        <v>999.9000000000003</v>
      </c>
      <c r="EE521">
        <v>0</v>
      </c>
      <c r="EF521">
        <v>0</v>
      </c>
      <c r="EG521">
        <v>9999.713870967742</v>
      </c>
      <c r="EH521">
        <v>0</v>
      </c>
      <c r="EI521">
        <v>11.69119999999999</v>
      </c>
      <c r="EJ521">
        <v>-20.51688064516129</v>
      </c>
      <c r="EK521">
        <v>409.659935483871</v>
      </c>
      <c r="EL521">
        <v>428.385064516129</v>
      </c>
      <c r="EM521">
        <v>5.253288387096775</v>
      </c>
      <c r="EN521">
        <v>420.1411612903226</v>
      </c>
      <c r="EO521">
        <v>19.24418709677419</v>
      </c>
      <c r="EP521">
        <v>2.214690322580645</v>
      </c>
      <c r="EQ521">
        <v>1.739767419354839</v>
      </c>
      <c r="ER521">
        <v>19.06897096774194</v>
      </c>
      <c r="ES521">
        <v>15.25588387096774</v>
      </c>
      <c r="ET521">
        <v>1999.979677419354</v>
      </c>
      <c r="EU521">
        <v>0.9799972258064513</v>
      </c>
      <c r="EV521">
        <v>0.02000265161290323</v>
      </c>
      <c r="EW521">
        <v>0</v>
      </c>
      <c r="EX521">
        <v>947.2157741935484</v>
      </c>
      <c r="EY521">
        <v>5.000969999999999</v>
      </c>
      <c r="EZ521">
        <v>19164.77096774193</v>
      </c>
      <c r="FA521">
        <v>16707.3935483871</v>
      </c>
      <c r="FB521">
        <v>40.80799999999999</v>
      </c>
      <c r="FC521">
        <v>41.13099999999999</v>
      </c>
      <c r="FD521">
        <v>40.69106451612902</v>
      </c>
      <c r="FE521">
        <v>40.74593548387097</v>
      </c>
      <c r="FF521">
        <v>41.42099999999999</v>
      </c>
      <c r="FG521">
        <v>1955.072580645161</v>
      </c>
      <c r="FH521">
        <v>39.90193548387098</v>
      </c>
      <c r="FI521">
        <v>0</v>
      </c>
      <c r="FJ521">
        <v>1758656727</v>
      </c>
      <c r="FK521">
        <v>0</v>
      </c>
      <c r="FL521">
        <v>947.29828</v>
      </c>
      <c r="FM521">
        <v>6.137307695385465</v>
      </c>
      <c r="FN521">
        <v>108.5307691471271</v>
      </c>
      <c r="FO521">
        <v>19166.664</v>
      </c>
      <c r="FP521">
        <v>15</v>
      </c>
      <c r="FQ521">
        <v>0</v>
      </c>
      <c r="FR521" t="s">
        <v>441</v>
      </c>
      <c r="FS521">
        <v>1747247426.5</v>
      </c>
      <c r="FT521">
        <v>1747247420.5</v>
      </c>
      <c r="FU521">
        <v>0</v>
      </c>
      <c r="FV521">
        <v>1.027</v>
      </c>
      <c r="FW521">
        <v>0.031</v>
      </c>
      <c r="FX521">
        <v>0.02</v>
      </c>
      <c r="FY521">
        <v>0.05</v>
      </c>
      <c r="FZ521">
        <v>420</v>
      </c>
      <c r="GA521">
        <v>16</v>
      </c>
      <c r="GB521">
        <v>0.01</v>
      </c>
      <c r="GC521">
        <v>0.1</v>
      </c>
      <c r="GD521">
        <v>-20.50838536585366</v>
      </c>
      <c r="GE521">
        <v>-0.277572125435569</v>
      </c>
      <c r="GF521">
        <v>0.04850884536375496</v>
      </c>
      <c r="GG521">
        <v>0</v>
      </c>
      <c r="GH521">
        <v>946.8981176470588</v>
      </c>
      <c r="GI521">
        <v>5.914407948978939</v>
      </c>
      <c r="GJ521">
        <v>0.612958820452839</v>
      </c>
      <c r="GK521">
        <v>-1</v>
      </c>
      <c r="GL521">
        <v>5.247283658536586</v>
      </c>
      <c r="GM521">
        <v>0.07077888501743021</v>
      </c>
      <c r="GN521">
        <v>0.01281602688635195</v>
      </c>
      <c r="GO521">
        <v>1</v>
      </c>
      <c r="GP521">
        <v>1</v>
      </c>
      <c r="GQ521">
        <v>2</v>
      </c>
      <c r="GR521" t="s">
        <v>442</v>
      </c>
      <c r="GS521">
        <v>3.13541</v>
      </c>
      <c r="GT521">
        <v>2.691</v>
      </c>
      <c r="GU521">
        <v>0.0904394</v>
      </c>
      <c r="GV521">
        <v>0.0930802</v>
      </c>
      <c r="GW521">
        <v>0.107809</v>
      </c>
      <c r="GX521">
        <v>0.0899447</v>
      </c>
      <c r="GY521">
        <v>28917.2</v>
      </c>
      <c r="GZ521">
        <v>28887.4</v>
      </c>
      <c r="HA521">
        <v>29552.9</v>
      </c>
      <c r="HB521">
        <v>29434.6</v>
      </c>
      <c r="HC521">
        <v>34832.7</v>
      </c>
      <c r="HD521">
        <v>35488.4</v>
      </c>
      <c r="HE521">
        <v>41586.1</v>
      </c>
      <c r="HF521">
        <v>41822.9</v>
      </c>
      <c r="HG521">
        <v>1.92747</v>
      </c>
      <c r="HH521">
        <v>1.87283</v>
      </c>
      <c r="HI521">
        <v>0.0937432</v>
      </c>
      <c r="HJ521">
        <v>0</v>
      </c>
      <c r="HK521">
        <v>28.4809</v>
      </c>
      <c r="HL521">
        <v>999.9</v>
      </c>
      <c r="HM521">
        <v>48.4</v>
      </c>
      <c r="HN521">
        <v>31.3</v>
      </c>
      <c r="HO521">
        <v>24.5687</v>
      </c>
      <c r="HP521">
        <v>62.1004</v>
      </c>
      <c r="HQ521">
        <v>25.9736</v>
      </c>
      <c r="HR521">
        <v>1</v>
      </c>
      <c r="HS521">
        <v>0.0669665</v>
      </c>
      <c r="HT521">
        <v>-0.704545</v>
      </c>
      <c r="HU521">
        <v>20.3378</v>
      </c>
      <c r="HV521">
        <v>5.21939</v>
      </c>
      <c r="HW521">
        <v>12.0141</v>
      </c>
      <c r="HX521">
        <v>4.98945</v>
      </c>
      <c r="HY521">
        <v>3.28815</v>
      </c>
      <c r="HZ521">
        <v>9999</v>
      </c>
      <c r="IA521">
        <v>9999</v>
      </c>
      <c r="IB521">
        <v>9999</v>
      </c>
      <c r="IC521">
        <v>999.9</v>
      </c>
      <c r="ID521">
        <v>1.86756</v>
      </c>
      <c r="IE521">
        <v>1.86671</v>
      </c>
      <c r="IF521">
        <v>1.86601</v>
      </c>
      <c r="IG521">
        <v>1.866</v>
      </c>
      <c r="IH521">
        <v>1.86784</v>
      </c>
      <c r="II521">
        <v>1.87027</v>
      </c>
      <c r="IJ521">
        <v>1.86891</v>
      </c>
      <c r="IK521">
        <v>1.87042</v>
      </c>
      <c r="IL521">
        <v>0</v>
      </c>
      <c r="IM521">
        <v>0</v>
      </c>
      <c r="IN521">
        <v>0</v>
      </c>
      <c r="IO521">
        <v>0</v>
      </c>
      <c r="IP521" t="s">
        <v>443</v>
      </c>
      <c r="IQ521" t="s">
        <v>444</v>
      </c>
      <c r="IR521" t="s">
        <v>445</v>
      </c>
      <c r="IS521" t="s">
        <v>445</v>
      </c>
      <c r="IT521" t="s">
        <v>445</v>
      </c>
      <c r="IU521" t="s">
        <v>445</v>
      </c>
      <c r="IV521">
        <v>0</v>
      </c>
      <c r="IW521">
        <v>100</v>
      </c>
      <c r="IX521">
        <v>100</v>
      </c>
      <c r="IY521">
        <v>0.188</v>
      </c>
      <c r="IZ521">
        <v>0.1569</v>
      </c>
      <c r="JA521">
        <v>0.1520806729546384</v>
      </c>
      <c r="JB521">
        <v>0.0003178419753343253</v>
      </c>
      <c r="JC521">
        <v>-6.012475575984678E-07</v>
      </c>
      <c r="JD521">
        <v>7.594320938325871E-11</v>
      </c>
      <c r="JE521">
        <v>-0.06537213769188976</v>
      </c>
      <c r="JF521">
        <v>-0.002779077146552394</v>
      </c>
      <c r="JG521">
        <v>0.0007843295920201409</v>
      </c>
      <c r="JH521">
        <v>-1.211717912536145E-05</v>
      </c>
      <c r="JI521">
        <v>4</v>
      </c>
      <c r="JJ521">
        <v>2338</v>
      </c>
      <c r="JK521">
        <v>1</v>
      </c>
      <c r="JL521">
        <v>27</v>
      </c>
      <c r="JM521">
        <v>190155</v>
      </c>
      <c r="JN521">
        <v>190155.1</v>
      </c>
      <c r="JO521">
        <v>1.03149</v>
      </c>
      <c r="JP521">
        <v>2.28882</v>
      </c>
      <c r="JQ521">
        <v>1.39648</v>
      </c>
      <c r="JR521">
        <v>2.34375</v>
      </c>
      <c r="JS521">
        <v>1.49536</v>
      </c>
      <c r="JT521">
        <v>2.68555</v>
      </c>
      <c r="JU521">
        <v>36.3635</v>
      </c>
      <c r="JV521">
        <v>24.0612</v>
      </c>
      <c r="JW521">
        <v>18</v>
      </c>
      <c r="JX521">
        <v>489.901</v>
      </c>
      <c r="JY521">
        <v>445.602</v>
      </c>
      <c r="JZ521">
        <v>29.4994</v>
      </c>
      <c r="KA521">
        <v>28.4462</v>
      </c>
      <c r="KB521">
        <v>30.0001</v>
      </c>
      <c r="KC521">
        <v>28.2747</v>
      </c>
      <c r="KD521">
        <v>28.2047</v>
      </c>
      <c r="KE521">
        <v>20.7261</v>
      </c>
      <c r="KF521">
        <v>27.5431</v>
      </c>
      <c r="KG521">
        <v>52.6343</v>
      </c>
      <c r="KH521">
        <v>29.4767</v>
      </c>
      <c r="KI521">
        <v>426.826</v>
      </c>
      <c r="KJ521">
        <v>19.2276</v>
      </c>
      <c r="KK521">
        <v>101.002</v>
      </c>
      <c r="KL521">
        <v>100.565</v>
      </c>
    </row>
    <row r="522" spans="1:298">
      <c r="A522">
        <v>506</v>
      </c>
      <c r="B522">
        <v>1758656730.5</v>
      </c>
      <c r="C522">
        <v>15104.5</v>
      </c>
      <c r="D522" t="s">
        <v>1461</v>
      </c>
      <c r="E522" t="s">
        <v>1462</v>
      </c>
      <c r="F522">
        <v>5</v>
      </c>
      <c r="G522" t="s">
        <v>1412</v>
      </c>
      <c r="H522" t="s">
        <v>437</v>
      </c>
      <c r="I522" t="s">
        <v>438</v>
      </c>
      <c r="J522">
        <v>1758656722.655172</v>
      </c>
      <c r="K522">
        <f>(L522)/1000</f>
        <v>0</v>
      </c>
      <c r="L522">
        <f>IF(DQ522, AO522, AI522)</f>
        <v>0</v>
      </c>
      <c r="M522">
        <f>IF(DQ522, AJ522, AH522)</f>
        <v>0</v>
      </c>
      <c r="N522">
        <f>DS522 - IF(AV522&gt;1, M522*DM522*100.0/(AX522), 0)</f>
        <v>0</v>
      </c>
      <c r="O522">
        <f>((U522-K522/2)*N522-M522)/(U522+K522/2)</f>
        <v>0</v>
      </c>
      <c r="P522">
        <f>O522*(DZ522+EA522)/1000.0</f>
        <v>0</v>
      </c>
      <c r="Q522">
        <f>(DS522 - IF(AV522&gt;1, M522*DM522*100.0/(AX522), 0))*(DZ522+EA522)/1000.0</f>
        <v>0</v>
      </c>
      <c r="R522">
        <f>2.0/((1/T522-1/S522)+SIGN(T522)*SQRT((1/T522-1/S522)*(1/T522-1/S522) + 4*DN522/((DN522+1)*(DN522+1))*(2*1/T522*1/S522-1/S522*1/S522)))</f>
        <v>0</v>
      </c>
      <c r="S522">
        <f>IF(LEFT(DO522,1)&lt;&gt;"0",IF(LEFT(DO522,1)="1",3.0,DP522),$D$5+$E$5*(EG522*DZ522/($K$5*1000))+$F$5*(EG522*DZ522/($K$5*1000))*MAX(MIN(DM522,$J$5),$I$5)*MAX(MIN(DM522,$J$5),$I$5)+$G$5*MAX(MIN(DM522,$J$5),$I$5)*(EG522*DZ522/($K$5*1000))+$H$5*(EG522*DZ522/($K$5*1000))*(EG522*DZ522/($K$5*1000)))</f>
        <v>0</v>
      </c>
      <c r="T522">
        <f>K522*(1000-(1000*0.61365*exp(17.502*X522/(240.97+X522))/(DZ522+EA522)+DU522)/2)/(1000*0.61365*exp(17.502*X522/(240.97+X522))/(DZ522+EA522)-DU522)</f>
        <v>0</v>
      </c>
      <c r="U522">
        <f>1/((DN522+1)/(R522/1.6)+1/(S522/1.37)) + DN522/((DN522+1)/(R522/1.6) + DN522/(S522/1.37))</f>
        <v>0</v>
      </c>
      <c r="V522">
        <f>(DI522*DL522)</f>
        <v>0</v>
      </c>
      <c r="W522">
        <f>(EB522+(V522+2*0.95*5.67E-8*(((EB522+$B$7)+273)^4-(EB522+273)^4)-44100*K522)/(1.84*29.3*S522+8*0.95*5.67E-8*(EB522+273)^3))</f>
        <v>0</v>
      </c>
      <c r="X522">
        <f>($C$7*EC522+$D$7*ED522+$E$7*W522)</f>
        <v>0</v>
      </c>
      <c r="Y522">
        <f>0.61365*exp(17.502*X522/(240.97+X522))</f>
        <v>0</v>
      </c>
      <c r="Z522">
        <f>(AA522/AB522*100)</f>
        <v>0</v>
      </c>
      <c r="AA522">
        <f>DU522*(DZ522+EA522)/1000</f>
        <v>0</v>
      </c>
      <c r="AB522">
        <f>0.61365*exp(17.502*EB522/(240.97+EB522))</f>
        <v>0</v>
      </c>
      <c r="AC522">
        <f>(Y522-DU522*(DZ522+EA522)/1000)</f>
        <v>0</v>
      </c>
      <c r="AD522">
        <f>(-K522*44100)</f>
        <v>0</v>
      </c>
      <c r="AE522">
        <f>2*29.3*S522*0.92*(EB522-X522)</f>
        <v>0</v>
      </c>
      <c r="AF522">
        <f>2*0.95*5.67E-8*(((EB522+$B$7)+273)^4-(X522+273)^4)</f>
        <v>0</v>
      </c>
      <c r="AG522">
        <f>V522+AF522+AD522+AE522</f>
        <v>0</v>
      </c>
      <c r="AH522">
        <f>DY522*AV522*(DT522-DS522*(1000-AV522*DV522)/(1000-AV522*DU522))/(100*DM522)</f>
        <v>0</v>
      </c>
      <c r="AI522">
        <f>1000*DY522*AV522*(DU522-DV522)/(100*DM522*(1000-AV522*DU522))</f>
        <v>0</v>
      </c>
      <c r="AJ522">
        <f>(AK522 - AL522 - DZ522*1E3/(8.314*(EB522+273.15)) * AN522/DY522 * AM522) * DY522/(100*DM522) * (1000 - DV522)/1000</f>
        <v>0</v>
      </c>
      <c r="AK522">
        <v>428.3161786259571</v>
      </c>
      <c r="AL522">
        <v>409.676321212121</v>
      </c>
      <c r="AM522">
        <v>0.0364701152719801</v>
      </c>
      <c r="AN522">
        <v>64.96185093379182</v>
      </c>
      <c r="AO522">
        <f>(AQ522 - AP522 + DZ522*1E3/(8.314*(EB522+273.15)) * AS522/DY522 * AR522) * DY522/(100*DM522) * 1000/(1000 - AQ522)</f>
        <v>0</v>
      </c>
      <c r="AP522">
        <v>19.24499720501917</v>
      </c>
      <c r="AQ522">
        <v>24.49702424242422</v>
      </c>
      <c r="AR522">
        <v>1.266640030241841E-05</v>
      </c>
      <c r="AS522">
        <v>107.1775153864374</v>
      </c>
      <c r="AT522">
        <v>0</v>
      </c>
      <c r="AU522">
        <v>0</v>
      </c>
      <c r="AV522">
        <f>IF(AT522*$H$13&gt;=AX522,1.0,(AX522/(AX522-AT522*$H$13)))</f>
        <v>0</v>
      </c>
      <c r="AW522">
        <f>(AV522-1)*100</f>
        <v>0</v>
      </c>
      <c r="AX522">
        <f>MAX(0,($B$13+$C$13*EG522)/(1+$D$13*EG522)*DZ522/(EB522+273)*$E$13)</f>
        <v>0</v>
      </c>
      <c r="AY522" t="s">
        <v>439</v>
      </c>
      <c r="AZ522" t="s">
        <v>439</v>
      </c>
      <c r="BA522">
        <v>0</v>
      </c>
      <c r="BB522">
        <v>0</v>
      </c>
      <c r="BC522">
        <f>1-BA522/BB522</f>
        <v>0</v>
      </c>
      <c r="BD522">
        <v>0</v>
      </c>
      <c r="BE522" t="s">
        <v>439</v>
      </c>
      <c r="BF522" t="s">
        <v>439</v>
      </c>
      <c r="BG522">
        <v>0</v>
      </c>
      <c r="BH522">
        <v>0</v>
      </c>
      <c r="BI522">
        <f>1-BG522/BH522</f>
        <v>0</v>
      </c>
      <c r="BJ522">
        <v>0.5</v>
      </c>
      <c r="BK522">
        <f>DJ522</f>
        <v>0</v>
      </c>
      <c r="BL522">
        <f>M522</f>
        <v>0</v>
      </c>
      <c r="BM522">
        <f>BI522*BJ522*BK522</f>
        <v>0</v>
      </c>
      <c r="BN522">
        <f>(BL522-BD522)/BK522</f>
        <v>0</v>
      </c>
      <c r="BO522">
        <f>(BB522-BH522)/BH522</f>
        <v>0</v>
      </c>
      <c r="BP522">
        <f>BA522/(BC522+BA522/BH522)</f>
        <v>0</v>
      </c>
      <c r="BQ522" t="s">
        <v>439</v>
      </c>
      <c r="BR522">
        <v>0</v>
      </c>
      <c r="BS522">
        <f>IF(BR522&lt;&gt;0, BR522, BP522)</f>
        <v>0</v>
      </c>
      <c r="BT522">
        <f>1-BS522/BH522</f>
        <v>0</v>
      </c>
      <c r="BU522">
        <f>(BH522-BG522)/(BH522-BS522)</f>
        <v>0</v>
      </c>
      <c r="BV522">
        <f>(BB522-BH522)/(BB522-BS522)</f>
        <v>0</v>
      </c>
      <c r="BW522">
        <f>(BH522-BG522)/(BH522-BA522)</f>
        <v>0</v>
      </c>
      <c r="BX522">
        <f>(BB522-BH522)/(BB522-BA522)</f>
        <v>0</v>
      </c>
      <c r="BY522">
        <f>(BU522*BS522/BG522)</f>
        <v>0</v>
      </c>
      <c r="BZ522">
        <f>(1-BY522)</f>
        <v>0</v>
      </c>
      <c r="DI522">
        <f>$B$11*EH522+$C$11*EI522+$F$11*ET522*(1-EW522)</f>
        <v>0</v>
      </c>
      <c r="DJ522">
        <f>DI522*DK522</f>
        <v>0</v>
      </c>
      <c r="DK522">
        <f>($B$11*$D$9+$C$11*$D$9+$F$11*((FG522+EY522)/MAX(FG522+EY522+FH522, 0.1)*$I$9+FH522/MAX(FG522+EY522+FH522, 0.1)*$J$9))/($B$11+$C$11+$F$11)</f>
        <v>0</v>
      </c>
      <c r="DL522">
        <f>($B$11*$K$9+$C$11*$K$9+$F$11*((FG522+EY522)/MAX(FG522+EY522+FH522, 0.1)*$P$9+FH522/MAX(FG522+EY522+FH522, 0.1)*$Q$9))/($B$11+$C$11+$F$11)</f>
        <v>0</v>
      </c>
      <c r="DM522">
        <v>5.36</v>
      </c>
      <c r="DN522">
        <v>0.5</v>
      </c>
      <c r="DO522" t="s">
        <v>440</v>
      </c>
      <c r="DP522">
        <v>2</v>
      </c>
      <c r="DQ522" t="b">
        <v>1</v>
      </c>
      <c r="DR522">
        <v>1758656722.655172</v>
      </c>
      <c r="DS522">
        <v>399.5911379310346</v>
      </c>
      <c r="DT522">
        <v>420.313</v>
      </c>
      <c r="DU522">
        <v>24.49476551724138</v>
      </c>
      <c r="DV522">
        <v>19.24363448275862</v>
      </c>
      <c r="DW522">
        <v>399.4031724137931</v>
      </c>
      <c r="DX522">
        <v>24.33786551724138</v>
      </c>
      <c r="DY522">
        <v>500.0004827586206</v>
      </c>
      <c r="DZ522">
        <v>90.40433793103449</v>
      </c>
      <c r="EA522">
        <v>0.03094727586206896</v>
      </c>
      <c r="EB522">
        <v>30.67737586206896</v>
      </c>
      <c r="EC522">
        <v>30.00736896551724</v>
      </c>
      <c r="ED522">
        <v>999.9000000000002</v>
      </c>
      <c r="EE522">
        <v>0</v>
      </c>
      <c r="EF522">
        <v>0</v>
      </c>
      <c r="EG522">
        <v>10002.72862068966</v>
      </c>
      <c r="EH522">
        <v>0</v>
      </c>
      <c r="EI522">
        <v>11.6912</v>
      </c>
      <c r="EJ522">
        <v>-20.72181379310345</v>
      </c>
      <c r="EK522">
        <v>409.6248275862069</v>
      </c>
      <c r="EL522">
        <v>428.5600344827587</v>
      </c>
      <c r="EM522">
        <v>5.25113724137931</v>
      </c>
      <c r="EN522">
        <v>420.313</v>
      </c>
      <c r="EO522">
        <v>19.24363448275862</v>
      </c>
      <c r="EP522">
        <v>2.214433103448276</v>
      </c>
      <c r="EQ522">
        <v>1.739708275862069</v>
      </c>
      <c r="ER522">
        <v>19.06711034482759</v>
      </c>
      <c r="ES522">
        <v>15.25534827586207</v>
      </c>
      <c r="ET522">
        <v>1999.990344827586</v>
      </c>
      <c r="EU522">
        <v>0.9799972413793101</v>
      </c>
      <c r="EV522">
        <v>0.0200026275862069</v>
      </c>
      <c r="EW522">
        <v>0</v>
      </c>
      <c r="EX522">
        <v>947.6875172413794</v>
      </c>
      <c r="EY522">
        <v>5.000969999999999</v>
      </c>
      <c r="EZ522">
        <v>19173.97931034483</v>
      </c>
      <c r="FA522">
        <v>16707.48965517241</v>
      </c>
      <c r="FB522">
        <v>40.80344827586206</v>
      </c>
      <c r="FC522">
        <v>41.13141379310346</v>
      </c>
      <c r="FD522">
        <v>40.6913448275862</v>
      </c>
      <c r="FE522">
        <v>40.74565517241379</v>
      </c>
      <c r="FF522">
        <v>41.41989655172413</v>
      </c>
      <c r="FG522">
        <v>1955.082413793103</v>
      </c>
      <c r="FH522">
        <v>39.90517241379311</v>
      </c>
      <c r="FI522">
        <v>0</v>
      </c>
      <c r="FJ522">
        <v>1758656731.8</v>
      </c>
      <c r="FK522">
        <v>0</v>
      </c>
      <c r="FL522">
        <v>947.70376</v>
      </c>
      <c r="FM522">
        <v>4.914153864314305</v>
      </c>
      <c r="FN522">
        <v>102.1692309409505</v>
      </c>
      <c r="FO522">
        <v>19175.112</v>
      </c>
      <c r="FP522">
        <v>15</v>
      </c>
      <c r="FQ522">
        <v>0</v>
      </c>
      <c r="FR522" t="s">
        <v>441</v>
      </c>
      <c r="FS522">
        <v>1747247426.5</v>
      </c>
      <c r="FT522">
        <v>1747247420.5</v>
      </c>
      <c r="FU522">
        <v>0</v>
      </c>
      <c r="FV522">
        <v>1.027</v>
      </c>
      <c r="FW522">
        <v>0.031</v>
      </c>
      <c r="FX522">
        <v>0.02</v>
      </c>
      <c r="FY522">
        <v>0.05</v>
      </c>
      <c r="FZ522">
        <v>420</v>
      </c>
      <c r="GA522">
        <v>16</v>
      </c>
      <c r="GB522">
        <v>0.01</v>
      </c>
      <c r="GC522">
        <v>0.1</v>
      </c>
      <c r="GD522">
        <v>-20.60130975609756</v>
      </c>
      <c r="GE522">
        <v>-1.585089198606305</v>
      </c>
      <c r="GF522">
        <v>0.2861468843391688</v>
      </c>
      <c r="GG522">
        <v>0</v>
      </c>
      <c r="GH522">
        <v>947.3770588235294</v>
      </c>
      <c r="GI522">
        <v>5.884889236204218</v>
      </c>
      <c r="GJ522">
        <v>0.6200299775094574</v>
      </c>
      <c r="GK522">
        <v>-1</v>
      </c>
      <c r="GL522">
        <v>5.25304243902439</v>
      </c>
      <c r="GM522">
        <v>-0.02250209059233206</v>
      </c>
      <c r="GN522">
        <v>0.003287055009659257</v>
      </c>
      <c r="GO522">
        <v>1</v>
      </c>
      <c r="GP522">
        <v>1</v>
      </c>
      <c r="GQ522">
        <v>2</v>
      </c>
      <c r="GR522" t="s">
        <v>442</v>
      </c>
      <c r="GS522">
        <v>3.13543</v>
      </c>
      <c r="GT522">
        <v>2.69012</v>
      </c>
      <c r="GU522">
        <v>0.0904818</v>
      </c>
      <c r="GV522">
        <v>0.09362180000000001</v>
      </c>
      <c r="GW522">
        <v>0.107819</v>
      </c>
      <c r="GX522">
        <v>0.0899489</v>
      </c>
      <c r="GY522">
        <v>28916.4</v>
      </c>
      <c r="GZ522">
        <v>28869.8</v>
      </c>
      <c r="HA522">
        <v>29553.4</v>
      </c>
      <c r="HB522">
        <v>29434.2</v>
      </c>
      <c r="HC522">
        <v>34832.4</v>
      </c>
      <c r="HD522">
        <v>35488</v>
      </c>
      <c r="HE522">
        <v>41586.2</v>
      </c>
      <c r="HF522">
        <v>41822.7</v>
      </c>
      <c r="HG522">
        <v>1.92733</v>
      </c>
      <c r="HH522">
        <v>1.87232</v>
      </c>
      <c r="HI522">
        <v>0.0934005</v>
      </c>
      <c r="HJ522">
        <v>0</v>
      </c>
      <c r="HK522">
        <v>28.4849</v>
      </c>
      <c r="HL522">
        <v>999.9</v>
      </c>
      <c r="HM522">
        <v>48.4</v>
      </c>
      <c r="HN522">
        <v>31.3</v>
      </c>
      <c r="HO522">
        <v>24.5698</v>
      </c>
      <c r="HP522">
        <v>61.7804</v>
      </c>
      <c r="HQ522">
        <v>25.9495</v>
      </c>
      <c r="HR522">
        <v>1</v>
      </c>
      <c r="HS522">
        <v>0.06667679999999999</v>
      </c>
      <c r="HT522">
        <v>-0.798992</v>
      </c>
      <c r="HU522">
        <v>20.3373</v>
      </c>
      <c r="HV522">
        <v>5.21669</v>
      </c>
      <c r="HW522">
        <v>12.0143</v>
      </c>
      <c r="HX522">
        <v>4.9888</v>
      </c>
      <c r="HY522">
        <v>3.288</v>
      </c>
      <c r="HZ522">
        <v>9999</v>
      </c>
      <c r="IA522">
        <v>9999</v>
      </c>
      <c r="IB522">
        <v>9999</v>
      </c>
      <c r="IC522">
        <v>999.9</v>
      </c>
      <c r="ID522">
        <v>1.86757</v>
      </c>
      <c r="IE522">
        <v>1.86674</v>
      </c>
      <c r="IF522">
        <v>1.86603</v>
      </c>
      <c r="IG522">
        <v>1.866</v>
      </c>
      <c r="IH522">
        <v>1.86786</v>
      </c>
      <c r="II522">
        <v>1.87028</v>
      </c>
      <c r="IJ522">
        <v>1.86891</v>
      </c>
      <c r="IK522">
        <v>1.87042</v>
      </c>
      <c r="IL522">
        <v>0</v>
      </c>
      <c r="IM522">
        <v>0</v>
      </c>
      <c r="IN522">
        <v>0</v>
      </c>
      <c r="IO522">
        <v>0</v>
      </c>
      <c r="IP522" t="s">
        <v>443</v>
      </c>
      <c r="IQ522" t="s">
        <v>444</v>
      </c>
      <c r="IR522" t="s">
        <v>445</v>
      </c>
      <c r="IS522" t="s">
        <v>445</v>
      </c>
      <c r="IT522" t="s">
        <v>445</v>
      </c>
      <c r="IU522" t="s">
        <v>445</v>
      </c>
      <c r="IV522">
        <v>0</v>
      </c>
      <c r="IW522">
        <v>100</v>
      </c>
      <c r="IX522">
        <v>100</v>
      </c>
      <c r="IY522">
        <v>0.188</v>
      </c>
      <c r="IZ522">
        <v>0.1569</v>
      </c>
      <c r="JA522">
        <v>0.1520806729546384</v>
      </c>
      <c r="JB522">
        <v>0.0003178419753343253</v>
      </c>
      <c r="JC522">
        <v>-6.012475575984678E-07</v>
      </c>
      <c r="JD522">
        <v>7.594320938325871E-11</v>
      </c>
      <c r="JE522">
        <v>-0.06537213769188976</v>
      </c>
      <c r="JF522">
        <v>-0.002779077146552394</v>
      </c>
      <c r="JG522">
        <v>0.0007843295920201409</v>
      </c>
      <c r="JH522">
        <v>-1.211717912536145E-05</v>
      </c>
      <c r="JI522">
        <v>4</v>
      </c>
      <c r="JJ522">
        <v>2338</v>
      </c>
      <c r="JK522">
        <v>1</v>
      </c>
      <c r="JL522">
        <v>27</v>
      </c>
      <c r="JM522">
        <v>190155.1</v>
      </c>
      <c r="JN522">
        <v>190155.2</v>
      </c>
      <c r="JO522">
        <v>1.05835</v>
      </c>
      <c r="JP522">
        <v>2.27783</v>
      </c>
      <c r="JQ522">
        <v>1.39771</v>
      </c>
      <c r="JR522">
        <v>2.34863</v>
      </c>
      <c r="JS522">
        <v>1.49536</v>
      </c>
      <c r="JT522">
        <v>2.69897</v>
      </c>
      <c r="JU522">
        <v>36.3635</v>
      </c>
      <c r="JV522">
        <v>24.07</v>
      </c>
      <c r="JW522">
        <v>18</v>
      </c>
      <c r="JX522">
        <v>489.807</v>
      </c>
      <c r="JY522">
        <v>445.3</v>
      </c>
      <c r="JZ522">
        <v>29.4676</v>
      </c>
      <c r="KA522">
        <v>28.4473</v>
      </c>
      <c r="KB522">
        <v>30.0001</v>
      </c>
      <c r="KC522">
        <v>28.2747</v>
      </c>
      <c r="KD522">
        <v>28.2055</v>
      </c>
      <c r="KE522">
        <v>21.2245</v>
      </c>
      <c r="KF522">
        <v>27.5431</v>
      </c>
      <c r="KG522">
        <v>52.6343</v>
      </c>
      <c r="KH522">
        <v>29.4679</v>
      </c>
      <c r="KI522">
        <v>440.409</v>
      </c>
      <c r="KJ522">
        <v>19.2137</v>
      </c>
      <c r="KK522">
        <v>101.003</v>
      </c>
      <c r="KL522">
        <v>100.564</v>
      </c>
    </row>
    <row r="523" spans="1:298">
      <c r="A523">
        <v>507</v>
      </c>
      <c r="B523">
        <v>1758656735.5</v>
      </c>
      <c r="C523">
        <v>15109.5</v>
      </c>
      <c r="D523" t="s">
        <v>1463</v>
      </c>
      <c r="E523" t="s">
        <v>1464</v>
      </c>
      <c r="F523">
        <v>5</v>
      </c>
      <c r="G523" t="s">
        <v>1412</v>
      </c>
      <c r="H523" t="s">
        <v>437</v>
      </c>
      <c r="I523" t="s">
        <v>438</v>
      </c>
      <c r="J523">
        <v>1758656727.732143</v>
      </c>
      <c r="K523">
        <f>(L523)/1000</f>
        <v>0</v>
      </c>
      <c r="L523">
        <f>IF(DQ523, AO523, AI523)</f>
        <v>0</v>
      </c>
      <c r="M523">
        <f>IF(DQ523, AJ523, AH523)</f>
        <v>0</v>
      </c>
      <c r="N523">
        <f>DS523 - IF(AV523&gt;1, M523*DM523*100.0/(AX523), 0)</f>
        <v>0</v>
      </c>
      <c r="O523">
        <f>((U523-K523/2)*N523-M523)/(U523+K523/2)</f>
        <v>0</v>
      </c>
      <c r="P523">
        <f>O523*(DZ523+EA523)/1000.0</f>
        <v>0</v>
      </c>
      <c r="Q523">
        <f>(DS523 - IF(AV523&gt;1, M523*DM523*100.0/(AX523), 0))*(DZ523+EA523)/1000.0</f>
        <v>0</v>
      </c>
      <c r="R523">
        <f>2.0/((1/T523-1/S523)+SIGN(T523)*SQRT((1/T523-1/S523)*(1/T523-1/S523) + 4*DN523/((DN523+1)*(DN523+1))*(2*1/T523*1/S523-1/S523*1/S523)))</f>
        <v>0</v>
      </c>
      <c r="S523">
        <f>IF(LEFT(DO523,1)&lt;&gt;"0",IF(LEFT(DO523,1)="1",3.0,DP523),$D$5+$E$5*(EG523*DZ523/($K$5*1000))+$F$5*(EG523*DZ523/($K$5*1000))*MAX(MIN(DM523,$J$5),$I$5)*MAX(MIN(DM523,$J$5),$I$5)+$G$5*MAX(MIN(DM523,$J$5),$I$5)*(EG523*DZ523/($K$5*1000))+$H$5*(EG523*DZ523/($K$5*1000))*(EG523*DZ523/($K$5*1000)))</f>
        <v>0</v>
      </c>
      <c r="T523">
        <f>K523*(1000-(1000*0.61365*exp(17.502*X523/(240.97+X523))/(DZ523+EA523)+DU523)/2)/(1000*0.61365*exp(17.502*X523/(240.97+X523))/(DZ523+EA523)-DU523)</f>
        <v>0</v>
      </c>
      <c r="U523">
        <f>1/((DN523+1)/(R523/1.6)+1/(S523/1.37)) + DN523/((DN523+1)/(R523/1.6) + DN523/(S523/1.37))</f>
        <v>0</v>
      </c>
      <c r="V523">
        <f>(DI523*DL523)</f>
        <v>0</v>
      </c>
      <c r="W523">
        <f>(EB523+(V523+2*0.95*5.67E-8*(((EB523+$B$7)+273)^4-(EB523+273)^4)-44100*K523)/(1.84*29.3*S523+8*0.95*5.67E-8*(EB523+273)^3))</f>
        <v>0</v>
      </c>
      <c r="X523">
        <f>($C$7*EC523+$D$7*ED523+$E$7*W523)</f>
        <v>0</v>
      </c>
      <c r="Y523">
        <f>0.61365*exp(17.502*X523/(240.97+X523))</f>
        <v>0</v>
      </c>
      <c r="Z523">
        <f>(AA523/AB523*100)</f>
        <v>0</v>
      </c>
      <c r="AA523">
        <f>DU523*(DZ523+EA523)/1000</f>
        <v>0</v>
      </c>
      <c r="AB523">
        <f>0.61365*exp(17.502*EB523/(240.97+EB523))</f>
        <v>0</v>
      </c>
      <c r="AC523">
        <f>(Y523-DU523*(DZ523+EA523)/1000)</f>
        <v>0</v>
      </c>
      <c r="AD523">
        <f>(-K523*44100)</f>
        <v>0</v>
      </c>
      <c r="AE523">
        <f>2*29.3*S523*0.92*(EB523-X523)</f>
        <v>0</v>
      </c>
      <c r="AF523">
        <f>2*0.95*5.67E-8*(((EB523+$B$7)+273)^4-(X523+273)^4)</f>
        <v>0</v>
      </c>
      <c r="AG523">
        <f>V523+AF523+AD523+AE523</f>
        <v>0</v>
      </c>
      <c r="AH523">
        <f>DY523*AV523*(DT523-DS523*(1000-AV523*DV523)/(1000-AV523*DU523))/(100*DM523)</f>
        <v>0</v>
      </c>
      <c r="AI523">
        <f>1000*DY523*AV523*(DU523-DV523)/(100*DM523*(1000-AV523*DU523))</f>
        <v>0</v>
      </c>
      <c r="AJ523">
        <f>(AK523 - AL523 - DZ523*1E3/(8.314*(EB523+273.15)) * AN523/DY523 * AM523) * DY523/(100*DM523) * (1000 - DV523)/1000</f>
        <v>0</v>
      </c>
      <c r="AK523">
        <v>436.385629585241</v>
      </c>
      <c r="AL523">
        <v>413.4416727272728</v>
      </c>
      <c r="AM523">
        <v>0.8864899064851144</v>
      </c>
      <c r="AN523">
        <v>64.96185093379182</v>
      </c>
      <c r="AO523">
        <f>(AQ523 - AP523 + DZ523*1E3/(8.314*(EB523+273.15)) * AS523/DY523 * AR523) * DY523/(100*DM523) * 1000/(1000 - AQ523)</f>
        <v>0</v>
      </c>
      <c r="AP523">
        <v>19.24453599430447</v>
      </c>
      <c r="AQ523">
        <v>24.50214848484848</v>
      </c>
      <c r="AR523">
        <v>3.332103130958959E-05</v>
      </c>
      <c r="AS523">
        <v>107.1775153864374</v>
      </c>
      <c r="AT523">
        <v>0</v>
      </c>
      <c r="AU523">
        <v>0</v>
      </c>
      <c r="AV523">
        <f>IF(AT523*$H$13&gt;=AX523,1.0,(AX523/(AX523-AT523*$H$13)))</f>
        <v>0</v>
      </c>
      <c r="AW523">
        <f>(AV523-1)*100</f>
        <v>0</v>
      </c>
      <c r="AX523">
        <f>MAX(0,($B$13+$C$13*EG523)/(1+$D$13*EG523)*DZ523/(EB523+273)*$E$13)</f>
        <v>0</v>
      </c>
      <c r="AY523" t="s">
        <v>439</v>
      </c>
      <c r="AZ523" t="s">
        <v>439</v>
      </c>
      <c r="BA523">
        <v>0</v>
      </c>
      <c r="BB523">
        <v>0</v>
      </c>
      <c r="BC523">
        <f>1-BA523/BB523</f>
        <v>0</v>
      </c>
      <c r="BD523">
        <v>0</v>
      </c>
      <c r="BE523" t="s">
        <v>439</v>
      </c>
      <c r="BF523" t="s">
        <v>439</v>
      </c>
      <c r="BG523">
        <v>0</v>
      </c>
      <c r="BH523">
        <v>0</v>
      </c>
      <c r="BI523">
        <f>1-BG523/BH523</f>
        <v>0</v>
      </c>
      <c r="BJ523">
        <v>0.5</v>
      </c>
      <c r="BK523">
        <f>DJ523</f>
        <v>0</v>
      </c>
      <c r="BL523">
        <f>M523</f>
        <v>0</v>
      </c>
      <c r="BM523">
        <f>BI523*BJ523*BK523</f>
        <v>0</v>
      </c>
      <c r="BN523">
        <f>(BL523-BD523)/BK523</f>
        <v>0</v>
      </c>
      <c r="BO523">
        <f>(BB523-BH523)/BH523</f>
        <v>0</v>
      </c>
      <c r="BP523">
        <f>BA523/(BC523+BA523/BH523)</f>
        <v>0</v>
      </c>
      <c r="BQ523" t="s">
        <v>439</v>
      </c>
      <c r="BR523">
        <v>0</v>
      </c>
      <c r="BS523">
        <f>IF(BR523&lt;&gt;0, BR523, BP523)</f>
        <v>0</v>
      </c>
      <c r="BT523">
        <f>1-BS523/BH523</f>
        <v>0</v>
      </c>
      <c r="BU523">
        <f>(BH523-BG523)/(BH523-BS523)</f>
        <v>0</v>
      </c>
      <c r="BV523">
        <f>(BB523-BH523)/(BB523-BS523)</f>
        <v>0</v>
      </c>
      <c r="BW523">
        <f>(BH523-BG523)/(BH523-BA523)</f>
        <v>0</v>
      </c>
      <c r="BX523">
        <f>(BB523-BH523)/(BB523-BA523)</f>
        <v>0</v>
      </c>
      <c r="BY523">
        <f>(BU523*BS523/BG523)</f>
        <v>0</v>
      </c>
      <c r="BZ523">
        <f>(1-BY523)</f>
        <v>0</v>
      </c>
      <c r="DI523">
        <f>$B$11*EH523+$C$11*EI523+$F$11*ET523*(1-EW523)</f>
        <v>0</v>
      </c>
      <c r="DJ523">
        <f>DI523*DK523</f>
        <v>0</v>
      </c>
      <c r="DK523">
        <f>($B$11*$D$9+$C$11*$D$9+$F$11*((FG523+EY523)/MAX(FG523+EY523+FH523, 0.1)*$I$9+FH523/MAX(FG523+EY523+FH523, 0.1)*$J$9))/($B$11+$C$11+$F$11)</f>
        <v>0</v>
      </c>
      <c r="DL523">
        <f>($B$11*$K$9+$C$11*$K$9+$F$11*((FG523+EY523)/MAX(FG523+EY523+FH523, 0.1)*$P$9+FH523/MAX(FG523+EY523+FH523, 0.1)*$Q$9))/($B$11+$C$11+$F$11)</f>
        <v>0</v>
      </c>
      <c r="DM523">
        <v>5.36</v>
      </c>
      <c r="DN523">
        <v>0.5</v>
      </c>
      <c r="DO523" t="s">
        <v>440</v>
      </c>
      <c r="DP523">
        <v>2</v>
      </c>
      <c r="DQ523" t="b">
        <v>1</v>
      </c>
      <c r="DR523">
        <v>1758656727.732143</v>
      </c>
      <c r="DS523">
        <v>400.1217857142859</v>
      </c>
      <c r="DT523">
        <v>423.3804642857143</v>
      </c>
      <c r="DU523">
        <v>24.49676785714286</v>
      </c>
      <c r="DV523">
        <v>19.24378571428571</v>
      </c>
      <c r="DW523">
        <v>399.9338928571429</v>
      </c>
      <c r="DX523">
        <v>24.33984285714286</v>
      </c>
      <c r="DY523">
        <v>500.0067142857142</v>
      </c>
      <c r="DZ523">
        <v>90.40425</v>
      </c>
      <c r="EA523">
        <v>0.03046336785714285</v>
      </c>
      <c r="EB523">
        <v>30.67620357142857</v>
      </c>
      <c r="EC523">
        <v>30.00429285714285</v>
      </c>
      <c r="ED523">
        <v>999.9000000000002</v>
      </c>
      <c r="EE523">
        <v>0</v>
      </c>
      <c r="EF523">
        <v>0</v>
      </c>
      <c r="EG523">
        <v>9999.610000000001</v>
      </c>
      <c r="EH523">
        <v>0</v>
      </c>
      <c r="EI523">
        <v>11.6912</v>
      </c>
      <c r="EJ523">
        <v>-23.25867857142857</v>
      </c>
      <c r="EK523">
        <v>410.1695714285715</v>
      </c>
      <c r="EL523">
        <v>431.68775</v>
      </c>
      <c r="EM523">
        <v>5.252973928571429</v>
      </c>
      <c r="EN523">
        <v>423.3804642857143</v>
      </c>
      <c r="EO523">
        <v>19.24378571428571</v>
      </c>
      <c r="EP523">
        <v>2.214611785714286</v>
      </c>
      <c r="EQ523">
        <v>1.739720714285715</v>
      </c>
      <c r="ER523">
        <v>19.06839642857143</v>
      </c>
      <c r="ES523">
        <v>15.25545357142857</v>
      </c>
      <c r="ET523">
        <v>2000.025357142857</v>
      </c>
      <c r="EU523">
        <v>0.9799974285714284</v>
      </c>
      <c r="EV523">
        <v>0.02000235714285714</v>
      </c>
      <c r="EW523">
        <v>0</v>
      </c>
      <c r="EX523">
        <v>947.9928214285712</v>
      </c>
      <c r="EY523">
        <v>5.00097</v>
      </c>
      <c r="EZ523">
        <v>19180.86071428571</v>
      </c>
      <c r="FA523">
        <v>16707.78571428571</v>
      </c>
      <c r="FB523">
        <v>40.79428571428571</v>
      </c>
      <c r="FC523">
        <v>41.13607142857143</v>
      </c>
      <c r="FD523">
        <v>40.68699999999999</v>
      </c>
      <c r="FE523">
        <v>40.75</v>
      </c>
      <c r="FF523">
        <v>41.4192857142857</v>
      </c>
      <c r="FG523">
        <v>1955.115357142857</v>
      </c>
      <c r="FH523">
        <v>39.90821428571429</v>
      </c>
      <c r="FI523">
        <v>0</v>
      </c>
      <c r="FJ523">
        <v>1758656736.6</v>
      </c>
      <c r="FK523">
        <v>0</v>
      </c>
      <c r="FL523">
        <v>947.96816</v>
      </c>
      <c r="FM523">
        <v>2.099615397775414</v>
      </c>
      <c r="FN523">
        <v>57.44615402300626</v>
      </c>
      <c r="FO523">
        <v>19181.156</v>
      </c>
      <c r="FP523">
        <v>15</v>
      </c>
      <c r="FQ523">
        <v>0</v>
      </c>
      <c r="FR523" t="s">
        <v>441</v>
      </c>
      <c r="FS523">
        <v>1747247426.5</v>
      </c>
      <c r="FT523">
        <v>1747247420.5</v>
      </c>
      <c r="FU523">
        <v>0</v>
      </c>
      <c r="FV523">
        <v>1.027</v>
      </c>
      <c r="FW523">
        <v>0.031</v>
      </c>
      <c r="FX523">
        <v>0.02</v>
      </c>
      <c r="FY523">
        <v>0.05</v>
      </c>
      <c r="FZ523">
        <v>420</v>
      </c>
      <c r="GA523">
        <v>16</v>
      </c>
      <c r="GB523">
        <v>0.01</v>
      </c>
      <c r="GC523">
        <v>0.1</v>
      </c>
      <c r="GD523">
        <v>-22.5040475</v>
      </c>
      <c r="GE523">
        <v>-27.7185467166979</v>
      </c>
      <c r="GF523">
        <v>3.415261164097667</v>
      </c>
      <c r="GG523">
        <v>0</v>
      </c>
      <c r="GH523">
        <v>947.7452352941176</v>
      </c>
      <c r="GI523">
        <v>3.948999238805942</v>
      </c>
      <c r="GJ523">
        <v>0.475156572264431</v>
      </c>
      <c r="GK523">
        <v>-1</v>
      </c>
      <c r="GL523">
        <v>5.252377249999999</v>
      </c>
      <c r="GM523">
        <v>0.01989242026265575</v>
      </c>
      <c r="GN523">
        <v>0.002457979848879902</v>
      </c>
      <c r="GO523">
        <v>1</v>
      </c>
      <c r="GP523">
        <v>1</v>
      </c>
      <c r="GQ523">
        <v>2</v>
      </c>
      <c r="GR523" t="s">
        <v>442</v>
      </c>
      <c r="GS523">
        <v>3.13546</v>
      </c>
      <c r="GT523">
        <v>2.69022</v>
      </c>
      <c r="GU523">
        <v>0.0912157</v>
      </c>
      <c r="GV523">
        <v>0.0958812</v>
      </c>
      <c r="GW523">
        <v>0.107837</v>
      </c>
      <c r="GX523">
        <v>0.08994829999999999</v>
      </c>
      <c r="GY523">
        <v>28892.3</v>
      </c>
      <c r="GZ523">
        <v>28798.5</v>
      </c>
      <c r="HA523">
        <v>29552.7</v>
      </c>
      <c r="HB523">
        <v>29434.9</v>
      </c>
      <c r="HC523">
        <v>34831.2</v>
      </c>
      <c r="HD523">
        <v>35488.8</v>
      </c>
      <c r="HE523">
        <v>41585.7</v>
      </c>
      <c r="HF523">
        <v>41823.5</v>
      </c>
      <c r="HG523">
        <v>1.92763</v>
      </c>
      <c r="HH523">
        <v>1.87265</v>
      </c>
      <c r="HI523">
        <v>0.0922158</v>
      </c>
      <c r="HJ523">
        <v>0</v>
      </c>
      <c r="HK523">
        <v>28.4888</v>
      </c>
      <c r="HL523">
        <v>999.9</v>
      </c>
      <c r="HM523">
        <v>48.4</v>
      </c>
      <c r="HN523">
        <v>31.3</v>
      </c>
      <c r="HO523">
        <v>24.5698</v>
      </c>
      <c r="HP523">
        <v>61.8804</v>
      </c>
      <c r="HQ523">
        <v>25.8413</v>
      </c>
      <c r="HR523">
        <v>1</v>
      </c>
      <c r="HS523">
        <v>0.06706810000000001</v>
      </c>
      <c r="HT523">
        <v>-0.871144</v>
      </c>
      <c r="HU523">
        <v>20.3368</v>
      </c>
      <c r="HV523">
        <v>5.21624</v>
      </c>
      <c r="HW523">
        <v>12.0147</v>
      </c>
      <c r="HX523">
        <v>4.9887</v>
      </c>
      <c r="HY523">
        <v>3.2879</v>
      </c>
      <c r="HZ523">
        <v>9999</v>
      </c>
      <c r="IA523">
        <v>9999</v>
      </c>
      <c r="IB523">
        <v>9999</v>
      </c>
      <c r="IC523">
        <v>999.9</v>
      </c>
      <c r="ID523">
        <v>1.86756</v>
      </c>
      <c r="IE523">
        <v>1.86673</v>
      </c>
      <c r="IF523">
        <v>1.86601</v>
      </c>
      <c r="IG523">
        <v>1.866</v>
      </c>
      <c r="IH523">
        <v>1.86784</v>
      </c>
      <c r="II523">
        <v>1.87027</v>
      </c>
      <c r="IJ523">
        <v>1.86891</v>
      </c>
      <c r="IK523">
        <v>1.87042</v>
      </c>
      <c r="IL523">
        <v>0</v>
      </c>
      <c r="IM523">
        <v>0</v>
      </c>
      <c r="IN523">
        <v>0</v>
      </c>
      <c r="IO523">
        <v>0</v>
      </c>
      <c r="IP523" t="s">
        <v>443</v>
      </c>
      <c r="IQ523" t="s">
        <v>444</v>
      </c>
      <c r="IR523" t="s">
        <v>445</v>
      </c>
      <c r="IS523" t="s">
        <v>445</v>
      </c>
      <c r="IT523" t="s">
        <v>445</v>
      </c>
      <c r="IU523" t="s">
        <v>445</v>
      </c>
      <c r="IV523">
        <v>0</v>
      </c>
      <c r="IW523">
        <v>100</v>
      </c>
      <c r="IX523">
        <v>100</v>
      </c>
      <c r="IY523">
        <v>0.188</v>
      </c>
      <c r="IZ523">
        <v>0.1571</v>
      </c>
      <c r="JA523">
        <v>0.1520806729546384</v>
      </c>
      <c r="JB523">
        <v>0.0003178419753343253</v>
      </c>
      <c r="JC523">
        <v>-6.012475575984678E-07</v>
      </c>
      <c r="JD523">
        <v>7.594320938325871E-11</v>
      </c>
      <c r="JE523">
        <v>-0.06537213769188976</v>
      </c>
      <c r="JF523">
        <v>-0.002779077146552394</v>
      </c>
      <c r="JG523">
        <v>0.0007843295920201409</v>
      </c>
      <c r="JH523">
        <v>-1.211717912536145E-05</v>
      </c>
      <c r="JI523">
        <v>4</v>
      </c>
      <c r="JJ523">
        <v>2338</v>
      </c>
      <c r="JK523">
        <v>1</v>
      </c>
      <c r="JL523">
        <v>27</v>
      </c>
      <c r="JM523">
        <v>190155.1</v>
      </c>
      <c r="JN523">
        <v>190155.2</v>
      </c>
      <c r="JO523">
        <v>1.08765</v>
      </c>
      <c r="JP523">
        <v>2.29248</v>
      </c>
      <c r="JQ523">
        <v>1.39771</v>
      </c>
      <c r="JR523">
        <v>2.34619</v>
      </c>
      <c r="JS523">
        <v>1.49536</v>
      </c>
      <c r="JT523">
        <v>2.59155</v>
      </c>
      <c r="JU523">
        <v>36.3635</v>
      </c>
      <c r="JV523">
        <v>24.0612</v>
      </c>
      <c r="JW523">
        <v>18</v>
      </c>
      <c r="JX523">
        <v>490.016</v>
      </c>
      <c r="JY523">
        <v>445.501</v>
      </c>
      <c r="JZ523">
        <v>29.4563</v>
      </c>
      <c r="KA523">
        <v>28.4487</v>
      </c>
      <c r="KB523">
        <v>30.0001</v>
      </c>
      <c r="KC523">
        <v>28.277</v>
      </c>
      <c r="KD523">
        <v>28.2055</v>
      </c>
      <c r="KE523">
        <v>21.8838</v>
      </c>
      <c r="KF523">
        <v>27.5431</v>
      </c>
      <c r="KG523">
        <v>52.6343</v>
      </c>
      <c r="KH523">
        <v>29.472</v>
      </c>
      <c r="KI523">
        <v>460.458</v>
      </c>
      <c r="KJ523">
        <v>19.1957</v>
      </c>
      <c r="KK523">
        <v>101.001</v>
      </c>
      <c r="KL523">
        <v>100.566</v>
      </c>
    </row>
    <row r="524" spans="1:298">
      <c r="A524">
        <v>508</v>
      </c>
      <c r="B524">
        <v>1758656740.5</v>
      </c>
      <c r="C524">
        <v>15114.5</v>
      </c>
      <c r="D524" t="s">
        <v>1465</v>
      </c>
      <c r="E524" t="s">
        <v>1466</v>
      </c>
      <c r="F524">
        <v>5</v>
      </c>
      <c r="G524" t="s">
        <v>1412</v>
      </c>
      <c r="H524" t="s">
        <v>437</v>
      </c>
      <c r="I524" t="s">
        <v>438</v>
      </c>
      <c r="J524">
        <v>1758656733</v>
      </c>
      <c r="K524">
        <f>(L524)/1000</f>
        <v>0</v>
      </c>
      <c r="L524">
        <f>IF(DQ524, AO524, AI524)</f>
        <v>0</v>
      </c>
      <c r="M524">
        <f>IF(DQ524, AJ524, AH524)</f>
        <v>0</v>
      </c>
      <c r="N524">
        <f>DS524 - IF(AV524&gt;1, M524*DM524*100.0/(AX524), 0)</f>
        <v>0</v>
      </c>
      <c r="O524">
        <f>((U524-K524/2)*N524-M524)/(U524+K524/2)</f>
        <v>0</v>
      </c>
      <c r="P524">
        <f>O524*(DZ524+EA524)/1000.0</f>
        <v>0</v>
      </c>
      <c r="Q524">
        <f>(DS524 - IF(AV524&gt;1, M524*DM524*100.0/(AX524), 0))*(DZ524+EA524)/1000.0</f>
        <v>0</v>
      </c>
      <c r="R524">
        <f>2.0/((1/T524-1/S524)+SIGN(T524)*SQRT((1/T524-1/S524)*(1/T524-1/S524) + 4*DN524/((DN524+1)*(DN524+1))*(2*1/T524*1/S524-1/S524*1/S524)))</f>
        <v>0</v>
      </c>
      <c r="S524">
        <f>IF(LEFT(DO524,1)&lt;&gt;"0",IF(LEFT(DO524,1)="1",3.0,DP524),$D$5+$E$5*(EG524*DZ524/($K$5*1000))+$F$5*(EG524*DZ524/($K$5*1000))*MAX(MIN(DM524,$J$5),$I$5)*MAX(MIN(DM524,$J$5),$I$5)+$G$5*MAX(MIN(DM524,$J$5),$I$5)*(EG524*DZ524/($K$5*1000))+$H$5*(EG524*DZ524/($K$5*1000))*(EG524*DZ524/($K$5*1000)))</f>
        <v>0</v>
      </c>
      <c r="T524">
        <f>K524*(1000-(1000*0.61365*exp(17.502*X524/(240.97+X524))/(DZ524+EA524)+DU524)/2)/(1000*0.61365*exp(17.502*X524/(240.97+X524))/(DZ524+EA524)-DU524)</f>
        <v>0</v>
      </c>
      <c r="U524">
        <f>1/((DN524+1)/(R524/1.6)+1/(S524/1.37)) + DN524/((DN524+1)/(R524/1.6) + DN524/(S524/1.37))</f>
        <v>0</v>
      </c>
      <c r="V524">
        <f>(DI524*DL524)</f>
        <v>0</v>
      </c>
      <c r="W524">
        <f>(EB524+(V524+2*0.95*5.67E-8*(((EB524+$B$7)+273)^4-(EB524+273)^4)-44100*K524)/(1.84*29.3*S524+8*0.95*5.67E-8*(EB524+273)^3))</f>
        <v>0</v>
      </c>
      <c r="X524">
        <f>($C$7*EC524+$D$7*ED524+$E$7*W524)</f>
        <v>0</v>
      </c>
      <c r="Y524">
        <f>0.61365*exp(17.502*X524/(240.97+X524))</f>
        <v>0</v>
      </c>
      <c r="Z524">
        <f>(AA524/AB524*100)</f>
        <v>0</v>
      </c>
      <c r="AA524">
        <f>DU524*(DZ524+EA524)/1000</f>
        <v>0</v>
      </c>
      <c r="AB524">
        <f>0.61365*exp(17.502*EB524/(240.97+EB524))</f>
        <v>0</v>
      </c>
      <c r="AC524">
        <f>(Y524-DU524*(DZ524+EA524)/1000)</f>
        <v>0</v>
      </c>
      <c r="AD524">
        <f>(-K524*44100)</f>
        <v>0</v>
      </c>
      <c r="AE524">
        <f>2*29.3*S524*0.92*(EB524-X524)</f>
        <v>0</v>
      </c>
      <c r="AF524">
        <f>2*0.95*5.67E-8*(((EB524+$B$7)+273)^4-(X524+273)^4)</f>
        <v>0</v>
      </c>
      <c r="AG524">
        <f>V524+AF524+AD524+AE524</f>
        <v>0</v>
      </c>
      <c r="AH524">
        <f>DY524*AV524*(DT524-DS524*(1000-AV524*DV524)/(1000-AV524*DU524))/(100*DM524)</f>
        <v>0</v>
      </c>
      <c r="AI524">
        <f>1000*DY524*AV524*(DU524-DV524)/(100*DM524*(1000-AV524*DU524))</f>
        <v>0</v>
      </c>
      <c r="AJ524">
        <f>(AK524 - AL524 - DZ524*1E3/(8.314*(EB524+273.15)) * AN524/DY524 * AM524) * DY524/(100*DM524) * (1000 - DV524)/1000</f>
        <v>0</v>
      </c>
      <c r="AK524">
        <v>451.6543022919795</v>
      </c>
      <c r="AL524">
        <v>423.056896969697</v>
      </c>
      <c r="AM524">
        <v>2.047087318717297</v>
      </c>
      <c r="AN524">
        <v>64.96185093379182</v>
      </c>
      <c r="AO524">
        <f>(AQ524 - AP524 + DZ524*1E3/(8.314*(EB524+273.15)) * AS524/DY524 * AR524) * DY524/(100*DM524) * 1000/(1000 - AQ524)</f>
        <v>0</v>
      </c>
      <c r="AP524">
        <v>19.24482701920675</v>
      </c>
      <c r="AQ524">
        <v>24.50891212121212</v>
      </c>
      <c r="AR524">
        <v>2.442288567909441E-05</v>
      </c>
      <c r="AS524">
        <v>107.1775153864374</v>
      </c>
      <c r="AT524">
        <v>0</v>
      </c>
      <c r="AU524">
        <v>0</v>
      </c>
      <c r="AV524">
        <f>IF(AT524*$H$13&gt;=AX524,1.0,(AX524/(AX524-AT524*$H$13)))</f>
        <v>0</v>
      </c>
      <c r="AW524">
        <f>(AV524-1)*100</f>
        <v>0</v>
      </c>
      <c r="AX524">
        <f>MAX(0,($B$13+$C$13*EG524)/(1+$D$13*EG524)*DZ524/(EB524+273)*$E$13)</f>
        <v>0</v>
      </c>
      <c r="AY524" t="s">
        <v>439</v>
      </c>
      <c r="AZ524" t="s">
        <v>439</v>
      </c>
      <c r="BA524">
        <v>0</v>
      </c>
      <c r="BB524">
        <v>0</v>
      </c>
      <c r="BC524">
        <f>1-BA524/BB524</f>
        <v>0</v>
      </c>
      <c r="BD524">
        <v>0</v>
      </c>
      <c r="BE524" t="s">
        <v>439</v>
      </c>
      <c r="BF524" t="s">
        <v>439</v>
      </c>
      <c r="BG524">
        <v>0</v>
      </c>
      <c r="BH524">
        <v>0</v>
      </c>
      <c r="BI524">
        <f>1-BG524/BH524</f>
        <v>0</v>
      </c>
      <c r="BJ524">
        <v>0.5</v>
      </c>
      <c r="BK524">
        <f>DJ524</f>
        <v>0</v>
      </c>
      <c r="BL524">
        <f>M524</f>
        <v>0</v>
      </c>
      <c r="BM524">
        <f>BI524*BJ524*BK524</f>
        <v>0</v>
      </c>
      <c r="BN524">
        <f>(BL524-BD524)/BK524</f>
        <v>0</v>
      </c>
      <c r="BO524">
        <f>(BB524-BH524)/BH524</f>
        <v>0</v>
      </c>
      <c r="BP524">
        <f>BA524/(BC524+BA524/BH524)</f>
        <v>0</v>
      </c>
      <c r="BQ524" t="s">
        <v>439</v>
      </c>
      <c r="BR524">
        <v>0</v>
      </c>
      <c r="BS524">
        <f>IF(BR524&lt;&gt;0, BR524, BP524)</f>
        <v>0</v>
      </c>
      <c r="BT524">
        <f>1-BS524/BH524</f>
        <v>0</v>
      </c>
      <c r="BU524">
        <f>(BH524-BG524)/(BH524-BS524)</f>
        <v>0</v>
      </c>
      <c r="BV524">
        <f>(BB524-BH524)/(BB524-BS524)</f>
        <v>0</v>
      </c>
      <c r="BW524">
        <f>(BH524-BG524)/(BH524-BA524)</f>
        <v>0</v>
      </c>
      <c r="BX524">
        <f>(BB524-BH524)/(BB524-BA524)</f>
        <v>0</v>
      </c>
      <c r="BY524">
        <f>(BU524*BS524/BG524)</f>
        <v>0</v>
      </c>
      <c r="BZ524">
        <f>(1-BY524)</f>
        <v>0</v>
      </c>
      <c r="DI524">
        <f>$B$11*EH524+$C$11*EI524+$F$11*ET524*(1-EW524)</f>
        <v>0</v>
      </c>
      <c r="DJ524">
        <f>DI524*DK524</f>
        <v>0</v>
      </c>
      <c r="DK524">
        <f>($B$11*$D$9+$C$11*$D$9+$F$11*((FG524+EY524)/MAX(FG524+EY524+FH524, 0.1)*$I$9+FH524/MAX(FG524+EY524+FH524, 0.1)*$J$9))/($B$11+$C$11+$F$11)</f>
        <v>0</v>
      </c>
      <c r="DL524">
        <f>($B$11*$K$9+$C$11*$K$9+$F$11*((FG524+EY524)/MAX(FG524+EY524+FH524, 0.1)*$P$9+FH524/MAX(FG524+EY524+FH524, 0.1)*$Q$9))/($B$11+$C$11+$F$11)</f>
        <v>0</v>
      </c>
      <c r="DM524">
        <v>5.36</v>
      </c>
      <c r="DN524">
        <v>0.5</v>
      </c>
      <c r="DO524" t="s">
        <v>440</v>
      </c>
      <c r="DP524">
        <v>2</v>
      </c>
      <c r="DQ524" t="b">
        <v>1</v>
      </c>
      <c r="DR524">
        <v>1758656733</v>
      </c>
      <c r="DS524">
        <v>403.1260740740741</v>
      </c>
      <c r="DT524">
        <v>431.7364074074074</v>
      </c>
      <c r="DU524">
        <v>24.50139259259259</v>
      </c>
      <c r="DV524">
        <v>19.2445</v>
      </c>
      <c r="DW524">
        <v>402.9384814814815</v>
      </c>
      <c r="DX524">
        <v>24.34440740740741</v>
      </c>
      <c r="DY524">
        <v>500.0001481481481</v>
      </c>
      <c r="DZ524">
        <v>90.40392592592592</v>
      </c>
      <c r="EA524">
        <v>0.02996492222222222</v>
      </c>
      <c r="EB524">
        <v>30.67417037037037</v>
      </c>
      <c r="EC524">
        <v>30.00128148148147</v>
      </c>
      <c r="ED524">
        <v>999.9000000000001</v>
      </c>
      <c r="EE524">
        <v>0</v>
      </c>
      <c r="EF524">
        <v>0</v>
      </c>
      <c r="EG524">
        <v>10001.95481481482</v>
      </c>
      <c r="EH524">
        <v>0</v>
      </c>
      <c r="EI524">
        <v>11.69712592592592</v>
      </c>
      <c r="EJ524">
        <v>-28.61032222222222</v>
      </c>
      <c r="EK524">
        <v>413.2512222222223</v>
      </c>
      <c r="EL524">
        <v>440.2080000000001</v>
      </c>
      <c r="EM524">
        <v>5.256891851851851</v>
      </c>
      <c r="EN524">
        <v>431.7364074074074</v>
      </c>
      <c r="EO524">
        <v>19.2445</v>
      </c>
      <c r="EP524">
        <v>2.215022222222222</v>
      </c>
      <c r="EQ524">
        <v>1.739778888888889</v>
      </c>
      <c r="ER524">
        <v>19.07136666666666</v>
      </c>
      <c r="ES524">
        <v>15.25597407407407</v>
      </c>
      <c r="ET524">
        <v>2000.005925925926</v>
      </c>
      <c r="EU524">
        <v>0.9799972592592593</v>
      </c>
      <c r="EV524">
        <v>0.02000260740740741</v>
      </c>
      <c r="EW524">
        <v>0</v>
      </c>
      <c r="EX524">
        <v>948.0085185185184</v>
      </c>
      <c r="EY524">
        <v>5.00097</v>
      </c>
      <c r="EZ524">
        <v>19181.78888888889</v>
      </c>
      <c r="FA524">
        <v>16707.61481481481</v>
      </c>
      <c r="FB524">
        <v>40.78903703703703</v>
      </c>
      <c r="FC524">
        <v>41.12959259259259</v>
      </c>
      <c r="FD524">
        <v>40.69166666666666</v>
      </c>
      <c r="FE524">
        <v>40.75</v>
      </c>
      <c r="FF524">
        <v>41.41633333333333</v>
      </c>
      <c r="FG524">
        <v>1955.095925925926</v>
      </c>
      <c r="FH524">
        <v>39.90962962962963</v>
      </c>
      <c r="FI524">
        <v>0</v>
      </c>
      <c r="FJ524">
        <v>1758656742</v>
      </c>
      <c r="FK524">
        <v>0</v>
      </c>
      <c r="FL524">
        <v>947.9463846153847</v>
      </c>
      <c r="FM524">
        <v>-2.035145293624523</v>
      </c>
      <c r="FN524">
        <v>-37.39487171333305</v>
      </c>
      <c r="FO524">
        <v>19181.4</v>
      </c>
      <c r="FP524">
        <v>15</v>
      </c>
      <c r="FQ524">
        <v>0</v>
      </c>
      <c r="FR524" t="s">
        <v>441</v>
      </c>
      <c r="FS524">
        <v>1747247426.5</v>
      </c>
      <c r="FT524">
        <v>1747247420.5</v>
      </c>
      <c r="FU524">
        <v>0</v>
      </c>
      <c r="FV524">
        <v>1.027</v>
      </c>
      <c r="FW524">
        <v>0.031</v>
      </c>
      <c r="FX524">
        <v>0.02</v>
      </c>
      <c r="FY524">
        <v>0.05</v>
      </c>
      <c r="FZ524">
        <v>420</v>
      </c>
      <c r="GA524">
        <v>16</v>
      </c>
      <c r="GB524">
        <v>0.01</v>
      </c>
      <c r="GC524">
        <v>0.1</v>
      </c>
      <c r="GD524">
        <v>-25.4858075</v>
      </c>
      <c r="GE524">
        <v>-56.60777673545967</v>
      </c>
      <c r="GF524">
        <v>5.961466033300344</v>
      </c>
      <c r="GG524">
        <v>0</v>
      </c>
      <c r="GH524">
        <v>947.8879117647058</v>
      </c>
      <c r="GI524">
        <v>0.6648892332485754</v>
      </c>
      <c r="GJ524">
        <v>0.3285943653205452</v>
      </c>
      <c r="GK524">
        <v>-1</v>
      </c>
      <c r="GL524">
        <v>5.25470475</v>
      </c>
      <c r="GM524">
        <v>0.04164596622888325</v>
      </c>
      <c r="GN524">
        <v>0.004353905710680893</v>
      </c>
      <c r="GO524">
        <v>1</v>
      </c>
      <c r="GP524">
        <v>1</v>
      </c>
      <c r="GQ524">
        <v>2</v>
      </c>
      <c r="GR524" t="s">
        <v>442</v>
      </c>
      <c r="GS524">
        <v>3.13535</v>
      </c>
      <c r="GT524">
        <v>2.69009</v>
      </c>
      <c r="GU524">
        <v>0.0929159</v>
      </c>
      <c r="GV524">
        <v>0.0985379</v>
      </c>
      <c r="GW524">
        <v>0.107851</v>
      </c>
      <c r="GX524">
        <v>0.08994820000000001</v>
      </c>
      <c r="GY524">
        <v>28838.7</v>
      </c>
      <c r="GZ524">
        <v>28713.3</v>
      </c>
      <c r="HA524">
        <v>29553.1</v>
      </c>
      <c r="HB524">
        <v>29434.4</v>
      </c>
      <c r="HC524">
        <v>34831</v>
      </c>
      <c r="HD524">
        <v>35488.4</v>
      </c>
      <c r="HE524">
        <v>41586.1</v>
      </c>
      <c r="HF524">
        <v>41823</v>
      </c>
      <c r="HG524">
        <v>1.9274</v>
      </c>
      <c r="HH524">
        <v>1.87267</v>
      </c>
      <c r="HI524">
        <v>0.0928789</v>
      </c>
      <c r="HJ524">
        <v>0</v>
      </c>
      <c r="HK524">
        <v>28.4918</v>
      </c>
      <c r="HL524">
        <v>999.9</v>
      </c>
      <c r="HM524">
        <v>48.4</v>
      </c>
      <c r="HN524">
        <v>31.3</v>
      </c>
      <c r="HO524">
        <v>24.5687</v>
      </c>
      <c r="HP524">
        <v>61.8004</v>
      </c>
      <c r="HQ524">
        <v>25.8454</v>
      </c>
      <c r="HR524">
        <v>1</v>
      </c>
      <c r="HS524">
        <v>0.0672459</v>
      </c>
      <c r="HT524">
        <v>-0.91634</v>
      </c>
      <c r="HU524">
        <v>20.3364</v>
      </c>
      <c r="HV524">
        <v>5.21729</v>
      </c>
      <c r="HW524">
        <v>12.0137</v>
      </c>
      <c r="HX524">
        <v>4.98895</v>
      </c>
      <c r="HY524">
        <v>3.288</v>
      </c>
      <c r="HZ524">
        <v>9999</v>
      </c>
      <c r="IA524">
        <v>9999</v>
      </c>
      <c r="IB524">
        <v>9999</v>
      </c>
      <c r="IC524">
        <v>999.9</v>
      </c>
      <c r="ID524">
        <v>1.86756</v>
      </c>
      <c r="IE524">
        <v>1.86673</v>
      </c>
      <c r="IF524">
        <v>1.866</v>
      </c>
      <c r="IG524">
        <v>1.866</v>
      </c>
      <c r="IH524">
        <v>1.86784</v>
      </c>
      <c r="II524">
        <v>1.87028</v>
      </c>
      <c r="IJ524">
        <v>1.86895</v>
      </c>
      <c r="IK524">
        <v>1.87042</v>
      </c>
      <c r="IL524">
        <v>0</v>
      </c>
      <c r="IM524">
        <v>0</v>
      </c>
      <c r="IN524">
        <v>0</v>
      </c>
      <c r="IO524">
        <v>0</v>
      </c>
      <c r="IP524" t="s">
        <v>443</v>
      </c>
      <c r="IQ524" t="s">
        <v>444</v>
      </c>
      <c r="IR524" t="s">
        <v>445</v>
      </c>
      <c r="IS524" t="s">
        <v>445</v>
      </c>
      <c r="IT524" t="s">
        <v>445</v>
      </c>
      <c r="IU524" t="s">
        <v>445</v>
      </c>
      <c r="IV524">
        <v>0</v>
      </c>
      <c r="IW524">
        <v>100</v>
      </c>
      <c r="IX524">
        <v>100</v>
      </c>
      <c r="IY524">
        <v>0.186</v>
      </c>
      <c r="IZ524">
        <v>0.1571</v>
      </c>
      <c r="JA524">
        <v>0.1520806729546384</v>
      </c>
      <c r="JB524">
        <v>0.0003178419753343253</v>
      </c>
      <c r="JC524">
        <v>-6.012475575984678E-07</v>
      </c>
      <c r="JD524">
        <v>7.594320938325871E-11</v>
      </c>
      <c r="JE524">
        <v>-0.06537213769188976</v>
      </c>
      <c r="JF524">
        <v>-0.002779077146552394</v>
      </c>
      <c r="JG524">
        <v>0.0007843295920201409</v>
      </c>
      <c r="JH524">
        <v>-1.211717912536145E-05</v>
      </c>
      <c r="JI524">
        <v>4</v>
      </c>
      <c r="JJ524">
        <v>2338</v>
      </c>
      <c r="JK524">
        <v>1</v>
      </c>
      <c r="JL524">
        <v>27</v>
      </c>
      <c r="JM524">
        <v>190155.2</v>
      </c>
      <c r="JN524">
        <v>190155.3</v>
      </c>
      <c r="JO524">
        <v>1.12061</v>
      </c>
      <c r="JP524">
        <v>2.29248</v>
      </c>
      <c r="JQ524">
        <v>1.39771</v>
      </c>
      <c r="JR524">
        <v>2.34863</v>
      </c>
      <c r="JS524">
        <v>1.49536</v>
      </c>
      <c r="JT524">
        <v>2.54517</v>
      </c>
      <c r="JU524">
        <v>36.3635</v>
      </c>
      <c r="JV524">
        <v>24.0612</v>
      </c>
      <c r="JW524">
        <v>18</v>
      </c>
      <c r="JX524">
        <v>489.873</v>
      </c>
      <c r="JY524">
        <v>445.528</v>
      </c>
      <c r="JZ524">
        <v>29.4625</v>
      </c>
      <c r="KA524">
        <v>28.4487</v>
      </c>
      <c r="KB524">
        <v>30.0001</v>
      </c>
      <c r="KC524">
        <v>28.277</v>
      </c>
      <c r="KD524">
        <v>28.207</v>
      </c>
      <c r="KE524">
        <v>22.4961</v>
      </c>
      <c r="KF524">
        <v>27.5431</v>
      </c>
      <c r="KG524">
        <v>52.2638</v>
      </c>
      <c r="KH524">
        <v>29.4745</v>
      </c>
      <c r="KI524">
        <v>473.821</v>
      </c>
      <c r="KJ524">
        <v>19.1831</v>
      </c>
      <c r="KK524">
        <v>101.003</v>
      </c>
      <c r="KL524">
        <v>100.565</v>
      </c>
    </row>
    <row r="525" spans="1:298">
      <c r="A525">
        <v>509</v>
      </c>
      <c r="B525">
        <v>1758656745.5</v>
      </c>
      <c r="C525">
        <v>15119.5</v>
      </c>
      <c r="D525" t="s">
        <v>1467</v>
      </c>
      <c r="E525" t="s">
        <v>1468</v>
      </c>
      <c r="F525">
        <v>5</v>
      </c>
      <c r="G525" t="s">
        <v>1412</v>
      </c>
      <c r="H525" t="s">
        <v>437</v>
      </c>
      <c r="I525" t="s">
        <v>438</v>
      </c>
      <c r="J525">
        <v>1758656737.714286</v>
      </c>
      <c r="K525">
        <f>(L525)/1000</f>
        <v>0</v>
      </c>
      <c r="L525">
        <f>IF(DQ525, AO525, AI525)</f>
        <v>0</v>
      </c>
      <c r="M525">
        <f>IF(DQ525, AJ525, AH525)</f>
        <v>0</v>
      </c>
      <c r="N525">
        <f>DS525 - IF(AV525&gt;1, M525*DM525*100.0/(AX525), 0)</f>
        <v>0</v>
      </c>
      <c r="O525">
        <f>((U525-K525/2)*N525-M525)/(U525+K525/2)</f>
        <v>0</v>
      </c>
      <c r="P525">
        <f>O525*(DZ525+EA525)/1000.0</f>
        <v>0</v>
      </c>
      <c r="Q525">
        <f>(DS525 - IF(AV525&gt;1, M525*DM525*100.0/(AX525), 0))*(DZ525+EA525)/1000.0</f>
        <v>0</v>
      </c>
      <c r="R525">
        <f>2.0/((1/T525-1/S525)+SIGN(T525)*SQRT((1/T525-1/S525)*(1/T525-1/S525) + 4*DN525/((DN525+1)*(DN525+1))*(2*1/T525*1/S525-1/S525*1/S525)))</f>
        <v>0</v>
      </c>
      <c r="S525">
        <f>IF(LEFT(DO525,1)&lt;&gt;"0",IF(LEFT(DO525,1)="1",3.0,DP525),$D$5+$E$5*(EG525*DZ525/($K$5*1000))+$F$5*(EG525*DZ525/($K$5*1000))*MAX(MIN(DM525,$J$5),$I$5)*MAX(MIN(DM525,$J$5),$I$5)+$G$5*MAX(MIN(DM525,$J$5),$I$5)*(EG525*DZ525/($K$5*1000))+$H$5*(EG525*DZ525/($K$5*1000))*(EG525*DZ525/($K$5*1000)))</f>
        <v>0</v>
      </c>
      <c r="T525">
        <f>K525*(1000-(1000*0.61365*exp(17.502*X525/(240.97+X525))/(DZ525+EA525)+DU525)/2)/(1000*0.61365*exp(17.502*X525/(240.97+X525))/(DZ525+EA525)-DU525)</f>
        <v>0</v>
      </c>
      <c r="U525">
        <f>1/((DN525+1)/(R525/1.6)+1/(S525/1.37)) + DN525/((DN525+1)/(R525/1.6) + DN525/(S525/1.37))</f>
        <v>0</v>
      </c>
      <c r="V525">
        <f>(DI525*DL525)</f>
        <v>0</v>
      </c>
      <c r="W525">
        <f>(EB525+(V525+2*0.95*5.67E-8*(((EB525+$B$7)+273)^4-(EB525+273)^4)-44100*K525)/(1.84*29.3*S525+8*0.95*5.67E-8*(EB525+273)^3))</f>
        <v>0</v>
      </c>
      <c r="X525">
        <f>($C$7*EC525+$D$7*ED525+$E$7*W525)</f>
        <v>0</v>
      </c>
      <c r="Y525">
        <f>0.61365*exp(17.502*X525/(240.97+X525))</f>
        <v>0</v>
      </c>
      <c r="Z525">
        <f>(AA525/AB525*100)</f>
        <v>0</v>
      </c>
      <c r="AA525">
        <f>DU525*(DZ525+EA525)/1000</f>
        <v>0</v>
      </c>
      <c r="AB525">
        <f>0.61365*exp(17.502*EB525/(240.97+EB525))</f>
        <v>0</v>
      </c>
      <c r="AC525">
        <f>(Y525-DU525*(DZ525+EA525)/1000)</f>
        <v>0</v>
      </c>
      <c r="AD525">
        <f>(-K525*44100)</f>
        <v>0</v>
      </c>
      <c r="AE525">
        <f>2*29.3*S525*0.92*(EB525-X525)</f>
        <v>0</v>
      </c>
      <c r="AF525">
        <f>2*0.95*5.67E-8*(((EB525+$B$7)+273)^4-(X525+273)^4)</f>
        <v>0</v>
      </c>
      <c r="AG525">
        <f>V525+AF525+AD525+AE525</f>
        <v>0</v>
      </c>
      <c r="AH525">
        <f>DY525*AV525*(DT525-DS525*(1000-AV525*DV525)/(1000-AV525*DU525))/(100*DM525)</f>
        <v>0</v>
      </c>
      <c r="AI525">
        <f>1000*DY525*AV525*(DU525-DV525)/(100*DM525*(1000-AV525*DU525))</f>
        <v>0</v>
      </c>
      <c r="AJ525">
        <f>(AK525 - AL525 - DZ525*1E3/(8.314*(EB525+273.15)) * AN525/DY525 * AM525) * DY525/(100*DM525) * (1000 - DV525)/1000</f>
        <v>0</v>
      </c>
      <c r="AK525">
        <v>468.488374683289</v>
      </c>
      <c r="AL525">
        <v>436.3237757575756</v>
      </c>
      <c r="AM525">
        <v>2.714287961601495</v>
      </c>
      <c r="AN525">
        <v>64.96185093379182</v>
      </c>
      <c r="AO525">
        <f>(AQ525 - AP525 + DZ525*1E3/(8.314*(EB525+273.15)) * AS525/DY525 * AR525) * DY525/(100*DM525) * 1000/(1000 - AQ525)</f>
        <v>0</v>
      </c>
      <c r="AP525">
        <v>19.21774840145956</v>
      </c>
      <c r="AQ525">
        <v>24.50539090909091</v>
      </c>
      <c r="AR525">
        <v>-4.152991911808475E-05</v>
      </c>
      <c r="AS525">
        <v>107.1775153864374</v>
      </c>
      <c r="AT525">
        <v>0</v>
      </c>
      <c r="AU525">
        <v>0</v>
      </c>
      <c r="AV525">
        <f>IF(AT525*$H$13&gt;=AX525,1.0,(AX525/(AX525-AT525*$H$13)))</f>
        <v>0</v>
      </c>
      <c r="AW525">
        <f>(AV525-1)*100</f>
        <v>0</v>
      </c>
      <c r="AX525">
        <f>MAX(0,($B$13+$C$13*EG525)/(1+$D$13*EG525)*DZ525/(EB525+273)*$E$13)</f>
        <v>0</v>
      </c>
      <c r="AY525" t="s">
        <v>439</v>
      </c>
      <c r="AZ525" t="s">
        <v>439</v>
      </c>
      <c r="BA525">
        <v>0</v>
      </c>
      <c r="BB525">
        <v>0</v>
      </c>
      <c r="BC525">
        <f>1-BA525/BB525</f>
        <v>0</v>
      </c>
      <c r="BD525">
        <v>0</v>
      </c>
      <c r="BE525" t="s">
        <v>439</v>
      </c>
      <c r="BF525" t="s">
        <v>439</v>
      </c>
      <c r="BG525">
        <v>0</v>
      </c>
      <c r="BH525">
        <v>0</v>
      </c>
      <c r="BI525">
        <f>1-BG525/BH525</f>
        <v>0</v>
      </c>
      <c r="BJ525">
        <v>0.5</v>
      </c>
      <c r="BK525">
        <f>DJ525</f>
        <v>0</v>
      </c>
      <c r="BL525">
        <f>M525</f>
        <v>0</v>
      </c>
      <c r="BM525">
        <f>BI525*BJ525*BK525</f>
        <v>0</v>
      </c>
      <c r="BN525">
        <f>(BL525-BD525)/BK525</f>
        <v>0</v>
      </c>
      <c r="BO525">
        <f>(BB525-BH525)/BH525</f>
        <v>0</v>
      </c>
      <c r="BP525">
        <f>BA525/(BC525+BA525/BH525)</f>
        <v>0</v>
      </c>
      <c r="BQ525" t="s">
        <v>439</v>
      </c>
      <c r="BR525">
        <v>0</v>
      </c>
      <c r="BS525">
        <f>IF(BR525&lt;&gt;0, BR525, BP525)</f>
        <v>0</v>
      </c>
      <c r="BT525">
        <f>1-BS525/BH525</f>
        <v>0</v>
      </c>
      <c r="BU525">
        <f>(BH525-BG525)/(BH525-BS525)</f>
        <v>0</v>
      </c>
      <c r="BV525">
        <f>(BB525-BH525)/(BB525-BS525)</f>
        <v>0</v>
      </c>
      <c r="BW525">
        <f>(BH525-BG525)/(BH525-BA525)</f>
        <v>0</v>
      </c>
      <c r="BX525">
        <f>(BB525-BH525)/(BB525-BA525)</f>
        <v>0</v>
      </c>
      <c r="BY525">
        <f>(BU525*BS525/BG525)</f>
        <v>0</v>
      </c>
      <c r="BZ525">
        <f>(1-BY525)</f>
        <v>0</v>
      </c>
      <c r="DI525">
        <f>$B$11*EH525+$C$11*EI525+$F$11*ET525*(1-EW525)</f>
        <v>0</v>
      </c>
      <c r="DJ525">
        <f>DI525*DK525</f>
        <v>0</v>
      </c>
      <c r="DK525">
        <f>($B$11*$D$9+$C$11*$D$9+$F$11*((FG525+EY525)/MAX(FG525+EY525+FH525, 0.1)*$I$9+FH525/MAX(FG525+EY525+FH525, 0.1)*$J$9))/($B$11+$C$11+$F$11)</f>
        <v>0</v>
      </c>
      <c r="DL525">
        <f>($B$11*$K$9+$C$11*$K$9+$F$11*((FG525+EY525)/MAX(FG525+EY525+FH525, 0.1)*$P$9+FH525/MAX(FG525+EY525+FH525, 0.1)*$Q$9))/($B$11+$C$11+$F$11)</f>
        <v>0</v>
      </c>
      <c r="DM525">
        <v>5.36</v>
      </c>
      <c r="DN525">
        <v>0.5</v>
      </c>
      <c r="DO525" t="s">
        <v>440</v>
      </c>
      <c r="DP525">
        <v>2</v>
      </c>
      <c r="DQ525" t="b">
        <v>1</v>
      </c>
      <c r="DR525">
        <v>1758656737.714286</v>
      </c>
      <c r="DS525">
        <v>409.6529285714286</v>
      </c>
      <c r="DT525">
        <v>444.4798928571428</v>
      </c>
      <c r="DU525">
        <v>24.505525</v>
      </c>
      <c r="DV525">
        <v>19.23705357142857</v>
      </c>
      <c r="DW525">
        <v>409.46625</v>
      </c>
      <c r="DX525">
        <v>24.34848571428572</v>
      </c>
      <c r="DY525">
        <v>500.0048214285713</v>
      </c>
      <c r="DZ525">
        <v>90.40374642857144</v>
      </c>
      <c r="EA525">
        <v>0.02996808928571429</v>
      </c>
      <c r="EB525">
        <v>30.67288928571428</v>
      </c>
      <c r="EC525">
        <v>30.00243571428572</v>
      </c>
      <c r="ED525">
        <v>999.9000000000002</v>
      </c>
      <c r="EE525">
        <v>0</v>
      </c>
      <c r="EF525">
        <v>0</v>
      </c>
      <c r="EG525">
        <v>9993.854642857143</v>
      </c>
      <c r="EH525">
        <v>0</v>
      </c>
      <c r="EI525">
        <v>11.70594642857143</v>
      </c>
      <c r="EJ525">
        <v>-34.82698571428572</v>
      </c>
      <c r="EK525">
        <v>419.9439285714287</v>
      </c>
      <c r="EL525">
        <v>453.1980000000001</v>
      </c>
      <c r="EM525">
        <v>5.268474285714285</v>
      </c>
      <c r="EN525">
        <v>444.4798928571428</v>
      </c>
      <c r="EO525">
        <v>19.23705357142857</v>
      </c>
      <c r="EP525">
        <v>2.215391785714286</v>
      </c>
      <c r="EQ525">
        <v>1.739101785714286</v>
      </c>
      <c r="ER525">
        <v>19.07403928571429</v>
      </c>
      <c r="ES525">
        <v>15.24991785714286</v>
      </c>
      <c r="ET525">
        <v>2000.013214285714</v>
      </c>
      <c r="EU525">
        <v>0.9799972857142855</v>
      </c>
      <c r="EV525">
        <v>0.02000256428571429</v>
      </c>
      <c r="EW525">
        <v>0</v>
      </c>
      <c r="EX525">
        <v>947.7779642857141</v>
      </c>
      <c r="EY525">
        <v>5.00097</v>
      </c>
      <c r="EZ525">
        <v>19178.50714285714</v>
      </c>
      <c r="FA525">
        <v>16707.675</v>
      </c>
      <c r="FB525">
        <v>40.78764285714285</v>
      </c>
      <c r="FC525">
        <v>41.12942857142857</v>
      </c>
      <c r="FD525">
        <v>40.6915</v>
      </c>
      <c r="FE525">
        <v>40.75</v>
      </c>
      <c r="FF525">
        <v>41.41264285714285</v>
      </c>
      <c r="FG525">
        <v>1955.103214285714</v>
      </c>
      <c r="FH525">
        <v>39.90964285714286</v>
      </c>
      <c r="FI525">
        <v>0</v>
      </c>
      <c r="FJ525">
        <v>1758656746.8</v>
      </c>
      <c r="FK525">
        <v>0</v>
      </c>
      <c r="FL525">
        <v>947.772076923077</v>
      </c>
      <c r="FM525">
        <v>-3.10755555513886</v>
      </c>
      <c r="FN525">
        <v>-69.24444440700684</v>
      </c>
      <c r="FO525">
        <v>19178.10769230769</v>
      </c>
      <c r="FP525">
        <v>15</v>
      </c>
      <c r="FQ525">
        <v>0</v>
      </c>
      <c r="FR525" t="s">
        <v>441</v>
      </c>
      <c r="FS525">
        <v>1747247426.5</v>
      </c>
      <c r="FT525">
        <v>1747247420.5</v>
      </c>
      <c r="FU525">
        <v>0</v>
      </c>
      <c r="FV525">
        <v>1.027</v>
      </c>
      <c r="FW525">
        <v>0.031</v>
      </c>
      <c r="FX525">
        <v>0.02</v>
      </c>
      <c r="FY525">
        <v>0.05</v>
      </c>
      <c r="FZ525">
        <v>420</v>
      </c>
      <c r="GA525">
        <v>16</v>
      </c>
      <c r="GB525">
        <v>0.01</v>
      </c>
      <c r="GC525">
        <v>0.1</v>
      </c>
      <c r="GD525">
        <v>-31.4739125</v>
      </c>
      <c r="GE525">
        <v>-80.28277711069414</v>
      </c>
      <c r="GF525">
        <v>7.807104826060282</v>
      </c>
      <c r="GG525">
        <v>0</v>
      </c>
      <c r="GH525">
        <v>947.8513529411765</v>
      </c>
      <c r="GI525">
        <v>-2.559236058096094</v>
      </c>
      <c r="GJ525">
        <v>0.3659091724613415</v>
      </c>
      <c r="GK525">
        <v>-1</v>
      </c>
      <c r="GL525">
        <v>5.2641125</v>
      </c>
      <c r="GM525">
        <v>0.1318196622889214</v>
      </c>
      <c r="GN525">
        <v>0.01471046782906654</v>
      </c>
      <c r="GO525">
        <v>0</v>
      </c>
      <c r="GP525">
        <v>0</v>
      </c>
      <c r="GQ525">
        <v>2</v>
      </c>
      <c r="GR525" t="s">
        <v>482</v>
      </c>
      <c r="GS525">
        <v>3.13538</v>
      </c>
      <c r="GT525">
        <v>2.69049</v>
      </c>
      <c r="GU525">
        <v>0.09515609999999999</v>
      </c>
      <c r="GV525">
        <v>0.101219</v>
      </c>
      <c r="GW525">
        <v>0.107841</v>
      </c>
      <c r="GX525">
        <v>0.0898018</v>
      </c>
      <c r="GY525">
        <v>28767.5</v>
      </c>
      <c r="GZ525">
        <v>28627.8</v>
      </c>
      <c r="HA525">
        <v>29553.2</v>
      </c>
      <c r="HB525">
        <v>29434.3</v>
      </c>
      <c r="HC525">
        <v>34831.5</v>
      </c>
      <c r="HD525">
        <v>35494</v>
      </c>
      <c r="HE525">
        <v>41586</v>
      </c>
      <c r="HF525">
        <v>41822.7</v>
      </c>
      <c r="HG525">
        <v>1.92745</v>
      </c>
      <c r="HH525">
        <v>1.8726</v>
      </c>
      <c r="HI525">
        <v>0.0927597</v>
      </c>
      <c r="HJ525">
        <v>0</v>
      </c>
      <c r="HK525">
        <v>28.4943</v>
      </c>
      <c r="HL525">
        <v>999.9</v>
      </c>
      <c r="HM525">
        <v>48.4</v>
      </c>
      <c r="HN525">
        <v>31.3</v>
      </c>
      <c r="HO525">
        <v>24.567</v>
      </c>
      <c r="HP525">
        <v>62.0504</v>
      </c>
      <c r="HQ525">
        <v>25.8454</v>
      </c>
      <c r="HR525">
        <v>1</v>
      </c>
      <c r="HS525">
        <v>0.0672561</v>
      </c>
      <c r="HT525">
        <v>-0.91598</v>
      </c>
      <c r="HU525">
        <v>20.3365</v>
      </c>
      <c r="HV525">
        <v>5.21684</v>
      </c>
      <c r="HW525">
        <v>12.0144</v>
      </c>
      <c r="HX525">
        <v>4.98875</v>
      </c>
      <c r="HY525">
        <v>3.28772</v>
      </c>
      <c r="HZ525">
        <v>9999</v>
      </c>
      <c r="IA525">
        <v>9999</v>
      </c>
      <c r="IB525">
        <v>9999</v>
      </c>
      <c r="IC525">
        <v>999.9</v>
      </c>
      <c r="ID525">
        <v>1.86756</v>
      </c>
      <c r="IE525">
        <v>1.86673</v>
      </c>
      <c r="IF525">
        <v>1.86601</v>
      </c>
      <c r="IG525">
        <v>1.866</v>
      </c>
      <c r="IH525">
        <v>1.86784</v>
      </c>
      <c r="II525">
        <v>1.87029</v>
      </c>
      <c r="IJ525">
        <v>1.86894</v>
      </c>
      <c r="IK525">
        <v>1.87042</v>
      </c>
      <c r="IL525">
        <v>0</v>
      </c>
      <c r="IM525">
        <v>0</v>
      </c>
      <c r="IN525">
        <v>0</v>
      </c>
      <c r="IO525">
        <v>0</v>
      </c>
      <c r="IP525" t="s">
        <v>443</v>
      </c>
      <c r="IQ525" t="s">
        <v>444</v>
      </c>
      <c r="IR525" t="s">
        <v>445</v>
      </c>
      <c r="IS525" t="s">
        <v>445</v>
      </c>
      <c r="IT525" t="s">
        <v>445</v>
      </c>
      <c r="IU525" t="s">
        <v>445</v>
      </c>
      <c r="IV525">
        <v>0</v>
      </c>
      <c r="IW525">
        <v>100</v>
      </c>
      <c r="IX525">
        <v>100</v>
      </c>
      <c r="IY525">
        <v>0.184</v>
      </c>
      <c r="IZ525">
        <v>0.157</v>
      </c>
      <c r="JA525">
        <v>0.1520806729546384</v>
      </c>
      <c r="JB525">
        <v>0.0003178419753343253</v>
      </c>
      <c r="JC525">
        <v>-6.012475575984678E-07</v>
      </c>
      <c r="JD525">
        <v>7.594320938325871E-11</v>
      </c>
      <c r="JE525">
        <v>-0.06537213769188976</v>
      </c>
      <c r="JF525">
        <v>-0.002779077146552394</v>
      </c>
      <c r="JG525">
        <v>0.0007843295920201409</v>
      </c>
      <c r="JH525">
        <v>-1.211717912536145E-05</v>
      </c>
      <c r="JI525">
        <v>4</v>
      </c>
      <c r="JJ525">
        <v>2338</v>
      </c>
      <c r="JK525">
        <v>1</v>
      </c>
      <c r="JL525">
        <v>27</v>
      </c>
      <c r="JM525">
        <v>190155.3</v>
      </c>
      <c r="JN525">
        <v>190155.4</v>
      </c>
      <c r="JO525">
        <v>1.15112</v>
      </c>
      <c r="JP525">
        <v>2.27905</v>
      </c>
      <c r="JQ525">
        <v>1.39771</v>
      </c>
      <c r="JR525">
        <v>2.34985</v>
      </c>
      <c r="JS525">
        <v>1.49536</v>
      </c>
      <c r="JT525">
        <v>2.6062</v>
      </c>
      <c r="JU525">
        <v>36.3635</v>
      </c>
      <c r="JV525">
        <v>24.07</v>
      </c>
      <c r="JW525">
        <v>18</v>
      </c>
      <c r="JX525">
        <v>489.909</v>
      </c>
      <c r="JY525">
        <v>445.488</v>
      </c>
      <c r="JZ525">
        <v>29.4698</v>
      </c>
      <c r="KA525">
        <v>28.4511</v>
      </c>
      <c r="KB525">
        <v>30.0001</v>
      </c>
      <c r="KC525">
        <v>28.2775</v>
      </c>
      <c r="KD525">
        <v>28.2079</v>
      </c>
      <c r="KE525">
        <v>23.1699</v>
      </c>
      <c r="KF525">
        <v>27.5431</v>
      </c>
      <c r="KG525">
        <v>52.2638</v>
      </c>
      <c r="KH525">
        <v>29.47</v>
      </c>
      <c r="KI525">
        <v>493.874</v>
      </c>
      <c r="KJ525">
        <v>19.1798</v>
      </c>
      <c r="KK525">
        <v>101.003</v>
      </c>
      <c r="KL525">
        <v>100.565</v>
      </c>
    </row>
    <row r="526" spans="1:298">
      <c r="A526">
        <v>510</v>
      </c>
      <c r="B526">
        <v>1758656750.5</v>
      </c>
      <c r="C526">
        <v>15124.5</v>
      </c>
      <c r="D526" t="s">
        <v>1469</v>
      </c>
      <c r="E526" t="s">
        <v>1470</v>
      </c>
      <c r="F526">
        <v>5</v>
      </c>
      <c r="G526" t="s">
        <v>1412</v>
      </c>
      <c r="H526" t="s">
        <v>437</v>
      </c>
      <c r="I526" t="s">
        <v>438</v>
      </c>
      <c r="J526">
        <v>1758656743</v>
      </c>
      <c r="K526">
        <f>(L526)/1000</f>
        <v>0</v>
      </c>
      <c r="L526">
        <f>IF(DQ526, AO526, AI526)</f>
        <v>0</v>
      </c>
      <c r="M526">
        <f>IF(DQ526, AJ526, AH526)</f>
        <v>0</v>
      </c>
      <c r="N526">
        <f>DS526 - IF(AV526&gt;1, M526*DM526*100.0/(AX526), 0)</f>
        <v>0</v>
      </c>
      <c r="O526">
        <f>((U526-K526/2)*N526-M526)/(U526+K526/2)</f>
        <v>0</v>
      </c>
      <c r="P526">
        <f>O526*(DZ526+EA526)/1000.0</f>
        <v>0</v>
      </c>
      <c r="Q526">
        <f>(DS526 - IF(AV526&gt;1, M526*DM526*100.0/(AX526), 0))*(DZ526+EA526)/1000.0</f>
        <v>0</v>
      </c>
      <c r="R526">
        <f>2.0/((1/T526-1/S526)+SIGN(T526)*SQRT((1/T526-1/S526)*(1/T526-1/S526) + 4*DN526/((DN526+1)*(DN526+1))*(2*1/T526*1/S526-1/S526*1/S526)))</f>
        <v>0</v>
      </c>
      <c r="S526">
        <f>IF(LEFT(DO526,1)&lt;&gt;"0",IF(LEFT(DO526,1)="1",3.0,DP526),$D$5+$E$5*(EG526*DZ526/($K$5*1000))+$F$5*(EG526*DZ526/($K$5*1000))*MAX(MIN(DM526,$J$5),$I$5)*MAX(MIN(DM526,$J$5),$I$5)+$G$5*MAX(MIN(DM526,$J$5),$I$5)*(EG526*DZ526/($K$5*1000))+$H$5*(EG526*DZ526/($K$5*1000))*(EG526*DZ526/($K$5*1000)))</f>
        <v>0</v>
      </c>
      <c r="T526">
        <f>K526*(1000-(1000*0.61365*exp(17.502*X526/(240.97+X526))/(DZ526+EA526)+DU526)/2)/(1000*0.61365*exp(17.502*X526/(240.97+X526))/(DZ526+EA526)-DU526)</f>
        <v>0</v>
      </c>
      <c r="U526">
        <f>1/((DN526+1)/(R526/1.6)+1/(S526/1.37)) + DN526/((DN526+1)/(R526/1.6) + DN526/(S526/1.37))</f>
        <v>0</v>
      </c>
      <c r="V526">
        <f>(DI526*DL526)</f>
        <v>0</v>
      </c>
      <c r="W526">
        <f>(EB526+(V526+2*0.95*5.67E-8*(((EB526+$B$7)+273)^4-(EB526+273)^4)-44100*K526)/(1.84*29.3*S526+8*0.95*5.67E-8*(EB526+273)^3))</f>
        <v>0</v>
      </c>
      <c r="X526">
        <f>($C$7*EC526+$D$7*ED526+$E$7*W526)</f>
        <v>0</v>
      </c>
      <c r="Y526">
        <f>0.61365*exp(17.502*X526/(240.97+X526))</f>
        <v>0</v>
      </c>
      <c r="Z526">
        <f>(AA526/AB526*100)</f>
        <v>0</v>
      </c>
      <c r="AA526">
        <f>DU526*(DZ526+EA526)/1000</f>
        <v>0</v>
      </c>
      <c r="AB526">
        <f>0.61365*exp(17.502*EB526/(240.97+EB526))</f>
        <v>0</v>
      </c>
      <c r="AC526">
        <f>(Y526-DU526*(DZ526+EA526)/1000)</f>
        <v>0</v>
      </c>
      <c r="AD526">
        <f>(-K526*44100)</f>
        <v>0</v>
      </c>
      <c r="AE526">
        <f>2*29.3*S526*0.92*(EB526-X526)</f>
        <v>0</v>
      </c>
      <c r="AF526">
        <f>2*0.95*5.67E-8*(((EB526+$B$7)+273)^4-(X526+273)^4)</f>
        <v>0</v>
      </c>
      <c r="AG526">
        <f>V526+AF526+AD526+AE526</f>
        <v>0</v>
      </c>
      <c r="AH526">
        <f>DY526*AV526*(DT526-DS526*(1000-AV526*DV526)/(1000-AV526*DU526))/(100*DM526)</f>
        <v>0</v>
      </c>
      <c r="AI526">
        <f>1000*DY526*AV526*(DU526-DV526)/(100*DM526*(1000-AV526*DU526))</f>
        <v>0</v>
      </c>
      <c r="AJ526">
        <f>(AK526 - AL526 - DZ526*1E3/(8.314*(EB526+273.15)) * AN526/DY526 * AM526) * DY526/(100*DM526) * (1000 - DV526)/1000</f>
        <v>0</v>
      </c>
      <c r="AK526">
        <v>485.548053793704</v>
      </c>
      <c r="AL526">
        <v>451.2659030303031</v>
      </c>
      <c r="AM526">
        <v>3.012259603967235</v>
      </c>
      <c r="AN526">
        <v>64.96185093379182</v>
      </c>
      <c r="AO526">
        <f>(AQ526 - AP526 + DZ526*1E3/(8.314*(EB526+273.15)) * AS526/DY526 * AR526) * DY526/(100*DM526) * 1000/(1000 - AQ526)</f>
        <v>0</v>
      </c>
      <c r="AP526">
        <v>19.19509130893093</v>
      </c>
      <c r="AQ526">
        <v>24.4977793939394</v>
      </c>
      <c r="AR526">
        <v>-4.656539955105232E-05</v>
      </c>
      <c r="AS526">
        <v>107.1775153864374</v>
      </c>
      <c r="AT526">
        <v>0</v>
      </c>
      <c r="AU526">
        <v>0</v>
      </c>
      <c r="AV526">
        <f>IF(AT526*$H$13&gt;=AX526,1.0,(AX526/(AX526-AT526*$H$13)))</f>
        <v>0</v>
      </c>
      <c r="AW526">
        <f>(AV526-1)*100</f>
        <v>0</v>
      </c>
      <c r="AX526">
        <f>MAX(0,($B$13+$C$13*EG526)/(1+$D$13*EG526)*DZ526/(EB526+273)*$E$13)</f>
        <v>0</v>
      </c>
      <c r="AY526" t="s">
        <v>439</v>
      </c>
      <c r="AZ526" t="s">
        <v>439</v>
      </c>
      <c r="BA526">
        <v>0</v>
      </c>
      <c r="BB526">
        <v>0</v>
      </c>
      <c r="BC526">
        <f>1-BA526/BB526</f>
        <v>0</v>
      </c>
      <c r="BD526">
        <v>0</v>
      </c>
      <c r="BE526" t="s">
        <v>439</v>
      </c>
      <c r="BF526" t="s">
        <v>439</v>
      </c>
      <c r="BG526">
        <v>0</v>
      </c>
      <c r="BH526">
        <v>0</v>
      </c>
      <c r="BI526">
        <f>1-BG526/BH526</f>
        <v>0</v>
      </c>
      <c r="BJ526">
        <v>0.5</v>
      </c>
      <c r="BK526">
        <f>DJ526</f>
        <v>0</v>
      </c>
      <c r="BL526">
        <f>M526</f>
        <v>0</v>
      </c>
      <c r="BM526">
        <f>BI526*BJ526*BK526</f>
        <v>0</v>
      </c>
      <c r="BN526">
        <f>(BL526-BD526)/BK526</f>
        <v>0</v>
      </c>
      <c r="BO526">
        <f>(BB526-BH526)/BH526</f>
        <v>0</v>
      </c>
      <c r="BP526">
        <f>BA526/(BC526+BA526/BH526)</f>
        <v>0</v>
      </c>
      <c r="BQ526" t="s">
        <v>439</v>
      </c>
      <c r="BR526">
        <v>0</v>
      </c>
      <c r="BS526">
        <f>IF(BR526&lt;&gt;0, BR526, BP526)</f>
        <v>0</v>
      </c>
      <c r="BT526">
        <f>1-BS526/BH526</f>
        <v>0</v>
      </c>
      <c r="BU526">
        <f>(BH526-BG526)/(BH526-BS526)</f>
        <v>0</v>
      </c>
      <c r="BV526">
        <f>(BB526-BH526)/(BB526-BS526)</f>
        <v>0</v>
      </c>
      <c r="BW526">
        <f>(BH526-BG526)/(BH526-BA526)</f>
        <v>0</v>
      </c>
      <c r="BX526">
        <f>(BB526-BH526)/(BB526-BA526)</f>
        <v>0</v>
      </c>
      <c r="BY526">
        <f>(BU526*BS526/BG526)</f>
        <v>0</v>
      </c>
      <c r="BZ526">
        <f>(1-BY526)</f>
        <v>0</v>
      </c>
      <c r="DI526">
        <f>$B$11*EH526+$C$11*EI526+$F$11*ET526*(1-EW526)</f>
        <v>0</v>
      </c>
      <c r="DJ526">
        <f>DI526*DK526</f>
        <v>0</v>
      </c>
      <c r="DK526">
        <f>($B$11*$D$9+$C$11*$D$9+$F$11*((FG526+EY526)/MAX(FG526+EY526+FH526, 0.1)*$I$9+FH526/MAX(FG526+EY526+FH526, 0.1)*$J$9))/($B$11+$C$11+$F$11)</f>
        <v>0</v>
      </c>
      <c r="DL526">
        <f>($B$11*$K$9+$C$11*$K$9+$F$11*((FG526+EY526)/MAX(FG526+EY526+FH526, 0.1)*$P$9+FH526/MAX(FG526+EY526+FH526, 0.1)*$Q$9))/($B$11+$C$11+$F$11)</f>
        <v>0</v>
      </c>
      <c r="DM526">
        <v>5.36</v>
      </c>
      <c r="DN526">
        <v>0.5</v>
      </c>
      <c r="DO526" t="s">
        <v>440</v>
      </c>
      <c r="DP526">
        <v>2</v>
      </c>
      <c r="DQ526" t="b">
        <v>1</v>
      </c>
      <c r="DR526">
        <v>1758656743</v>
      </c>
      <c r="DS526">
        <v>421.0166296296297</v>
      </c>
      <c r="DT526">
        <v>461.4502222222222</v>
      </c>
      <c r="DU526">
        <v>24.50603703703703</v>
      </c>
      <c r="DV526">
        <v>19.22059259259259</v>
      </c>
      <c r="DW526">
        <v>420.8315925925926</v>
      </c>
      <c r="DX526">
        <v>24.349</v>
      </c>
      <c r="DY526">
        <v>499.9867777777777</v>
      </c>
      <c r="DZ526">
        <v>90.40312592592592</v>
      </c>
      <c r="EA526">
        <v>0.0300027962962963</v>
      </c>
      <c r="EB526">
        <v>30.6717037037037</v>
      </c>
      <c r="EC526">
        <v>30.00481481481481</v>
      </c>
      <c r="ED526">
        <v>999.9000000000001</v>
      </c>
      <c r="EE526">
        <v>0</v>
      </c>
      <c r="EF526">
        <v>0</v>
      </c>
      <c r="EG526">
        <v>9998.096296296297</v>
      </c>
      <c r="EH526">
        <v>0</v>
      </c>
      <c r="EI526">
        <v>11.71585925925926</v>
      </c>
      <c r="EJ526">
        <v>-40.43360740740741</v>
      </c>
      <c r="EK526">
        <v>431.5932962962964</v>
      </c>
      <c r="EL526">
        <v>470.4931851851852</v>
      </c>
      <c r="EM526">
        <v>5.285461851851852</v>
      </c>
      <c r="EN526">
        <v>461.4502222222222</v>
      </c>
      <c r="EO526">
        <v>19.22059259259259</v>
      </c>
      <c r="EP526">
        <v>2.215423703703704</v>
      </c>
      <c r="EQ526">
        <v>1.737601481481481</v>
      </c>
      <c r="ER526">
        <v>19.07427777777778</v>
      </c>
      <c r="ES526">
        <v>15.23647777777778</v>
      </c>
      <c r="ET526">
        <v>1999.97962962963</v>
      </c>
      <c r="EU526">
        <v>0.979997037037037</v>
      </c>
      <c r="EV526">
        <v>0.02000293333333333</v>
      </c>
      <c r="EW526">
        <v>0</v>
      </c>
      <c r="EX526">
        <v>947.6561481481482</v>
      </c>
      <c r="EY526">
        <v>5.00097</v>
      </c>
      <c r="EZ526">
        <v>19174.95555555555</v>
      </c>
      <c r="FA526">
        <v>16707.38888888888</v>
      </c>
      <c r="FB526">
        <v>40.79362962962963</v>
      </c>
      <c r="FC526">
        <v>41.125</v>
      </c>
      <c r="FD526">
        <v>40.69166666666666</v>
      </c>
      <c r="FE526">
        <v>40.75</v>
      </c>
      <c r="FF526">
        <v>41.40714814814815</v>
      </c>
      <c r="FG526">
        <v>1955.06962962963</v>
      </c>
      <c r="FH526">
        <v>39.91</v>
      </c>
      <c r="FI526">
        <v>0</v>
      </c>
      <c r="FJ526">
        <v>1758656751.6</v>
      </c>
      <c r="FK526">
        <v>0</v>
      </c>
      <c r="FL526">
        <v>947.6712307692308</v>
      </c>
      <c r="FM526">
        <v>0.2412307687533774</v>
      </c>
      <c r="FN526">
        <v>-8.116239367983436</v>
      </c>
      <c r="FO526">
        <v>19175.43846153846</v>
      </c>
      <c r="FP526">
        <v>15</v>
      </c>
      <c r="FQ526">
        <v>0</v>
      </c>
      <c r="FR526" t="s">
        <v>441</v>
      </c>
      <c r="FS526">
        <v>1747247426.5</v>
      </c>
      <c r="FT526">
        <v>1747247420.5</v>
      </c>
      <c r="FU526">
        <v>0</v>
      </c>
      <c r="FV526">
        <v>1.027</v>
      </c>
      <c r="FW526">
        <v>0.031</v>
      </c>
      <c r="FX526">
        <v>0.02</v>
      </c>
      <c r="FY526">
        <v>0.05</v>
      </c>
      <c r="FZ526">
        <v>420</v>
      </c>
      <c r="GA526">
        <v>16</v>
      </c>
      <c r="GB526">
        <v>0.01</v>
      </c>
      <c r="GC526">
        <v>0.1</v>
      </c>
      <c r="GD526">
        <v>-36.22879512195122</v>
      </c>
      <c r="GE526">
        <v>-67.36102996515682</v>
      </c>
      <c r="GF526">
        <v>6.844941939711759</v>
      </c>
      <c r="GG526">
        <v>0</v>
      </c>
      <c r="GH526">
        <v>947.7742941176471</v>
      </c>
      <c r="GI526">
        <v>-1.163025209473955</v>
      </c>
      <c r="GJ526">
        <v>0.3113934082013852</v>
      </c>
      <c r="GK526">
        <v>-1</v>
      </c>
      <c r="GL526">
        <v>5.275640731707317</v>
      </c>
      <c r="GM526">
        <v>0.1971422299651641</v>
      </c>
      <c r="GN526">
        <v>0.02069189818948754</v>
      </c>
      <c r="GO526">
        <v>0</v>
      </c>
      <c r="GP526">
        <v>0</v>
      </c>
      <c r="GQ526">
        <v>2</v>
      </c>
      <c r="GR526" t="s">
        <v>482</v>
      </c>
      <c r="GS526">
        <v>3.1353</v>
      </c>
      <c r="GT526">
        <v>2.69047</v>
      </c>
      <c r="GU526">
        <v>0.0976146</v>
      </c>
      <c r="GV526">
        <v>0.103865</v>
      </c>
      <c r="GW526">
        <v>0.107811</v>
      </c>
      <c r="GX526">
        <v>0.08978120000000001</v>
      </c>
      <c r="GY526">
        <v>28689.3</v>
      </c>
      <c r="GZ526">
        <v>28543.9</v>
      </c>
      <c r="HA526">
        <v>29553.2</v>
      </c>
      <c r="HB526">
        <v>29434.7</v>
      </c>
      <c r="HC526">
        <v>34832.9</v>
      </c>
      <c r="HD526">
        <v>35495.4</v>
      </c>
      <c r="HE526">
        <v>41586.2</v>
      </c>
      <c r="HF526">
        <v>41823.3</v>
      </c>
      <c r="HG526">
        <v>1.92763</v>
      </c>
      <c r="HH526">
        <v>1.87262</v>
      </c>
      <c r="HI526">
        <v>0.0926927</v>
      </c>
      <c r="HJ526">
        <v>0</v>
      </c>
      <c r="HK526">
        <v>28.4961</v>
      </c>
      <c r="HL526">
        <v>999.9</v>
      </c>
      <c r="HM526">
        <v>48.4</v>
      </c>
      <c r="HN526">
        <v>31.3</v>
      </c>
      <c r="HO526">
        <v>24.572</v>
      </c>
      <c r="HP526">
        <v>62.0604</v>
      </c>
      <c r="HQ526">
        <v>26.0136</v>
      </c>
      <c r="HR526">
        <v>1</v>
      </c>
      <c r="HS526">
        <v>0.0673628</v>
      </c>
      <c r="HT526">
        <v>-0.900708</v>
      </c>
      <c r="HU526">
        <v>20.3365</v>
      </c>
      <c r="HV526">
        <v>5.21639</v>
      </c>
      <c r="HW526">
        <v>12.0149</v>
      </c>
      <c r="HX526">
        <v>4.98875</v>
      </c>
      <c r="HY526">
        <v>3.28775</v>
      </c>
      <c r="HZ526">
        <v>9999</v>
      </c>
      <c r="IA526">
        <v>9999</v>
      </c>
      <c r="IB526">
        <v>9999</v>
      </c>
      <c r="IC526">
        <v>999.9</v>
      </c>
      <c r="ID526">
        <v>1.86757</v>
      </c>
      <c r="IE526">
        <v>1.86674</v>
      </c>
      <c r="IF526">
        <v>1.86602</v>
      </c>
      <c r="IG526">
        <v>1.866</v>
      </c>
      <c r="IH526">
        <v>1.86784</v>
      </c>
      <c r="II526">
        <v>1.87028</v>
      </c>
      <c r="IJ526">
        <v>1.86896</v>
      </c>
      <c r="IK526">
        <v>1.87042</v>
      </c>
      <c r="IL526">
        <v>0</v>
      </c>
      <c r="IM526">
        <v>0</v>
      </c>
      <c r="IN526">
        <v>0</v>
      </c>
      <c r="IO526">
        <v>0</v>
      </c>
      <c r="IP526" t="s">
        <v>443</v>
      </c>
      <c r="IQ526" t="s">
        <v>444</v>
      </c>
      <c r="IR526" t="s">
        <v>445</v>
      </c>
      <c r="IS526" t="s">
        <v>445</v>
      </c>
      <c r="IT526" t="s">
        <v>445</v>
      </c>
      <c r="IU526" t="s">
        <v>445</v>
      </c>
      <c r="IV526">
        <v>0</v>
      </c>
      <c r="IW526">
        <v>100</v>
      </c>
      <c r="IX526">
        <v>100</v>
      </c>
      <c r="IY526">
        <v>0.181</v>
      </c>
      <c r="IZ526">
        <v>0.1569</v>
      </c>
      <c r="JA526">
        <v>0.1520806729546384</v>
      </c>
      <c r="JB526">
        <v>0.0003178419753343253</v>
      </c>
      <c r="JC526">
        <v>-6.012475575984678E-07</v>
      </c>
      <c r="JD526">
        <v>7.594320938325871E-11</v>
      </c>
      <c r="JE526">
        <v>-0.06537213769188976</v>
      </c>
      <c r="JF526">
        <v>-0.002779077146552394</v>
      </c>
      <c r="JG526">
        <v>0.0007843295920201409</v>
      </c>
      <c r="JH526">
        <v>-1.211717912536145E-05</v>
      </c>
      <c r="JI526">
        <v>4</v>
      </c>
      <c r="JJ526">
        <v>2338</v>
      </c>
      <c r="JK526">
        <v>1</v>
      </c>
      <c r="JL526">
        <v>27</v>
      </c>
      <c r="JM526">
        <v>190155.4</v>
      </c>
      <c r="JN526">
        <v>190155.5</v>
      </c>
      <c r="JO526">
        <v>1.1853</v>
      </c>
      <c r="JP526">
        <v>2.27417</v>
      </c>
      <c r="JQ526">
        <v>1.39648</v>
      </c>
      <c r="JR526">
        <v>2.34863</v>
      </c>
      <c r="JS526">
        <v>1.49536</v>
      </c>
      <c r="JT526">
        <v>2.69409</v>
      </c>
      <c r="JU526">
        <v>36.3635</v>
      </c>
      <c r="JV526">
        <v>24.0612</v>
      </c>
      <c r="JW526">
        <v>18</v>
      </c>
      <c r="JX526">
        <v>490.035</v>
      </c>
      <c r="JY526">
        <v>445.51</v>
      </c>
      <c r="JZ526">
        <v>29.4694</v>
      </c>
      <c r="KA526">
        <v>28.4511</v>
      </c>
      <c r="KB526">
        <v>30.0002</v>
      </c>
      <c r="KC526">
        <v>28.2794</v>
      </c>
      <c r="KD526">
        <v>28.2088</v>
      </c>
      <c r="KE526">
        <v>23.7842</v>
      </c>
      <c r="KF526">
        <v>27.5431</v>
      </c>
      <c r="KG526">
        <v>52.2638</v>
      </c>
      <c r="KH526">
        <v>29.466</v>
      </c>
      <c r="KI526">
        <v>507.248</v>
      </c>
      <c r="KJ526">
        <v>19.1779</v>
      </c>
      <c r="KK526">
        <v>101.003</v>
      </c>
      <c r="KL526">
        <v>100.566</v>
      </c>
    </row>
    <row r="527" spans="1:298">
      <c r="A527">
        <v>511</v>
      </c>
      <c r="B527">
        <v>1758656755.5</v>
      </c>
      <c r="C527">
        <v>15129.5</v>
      </c>
      <c r="D527" t="s">
        <v>1471</v>
      </c>
      <c r="E527" t="s">
        <v>1472</v>
      </c>
      <c r="F527">
        <v>5</v>
      </c>
      <c r="G527" t="s">
        <v>1412</v>
      </c>
      <c r="H527" t="s">
        <v>437</v>
      </c>
      <c r="I527" t="s">
        <v>438</v>
      </c>
      <c r="J527">
        <v>1758656747.714286</v>
      </c>
      <c r="K527">
        <f>(L527)/1000</f>
        <v>0</v>
      </c>
      <c r="L527">
        <f>IF(DQ527, AO527, AI527)</f>
        <v>0</v>
      </c>
      <c r="M527">
        <f>IF(DQ527, AJ527, AH527)</f>
        <v>0</v>
      </c>
      <c r="N527">
        <f>DS527 - IF(AV527&gt;1, M527*DM527*100.0/(AX527), 0)</f>
        <v>0</v>
      </c>
      <c r="O527">
        <f>((U527-K527/2)*N527-M527)/(U527+K527/2)</f>
        <v>0</v>
      </c>
      <c r="P527">
        <f>O527*(DZ527+EA527)/1000.0</f>
        <v>0</v>
      </c>
      <c r="Q527">
        <f>(DS527 - IF(AV527&gt;1, M527*DM527*100.0/(AX527), 0))*(DZ527+EA527)/1000.0</f>
        <v>0</v>
      </c>
      <c r="R527">
        <f>2.0/((1/T527-1/S527)+SIGN(T527)*SQRT((1/T527-1/S527)*(1/T527-1/S527) + 4*DN527/((DN527+1)*(DN527+1))*(2*1/T527*1/S527-1/S527*1/S527)))</f>
        <v>0</v>
      </c>
      <c r="S527">
        <f>IF(LEFT(DO527,1)&lt;&gt;"0",IF(LEFT(DO527,1)="1",3.0,DP527),$D$5+$E$5*(EG527*DZ527/($K$5*1000))+$F$5*(EG527*DZ527/($K$5*1000))*MAX(MIN(DM527,$J$5),$I$5)*MAX(MIN(DM527,$J$5),$I$5)+$G$5*MAX(MIN(DM527,$J$5),$I$5)*(EG527*DZ527/($K$5*1000))+$H$5*(EG527*DZ527/($K$5*1000))*(EG527*DZ527/($K$5*1000)))</f>
        <v>0</v>
      </c>
      <c r="T527">
        <f>K527*(1000-(1000*0.61365*exp(17.502*X527/(240.97+X527))/(DZ527+EA527)+DU527)/2)/(1000*0.61365*exp(17.502*X527/(240.97+X527))/(DZ527+EA527)-DU527)</f>
        <v>0</v>
      </c>
      <c r="U527">
        <f>1/((DN527+1)/(R527/1.6)+1/(S527/1.37)) + DN527/((DN527+1)/(R527/1.6) + DN527/(S527/1.37))</f>
        <v>0</v>
      </c>
      <c r="V527">
        <f>(DI527*DL527)</f>
        <v>0</v>
      </c>
      <c r="W527">
        <f>(EB527+(V527+2*0.95*5.67E-8*(((EB527+$B$7)+273)^4-(EB527+273)^4)-44100*K527)/(1.84*29.3*S527+8*0.95*5.67E-8*(EB527+273)^3))</f>
        <v>0</v>
      </c>
      <c r="X527">
        <f>($C$7*EC527+$D$7*ED527+$E$7*W527)</f>
        <v>0</v>
      </c>
      <c r="Y527">
        <f>0.61365*exp(17.502*X527/(240.97+X527))</f>
        <v>0</v>
      </c>
      <c r="Z527">
        <f>(AA527/AB527*100)</f>
        <v>0</v>
      </c>
      <c r="AA527">
        <f>DU527*(DZ527+EA527)/1000</f>
        <v>0</v>
      </c>
      <c r="AB527">
        <f>0.61365*exp(17.502*EB527/(240.97+EB527))</f>
        <v>0</v>
      </c>
      <c r="AC527">
        <f>(Y527-DU527*(DZ527+EA527)/1000)</f>
        <v>0</v>
      </c>
      <c r="AD527">
        <f>(-K527*44100)</f>
        <v>0</v>
      </c>
      <c r="AE527">
        <f>2*29.3*S527*0.92*(EB527-X527)</f>
        <v>0</v>
      </c>
      <c r="AF527">
        <f>2*0.95*5.67E-8*(((EB527+$B$7)+273)^4-(X527+273)^4)</f>
        <v>0</v>
      </c>
      <c r="AG527">
        <f>V527+AF527+AD527+AE527</f>
        <v>0</v>
      </c>
      <c r="AH527">
        <f>DY527*AV527*(DT527-DS527*(1000-AV527*DV527)/(1000-AV527*DU527))/(100*DM527)</f>
        <v>0</v>
      </c>
      <c r="AI527">
        <f>1000*DY527*AV527*(DU527-DV527)/(100*DM527*(1000-AV527*DU527))</f>
        <v>0</v>
      </c>
      <c r="AJ527">
        <f>(AK527 - AL527 - DZ527*1E3/(8.314*(EB527+273.15)) * AN527/DY527 * AM527) * DY527/(100*DM527) * (1000 - DV527)/1000</f>
        <v>0</v>
      </c>
      <c r="AK527">
        <v>502.6603486740951</v>
      </c>
      <c r="AL527">
        <v>467.033787878788</v>
      </c>
      <c r="AM527">
        <v>3.164038205543621</v>
      </c>
      <c r="AN527">
        <v>64.96185093379182</v>
      </c>
      <c r="AO527">
        <f>(AQ527 - AP527 + DZ527*1E3/(8.314*(EB527+273.15)) * AS527/DY527 * AR527) * DY527/(100*DM527) * 1000/(1000 - AQ527)</f>
        <v>0</v>
      </c>
      <c r="AP527">
        <v>19.19328120581372</v>
      </c>
      <c r="AQ527">
        <v>24.49013090909091</v>
      </c>
      <c r="AR527">
        <v>-3.43543815288828E-05</v>
      </c>
      <c r="AS527">
        <v>107.1775153864374</v>
      </c>
      <c r="AT527">
        <v>0</v>
      </c>
      <c r="AU527">
        <v>0</v>
      </c>
      <c r="AV527">
        <f>IF(AT527*$H$13&gt;=AX527,1.0,(AX527/(AX527-AT527*$H$13)))</f>
        <v>0</v>
      </c>
      <c r="AW527">
        <f>(AV527-1)*100</f>
        <v>0</v>
      </c>
      <c r="AX527">
        <f>MAX(0,($B$13+$C$13*EG527)/(1+$D$13*EG527)*DZ527/(EB527+273)*$E$13)</f>
        <v>0</v>
      </c>
      <c r="AY527" t="s">
        <v>439</v>
      </c>
      <c r="AZ527" t="s">
        <v>439</v>
      </c>
      <c r="BA527">
        <v>0</v>
      </c>
      <c r="BB527">
        <v>0</v>
      </c>
      <c r="BC527">
        <f>1-BA527/BB527</f>
        <v>0</v>
      </c>
      <c r="BD527">
        <v>0</v>
      </c>
      <c r="BE527" t="s">
        <v>439</v>
      </c>
      <c r="BF527" t="s">
        <v>439</v>
      </c>
      <c r="BG527">
        <v>0</v>
      </c>
      <c r="BH527">
        <v>0</v>
      </c>
      <c r="BI527">
        <f>1-BG527/BH527</f>
        <v>0</v>
      </c>
      <c r="BJ527">
        <v>0.5</v>
      </c>
      <c r="BK527">
        <f>DJ527</f>
        <v>0</v>
      </c>
      <c r="BL527">
        <f>M527</f>
        <v>0</v>
      </c>
      <c r="BM527">
        <f>BI527*BJ527*BK527</f>
        <v>0</v>
      </c>
      <c r="BN527">
        <f>(BL527-BD527)/BK527</f>
        <v>0</v>
      </c>
      <c r="BO527">
        <f>(BB527-BH527)/BH527</f>
        <v>0</v>
      </c>
      <c r="BP527">
        <f>BA527/(BC527+BA527/BH527)</f>
        <v>0</v>
      </c>
      <c r="BQ527" t="s">
        <v>439</v>
      </c>
      <c r="BR527">
        <v>0</v>
      </c>
      <c r="BS527">
        <f>IF(BR527&lt;&gt;0, BR527, BP527)</f>
        <v>0</v>
      </c>
      <c r="BT527">
        <f>1-BS527/BH527</f>
        <v>0</v>
      </c>
      <c r="BU527">
        <f>(BH527-BG527)/(BH527-BS527)</f>
        <v>0</v>
      </c>
      <c r="BV527">
        <f>(BB527-BH527)/(BB527-BS527)</f>
        <v>0</v>
      </c>
      <c r="BW527">
        <f>(BH527-BG527)/(BH527-BA527)</f>
        <v>0</v>
      </c>
      <c r="BX527">
        <f>(BB527-BH527)/(BB527-BA527)</f>
        <v>0</v>
      </c>
      <c r="BY527">
        <f>(BU527*BS527/BG527)</f>
        <v>0</v>
      </c>
      <c r="BZ527">
        <f>(1-BY527)</f>
        <v>0</v>
      </c>
      <c r="DI527">
        <f>$B$11*EH527+$C$11*EI527+$F$11*ET527*(1-EW527)</f>
        <v>0</v>
      </c>
      <c r="DJ527">
        <f>DI527*DK527</f>
        <v>0</v>
      </c>
      <c r="DK527">
        <f>($B$11*$D$9+$C$11*$D$9+$F$11*((FG527+EY527)/MAX(FG527+EY527+FH527, 0.1)*$I$9+FH527/MAX(FG527+EY527+FH527, 0.1)*$J$9))/($B$11+$C$11+$F$11)</f>
        <v>0</v>
      </c>
      <c r="DL527">
        <f>($B$11*$K$9+$C$11*$K$9+$F$11*((FG527+EY527)/MAX(FG527+EY527+FH527, 0.1)*$P$9+FH527/MAX(FG527+EY527+FH527, 0.1)*$Q$9))/($B$11+$C$11+$F$11)</f>
        <v>0</v>
      </c>
      <c r="DM527">
        <v>5.36</v>
      </c>
      <c r="DN527">
        <v>0.5</v>
      </c>
      <c r="DO527" t="s">
        <v>440</v>
      </c>
      <c r="DP527">
        <v>2</v>
      </c>
      <c r="DQ527" t="b">
        <v>1</v>
      </c>
      <c r="DR527">
        <v>1758656747.714286</v>
      </c>
      <c r="DS527">
        <v>433.8608214285714</v>
      </c>
      <c r="DT527">
        <v>477.1841428571428</v>
      </c>
      <c r="DU527">
        <v>24.50152499999999</v>
      </c>
      <c r="DV527">
        <v>19.20503571428571</v>
      </c>
      <c r="DW527">
        <v>433.6777499999999</v>
      </c>
      <c r="DX527">
        <v>24.34454642857143</v>
      </c>
      <c r="DY527">
        <v>499.9755714285715</v>
      </c>
      <c r="DZ527">
        <v>90.40238928571428</v>
      </c>
      <c r="EA527">
        <v>0.03011198571428571</v>
      </c>
      <c r="EB527">
        <v>30.67183571428571</v>
      </c>
      <c r="EC527">
        <v>30.00596428571428</v>
      </c>
      <c r="ED527">
        <v>999.9000000000002</v>
      </c>
      <c r="EE527">
        <v>0</v>
      </c>
      <c r="EF527">
        <v>0</v>
      </c>
      <c r="EG527">
        <v>9999.576785714284</v>
      </c>
      <c r="EH527">
        <v>0</v>
      </c>
      <c r="EI527">
        <v>11.7193</v>
      </c>
      <c r="EJ527">
        <v>-43.32348928571429</v>
      </c>
      <c r="EK527">
        <v>444.7580000000001</v>
      </c>
      <c r="EL527">
        <v>486.5278214285714</v>
      </c>
      <c r="EM527">
        <v>5.296497142857142</v>
      </c>
      <c r="EN527">
        <v>477.1841428571428</v>
      </c>
      <c r="EO527">
        <v>19.20503571428571</v>
      </c>
      <c r="EP527">
        <v>2.2149975</v>
      </c>
      <c r="EQ527">
        <v>1.736181428571429</v>
      </c>
      <c r="ER527">
        <v>19.07119642857143</v>
      </c>
      <c r="ES527">
        <v>15.22375357142857</v>
      </c>
      <c r="ET527">
        <v>2000.005714285714</v>
      </c>
      <c r="EU527">
        <v>0.9799972142857142</v>
      </c>
      <c r="EV527">
        <v>0.020002675</v>
      </c>
      <c r="EW527">
        <v>0</v>
      </c>
      <c r="EX527">
        <v>947.8632142857141</v>
      </c>
      <c r="EY527">
        <v>5.00097</v>
      </c>
      <c r="EZ527">
        <v>19179.85357142857</v>
      </c>
      <c r="FA527">
        <v>16707.60714285714</v>
      </c>
      <c r="FB527">
        <v>40.79207142857143</v>
      </c>
      <c r="FC527">
        <v>41.125</v>
      </c>
      <c r="FD527">
        <v>40.68699999999999</v>
      </c>
      <c r="FE527">
        <v>40.75</v>
      </c>
      <c r="FF527">
        <v>41.39935714285713</v>
      </c>
      <c r="FG527">
        <v>1955.095714285714</v>
      </c>
      <c r="FH527">
        <v>39.91</v>
      </c>
      <c r="FI527">
        <v>0</v>
      </c>
      <c r="FJ527">
        <v>1758656757</v>
      </c>
      <c r="FK527">
        <v>0</v>
      </c>
      <c r="FL527">
        <v>947.9381199999999</v>
      </c>
      <c r="FM527">
        <v>6.232307678157966</v>
      </c>
      <c r="FN527">
        <v>133.8153844122918</v>
      </c>
      <c r="FO527">
        <v>19181.464</v>
      </c>
      <c r="FP527">
        <v>15</v>
      </c>
      <c r="FQ527">
        <v>0</v>
      </c>
      <c r="FR527" t="s">
        <v>441</v>
      </c>
      <c r="FS527">
        <v>1747247426.5</v>
      </c>
      <c r="FT527">
        <v>1747247420.5</v>
      </c>
      <c r="FU527">
        <v>0</v>
      </c>
      <c r="FV527">
        <v>1.027</v>
      </c>
      <c r="FW527">
        <v>0.031</v>
      </c>
      <c r="FX527">
        <v>0.02</v>
      </c>
      <c r="FY527">
        <v>0.05</v>
      </c>
      <c r="FZ527">
        <v>420</v>
      </c>
      <c r="GA527">
        <v>16</v>
      </c>
      <c r="GB527">
        <v>0.01</v>
      </c>
      <c r="GC527">
        <v>0.1</v>
      </c>
      <c r="GD527">
        <v>-41.525115</v>
      </c>
      <c r="GE527">
        <v>-37.53726979362103</v>
      </c>
      <c r="GF527">
        <v>3.745892148043641</v>
      </c>
      <c r="GG527">
        <v>0</v>
      </c>
      <c r="GH527">
        <v>947.8383823529412</v>
      </c>
      <c r="GI527">
        <v>2.549075629424839</v>
      </c>
      <c r="GJ527">
        <v>0.4272588425206765</v>
      </c>
      <c r="GK527">
        <v>-1</v>
      </c>
      <c r="GL527">
        <v>5.288437</v>
      </c>
      <c r="GM527">
        <v>0.1547918949343156</v>
      </c>
      <c r="GN527">
        <v>0.01780451827486495</v>
      </c>
      <c r="GO527">
        <v>0</v>
      </c>
      <c r="GP527">
        <v>0</v>
      </c>
      <c r="GQ527">
        <v>2</v>
      </c>
      <c r="GR527" t="s">
        <v>482</v>
      </c>
      <c r="GS527">
        <v>3.13539</v>
      </c>
      <c r="GT527">
        <v>2.69055</v>
      </c>
      <c r="GU527">
        <v>0.100158</v>
      </c>
      <c r="GV527">
        <v>0.10649</v>
      </c>
      <c r="GW527">
        <v>0.107787</v>
      </c>
      <c r="GX527">
        <v>0.0897796</v>
      </c>
      <c r="GY527">
        <v>28608.2</v>
      </c>
      <c r="GZ527">
        <v>28460.4</v>
      </c>
      <c r="HA527">
        <v>29552.9</v>
      </c>
      <c r="HB527">
        <v>29434.8</v>
      </c>
      <c r="HC527">
        <v>34833.6</v>
      </c>
      <c r="HD527">
        <v>35495.5</v>
      </c>
      <c r="HE527">
        <v>41585.9</v>
      </c>
      <c r="HF527">
        <v>41823.3</v>
      </c>
      <c r="HG527">
        <v>1.92752</v>
      </c>
      <c r="HH527">
        <v>1.87255</v>
      </c>
      <c r="HI527">
        <v>0.09205190000000001</v>
      </c>
      <c r="HJ527">
        <v>0</v>
      </c>
      <c r="HK527">
        <v>28.4972</v>
      </c>
      <c r="HL527">
        <v>999.9</v>
      </c>
      <c r="HM527">
        <v>48.4</v>
      </c>
      <c r="HN527">
        <v>31.3</v>
      </c>
      <c r="HO527">
        <v>24.5674</v>
      </c>
      <c r="HP527">
        <v>61.8904</v>
      </c>
      <c r="HQ527">
        <v>25.8574</v>
      </c>
      <c r="HR527">
        <v>1</v>
      </c>
      <c r="HS527">
        <v>0.06751269999999999</v>
      </c>
      <c r="HT527">
        <v>-0.889368</v>
      </c>
      <c r="HU527">
        <v>20.3368</v>
      </c>
      <c r="HV527">
        <v>5.21654</v>
      </c>
      <c r="HW527">
        <v>12.015</v>
      </c>
      <c r="HX527">
        <v>4.9885</v>
      </c>
      <c r="HY527">
        <v>3.28763</v>
      </c>
      <c r="HZ527">
        <v>9999</v>
      </c>
      <c r="IA527">
        <v>9999</v>
      </c>
      <c r="IB527">
        <v>9999</v>
      </c>
      <c r="IC527">
        <v>999.9</v>
      </c>
      <c r="ID527">
        <v>1.86755</v>
      </c>
      <c r="IE527">
        <v>1.86674</v>
      </c>
      <c r="IF527">
        <v>1.86602</v>
      </c>
      <c r="IG527">
        <v>1.866</v>
      </c>
      <c r="IH527">
        <v>1.86786</v>
      </c>
      <c r="II527">
        <v>1.87027</v>
      </c>
      <c r="IJ527">
        <v>1.86893</v>
      </c>
      <c r="IK527">
        <v>1.87042</v>
      </c>
      <c r="IL527">
        <v>0</v>
      </c>
      <c r="IM527">
        <v>0</v>
      </c>
      <c r="IN527">
        <v>0</v>
      </c>
      <c r="IO527">
        <v>0</v>
      </c>
      <c r="IP527" t="s">
        <v>443</v>
      </c>
      <c r="IQ527" t="s">
        <v>444</v>
      </c>
      <c r="IR527" t="s">
        <v>445</v>
      </c>
      <c r="IS527" t="s">
        <v>445</v>
      </c>
      <c r="IT527" t="s">
        <v>445</v>
      </c>
      <c r="IU527" t="s">
        <v>445</v>
      </c>
      <c r="IV527">
        <v>0</v>
      </c>
      <c r="IW527">
        <v>100</v>
      </c>
      <c r="IX527">
        <v>100</v>
      </c>
      <c r="IY527">
        <v>0.179</v>
      </c>
      <c r="IZ527">
        <v>0.1568</v>
      </c>
      <c r="JA527">
        <v>0.1520806729546384</v>
      </c>
      <c r="JB527">
        <v>0.0003178419753343253</v>
      </c>
      <c r="JC527">
        <v>-6.012475575984678E-07</v>
      </c>
      <c r="JD527">
        <v>7.594320938325871E-11</v>
      </c>
      <c r="JE527">
        <v>-0.06537213769188976</v>
      </c>
      <c r="JF527">
        <v>-0.002779077146552394</v>
      </c>
      <c r="JG527">
        <v>0.0007843295920201409</v>
      </c>
      <c r="JH527">
        <v>-1.211717912536145E-05</v>
      </c>
      <c r="JI527">
        <v>4</v>
      </c>
      <c r="JJ527">
        <v>2338</v>
      </c>
      <c r="JK527">
        <v>1</v>
      </c>
      <c r="JL527">
        <v>27</v>
      </c>
      <c r="JM527">
        <v>190155.5</v>
      </c>
      <c r="JN527">
        <v>190155.6</v>
      </c>
      <c r="JO527">
        <v>1.21582</v>
      </c>
      <c r="JP527">
        <v>2.27905</v>
      </c>
      <c r="JQ527">
        <v>1.39648</v>
      </c>
      <c r="JR527">
        <v>2.34985</v>
      </c>
      <c r="JS527">
        <v>1.49536</v>
      </c>
      <c r="JT527">
        <v>2.57324</v>
      </c>
      <c r="JU527">
        <v>36.3635</v>
      </c>
      <c r="JV527">
        <v>24.0612</v>
      </c>
      <c r="JW527">
        <v>18</v>
      </c>
      <c r="JX527">
        <v>489.972</v>
      </c>
      <c r="JY527">
        <v>445.476</v>
      </c>
      <c r="JZ527">
        <v>29.4662</v>
      </c>
      <c r="KA527">
        <v>28.4533</v>
      </c>
      <c r="KB527">
        <v>30.0003</v>
      </c>
      <c r="KC527">
        <v>28.2794</v>
      </c>
      <c r="KD527">
        <v>28.2103</v>
      </c>
      <c r="KE527">
        <v>24.4542</v>
      </c>
      <c r="KF527">
        <v>27.5431</v>
      </c>
      <c r="KG527">
        <v>52.2638</v>
      </c>
      <c r="KH527">
        <v>29.4607</v>
      </c>
      <c r="KI527">
        <v>527.394</v>
      </c>
      <c r="KJ527">
        <v>19.1813</v>
      </c>
      <c r="KK527">
        <v>101.002</v>
      </c>
      <c r="KL527">
        <v>100.566</v>
      </c>
    </row>
    <row r="528" spans="1:298">
      <c r="A528">
        <v>512</v>
      </c>
      <c r="B528">
        <v>1758656760</v>
      </c>
      <c r="C528">
        <v>15134</v>
      </c>
      <c r="D528" t="s">
        <v>1473</v>
      </c>
      <c r="E528" t="s">
        <v>1474</v>
      </c>
      <c r="F528">
        <v>5</v>
      </c>
      <c r="G528" t="s">
        <v>1412</v>
      </c>
      <c r="H528" t="s">
        <v>437</v>
      </c>
      <c r="I528" t="s">
        <v>438</v>
      </c>
      <c r="J528">
        <v>1758656752.160714</v>
      </c>
      <c r="K528">
        <f>(L528)/1000</f>
        <v>0</v>
      </c>
      <c r="L528">
        <f>IF(DQ528, AO528, AI528)</f>
        <v>0</v>
      </c>
      <c r="M528">
        <f>IF(DQ528, AJ528, AH528)</f>
        <v>0</v>
      </c>
      <c r="N528">
        <f>DS528 - IF(AV528&gt;1, M528*DM528*100.0/(AX528), 0)</f>
        <v>0</v>
      </c>
      <c r="O528">
        <f>((U528-K528/2)*N528-M528)/(U528+K528/2)</f>
        <v>0</v>
      </c>
      <c r="P528">
        <f>O528*(DZ528+EA528)/1000.0</f>
        <v>0</v>
      </c>
      <c r="Q528">
        <f>(DS528 - IF(AV528&gt;1, M528*DM528*100.0/(AX528), 0))*(DZ528+EA528)/1000.0</f>
        <v>0</v>
      </c>
      <c r="R528">
        <f>2.0/((1/T528-1/S528)+SIGN(T528)*SQRT((1/T528-1/S528)*(1/T528-1/S528) + 4*DN528/((DN528+1)*(DN528+1))*(2*1/T528*1/S528-1/S528*1/S528)))</f>
        <v>0</v>
      </c>
      <c r="S528">
        <f>IF(LEFT(DO528,1)&lt;&gt;"0",IF(LEFT(DO528,1)="1",3.0,DP528),$D$5+$E$5*(EG528*DZ528/($K$5*1000))+$F$5*(EG528*DZ528/($K$5*1000))*MAX(MIN(DM528,$J$5),$I$5)*MAX(MIN(DM528,$J$5),$I$5)+$G$5*MAX(MIN(DM528,$J$5),$I$5)*(EG528*DZ528/($K$5*1000))+$H$5*(EG528*DZ528/($K$5*1000))*(EG528*DZ528/($K$5*1000)))</f>
        <v>0</v>
      </c>
      <c r="T528">
        <f>K528*(1000-(1000*0.61365*exp(17.502*X528/(240.97+X528))/(DZ528+EA528)+DU528)/2)/(1000*0.61365*exp(17.502*X528/(240.97+X528))/(DZ528+EA528)-DU528)</f>
        <v>0</v>
      </c>
      <c r="U528">
        <f>1/((DN528+1)/(R528/1.6)+1/(S528/1.37)) + DN528/((DN528+1)/(R528/1.6) + DN528/(S528/1.37))</f>
        <v>0</v>
      </c>
      <c r="V528">
        <f>(DI528*DL528)</f>
        <v>0</v>
      </c>
      <c r="W528">
        <f>(EB528+(V528+2*0.95*5.67E-8*(((EB528+$B$7)+273)^4-(EB528+273)^4)-44100*K528)/(1.84*29.3*S528+8*0.95*5.67E-8*(EB528+273)^3))</f>
        <v>0</v>
      </c>
      <c r="X528">
        <f>($C$7*EC528+$D$7*ED528+$E$7*W528)</f>
        <v>0</v>
      </c>
      <c r="Y528">
        <f>0.61365*exp(17.502*X528/(240.97+X528))</f>
        <v>0</v>
      </c>
      <c r="Z528">
        <f>(AA528/AB528*100)</f>
        <v>0</v>
      </c>
      <c r="AA528">
        <f>DU528*(DZ528+EA528)/1000</f>
        <v>0</v>
      </c>
      <c r="AB528">
        <f>0.61365*exp(17.502*EB528/(240.97+EB528))</f>
        <v>0</v>
      </c>
      <c r="AC528">
        <f>(Y528-DU528*(DZ528+EA528)/1000)</f>
        <v>0</v>
      </c>
      <c r="AD528">
        <f>(-K528*44100)</f>
        <v>0</v>
      </c>
      <c r="AE528">
        <f>2*29.3*S528*0.92*(EB528-X528)</f>
        <v>0</v>
      </c>
      <c r="AF528">
        <f>2*0.95*5.67E-8*(((EB528+$B$7)+273)^4-(X528+273)^4)</f>
        <v>0</v>
      </c>
      <c r="AG528">
        <f>V528+AF528+AD528+AE528</f>
        <v>0</v>
      </c>
      <c r="AH528">
        <f>DY528*AV528*(DT528-DS528*(1000-AV528*DV528)/(1000-AV528*DU528))/(100*DM528)</f>
        <v>0</v>
      </c>
      <c r="AI528">
        <f>1000*DY528*AV528*(DU528-DV528)/(100*DM528*(1000-AV528*DU528))</f>
        <v>0</v>
      </c>
      <c r="AJ528">
        <f>(AK528 - AL528 - DZ528*1E3/(8.314*(EB528+273.15)) * AN528/DY528 * AM528) * DY528/(100*DM528) * (1000 - DV528)/1000</f>
        <v>0</v>
      </c>
      <c r="AK528">
        <v>518.1382770732296</v>
      </c>
      <c r="AL528">
        <v>481.5653333333333</v>
      </c>
      <c r="AM528">
        <v>3.236206615350304</v>
      </c>
      <c r="AN528">
        <v>64.96185093379182</v>
      </c>
      <c r="AO528">
        <f>(AQ528 - AP528 + DZ528*1E3/(8.314*(EB528+273.15)) * AS528/DY528 * AR528) * DY528/(100*DM528) * 1000/(1000 - AQ528)</f>
        <v>0</v>
      </c>
      <c r="AP528">
        <v>19.19369275000728</v>
      </c>
      <c r="AQ528">
        <v>24.48950666666665</v>
      </c>
      <c r="AR528">
        <v>2.513648730518678E-06</v>
      </c>
      <c r="AS528">
        <v>107.1775153864374</v>
      </c>
      <c r="AT528">
        <v>0</v>
      </c>
      <c r="AU528">
        <v>0</v>
      </c>
      <c r="AV528">
        <f>IF(AT528*$H$13&gt;=AX528,1.0,(AX528/(AX528-AT528*$H$13)))</f>
        <v>0</v>
      </c>
      <c r="AW528">
        <f>(AV528-1)*100</f>
        <v>0</v>
      </c>
      <c r="AX528">
        <f>MAX(0,($B$13+$C$13*EG528)/(1+$D$13*EG528)*DZ528/(EB528+273)*$E$13)</f>
        <v>0</v>
      </c>
      <c r="AY528" t="s">
        <v>439</v>
      </c>
      <c r="AZ528" t="s">
        <v>439</v>
      </c>
      <c r="BA528">
        <v>0</v>
      </c>
      <c r="BB528">
        <v>0</v>
      </c>
      <c r="BC528">
        <f>1-BA528/BB528</f>
        <v>0</v>
      </c>
      <c r="BD528">
        <v>0</v>
      </c>
      <c r="BE528" t="s">
        <v>439</v>
      </c>
      <c r="BF528" t="s">
        <v>439</v>
      </c>
      <c r="BG528">
        <v>0</v>
      </c>
      <c r="BH528">
        <v>0</v>
      </c>
      <c r="BI528">
        <f>1-BG528/BH528</f>
        <v>0</v>
      </c>
      <c r="BJ528">
        <v>0.5</v>
      </c>
      <c r="BK528">
        <f>DJ528</f>
        <v>0</v>
      </c>
      <c r="BL528">
        <f>M528</f>
        <v>0</v>
      </c>
      <c r="BM528">
        <f>BI528*BJ528*BK528</f>
        <v>0</v>
      </c>
      <c r="BN528">
        <f>(BL528-BD528)/BK528</f>
        <v>0</v>
      </c>
      <c r="BO528">
        <f>(BB528-BH528)/BH528</f>
        <v>0</v>
      </c>
      <c r="BP528">
        <f>BA528/(BC528+BA528/BH528)</f>
        <v>0</v>
      </c>
      <c r="BQ528" t="s">
        <v>439</v>
      </c>
      <c r="BR528">
        <v>0</v>
      </c>
      <c r="BS528">
        <f>IF(BR528&lt;&gt;0, BR528, BP528)</f>
        <v>0</v>
      </c>
      <c r="BT528">
        <f>1-BS528/BH528</f>
        <v>0</v>
      </c>
      <c r="BU528">
        <f>(BH528-BG528)/(BH528-BS528)</f>
        <v>0</v>
      </c>
      <c r="BV528">
        <f>(BB528-BH528)/(BB528-BS528)</f>
        <v>0</v>
      </c>
      <c r="BW528">
        <f>(BH528-BG528)/(BH528-BA528)</f>
        <v>0</v>
      </c>
      <c r="BX528">
        <f>(BB528-BH528)/(BB528-BA528)</f>
        <v>0</v>
      </c>
      <c r="BY528">
        <f>(BU528*BS528/BG528)</f>
        <v>0</v>
      </c>
      <c r="BZ528">
        <f>(1-BY528)</f>
        <v>0</v>
      </c>
      <c r="DI528">
        <f>$B$11*EH528+$C$11*EI528+$F$11*ET528*(1-EW528)</f>
        <v>0</v>
      </c>
      <c r="DJ528">
        <f>DI528*DK528</f>
        <v>0</v>
      </c>
      <c r="DK528">
        <f>($B$11*$D$9+$C$11*$D$9+$F$11*((FG528+EY528)/MAX(FG528+EY528+FH528, 0.1)*$I$9+FH528/MAX(FG528+EY528+FH528, 0.1)*$J$9))/($B$11+$C$11+$F$11)</f>
        <v>0</v>
      </c>
      <c r="DL528">
        <f>($B$11*$K$9+$C$11*$K$9+$F$11*((FG528+EY528)/MAX(FG528+EY528+FH528, 0.1)*$P$9+FH528/MAX(FG528+EY528+FH528, 0.1)*$Q$9))/($B$11+$C$11+$F$11)</f>
        <v>0</v>
      </c>
      <c r="DM528">
        <v>5.36</v>
      </c>
      <c r="DN528">
        <v>0.5</v>
      </c>
      <c r="DO528" t="s">
        <v>440</v>
      </c>
      <c r="DP528">
        <v>2</v>
      </c>
      <c r="DQ528" t="b">
        <v>1</v>
      </c>
      <c r="DR528">
        <v>1758656752.160714</v>
      </c>
      <c r="DS528">
        <v>447.0365714285714</v>
      </c>
      <c r="DT528">
        <v>492.1165714285715</v>
      </c>
      <c r="DU528">
        <v>24.49535357142858</v>
      </c>
      <c r="DV528">
        <v>19.19510714285714</v>
      </c>
      <c r="DW528">
        <v>446.8557142857143</v>
      </c>
      <c r="DX528">
        <v>24.33845714285714</v>
      </c>
      <c r="DY528">
        <v>500.0118571428572</v>
      </c>
      <c r="DZ528">
        <v>90.40182857142857</v>
      </c>
      <c r="EA528">
        <v>0.030105775</v>
      </c>
      <c r="EB528">
        <v>30.67261428571429</v>
      </c>
      <c r="EC528">
        <v>30.00289285714285</v>
      </c>
      <c r="ED528">
        <v>999.9000000000002</v>
      </c>
      <c r="EE528">
        <v>0</v>
      </c>
      <c r="EF528">
        <v>0</v>
      </c>
      <c r="EG528">
        <v>10005.7875</v>
      </c>
      <c r="EH528">
        <v>0</v>
      </c>
      <c r="EI528">
        <v>11.7193</v>
      </c>
      <c r="EJ528">
        <v>-45.08010357142857</v>
      </c>
      <c r="EK528">
        <v>458.2617500000001</v>
      </c>
      <c r="EL528">
        <v>501.7477142857143</v>
      </c>
      <c r="EM528">
        <v>5.300246785714287</v>
      </c>
      <c r="EN528">
        <v>492.1165714285715</v>
      </c>
      <c r="EO528">
        <v>19.19510714285714</v>
      </c>
      <c r="EP528">
        <v>2.214425357142857</v>
      </c>
      <c r="EQ528">
        <v>1.735273928571429</v>
      </c>
      <c r="ER528">
        <v>19.06705714285714</v>
      </c>
      <c r="ES528">
        <v>15.21561071428572</v>
      </c>
      <c r="ET528">
        <v>1999.989285714285</v>
      </c>
      <c r="EU528">
        <v>0.9799970714285714</v>
      </c>
      <c r="EV528">
        <v>0.02000288571428571</v>
      </c>
      <c r="EW528">
        <v>0</v>
      </c>
      <c r="EX528">
        <v>948.47425</v>
      </c>
      <c r="EY528">
        <v>5.00097</v>
      </c>
      <c r="EZ528">
        <v>19191.78928571428</v>
      </c>
      <c r="FA528">
        <v>16707.45714285714</v>
      </c>
      <c r="FB528">
        <v>40.78764285714286</v>
      </c>
      <c r="FC528">
        <v>41.125</v>
      </c>
      <c r="FD528">
        <v>40.68699999999999</v>
      </c>
      <c r="FE528">
        <v>40.75</v>
      </c>
      <c r="FF528">
        <v>41.39935714285713</v>
      </c>
      <c r="FG528">
        <v>1955.079285714286</v>
      </c>
      <c r="FH528">
        <v>39.91</v>
      </c>
      <c r="FI528">
        <v>0</v>
      </c>
      <c r="FJ528">
        <v>1758656761.2</v>
      </c>
      <c r="FK528">
        <v>0</v>
      </c>
      <c r="FL528">
        <v>948.5370000000001</v>
      </c>
      <c r="FM528">
        <v>10.42700855068625</v>
      </c>
      <c r="FN528">
        <v>228.3316241506552</v>
      </c>
      <c r="FO528">
        <v>19193.15769230769</v>
      </c>
      <c r="FP528">
        <v>15</v>
      </c>
      <c r="FQ528">
        <v>0</v>
      </c>
      <c r="FR528" t="s">
        <v>441</v>
      </c>
      <c r="FS528">
        <v>1747247426.5</v>
      </c>
      <c r="FT528">
        <v>1747247420.5</v>
      </c>
      <c r="FU528">
        <v>0</v>
      </c>
      <c r="FV528">
        <v>1.027</v>
      </c>
      <c r="FW528">
        <v>0.031</v>
      </c>
      <c r="FX528">
        <v>0.02</v>
      </c>
      <c r="FY528">
        <v>0.05</v>
      </c>
      <c r="FZ528">
        <v>420</v>
      </c>
      <c r="GA528">
        <v>16</v>
      </c>
      <c r="GB528">
        <v>0.01</v>
      </c>
      <c r="GC528">
        <v>0.1</v>
      </c>
      <c r="GD528">
        <v>-43.76950000000001</v>
      </c>
      <c r="GE528">
        <v>-25.00405103189484</v>
      </c>
      <c r="GF528">
        <v>2.466385592724707</v>
      </c>
      <c r="GG528">
        <v>0</v>
      </c>
      <c r="GH528">
        <v>948.1598823529412</v>
      </c>
      <c r="GI528">
        <v>6.614270433137918</v>
      </c>
      <c r="GJ528">
        <v>0.7664494060546476</v>
      </c>
      <c r="GK528">
        <v>-1</v>
      </c>
      <c r="GL528">
        <v>5.294948499999999</v>
      </c>
      <c r="GM528">
        <v>0.05972465290804679</v>
      </c>
      <c r="GN528">
        <v>0.01206177175003735</v>
      </c>
      <c r="GO528">
        <v>1</v>
      </c>
      <c r="GP528">
        <v>1</v>
      </c>
      <c r="GQ528">
        <v>2</v>
      </c>
      <c r="GR528" t="s">
        <v>442</v>
      </c>
      <c r="GS528">
        <v>3.13553</v>
      </c>
      <c r="GT528">
        <v>2.69032</v>
      </c>
      <c r="GU528">
        <v>0.102466</v>
      </c>
      <c r="GV528">
        <v>0.108813</v>
      </c>
      <c r="GW528">
        <v>0.107787</v>
      </c>
      <c r="GX528">
        <v>0.0897787</v>
      </c>
      <c r="GY528">
        <v>28534.7</v>
      </c>
      <c r="GZ528">
        <v>28386</v>
      </c>
      <c r="HA528">
        <v>29552.9</v>
      </c>
      <c r="HB528">
        <v>29434.4</v>
      </c>
      <c r="HC528">
        <v>34833.4</v>
      </c>
      <c r="HD528">
        <v>35495.2</v>
      </c>
      <c r="HE528">
        <v>41585.6</v>
      </c>
      <c r="HF528">
        <v>41822.9</v>
      </c>
      <c r="HG528">
        <v>1.92755</v>
      </c>
      <c r="HH528">
        <v>1.8727</v>
      </c>
      <c r="HI528">
        <v>0.09234249999999999</v>
      </c>
      <c r="HJ528">
        <v>0</v>
      </c>
      <c r="HK528">
        <v>28.5001</v>
      </c>
      <c r="HL528">
        <v>999.9</v>
      </c>
      <c r="HM528">
        <v>48.4</v>
      </c>
      <c r="HN528">
        <v>31.3</v>
      </c>
      <c r="HO528">
        <v>24.5695</v>
      </c>
      <c r="HP528">
        <v>62.1404</v>
      </c>
      <c r="HQ528">
        <v>25.7732</v>
      </c>
      <c r="HR528">
        <v>1</v>
      </c>
      <c r="HS528">
        <v>0.0675</v>
      </c>
      <c r="HT528">
        <v>-0.894401</v>
      </c>
      <c r="HU528">
        <v>20.3366</v>
      </c>
      <c r="HV528">
        <v>5.21774</v>
      </c>
      <c r="HW528">
        <v>12.0143</v>
      </c>
      <c r="HX528">
        <v>4.98895</v>
      </c>
      <c r="HY528">
        <v>3.2878</v>
      </c>
      <c r="HZ528">
        <v>9999</v>
      </c>
      <c r="IA528">
        <v>9999</v>
      </c>
      <c r="IB528">
        <v>9999</v>
      </c>
      <c r="IC528">
        <v>999.9</v>
      </c>
      <c r="ID528">
        <v>1.86756</v>
      </c>
      <c r="IE528">
        <v>1.86672</v>
      </c>
      <c r="IF528">
        <v>1.86603</v>
      </c>
      <c r="IG528">
        <v>1.866</v>
      </c>
      <c r="IH528">
        <v>1.86787</v>
      </c>
      <c r="II528">
        <v>1.87028</v>
      </c>
      <c r="IJ528">
        <v>1.86896</v>
      </c>
      <c r="IK528">
        <v>1.87042</v>
      </c>
      <c r="IL528">
        <v>0</v>
      </c>
      <c r="IM528">
        <v>0</v>
      </c>
      <c r="IN528">
        <v>0</v>
      </c>
      <c r="IO528">
        <v>0</v>
      </c>
      <c r="IP528" t="s">
        <v>443</v>
      </c>
      <c r="IQ528" t="s">
        <v>444</v>
      </c>
      <c r="IR528" t="s">
        <v>445</v>
      </c>
      <c r="IS528" t="s">
        <v>445</v>
      </c>
      <c r="IT528" t="s">
        <v>445</v>
      </c>
      <c r="IU528" t="s">
        <v>445</v>
      </c>
      <c r="IV528">
        <v>0</v>
      </c>
      <c r="IW528">
        <v>100</v>
      </c>
      <c r="IX528">
        <v>100</v>
      </c>
      <c r="IY528">
        <v>0.176</v>
      </c>
      <c r="IZ528">
        <v>0.1568</v>
      </c>
      <c r="JA528">
        <v>0.1520806729546384</v>
      </c>
      <c r="JB528">
        <v>0.0003178419753343253</v>
      </c>
      <c r="JC528">
        <v>-6.012475575984678E-07</v>
      </c>
      <c r="JD528">
        <v>7.594320938325871E-11</v>
      </c>
      <c r="JE528">
        <v>-0.06537213769188976</v>
      </c>
      <c r="JF528">
        <v>-0.002779077146552394</v>
      </c>
      <c r="JG528">
        <v>0.0007843295920201409</v>
      </c>
      <c r="JH528">
        <v>-1.211717912536145E-05</v>
      </c>
      <c r="JI528">
        <v>4</v>
      </c>
      <c r="JJ528">
        <v>2338</v>
      </c>
      <c r="JK528">
        <v>1</v>
      </c>
      <c r="JL528">
        <v>27</v>
      </c>
      <c r="JM528">
        <v>190155.6</v>
      </c>
      <c r="JN528">
        <v>190155.7</v>
      </c>
      <c r="JO528">
        <v>1.24634</v>
      </c>
      <c r="JP528">
        <v>2.27295</v>
      </c>
      <c r="JQ528">
        <v>1.39648</v>
      </c>
      <c r="JR528">
        <v>2.35107</v>
      </c>
      <c r="JS528">
        <v>1.49536</v>
      </c>
      <c r="JT528">
        <v>2.57202</v>
      </c>
      <c r="JU528">
        <v>36.3635</v>
      </c>
      <c r="JV528">
        <v>24.07</v>
      </c>
      <c r="JW528">
        <v>18</v>
      </c>
      <c r="JX528">
        <v>489.998</v>
      </c>
      <c r="JY528">
        <v>445.568</v>
      </c>
      <c r="JZ528">
        <v>29.461</v>
      </c>
      <c r="KA528">
        <v>28.4535</v>
      </c>
      <c r="KB528">
        <v>30.0002</v>
      </c>
      <c r="KC528">
        <v>28.2808</v>
      </c>
      <c r="KD528">
        <v>28.2103</v>
      </c>
      <c r="KE528">
        <v>25.0152</v>
      </c>
      <c r="KF528">
        <v>27.5431</v>
      </c>
      <c r="KG528">
        <v>52.2638</v>
      </c>
      <c r="KH528">
        <v>29.466</v>
      </c>
      <c r="KI528">
        <v>540.756</v>
      </c>
      <c r="KJ528">
        <v>19.1699</v>
      </c>
      <c r="KK528">
        <v>101.002</v>
      </c>
      <c r="KL528">
        <v>100.565</v>
      </c>
    </row>
    <row r="529" spans="1:298">
      <c r="A529">
        <v>513</v>
      </c>
      <c r="B529">
        <v>1758656765</v>
      </c>
      <c r="C529">
        <v>15139</v>
      </c>
      <c r="D529" t="s">
        <v>1475</v>
      </c>
      <c r="E529" t="s">
        <v>1476</v>
      </c>
      <c r="F529">
        <v>5</v>
      </c>
      <c r="G529" t="s">
        <v>1412</v>
      </c>
      <c r="H529" t="s">
        <v>437</v>
      </c>
      <c r="I529" t="s">
        <v>438</v>
      </c>
      <c r="J529">
        <v>1758656757.462963</v>
      </c>
      <c r="K529">
        <f>(L529)/1000</f>
        <v>0</v>
      </c>
      <c r="L529">
        <f>IF(DQ529, AO529, AI529)</f>
        <v>0</v>
      </c>
      <c r="M529">
        <f>IF(DQ529, AJ529, AH529)</f>
        <v>0</v>
      </c>
      <c r="N529">
        <f>DS529 - IF(AV529&gt;1, M529*DM529*100.0/(AX529), 0)</f>
        <v>0</v>
      </c>
      <c r="O529">
        <f>((U529-K529/2)*N529-M529)/(U529+K529/2)</f>
        <v>0</v>
      </c>
      <c r="P529">
        <f>O529*(DZ529+EA529)/1000.0</f>
        <v>0</v>
      </c>
      <c r="Q529">
        <f>(DS529 - IF(AV529&gt;1, M529*DM529*100.0/(AX529), 0))*(DZ529+EA529)/1000.0</f>
        <v>0</v>
      </c>
      <c r="R529">
        <f>2.0/((1/T529-1/S529)+SIGN(T529)*SQRT((1/T529-1/S529)*(1/T529-1/S529) + 4*DN529/((DN529+1)*(DN529+1))*(2*1/T529*1/S529-1/S529*1/S529)))</f>
        <v>0</v>
      </c>
      <c r="S529">
        <f>IF(LEFT(DO529,1)&lt;&gt;"0",IF(LEFT(DO529,1)="1",3.0,DP529),$D$5+$E$5*(EG529*DZ529/($K$5*1000))+$F$5*(EG529*DZ529/($K$5*1000))*MAX(MIN(DM529,$J$5),$I$5)*MAX(MIN(DM529,$J$5),$I$5)+$G$5*MAX(MIN(DM529,$J$5),$I$5)*(EG529*DZ529/($K$5*1000))+$H$5*(EG529*DZ529/($K$5*1000))*(EG529*DZ529/($K$5*1000)))</f>
        <v>0</v>
      </c>
      <c r="T529">
        <f>K529*(1000-(1000*0.61365*exp(17.502*X529/(240.97+X529))/(DZ529+EA529)+DU529)/2)/(1000*0.61365*exp(17.502*X529/(240.97+X529))/(DZ529+EA529)-DU529)</f>
        <v>0</v>
      </c>
      <c r="U529">
        <f>1/((DN529+1)/(R529/1.6)+1/(S529/1.37)) + DN529/((DN529+1)/(R529/1.6) + DN529/(S529/1.37))</f>
        <v>0</v>
      </c>
      <c r="V529">
        <f>(DI529*DL529)</f>
        <v>0</v>
      </c>
      <c r="W529">
        <f>(EB529+(V529+2*0.95*5.67E-8*(((EB529+$B$7)+273)^4-(EB529+273)^4)-44100*K529)/(1.84*29.3*S529+8*0.95*5.67E-8*(EB529+273)^3))</f>
        <v>0</v>
      </c>
      <c r="X529">
        <f>($C$7*EC529+$D$7*ED529+$E$7*W529)</f>
        <v>0</v>
      </c>
      <c r="Y529">
        <f>0.61365*exp(17.502*X529/(240.97+X529))</f>
        <v>0</v>
      </c>
      <c r="Z529">
        <f>(AA529/AB529*100)</f>
        <v>0</v>
      </c>
      <c r="AA529">
        <f>DU529*(DZ529+EA529)/1000</f>
        <v>0</v>
      </c>
      <c r="AB529">
        <f>0.61365*exp(17.502*EB529/(240.97+EB529))</f>
        <v>0</v>
      </c>
      <c r="AC529">
        <f>(Y529-DU529*(DZ529+EA529)/1000)</f>
        <v>0</v>
      </c>
      <c r="AD529">
        <f>(-K529*44100)</f>
        <v>0</v>
      </c>
      <c r="AE529">
        <f>2*29.3*S529*0.92*(EB529-X529)</f>
        <v>0</v>
      </c>
      <c r="AF529">
        <f>2*0.95*5.67E-8*(((EB529+$B$7)+273)^4-(X529+273)^4)</f>
        <v>0</v>
      </c>
      <c r="AG529">
        <f>V529+AF529+AD529+AE529</f>
        <v>0</v>
      </c>
      <c r="AH529">
        <f>DY529*AV529*(DT529-DS529*(1000-AV529*DV529)/(1000-AV529*DU529))/(100*DM529)</f>
        <v>0</v>
      </c>
      <c r="AI529">
        <f>1000*DY529*AV529*(DU529-DV529)/(100*DM529*(1000-AV529*DU529))</f>
        <v>0</v>
      </c>
      <c r="AJ529">
        <f>(AK529 - AL529 - DZ529*1E3/(8.314*(EB529+273.15)) * AN529/DY529 * AM529) * DY529/(100*DM529) * (1000 - DV529)/1000</f>
        <v>0</v>
      </c>
      <c r="AK529">
        <v>535.3241255832899</v>
      </c>
      <c r="AL529">
        <v>497.8420303030302</v>
      </c>
      <c r="AM529">
        <v>3.256253180337898</v>
      </c>
      <c r="AN529">
        <v>64.96185093379182</v>
      </c>
      <c r="AO529">
        <f>(AQ529 - AP529 + DZ529*1E3/(8.314*(EB529+273.15)) * AS529/DY529 * AR529) * DY529/(100*DM529) * 1000/(1000 - AQ529)</f>
        <v>0</v>
      </c>
      <c r="AP529">
        <v>19.19388114003747</v>
      </c>
      <c r="AQ529">
        <v>24.48513515151513</v>
      </c>
      <c r="AR529">
        <v>-2.26634541159931E-05</v>
      </c>
      <c r="AS529">
        <v>107.1775153864374</v>
      </c>
      <c r="AT529">
        <v>0</v>
      </c>
      <c r="AU529">
        <v>0</v>
      </c>
      <c r="AV529">
        <f>IF(AT529*$H$13&gt;=AX529,1.0,(AX529/(AX529-AT529*$H$13)))</f>
        <v>0</v>
      </c>
      <c r="AW529">
        <f>(AV529-1)*100</f>
        <v>0</v>
      </c>
      <c r="AX529">
        <f>MAX(0,($B$13+$C$13*EG529)/(1+$D$13*EG529)*DZ529/(EB529+273)*$E$13)</f>
        <v>0</v>
      </c>
      <c r="AY529" t="s">
        <v>439</v>
      </c>
      <c r="AZ529" t="s">
        <v>439</v>
      </c>
      <c r="BA529">
        <v>0</v>
      </c>
      <c r="BB529">
        <v>0</v>
      </c>
      <c r="BC529">
        <f>1-BA529/BB529</f>
        <v>0</v>
      </c>
      <c r="BD529">
        <v>0</v>
      </c>
      <c r="BE529" t="s">
        <v>439</v>
      </c>
      <c r="BF529" t="s">
        <v>439</v>
      </c>
      <c r="BG529">
        <v>0</v>
      </c>
      <c r="BH529">
        <v>0</v>
      </c>
      <c r="BI529">
        <f>1-BG529/BH529</f>
        <v>0</v>
      </c>
      <c r="BJ529">
        <v>0.5</v>
      </c>
      <c r="BK529">
        <f>DJ529</f>
        <v>0</v>
      </c>
      <c r="BL529">
        <f>M529</f>
        <v>0</v>
      </c>
      <c r="BM529">
        <f>BI529*BJ529*BK529</f>
        <v>0</v>
      </c>
      <c r="BN529">
        <f>(BL529-BD529)/BK529</f>
        <v>0</v>
      </c>
      <c r="BO529">
        <f>(BB529-BH529)/BH529</f>
        <v>0</v>
      </c>
      <c r="BP529">
        <f>BA529/(BC529+BA529/BH529)</f>
        <v>0</v>
      </c>
      <c r="BQ529" t="s">
        <v>439</v>
      </c>
      <c r="BR529">
        <v>0</v>
      </c>
      <c r="BS529">
        <f>IF(BR529&lt;&gt;0, BR529, BP529)</f>
        <v>0</v>
      </c>
      <c r="BT529">
        <f>1-BS529/BH529</f>
        <v>0</v>
      </c>
      <c r="BU529">
        <f>(BH529-BG529)/(BH529-BS529)</f>
        <v>0</v>
      </c>
      <c r="BV529">
        <f>(BB529-BH529)/(BB529-BS529)</f>
        <v>0</v>
      </c>
      <c r="BW529">
        <f>(BH529-BG529)/(BH529-BA529)</f>
        <v>0</v>
      </c>
      <c r="BX529">
        <f>(BB529-BH529)/(BB529-BA529)</f>
        <v>0</v>
      </c>
      <c r="BY529">
        <f>(BU529*BS529/BG529)</f>
        <v>0</v>
      </c>
      <c r="BZ529">
        <f>(1-BY529)</f>
        <v>0</v>
      </c>
      <c r="DI529">
        <f>$B$11*EH529+$C$11*EI529+$F$11*ET529*(1-EW529)</f>
        <v>0</v>
      </c>
      <c r="DJ529">
        <f>DI529*DK529</f>
        <v>0</v>
      </c>
      <c r="DK529">
        <f>($B$11*$D$9+$C$11*$D$9+$F$11*((FG529+EY529)/MAX(FG529+EY529+FH529, 0.1)*$I$9+FH529/MAX(FG529+EY529+FH529, 0.1)*$J$9))/($B$11+$C$11+$F$11)</f>
        <v>0</v>
      </c>
      <c r="DL529">
        <f>($B$11*$K$9+$C$11*$K$9+$F$11*((FG529+EY529)/MAX(FG529+EY529+FH529, 0.1)*$P$9+FH529/MAX(FG529+EY529+FH529, 0.1)*$Q$9))/($B$11+$C$11+$F$11)</f>
        <v>0</v>
      </c>
      <c r="DM529">
        <v>5.36</v>
      </c>
      <c r="DN529">
        <v>0.5</v>
      </c>
      <c r="DO529" t="s">
        <v>440</v>
      </c>
      <c r="DP529">
        <v>2</v>
      </c>
      <c r="DQ529" t="b">
        <v>1</v>
      </c>
      <c r="DR529">
        <v>1758656757.462963</v>
      </c>
      <c r="DS529">
        <v>463.4174814814814</v>
      </c>
      <c r="DT529">
        <v>509.9663333333334</v>
      </c>
      <c r="DU529">
        <v>24.49008148148149</v>
      </c>
      <c r="DV529">
        <v>19.19374814814815</v>
      </c>
      <c r="DW529">
        <v>463.2396296296296</v>
      </c>
      <c r="DX529">
        <v>24.33325185185185</v>
      </c>
      <c r="DY529">
        <v>500.0206296296296</v>
      </c>
      <c r="DZ529">
        <v>90.40113333333335</v>
      </c>
      <c r="EA529">
        <v>0.0301075925925926</v>
      </c>
      <c r="EB529">
        <v>30.67362222222222</v>
      </c>
      <c r="EC529">
        <v>30.00319259259259</v>
      </c>
      <c r="ED529">
        <v>999.9000000000001</v>
      </c>
      <c r="EE529">
        <v>0</v>
      </c>
      <c r="EF529">
        <v>0</v>
      </c>
      <c r="EG529">
        <v>10006.44259259259</v>
      </c>
      <c r="EH529">
        <v>0</v>
      </c>
      <c r="EI529">
        <v>11.7193</v>
      </c>
      <c r="EJ529">
        <v>-46.5489</v>
      </c>
      <c r="EK529">
        <v>475.0514814814815</v>
      </c>
      <c r="EL529">
        <v>519.9460370370371</v>
      </c>
      <c r="EM529">
        <v>5.296329629629631</v>
      </c>
      <c r="EN529">
        <v>509.9663333333334</v>
      </c>
      <c r="EO529">
        <v>19.19374814814815</v>
      </c>
      <c r="EP529">
        <v>2.213931851851852</v>
      </c>
      <c r="EQ529">
        <v>1.735136296296296</v>
      </c>
      <c r="ER529">
        <v>19.06347777777778</v>
      </c>
      <c r="ES529">
        <v>15.2143962962963</v>
      </c>
      <c r="ET529">
        <v>2000.01037037037</v>
      </c>
      <c r="EU529">
        <v>0.9799971851851851</v>
      </c>
      <c r="EV529">
        <v>0.02000271481481481</v>
      </c>
      <c r="EW529">
        <v>0</v>
      </c>
      <c r="EX529">
        <v>949.6290740740739</v>
      </c>
      <c r="EY529">
        <v>5.00097</v>
      </c>
      <c r="EZ529">
        <v>19216.71481481482</v>
      </c>
      <c r="FA529">
        <v>16707.64814814815</v>
      </c>
      <c r="FB529">
        <v>40.77755555555555</v>
      </c>
      <c r="FC529">
        <v>41.125</v>
      </c>
      <c r="FD529">
        <v>40.68699999999999</v>
      </c>
      <c r="FE529">
        <v>40.75</v>
      </c>
      <c r="FF529">
        <v>41.39107407407408</v>
      </c>
      <c r="FG529">
        <v>1955.100370370371</v>
      </c>
      <c r="FH529">
        <v>39.91</v>
      </c>
      <c r="FI529">
        <v>0</v>
      </c>
      <c r="FJ529">
        <v>1758656766</v>
      </c>
      <c r="FK529">
        <v>0</v>
      </c>
      <c r="FL529">
        <v>949.5702692307691</v>
      </c>
      <c r="FM529">
        <v>16.52112818065822</v>
      </c>
      <c r="FN529">
        <v>332.2222217136303</v>
      </c>
      <c r="FO529">
        <v>19215.64230769231</v>
      </c>
      <c r="FP529">
        <v>15</v>
      </c>
      <c r="FQ529">
        <v>0</v>
      </c>
      <c r="FR529" t="s">
        <v>441</v>
      </c>
      <c r="FS529">
        <v>1747247426.5</v>
      </c>
      <c r="FT529">
        <v>1747247420.5</v>
      </c>
      <c r="FU529">
        <v>0</v>
      </c>
      <c r="FV529">
        <v>1.027</v>
      </c>
      <c r="FW529">
        <v>0.031</v>
      </c>
      <c r="FX529">
        <v>0.02</v>
      </c>
      <c r="FY529">
        <v>0.05</v>
      </c>
      <c r="FZ529">
        <v>420</v>
      </c>
      <c r="GA529">
        <v>16</v>
      </c>
      <c r="GB529">
        <v>0.01</v>
      </c>
      <c r="GC529">
        <v>0.1</v>
      </c>
      <c r="GD529">
        <v>-45.65959512195122</v>
      </c>
      <c r="GE529">
        <v>-16.74226620209062</v>
      </c>
      <c r="GF529">
        <v>1.67177389852249</v>
      </c>
      <c r="GG529">
        <v>0</v>
      </c>
      <c r="GH529">
        <v>949.1459411764706</v>
      </c>
      <c r="GI529">
        <v>13.16015278871057</v>
      </c>
      <c r="GJ529">
        <v>1.343873307692377</v>
      </c>
      <c r="GK529">
        <v>-1</v>
      </c>
      <c r="GL529">
        <v>5.298804390243903</v>
      </c>
      <c r="GM529">
        <v>-0.04467449477351555</v>
      </c>
      <c r="GN529">
        <v>0.004729724402212114</v>
      </c>
      <c r="GO529">
        <v>1</v>
      </c>
      <c r="GP529">
        <v>1</v>
      </c>
      <c r="GQ529">
        <v>2</v>
      </c>
      <c r="GR529" t="s">
        <v>442</v>
      </c>
      <c r="GS529">
        <v>3.13549</v>
      </c>
      <c r="GT529">
        <v>2.69031</v>
      </c>
      <c r="GU529">
        <v>0.105008</v>
      </c>
      <c r="GV529">
        <v>0.11136</v>
      </c>
      <c r="GW529">
        <v>0.107766</v>
      </c>
      <c r="GX529">
        <v>0.08978</v>
      </c>
      <c r="GY529">
        <v>28453.8</v>
      </c>
      <c r="GZ529">
        <v>28305.2</v>
      </c>
      <c r="HA529">
        <v>29552.7</v>
      </c>
      <c r="HB529">
        <v>29434.7</v>
      </c>
      <c r="HC529">
        <v>34834</v>
      </c>
      <c r="HD529">
        <v>35495.2</v>
      </c>
      <c r="HE529">
        <v>41585.3</v>
      </c>
      <c r="HF529">
        <v>41822.9</v>
      </c>
      <c r="HG529">
        <v>1.92765</v>
      </c>
      <c r="HH529">
        <v>1.87252</v>
      </c>
      <c r="HI529">
        <v>0.091847</v>
      </c>
      <c r="HJ529">
        <v>0</v>
      </c>
      <c r="HK529">
        <v>28.5032</v>
      </c>
      <c r="HL529">
        <v>999.9</v>
      </c>
      <c r="HM529">
        <v>48.3</v>
      </c>
      <c r="HN529">
        <v>31.3</v>
      </c>
      <c r="HO529">
        <v>24.5178</v>
      </c>
      <c r="HP529">
        <v>61.9104</v>
      </c>
      <c r="HQ529">
        <v>25.8534</v>
      </c>
      <c r="HR529">
        <v>1</v>
      </c>
      <c r="HS529">
        <v>0.067815</v>
      </c>
      <c r="HT529">
        <v>-0.910193</v>
      </c>
      <c r="HU529">
        <v>20.3365</v>
      </c>
      <c r="HV529">
        <v>5.21699</v>
      </c>
      <c r="HW529">
        <v>12.0156</v>
      </c>
      <c r="HX529">
        <v>4.98905</v>
      </c>
      <c r="HY529">
        <v>3.28785</v>
      </c>
      <c r="HZ529">
        <v>9999</v>
      </c>
      <c r="IA529">
        <v>9999</v>
      </c>
      <c r="IB529">
        <v>9999</v>
      </c>
      <c r="IC529">
        <v>999.9</v>
      </c>
      <c r="ID529">
        <v>1.86759</v>
      </c>
      <c r="IE529">
        <v>1.8667</v>
      </c>
      <c r="IF529">
        <v>1.866</v>
      </c>
      <c r="IG529">
        <v>1.866</v>
      </c>
      <c r="IH529">
        <v>1.86784</v>
      </c>
      <c r="II529">
        <v>1.87027</v>
      </c>
      <c r="IJ529">
        <v>1.86893</v>
      </c>
      <c r="IK529">
        <v>1.87042</v>
      </c>
      <c r="IL529">
        <v>0</v>
      </c>
      <c r="IM529">
        <v>0</v>
      </c>
      <c r="IN529">
        <v>0</v>
      </c>
      <c r="IO529">
        <v>0</v>
      </c>
      <c r="IP529" t="s">
        <v>443</v>
      </c>
      <c r="IQ529" t="s">
        <v>444</v>
      </c>
      <c r="IR529" t="s">
        <v>445</v>
      </c>
      <c r="IS529" t="s">
        <v>445</v>
      </c>
      <c r="IT529" t="s">
        <v>445</v>
      </c>
      <c r="IU529" t="s">
        <v>445</v>
      </c>
      <c r="IV529">
        <v>0</v>
      </c>
      <c r="IW529">
        <v>100</v>
      </c>
      <c r="IX529">
        <v>100</v>
      </c>
      <c r="IY529">
        <v>0.173</v>
      </c>
      <c r="IZ529">
        <v>0.1567</v>
      </c>
      <c r="JA529">
        <v>0.1520806729546384</v>
      </c>
      <c r="JB529">
        <v>0.0003178419753343253</v>
      </c>
      <c r="JC529">
        <v>-6.012475575984678E-07</v>
      </c>
      <c r="JD529">
        <v>7.594320938325871E-11</v>
      </c>
      <c r="JE529">
        <v>-0.06537213769188976</v>
      </c>
      <c r="JF529">
        <v>-0.002779077146552394</v>
      </c>
      <c r="JG529">
        <v>0.0007843295920201409</v>
      </c>
      <c r="JH529">
        <v>-1.211717912536145E-05</v>
      </c>
      <c r="JI529">
        <v>4</v>
      </c>
      <c r="JJ529">
        <v>2338</v>
      </c>
      <c r="JK529">
        <v>1</v>
      </c>
      <c r="JL529">
        <v>27</v>
      </c>
      <c r="JM529">
        <v>190155.6</v>
      </c>
      <c r="JN529">
        <v>190155.7</v>
      </c>
      <c r="JO529">
        <v>1.27686</v>
      </c>
      <c r="JP529">
        <v>2.27051</v>
      </c>
      <c r="JQ529">
        <v>1.39771</v>
      </c>
      <c r="JR529">
        <v>2.34863</v>
      </c>
      <c r="JS529">
        <v>1.49536</v>
      </c>
      <c r="JT529">
        <v>2.61597</v>
      </c>
      <c r="JU529">
        <v>36.3635</v>
      </c>
      <c r="JV529">
        <v>24.07</v>
      </c>
      <c r="JW529">
        <v>18</v>
      </c>
      <c r="JX529">
        <v>490.071</v>
      </c>
      <c r="JY529">
        <v>445.469</v>
      </c>
      <c r="JZ529">
        <v>29.464</v>
      </c>
      <c r="KA529">
        <v>28.456</v>
      </c>
      <c r="KB529">
        <v>30.0003</v>
      </c>
      <c r="KC529">
        <v>28.2819</v>
      </c>
      <c r="KD529">
        <v>28.2115</v>
      </c>
      <c r="KE529">
        <v>25.6018</v>
      </c>
      <c r="KF529">
        <v>27.5431</v>
      </c>
      <c r="KG529">
        <v>52.2638</v>
      </c>
      <c r="KH529">
        <v>29.4646</v>
      </c>
      <c r="KI529">
        <v>554.147</v>
      </c>
      <c r="KJ529">
        <v>19.1764</v>
      </c>
      <c r="KK529">
        <v>101.001</v>
      </c>
      <c r="KL529">
        <v>100.565</v>
      </c>
    </row>
    <row r="530" spans="1:298">
      <c r="A530">
        <v>514</v>
      </c>
      <c r="B530">
        <v>1758656770</v>
      </c>
      <c r="C530">
        <v>15144</v>
      </c>
      <c r="D530" t="s">
        <v>1477</v>
      </c>
      <c r="E530" t="s">
        <v>1478</v>
      </c>
      <c r="F530">
        <v>5</v>
      </c>
      <c r="G530" t="s">
        <v>1412</v>
      </c>
      <c r="H530" t="s">
        <v>437</v>
      </c>
      <c r="I530" t="s">
        <v>438</v>
      </c>
      <c r="J530">
        <v>1758656762.481482</v>
      </c>
      <c r="K530">
        <f>(L530)/1000</f>
        <v>0</v>
      </c>
      <c r="L530">
        <f>IF(DQ530, AO530, AI530)</f>
        <v>0</v>
      </c>
      <c r="M530">
        <f>IF(DQ530, AJ530, AH530)</f>
        <v>0</v>
      </c>
      <c r="N530">
        <f>DS530 - IF(AV530&gt;1, M530*DM530*100.0/(AX530), 0)</f>
        <v>0</v>
      </c>
      <c r="O530">
        <f>((U530-K530/2)*N530-M530)/(U530+K530/2)</f>
        <v>0</v>
      </c>
      <c r="P530">
        <f>O530*(DZ530+EA530)/1000.0</f>
        <v>0</v>
      </c>
      <c r="Q530">
        <f>(DS530 - IF(AV530&gt;1, M530*DM530*100.0/(AX530), 0))*(DZ530+EA530)/1000.0</f>
        <v>0</v>
      </c>
      <c r="R530">
        <f>2.0/((1/T530-1/S530)+SIGN(T530)*SQRT((1/T530-1/S530)*(1/T530-1/S530) + 4*DN530/((DN530+1)*(DN530+1))*(2*1/T530*1/S530-1/S530*1/S530)))</f>
        <v>0</v>
      </c>
      <c r="S530">
        <f>IF(LEFT(DO530,1)&lt;&gt;"0",IF(LEFT(DO530,1)="1",3.0,DP530),$D$5+$E$5*(EG530*DZ530/($K$5*1000))+$F$5*(EG530*DZ530/($K$5*1000))*MAX(MIN(DM530,$J$5),$I$5)*MAX(MIN(DM530,$J$5),$I$5)+$G$5*MAX(MIN(DM530,$J$5),$I$5)*(EG530*DZ530/($K$5*1000))+$H$5*(EG530*DZ530/($K$5*1000))*(EG530*DZ530/($K$5*1000)))</f>
        <v>0</v>
      </c>
      <c r="T530">
        <f>K530*(1000-(1000*0.61365*exp(17.502*X530/(240.97+X530))/(DZ530+EA530)+DU530)/2)/(1000*0.61365*exp(17.502*X530/(240.97+X530))/(DZ530+EA530)-DU530)</f>
        <v>0</v>
      </c>
      <c r="U530">
        <f>1/((DN530+1)/(R530/1.6)+1/(S530/1.37)) + DN530/((DN530+1)/(R530/1.6) + DN530/(S530/1.37))</f>
        <v>0</v>
      </c>
      <c r="V530">
        <f>(DI530*DL530)</f>
        <v>0</v>
      </c>
      <c r="W530">
        <f>(EB530+(V530+2*0.95*5.67E-8*(((EB530+$B$7)+273)^4-(EB530+273)^4)-44100*K530)/(1.84*29.3*S530+8*0.95*5.67E-8*(EB530+273)^3))</f>
        <v>0</v>
      </c>
      <c r="X530">
        <f>($C$7*EC530+$D$7*ED530+$E$7*W530)</f>
        <v>0</v>
      </c>
      <c r="Y530">
        <f>0.61365*exp(17.502*X530/(240.97+X530))</f>
        <v>0</v>
      </c>
      <c r="Z530">
        <f>(AA530/AB530*100)</f>
        <v>0</v>
      </c>
      <c r="AA530">
        <f>DU530*(DZ530+EA530)/1000</f>
        <v>0</v>
      </c>
      <c r="AB530">
        <f>0.61365*exp(17.502*EB530/(240.97+EB530))</f>
        <v>0</v>
      </c>
      <c r="AC530">
        <f>(Y530-DU530*(DZ530+EA530)/1000)</f>
        <v>0</v>
      </c>
      <c r="AD530">
        <f>(-K530*44100)</f>
        <v>0</v>
      </c>
      <c r="AE530">
        <f>2*29.3*S530*0.92*(EB530-X530)</f>
        <v>0</v>
      </c>
      <c r="AF530">
        <f>2*0.95*5.67E-8*(((EB530+$B$7)+273)^4-(X530+273)^4)</f>
        <v>0</v>
      </c>
      <c r="AG530">
        <f>V530+AF530+AD530+AE530</f>
        <v>0</v>
      </c>
      <c r="AH530">
        <f>DY530*AV530*(DT530-DS530*(1000-AV530*DV530)/(1000-AV530*DU530))/(100*DM530)</f>
        <v>0</v>
      </c>
      <c r="AI530">
        <f>1000*DY530*AV530*(DU530-DV530)/(100*DM530*(1000-AV530*DU530))</f>
        <v>0</v>
      </c>
      <c r="AJ530">
        <f>(AK530 - AL530 - DZ530*1E3/(8.314*(EB530+273.15)) * AN530/DY530 * AM530) * DY530/(100*DM530) * (1000 - DV530)/1000</f>
        <v>0</v>
      </c>
      <c r="AK530">
        <v>552.5267494280463</v>
      </c>
      <c r="AL530">
        <v>514.3431333333334</v>
      </c>
      <c r="AM530">
        <v>3.297036437124852</v>
      </c>
      <c r="AN530">
        <v>64.96185093379182</v>
      </c>
      <c r="AO530">
        <f>(AQ530 - AP530 + DZ530*1E3/(8.314*(EB530+273.15)) * AS530/DY530 * AR530) * DY530/(100*DM530) * 1000/(1000 - AQ530)</f>
        <v>0</v>
      </c>
      <c r="AP530">
        <v>19.19456541964163</v>
      </c>
      <c r="AQ530">
        <v>24.47907757575757</v>
      </c>
      <c r="AR530">
        <v>-1.123866570192093E-05</v>
      </c>
      <c r="AS530">
        <v>107.1775153864374</v>
      </c>
      <c r="AT530">
        <v>0</v>
      </c>
      <c r="AU530">
        <v>0</v>
      </c>
      <c r="AV530">
        <f>IF(AT530*$H$13&gt;=AX530,1.0,(AX530/(AX530-AT530*$H$13)))</f>
        <v>0</v>
      </c>
      <c r="AW530">
        <f>(AV530-1)*100</f>
        <v>0</v>
      </c>
      <c r="AX530">
        <f>MAX(0,($B$13+$C$13*EG530)/(1+$D$13*EG530)*DZ530/(EB530+273)*$E$13)</f>
        <v>0</v>
      </c>
      <c r="AY530" t="s">
        <v>439</v>
      </c>
      <c r="AZ530" t="s">
        <v>439</v>
      </c>
      <c r="BA530">
        <v>0</v>
      </c>
      <c r="BB530">
        <v>0</v>
      </c>
      <c r="BC530">
        <f>1-BA530/BB530</f>
        <v>0</v>
      </c>
      <c r="BD530">
        <v>0</v>
      </c>
      <c r="BE530" t="s">
        <v>439</v>
      </c>
      <c r="BF530" t="s">
        <v>439</v>
      </c>
      <c r="BG530">
        <v>0</v>
      </c>
      <c r="BH530">
        <v>0</v>
      </c>
      <c r="BI530">
        <f>1-BG530/BH530</f>
        <v>0</v>
      </c>
      <c r="BJ530">
        <v>0.5</v>
      </c>
      <c r="BK530">
        <f>DJ530</f>
        <v>0</v>
      </c>
      <c r="BL530">
        <f>M530</f>
        <v>0</v>
      </c>
      <c r="BM530">
        <f>BI530*BJ530*BK530</f>
        <v>0</v>
      </c>
      <c r="BN530">
        <f>(BL530-BD530)/BK530</f>
        <v>0</v>
      </c>
      <c r="BO530">
        <f>(BB530-BH530)/BH530</f>
        <v>0</v>
      </c>
      <c r="BP530">
        <f>BA530/(BC530+BA530/BH530)</f>
        <v>0</v>
      </c>
      <c r="BQ530" t="s">
        <v>439</v>
      </c>
      <c r="BR530">
        <v>0</v>
      </c>
      <c r="BS530">
        <f>IF(BR530&lt;&gt;0, BR530, BP530)</f>
        <v>0</v>
      </c>
      <c r="BT530">
        <f>1-BS530/BH530</f>
        <v>0</v>
      </c>
      <c r="BU530">
        <f>(BH530-BG530)/(BH530-BS530)</f>
        <v>0</v>
      </c>
      <c r="BV530">
        <f>(BB530-BH530)/(BB530-BS530)</f>
        <v>0</v>
      </c>
      <c r="BW530">
        <f>(BH530-BG530)/(BH530-BA530)</f>
        <v>0</v>
      </c>
      <c r="BX530">
        <f>(BB530-BH530)/(BB530-BA530)</f>
        <v>0</v>
      </c>
      <c r="BY530">
        <f>(BU530*BS530/BG530)</f>
        <v>0</v>
      </c>
      <c r="BZ530">
        <f>(1-BY530)</f>
        <v>0</v>
      </c>
      <c r="DI530">
        <f>$B$11*EH530+$C$11*EI530+$F$11*ET530*(1-EW530)</f>
        <v>0</v>
      </c>
      <c r="DJ530">
        <f>DI530*DK530</f>
        <v>0</v>
      </c>
      <c r="DK530">
        <f>($B$11*$D$9+$C$11*$D$9+$F$11*((FG530+EY530)/MAX(FG530+EY530+FH530, 0.1)*$I$9+FH530/MAX(FG530+EY530+FH530, 0.1)*$J$9))/($B$11+$C$11+$F$11)</f>
        <v>0</v>
      </c>
      <c r="DL530">
        <f>($B$11*$K$9+$C$11*$K$9+$F$11*((FG530+EY530)/MAX(FG530+EY530+FH530, 0.1)*$P$9+FH530/MAX(FG530+EY530+FH530, 0.1)*$Q$9))/($B$11+$C$11+$F$11)</f>
        <v>0</v>
      </c>
      <c r="DM530">
        <v>5.36</v>
      </c>
      <c r="DN530">
        <v>0.5</v>
      </c>
      <c r="DO530" t="s">
        <v>440</v>
      </c>
      <c r="DP530">
        <v>2</v>
      </c>
      <c r="DQ530" t="b">
        <v>1</v>
      </c>
      <c r="DR530">
        <v>1758656762.481482</v>
      </c>
      <c r="DS530">
        <v>479.3007037037037</v>
      </c>
      <c r="DT530">
        <v>526.8848888888888</v>
      </c>
      <c r="DU530">
        <v>24.48525925925926</v>
      </c>
      <c r="DV530">
        <v>19.19407037037037</v>
      </c>
      <c r="DW530">
        <v>479.1261481481482</v>
      </c>
      <c r="DX530">
        <v>24.32848888888888</v>
      </c>
      <c r="DY530">
        <v>500.031851851852</v>
      </c>
      <c r="DZ530">
        <v>90.40194074074077</v>
      </c>
      <c r="EA530">
        <v>0.03001772592592593</v>
      </c>
      <c r="EB530">
        <v>30.67384444444445</v>
      </c>
      <c r="EC530">
        <v>29.9993037037037</v>
      </c>
      <c r="ED530">
        <v>999.9000000000001</v>
      </c>
      <c r="EE530">
        <v>0</v>
      </c>
      <c r="EF530">
        <v>0</v>
      </c>
      <c r="EG530">
        <v>10004.51740740741</v>
      </c>
      <c r="EH530">
        <v>0</v>
      </c>
      <c r="EI530">
        <v>11.71788888888889</v>
      </c>
      <c r="EJ530">
        <v>-47.58407777777778</v>
      </c>
      <c r="EK530">
        <v>491.331074074074</v>
      </c>
      <c r="EL530">
        <v>537.1957777777778</v>
      </c>
      <c r="EM530">
        <v>5.291187037037037</v>
      </c>
      <c r="EN530">
        <v>526.8848888888888</v>
      </c>
      <c r="EO530">
        <v>19.19407037037037</v>
      </c>
      <c r="EP530">
        <v>2.213515555555555</v>
      </c>
      <c r="EQ530">
        <v>1.73518</v>
      </c>
      <c r="ER530">
        <v>19.06047407407407</v>
      </c>
      <c r="ES530">
        <v>15.21479259259259</v>
      </c>
      <c r="ET530">
        <v>2000.016666666667</v>
      </c>
      <c r="EU530">
        <v>0.9799971851851851</v>
      </c>
      <c r="EV530">
        <v>0.02000271111111111</v>
      </c>
      <c r="EW530">
        <v>0</v>
      </c>
      <c r="EX530">
        <v>951.220814814815</v>
      </c>
      <c r="EY530">
        <v>5.00097</v>
      </c>
      <c r="EZ530">
        <v>19248.42962962963</v>
      </c>
      <c r="FA530">
        <v>16707.7</v>
      </c>
      <c r="FB530">
        <v>40.77755555555556</v>
      </c>
      <c r="FC530">
        <v>41.125</v>
      </c>
      <c r="FD530">
        <v>40.68699999999999</v>
      </c>
      <c r="FE530">
        <v>40.75</v>
      </c>
      <c r="FF530">
        <v>41.38877777777778</v>
      </c>
      <c r="FG530">
        <v>1955.106666666667</v>
      </c>
      <c r="FH530">
        <v>39.91</v>
      </c>
      <c r="FI530">
        <v>0</v>
      </c>
      <c r="FJ530">
        <v>1758656771.4</v>
      </c>
      <c r="FK530">
        <v>0</v>
      </c>
      <c r="FL530">
        <v>951.3616799999999</v>
      </c>
      <c r="FM530">
        <v>20.74776919043235</v>
      </c>
      <c r="FN530">
        <v>432.9923070370066</v>
      </c>
      <c r="FO530">
        <v>19251.504</v>
      </c>
      <c r="FP530">
        <v>15</v>
      </c>
      <c r="FQ530">
        <v>0</v>
      </c>
      <c r="FR530" t="s">
        <v>441</v>
      </c>
      <c r="FS530">
        <v>1747247426.5</v>
      </c>
      <c r="FT530">
        <v>1747247420.5</v>
      </c>
      <c r="FU530">
        <v>0</v>
      </c>
      <c r="FV530">
        <v>1.027</v>
      </c>
      <c r="FW530">
        <v>0.031</v>
      </c>
      <c r="FX530">
        <v>0.02</v>
      </c>
      <c r="FY530">
        <v>0.05</v>
      </c>
      <c r="FZ530">
        <v>420</v>
      </c>
      <c r="GA530">
        <v>16</v>
      </c>
      <c r="GB530">
        <v>0.01</v>
      </c>
      <c r="GC530">
        <v>0.1</v>
      </c>
      <c r="GD530">
        <v>-46.91778536585365</v>
      </c>
      <c r="GE530">
        <v>-12.69181254355406</v>
      </c>
      <c r="GF530">
        <v>1.261256486083731</v>
      </c>
      <c r="GG530">
        <v>0</v>
      </c>
      <c r="GH530">
        <v>950.3835588235295</v>
      </c>
      <c r="GI530">
        <v>18.6839877738849</v>
      </c>
      <c r="GJ530">
        <v>1.858917872931585</v>
      </c>
      <c r="GK530">
        <v>-1</v>
      </c>
      <c r="GL530">
        <v>5.293911463414634</v>
      </c>
      <c r="GM530">
        <v>-0.05591351916376915</v>
      </c>
      <c r="GN530">
        <v>0.005801660637360712</v>
      </c>
      <c r="GO530">
        <v>1</v>
      </c>
      <c r="GP530">
        <v>1</v>
      </c>
      <c r="GQ530">
        <v>2</v>
      </c>
      <c r="GR530" t="s">
        <v>442</v>
      </c>
      <c r="GS530">
        <v>3.13533</v>
      </c>
      <c r="GT530">
        <v>2.69036</v>
      </c>
      <c r="GU530">
        <v>0.10754</v>
      </c>
      <c r="GV530">
        <v>0.113853</v>
      </c>
      <c r="GW530">
        <v>0.107758</v>
      </c>
      <c r="GX530">
        <v>0.0897848</v>
      </c>
      <c r="GY530">
        <v>28373.4</v>
      </c>
      <c r="GZ530">
        <v>28225.5</v>
      </c>
      <c r="HA530">
        <v>29552.8</v>
      </c>
      <c r="HB530">
        <v>29434.5</v>
      </c>
      <c r="HC530">
        <v>34834.4</v>
      </c>
      <c r="HD530">
        <v>35495.2</v>
      </c>
      <c r="HE530">
        <v>41585.4</v>
      </c>
      <c r="HF530">
        <v>41823</v>
      </c>
      <c r="HG530">
        <v>1.9273</v>
      </c>
      <c r="HH530">
        <v>1.87267</v>
      </c>
      <c r="HI530">
        <v>0.0910982</v>
      </c>
      <c r="HJ530">
        <v>0</v>
      </c>
      <c r="HK530">
        <v>28.5074</v>
      </c>
      <c r="HL530">
        <v>999.9</v>
      </c>
      <c r="HM530">
        <v>48.3</v>
      </c>
      <c r="HN530">
        <v>31.3</v>
      </c>
      <c r="HO530">
        <v>24.5195</v>
      </c>
      <c r="HP530">
        <v>62.1304</v>
      </c>
      <c r="HQ530">
        <v>25.9495</v>
      </c>
      <c r="HR530">
        <v>1</v>
      </c>
      <c r="HS530">
        <v>0.06779979999999999</v>
      </c>
      <c r="HT530">
        <v>-0.904766</v>
      </c>
      <c r="HU530">
        <v>20.3367</v>
      </c>
      <c r="HV530">
        <v>5.21714</v>
      </c>
      <c r="HW530">
        <v>12.0147</v>
      </c>
      <c r="HX530">
        <v>4.9886</v>
      </c>
      <c r="HY530">
        <v>3.2878</v>
      </c>
      <c r="HZ530">
        <v>9999</v>
      </c>
      <c r="IA530">
        <v>9999</v>
      </c>
      <c r="IB530">
        <v>9999</v>
      </c>
      <c r="IC530">
        <v>999.9</v>
      </c>
      <c r="ID530">
        <v>1.86759</v>
      </c>
      <c r="IE530">
        <v>1.86672</v>
      </c>
      <c r="IF530">
        <v>1.866</v>
      </c>
      <c r="IG530">
        <v>1.866</v>
      </c>
      <c r="IH530">
        <v>1.86784</v>
      </c>
      <c r="II530">
        <v>1.87027</v>
      </c>
      <c r="IJ530">
        <v>1.86896</v>
      </c>
      <c r="IK530">
        <v>1.87042</v>
      </c>
      <c r="IL530">
        <v>0</v>
      </c>
      <c r="IM530">
        <v>0</v>
      </c>
      <c r="IN530">
        <v>0</v>
      </c>
      <c r="IO530">
        <v>0</v>
      </c>
      <c r="IP530" t="s">
        <v>443</v>
      </c>
      <c r="IQ530" t="s">
        <v>444</v>
      </c>
      <c r="IR530" t="s">
        <v>445</v>
      </c>
      <c r="IS530" t="s">
        <v>445</v>
      </c>
      <c r="IT530" t="s">
        <v>445</v>
      </c>
      <c r="IU530" t="s">
        <v>445</v>
      </c>
      <c r="IV530">
        <v>0</v>
      </c>
      <c r="IW530">
        <v>100</v>
      </c>
      <c r="IX530">
        <v>100</v>
      </c>
      <c r="IY530">
        <v>0.169</v>
      </c>
      <c r="IZ530">
        <v>0.1567</v>
      </c>
      <c r="JA530">
        <v>0.1520806729546384</v>
      </c>
      <c r="JB530">
        <v>0.0003178419753343253</v>
      </c>
      <c r="JC530">
        <v>-6.012475575984678E-07</v>
      </c>
      <c r="JD530">
        <v>7.594320938325871E-11</v>
      </c>
      <c r="JE530">
        <v>-0.06537213769188976</v>
      </c>
      <c r="JF530">
        <v>-0.002779077146552394</v>
      </c>
      <c r="JG530">
        <v>0.0007843295920201409</v>
      </c>
      <c r="JH530">
        <v>-1.211717912536145E-05</v>
      </c>
      <c r="JI530">
        <v>4</v>
      </c>
      <c r="JJ530">
        <v>2338</v>
      </c>
      <c r="JK530">
        <v>1</v>
      </c>
      <c r="JL530">
        <v>27</v>
      </c>
      <c r="JM530">
        <v>190155.7</v>
      </c>
      <c r="JN530">
        <v>190155.8</v>
      </c>
      <c r="JO530">
        <v>1.30981</v>
      </c>
      <c r="JP530">
        <v>2.27173</v>
      </c>
      <c r="JQ530">
        <v>1.39648</v>
      </c>
      <c r="JR530">
        <v>2.34985</v>
      </c>
      <c r="JS530">
        <v>1.49536</v>
      </c>
      <c r="JT530">
        <v>2.69775</v>
      </c>
      <c r="JU530">
        <v>36.3635</v>
      </c>
      <c r="JV530">
        <v>24.07</v>
      </c>
      <c r="JW530">
        <v>18</v>
      </c>
      <c r="JX530">
        <v>489.85</v>
      </c>
      <c r="JY530">
        <v>445.571</v>
      </c>
      <c r="JZ530">
        <v>29.4645</v>
      </c>
      <c r="KA530">
        <v>28.456</v>
      </c>
      <c r="KB530">
        <v>30</v>
      </c>
      <c r="KC530">
        <v>28.282</v>
      </c>
      <c r="KD530">
        <v>28.2126</v>
      </c>
      <c r="KE530">
        <v>26.271</v>
      </c>
      <c r="KF530">
        <v>27.5431</v>
      </c>
      <c r="KG530">
        <v>52.2638</v>
      </c>
      <c r="KH530">
        <v>29.4646</v>
      </c>
      <c r="KI530">
        <v>574.187</v>
      </c>
      <c r="KJ530">
        <v>19.1758</v>
      </c>
      <c r="KK530">
        <v>101.001</v>
      </c>
      <c r="KL530">
        <v>100.565</v>
      </c>
    </row>
    <row r="531" spans="1:298">
      <c r="A531">
        <v>515</v>
      </c>
      <c r="B531">
        <v>1758656775</v>
      </c>
      <c r="C531">
        <v>15149</v>
      </c>
      <c r="D531" t="s">
        <v>1479</v>
      </c>
      <c r="E531" t="s">
        <v>1480</v>
      </c>
      <c r="F531">
        <v>5</v>
      </c>
      <c r="G531" t="s">
        <v>1412</v>
      </c>
      <c r="H531" t="s">
        <v>437</v>
      </c>
      <c r="I531" t="s">
        <v>438</v>
      </c>
      <c r="J531">
        <v>1758656767.5</v>
      </c>
      <c r="K531">
        <f>(L531)/1000</f>
        <v>0</v>
      </c>
      <c r="L531">
        <f>IF(DQ531, AO531, AI531)</f>
        <v>0</v>
      </c>
      <c r="M531">
        <f>IF(DQ531, AJ531, AH531)</f>
        <v>0</v>
      </c>
      <c r="N531">
        <f>DS531 - IF(AV531&gt;1, M531*DM531*100.0/(AX531), 0)</f>
        <v>0</v>
      </c>
      <c r="O531">
        <f>((U531-K531/2)*N531-M531)/(U531+K531/2)</f>
        <v>0</v>
      </c>
      <c r="P531">
        <f>O531*(DZ531+EA531)/1000.0</f>
        <v>0</v>
      </c>
      <c r="Q531">
        <f>(DS531 - IF(AV531&gt;1, M531*DM531*100.0/(AX531), 0))*(DZ531+EA531)/1000.0</f>
        <v>0</v>
      </c>
      <c r="R531">
        <f>2.0/((1/T531-1/S531)+SIGN(T531)*SQRT((1/T531-1/S531)*(1/T531-1/S531) + 4*DN531/((DN531+1)*(DN531+1))*(2*1/T531*1/S531-1/S531*1/S531)))</f>
        <v>0</v>
      </c>
      <c r="S531">
        <f>IF(LEFT(DO531,1)&lt;&gt;"0",IF(LEFT(DO531,1)="1",3.0,DP531),$D$5+$E$5*(EG531*DZ531/($K$5*1000))+$F$5*(EG531*DZ531/($K$5*1000))*MAX(MIN(DM531,$J$5),$I$5)*MAX(MIN(DM531,$J$5),$I$5)+$G$5*MAX(MIN(DM531,$J$5),$I$5)*(EG531*DZ531/($K$5*1000))+$H$5*(EG531*DZ531/($K$5*1000))*(EG531*DZ531/($K$5*1000)))</f>
        <v>0</v>
      </c>
      <c r="T531">
        <f>K531*(1000-(1000*0.61365*exp(17.502*X531/(240.97+X531))/(DZ531+EA531)+DU531)/2)/(1000*0.61365*exp(17.502*X531/(240.97+X531))/(DZ531+EA531)-DU531)</f>
        <v>0</v>
      </c>
      <c r="U531">
        <f>1/((DN531+1)/(R531/1.6)+1/(S531/1.37)) + DN531/((DN531+1)/(R531/1.6) + DN531/(S531/1.37))</f>
        <v>0</v>
      </c>
      <c r="V531">
        <f>(DI531*DL531)</f>
        <v>0</v>
      </c>
      <c r="W531">
        <f>(EB531+(V531+2*0.95*5.67E-8*(((EB531+$B$7)+273)^4-(EB531+273)^4)-44100*K531)/(1.84*29.3*S531+8*0.95*5.67E-8*(EB531+273)^3))</f>
        <v>0</v>
      </c>
      <c r="X531">
        <f>($C$7*EC531+$D$7*ED531+$E$7*W531)</f>
        <v>0</v>
      </c>
      <c r="Y531">
        <f>0.61365*exp(17.502*X531/(240.97+X531))</f>
        <v>0</v>
      </c>
      <c r="Z531">
        <f>(AA531/AB531*100)</f>
        <v>0</v>
      </c>
      <c r="AA531">
        <f>DU531*(DZ531+EA531)/1000</f>
        <v>0</v>
      </c>
      <c r="AB531">
        <f>0.61365*exp(17.502*EB531/(240.97+EB531))</f>
        <v>0</v>
      </c>
      <c r="AC531">
        <f>(Y531-DU531*(DZ531+EA531)/1000)</f>
        <v>0</v>
      </c>
      <c r="AD531">
        <f>(-K531*44100)</f>
        <v>0</v>
      </c>
      <c r="AE531">
        <f>2*29.3*S531*0.92*(EB531-X531)</f>
        <v>0</v>
      </c>
      <c r="AF531">
        <f>2*0.95*5.67E-8*(((EB531+$B$7)+273)^4-(X531+273)^4)</f>
        <v>0</v>
      </c>
      <c r="AG531">
        <f>V531+AF531+AD531+AE531</f>
        <v>0</v>
      </c>
      <c r="AH531">
        <f>DY531*AV531*(DT531-DS531*(1000-AV531*DV531)/(1000-AV531*DU531))/(100*DM531)</f>
        <v>0</v>
      </c>
      <c r="AI531">
        <f>1000*DY531*AV531*(DU531-DV531)/(100*DM531*(1000-AV531*DU531))</f>
        <v>0</v>
      </c>
      <c r="AJ531">
        <f>(AK531 - AL531 - DZ531*1E3/(8.314*(EB531+273.15)) * AN531/DY531 * AM531) * DY531/(100*DM531) * (1000 - DV531)/1000</f>
        <v>0</v>
      </c>
      <c r="AK531">
        <v>569.6331216699563</v>
      </c>
      <c r="AL531">
        <v>530.8061696969694</v>
      </c>
      <c r="AM531">
        <v>3.299300948116363</v>
      </c>
      <c r="AN531">
        <v>64.96185093379182</v>
      </c>
      <c r="AO531">
        <f>(AQ531 - AP531 + DZ531*1E3/(8.314*(EB531+273.15)) * AS531/DY531 * AR531) * DY531/(100*DM531) * 1000/(1000 - AQ531)</f>
        <v>0</v>
      </c>
      <c r="AP531">
        <v>19.19659869415127</v>
      </c>
      <c r="AQ531">
        <v>24.47125090909091</v>
      </c>
      <c r="AR531">
        <v>-3.995643681884247E-05</v>
      </c>
      <c r="AS531">
        <v>107.1775153864374</v>
      </c>
      <c r="AT531">
        <v>0</v>
      </c>
      <c r="AU531">
        <v>0</v>
      </c>
      <c r="AV531">
        <f>IF(AT531*$H$13&gt;=AX531,1.0,(AX531/(AX531-AT531*$H$13)))</f>
        <v>0</v>
      </c>
      <c r="AW531">
        <f>(AV531-1)*100</f>
        <v>0</v>
      </c>
      <c r="AX531">
        <f>MAX(0,($B$13+$C$13*EG531)/(1+$D$13*EG531)*DZ531/(EB531+273)*$E$13)</f>
        <v>0</v>
      </c>
      <c r="AY531" t="s">
        <v>439</v>
      </c>
      <c r="AZ531" t="s">
        <v>439</v>
      </c>
      <c r="BA531">
        <v>0</v>
      </c>
      <c r="BB531">
        <v>0</v>
      </c>
      <c r="BC531">
        <f>1-BA531/BB531</f>
        <v>0</v>
      </c>
      <c r="BD531">
        <v>0</v>
      </c>
      <c r="BE531" t="s">
        <v>439</v>
      </c>
      <c r="BF531" t="s">
        <v>439</v>
      </c>
      <c r="BG531">
        <v>0</v>
      </c>
      <c r="BH531">
        <v>0</v>
      </c>
      <c r="BI531">
        <f>1-BG531/BH531</f>
        <v>0</v>
      </c>
      <c r="BJ531">
        <v>0.5</v>
      </c>
      <c r="BK531">
        <f>DJ531</f>
        <v>0</v>
      </c>
      <c r="BL531">
        <f>M531</f>
        <v>0</v>
      </c>
      <c r="BM531">
        <f>BI531*BJ531*BK531</f>
        <v>0</v>
      </c>
      <c r="BN531">
        <f>(BL531-BD531)/BK531</f>
        <v>0</v>
      </c>
      <c r="BO531">
        <f>(BB531-BH531)/BH531</f>
        <v>0</v>
      </c>
      <c r="BP531">
        <f>BA531/(BC531+BA531/BH531)</f>
        <v>0</v>
      </c>
      <c r="BQ531" t="s">
        <v>439</v>
      </c>
      <c r="BR531">
        <v>0</v>
      </c>
      <c r="BS531">
        <f>IF(BR531&lt;&gt;0, BR531, BP531)</f>
        <v>0</v>
      </c>
      <c r="BT531">
        <f>1-BS531/BH531</f>
        <v>0</v>
      </c>
      <c r="BU531">
        <f>(BH531-BG531)/(BH531-BS531)</f>
        <v>0</v>
      </c>
      <c r="BV531">
        <f>(BB531-BH531)/(BB531-BS531)</f>
        <v>0</v>
      </c>
      <c r="BW531">
        <f>(BH531-BG531)/(BH531-BA531)</f>
        <v>0</v>
      </c>
      <c r="BX531">
        <f>(BB531-BH531)/(BB531-BA531)</f>
        <v>0</v>
      </c>
      <c r="BY531">
        <f>(BU531*BS531/BG531)</f>
        <v>0</v>
      </c>
      <c r="BZ531">
        <f>(1-BY531)</f>
        <v>0</v>
      </c>
      <c r="DI531">
        <f>$B$11*EH531+$C$11*EI531+$F$11*ET531*(1-EW531)</f>
        <v>0</v>
      </c>
      <c r="DJ531">
        <f>DI531*DK531</f>
        <v>0</v>
      </c>
      <c r="DK531">
        <f>($B$11*$D$9+$C$11*$D$9+$F$11*((FG531+EY531)/MAX(FG531+EY531+FH531, 0.1)*$I$9+FH531/MAX(FG531+EY531+FH531, 0.1)*$J$9))/($B$11+$C$11+$F$11)</f>
        <v>0</v>
      </c>
      <c r="DL531">
        <f>($B$11*$K$9+$C$11*$K$9+$F$11*((FG531+EY531)/MAX(FG531+EY531+FH531, 0.1)*$P$9+FH531/MAX(FG531+EY531+FH531, 0.1)*$Q$9))/($B$11+$C$11+$F$11)</f>
        <v>0</v>
      </c>
      <c r="DM531">
        <v>5.36</v>
      </c>
      <c r="DN531">
        <v>0.5</v>
      </c>
      <c r="DO531" t="s">
        <v>440</v>
      </c>
      <c r="DP531">
        <v>2</v>
      </c>
      <c r="DQ531" t="b">
        <v>1</v>
      </c>
      <c r="DR531">
        <v>1758656767.5</v>
      </c>
      <c r="DS531">
        <v>495.3281111111112</v>
      </c>
      <c r="DT531">
        <v>543.7845185185184</v>
      </c>
      <c r="DU531">
        <v>24.48101111111111</v>
      </c>
      <c r="DV531">
        <v>19.19488888888889</v>
      </c>
      <c r="DW531">
        <v>495.157</v>
      </c>
      <c r="DX531">
        <v>24.3243</v>
      </c>
      <c r="DY531">
        <v>499.9927037037037</v>
      </c>
      <c r="DZ531">
        <v>90.40201111111109</v>
      </c>
      <c r="EA531">
        <v>0.03005108518518518</v>
      </c>
      <c r="EB531">
        <v>30.67378888888889</v>
      </c>
      <c r="EC531">
        <v>29.9989074074074</v>
      </c>
      <c r="ED531">
        <v>999.9000000000001</v>
      </c>
      <c r="EE531">
        <v>0</v>
      </c>
      <c r="EF531">
        <v>0</v>
      </c>
      <c r="EG531">
        <v>10001.22407407407</v>
      </c>
      <c r="EH531">
        <v>0</v>
      </c>
      <c r="EI531">
        <v>11.71564444444444</v>
      </c>
      <c r="EJ531">
        <v>-48.45631851851852</v>
      </c>
      <c r="EK531">
        <v>507.7585185185185</v>
      </c>
      <c r="EL531">
        <v>554.4265555555555</v>
      </c>
      <c r="EM531">
        <v>5.286126296296296</v>
      </c>
      <c r="EN531">
        <v>543.7845185185184</v>
      </c>
      <c r="EO531">
        <v>19.19488888888889</v>
      </c>
      <c r="EP531">
        <v>2.213133703703704</v>
      </c>
      <c r="EQ531">
        <v>1.735254444444445</v>
      </c>
      <c r="ER531">
        <v>19.0577</v>
      </c>
      <c r="ES531">
        <v>15.21546296296296</v>
      </c>
      <c r="ET531">
        <v>2000.026666666667</v>
      </c>
      <c r="EU531">
        <v>0.9799972592592591</v>
      </c>
      <c r="EV531">
        <v>0.0200026</v>
      </c>
      <c r="EW531">
        <v>0</v>
      </c>
      <c r="EX531">
        <v>952.992851851852</v>
      </c>
      <c r="EY531">
        <v>5.00097</v>
      </c>
      <c r="EZ531">
        <v>19287.14444444445</v>
      </c>
      <c r="FA531">
        <v>16707.7925925926</v>
      </c>
      <c r="FB531">
        <v>40.76837037037038</v>
      </c>
      <c r="FC531">
        <v>41.125</v>
      </c>
      <c r="FD531">
        <v>40.69166666666666</v>
      </c>
      <c r="FE531">
        <v>40.75</v>
      </c>
      <c r="FF531">
        <v>41.38188888888889</v>
      </c>
      <c r="FG531">
        <v>1955.116666666667</v>
      </c>
      <c r="FH531">
        <v>39.91</v>
      </c>
      <c r="FI531">
        <v>0</v>
      </c>
      <c r="FJ531">
        <v>1758656776.2</v>
      </c>
      <c r="FK531">
        <v>0</v>
      </c>
      <c r="FL531">
        <v>953.10852</v>
      </c>
      <c r="FM531">
        <v>23.46853846113174</v>
      </c>
      <c r="FN531">
        <v>496.3615384071774</v>
      </c>
      <c r="FO531">
        <v>19288.856</v>
      </c>
      <c r="FP531">
        <v>15</v>
      </c>
      <c r="FQ531">
        <v>0</v>
      </c>
      <c r="FR531" t="s">
        <v>441</v>
      </c>
      <c r="FS531">
        <v>1747247426.5</v>
      </c>
      <c r="FT531">
        <v>1747247420.5</v>
      </c>
      <c r="FU531">
        <v>0</v>
      </c>
      <c r="FV531">
        <v>1.027</v>
      </c>
      <c r="FW531">
        <v>0.031</v>
      </c>
      <c r="FX531">
        <v>0.02</v>
      </c>
      <c r="FY531">
        <v>0.05</v>
      </c>
      <c r="FZ531">
        <v>420</v>
      </c>
      <c r="GA531">
        <v>16</v>
      </c>
      <c r="GB531">
        <v>0.01</v>
      </c>
      <c r="GC531">
        <v>0.1</v>
      </c>
      <c r="GD531">
        <v>-47.7210756097561</v>
      </c>
      <c r="GE531">
        <v>-10.84554982578399</v>
      </c>
      <c r="GF531">
        <v>1.07445399469786</v>
      </c>
      <c r="GG531">
        <v>0</v>
      </c>
      <c r="GH531">
        <v>951.7388235294118</v>
      </c>
      <c r="GI531">
        <v>20.68360580837981</v>
      </c>
      <c r="GJ531">
        <v>2.050205276244428</v>
      </c>
      <c r="GK531">
        <v>-1</v>
      </c>
      <c r="GL531">
        <v>5.28996243902439</v>
      </c>
      <c r="GM531">
        <v>-0.05876717770034404</v>
      </c>
      <c r="GN531">
        <v>0.006092416629927988</v>
      </c>
      <c r="GO531">
        <v>1</v>
      </c>
      <c r="GP531">
        <v>1</v>
      </c>
      <c r="GQ531">
        <v>2</v>
      </c>
      <c r="GR531" t="s">
        <v>442</v>
      </c>
      <c r="GS531">
        <v>3.13545</v>
      </c>
      <c r="GT531">
        <v>2.69054</v>
      </c>
      <c r="GU531">
        <v>0.110029</v>
      </c>
      <c r="GV531">
        <v>0.116333</v>
      </c>
      <c r="GW531">
        <v>0.107724</v>
      </c>
      <c r="GX531">
        <v>0.0897868</v>
      </c>
      <c r="GY531">
        <v>28294.1</v>
      </c>
      <c r="GZ531">
        <v>28146.2</v>
      </c>
      <c r="HA531">
        <v>29552.8</v>
      </c>
      <c r="HB531">
        <v>29434.1</v>
      </c>
      <c r="HC531">
        <v>34836.1</v>
      </c>
      <c r="HD531">
        <v>35494.7</v>
      </c>
      <c r="HE531">
        <v>41585.7</v>
      </c>
      <c r="HF531">
        <v>41822.5</v>
      </c>
      <c r="HG531">
        <v>1.92752</v>
      </c>
      <c r="HH531">
        <v>1.87287</v>
      </c>
      <c r="HI531">
        <v>0.0921227</v>
      </c>
      <c r="HJ531">
        <v>0</v>
      </c>
      <c r="HK531">
        <v>28.5123</v>
      </c>
      <c r="HL531">
        <v>999.9</v>
      </c>
      <c r="HM531">
        <v>48.3</v>
      </c>
      <c r="HN531">
        <v>31.3</v>
      </c>
      <c r="HO531">
        <v>24.5172</v>
      </c>
      <c r="HP531">
        <v>61.8704</v>
      </c>
      <c r="HQ531">
        <v>25.8894</v>
      </c>
      <c r="HR531">
        <v>1</v>
      </c>
      <c r="HS531">
        <v>0.06788619999999999</v>
      </c>
      <c r="HT531">
        <v>-0.9063560000000001</v>
      </c>
      <c r="HU531">
        <v>20.3367</v>
      </c>
      <c r="HV531">
        <v>5.21639</v>
      </c>
      <c r="HW531">
        <v>12.0147</v>
      </c>
      <c r="HX531">
        <v>4.9885</v>
      </c>
      <c r="HY531">
        <v>3.28768</v>
      </c>
      <c r="HZ531">
        <v>9999</v>
      </c>
      <c r="IA531">
        <v>9999</v>
      </c>
      <c r="IB531">
        <v>9999</v>
      </c>
      <c r="IC531">
        <v>999.9</v>
      </c>
      <c r="ID531">
        <v>1.86761</v>
      </c>
      <c r="IE531">
        <v>1.8667</v>
      </c>
      <c r="IF531">
        <v>1.86601</v>
      </c>
      <c r="IG531">
        <v>1.866</v>
      </c>
      <c r="IH531">
        <v>1.86784</v>
      </c>
      <c r="II531">
        <v>1.87027</v>
      </c>
      <c r="IJ531">
        <v>1.86895</v>
      </c>
      <c r="IK531">
        <v>1.87042</v>
      </c>
      <c r="IL531">
        <v>0</v>
      </c>
      <c r="IM531">
        <v>0</v>
      </c>
      <c r="IN531">
        <v>0</v>
      </c>
      <c r="IO531">
        <v>0</v>
      </c>
      <c r="IP531" t="s">
        <v>443</v>
      </c>
      <c r="IQ531" t="s">
        <v>444</v>
      </c>
      <c r="IR531" t="s">
        <v>445</v>
      </c>
      <c r="IS531" t="s">
        <v>445</v>
      </c>
      <c r="IT531" t="s">
        <v>445</v>
      </c>
      <c r="IU531" t="s">
        <v>445</v>
      </c>
      <c r="IV531">
        <v>0</v>
      </c>
      <c r="IW531">
        <v>100</v>
      </c>
      <c r="IX531">
        <v>100</v>
      </c>
      <c r="IY531">
        <v>0.165</v>
      </c>
      <c r="IZ531">
        <v>0.1566</v>
      </c>
      <c r="JA531">
        <v>0.1520806729546384</v>
      </c>
      <c r="JB531">
        <v>0.0003178419753343253</v>
      </c>
      <c r="JC531">
        <v>-6.012475575984678E-07</v>
      </c>
      <c r="JD531">
        <v>7.594320938325871E-11</v>
      </c>
      <c r="JE531">
        <v>-0.06537213769188976</v>
      </c>
      <c r="JF531">
        <v>-0.002779077146552394</v>
      </c>
      <c r="JG531">
        <v>0.0007843295920201409</v>
      </c>
      <c r="JH531">
        <v>-1.211717912536145E-05</v>
      </c>
      <c r="JI531">
        <v>4</v>
      </c>
      <c r="JJ531">
        <v>2338</v>
      </c>
      <c r="JK531">
        <v>1</v>
      </c>
      <c r="JL531">
        <v>27</v>
      </c>
      <c r="JM531">
        <v>190155.8</v>
      </c>
      <c r="JN531">
        <v>190155.9</v>
      </c>
      <c r="JO531">
        <v>1.33911</v>
      </c>
      <c r="JP531">
        <v>2.28149</v>
      </c>
      <c r="JQ531">
        <v>1.39648</v>
      </c>
      <c r="JR531">
        <v>2.35107</v>
      </c>
      <c r="JS531">
        <v>1.49536</v>
      </c>
      <c r="JT531">
        <v>2.63794</v>
      </c>
      <c r="JU531">
        <v>36.3635</v>
      </c>
      <c r="JV531">
        <v>24.0612</v>
      </c>
      <c r="JW531">
        <v>18</v>
      </c>
      <c r="JX531">
        <v>490.011</v>
      </c>
      <c r="JY531">
        <v>445.698</v>
      </c>
      <c r="JZ531">
        <v>29.4647</v>
      </c>
      <c r="KA531">
        <v>28.4584</v>
      </c>
      <c r="KB531">
        <v>30.0001</v>
      </c>
      <c r="KC531">
        <v>28.2843</v>
      </c>
      <c r="KD531">
        <v>28.2133</v>
      </c>
      <c r="KE531">
        <v>26.8457</v>
      </c>
      <c r="KF531">
        <v>27.5431</v>
      </c>
      <c r="KG531">
        <v>51.8928</v>
      </c>
      <c r="KH531">
        <v>29.4673</v>
      </c>
      <c r="KI531">
        <v>587.544</v>
      </c>
      <c r="KJ531">
        <v>19.1766</v>
      </c>
      <c r="KK531">
        <v>101.002</v>
      </c>
      <c r="KL531">
        <v>100.564</v>
      </c>
    </row>
    <row r="532" spans="1:298">
      <c r="A532">
        <v>516</v>
      </c>
      <c r="B532">
        <v>1758656780</v>
      </c>
      <c r="C532">
        <v>15154</v>
      </c>
      <c r="D532" t="s">
        <v>1481</v>
      </c>
      <c r="E532" t="s">
        <v>1482</v>
      </c>
      <c r="F532">
        <v>5</v>
      </c>
      <c r="G532" t="s">
        <v>1412</v>
      </c>
      <c r="H532" t="s">
        <v>437</v>
      </c>
      <c r="I532" t="s">
        <v>438</v>
      </c>
      <c r="J532">
        <v>1758656772.214286</v>
      </c>
      <c r="K532">
        <f>(L532)/1000</f>
        <v>0</v>
      </c>
      <c r="L532">
        <f>IF(DQ532, AO532, AI532)</f>
        <v>0</v>
      </c>
      <c r="M532">
        <f>IF(DQ532, AJ532, AH532)</f>
        <v>0</v>
      </c>
      <c r="N532">
        <f>DS532 - IF(AV532&gt;1, M532*DM532*100.0/(AX532), 0)</f>
        <v>0</v>
      </c>
      <c r="O532">
        <f>((U532-K532/2)*N532-M532)/(U532+K532/2)</f>
        <v>0</v>
      </c>
      <c r="P532">
        <f>O532*(DZ532+EA532)/1000.0</f>
        <v>0</v>
      </c>
      <c r="Q532">
        <f>(DS532 - IF(AV532&gt;1, M532*DM532*100.0/(AX532), 0))*(DZ532+EA532)/1000.0</f>
        <v>0</v>
      </c>
      <c r="R532">
        <f>2.0/((1/T532-1/S532)+SIGN(T532)*SQRT((1/T532-1/S532)*(1/T532-1/S532) + 4*DN532/((DN532+1)*(DN532+1))*(2*1/T532*1/S532-1/S532*1/S532)))</f>
        <v>0</v>
      </c>
      <c r="S532">
        <f>IF(LEFT(DO532,1)&lt;&gt;"0",IF(LEFT(DO532,1)="1",3.0,DP532),$D$5+$E$5*(EG532*DZ532/($K$5*1000))+$F$5*(EG532*DZ532/($K$5*1000))*MAX(MIN(DM532,$J$5),$I$5)*MAX(MIN(DM532,$J$5),$I$5)+$G$5*MAX(MIN(DM532,$J$5),$I$5)*(EG532*DZ532/($K$5*1000))+$H$5*(EG532*DZ532/($K$5*1000))*(EG532*DZ532/($K$5*1000)))</f>
        <v>0</v>
      </c>
      <c r="T532">
        <f>K532*(1000-(1000*0.61365*exp(17.502*X532/(240.97+X532))/(DZ532+EA532)+DU532)/2)/(1000*0.61365*exp(17.502*X532/(240.97+X532))/(DZ532+EA532)-DU532)</f>
        <v>0</v>
      </c>
      <c r="U532">
        <f>1/((DN532+1)/(R532/1.6)+1/(S532/1.37)) + DN532/((DN532+1)/(R532/1.6) + DN532/(S532/1.37))</f>
        <v>0</v>
      </c>
      <c r="V532">
        <f>(DI532*DL532)</f>
        <v>0</v>
      </c>
      <c r="W532">
        <f>(EB532+(V532+2*0.95*5.67E-8*(((EB532+$B$7)+273)^4-(EB532+273)^4)-44100*K532)/(1.84*29.3*S532+8*0.95*5.67E-8*(EB532+273)^3))</f>
        <v>0</v>
      </c>
      <c r="X532">
        <f>($C$7*EC532+$D$7*ED532+$E$7*W532)</f>
        <v>0</v>
      </c>
      <c r="Y532">
        <f>0.61365*exp(17.502*X532/(240.97+X532))</f>
        <v>0</v>
      </c>
      <c r="Z532">
        <f>(AA532/AB532*100)</f>
        <v>0</v>
      </c>
      <c r="AA532">
        <f>DU532*(DZ532+EA532)/1000</f>
        <v>0</v>
      </c>
      <c r="AB532">
        <f>0.61365*exp(17.502*EB532/(240.97+EB532))</f>
        <v>0</v>
      </c>
      <c r="AC532">
        <f>(Y532-DU532*(DZ532+EA532)/1000)</f>
        <v>0</v>
      </c>
      <c r="AD532">
        <f>(-K532*44100)</f>
        <v>0</v>
      </c>
      <c r="AE532">
        <f>2*29.3*S532*0.92*(EB532-X532)</f>
        <v>0</v>
      </c>
      <c r="AF532">
        <f>2*0.95*5.67E-8*(((EB532+$B$7)+273)^4-(X532+273)^4)</f>
        <v>0</v>
      </c>
      <c r="AG532">
        <f>V532+AF532+AD532+AE532</f>
        <v>0</v>
      </c>
      <c r="AH532">
        <f>DY532*AV532*(DT532-DS532*(1000-AV532*DV532)/(1000-AV532*DU532))/(100*DM532)</f>
        <v>0</v>
      </c>
      <c r="AI532">
        <f>1000*DY532*AV532*(DU532-DV532)/(100*DM532*(1000-AV532*DU532))</f>
        <v>0</v>
      </c>
      <c r="AJ532">
        <f>(AK532 - AL532 - DZ532*1E3/(8.314*(EB532+273.15)) * AN532/DY532 * AM532) * DY532/(100*DM532) * (1000 - DV532)/1000</f>
        <v>0</v>
      </c>
      <c r="AK532">
        <v>586.8551263016849</v>
      </c>
      <c r="AL532">
        <v>547.4057757575757</v>
      </c>
      <c r="AM532">
        <v>3.3206971499295</v>
      </c>
      <c r="AN532">
        <v>64.96185093379182</v>
      </c>
      <c r="AO532">
        <f>(AQ532 - AP532 + DZ532*1E3/(8.314*(EB532+273.15)) * AS532/DY532 * AR532) * DY532/(100*DM532) * 1000/(1000 - AQ532)</f>
        <v>0</v>
      </c>
      <c r="AP532">
        <v>19.17472036909467</v>
      </c>
      <c r="AQ532">
        <v>24.4509818181818</v>
      </c>
      <c r="AR532">
        <v>-7.355142675437812E-05</v>
      </c>
      <c r="AS532">
        <v>107.1775153864374</v>
      </c>
      <c r="AT532">
        <v>0</v>
      </c>
      <c r="AU532">
        <v>0</v>
      </c>
      <c r="AV532">
        <f>IF(AT532*$H$13&gt;=AX532,1.0,(AX532/(AX532-AT532*$H$13)))</f>
        <v>0</v>
      </c>
      <c r="AW532">
        <f>(AV532-1)*100</f>
        <v>0</v>
      </c>
      <c r="AX532">
        <f>MAX(0,($B$13+$C$13*EG532)/(1+$D$13*EG532)*DZ532/(EB532+273)*$E$13)</f>
        <v>0</v>
      </c>
      <c r="AY532" t="s">
        <v>439</v>
      </c>
      <c r="AZ532" t="s">
        <v>439</v>
      </c>
      <c r="BA532">
        <v>0</v>
      </c>
      <c r="BB532">
        <v>0</v>
      </c>
      <c r="BC532">
        <f>1-BA532/BB532</f>
        <v>0</v>
      </c>
      <c r="BD532">
        <v>0</v>
      </c>
      <c r="BE532" t="s">
        <v>439</v>
      </c>
      <c r="BF532" t="s">
        <v>439</v>
      </c>
      <c r="BG532">
        <v>0</v>
      </c>
      <c r="BH532">
        <v>0</v>
      </c>
      <c r="BI532">
        <f>1-BG532/BH532</f>
        <v>0</v>
      </c>
      <c r="BJ532">
        <v>0.5</v>
      </c>
      <c r="BK532">
        <f>DJ532</f>
        <v>0</v>
      </c>
      <c r="BL532">
        <f>M532</f>
        <v>0</v>
      </c>
      <c r="BM532">
        <f>BI532*BJ532*BK532</f>
        <v>0</v>
      </c>
      <c r="BN532">
        <f>(BL532-BD532)/BK532</f>
        <v>0</v>
      </c>
      <c r="BO532">
        <f>(BB532-BH532)/BH532</f>
        <v>0</v>
      </c>
      <c r="BP532">
        <f>BA532/(BC532+BA532/BH532)</f>
        <v>0</v>
      </c>
      <c r="BQ532" t="s">
        <v>439</v>
      </c>
      <c r="BR532">
        <v>0</v>
      </c>
      <c r="BS532">
        <f>IF(BR532&lt;&gt;0, BR532, BP532)</f>
        <v>0</v>
      </c>
      <c r="BT532">
        <f>1-BS532/BH532</f>
        <v>0</v>
      </c>
      <c r="BU532">
        <f>(BH532-BG532)/(BH532-BS532)</f>
        <v>0</v>
      </c>
      <c r="BV532">
        <f>(BB532-BH532)/(BB532-BS532)</f>
        <v>0</v>
      </c>
      <c r="BW532">
        <f>(BH532-BG532)/(BH532-BA532)</f>
        <v>0</v>
      </c>
      <c r="BX532">
        <f>(BB532-BH532)/(BB532-BA532)</f>
        <v>0</v>
      </c>
      <c r="BY532">
        <f>(BU532*BS532/BG532)</f>
        <v>0</v>
      </c>
      <c r="BZ532">
        <f>(1-BY532)</f>
        <v>0</v>
      </c>
      <c r="DI532">
        <f>$B$11*EH532+$C$11*EI532+$F$11*ET532*(1-EW532)</f>
        <v>0</v>
      </c>
      <c r="DJ532">
        <f>DI532*DK532</f>
        <v>0</v>
      </c>
      <c r="DK532">
        <f>($B$11*$D$9+$C$11*$D$9+$F$11*((FG532+EY532)/MAX(FG532+EY532+FH532, 0.1)*$I$9+FH532/MAX(FG532+EY532+FH532, 0.1)*$J$9))/($B$11+$C$11+$F$11)</f>
        <v>0</v>
      </c>
      <c r="DL532">
        <f>($B$11*$K$9+$C$11*$K$9+$F$11*((FG532+EY532)/MAX(FG532+EY532+FH532, 0.1)*$P$9+FH532/MAX(FG532+EY532+FH532, 0.1)*$Q$9))/($B$11+$C$11+$F$11)</f>
        <v>0</v>
      </c>
      <c r="DM532">
        <v>5.36</v>
      </c>
      <c r="DN532">
        <v>0.5</v>
      </c>
      <c r="DO532" t="s">
        <v>440</v>
      </c>
      <c r="DP532">
        <v>2</v>
      </c>
      <c r="DQ532" t="b">
        <v>1</v>
      </c>
      <c r="DR532">
        <v>1758656772.214286</v>
      </c>
      <c r="DS532">
        <v>510.4885</v>
      </c>
      <c r="DT532">
        <v>559.6715357142856</v>
      </c>
      <c r="DU532">
        <v>24.47170357142858</v>
      </c>
      <c r="DV532">
        <v>19.18950714285715</v>
      </c>
      <c r="DW532">
        <v>510.3207857142856</v>
      </c>
      <c r="DX532">
        <v>24.31511428571428</v>
      </c>
      <c r="DY532">
        <v>499.9954642857143</v>
      </c>
      <c r="DZ532">
        <v>90.40229642857146</v>
      </c>
      <c r="EA532">
        <v>0.03000126785714286</v>
      </c>
      <c r="EB532">
        <v>30.67479285714285</v>
      </c>
      <c r="EC532">
        <v>30.00228571428572</v>
      </c>
      <c r="ED532">
        <v>999.9000000000002</v>
      </c>
      <c r="EE532">
        <v>0</v>
      </c>
      <c r="EF532">
        <v>0</v>
      </c>
      <c r="EG532">
        <v>10000.91714285714</v>
      </c>
      <c r="EH532">
        <v>0</v>
      </c>
      <c r="EI532">
        <v>11.719775</v>
      </c>
      <c r="EJ532">
        <v>-49.18299642857142</v>
      </c>
      <c r="EK532">
        <v>523.2942857142857</v>
      </c>
      <c r="EL532">
        <v>570.6212142857142</v>
      </c>
      <c r="EM532">
        <v>5.282194285714285</v>
      </c>
      <c r="EN532">
        <v>559.6715357142856</v>
      </c>
      <c r="EO532">
        <v>19.18950714285715</v>
      </c>
      <c r="EP532">
        <v>2.212297857142857</v>
      </c>
      <c r="EQ532">
        <v>1.734774285714286</v>
      </c>
      <c r="ER532">
        <v>19.05165357142857</v>
      </c>
      <c r="ES532">
        <v>15.21115357142857</v>
      </c>
      <c r="ET532">
        <v>2000.028928571428</v>
      </c>
      <c r="EU532">
        <v>0.9799972857142855</v>
      </c>
      <c r="EV532">
        <v>0.02000255714285714</v>
      </c>
      <c r="EW532">
        <v>0</v>
      </c>
      <c r="EX532">
        <v>955.0923214285716</v>
      </c>
      <c r="EY532">
        <v>5.00097</v>
      </c>
      <c r="EZ532">
        <v>19328.54642857143</v>
      </c>
      <c r="FA532">
        <v>16707.81428571428</v>
      </c>
      <c r="FB532">
        <v>40.7655</v>
      </c>
      <c r="FC532">
        <v>41.125</v>
      </c>
      <c r="FD532">
        <v>40.6915</v>
      </c>
      <c r="FE532">
        <v>40.75</v>
      </c>
      <c r="FF532">
        <v>41.38385714285714</v>
      </c>
      <c r="FG532">
        <v>1955.118928571429</v>
      </c>
      <c r="FH532">
        <v>39.91</v>
      </c>
      <c r="FI532">
        <v>0</v>
      </c>
      <c r="FJ532">
        <v>1758656781</v>
      </c>
      <c r="FK532">
        <v>0</v>
      </c>
      <c r="FL532">
        <v>955.24488</v>
      </c>
      <c r="FM532">
        <v>28.0754614970282</v>
      </c>
      <c r="FN532">
        <v>557.0769222947624</v>
      </c>
      <c r="FO532">
        <v>19331.116</v>
      </c>
      <c r="FP532">
        <v>15</v>
      </c>
      <c r="FQ532">
        <v>0</v>
      </c>
      <c r="FR532" t="s">
        <v>441</v>
      </c>
      <c r="FS532">
        <v>1747247426.5</v>
      </c>
      <c r="FT532">
        <v>1747247420.5</v>
      </c>
      <c r="FU532">
        <v>0</v>
      </c>
      <c r="FV532">
        <v>1.027</v>
      </c>
      <c r="FW532">
        <v>0.031</v>
      </c>
      <c r="FX532">
        <v>0.02</v>
      </c>
      <c r="FY532">
        <v>0.05</v>
      </c>
      <c r="FZ532">
        <v>420</v>
      </c>
      <c r="GA532">
        <v>16</v>
      </c>
      <c r="GB532">
        <v>0.01</v>
      </c>
      <c r="GC532">
        <v>0.1</v>
      </c>
      <c r="GD532">
        <v>-48.714345</v>
      </c>
      <c r="GE532">
        <v>-9.431540712945548</v>
      </c>
      <c r="GF532">
        <v>0.9087167162955682</v>
      </c>
      <c r="GG532">
        <v>0</v>
      </c>
      <c r="GH532">
        <v>953.844117647059</v>
      </c>
      <c r="GI532">
        <v>25.47480517556438</v>
      </c>
      <c r="GJ532">
        <v>2.521988941580293</v>
      </c>
      <c r="GK532">
        <v>-1</v>
      </c>
      <c r="GL532">
        <v>5.28497475</v>
      </c>
      <c r="GM532">
        <v>-0.05925174484052327</v>
      </c>
      <c r="GN532">
        <v>0.007105908452654004</v>
      </c>
      <c r="GO532">
        <v>1</v>
      </c>
      <c r="GP532">
        <v>1</v>
      </c>
      <c r="GQ532">
        <v>2</v>
      </c>
      <c r="GR532" t="s">
        <v>442</v>
      </c>
      <c r="GS532">
        <v>3.13547</v>
      </c>
      <c r="GT532">
        <v>2.69009</v>
      </c>
      <c r="GU532">
        <v>0.1125</v>
      </c>
      <c r="GV532">
        <v>0.118764</v>
      </c>
      <c r="GW532">
        <v>0.107655</v>
      </c>
      <c r="GX532">
        <v>0.0896494</v>
      </c>
      <c r="GY532">
        <v>28215.4</v>
      </c>
      <c r="GZ532">
        <v>28068.7</v>
      </c>
      <c r="HA532">
        <v>29552.7</v>
      </c>
      <c r="HB532">
        <v>29434.1</v>
      </c>
      <c r="HC532">
        <v>34838.6</v>
      </c>
      <c r="HD532">
        <v>35500.2</v>
      </c>
      <c r="HE532">
        <v>41585.3</v>
      </c>
      <c r="HF532">
        <v>41822.5</v>
      </c>
      <c r="HG532">
        <v>1.92743</v>
      </c>
      <c r="HH532">
        <v>1.87248</v>
      </c>
      <c r="HI532">
        <v>0.09193270000000001</v>
      </c>
      <c r="HJ532">
        <v>0</v>
      </c>
      <c r="HK532">
        <v>28.5147</v>
      </c>
      <c r="HL532">
        <v>999.9</v>
      </c>
      <c r="HM532">
        <v>48.3</v>
      </c>
      <c r="HN532">
        <v>31.3</v>
      </c>
      <c r="HO532">
        <v>24.5171</v>
      </c>
      <c r="HP532">
        <v>62.0904</v>
      </c>
      <c r="HQ532">
        <v>25.7772</v>
      </c>
      <c r="HR532">
        <v>1</v>
      </c>
      <c r="HS532">
        <v>0.0679218</v>
      </c>
      <c r="HT532">
        <v>-0.907731</v>
      </c>
      <c r="HU532">
        <v>20.3369</v>
      </c>
      <c r="HV532">
        <v>5.21639</v>
      </c>
      <c r="HW532">
        <v>12.0141</v>
      </c>
      <c r="HX532">
        <v>4.98875</v>
      </c>
      <c r="HY532">
        <v>3.28763</v>
      </c>
      <c r="HZ532">
        <v>9999</v>
      </c>
      <c r="IA532">
        <v>9999</v>
      </c>
      <c r="IB532">
        <v>9999</v>
      </c>
      <c r="IC532">
        <v>999.9</v>
      </c>
      <c r="ID532">
        <v>1.8676</v>
      </c>
      <c r="IE532">
        <v>1.86667</v>
      </c>
      <c r="IF532">
        <v>1.86601</v>
      </c>
      <c r="IG532">
        <v>1.866</v>
      </c>
      <c r="IH532">
        <v>1.86786</v>
      </c>
      <c r="II532">
        <v>1.87028</v>
      </c>
      <c r="IJ532">
        <v>1.86896</v>
      </c>
      <c r="IK532">
        <v>1.87042</v>
      </c>
      <c r="IL532">
        <v>0</v>
      </c>
      <c r="IM532">
        <v>0</v>
      </c>
      <c r="IN532">
        <v>0</v>
      </c>
      <c r="IO532">
        <v>0</v>
      </c>
      <c r="IP532" t="s">
        <v>443</v>
      </c>
      <c r="IQ532" t="s">
        <v>444</v>
      </c>
      <c r="IR532" t="s">
        <v>445</v>
      </c>
      <c r="IS532" t="s">
        <v>445</v>
      </c>
      <c r="IT532" t="s">
        <v>445</v>
      </c>
      <c r="IU532" t="s">
        <v>445</v>
      </c>
      <c r="IV532">
        <v>0</v>
      </c>
      <c r="IW532">
        <v>100</v>
      </c>
      <c r="IX532">
        <v>100</v>
      </c>
      <c r="IY532">
        <v>0.161</v>
      </c>
      <c r="IZ532">
        <v>0.1563</v>
      </c>
      <c r="JA532">
        <v>0.1520806729546384</v>
      </c>
      <c r="JB532">
        <v>0.0003178419753343253</v>
      </c>
      <c r="JC532">
        <v>-6.012475575984678E-07</v>
      </c>
      <c r="JD532">
        <v>7.594320938325871E-11</v>
      </c>
      <c r="JE532">
        <v>-0.06537213769188976</v>
      </c>
      <c r="JF532">
        <v>-0.002779077146552394</v>
      </c>
      <c r="JG532">
        <v>0.0007843295920201409</v>
      </c>
      <c r="JH532">
        <v>-1.211717912536145E-05</v>
      </c>
      <c r="JI532">
        <v>4</v>
      </c>
      <c r="JJ532">
        <v>2338</v>
      </c>
      <c r="JK532">
        <v>1</v>
      </c>
      <c r="JL532">
        <v>27</v>
      </c>
      <c r="JM532">
        <v>190155.9</v>
      </c>
      <c r="JN532">
        <v>190156</v>
      </c>
      <c r="JO532">
        <v>1.37085</v>
      </c>
      <c r="JP532">
        <v>2.27661</v>
      </c>
      <c r="JQ532">
        <v>1.39648</v>
      </c>
      <c r="JR532">
        <v>2.35229</v>
      </c>
      <c r="JS532">
        <v>1.49536</v>
      </c>
      <c r="JT532">
        <v>2.53418</v>
      </c>
      <c r="JU532">
        <v>36.3635</v>
      </c>
      <c r="JV532">
        <v>24.0612</v>
      </c>
      <c r="JW532">
        <v>18</v>
      </c>
      <c r="JX532">
        <v>489.948</v>
      </c>
      <c r="JY532">
        <v>445.466</v>
      </c>
      <c r="JZ532">
        <v>29.467</v>
      </c>
      <c r="KA532">
        <v>28.4592</v>
      </c>
      <c r="KB532">
        <v>30.0002</v>
      </c>
      <c r="KC532">
        <v>28.2843</v>
      </c>
      <c r="KD532">
        <v>28.215</v>
      </c>
      <c r="KE532">
        <v>27.501</v>
      </c>
      <c r="KF532">
        <v>27.5431</v>
      </c>
      <c r="KG532">
        <v>51.8928</v>
      </c>
      <c r="KH532">
        <v>29.4655</v>
      </c>
      <c r="KI532">
        <v>607.581</v>
      </c>
      <c r="KJ532">
        <v>19.1766</v>
      </c>
      <c r="KK532">
        <v>101.001</v>
      </c>
      <c r="KL532">
        <v>100.564</v>
      </c>
    </row>
    <row r="533" spans="1:298">
      <c r="A533">
        <v>517</v>
      </c>
      <c r="B533">
        <v>1758656785</v>
      </c>
      <c r="C533">
        <v>15159</v>
      </c>
      <c r="D533" t="s">
        <v>1483</v>
      </c>
      <c r="E533" t="s">
        <v>1484</v>
      </c>
      <c r="F533">
        <v>5</v>
      </c>
      <c r="G533" t="s">
        <v>1412</v>
      </c>
      <c r="H533" t="s">
        <v>437</v>
      </c>
      <c r="I533" t="s">
        <v>438</v>
      </c>
      <c r="J533">
        <v>1758656777.5</v>
      </c>
      <c r="K533">
        <f>(L533)/1000</f>
        <v>0</v>
      </c>
      <c r="L533">
        <f>IF(DQ533, AO533, AI533)</f>
        <v>0</v>
      </c>
      <c r="M533">
        <f>IF(DQ533, AJ533, AH533)</f>
        <v>0</v>
      </c>
      <c r="N533">
        <f>DS533 - IF(AV533&gt;1, M533*DM533*100.0/(AX533), 0)</f>
        <v>0</v>
      </c>
      <c r="O533">
        <f>((U533-K533/2)*N533-M533)/(U533+K533/2)</f>
        <v>0</v>
      </c>
      <c r="P533">
        <f>O533*(DZ533+EA533)/1000.0</f>
        <v>0</v>
      </c>
      <c r="Q533">
        <f>(DS533 - IF(AV533&gt;1, M533*DM533*100.0/(AX533), 0))*(DZ533+EA533)/1000.0</f>
        <v>0</v>
      </c>
      <c r="R533">
        <f>2.0/((1/T533-1/S533)+SIGN(T533)*SQRT((1/T533-1/S533)*(1/T533-1/S533) + 4*DN533/((DN533+1)*(DN533+1))*(2*1/T533*1/S533-1/S533*1/S533)))</f>
        <v>0</v>
      </c>
      <c r="S533">
        <f>IF(LEFT(DO533,1)&lt;&gt;"0",IF(LEFT(DO533,1)="1",3.0,DP533),$D$5+$E$5*(EG533*DZ533/($K$5*1000))+$F$5*(EG533*DZ533/($K$5*1000))*MAX(MIN(DM533,$J$5),$I$5)*MAX(MIN(DM533,$J$5),$I$5)+$G$5*MAX(MIN(DM533,$J$5),$I$5)*(EG533*DZ533/($K$5*1000))+$H$5*(EG533*DZ533/($K$5*1000))*(EG533*DZ533/($K$5*1000)))</f>
        <v>0</v>
      </c>
      <c r="T533">
        <f>K533*(1000-(1000*0.61365*exp(17.502*X533/(240.97+X533))/(DZ533+EA533)+DU533)/2)/(1000*0.61365*exp(17.502*X533/(240.97+X533))/(DZ533+EA533)-DU533)</f>
        <v>0</v>
      </c>
      <c r="U533">
        <f>1/((DN533+1)/(R533/1.6)+1/(S533/1.37)) + DN533/((DN533+1)/(R533/1.6) + DN533/(S533/1.37))</f>
        <v>0</v>
      </c>
      <c r="V533">
        <f>(DI533*DL533)</f>
        <v>0</v>
      </c>
      <c r="W533">
        <f>(EB533+(V533+2*0.95*5.67E-8*(((EB533+$B$7)+273)^4-(EB533+273)^4)-44100*K533)/(1.84*29.3*S533+8*0.95*5.67E-8*(EB533+273)^3))</f>
        <v>0</v>
      </c>
      <c r="X533">
        <f>($C$7*EC533+$D$7*ED533+$E$7*W533)</f>
        <v>0</v>
      </c>
      <c r="Y533">
        <f>0.61365*exp(17.502*X533/(240.97+X533))</f>
        <v>0</v>
      </c>
      <c r="Z533">
        <f>(AA533/AB533*100)</f>
        <v>0</v>
      </c>
      <c r="AA533">
        <f>DU533*(DZ533+EA533)/1000</f>
        <v>0</v>
      </c>
      <c r="AB533">
        <f>0.61365*exp(17.502*EB533/(240.97+EB533))</f>
        <v>0</v>
      </c>
      <c r="AC533">
        <f>(Y533-DU533*(DZ533+EA533)/1000)</f>
        <v>0</v>
      </c>
      <c r="AD533">
        <f>(-K533*44100)</f>
        <v>0</v>
      </c>
      <c r="AE533">
        <f>2*29.3*S533*0.92*(EB533-X533)</f>
        <v>0</v>
      </c>
      <c r="AF533">
        <f>2*0.95*5.67E-8*(((EB533+$B$7)+273)^4-(X533+273)^4)</f>
        <v>0</v>
      </c>
      <c r="AG533">
        <f>V533+AF533+AD533+AE533</f>
        <v>0</v>
      </c>
      <c r="AH533">
        <f>DY533*AV533*(DT533-DS533*(1000-AV533*DV533)/(1000-AV533*DU533))/(100*DM533)</f>
        <v>0</v>
      </c>
      <c r="AI533">
        <f>1000*DY533*AV533*(DU533-DV533)/(100*DM533*(1000-AV533*DU533))</f>
        <v>0</v>
      </c>
      <c r="AJ533">
        <f>(AK533 - AL533 - DZ533*1E3/(8.314*(EB533+273.15)) * AN533/DY533 * AM533) * DY533/(100*DM533) * (1000 - DV533)/1000</f>
        <v>0</v>
      </c>
      <c r="AK533">
        <v>603.9314601562306</v>
      </c>
      <c r="AL533">
        <v>563.9622606060602</v>
      </c>
      <c r="AM533">
        <v>3.303230231448852</v>
      </c>
      <c r="AN533">
        <v>64.96185093379182</v>
      </c>
      <c r="AO533">
        <f>(AQ533 - AP533 + DZ533*1E3/(8.314*(EB533+273.15)) * AS533/DY533 * AR533) * DY533/(100*DM533) * 1000/(1000 - AQ533)</f>
        <v>0</v>
      </c>
      <c r="AP533">
        <v>19.14971765354923</v>
      </c>
      <c r="AQ533">
        <v>24.41498909090909</v>
      </c>
      <c r="AR533">
        <v>-0.006902040894642213</v>
      </c>
      <c r="AS533">
        <v>107.1775153864374</v>
      </c>
      <c r="AT533">
        <v>0</v>
      </c>
      <c r="AU533">
        <v>0</v>
      </c>
      <c r="AV533">
        <f>IF(AT533*$H$13&gt;=AX533,1.0,(AX533/(AX533-AT533*$H$13)))</f>
        <v>0</v>
      </c>
      <c r="AW533">
        <f>(AV533-1)*100</f>
        <v>0</v>
      </c>
      <c r="AX533">
        <f>MAX(0,($B$13+$C$13*EG533)/(1+$D$13*EG533)*DZ533/(EB533+273)*$E$13)</f>
        <v>0</v>
      </c>
      <c r="AY533" t="s">
        <v>439</v>
      </c>
      <c r="AZ533" t="s">
        <v>439</v>
      </c>
      <c r="BA533">
        <v>0</v>
      </c>
      <c r="BB533">
        <v>0</v>
      </c>
      <c r="BC533">
        <f>1-BA533/BB533</f>
        <v>0</v>
      </c>
      <c r="BD533">
        <v>0</v>
      </c>
      <c r="BE533" t="s">
        <v>439</v>
      </c>
      <c r="BF533" t="s">
        <v>439</v>
      </c>
      <c r="BG533">
        <v>0</v>
      </c>
      <c r="BH533">
        <v>0</v>
      </c>
      <c r="BI533">
        <f>1-BG533/BH533</f>
        <v>0</v>
      </c>
      <c r="BJ533">
        <v>0.5</v>
      </c>
      <c r="BK533">
        <f>DJ533</f>
        <v>0</v>
      </c>
      <c r="BL533">
        <f>M533</f>
        <v>0</v>
      </c>
      <c r="BM533">
        <f>BI533*BJ533*BK533</f>
        <v>0</v>
      </c>
      <c r="BN533">
        <f>(BL533-BD533)/BK533</f>
        <v>0</v>
      </c>
      <c r="BO533">
        <f>(BB533-BH533)/BH533</f>
        <v>0</v>
      </c>
      <c r="BP533">
        <f>BA533/(BC533+BA533/BH533)</f>
        <v>0</v>
      </c>
      <c r="BQ533" t="s">
        <v>439</v>
      </c>
      <c r="BR533">
        <v>0</v>
      </c>
      <c r="BS533">
        <f>IF(BR533&lt;&gt;0, BR533, BP533)</f>
        <v>0</v>
      </c>
      <c r="BT533">
        <f>1-BS533/BH533</f>
        <v>0</v>
      </c>
      <c r="BU533">
        <f>(BH533-BG533)/(BH533-BS533)</f>
        <v>0</v>
      </c>
      <c r="BV533">
        <f>(BB533-BH533)/(BB533-BS533)</f>
        <v>0</v>
      </c>
      <c r="BW533">
        <f>(BH533-BG533)/(BH533-BA533)</f>
        <v>0</v>
      </c>
      <c r="BX533">
        <f>(BB533-BH533)/(BB533-BA533)</f>
        <v>0</v>
      </c>
      <c r="BY533">
        <f>(BU533*BS533/BG533)</f>
        <v>0</v>
      </c>
      <c r="BZ533">
        <f>(1-BY533)</f>
        <v>0</v>
      </c>
      <c r="DI533">
        <f>$B$11*EH533+$C$11*EI533+$F$11*ET533*(1-EW533)</f>
        <v>0</v>
      </c>
      <c r="DJ533">
        <f>DI533*DK533</f>
        <v>0</v>
      </c>
      <c r="DK533">
        <f>($B$11*$D$9+$C$11*$D$9+$F$11*((FG533+EY533)/MAX(FG533+EY533+FH533, 0.1)*$I$9+FH533/MAX(FG533+EY533+FH533, 0.1)*$J$9))/($B$11+$C$11+$F$11)</f>
        <v>0</v>
      </c>
      <c r="DL533">
        <f>($B$11*$K$9+$C$11*$K$9+$F$11*((FG533+EY533)/MAX(FG533+EY533+FH533, 0.1)*$P$9+FH533/MAX(FG533+EY533+FH533, 0.1)*$Q$9))/($B$11+$C$11+$F$11)</f>
        <v>0</v>
      </c>
      <c r="DM533">
        <v>5.36</v>
      </c>
      <c r="DN533">
        <v>0.5</v>
      </c>
      <c r="DO533" t="s">
        <v>440</v>
      </c>
      <c r="DP533">
        <v>2</v>
      </c>
      <c r="DQ533" t="b">
        <v>1</v>
      </c>
      <c r="DR533">
        <v>1758656777.5</v>
      </c>
      <c r="DS533">
        <v>527.5445555555556</v>
      </c>
      <c r="DT533">
        <v>577.4528888888889</v>
      </c>
      <c r="DU533">
        <v>24.4543037037037</v>
      </c>
      <c r="DV533">
        <v>19.17470740740741</v>
      </c>
      <c r="DW533">
        <v>527.381</v>
      </c>
      <c r="DX533">
        <v>24.29795555555556</v>
      </c>
      <c r="DY533">
        <v>499.9745925925926</v>
      </c>
      <c r="DZ533">
        <v>90.40174074074075</v>
      </c>
      <c r="EA533">
        <v>0.03007638518518518</v>
      </c>
      <c r="EB533">
        <v>30.67800370370371</v>
      </c>
      <c r="EC533">
        <v>30.01112222222223</v>
      </c>
      <c r="ED533">
        <v>999.9000000000001</v>
      </c>
      <c r="EE533">
        <v>0</v>
      </c>
      <c r="EF533">
        <v>0</v>
      </c>
      <c r="EG533">
        <v>9998.912592592593</v>
      </c>
      <c r="EH533">
        <v>0</v>
      </c>
      <c r="EI533">
        <v>11.7212037037037</v>
      </c>
      <c r="EJ533">
        <v>-49.90835185185186</v>
      </c>
      <c r="EK533">
        <v>540.7683703703703</v>
      </c>
      <c r="EL533">
        <v>588.7414814814815</v>
      </c>
      <c r="EM533">
        <v>5.279593333333334</v>
      </c>
      <c r="EN533">
        <v>577.4528888888889</v>
      </c>
      <c r="EO533">
        <v>19.17470740740741</v>
      </c>
      <c r="EP533">
        <v>2.210710740740741</v>
      </c>
      <c r="EQ533">
        <v>1.733426296296296</v>
      </c>
      <c r="ER533">
        <v>19.04013333333333</v>
      </c>
      <c r="ES533">
        <v>15.19904814814815</v>
      </c>
      <c r="ET533">
        <v>2000.001481481481</v>
      </c>
      <c r="EU533">
        <v>0.9799971111111111</v>
      </c>
      <c r="EV533">
        <v>0.02000281481481481</v>
      </c>
      <c r="EW533">
        <v>0</v>
      </c>
      <c r="EX533">
        <v>957.5034444444447</v>
      </c>
      <c r="EY533">
        <v>5.00097</v>
      </c>
      <c r="EZ533">
        <v>19378.97037037037</v>
      </c>
      <c r="FA533">
        <v>16707.58518518519</v>
      </c>
      <c r="FB533">
        <v>40.76148148148148</v>
      </c>
      <c r="FC533">
        <v>41.125</v>
      </c>
      <c r="FD533">
        <v>40.69166666666666</v>
      </c>
      <c r="FE533">
        <v>40.75</v>
      </c>
      <c r="FF533">
        <v>41.38188888888889</v>
      </c>
      <c r="FG533">
        <v>1955.091481481482</v>
      </c>
      <c r="FH533">
        <v>39.91</v>
      </c>
      <c r="FI533">
        <v>0</v>
      </c>
      <c r="FJ533">
        <v>1758656786.4</v>
      </c>
      <c r="FK533">
        <v>0</v>
      </c>
      <c r="FL533">
        <v>957.6245</v>
      </c>
      <c r="FM533">
        <v>30.57329915638968</v>
      </c>
      <c r="FN533">
        <v>603.658119749458</v>
      </c>
      <c r="FO533">
        <v>19380.34615384615</v>
      </c>
      <c r="FP533">
        <v>15</v>
      </c>
      <c r="FQ533">
        <v>0</v>
      </c>
      <c r="FR533" t="s">
        <v>441</v>
      </c>
      <c r="FS533">
        <v>1747247426.5</v>
      </c>
      <c r="FT533">
        <v>1747247420.5</v>
      </c>
      <c r="FU533">
        <v>0</v>
      </c>
      <c r="FV533">
        <v>1.027</v>
      </c>
      <c r="FW533">
        <v>0.031</v>
      </c>
      <c r="FX533">
        <v>0.02</v>
      </c>
      <c r="FY533">
        <v>0.05</v>
      </c>
      <c r="FZ533">
        <v>420</v>
      </c>
      <c r="GA533">
        <v>16</v>
      </c>
      <c r="GB533">
        <v>0.01</v>
      </c>
      <c r="GC533">
        <v>0.1</v>
      </c>
      <c r="GD533">
        <v>-49.47708048780488</v>
      </c>
      <c r="GE533">
        <v>-8.315021602787395</v>
      </c>
      <c r="GF533">
        <v>0.8231313246791516</v>
      </c>
      <c r="GG533">
        <v>0</v>
      </c>
      <c r="GH533">
        <v>956.2418529411764</v>
      </c>
      <c r="GI533">
        <v>28.03225362849811</v>
      </c>
      <c r="GJ533">
        <v>2.773045004326604</v>
      </c>
      <c r="GK533">
        <v>-1</v>
      </c>
      <c r="GL533">
        <v>5.281481463414633</v>
      </c>
      <c r="GM533">
        <v>-0.02592397212542405</v>
      </c>
      <c r="GN533">
        <v>0.006438489279317028</v>
      </c>
      <c r="GO533">
        <v>1</v>
      </c>
      <c r="GP533">
        <v>1</v>
      </c>
      <c r="GQ533">
        <v>2</v>
      </c>
      <c r="GR533" t="s">
        <v>442</v>
      </c>
      <c r="GS533">
        <v>3.13536</v>
      </c>
      <c r="GT533">
        <v>2.69028</v>
      </c>
      <c r="GU533">
        <v>0.114928</v>
      </c>
      <c r="GV533">
        <v>0.121135</v>
      </c>
      <c r="GW533">
        <v>0.107547</v>
      </c>
      <c r="GX533">
        <v>0.0896324</v>
      </c>
      <c r="GY533">
        <v>28137.9</v>
      </c>
      <c r="GZ533">
        <v>27993.1</v>
      </c>
      <c r="HA533">
        <v>29552.4</v>
      </c>
      <c r="HB533">
        <v>29434.1</v>
      </c>
      <c r="HC533">
        <v>34842.5</v>
      </c>
      <c r="HD533">
        <v>35500.9</v>
      </c>
      <c r="HE533">
        <v>41584.9</v>
      </c>
      <c r="HF533">
        <v>41822.5</v>
      </c>
      <c r="HG533">
        <v>1.92733</v>
      </c>
      <c r="HH533">
        <v>1.8725</v>
      </c>
      <c r="HI533">
        <v>0.0922568</v>
      </c>
      <c r="HJ533">
        <v>0</v>
      </c>
      <c r="HK533">
        <v>28.5171</v>
      </c>
      <c r="HL533">
        <v>999.9</v>
      </c>
      <c r="HM533">
        <v>48.3</v>
      </c>
      <c r="HN533">
        <v>31.3</v>
      </c>
      <c r="HO533">
        <v>24.5184</v>
      </c>
      <c r="HP533">
        <v>61.8904</v>
      </c>
      <c r="HQ533">
        <v>25.9095</v>
      </c>
      <c r="HR533">
        <v>1</v>
      </c>
      <c r="HS533">
        <v>0.0680539</v>
      </c>
      <c r="HT533">
        <v>-0.877549</v>
      </c>
      <c r="HU533">
        <v>20.3366</v>
      </c>
      <c r="HV533">
        <v>5.21654</v>
      </c>
      <c r="HW533">
        <v>12.0143</v>
      </c>
      <c r="HX533">
        <v>4.98855</v>
      </c>
      <c r="HY533">
        <v>3.28763</v>
      </c>
      <c r="HZ533">
        <v>9999</v>
      </c>
      <c r="IA533">
        <v>9999</v>
      </c>
      <c r="IB533">
        <v>9999</v>
      </c>
      <c r="IC533">
        <v>999.9</v>
      </c>
      <c r="ID533">
        <v>1.8676</v>
      </c>
      <c r="IE533">
        <v>1.86673</v>
      </c>
      <c r="IF533">
        <v>1.86601</v>
      </c>
      <c r="IG533">
        <v>1.866</v>
      </c>
      <c r="IH533">
        <v>1.86786</v>
      </c>
      <c r="II533">
        <v>1.87027</v>
      </c>
      <c r="IJ533">
        <v>1.86897</v>
      </c>
      <c r="IK533">
        <v>1.87042</v>
      </c>
      <c r="IL533">
        <v>0</v>
      </c>
      <c r="IM533">
        <v>0</v>
      </c>
      <c r="IN533">
        <v>0</v>
      </c>
      <c r="IO533">
        <v>0</v>
      </c>
      <c r="IP533" t="s">
        <v>443</v>
      </c>
      <c r="IQ533" t="s">
        <v>444</v>
      </c>
      <c r="IR533" t="s">
        <v>445</v>
      </c>
      <c r="IS533" t="s">
        <v>445</v>
      </c>
      <c r="IT533" t="s">
        <v>445</v>
      </c>
      <c r="IU533" t="s">
        <v>445</v>
      </c>
      <c r="IV533">
        <v>0</v>
      </c>
      <c r="IW533">
        <v>100</v>
      </c>
      <c r="IX533">
        <v>100</v>
      </c>
      <c r="IY533">
        <v>0.157</v>
      </c>
      <c r="IZ533">
        <v>0.1558</v>
      </c>
      <c r="JA533">
        <v>0.1520806729546384</v>
      </c>
      <c r="JB533">
        <v>0.0003178419753343253</v>
      </c>
      <c r="JC533">
        <v>-6.012475575984678E-07</v>
      </c>
      <c r="JD533">
        <v>7.594320938325871E-11</v>
      </c>
      <c r="JE533">
        <v>-0.06537213769188976</v>
      </c>
      <c r="JF533">
        <v>-0.002779077146552394</v>
      </c>
      <c r="JG533">
        <v>0.0007843295920201409</v>
      </c>
      <c r="JH533">
        <v>-1.211717912536145E-05</v>
      </c>
      <c r="JI533">
        <v>4</v>
      </c>
      <c r="JJ533">
        <v>2338</v>
      </c>
      <c r="JK533">
        <v>1</v>
      </c>
      <c r="JL533">
        <v>27</v>
      </c>
      <c r="JM533">
        <v>190156</v>
      </c>
      <c r="JN533">
        <v>190156.1</v>
      </c>
      <c r="JO533">
        <v>1.40015</v>
      </c>
      <c r="JP533">
        <v>2.27539</v>
      </c>
      <c r="JQ533">
        <v>1.39648</v>
      </c>
      <c r="JR533">
        <v>2.35229</v>
      </c>
      <c r="JS533">
        <v>1.49536</v>
      </c>
      <c r="JT533">
        <v>2.66968</v>
      </c>
      <c r="JU533">
        <v>36.3635</v>
      </c>
      <c r="JV533">
        <v>24.0612</v>
      </c>
      <c r="JW533">
        <v>18</v>
      </c>
      <c r="JX533">
        <v>489.9</v>
      </c>
      <c r="JY533">
        <v>445.481</v>
      </c>
      <c r="JZ533">
        <v>29.4663</v>
      </c>
      <c r="KA533">
        <v>28.4608</v>
      </c>
      <c r="KB533">
        <v>30.0003</v>
      </c>
      <c r="KC533">
        <v>28.2862</v>
      </c>
      <c r="KD533">
        <v>28.2151</v>
      </c>
      <c r="KE533">
        <v>28.0721</v>
      </c>
      <c r="KF533">
        <v>27.5431</v>
      </c>
      <c r="KG533">
        <v>51.8928</v>
      </c>
      <c r="KH533">
        <v>29.4475</v>
      </c>
      <c r="KI533">
        <v>620.937</v>
      </c>
      <c r="KJ533">
        <v>19.1886</v>
      </c>
      <c r="KK533">
        <v>101</v>
      </c>
      <c r="KL533">
        <v>100.564</v>
      </c>
    </row>
    <row r="534" spans="1:298">
      <c r="A534">
        <v>518</v>
      </c>
      <c r="B534">
        <v>1758656790</v>
      </c>
      <c r="C534">
        <v>15164</v>
      </c>
      <c r="D534" t="s">
        <v>1485</v>
      </c>
      <c r="E534" t="s">
        <v>1486</v>
      </c>
      <c r="F534">
        <v>5</v>
      </c>
      <c r="G534" t="s">
        <v>1412</v>
      </c>
      <c r="H534" t="s">
        <v>437</v>
      </c>
      <c r="I534" t="s">
        <v>438</v>
      </c>
      <c r="J534">
        <v>1758656782.214286</v>
      </c>
      <c r="K534">
        <f>(L534)/1000</f>
        <v>0</v>
      </c>
      <c r="L534">
        <f>IF(DQ534, AO534, AI534)</f>
        <v>0</v>
      </c>
      <c r="M534">
        <f>IF(DQ534, AJ534, AH534)</f>
        <v>0</v>
      </c>
      <c r="N534">
        <f>DS534 - IF(AV534&gt;1, M534*DM534*100.0/(AX534), 0)</f>
        <v>0</v>
      </c>
      <c r="O534">
        <f>((U534-K534/2)*N534-M534)/(U534+K534/2)</f>
        <v>0</v>
      </c>
      <c r="P534">
        <f>O534*(DZ534+EA534)/1000.0</f>
        <v>0</v>
      </c>
      <c r="Q534">
        <f>(DS534 - IF(AV534&gt;1, M534*DM534*100.0/(AX534), 0))*(DZ534+EA534)/1000.0</f>
        <v>0</v>
      </c>
      <c r="R534">
        <f>2.0/((1/T534-1/S534)+SIGN(T534)*SQRT((1/T534-1/S534)*(1/T534-1/S534) + 4*DN534/((DN534+1)*(DN534+1))*(2*1/T534*1/S534-1/S534*1/S534)))</f>
        <v>0</v>
      </c>
      <c r="S534">
        <f>IF(LEFT(DO534,1)&lt;&gt;"0",IF(LEFT(DO534,1)="1",3.0,DP534),$D$5+$E$5*(EG534*DZ534/($K$5*1000))+$F$5*(EG534*DZ534/($K$5*1000))*MAX(MIN(DM534,$J$5),$I$5)*MAX(MIN(DM534,$J$5),$I$5)+$G$5*MAX(MIN(DM534,$J$5),$I$5)*(EG534*DZ534/($K$5*1000))+$H$5*(EG534*DZ534/($K$5*1000))*(EG534*DZ534/($K$5*1000)))</f>
        <v>0</v>
      </c>
      <c r="T534">
        <f>K534*(1000-(1000*0.61365*exp(17.502*X534/(240.97+X534))/(DZ534+EA534)+DU534)/2)/(1000*0.61365*exp(17.502*X534/(240.97+X534))/(DZ534+EA534)-DU534)</f>
        <v>0</v>
      </c>
      <c r="U534">
        <f>1/((DN534+1)/(R534/1.6)+1/(S534/1.37)) + DN534/((DN534+1)/(R534/1.6) + DN534/(S534/1.37))</f>
        <v>0</v>
      </c>
      <c r="V534">
        <f>(DI534*DL534)</f>
        <v>0</v>
      </c>
      <c r="W534">
        <f>(EB534+(V534+2*0.95*5.67E-8*(((EB534+$B$7)+273)^4-(EB534+273)^4)-44100*K534)/(1.84*29.3*S534+8*0.95*5.67E-8*(EB534+273)^3))</f>
        <v>0</v>
      </c>
      <c r="X534">
        <f>($C$7*EC534+$D$7*ED534+$E$7*W534)</f>
        <v>0</v>
      </c>
      <c r="Y534">
        <f>0.61365*exp(17.502*X534/(240.97+X534))</f>
        <v>0</v>
      </c>
      <c r="Z534">
        <f>(AA534/AB534*100)</f>
        <v>0</v>
      </c>
      <c r="AA534">
        <f>DU534*(DZ534+EA534)/1000</f>
        <v>0</v>
      </c>
      <c r="AB534">
        <f>0.61365*exp(17.502*EB534/(240.97+EB534))</f>
        <v>0</v>
      </c>
      <c r="AC534">
        <f>(Y534-DU534*(DZ534+EA534)/1000)</f>
        <v>0</v>
      </c>
      <c r="AD534">
        <f>(-K534*44100)</f>
        <v>0</v>
      </c>
      <c r="AE534">
        <f>2*29.3*S534*0.92*(EB534-X534)</f>
        <v>0</v>
      </c>
      <c r="AF534">
        <f>2*0.95*5.67E-8*(((EB534+$B$7)+273)^4-(X534+273)^4)</f>
        <v>0</v>
      </c>
      <c r="AG534">
        <f>V534+AF534+AD534+AE534</f>
        <v>0</v>
      </c>
      <c r="AH534">
        <f>DY534*AV534*(DT534-DS534*(1000-AV534*DV534)/(1000-AV534*DU534))/(100*DM534)</f>
        <v>0</v>
      </c>
      <c r="AI534">
        <f>1000*DY534*AV534*(DU534-DV534)/(100*DM534*(1000-AV534*DU534))</f>
        <v>0</v>
      </c>
      <c r="AJ534">
        <f>(AK534 - AL534 - DZ534*1E3/(8.314*(EB534+273.15)) * AN534/DY534 * AM534) * DY534/(100*DM534) * (1000 - DV534)/1000</f>
        <v>0</v>
      </c>
      <c r="AK534">
        <v>620.9890635774577</v>
      </c>
      <c r="AL534">
        <v>580.4691878787878</v>
      </c>
      <c r="AM534">
        <v>3.303985121066121</v>
      </c>
      <c r="AN534">
        <v>64.96185093379182</v>
      </c>
      <c r="AO534">
        <f>(AQ534 - AP534 + DZ534*1E3/(8.314*(EB534+273.15)) * AS534/DY534 * AR534) * DY534/(100*DM534) * 1000/(1000 - AQ534)</f>
        <v>0</v>
      </c>
      <c r="AP534">
        <v>19.14917637171231</v>
      </c>
      <c r="AQ534">
        <v>24.38599212121212</v>
      </c>
      <c r="AR534">
        <v>-0.005686001996628044</v>
      </c>
      <c r="AS534">
        <v>107.1775153864374</v>
      </c>
      <c r="AT534">
        <v>0</v>
      </c>
      <c r="AU534">
        <v>0</v>
      </c>
      <c r="AV534">
        <f>IF(AT534*$H$13&gt;=AX534,1.0,(AX534/(AX534-AT534*$H$13)))</f>
        <v>0</v>
      </c>
      <c r="AW534">
        <f>(AV534-1)*100</f>
        <v>0</v>
      </c>
      <c r="AX534">
        <f>MAX(0,($B$13+$C$13*EG534)/(1+$D$13*EG534)*DZ534/(EB534+273)*$E$13)</f>
        <v>0</v>
      </c>
      <c r="AY534" t="s">
        <v>439</v>
      </c>
      <c r="AZ534" t="s">
        <v>439</v>
      </c>
      <c r="BA534">
        <v>0</v>
      </c>
      <c r="BB534">
        <v>0</v>
      </c>
      <c r="BC534">
        <f>1-BA534/BB534</f>
        <v>0</v>
      </c>
      <c r="BD534">
        <v>0</v>
      </c>
      <c r="BE534" t="s">
        <v>439</v>
      </c>
      <c r="BF534" t="s">
        <v>439</v>
      </c>
      <c r="BG534">
        <v>0</v>
      </c>
      <c r="BH534">
        <v>0</v>
      </c>
      <c r="BI534">
        <f>1-BG534/BH534</f>
        <v>0</v>
      </c>
      <c r="BJ534">
        <v>0.5</v>
      </c>
      <c r="BK534">
        <f>DJ534</f>
        <v>0</v>
      </c>
      <c r="BL534">
        <f>M534</f>
        <v>0</v>
      </c>
      <c r="BM534">
        <f>BI534*BJ534*BK534</f>
        <v>0</v>
      </c>
      <c r="BN534">
        <f>(BL534-BD534)/BK534</f>
        <v>0</v>
      </c>
      <c r="BO534">
        <f>(BB534-BH534)/BH534</f>
        <v>0</v>
      </c>
      <c r="BP534">
        <f>BA534/(BC534+BA534/BH534)</f>
        <v>0</v>
      </c>
      <c r="BQ534" t="s">
        <v>439</v>
      </c>
      <c r="BR534">
        <v>0</v>
      </c>
      <c r="BS534">
        <f>IF(BR534&lt;&gt;0, BR534, BP534)</f>
        <v>0</v>
      </c>
      <c r="BT534">
        <f>1-BS534/BH534</f>
        <v>0</v>
      </c>
      <c r="BU534">
        <f>(BH534-BG534)/(BH534-BS534)</f>
        <v>0</v>
      </c>
      <c r="BV534">
        <f>(BB534-BH534)/(BB534-BS534)</f>
        <v>0</v>
      </c>
      <c r="BW534">
        <f>(BH534-BG534)/(BH534-BA534)</f>
        <v>0</v>
      </c>
      <c r="BX534">
        <f>(BB534-BH534)/(BB534-BA534)</f>
        <v>0</v>
      </c>
      <c r="BY534">
        <f>(BU534*BS534/BG534)</f>
        <v>0</v>
      </c>
      <c r="BZ534">
        <f>(1-BY534)</f>
        <v>0</v>
      </c>
      <c r="DI534">
        <f>$B$11*EH534+$C$11*EI534+$F$11*ET534*(1-EW534)</f>
        <v>0</v>
      </c>
      <c r="DJ534">
        <f>DI534*DK534</f>
        <v>0</v>
      </c>
      <c r="DK534">
        <f>($B$11*$D$9+$C$11*$D$9+$F$11*((FG534+EY534)/MAX(FG534+EY534+FH534, 0.1)*$I$9+FH534/MAX(FG534+EY534+FH534, 0.1)*$J$9))/($B$11+$C$11+$F$11)</f>
        <v>0</v>
      </c>
      <c r="DL534">
        <f>($B$11*$K$9+$C$11*$K$9+$F$11*((FG534+EY534)/MAX(FG534+EY534+FH534, 0.1)*$P$9+FH534/MAX(FG534+EY534+FH534, 0.1)*$Q$9))/($B$11+$C$11+$F$11)</f>
        <v>0</v>
      </c>
      <c r="DM534">
        <v>5.36</v>
      </c>
      <c r="DN534">
        <v>0.5</v>
      </c>
      <c r="DO534" t="s">
        <v>440</v>
      </c>
      <c r="DP534">
        <v>2</v>
      </c>
      <c r="DQ534" t="b">
        <v>1</v>
      </c>
      <c r="DR534">
        <v>1758656782.214286</v>
      </c>
      <c r="DS534">
        <v>542.7835</v>
      </c>
      <c r="DT534">
        <v>593.2831071428571</v>
      </c>
      <c r="DU534">
        <v>24.42959285714285</v>
      </c>
      <c r="DV534">
        <v>19.16037142857143</v>
      </c>
      <c r="DW534">
        <v>542.6238571428571</v>
      </c>
      <c r="DX534">
        <v>24.27358571428571</v>
      </c>
      <c r="DY534">
        <v>500.0086428571429</v>
      </c>
      <c r="DZ534">
        <v>90.40141785714285</v>
      </c>
      <c r="EA534">
        <v>0.02992569642857142</v>
      </c>
      <c r="EB534">
        <v>30.68122857142856</v>
      </c>
      <c r="EC534">
        <v>30.01649285714286</v>
      </c>
      <c r="ED534">
        <v>999.9000000000002</v>
      </c>
      <c r="EE534">
        <v>0</v>
      </c>
      <c r="EF534">
        <v>0</v>
      </c>
      <c r="EG534">
        <v>10000.83071428571</v>
      </c>
      <c r="EH534">
        <v>0</v>
      </c>
      <c r="EI534">
        <v>11.7233</v>
      </c>
      <c r="EJ534">
        <v>-50.49973928571428</v>
      </c>
      <c r="EK534">
        <v>556.375</v>
      </c>
      <c r="EL534">
        <v>604.8725000000001</v>
      </c>
      <c r="EM534">
        <v>5.269221428571429</v>
      </c>
      <c r="EN534">
        <v>593.2831071428571</v>
      </c>
      <c r="EO534">
        <v>19.16037142857143</v>
      </c>
      <c r="EP534">
        <v>2.208468928571429</v>
      </c>
      <c r="EQ534">
        <v>1.732123928571429</v>
      </c>
      <c r="ER534">
        <v>19.02387142857143</v>
      </c>
      <c r="ES534">
        <v>15.18736071428571</v>
      </c>
      <c r="ET534">
        <v>1999.965714285714</v>
      </c>
      <c r="EU534">
        <v>0.979996857142857</v>
      </c>
      <c r="EV534">
        <v>0.02000319285714286</v>
      </c>
      <c r="EW534">
        <v>0</v>
      </c>
      <c r="EX534">
        <v>960.0838928571427</v>
      </c>
      <c r="EY534">
        <v>5.00097</v>
      </c>
      <c r="EZ534">
        <v>19427.07857142857</v>
      </c>
      <c r="FA534">
        <v>16707.28214285714</v>
      </c>
      <c r="FB534">
        <v>40.76771428571429</v>
      </c>
      <c r="FC534">
        <v>41.125</v>
      </c>
      <c r="FD534">
        <v>40.68924999999999</v>
      </c>
      <c r="FE534">
        <v>40.75</v>
      </c>
      <c r="FF534">
        <v>41.39049999999999</v>
      </c>
      <c r="FG534">
        <v>1955.055714285715</v>
      </c>
      <c r="FH534">
        <v>39.91</v>
      </c>
      <c r="FI534">
        <v>0</v>
      </c>
      <c r="FJ534">
        <v>1758656791.2</v>
      </c>
      <c r="FK534">
        <v>0</v>
      </c>
      <c r="FL534">
        <v>960.227269230769</v>
      </c>
      <c r="FM534">
        <v>32.07948721003479</v>
      </c>
      <c r="FN534">
        <v>635.234188592076</v>
      </c>
      <c r="FO534">
        <v>19429.83846153846</v>
      </c>
      <c r="FP534">
        <v>15</v>
      </c>
      <c r="FQ534">
        <v>0</v>
      </c>
      <c r="FR534" t="s">
        <v>441</v>
      </c>
      <c r="FS534">
        <v>1747247426.5</v>
      </c>
      <c r="FT534">
        <v>1747247420.5</v>
      </c>
      <c r="FU534">
        <v>0</v>
      </c>
      <c r="FV534">
        <v>1.027</v>
      </c>
      <c r="FW534">
        <v>0.031</v>
      </c>
      <c r="FX534">
        <v>0.02</v>
      </c>
      <c r="FY534">
        <v>0.05</v>
      </c>
      <c r="FZ534">
        <v>420</v>
      </c>
      <c r="GA534">
        <v>16</v>
      </c>
      <c r="GB534">
        <v>0.01</v>
      </c>
      <c r="GC534">
        <v>0.1</v>
      </c>
      <c r="GD534">
        <v>-50.14314878048781</v>
      </c>
      <c r="GE534">
        <v>-7.566786062717681</v>
      </c>
      <c r="GF534">
        <v>0.7493603702156476</v>
      </c>
      <c r="GG534">
        <v>0</v>
      </c>
      <c r="GH534">
        <v>958.6525294117646</v>
      </c>
      <c r="GI534">
        <v>31.40366693721574</v>
      </c>
      <c r="GJ534">
        <v>3.102696903125461</v>
      </c>
      <c r="GK534">
        <v>-1</v>
      </c>
      <c r="GL534">
        <v>5.272589268292683</v>
      </c>
      <c r="GM534">
        <v>-0.1095944947735262</v>
      </c>
      <c r="GN534">
        <v>0.0148951428308831</v>
      </c>
      <c r="GO534">
        <v>0</v>
      </c>
      <c r="GP534">
        <v>0</v>
      </c>
      <c r="GQ534">
        <v>2</v>
      </c>
      <c r="GR534" t="s">
        <v>482</v>
      </c>
      <c r="GS534">
        <v>3.13551</v>
      </c>
      <c r="GT534">
        <v>2.68992</v>
      </c>
      <c r="GU534">
        <v>0.117314</v>
      </c>
      <c r="GV534">
        <v>0.123484</v>
      </c>
      <c r="GW534">
        <v>0.107456</v>
      </c>
      <c r="GX534">
        <v>0.08962779999999999</v>
      </c>
      <c r="GY534">
        <v>28061.4</v>
      </c>
      <c r="GZ534">
        <v>27918</v>
      </c>
      <c r="HA534">
        <v>29551.6</v>
      </c>
      <c r="HB534">
        <v>29433.8</v>
      </c>
      <c r="HC534">
        <v>34845.4</v>
      </c>
      <c r="HD534">
        <v>35500.7</v>
      </c>
      <c r="HE534">
        <v>41584</v>
      </c>
      <c r="HF534">
        <v>41822</v>
      </c>
      <c r="HG534">
        <v>1.9276</v>
      </c>
      <c r="HH534">
        <v>1.87248</v>
      </c>
      <c r="HI534">
        <v>0.0911653</v>
      </c>
      <c r="HJ534">
        <v>0</v>
      </c>
      <c r="HK534">
        <v>28.5202</v>
      </c>
      <c r="HL534">
        <v>999.9</v>
      </c>
      <c r="HM534">
        <v>48.3</v>
      </c>
      <c r="HN534">
        <v>31.3</v>
      </c>
      <c r="HO534">
        <v>24.5197</v>
      </c>
      <c r="HP534">
        <v>61.9604</v>
      </c>
      <c r="HQ534">
        <v>25.9135</v>
      </c>
      <c r="HR534">
        <v>1</v>
      </c>
      <c r="HS534">
        <v>0.0681428</v>
      </c>
      <c r="HT534">
        <v>-0.828682</v>
      </c>
      <c r="HU534">
        <v>20.3369</v>
      </c>
      <c r="HV534">
        <v>5.21669</v>
      </c>
      <c r="HW534">
        <v>12.0129</v>
      </c>
      <c r="HX534">
        <v>4.9887</v>
      </c>
      <c r="HY534">
        <v>3.2877</v>
      </c>
      <c r="HZ534">
        <v>9999</v>
      </c>
      <c r="IA534">
        <v>9999</v>
      </c>
      <c r="IB534">
        <v>9999</v>
      </c>
      <c r="IC534">
        <v>999.9</v>
      </c>
      <c r="ID534">
        <v>1.8676</v>
      </c>
      <c r="IE534">
        <v>1.86672</v>
      </c>
      <c r="IF534">
        <v>1.866</v>
      </c>
      <c r="IG534">
        <v>1.866</v>
      </c>
      <c r="IH534">
        <v>1.86786</v>
      </c>
      <c r="II534">
        <v>1.87028</v>
      </c>
      <c r="IJ534">
        <v>1.86894</v>
      </c>
      <c r="IK534">
        <v>1.87042</v>
      </c>
      <c r="IL534">
        <v>0</v>
      </c>
      <c r="IM534">
        <v>0</v>
      </c>
      <c r="IN534">
        <v>0</v>
      </c>
      <c r="IO534">
        <v>0</v>
      </c>
      <c r="IP534" t="s">
        <v>443</v>
      </c>
      <c r="IQ534" t="s">
        <v>444</v>
      </c>
      <c r="IR534" t="s">
        <v>445</v>
      </c>
      <c r="IS534" t="s">
        <v>445</v>
      </c>
      <c r="IT534" t="s">
        <v>445</v>
      </c>
      <c r="IU534" t="s">
        <v>445</v>
      </c>
      <c r="IV534">
        <v>0</v>
      </c>
      <c r="IW534">
        <v>100</v>
      </c>
      <c r="IX534">
        <v>100</v>
      </c>
      <c r="IY534">
        <v>0.152</v>
      </c>
      <c r="IZ534">
        <v>0.1554</v>
      </c>
      <c r="JA534">
        <v>0.1520806729546384</v>
      </c>
      <c r="JB534">
        <v>0.0003178419753343253</v>
      </c>
      <c r="JC534">
        <v>-6.012475575984678E-07</v>
      </c>
      <c r="JD534">
        <v>7.594320938325871E-11</v>
      </c>
      <c r="JE534">
        <v>-0.06537213769188976</v>
      </c>
      <c r="JF534">
        <v>-0.002779077146552394</v>
      </c>
      <c r="JG534">
        <v>0.0007843295920201409</v>
      </c>
      <c r="JH534">
        <v>-1.211717912536145E-05</v>
      </c>
      <c r="JI534">
        <v>4</v>
      </c>
      <c r="JJ534">
        <v>2338</v>
      </c>
      <c r="JK534">
        <v>1</v>
      </c>
      <c r="JL534">
        <v>27</v>
      </c>
      <c r="JM534">
        <v>190156.1</v>
      </c>
      <c r="JN534">
        <v>190156.2</v>
      </c>
      <c r="JO534">
        <v>1.43311</v>
      </c>
      <c r="JP534">
        <v>2.26685</v>
      </c>
      <c r="JQ534">
        <v>1.39648</v>
      </c>
      <c r="JR534">
        <v>2.35229</v>
      </c>
      <c r="JS534">
        <v>1.49536</v>
      </c>
      <c r="JT534">
        <v>2.71362</v>
      </c>
      <c r="JU534">
        <v>36.3871</v>
      </c>
      <c r="JV534">
        <v>24.07</v>
      </c>
      <c r="JW534">
        <v>18</v>
      </c>
      <c r="JX534">
        <v>490.077</v>
      </c>
      <c r="JY534">
        <v>445.484</v>
      </c>
      <c r="JZ534">
        <v>29.4506</v>
      </c>
      <c r="KA534">
        <v>28.4628</v>
      </c>
      <c r="KB534">
        <v>30.0003</v>
      </c>
      <c r="KC534">
        <v>28.2866</v>
      </c>
      <c r="KD534">
        <v>28.2174</v>
      </c>
      <c r="KE534">
        <v>28.725</v>
      </c>
      <c r="KF534">
        <v>27.5431</v>
      </c>
      <c r="KG534">
        <v>51.8928</v>
      </c>
      <c r="KH534">
        <v>29.4303</v>
      </c>
      <c r="KI534">
        <v>640.974</v>
      </c>
      <c r="KJ534">
        <v>19.2197</v>
      </c>
      <c r="KK534">
        <v>100.998</v>
      </c>
      <c r="KL534">
        <v>100.563</v>
      </c>
    </row>
    <row r="535" spans="1:298">
      <c r="A535">
        <v>519</v>
      </c>
      <c r="B535">
        <v>1758656795</v>
      </c>
      <c r="C535">
        <v>15169</v>
      </c>
      <c r="D535" t="s">
        <v>1487</v>
      </c>
      <c r="E535" t="s">
        <v>1488</v>
      </c>
      <c r="F535">
        <v>5</v>
      </c>
      <c r="G535" t="s">
        <v>1412</v>
      </c>
      <c r="H535" t="s">
        <v>437</v>
      </c>
      <c r="I535" t="s">
        <v>438</v>
      </c>
      <c r="J535">
        <v>1758656787.5</v>
      </c>
      <c r="K535">
        <f>(L535)/1000</f>
        <v>0</v>
      </c>
      <c r="L535">
        <f>IF(DQ535, AO535, AI535)</f>
        <v>0</v>
      </c>
      <c r="M535">
        <f>IF(DQ535, AJ535, AH535)</f>
        <v>0</v>
      </c>
      <c r="N535">
        <f>DS535 - IF(AV535&gt;1, M535*DM535*100.0/(AX535), 0)</f>
        <v>0</v>
      </c>
      <c r="O535">
        <f>((U535-K535/2)*N535-M535)/(U535+K535/2)</f>
        <v>0</v>
      </c>
      <c r="P535">
        <f>O535*(DZ535+EA535)/1000.0</f>
        <v>0</v>
      </c>
      <c r="Q535">
        <f>(DS535 - IF(AV535&gt;1, M535*DM535*100.0/(AX535), 0))*(DZ535+EA535)/1000.0</f>
        <v>0</v>
      </c>
      <c r="R535">
        <f>2.0/((1/T535-1/S535)+SIGN(T535)*SQRT((1/T535-1/S535)*(1/T535-1/S535) + 4*DN535/((DN535+1)*(DN535+1))*(2*1/T535*1/S535-1/S535*1/S535)))</f>
        <v>0</v>
      </c>
      <c r="S535">
        <f>IF(LEFT(DO535,1)&lt;&gt;"0",IF(LEFT(DO535,1)="1",3.0,DP535),$D$5+$E$5*(EG535*DZ535/($K$5*1000))+$F$5*(EG535*DZ535/($K$5*1000))*MAX(MIN(DM535,$J$5),$I$5)*MAX(MIN(DM535,$J$5),$I$5)+$G$5*MAX(MIN(DM535,$J$5),$I$5)*(EG535*DZ535/($K$5*1000))+$H$5*(EG535*DZ535/($K$5*1000))*(EG535*DZ535/($K$5*1000)))</f>
        <v>0</v>
      </c>
      <c r="T535">
        <f>K535*(1000-(1000*0.61365*exp(17.502*X535/(240.97+X535))/(DZ535+EA535)+DU535)/2)/(1000*0.61365*exp(17.502*X535/(240.97+X535))/(DZ535+EA535)-DU535)</f>
        <v>0</v>
      </c>
      <c r="U535">
        <f>1/((DN535+1)/(R535/1.6)+1/(S535/1.37)) + DN535/((DN535+1)/(R535/1.6) + DN535/(S535/1.37))</f>
        <v>0</v>
      </c>
      <c r="V535">
        <f>(DI535*DL535)</f>
        <v>0</v>
      </c>
      <c r="W535">
        <f>(EB535+(V535+2*0.95*5.67E-8*(((EB535+$B$7)+273)^4-(EB535+273)^4)-44100*K535)/(1.84*29.3*S535+8*0.95*5.67E-8*(EB535+273)^3))</f>
        <v>0</v>
      </c>
      <c r="X535">
        <f>($C$7*EC535+$D$7*ED535+$E$7*W535)</f>
        <v>0</v>
      </c>
      <c r="Y535">
        <f>0.61365*exp(17.502*X535/(240.97+X535))</f>
        <v>0</v>
      </c>
      <c r="Z535">
        <f>(AA535/AB535*100)</f>
        <v>0</v>
      </c>
      <c r="AA535">
        <f>DU535*(DZ535+EA535)/1000</f>
        <v>0</v>
      </c>
      <c r="AB535">
        <f>0.61365*exp(17.502*EB535/(240.97+EB535))</f>
        <v>0</v>
      </c>
      <c r="AC535">
        <f>(Y535-DU535*(DZ535+EA535)/1000)</f>
        <v>0</v>
      </c>
      <c r="AD535">
        <f>(-K535*44100)</f>
        <v>0</v>
      </c>
      <c r="AE535">
        <f>2*29.3*S535*0.92*(EB535-X535)</f>
        <v>0</v>
      </c>
      <c r="AF535">
        <f>2*0.95*5.67E-8*(((EB535+$B$7)+273)^4-(X535+273)^4)</f>
        <v>0</v>
      </c>
      <c r="AG535">
        <f>V535+AF535+AD535+AE535</f>
        <v>0</v>
      </c>
      <c r="AH535">
        <f>DY535*AV535*(DT535-DS535*(1000-AV535*DV535)/(1000-AV535*DU535))/(100*DM535)</f>
        <v>0</v>
      </c>
      <c r="AI535">
        <f>1000*DY535*AV535*(DU535-DV535)/(100*DM535*(1000-AV535*DU535))</f>
        <v>0</v>
      </c>
      <c r="AJ535">
        <f>(AK535 - AL535 - DZ535*1E3/(8.314*(EB535+273.15)) * AN535/DY535 * AM535) * DY535/(100*DM535) * (1000 - DV535)/1000</f>
        <v>0</v>
      </c>
      <c r="AK535">
        <v>638.0913006762104</v>
      </c>
      <c r="AL535">
        <v>596.9977757575757</v>
      </c>
      <c r="AM535">
        <v>3.307161349014284</v>
      </c>
      <c r="AN535">
        <v>64.96185093379182</v>
      </c>
      <c r="AO535">
        <f>(AQ535 - AP535 + DZ535*1E3/(8.314*(EB535+273.15)) * AS535/DY535 * AR535) * DY535/(100*DM535) * 1000/(1000 - AQ535)</f>
        <v>0</v>
      </c>
      <c r="AP535">
        <v>19.14869255384996</v>
      </c>
      <c r="AQ535">
        <v>24.3461103030303</v>
      </c>
      <c r="AR535">
        <v>-0.008120124385797546</v>
      </c>
      <c r="AS535">
        <v>107.1775153864374</v>
      </c>
      <c r="AT535">
        <v>0</v>
      </c>
      <c r="AU535">
        <v>0</v>
      </c>
      <c r="AV535">
        <f>IF(AT535*$H$13&gt;=AX535,1.0,(AX535/(AX535-AT535*$H$13)))</f>
        <v>0</v>
      </c>
      <c r="AW535">
        <f>(AV535-1)*100</f>
        <v>0</v>
      </c>
      <c r="AX535">
        <f>MAX(0,($B$13+$C$13*EG535)/(1+$D$13*EG535)*DZ535/(EB535+273)*$E$13)</f>
        <v>0</v>
      </c>
      <c r="AY535" t="s">
        <v>439</v>
      </c>
      <c r="AZ535" t="s">
        <v>439</v>
      </c>
      <c r="BA535">
        <v>0</v>
      </c>
      <c r="BB535">
        <v>0</v>
      </c>
      <c r="BC535">
        <f>1-BA535/BB535</f>
        <v>0</v>
      </c>
      <c r="BD535">
        <v>0</v>
      </c>
      <c r="BE535" t="s">
        <v>439</v>
      </c>
      <c r="BF535" t="s">
        <v>439</v>
      </c>
      <c r="BG535">
        <v>0</v>
      </c>
      <c r="BH535">
        <v>0</v>
      </c>
      <c r="BI535">
        <f>1-BG535/BH535</f>
        <v>0</v>
      </c>
      <c r="BJ535">
        <v>0.5</v>
      </c>
      <c r="BK535">
        <f>DJ535</f>
        <v>0</v>
      </c>
      <c r="BL535">
        <f>M535</f>
        <v>0</v>
      </c>
      <c r="BM535">
        <f>BI535*BJ535*BK535</f>
        <v>0</v>
      </c>
      <c r="BN535">
        <f>(BL535-BD535)/BK535</f>
        <v>0</v>
      </c>
      <c r="BO535">
        <f>(BB535-BH535)/BH535</f>
        <v>0</v>
      </c>
      <c r="BP535">
        <f>BA535/(BC535+BA535/BH535)</f>
        <v>0</v>
      </c>
      <c r="BQ535" t="s">
        <v>439</v>
      </c>
      <c r="BR535">
        <v>0</v>
      </c>
      <c r="BS535">
        <f>IF(BR535&lt;&gt;0, BR535, BP535)</f>
        <v>0</v>
      </c>
      <c r="BT535">
        <f>1-BS535/BH535</f>
        <v>0</v>
      </c>
      <c r="BU535">
        <f>(BH535-BG535)/(BH535-BS535)</f>
        <v>0</v>
      </c>
      <c r="BV535">
        <f>(BB535-BH535)/(BB535-BS535)</f>
        <v>0</v>
      </c>
      <c r="BW535">
        <f>(BH535-BG535)/(BH535-BA535)</f>
        <v>0</v>
      </c>
      <c r="BX535">
        <f>(BB535-BH535)/(BB535-BA535)</f>
        <v>0</v>
      </c>
      <c r="BY535">
        <f>(BU535*BS535/BG535)</f>
        <v>0</v>
      </c>
      <c r="BZ535">
        <f>(1-BY535)</f>
        <v>0</v>
      </c>
      <c r="DI535">
        <f>$B$11*EH535+$C$11*EI535+$F$11*ET535*(1-EW535)</f>
        <v>0</v>
      </c>
      <c r="DJ535">
        <f>DI535*DK535</f>
        <v>0</v>
      </c>
      <c r="DK535">
        <f>($B$11*$D$9+$C$11*$D$9+$F$11*((FG535+EY535)/MAX(FG535+EY535+FH535, 0.1)*$I$9+FH535/MAX(FG535+EY535+FH535, 0.1)*$J$9))/($B$11+$C$11+$F$11)</f>
        <v>0</v>
      </c>
      <c r="DL535">
        <f>($B$11*$K$9+$C$11*$K$9+$F$11*((FG535+EY535)/MAX(FG535+EY535+FH535, 0.1)*$P$9+FH535/MAX(FG535+EY535+FH535, 0.1)*$Q$9))/($B$11+$C$11+$F$11)</f>
        <v>0</v>
      </c>
      <c r="DM535">
        <v>5.36</v>
      </c>
      <c r="DN535">
        <v>0.5</v>
      </c>
      <c r="DO535" t="s">
        <v>440</v>
      </c>
      <c r="DP535">
        <v>2</v>
      </c>
      <c r="DQ535" t="b">
        <v>1</v>
      </c>
      <c r="DR535">
        <v>1758656787.5</v>
      </c>
      <c r="DS535">
        <v>559.8672222222222</v>
      </c>
      <c r="DT535">
        <v>610.9834814814816</v>
      </c>
      <c r="DU535">
        <v>24.3963</v>
      </c>
      <c r="DV535">
        <v>19.14944074074074</v>
      </c>
      <c r="DW535">
        <v>559.7123703703704</v>
      </c>
      <c r="DX535">
        <v>24.24074444444445</v>
      </c>
      <c r="DY535">
        <v>500.0061851851852</v>
      </c>
      <c r="DZ535">
        <v>90.40063703703703</v>
      </c>
      <c r="EA535">
        <v>0.02990578888888889</v>
      </c>
      <c r="EB535">
        <v>30.68471111111111</v>
      </c>
      <c r="EC535">
        <v>30.01743333333334</v>
      </c>
      <c r="ED535">
        <v>999.9000000000001</v>
      </c>
      <c r="EE535">
        <v>0</v>
      </c>
      <c r="EF535">
        <v>0</v>
      </c>
      <c r="EG535">
        <v>9998.382222222222</v>
      </c>
      <c r="EH535">
        <v>0</v>
      </c>
      <c r="EI535">
        <v>11.7193</v>
      </c>
      <c r="EJ535">
        <v>-51.11637777777777</v>
      </c>
      <c r="EK535">
        <v>573.8669629629629</v>
      </c>
      <c r="EL535">
        <v>622.9119259259259</v>
      </c>
      <c r="EM535">
        <v>5.246863703703704</v>
      </c>
      <c r="EN535">
        <v>610.9834814814816</v>
      </c>
      <c r="EO535">
        <v>19.14944074074074</v>
      </c>
      <c r="EP535">
        <v>2.205440740740741</v>
      </c>
      <c r="EQ535">
        <v>1.731120740740741</v>
      </c>
      <c r="ER535">
        <v>19.00188148148148</v>
      </c>
      <c r="ES535">
        <v>15.17835185185185</v>
      </c>
      <c r="ET535">
        <v>1999.976296296296</v>
      </c>
      <c r="EU535">
        <v>0.9799968888888887</v>
      </c>
      <c r="EV535">
        <v>0.02000315185185185</v>
      </c>
      <c r="EW535">
        <v>0</v>
      </c>
      <c r="EX535">
        <v>962.8187777777778</v>
      </c>
      <c r="EY535">
        <v>5.00097</v>
      </c>
      <c r="EZ535">
        <v>19484.17037037037</v>
      </c>
      <c r="FA535">
        <v>16707.35555555556</v>
      </c>
      <c r="FB535">
        <v>40.77296296296296</v>
      </c>
      <c r="FC535">
        <v>41.125</v>
      </c>
      <c r="FD535">
        <v>40.68699999999999</v>
      </c>
      <c r="FE535">
        <v>40.75</v>
      </c>
      <c r="FF535">
        <v>41.38648148148148</v>
      </c>
      <c r="FG535">
        <v>1955.066296296296</v>
      </c>
      <c r="FH535">
        <v>39.91</v>
      </c>
      <c r="FI535">
        <v>0</v>
      </c>
      <c r="FJ535">
        <v>1758656796</v>
      </c>
      <c r="FK535">
        <v>0</v>
      </c>
      <c r="FL535">
        <v>962.7396538461537</v>
      </c>
      <c r="FM535">
        <v>32.12222217988623</v>
      </c>
      <c r="FN535">
        <v>660.9128197241203</v>
      </c>
      <c r="FO535">
        <v>19481.61153846154</v>
      </c>
      <c r="FP535">
        <v>15</v>
      </c>
      <c r="FQ535">
        <v>0</v>
      </c>
      <c r="FR535" t="s">
        <v>441</v>
      </c>
      <c r="FS535">
        <v>1747247426.5</v>
      </c>
      <c r="FT535">
        <v>1747247420.5</v>
      </c>
      <c r="FU535">
        <v>0</v>
      </c>
      <c r="FV535">
        <v>1.027</v>
      </c>
      <c r="FW535">
        <v>0.031</v>
      </c>
      <c r="FX535">
        <v>0.02</v>
      </c>
      <c r="FY535">
        <v>0.05</v>
      </c>
      <c r="FZ535">
        <v>420</v>
      </c>
      <c r="GA535">
        <v>16</v>
      </c>
      <c r="GB535">
        <v>0.01</v>
      </c>
      <c r="GC535">
        <v>0.1</v>
      </c>
      <c r="GD535">
        <v>-50.65446829268293</v>
      </c>
      <c r="GE535">
        <v>-7.124299651568015</v>
      </c>
      <c r="GF535">
        <v>0.7034117048753327</v>
      </c>
      <c r="GG535">
        <v>0</v>
      </c>
      <c r="GH535">
        <v>960.8364411764705</v>
      </c>
      <c r="GI535">
        <v>31.88701298804812</v>
      </c>
      <c r="GJ535">
        <v>3.146823423439017</v>
      </c>
      <c r="GK535">
        <v>-1</v>
      </c>
      <c r="GL535">
        <v>5.260535853658536</v>
      </c>
      <c r="GM535">
        <v>-0.216565296167251</v>
      </c>
      <c r="GN535">
        <v>0.0245479776103668</v>
      </c>
      <c r="GO535">
        <v>0</v>
      </c>
      <c r="GP535">
        <v>0</v>
      </c>
      <c r="GQ535">
        <v>2</v>
      </c>
      <c r="GR535" t="s">
        <v>482</v>
      </c>
      <c r="GS535">
        <v>3.13545</v>
      </c>
      <c r="GT535">
        <v>2.69024</v>
      </c>
      <c r="GU535">
        <v>0.119672</v>
      </c>
      <c r="GV535">
        <v>0.125787</v>
      </c>
      <c r="GW535">
        <v>0.107336</v>
      </c>
      <c r="GX535">
        <v>0.0896262</v>
      </c>
      <c r="GY535">
        <v>27986.4</v>
      </c>
      <c r="GZ535">
        <v>27844.9</v>
      </c>
      <c r="HA535">
        <v>29551.7</v>
      </c>
      <c r="HB535">
        <v>29434.1</v>
      </c>
      <c r="HC535">
        <v>34850.2</v>
      </c>
      <c r="HD535">
        <v>35500.9</v>
      </c>
      <c r="HE535">
        <v>41584</v>
      </c>
      <c r="HF535">
        <v>41822.1</v>
      </c>
      <c r="HG535">
        <v>1.92733</v>
      </c>
      <c r="HH535">
        <v>1.87295</v>
      </c>
      <c r="HI535">
        <v>0.09211900000000001</v>
      </c>
      <c r="HJ535">
        <v>0</v>
      </c>
      <c r="HK535">
        <v>28.5233</v>
      </c>
      <c r="HL535">
        <v>999.9</v>
      </c>
      <c r="HM535">
        <v>48.2</v>
      </c>
      <c r="HN535">
        <v>31.3</v>
      </c>
      <c r="HO535">
        <v>24.4686</v>
      </c>
      <c r="HP535">
        <v>62.0604</v>
      </c>
      <c r="HQ535">
        <v>25.8814</v>
      </c>
      <c r="HR535">
        <v>1</v>
      </c>
      <c r="HS535">
        <v>0.0684299</v>
      </c>
      <c r="HT535">
        <v>-0.808535</v>
      </c>
      <c r="HU535">
        <v>20.3371</v>
      </c>
      <c r="HV535">
        <v>5.21609</v>
      </c>
      <c r="HW535">
        <v>12.0132</v>
      </c>
      <c r="HX535">
        <v>4.9884</v>
      </c>
      <c r="HY535">
        <v>3.28765</v>
      </c>
      <c r="HZ535">
        <v>9999</v>
      </c>
      <c r="IA535">
        <v>9999</v>
      </c>
      <c r="IB535">
        <v>9999</v>
      </c>
      <c r="IC535">
        <v>999.9</v>
      </c>
      <c r="ID535">
        <v>1.8676</v>
      </c>
      <c r="IE535">
        <v>1.86669</v>
      </c>
      <c r="IF535">
        <v>1.866</v>
      </c>
      <c r="IG535">
        <v>1.866</v>
      </c>
      <c r="IH535">
        <v>1.86785</v>
      </c>
      <c r="II535">
        <v>1.87027</v>
      </c>
      <c r="IJ535">
        <v>1.86894</v>
      </c>
      <c r="IK535">
        <v>1.87042</v>
      </c>
      <c r="IL535">
        <v>0</v>
      </c>
      <c r="IM535">
        <v>0</v>
      </c>
      <c r="IN535">
        <v>0</v>
      </c>
      <c r="IO535">
        <v>0</v>
      </c>
      <c r="IP535" t="s">
        <v>443</v>
      </c>
      <c r="IQ535" t="s">
        <v>444</v>
      </c>
      <c r="IR535" t="s">
        <v>445</v>
      </c>
      <c r="IS535" t="s">
        <v>445</v>
      </c>
      <c r="IT535" t="s">
        <v>445</v>
      </c>
      <c r="IU535" t="s">
        <v>445</v>
      </c>
      <c r="IV535">
        <v>0</v>
      </c>
      <c r="IW535">
        <v>100</v>
      </c>
      <c r="IX535">
        <v>100</v>
      </c>
      <c r="IY535">
        <v>0.148</v>
      </c>
      <c r="IZ535">
        <v>0.1548</v>
      </c>
      <c r="JA535">
        <v>0.1520806729546384</v>
      </c>
      <c r="JB535">
        <v>0.0003178419753343253</v>
      </c>
      <c r="JC535">
        <v>-6.012475575984678E-07</v>
      </c>
      <c r="JD535">
        <v>7.594320938325871E-11</v>
      </c>
      <c r="JE535">
        <v>-0.06537213769188976</v>
      </c>
      <c r="JF535">
        <v>-0.002779077146552394</v>
      </c>
      <c r="JG535">
        <v>0.0007843295920201409</v>
      </c>
      <c r="JH535">
        <v>-1.211717912536145E-05</v>
      </c>
      <c r="JI535">
        <v>4</v>
      </c>
      <c r="JJ535">
        <v>2338</v>
      </c>
      <c r="JK535">
        <v>1</v>
      </c>
      <c r="JL535">
        <v>27</v>
      </c>
      <c r="JM535">
        <v>190156.1</v>
      </c>
      <c r="JN535">
        <v>190156.2</v>
      </c>
      <c r="JO535">
        <v>1.46118</v>
      </c>
      <c r="JP535">
        <v>2.26196</v>
      </c>
      <c r="JQ535">
        <v>1.39648</v>
      </c>
      <c r="JR535">
        <v>2.34985</v>
      </c>
      <c r="JS535">
        <v>1.49536</v>
      </c>
      <c r="JT535">
        <v>2.68921</v>
      </c>
      <c r="JU535">
        <v>36.3635</v>
      </c>
      <c r="JV535">
        <v>24.07</v>
      </c>
      <c r="JW535">
        <v>18</v>
      </c>
      <c r="JX535">
        <v>489.915</v>
      </c>
      <c r="JY535">
        <v>445.777</v>
      </c>
      <c r="JZ535">
        <v>29.4311</v>
      </c>
      <c r="KA535">
        <v>28.4634</v>
      </c>
      <c r="KB535">
        <v>30.0002</v>
      </c>
      <c r="KC535">
        <v>28.288</v>
      </c>
      <c r="KD535">
        <v>28.2174</v>
      </c>
      <c r="KE535">
        <v>29.2974</v>
      </c>
      <c r="KF535">
        <v>27.2623</v>
      </c>
      <c r="KG535">
        <v>51.8928</v>
      </c>
      <c r="KH535">
        <v>29.416</v>
      </c>
      <c r="KI535">
        <v>654.335</v>
      </c>
      <c r="KJ535">
        <v>19.2659</v>
      </c>
      <c r="KK535">
        <v>100.998</v>
      </c>
      <c r="KL535">
        <v>100.563</v>
      </c>
    </row>
    <row r="536" spans="1:298">
      <c r="A536">
        <v>520</v>
      </c>
      <c r="B536">
        <v>1758656800</v>
      </c>
      <c r="C536">
        <v>15174</v>
      </c>
      <c r="D536" t="s">
        <v>1489</v>
      </c>
      <c r="E536" t="s">
        <v>1490</v>
      </c>
      <c r="F536">
        <v>5</v>
      </c>
      <c r="G536" t="s">
        <v>1412</v>
      </c>
      <c r="H536" t="s">
        <v>437</v>
      </c>
      <c r="I536" t="s">
        <v>438</v>
      </c>
      <c r="J536">
        <v>1758656792.214286</v>
      </c>
      <c r="K536">
        <f>(L536)/1000</f>
        <v>0</v>
      </c>
      <c r="L536">
        <f>IF(DQ536, AO536, AI536)</f>
        <v>0</v>
      </c>
      <c r="M536">
        <f>IF(DQ536, AJ536, AH536)</f>
        <v>0</v>
      </c>
      <c r="N536">
        <f>DS536 - IF(AV536&gt;1, M536*DM536*100.0/(AX536), 0)</f>
        <v>0</v>
      </c>
      <c r="O536">
        <f>((U536-K536/2)*N536-M536)/(U536+K536/2)</f>
        <v>0</v>
      </c>
      <c r="P536">
        <f>O536*(DZ536+EA536)/1000.0</f>
        <v>0</v>
      </c>
      <c r="Q536">
        <f>(DS536 - IF(AV536&gt;1, M536*DM536*100.0/(AX536), 0))*(DZ536+EA536)/1000.0</f>
        <v>0</v>
      </c>
      <c r="R536">
        <f>2.0/((1/T536-1/S536)+SIGN(T536)*SQRT((1/T536-1/S536)*(1/T536-1/S536) + 4*DN536/((DN536+1)*(DN536+1))*(2*1/T536*1/S536-1/S536*1/S536)))</f>
        <v>0</v>
      </c>
      <c r="S536">
        <f>IF(LEFT(DO536,1)&lt;&gt;"0",IF(LEFT(DO536,1)="1",3.0,DP536),$D$5+$E$5*(EG536*DZ536/($K$5*1000))+$F$5*(EG536*DZ536/($K$5*1000))*MAX(MIN(DM536,$J$5),$I$5)*MAX(MIN(DM536,$J$5),$I$5)+$G$5*MAX(MIN(DM536,$J$5),$I$5)*(EG536*DZ536/($K$5*1000))+$H$5*(EG536*DZ536/($K$5*1000))*(EG536*DZ536/($K$5*1000)))</f>
        <v>0</v>
      </c>
      <c r="T536">
        <f>K536*(1000-(1000*0.61365*exp(17.502*X536/(240.97+X536))/(DZ536+EA536)+DU536)/2)/(1000*0.61365*exp(17.502*X536/(240.97+X536))/(DZ536+EA536)-DU536)</f>
        <v>0</v>
      </c>
      <c r="U536">
        <f>1/((DN536+1)/(R536/1.6)+1/(S536/1.37)) + DN536/((DN536+1)/(R536/1.6) + DN536/(S536/1.37))</f>
        <v>0</v>
      </c>
      <c r="V536">
        <f>(DI536*DL536)</f>
        <v>0</v>
      </c>
      <c r="W536">
        <f>(EB536+(V536+2*0.95*5.67E-8*(((EB536+$B$7)+273)^4-(EB536+273)^4)-44100*K536)/(1.84*29.3*S536+8*0.95*5.67E-8*(EB536+273)^3))</f>
        <v>0</v>
      </c>
      <c r="X536">
        <f>($C$7*EC536+$D$7*ED536+$E$7*W536)</f>
        <v>0</v>
      </c>
      <c r="Y536">
        <f>0.61365*exp(17.502*X536/(240.97+X536))</f>
        <v>0</v>
      </c>
      <c r="Z536">
        <f>(AA536/AB536*100)</f>
        <v>0</v>
      </c>
      <c r="AA536">
        <f>DU536*(DZ536+EA536)/1000</f>
        <v>0</v>
      </c>
      <c r="AB536">
        <f>0.61365*exp(17.502*EB536/(240.97+EB536))</f>
        <v>0</v>
      </c>
      <c r="AC536">
        <f>(Y536-DU536*(DZ536+EA536)/1000)</f>
        <v>0</v>
      </c>
      <c r="AD536">
        <f>(-K536*44100)</f>
        <v>0</v>
      </c>
      <c r="AE536">
        <f>2*29.3*S536*0.92*(EB536-X536)</f>
        <v>0</v>
      </c>
      <c r="AF536">
        <f>2*0.95*5.67E-8*(((EB536+$B$7)+273)^4-(X536+273)^4)</f>
        <v>0</v>
      </c>
      <c r="AG536">
        <f>V536+AF536+AD536+AE536</f>
        <v>0</v>
      </c>
      <c r="AH536">
        <f>DY536*AV536*(DT536-DS536*(1000-AV536*DV536)/(1000-AV536*DU536))/(100*DM536)</f>
        <v>0</v>
      </c>
      <c r="AI536">
        <f>1000*DY536*AV536*(DU536-DV536)/(100*DM536*(1000-AV536*DU536))</f>
        <v>0</v>
      </c>
      <c r="AJ536">
        <f>(AK536 - AL536 - DZ536*1E3/(8.314*(EB536+273.15)) * AN536/DY536 * AM536) * DY536/(100*DM536) * (1000 - DV536)/1000</f>
        <v>0</v>
      </c>
      <c r="AK536">
        <v>655.0120713717557</v>
      </c>
      <c r="AL536">
        <v>613.4975515151514</v>
      </c>
      <c r="AM536">
        <v>3.309508926025301</v>
      </c>
      <c r="AN536">
        <v>64.96185093379182</v>
      </c>
      <c r="AO536">
        <f>(AQ536 - AP536 + DZ536*1E3/(8.314*(EB536+273.15)) * AS536/DY536 * AR536) * DY536/(100*DM536) * 1000/(1000 - AQ536)</f>
        <v>0</v>
      </c>
      <c r="AP536">
        <v>19.15308941249234</v>
      </c>
      <c r="AQ536">
        <v>24.31509878787878</v>
      </c>
      <c r="AR536">
        <v>-0.005488583175515065</v>
      </c>
      <c r="AS536">
        <v>107.1775153864374</v>
      </c>
      <c r="AT536">
        <v>0</v>
      </c>
      <c r="AU536">
        <v>0</v>
      </c>
      <c r="AV536">
        <f>IF(AT536*$H$13&gt;=AX536,1.0,(AX536/(AX536-AT536*$H$13)))</f>
        <v>0</v>
      </c>
      <c r="AW536">
        <f>(AV536-1)*100</f>
        <v>0</v>
      </c>
      <c r="AX536">
        <f>MAX(0,($B$13+$C$13*EG536)/(1+$D$13*EG536)*DZ536/(EB536+273)*$E$13)</f>
        <v>0</v>
      </c>
      <c r="AY536" t="s">
        <v>439</v>
      </c>
      <c r="AZ536" t="s">
        <v>439</v>
      </c>
      <c r="BA536">
        <v>0</v>
      </c>
      <c r="BB536">
        <v>0</v>
      </c>
      <c r="BC536">
        <f>1-BA536/BB536</f>
        <v>0</v>
      </c>
      <c r="BD536">
        <v>0</v>
      </c>
      <c r="BE536" t="s">
        <v>439</v>
      </c>
      <c r="BF536" t="s">
        <v>439</v>
      </c>
      <c r="BG536">
        <v>0</v>
      </c>
      <c r="BH536">
        <v>0</v>
      </c>
      <c r="BI536">
        <f>1-BG536/BH536</f>
        <v>0</v>
      </c>
      <c r="BJ536">
        <v>0.5</v>
      </c>
      <c r="BK536">
        <f>DJ536</f>
        <v>0</v>
      </c>
      <c r="BL536">
        <f>M536</f>
        <v>0</v>
      </c>
      <c r="BM536">
        <f>BI536*BJ536*BK536</f>
        <v>0</v>
      </c>
      <c r="BN536">
        <f>(BL536-BD536)/BK536</f>
        <v>0</v>
      </c>
      <c r="BO536">
        <f>(BB536-BH536)/BH536</f>
        <v>0</v>
      </c>
      <c r="BP536">
        <f>BA536/(BC536+BA536/BH536)</f>
        <v>0</v>
      </c>
      <c r="BQ536" t="s">
        <v>439</v>
      </c>
      <c r="BR536">
        <v>0</v>
      </c>
      <c r="BS536">
        <f>IF(BR536&lt;&gt;0, BR536, BP536)</f>
        <v>0</v>
      </c>
      <c r="BT536">
        <f>1-BS536/BH536</f>
        <v>0</v>
      </c>
      <c r="BU536">
        <f>(BH536-BG536)/(BH536-BS536)</f>
        <v>0</v>
      </c>
      <c r="BV536">
        <f>(BB536-BH536)/(BB536-BS536)</f>
        <v>0</v>
      </c>
      <c r="BW536">
        <f>(BH536-BG536)/(BH536-BA536)</f>
        <v>0</v>
      </c>
      <c r="BX536">
        <f>(BB536-BH536)/(BB536-BA536)</f>
        <v>0</v>
      </c>
      <c r="BY536">
        <f>(BU536*BS536/BG536)</f>
        <v>0</v>
      </c>
      <c r="BZ536">
        <f>(1-BY536)</f>
        <v>0</v>
      </c>
      <c r="DI536">
        <f>$B$11*EH536+$C$11*EI536+$F$11*ET536*(1-EW536)</f>
        <v>0</v>
      </c>
      <c r="DJ536">
        <f>DI536*DK536</f>
        <v>0</v>
      </c>
      <c r="DK536">
        <f>($B$11*$D$9+$C$11*$D$9+$F$11*((FG536+EY536)/MAX(FG536+EY536+FH536, 0.1)*$I$9+FH536/MAX(FG536+EY536+FH536, 0.1)*$J$9))/($B$11+$C$11+$F$11)</f>
        <v>0</v>
      </c>
      <c r="DL536">
        <f>($B$11*$K$9+$C$11*$K$9+$F$11*((FG536+EY536)/MAX(FG536+EY536+FH536, 0.1)*$P$9+FH536/MAX(FG536+EY536+FH536, 0.1)*$Q$9))/($B$11+$C$11+$F$11)</f>
        <v>0</v>
      </c>
      <c r="DM536">
        <v>5.36</v>
      </c>
      <c r="DN536">
        <v>0.5</v>
      </c>
      <c r="DO536" t="s">
        <v>440</v>
      </c>
      <c r="DP536">
        <v>2</v>
      </c>
      <c r="DQ536" t="b">
        <v>1</v>
      </c>
      <c r="DR536">
        <v>1758656792.214286</v>
      </c>
      <c r="DS536">
        <v>575.0670357142856</v>
      </c>
      <c r="DT536">
        <v>626.7455714285713</v>
      </c>
      <c r="DU536">
        <v>24.36373928571429</v>
      </c>
      <c r="DV536">
        <v>19.15057142857143</v>
      </c>
      <c r="DW536">
        <v>574.9166071428571</v>
      </c>
      <c r="DX536">
        <v>24.208625</v>
      </c>
      <c r="DY536">
        <v>499.9993214285714</v>
      </c>
      <c r="DZ536">
        <v>90.399975</v>
      </c>
      <c r="EA536">
        <v>0.02984583571428571</v>
      </c>
      <c r="EB536">
        <v>30.686025</v>
      </c>
      <c r="EC536">
        <v>30.01747857142857</v>
      </c>
      <c r="ED536">
        <v>999.9000000000002</v>
      </c>
      <c r="EE536">
        <v>0</v>
      </c>
      <c r="EF536">
        <v>0</v>
      </c>
      <c r="EG536">
        <v>10000.8675</v>
      </c>
      <c r="EH536">
        <v>0</v>
      </c>
      <c r="EI536">
        <v>11.7193</v>
      </c>
      <c r="EJ536">
        <v>-51.67860000000001</v>
      </c>
      <c r="EK536">
        <v>589.4271785714285</v>
      </c>
      <c r="EL536">
        <v>638.9825</v>
      </c>
      <c r="EM536">
        <v>5.213161071428572</v>
      </c>
      <c r="EN536">
        <v>626.7455714285713</v>
      </c>
      <c r="EO536">
        <v>19.15057142857143</v>
      </c>
      <c r="EP536">
        <v>2.202480714285714</v>
      </c>
      <c r="EQ536">
        <v>1.731211071428572</v>
      </c>
      <c r="ER536">
        <v>18.98036428571429</v>
      </c>
      <c r="ES536">
        <v>15.17916071428571</v>
      </c>
      <c r="ET536">
        <v>1999.995714285714</v>
      </c>
      <c r="EU536">
        <v>0.9799969999999999</v>
      </c>
      <c r="EV536">
        <v>0.02000298928571428</v>
      </c>
      <c r="EW536">
        <v>0</v>
      </c>
      <c r="EX536">
        <v>965.4825714285713</v>
      </c>
      <c r="EY536">
        <v>5.00097</v>
      </c>
      <c r="EZ536">
        <v>19537.07142857143</v>
      </c>
      <c r="FA536">
        <v>16707.51785714286</v>
      </c>
      <c r="FB536">
        <v>40.77214285714285</v>
      </c>
      <c r="FC536">
        <v>41.125</v>
      </c>
      <c r="FD536">
        <v>40.68699999999999</v>
      </c>
      <c r="FE536">
        <v>40.75</v>
      </c>
      <c r="FF536">
        <v>41.38828571428571</v>
      </c>
      <c r="FG536">
        <v>1955.085714285714</v>
      </c>
      <c r="FH536">
        <v>39.91</v>
      </c>
      <c r="FI536">
        <v>0</v>
      </c>
      <c r="FJ536">
        <v>1758656801.4</v>
      </c>
      <c r="FK536">
        <v>0</v>
      </c>
      <c r="FL536">
        <v>965.8861599999999</v>
      </c>
      <c r="FM536">
        <v>31.92761533098766</v>
      </c>
      <c r="FN536">
        <v>674.9999990316902</v>
      </c>
      <c r="FO536">
        <v>19544.924</v>
      </c>
      <c r="FP536">
        <v>15</v>
      </c>
      <c r="FQ536">
        <v>0</v>
      </c>
      <c r="FR536" t="s">
        <v>441</v>
      </c>
      <c r="FS536">
        <v>1747247426.5</v>
      </c>
      <c r="FT536">
        <v>1747247420.5</v>
      </c>
      <c r="FU536">
        <v>0</v>
      </c>
      <c r="FV536">
        <v>1.027</v>
      </c>
      <c r="FW536">
        <v>0.031</v>
      </c>
      <c r="FX536">
        <v>0.02</v>
      </c>
      <c r="FY536">
        <v>0.05</v>
      </c>
      <c r="FZ536">
        <v>420</v>
      </c>
      <c r="GA536">
        <v>16</v>
      </c>
      <c r="GB536">
        <v>0.01</v>
      </c>
      <c r="GC536">
        <v>0.1</v>
      </c>
      <c r="GD536">
        <v>-51.322405</v>
      </c>
      <c r="GE536">
        <v>-7.036079549718577</v>
      </c>
      <c r="GF536">
        <v>0.6785896617065427</v>
      </c>
      <c r="GG536">
        <v>0</v>
      </c>
      <c r="GH536">
        <v>963.7312352941177</v>
      </c>
      <c r="GI536">
        <v>32.61173416294174</v>
      </c>
      <c r="GJ536">
        <v>3.21225180372259</v>
      </c>
      <c r="GK536">
        <v>-1</v>
      </c>
      <c r="GL536">
        <v>5.2332945</v>
      </c>
      <c r="GM536">
        <v>-0.4118017260787977</v>
      </c>
      <c r="GN536">
        <v>0.03982672011037311</v>
      </c>
      <c r="GO536">
        <v>0</v>
      </c>
      <c r="GP536">
        <v>0</v>
      </c>
      <c r="GQ536">
        <v>2</v>
      </c>
      <c r="GR536" t="s">
        <v>482</v>
      </c>
      <c r="GS536">
        <v>3.13544</v>
      </c>
      <c r="GT536">
        <v>2.69021</v>
      </c>
      <c r="GU536">
        <v>0.121993</v>
      </c>
      <c r="GV536">
        <v>0.128091</v>
      </c>
      <c r="GW536">
        <v>0.107239</v>
      </c>
      <c r="GX536">
        <v>0.0897076</v>
      </c>
      <c r="GY536">
        <v>27912.7</v>
      </c>
      <c r="GZ536">
        <v>27771</v>
      </c>
      <c r="HA536">
        <v>29551.8</v>
      </c>
      <c r="HB536">
        <v>29433.6</v>
      </c>
      <c r="HC536">
        <v>34854.2</v>
      </c>
      <c r="HD536">
        <v>35497.3</v>
      </c>
      <c r="HE536">
        <v>41584.2</v>
      </c>
      <c r="HF536">
        <v>41821.6</v>
      </c>
      <c r="HG536">
        <v>1.92728</v>
      </c>
      <c r="HH536">
        <v>1.87295</v>
      </c>
      <c r="HI536">
        <v>0.09133289999999999</v>
      </c>
      <c r="HJ536">
        <v>0</v>
      </c>
      <c r="HK536">
        <v>28.5263</v>
      </c>
      <c r="HL536">
        <v>999.9</v>
      </c>
      <c r="HM536">
        <v>48.2</v>
      </c>
      <c r="HN536">
        <v>31.3</v>
      </c>
      <c r="HO536">
        <v>24.4696</v>
      </c>
      <c r="HP536">
        <v>61.9804</v>
      </c>
      <c r="HQ536">
        <v>25.9335</v>
      </c>
      <c r="HR536">
        <v>1</v>
      </c>
      <c r="HS536">
        <v>0.0683156</v>
      </c>
      <c r="HT536">
        <v>-0.789164</v>
      </c>
      <c r="HU536">
        <v>20.3373</v>
      </c>
      <c r="HV536">
        <v>5.21654</v>
      </c>
      <c r="HW536">
        <v>12.0125</v>
      </c>
      <c r="HX536">
        <v>4.9884</v>
      </c>
      <c r="HY536">
        <v>3.28778</v>
      </c>
      <c r="HZ536">
        <v>9999</v>
      </c>
      <c r="IA536">
        <v>9999</v>
      </c>
      <c r="IB536">
        <v>9999</v>
      </c>
      <c r="IC536">
        <v>999.9</v>
      </c>
      <c r="ID536">
        <v>1.86762</v>
      </c>
      <c r="IE536">
        <v>1.8667</v>
      </c>
      <c r="IF536">
        <v>1.866</v>
      </c>
      <c r="IG536">
        <v>1.866</v>
      </c>
      <c r="IH536">
        <v>1.86786</v>
      </c>
      <c r="II536">
        <v>1.87028</v>
      </c>
      <c r="IJ536">
        <v>1.86896</v>
      </c>
      <c r="IK536">
        <v>1.87042</v>
      </c>
      <c r="IL536">
        <v>0</v>
      </c>
      <c r="IM536">
        <v>0</v>
      </c>
      <c r="IN536">
        <v>0</v>
      </c>
      <c r="IO536">
        <v>0</v>
      </c>
      <c r="IP536" t="s">
        <v>443</v>
      </c>
      <c r="IQ536" t="s">
        <v>444</v>
      </c>
      <c r="IR536" t="s">
        <v>445</v>
      </c>
      <c r="IS536" t="s">
        <v>445</v>
      </c>
      <c r="IT536" t="s">
        <v>445</v>
      </c>
      <c r="IU536" t="s">
        <v>445</v>
      </c>
      <c r="IV536">
        <v>0</v>
      </c>
      <c r="IW536">
        <v>100</v>
      </c>
      <c r="IX536">
        <v>100</v>
      </c>
      <c r="IY536">
        <v>0.143</v>
      </c>
      <c r="IZ536">
        <v>0.1544</v>
      </c>
      <c r="JA536">
        <v>0.1520806729546384</v>
      </c>
      <c r="JB536">
        <v>0.0003178419753343253</v>
      </c>
      <c r="JC536">
        <v>-6.012475575984678E-07</v>
      </c>
      <c r="JD536">
        <v>7.594320938325871E-11</v>
      </c>
      <c r="JE536">
        <v>-0.06537213769188976</v>
      </c>
      <c r="JF536">
        <v>-0.002779077146552394</v>
      </c>
      <c r="JG536">
        <v>0.0007843295920201409</v>
      </c>
      <c r="JH536">
        <v>-1.211717912536145E-05</v>
      </c>
      <c r="JI536">
        <v>4</v>
      </c>
      <c r="JJ536">
        <v>2338</v>
      </c>
      <c r="JK536">
        <v>1</v>
      </c>
      <c r="JL536">
        <v>27</v>
      </c>
      <c r="JM536">
        <v>190156.2</v>
      </c>
      <c r="JN536">
        <v>190156.3</v>
      </c>
      <c r="JO536">
        <v>1.49414</v>
      </c>
      <c r="JP536">
        <v>2.26685</v>
      </c>
      <c r="JQ536">
        <v>1.39648</v>
      </c>
      <c r="JR536">
        <v>2.34985</v>
      </c>
      <c r="JS536">
        <v>1.49536</v>
      </c>
      <c r="JT536">
        <v>2.69165</v>
      </c>
      <c r="JU536">
        <v>36.3635</v>
      </c>
      <c r="JV536">
        <v>24.07</v>
      </c>
      <c r="JW536">
        <v>18</v>
      </c>
      <c r="JX536">
        <v>489.892</v>
      </c>
      <c r="JY536">
        <v>445.795</v>
      </c>
      <c r="JZ536">
        <v>29.4148</v>
      </c>
      <c r="KA536">
        <v>28.4657</v>
      </c>
      <c r="KB536">
        <v>30.0002</v>
      </c>
      <c r="KC536">
        <v>28.2891</v>
      </c>
      <c r="KD536">
        <v>28.2198</v>
      </c>
      <c r="KE536">
        <v>29.9448</v>
      </c>
      <c r="KF536">
        <v>26.9734</v>
      </c>
      <c r="KG536">
        <v>51.8928</v>
      </c>
      <c r="KH536">
        <v>29.3952</v>
      </c>
      <c r="KI536">
        <v>674.373</v>
      </c>
      <c r="KJ536">
        <v>19.3154</v>
      </c>
      <c r="KK536">
        <v>100.998</v>
      </c>
      <c r="KL536">
        <v>100.562</v>
      </c>
    </row>
    <row r="537" spans="1:298">
      <c r="A537">
        <v>521</v>
      </c>
      <c r="B537">
        <v>1758656805</v>
      </c>
      <c r="C537">
        <v>15179</v>
      </c>
      <c r="D537" t="s">
        <v>1491</v>
      </c>
      <c r="E537" t="s">
        <v>1492</v>
      </c>
      <c r="F537">
        <v>5</v>
      </c>
      <c r="G537" t="s">
        <v>1412</v>
      </c>
      <c r="H537" t="s">
        <v>437</v>
      </c>
      <c r="I537" t="s">
        <v>438</v>
      </c>
      <c r="J537">
        <v>1758656797.5</v>
      </c>
      <c r="K537">
        <f>(L537)/1000</f>
        <v>0</v>
      </c>
      <c r="L537">
        <f>IF(DQ537, AO537, AI537)</f>
        <v>0</v>
      </c>
      <c r="M537">
        <f>IF(DQ537, AJ537, AH537)</f>
        <v>0</v>
      </c>
      <c r="N537">
        <f>DS537 - IF(AV537&gt;1, M537*DM537*100.0/(AX537), 0)</f>
        <v>0</v>
      </c>
      <c r="O537">
        <f>((U537-K537/2)*N537-M537)/(U537+K537/2)</f>
        <v>0</v>
      </c>
      <c r="P537">
        <f>O537*(DZ537+EA537)/1000.0</f>
        <v>0</v>
      </c>
      <c r="Q537">
        <f>(DS537 - IF(AV537&gt;1, M537*DM537*100.0/(AX537), 0))*(DZ537+EA537)/1000.0</f>
        <v>0</v>
      </c>
      <c r="R537">
        <f>2.0/((1/T537-1/S537)+SIGN(T537)*SQRT((1/T537-1/S537)*(1/T537-1/S537) + 4*DN537/((DN537+1)*(DN537+1))*(2*1/T537*1/S537-1/S537*1/S537)))</f>
        <v>0</v>
      </c>
      <c r="S537">
        <f>IF(LEFT(DO537,1)&lt;&gt;"0",IF(LEFT(DO537,1)="1",3.0,DP537),$D$5+$E$5*(EG537*DZ537/($K$5*1000))+$F$5*(EG537*DZ537/($K$5*1000))*MAX(MIN(DM537,$J$5),$I$5)*MAX(MIN(DM537,$J$5),$I$5)+$G$5*MAX(MIN(DM537,$J$5),$I$5)*(EG537*DZ537/($K$5*1000))+$H$5*(EG537*DZ537/($K$5*1000))*(EG537*DZ537/($K$5*1000)))</f>
        <v>0</v>
      </c>
      <c r="T537">
        <f>K537*(1000-(1000*0.61365*exp(17.502*X537/(240.97+X537))/(DZ537+EA537)+DU537)/2)/(1000*0.61365*exp(17.502*X537/(240.97+X537))/(DZ537+EA537)-DU537)</f>
        <v>0</v>
      </c>
      <c r="U537">
        <f>1/((DN537+1)/(R537/1.6)+1/(S537/1.37)) + DN537/((DN537+1)/(R537/1.6) + DN537/(S537/1.37))</f>
        <v>0</v>
      </c>
      <c r="V537">
        <f>(DI537*DL537)</f>
        <v>0</v>
      </c>
      <c r="W537">
        <f>(EB537+(V537+2*0.95*5.67E-8*(((EB537+$B$7)+273)^4-(EB537+273)^4)-44100*K537)/(1.84*29.3*S537+8*0.95*5.67E-8*(EB537+273)^3))</f>
        <v>0</v>
      </c>
      <c r="X537">
        <f>($C$7*EC537+$D$7*ED537+$E$7*W537)</f>
        <v>0</v>
      </c>
      <c r="Y537">
        <f>0.61365*exp(17.502*X537/(240.97+X537))</f>
        <v>0</v>
      </c>
      <c r="Z537">
        <f>(AA537/AB537*100)</f>
        <v>0</v>
      </c>
      <c r="AA537">
        <f>DU537*(DZ537+EA537)/1000</f>
        <v>0</v>
      </c>
      <c r="AB537">
        <f>0.61365*exp(17.502*EB537/(240.97+EB537))</f>
        <v>0</v>
      </c>
      <c r="AC537">
        <f>(Y537-DU537*(DZ537+EA537)/1000)</f>
        <v>0</v>
      </c>
      <c r="AD537">
        <f>(-K537*44100)</f>
        <v>0</v>
      </c>
      <c r="AE537">
        <f>2*29.3*S537*0.92*(EB537-X537)</f>
        <v>0</v>
      </c>
      <c r="AF537">
        <f>2*0.95*5.67E-8*(((EB537+$B$7)+273)^4-(X537+273)^4)</f>
        <v>0</v>
      </c>
      <c r="AG537">
        <f>V537+AF537+AD537+AE537</f>
        <v>0</v>
      </c>
      <c r="AH537">
        <f>DY537*AV537*(DT537-DS537*(1000-AV537*DV537)/(1000-AV537*DU537))/(100*DM537)</f>
        <v>0</v>
      </c>
      <c r="AI537">
        <f>1000*DY537*AV537*(DU537-DV537)/(100*DM537*(1000-AV537*DU537))</f>
        <v>0</v>
      </c>
      <c r="AJ537">
        <f>(AK537 - AL537 - DZ537*1E3/(8.314*(EB537+273.15)) * AN537/DY537 * AM537) * DY537/(100*DM537) * (1000 - DV537)/1000</f>
        <v>0</v>
      </c>
      <c r="AK537">
        <v>672.3133981598595</v>
      </c>
      <c r="AL537">
        <v>630.188193939394</v>
      </c>
      <c r="AM537">
        <v>3.336616649259596</v>
      </c>
      <c r="AN537">
        <v>64.96185093379182</v>
      </c>
      <c r="AO537">
        <f>(AQ537 - AP537 + DZ537*1E3/(8.314*(EB537+273.15)) * AS537/DY537 * AR537) * DY537/(100*DM537) * 1000/(1000 - AQ537)</f>
        <v>0</v>
      </c>
      <c r="AP537">
        <v>19.20153189548179</v>
      </c>
      <c r="AQ537">
        <v>24.29032666666667</v>
      </c>
      <c r="AR537">
        <v>-0.001498143413398148</v>
      </c>
      <c r="AS537">
        <v>107.1775153864374</v>
      </c>
      <c r="AT537">
        <v>0</v>
      </c>
      <c r="AU537">
        <v>0</v>
      </c>
      <c r="AV537">
        <f>IF(AT537*$H$13&gt;=AX537,1.0,(AX537/(AX537-AT537*$H$13)))</f>
        <v>0</v>
      </c>
      <c r="AW537">
        <f>(AV537-1)*100</f>
        <v>0</v>
      </c>
      <c r="AX537">
        <f>MAX(0,($B$13+$C$13*EG537)/(1+$D$13*EG537)*DZ537/(EB537+273)*$E$13)</f>
        <v>0</v>
      </c>
      <c r="AY537" t="s">
        <v>439</v>
      </c>
      <c r="AZ537" t="s">
        <v>439</v>
      </c>
      <c r="BA537">
        <v>0</v>
      </c>
      <c r="BB537">
        <v>0</v>
      </c>
      <c r="BC537">
        <f>1-BA537/BB537</f>
        <v>0</v>
      </c>
      <c r="BD537">
        <v>0</v>
      </c>
      <c r="BE537" t="s">
        <v>439</v>
      </c>
      <c r="BF537" t="s">
        <v>439</v>
      </c>
      <c r="BG537">
        <v>0</v>
      </c>
      <c r="BH537">
        <v>0</v>
      </c>
      <c r="BI537">
        <f>1-BG537/BH537</f>
        <v>0</v>
      </c>
      <c r="BJ537">
        <v>0.5</v>
      </c>
      <c r="BK537">
        <f>DJ537</f>
        <v>0</v>
      </c>
      <c r="BL537">
        <f>M537</f>
        <v>0</v>
      </c>
      <c r="BM537">
        <f>BI537*BJ537*BK537</f>
        <v>0</v>
      </c>
      <c r="BN537">
        <f>(BL537-BD537)/BK537</f>
        <v>0</v>
      </c>
      <c r="BO537">
        <f>(BB537-BH537)/BH537</f>
        <v>0</v>
      </c>
      <c r="BP537">
        <f>BA537/(BC537+BA537/BH537)</f>
        <v>0</v>
      </c>
      <c r="BQ537" t="s">
        <v>439</v>
      </c>
      <c r="BR537">
        <v>0</v>
      </c>
      <c r="BS537">
        <f>IF(BR537&lt;&gt;0, BR537, BP537)</f>
        <v>0</v>
      </c>
      <c r="BT537">
        <f>1-BS537/BH537</f>
        <v>0</v>
      </c>
      <c r="BU537">
        <f>(BH537-BG537)/(BH537-BS537)</f>
        <v>0</v>
      </c>
      <c r="BV537">
        <f>(BB537-BH537)/(BB537-BS537)</f>
        <v>0</v>
      </c>
      <c r="BW537">
        <f>(BH537-BG537)/(BH537-BA537)</f>
        <v>0</v>
      </c>
      <c r="BX537">
        <f>(BB537-BH537)/(BB537-BA537)</f>
        <v>0</v>
      </c>
      <c r="BY537">
        <f>(BU537*BS537/BG537)</f>
        <v>0</v>
      </c>
      <c r="BZ537">
        <f>(1-BY537)</f>
        <v>0</v>
      </c>
      <c r="DI537">
        <f>$B$11*EH537+$C$11*EI537+$F$11*ET537*(1-EW537)</f>
        <v>0</v>
      </c>
      <c r="DJ537">
        <f>DI537*DK537</f>
        <v>0</v>
      </c>
      <c r="DK537">
        <f>($B$11*$D$9+$C$11*$D$9+$F$11*((FG537+EY537)/MAX(FG537+EY537+FH537, 0.1)*$I$9+FH537/MAX(FG537+EY537+FH537, 0.1)*$J$9))/($B$11+$C$11+$F$11)</f>
        <v>0</v>
      </c>
      <c r="DL537">
        <f>($B$11*$K$9+$C$11*$K$9+$F$11*((FG537+EY537)/MAX(FG537+EY537+FH537, 0.1)*$P$9+FH537/MAX(FG537+EY537+FH537, 0.1)*$Q$9))/($B$11+$C$11+$F$11)</f>
        <v>0</v>
      </c>
      <c r="DM537">
        <v>5.36</v>
      </c>
      <c r="DN537">
        <v>0.5</v>
      </c>
      <c r="DO537" t="s">
        <v>440</v>
      </c>
      <c r="DP537">
        <v>2</v>
      </c>
      <c r="DQ537" t="b">
        <v>1</v>
      </c>
      <c r="DR537">
        <v>1758656797.5</v>
      </c>
      <c r="DS537">
        <v>592.1535185185186</v>
      </c>
      <c r="DT537">
        <v>644.4725555555555</v>
      </c>
      <c r="DU537">
        <v>24.32942222222222</v>
      </c>
      <c r="DV537">
        <v>19.16744444444444</v>
      </c>
      <c r="DW537">
        <v>592.0084444444444</v>
      </c>
      <c r="DX537">
        <v>24.17478148148148</v>
      </c>
      <c r="DY537">
        <v>499.9968888888889</v>
      </c>
      <c r="DZ537">
        <v>90.39858888888891</v>
      </c>
      <c r="EA537">
        <v>0.02988634444444445</v>
      </c>
      <c r="EB537">
        <v>30.68618148148148</v>
      </c>
      <c r="EC537">
        <v>30.01971851851852</v>
      </c>
      <c r="ED537">
        <v>999.9000000000001</v>
      </c>
      <c r="EE537">
        <v>0</v>
      </c>
      <c r="EF537">
        <v>0</v>
      </c>
      <c r="EG537">
        <v>10000.45666666667</v>
      </c>
      <c r="EH537">
        <v>0</v>
      </c>
      <c r="EI537">
        <v>11.7193</v>
      </c>
      <c r="EJ537">
        <v>-52.31894444444445</v>
      </c>
      <c r="EK537">
        <v>606.9191481481481</v>
      </c>
      <c r="EL537">
        <v>657.0671111111112</v>
      </c>
      <c r="EM537">
        <v>5.161972962962962</v>
      </c>
      <c r="EN537">
        <v>644.4725555555555</v>
      </c>
      <c r="EO537">
        <v>19.16744444444444</v>
      </c>
      <c r="EP537">
        <v>2.199345185185185</v>
      </c>
      <c r="EQ537">
        <v>1.73271037037037</v>
      </c>
      <c r="ER537">
        <v>18.95753333333334</v>
      </c>
      <c r="ES537">
        <v>15.19261481481481</v>
      </c>
      <c r="ET537">
        <v>2000.046666666666</v>
      </c>
      <c r="EU537">
        <v>0.9799973333333333</v>
      </c>
      <c r="EV537">
        <v>0.02000249259259259</v>
      </c>
      <c r="EW537">
        <v>0</v>
      </c>
      <c r="EX537">
        <v>968.3361851851849</v>
      </c>
      <c r="EY537">
        <v>5.00097</v>
      </c>
      <c r="EZ537">
        <v>19597.38888888889</v>
      </c>
      <c r="FA537">
        <v>16707.94444444445</v>
      </c>
      <c r="FB537">
        <v>40.77985185185184</v>
      </c>
      <c r="FC537">
        <v>41.125</v>
      </c>
      <c r="FD537">
        <v>40.68699999999999</v>
      </c>
      <c r="FE537">
        <v>40.75</v>
      </c>
      <c r="FF537">
        <v>41.38188888888889</v>
      </c>
      <c r="FG537">
        <v>1955.136666666667</v>
      </c>
      <c r="FH537">
        <v>39.91</v>
      </c>
      <c r="FI537">
        <v>0</v>
      </c>
      <c r="FJ537">
        <v>1758656806.2</v>
      </c>
      <c r="FK537">
        <v>0</v>
      </c>
      <c r="FL537">
        <v>968.4342799999999</v>
      </c>
      <c r="FM537">
        <v>33.1621538459624</v>
      </c>
      <c r="FN537">
        <v>680.2846154464046</v>
      </c>
      <c r="FO537">
        <v>19599.288</v>
      </c>
      <c r="FP537">
        <v>15</v>
      </c>
      <c r="FQ537">
        <v>0</v>
      </c>
      <c r="FR537" t="s">
        <v>441</v>
      </c>
      <c r="FS537">
        <v>1747247426.5</v>
      </c>
      <c r="FT537">
        <v>1747247420.5</v>
      </c>
      <c r="FU537">
        <v>0</v>
      </c>
      <c r="FV537">
        <v>1.027</v>
      </c>
      <c r="FW537">
        <v>0.031</v>
      </c>
      <c r="FX537">
        <v>0.02</v>
      </c>
      <c r="FY537">
        <v>0.05</v>
      </c>
      <c r="FZ537">
        <v>420</v>
      </c>
      <c r="GA537">
        <v>16</v>
      </c>
      <c r="GB537">
        <v>0.01</v>
      </c>
      <c r="GC537">
        <v>0.1</v>
      </c>
      <c r="GD537">
        <v>-51.95824146341464</v>
      </c>
      <c r="GE537">
        <v>-7.22584181184662</v>
      </c>
      <c r="GF537">
        <v>0.7148599125858494</v>
      </c>
      <c r="GG537">
        <v>0</v>
      </c>
      <c r="GH537">
        <v>966.6934411764705</v>
      </c>
      <c r="GI537">
        <v>32.11833462322245</v>
      </c>
      <c r="GJ537">
        <v>3.157533327952063</v>
      </c>
      <c r="GK537">
        <v>-1</v>
      </c>
      <c r="GL537">
        <v>5.187799756097561</v>
      </c>
      <c r="GM537">
        <v>-0.5681776306620182</v>
      </c>
      <c r="GN537">
        <v>0.05710804281008982</v>
      </c>
      <c r="GO537">
        <v>0</v>
      </c>
      <c r="GP537">
        <v>0</v>
      </c>
      <c r="GQ537">
        <v>2</v>
      </c>
      <c r="GR537" t="s">
        <v>482</v>
      </c>
      <c r="GS537">
        <v>3.13557</v>
      </c>
      <c r="GT537">
        <v>2.68993</v>
      </c>
      <c r="GU537">
        <v>0.12431</v>
      </c>
      <c r="GV537">
        <v>0.13035</v>
      </c>
      <c r="GW537">
        <v>0.107168</v>
      </c>
      <c r="GX537">
        <v>0.0899002</v>
      </c>
      <c r="GY537">
        <v>27838.9</v>
      </c>
      <c r="GZ537">
        <v>27698.6</v>
      </c>
      <c r="HA537">
        <v>29551.7</v>
      </c>
      <c r="HB537">
        <v>29433.1</v>
      </c>
      <c r="HC537">
        <v>34857</v>
      </c>
      <c r="HD537">
        <v>35489.4</v>
      </c>
      <c r="HE537">
        <v>41584</v>
      </c>
      <c r="HF537">
        <v>41821.2</v>
      </c>
      <c r="HG537">
        <v>1.92743</v>
      </c>
      <c r="HH537">
        <v>1.87262</v>
      </c>
      <c r="HI537">
        <v>0.09199980000000001</v>
      </c>
      <c r="HJ537">
        <v>0</v>
      </c>
      <c r="HK537">
        <v>28.5293</v>
      </c>
      <c r="HL537">
        <v>999.9</v>
      </c>
      <c r="HM537">
        <v>48.2</v>
      </c>
      <c r="HN537">
        <v>31.3</v>
      </c>
      <c r="HO537">
        <v>24.4695</v>
      </c>
      <c r="HP537">
        <v>62.0504</v>
      </c>
      <c r="HQ537">
        <v>25.7732</v>
      </c>
      <c r="HR537">
        <v>1</v>
      </c>
      <c r="HS537">
        <v>0.068435</v>
      </c>
      <c r="HT537">
        <v>-0.767977</v>
      </c>
      <c r="HU537">
        <v>20.3374</v>
      </c>
      <c r="HV537">
        <v>5.21669</v>
      </c>
      <c r="HW537">
        <v>12.0123</v>
      </c>
      <c r="HX537">
        <v>4.98865</v>
      </c>
      <c r="HY537">
        <v>3.28778</v>
      </c>
      <c r="HZ537">
        <v>9999</v>
      </c>
      <c r="IA537">
        <v>9999</v>
      </c>
      <c r="IB537">
        <v>9999</v>
      </c>
      <c r="IC537">
        <v>999.9</v>
      </c>
      <c r="ID537">
        <v>1.86754</v>
      </c>
      <c r="IE537">
        <v>1.86667</v>
      </c>
      <c r="IF537">
        <v>1.866</v>
      </c>
      <c r="IG537">
        <v>1.866</v>
      </c>
      <c r="IH537">
        <v>1.86785</v>
      </c>
      <c r="II537">
        <v>1.87027</v>
      </c>
      <c r="IJ537">
        <v>1.86893</v>
      </c>
      <c r="IK537">
        <v>1.87042</v>
      </c>
      <c r="IL537">
        <v>0</v>
      </c>
      <c r="IM537">
        <v>0</v>
      </c>
      <c r="IN537">
        <v>0</v>
      </c>
      <c r="IO537">
        <v>0</v>
      </c>
      <c r="IP537" t="s">
        <v>443</v>
      </c>
      <c r="IQ537" t="s">
        <v>444</v>
      </c>
      <c r="IR537" t="s">
        <v>445</v>
      </c>
      <c r="IS537" t="s">
        <v>445</v>
      </c>
      <c r="IT537" t="s">
        <v>445</v>
      </c>
      <c r="IU537" t="s">
        <v>445</v>
      </c>
      <c r="IV537">
        <v>0</v>
      </c>
      <c r="IW537">
        <v>100</v>
      </c>
      <c r="IX537">
        <v>100</v>
      </c>
      <c r="IY537">
        <v>0.137</v>
      </c>
      <c r="IZ537">
        <v>0.154</v>
      </c>
      <c r="JA537">
        <v>0.1520806729546384</v>
      </c>
      <c r="JB537">
        <v>0.0003178419753343253</v>
      </c>
      <c r="JC537">
        <v>-6.012475575984678E-07</v>
      </c>
      <c r="JD537">
        <v>7.594320938325871E-11</v>
      </c>
      <c r="JE537">
        <v>-0.06537213769188976</v>
      </c>
      <c r="JF537">
        <v>-0.002779077146552394</v>
      </c>
      <c r="JG537">
        <v>0.0007843295920201409</v>
      </c>
      <c r="JH537">
        <v>-1.211717912536145E-05</v>
      </c>
      <c r="JI537">
        <v>4</v>
      </c>
      <c r="JJ537">
        <v>2338</v>
      </c>
      <c r="JK537">
        <v>1</v>
      </c>
      <c r="JL537">
        <v>27</v>
      </c>
      <c r="JM537">
        <v>190156.3</v>
      </c>
      <c r="JN537">
        <v>190156.4</v>
      </c>
      <c r="JO537">
        <v>1.52222</v>
      </c>
      <c r="JP537">
        <v>2.26318</v>
      </c>
      <c r="JQ537">
        <v>1.39648</v>
      </c>
      <c r="JR537">
        <v>2.35107</v>
      </c>
      <c r="JS537">
        <v>1.49536</v>
      </c>
      <c r="JT537">
        <v>2.6001</v>
      </c>
      <c r="JU537">
        <v>36.3635</v>
      </c>
      <c r="JV537">
        <v>24.07</v>
      </c>
      <c r="JW537">
        <v>18</v>
      </c>
      <c r="JX537">
        <v>489.998</v>
      </c>
      <c r="JY537">
        <v>445.594</v>
      </c>
      <c r="JZ537">
        <v>29.3934</v>
      </c>
      <c r="KA537">
        <v>28.4677</v>
      </c>
      <c r="KB537">
        <v>30.0001</v>
      </c>
      <c r="KC537">
        <v>28.2904</v>
      </c>
      <c r="KD537">
        <v>28.2199</v>
      </c>
      <c r="KE537">
        <v>30.5043</v>
      </c>
      <c r="KF537">
        <v>26.6762</v>
      </c>
      <c r="KG537">
        <v>51.8928</v>
      </c>
      <c r="KH537">
        <v>29.3747</v>
      </c>
      <c r="KI537">
        <v>687.734</v>
      </c>
      <c r="KJ537">
        <v>19.371</v>
      </c>
      <c r="KK537">
        <v>100.998</v>
      </c>
      <c r="KL537">
        <v>100.561</v>
      </c>
    </row>
    <row r="538" spans="1:298">
      <c r="A538">
        <v>522</v>
      </c>
      <c r="B538">
        <v>1758656810</v>
      </c>
      <c r="C538">
        <v>15184</v>
      </c>
      <c r="D538" t="s">
        <v>1493</v>
      </c>
      <c r="E538" t="s">
        <v>1494</v>
      </c>
      <c r="F538">
        <v>5</v>
      </c>
      <c r="G538" t="s">
        <v>1412</v>
      </c>
      <c r="H538" t="s">
        <v>437</v>
      </c>
      <c r="I538" t="s">
        <v>438</v>
      </c>
      <c r="J538">
        <v>1758656802.214286</v>
      </c>
      <c r="K538">
        <f>(L538)/1000</f>
        <v>0</v>
      </c>
      <c r="L538">
        <f>IF(DQ538, AO538, AI538)</f>
        <v>0</v>
      </c>
      <c r="M538">
        <f>IF(DQ538, AJ538, AH538)</f>
        <v>0</v>
      </c>
      <c r="N538">
        <f>DS538 - IF(AV538&gt;1, M538*DM538*100.0/(AX538), 0)</f>
        <v>0</v>
      </c>
      <c r="O538">
        <f>((U538-K538/2)*N538-M538)/(U538+K538/2)</f>
        <v>0</v>
      </c>
      <c r="P538">
        <f>O538*(DZ538+EA538)/1000.0</f>
        <v>0</v>
      </c>
      <c r="Q538">
        <f>(DS538 - IF(AV538&gt;1, M538*DM538*100.0/(AX538), 0))*(DZ538+EA538)/1000.0</f>
        <v>0</v>
      </c>
      <c r="R538">
        <f>2.0/((1/T538-1/S538)+SIGN(T538)*SQRT((1/T538-1/S538)*(1/T538-1/S538) + 4*DN538/((DN538+1)*(DN538+1))*(2*1/T538*1/S538-1/S538*1/S538)))</f>
        <v>0</v>
      </c>
      <c r="S538">
        <f>IF(LEFT(DO538,1)&lt;&gt;"0",IF(LEFT(DO538,1)="1",3.0,DP538),$D$5+$E$5*(EG538*DZ538/($K$5*1000))+$F$5*(EG538*DZ538/($K$5*1000))*MAX(MIN(DM538,$J$5),$I$5)*MAX(MIN(DM538,$J$5),$I$5)+$G$5*MAX(MIN(DM538,$J$5),$I$5)*(EG538*DZ538/($K$5*1000))+$H$5*(EG538*DZ538/($K$5*1000))*(EG538*DZ538/($K$5*1000)))</f>
        <v>0</v>
      </c>
      <c r="T538">
        <f>K538*(1000-(1000*0.61365*exp(17.502*X538/(240.97+X538))/(DZ538+EA538)+DU538)/2)/(1000*0.61365*exp(17.502*X538/(240.97+X538))/(DZ538+EA538)-DU538)</f>
        <v>0</v>
      </c>
      <c r="U538">
        <f>1/((DN538+1)/(R538/1.6)+1/(S538/1.37)) + DN538/((DN538+1)/(R538/1.6) + DN538/(S538/1.37))</f>
        <v>0</v>
      </c>
      <c r="V538">
        <f>(DI538*DL538)</f>
        <v>0</v>
      </c>
      <c r="W538">
        <f>(EB538+(V538+2*0.95*5.67E-8*(((EB538+$B$7)+273)^4-(EB538+273)^4)-44100*K538)/(1.84*29.3*S538+8*0.95*5.67E-8*(EB538+273)^3))</f>
        <v>0</v>
      </c>
      <c r="X538">
        <f>($C$7*EC538+$D$7*ED538+$E$7*W538)</f>
        <v>0</v>
      </c>
      <c r="Y538">
        <f>0.61365*exp(17.502*X538/(240.97+X538))</f>
        <v>0</v>
      </c>
      <c r="Z538">
        <f>(AA538/AB538*100)</f>
        <v>0</v>
      </c>
      <c r="AA538">
        <f>DU538*(DZ538+EA538)/1000</f>
        <v>0</v>
      </c>
      <c r="AB538">
        <f>0.61365*exp(17.502*EB538/(240.97+EB538))</f>
        <v>0</v>
      </c>
      <c r="AC538">
        <f>(Y538-DU538*(DZ538+EA538)/1000)</f>
        <v>0</v>
      </c>
      <c r="AD538">
        <f>(-K538*44100)</f>
        <v>0</v>
      </c>
      <c r="AE538">
        <f>2*29.3*S538*0.92*(EB538-X538)</f>
        <v>0</v>
      </c>
      <c r="AF538">
        <f>2*0.95*5.67E-8*(((EB538+$B$7)+273)^4-(X538+273)^4)</f>
        <v>0</v>
      </c>
      <c r="AG538">
        <f>V538+AF538+AD538+AE538</f>
        <v>0</v>
      </c>
      <c r="AH538">
        <f>DY538*AV538*(DT538-DS538*(1000-AV538*DV538)/(1000-AV538*DU538))/(100*DM538)</f>
        <v>0</v>
      </c>
      <c r="AI538">
        <f>1000*DY538*AV538*(DU538-DV538)/(100*DM538*(1000-AV538*DU538))</f>
        <v>0</v>
      </c>
      <c r="AJ538">
        <f>(AK538 - AL538 - DZ538*1E3/(8.314*(EB538+273.15)) * AN538/DY538 * AM538) * DY538/(100*DM538) * (1000 - DV538)/1000</f>
        <v>0</v>
      </c>
      <c r="AK538">
        <v>689.3838717449057</v>
      </c>
      <c r="AL538">
        <v>646.813121212121</v>
      </c>
      <c r="AM538">
        <v>3.315723361423978</v>
      </c>
      <c r="AN538">
        <v>64.96185093379182</v>
      </c>
      <c r="AO538">
        <f>(AQ538 - AP538 + DZ538*1E3/(8.314*(EB538+273.15)) * AS538/DY538 * AR538) * DY538/(100*DM538) * 1000/(1000 - AQ538)</f>
        <v>0</v>
      </c>
      <c r="AP538">
        <v>19.2703656520597</v>
      </c>
      <c r="AQ538">
        <v>24.28332242424241</v>
      </c>
      <c r="AR538">
        <v>-0.0001764688867466591</v>
      </c>
      <c r="AS538">
        <v>107.1775153864374</v>
      </c>
      <c r="AT538">
        <v>0</v>
      </c>
      <c r="AU538">
        <v>0</v>
      </c>
      <c r="AV538">
        <f>IF(AT538*$H$13&gt;=AX538,1.0,(AX538/(AX538-AT538*$H$13)))</f>
        <v>0</v>
      </c>
      <c r="AW538">
        <f>(AV538-1)*100</f>
        <v>0</v>
      </c>
      <c r="AX538">
        <f>MAX(0,($B$13+$C$13*EG538)/(1+$D$13*EG538)*DZ538/(EB538+273)*$E$13)</f>
        <v>0</v>
      </c>
      <c r="AY538" t="s">
        <v>439</v>
      </c>
      <c r="AZ538" t="s">
        <v>439</v>
      </c>
      <c r="BA538">
        <v>0</v>
      </c>
      <c r="BB538">
        <v>0</v>
      </c>
      <c r="BC538">
        <f>1-BA538/BB538</f>
        <v>0</v>
      </c>
      <c r="BD538">
        <v>0</v>
      </c>
      <c r="BE538" t="s">
        <v>439</v>
      </c>
      <c r="BF538" t="s">
        <v>439</v>
      </c>
      <c r="BG538">
        <v>0</v>
      </c>
      <c r="BH538">
        <v>0</v>
      </c>
      <c r="BI538">
        <f>1-BG538/BH538</f>
        <v>0</v>
      </c>
      <c r="BJ538">
        <v>0.5</v>
      </c>
      <c r="BK538">
        <f>DJ538</f>
        <v>0</v>
      </c>
      <c r="BL538">
        <f>M538</f>
        <v>0</v>
      </c>
      <c r="BM538">
        <f>BI538*BJ538*BK538</f>
        <v>0</v>
      </c>
      <c r="BN538">
        <f>(BL538-BD538)/BK538</f>
        <v>0</v>
      </c>
      <c r="BO538">
        <f>(BB538-BH538)/BH538</f>
        <v>0</v>
      </c>
      <c r="BP538">
        <f>BA538/(BC538+BA538/BH538)</f>
        <v>0</v>
      </c>
      <c r="BQ538" t="s">
        <v>439</v>
      </c>
      <c r="BR538">
        <v>0</v>
      </c>
      <c r="BS538">
        <f>IF(BR538&lt;&gt;0, BR538, BP538)</f>
        <v>0</v>
      </c>
      <c r="BT538">
        <f>1-BS538/BH538</f>
        <v>0</v>
      </c>
      <c r="BU538">
        <f>(BH538-BG538)/(BH538-BS538)</f>
        <v>0</v>
      </c>
      <c r="BV538">
        <f>(BB538-BH538)/(BB538-BS538)</f>
        <v>0</v>
      </c>
      <c r="BW538">
        <f>(BH538-BG538)/(BH538-BA538)</f>
        <v>0</v>
      </c>
      <c r="BX538">
        <f>(BB538-BH538)/(BB538-BA538)</f>
        <v>0</v>
      </c>
      <c r="BY538">
        <f>(BU538*BS538/BG538)</f>
        <v>0</v>
      </c>
      <c r="BZ538">
        <f>(1-BY538)</f>
        <v>0</v>
      </c>
      <c r="DI538">
        <f>$B$11*EH538+$C$11*EI538+$F$11*ET538*(1-EW538)</f>
        <v>0</v>
      </c>
      <c r="DJ538">
        <f>DI538*DK538</f>
        <v>0</v>
      </c>
      <c r="DK538">
        <f>($B$11*$D$9+$C$11*$D$9+$F$11*((FG538+EY538)/MAX(FG538+EY538+FH538, 0.1)*$I$9+FH538/MAX(FG538+EY538+FH538, 0.1)*$J$9))/($B$11+$C$11+$F$11)</f>
        <v>0</v>
      </c>
      <c r="DL538">
        <f>($B$11*$K$9+$C$11*$K$9+$F$11*((FG538+EY538)/MAX(FG538+EY538+FH538, 0.1)*$P$9+FH538/MAX(FG538+EY538+FH538, 0.1)*$Q$9))/($B$11+$C$11+$F$11)</f>
        <v>0</v>
      </c>
      <c r="DM538">
        <v>5.36</v>
      </c>
      <c r="DN538">
        <v>0.5</v>
      </c>
      <c r="DO538" t="s">
        <v>440</v>
      </c>
      <c r="DP538">
        <v>2</v>
      </c>
      <c r="DQ538" t="b">
        <v>1</v>
      </c>
      <c r="DR538">
        <v>1758656802.214286</v>
      </c>
      <c r="DS538">
        <v>607.4373214285715</v>
      </c>
      <c r="DT538">
        <v>660.2592857142857</v>
      </c>
      <c r="DU538">
        <v>24.30491785714286</v>
      </c>
      <c r="DV538">
        <v>19.20513214285714</v>
      </c>
      <c r="DW538">
        <v>607.2972142857143</v>
      </c>
      <c r="DX538">
        <v>24.15061071428571</v>
      </c>
      <c r="DY538">
        <v>499.9986071428571</v>
      </c>
      <c r="DZ538">
        <v>90.39820357142857</v>
      </c>
      <c r="EA538">
        <v>0.02987103928571428</v>
      </c>
      <c r="EB538">
        <v>30.686125</v>
      </c>
      <c r="EC538">
        <v>30.02403571428571</v>
      </c>
      <c r="ED538">
        <v>999.9000000000002</v>
      </c>
      <c r="EE538">
        <v>0</v>
      </c>
      <c r="EF538">
        <v>0</v>
      </c>
      <c r="EG538">
        <v>10003.76892857143</v>
      </c>
      <c r="EH538">
        <v>0</v>
      </c>
      <c r="EI538">
        <v>11.7193</v>
      </c>
      <c r="EJ538">
        <v>-52.82183214285715</v>
      </c>
      <c r="EK538">
        <v>622.5686071428571</v>
      </c>
      <c r="EL538">
        <v>673.1886785714286</v>
      </c>
      <c r="EM538">
        <v>5.099771428571429</v>
      </c>
      <c r="EN538">
        <v>660.2592857142857</v>
      </c>
      <c r="EO538">
        <v>19.20513214285714</v>
      </c>
      <c r="EP538">
        <v>2.19712</v>
      </c>
      <c r="EQ538">
        <v>1.73611</v>
      </c>
      <c r="ER538">
        <v>18.94132857142857</v>
      </c>
      <c r="ES538">
        <v>15.223075</v>
      </c>
      <c r="ET538">
        <v>2000.064285714286</v>
      </c>
      <c r="EU538">
        <v>0.9799974285714285</v>
      </c>
      <c r="EV538">
        <v>0.02000235</v>
      </c>
      <c r="EW538">
        <v>0</v>
      </c>
      <c r="EX538">
        <v>970.9681071428571</v>
      </c>
      <c r="EY538">
        <v>5.00097</v>
      </c>
      <c r="EZ538">
        <v>19650.82857142857</v>
      </c>
      <c r="FA538">
        <v>16708.1</v>
      </c>
      <c r="FB538">
        <v>40.78542857142856</v>
      </c>
      <c r="FC538">
        <v>41.125</v>
      </c>
      <c r="FD538">
        <v>40.68699999999999</v>
      </c>
      <c r="FE538">
        <v>40.75</v>
      </c>
      <c r="FF538">
        <v>41.38164285714286</v>
      </c>
      <c r="FG538">
        <v>1955.154285714286</v>
      </c>
      <c r="FH538">
        <v>39.91</v>
      </c>
      <c r="FI538">
        <v>0</v>
      </c>
      <c r="FJ538">
        <v>1758656811</v>
      </c>
      <c r="FK538">
        <v>0</v>
      </c>
      <c r="FL538">
        <v>971.1166799999999</v>
      </c>
      <c r="FM538">
        <v>32.98676918053372</v>
      </c>
      <c r="FN538">
        <v>671.953845140327</v>
      </c>
      <c r="FO538">
        <v>19653.16</v>
      </c>
      <c r="FP538">
        <v>15</v>
      </c>
      <c r="FQ538">
        <v>0</v>
      </c>
      <c r="FR538" t="s">
        <v>441</v>
      </c>
      <c r="FS538">
        <v>1747247426.5</v>
      </c>
      <c r="FT538">
        <v>1747247420.5</v>
      </c>
      <c r="FU538">
        <v>0</v>
      </c>
      <c r="FV538">
        <v>1.027</v>
      </c>
      <c r="FW538">
        <v>0.031</v>
      </c>
      <c r="FX538">
        <v>0.02</v>
      </c>
      <c r="FY538">
        <v>0.05</v>
      </c>
      <c r="FZ538">
        <v>420</v>
      </c>
      <c r="GA538">
        <v>16</v>
      </c>
      <c r="GB538">
        <v>0.01</v>
      </c>
      <c r="GC538">
        <v>0.1</v>
      </c>
      <c r="GD538">
        <v>-52.5134731707317</v>
      </c>
      <c r="GE538">
        <v>-6.622172822299653</v>
      </c>
      <c r="GF538">
        <v>0.6582057273558872</v>
      </c>
      <c r="GG538">
        <v>0</v>
      </c>
      <c r="GH538">
        <v>969.6120000000001</v>
      </c>
      <c r="GI538">
        <v>33.17665393225755</v>
      </c>
      <c r="GJ538">
        <v>3.260579946610003</v>
      </c>
      <c r="GK538">
        <v>-1</v>
      </c>
      <c r="GL538">
        <v>5.131381463414634</v>
      </c>
      <c r="GM538">
        <v>-0.7744519860627219</v>
      </c>
      <c r="GN538">
        <v>0.07733480431755184</v>
      </c>
      <c r="GO538">
        <v>0</v>
      </c>
      <c r="GP538">
        <v>0</v>
      </c>
      <c r="GQ538">
        <v>2</v>
      </c>
      <c r="GR538" t="s">
        <v>482</v>
      </c>
      <c r="GS538">
        <v>3.13529</v>
      </c>
      <c r="GT538">
        <v>2.69029</v>
      </c>
      <c r="GU538">
        <v>0.126587</v>
      </c>
      <c r="GV538">
        <v>0.132568</v>
      </c>
      <c r="GW538">
        <v>0.107149</v>
      </c>
      <c r="GX538">
        <v>0.0901822</v>
      </c>
      <c r="GY538">
        <v>27766.7</v>
      </c>
      <c r="GZ538">
        <v>27628</v>
      </c>
      <c r="HA538">
        <v>29551.8</v>
      </c>
      <c r="HB538">
        <v>29433.2</v>
      </c>
      <c r="HC538">
        <v>34858.4</v>
      </c>
      <c r="HD538">
        <v>35478.2</v>
      </c>
      <c r="HE538">
        <v>41584.8</v>
      </c>
      <c r="HF538">
        <v>41821.2</v>
      </c>
      <c r="HG538">
        <v>1.92703</v>
      </c>
      <c r="HH538">
        <v>1.87332</v>
      </c>
      <c r="HI538">
        <v>0.09172039999999999</v>
      </c>
      <c r="HJ538">
        <v>0</v>
      </c>
      <c r="HK538">
        <v>28.5324</v>
      </c>
      <c r="HL538">
        <v>999.9</v>
      </c>
      <c r="HM538">
        <v>48.2</v>
      </c>
      <c r="HN538">
        <v>31.3</v>
      </c>
      <c r="HO538">
        <v>24.4687</v>
      </c>
      <c r="HP538">
        <v>62.0005</v>
      </c>
      <c r="HQ538">
        <v>25.9415</v>
      </c>
      <c r="HR538">
        <v>1</v>
      </c>
      <c r="HS538">
        <v>0.0685264</v>
      </c>
      <c r="HT538">
        <v>-0.735425</v>
      </c>
      <c r="HU538">
        <v>20.3372</v>
      </c>
      <c r="HV538">
        <v>5.21729</v>
      </c>
      <c r="HW538">
        <v>12.0143</v>
      </c>
      <c r="HX538">
        <v>4.989</v>
      </c>
      <c r="HY538">
        <v>3.28778</v>
      </c>
      <c r="HZ538">
        <v>9999</v>
      </c>
      <c r="IA538">
        <v>9999</v>
      </c>
      <c r="IB538">
        <v>9999</v>
      </c>
      <c r="IC538">
        <v>999.9</v>
      </c>
      <c r="ID538">
        <v>1.86756</v>
      </c>
      <c r="IE538">
        <v>1.86666</v>
      </c>
      <c r="IF538">
        <v>1.866</v>
      </c>
      <c r="IG538">
        <v>1.866</v>
      </c>
      <c r="IH538">
        <v>1.86784</v>
      </c>
      <c r="II538">
        <v>1.87027</v>
      </c>
      <c r="IJ538">
        <v>1.86893</v>
      </c>
      <c r="IK538">
        <v>1.87042</v>
      </c>
      <c r="IL538">
        <v>0</v>
      </c>
      <c r="IM538">
        <v>0</v>
      </c>
      <c r="IN538">
        <v>0</v>
      </c>
      <c r="IO538">
        <v>0</v>
      </c>
      <c r="IP538" t="s">
        <v>443</v>
      </c>
      <c r="IQ538" t="s">
        <v>444</v>
      </c>
      <c r="IR538" t="s">
        <v>445</v>
      </c>
      <c r="IS538" t="s">
        <v>445</v>
      </c>
      <c r="IT538" t="s">
        <v>445</v>
      </c>
      <c r="IU538" t="s">
        <v>445</v>
      </c>
      <c r="IV538">
        <v>0</v>
      </c>
      <c r="IW538">
        <v>100</v>
      </c>
      <c r="IX538">
        <v>100</v>
      </c>
      <c r="IY538">
        <v>0.132</v>
      </c>
      <c r="IZ538">
        <v>0.154</v>
      </c>
      <c r="JA538">
        <v>0.1520806729546384</v>
      </c>
      <c r="JB538">
        <v>0.0003178419753343253</v>
      </c>
      <c r="JC538">
        <v>-6.012475575984678E-07</v>
      </c>
      <c r="JD538">
        <v>7.594320938325871E-11</v>
      </c>
      <c r="JE538">
        <v>-0.06537213769188976</v>
      </c>
      <c r="JF538">
        <v>-0.002779077146552394</v>
      </c>
      <c r="JG538">
        <v>0.0007843295920201409</v>
      </c>
      <c r="JH538">
        <v>-1.211717912536145E-05</v>
      </c>
      <c r="JI538">
        <v>4</v>
      </c>
      <c r="JJ538">
        <v>2338</v>
      </c>
      <c r="JK538">
        <v>1</v>
      </c>
      <c r="JL538">
        <v>27</v>
      </c>
      <c r="JM538">
        <v>190156.4</v>
      </c>
      <c r="JN538">
        <v>190156.5</v>
      </c>
      <c r="JO538">
        <v>1.55396</v>
      </c>
      <c r="JP538">
        <v>2.26562</v>
      </c>
      <c r="JQ538">
        <v>1.39648</v>
      </c>
      <c r="JR538">
        <v>2.35229</v>
      </c>
      <c r="JS538">
        <v>1.49536</v>
      </c>
      <c r="JT538">
        <v>2.69531</v>
      </c>
      <c r="JU538">
        <v>36.3871</v>
      </c>
      <c r="JV538">
        <v>24.0612</v>
      </c>
      <c r="JW538">
        <v>18</v>
      </c>
      <c r="JX538">
        <v>489.754</v>
      </c>
      <c r="JY538">
        <v>446.045</v>
      </c>
      <c r="JZ538">
        <v>29.3729</v>
      </c>
      <c r="KA538">
        <v>28.4683</v>
      </c>
      <c r="KB538">
        <v>30.0002</v>
      </c>
      <c r="KC538">
        <v>28.2915</v>
      </c>
      <c r="KD538">
        <v>28.2222</v>
      </c>
      <c r="KE538">
        <v>31.153</v>
      </c>
      <c r="KF538">
        <v>26.6762</v>
      </c>
      <c r="KG538">
        <v>51.8928</v>
      </c>
      <c r="KH538">
        <v>29.3449</v>
      </c>
      <c r="KI538">
        <v>707.77</v>
      </c>
      <c r="KJ538">
        <v>19.4162</v>
      </c>
      <c r="KK538">
        <v>100.999</v>
      </c>
      <c r="KL538">
        <v>100.561</v>
      </c>
    </row>
    <row r="539" spans="1:298">
      <c r="A539">
        <v>523</v>
      </c>
      <c r="B539">
        <v>1758656815</v>
      </c>
      <c r="C539">
        <v>15189</v>
      </c>
      <c r="D539" t="s">
        <v>1495</v>
      </c>
      <c r="E539" t="s">
        <v>1496</v>
      </c>
      <c r="F539">
        <v>5</v>
      </c>
      <c r="G539" t="s">
        <v>1412</v>
      </c>
      <c r="H539" t="s">
        <v>437</v>
      </c>
      <c r="I539" t="s">
        <v>438</v>
      </c>
      <c r="J539">
        <v>1758656807.5</v>
      </c>
      <c r="K539">
        <f>(L539)/1000</f>
        <v>0</v>
      </c>
      <c r="L539">
        <f>IF(DQ539, AO539, AI539)</f>
        <v>0</v>
      </c>
      <c r="M539">
        <f>IF(DQ539, AJ539, AH539)</f>
        <v>0</v>
      </c>
      <c r="N539">
        <f>DS539 - IF(AV539&gt;1, M539*DM539*100.0/(AX539), 0)</f>
        <v>0</v>
      </c>
      <c r="O539">
        <f>((U539-K539/2)*N539-M539)/(U539+K539/2)</f>
        <v>0</v>
      </c>
      <c r="P539">
        <f>O539*(DZ539+EA539)/1000.0</f>
        <v>0</v>
      </c>
      <c r="Q539">
        <f>(DS539 - IF(AV539&gt;1, M539*DM539*100.0/(AX539), 0))*(DZ539+EA539)/1000.0</f>
        <v>0</v>
      </c>
      <c r="R539">
        <f>2.0/((1/T539-1/S539)+SIGN(T539)*SQRT((1/T539-1/S539)*(1/T539-1/S539) + 4*DN539/((DN539+1)*(DN539+1))*(2*1/T539*1/S539-1/S539*1/S539)))</f>
        <v>0</v>
      </c>
      <c r="S539">
        <f>IF(LEFT(DO539,1)&lt;&gt;"0",IF(LEFT(DO539,1)="1",3.0,DP539),$D$5+$E$5*(EG539*DZ539/($K$5*1000))+$F$5*(EG539*DZ539/($K$5*1000))*MAX(MIN(DM539,$J$5),$I$5)*MAX(MIN(DM539,$J$5),$I$5)+$G$5*MAX(MIN(DM539,$J$5),$I$5)*(EG539*DZ539/($K$5*1000))+$H$5*(EG539*DZ539/($K$5*1000))*(EG539*DZ539/($K$5*1000)))</f>
        <v>0</v>
      </c>
      <c r="T539">
        <f>K539*(1000-(1000*0.61365*exp(17.502*X539/(240.97+X539))/(DZ539+EA539)+DU539)/2)/(1000*0.61365*exp(17.502*X539/(240.97+X539))/(DZ539+EA539)-DU539)</f>
        <v>0</v>
      </c>
      <c r="U539">
        <f>1/((DN539+1)/(R539/1.6)+1/(S539/1.37)) + DN539/((DN539+1)/(R539/1.6) + DN539/(S539/1.37))</f>
        <v>0</v>
      </c>
      <c r="V539">
        <f>(DI539*DL539)</f>
        <v>0</v>
      </c>
      <c r="W539">
        <f>(EB539+(V539+2*0.95*5.67E-8*(((EB539+$B$7)+273)^4-(EB539+273)^4)-44100*K539)/(1.84*29.3*S539+8*0.95*5.67E-8*(EB539+273)^3))</f>
        <v>0</v>
      </c>
      <c r="X539">
        <f>($C$7*EC539+$D$7*ED539+$E$7*W539)</f>
        <v>0</v>
      </c>
      <c r="Y539">
        <f>0.61365*exp(17.502*X539/(240.97+X539))</f>
        <v>0</v>
      </c>
      <c r="Z539">
        <f>(AA539/AB539*100)</f>
        <v>0</v>
      </c>
      <c r="AA539">
        <f>DU539*(DZ539+EA539)/1000</f>
        <v>0</v>
      </c>
      <c r="AB539">
        <f>0.61365*exp(17.502*EB539/(240.97+EB539))</f>
        <v>0</v>
      </c>
      <c r="AC539">
        <f>(Y539-DU539*(DZ539+EA539)/1000)</f>
        <v>0</v>
      </c>
      <c r="AD539">
        <f>(-K539*44100)</f>
        <v>0</v>
      </c>
      <c r="AE539">
        <f>2*29.3*S539*0.92*(EB539-X539)</f>
        <v>0</v>
      </c>
      <c r="AF539">
        <f>2*0.95*5.67E-8*(((EB539+$B$7)+273)^4-(X539+273)^4)</f>
        <v>0</v>
      </c>
      <c r="AG539">
        <f>V539+AF539+AD539+AE539</f>
        <v>0</v>
      </c>
      <c r="AH539">
        <f>DY539*AV539*(DT539-DS539*(1000-AV539*DV539)/(1000-AV539*DU539))/(100*DM539)</f>
        <v>0</v>
      </c>
      <c r="AI539">
        <f>1000*DY539*AV539*(DU539-DV539)/(100*DM539*(1000-AV539*DU539))</f>
        <v>0</v>
      </c>
      <c r="AJ539">
        <f>(AK539 - AL539 - DZ539*1E3/(8.314*(EB539+273.15)) * AN539/DY539 * AM539) * DY539/(100*DM539) * (1000 - DV539)/1000</f>
        <v>0</v>
      </c>
      <c r="AK539">
        <v>706.5106456573826</v>
      </c>
      <c r="AL539">
        <v>663.5986121212121</v>
      </c>
      <c r="AM539">
        <v>3.359417726143656</v>
      </c>
      <c r="AN539">
        <v>64.96185093379182</v>
      </c>
      <c r="AO539">
        <f>(AQ539 - AP539 + DZ539*1E3/(8.314*(EB539+273.15)) * AS539/DY539 * AR539) * DY539/(100*DM539) * 1000/(1000 - AQ539)</f>
        <v>0</v>
      </c>
      <c r="AP539">
        <v>19.34818014308192</v>
      </c>
      <c r="AQ539">
        <v>24.28142727272729</v>
      </c>
      <c r="AR539">
        <v>-1.154790949820284E-05</v>
      </c>
      <c r="AS539">
        <v>107.1775153864374</v>
      </c>
      <c r="AT539">
        <v>0</v>
      </c>
      <c r="AU539">
        <v>0</v>
      </c>
      <c r="AV539">
        <f>IF(AT539*$H$13&gt;=AX539,1.0,(AX539/(AX539-AT539*$H$13)))</f>
        <v>0</v>
      </c>
      <c r="AW539">
        <f>(AV539-1)*100</f>
        <v>0</v>
      </c>
      <c r="AX539">
        <f>MAX(0,($B$13+$C$13*EG539)/(1+$D$13*EG539)*DZ539/(EB539+273)*$E$13)</f>
        <v>0</v>
      </c>
      <c r="AY539" t="s">
        <v>439</v>
      </c>
      <c r="AZ539" t="s">
        <v>439</v>
      </c>
      <c r="BA539">
        <v>0</v>
      </c>
      <c r="BB539">
        <v>0</v>
      </c>
      <c r="BC539">
        <f>1-BA539/BB539</f>
        <v>0</v>
      </c>
      <c r="BD539">
        <v>0</v>
      </c>
      <c r="BE539" t="s">
        <v>439</v>
      </c>
      <c r="BF539" t="s">
        <v>439</v>
      </c>
      <c r="BG539">
        <v>0</v>
      </c>
      <c r="BH539">
        <v>0</v>
      </c>
      <c r="BI539">
        <f>1-BG539/BH539</f>
        <v>0</v>
      </c>
      <c r="BJ539">
        <v>0.5</v>
      </c>
      <c r="BK539">
        <f>DJ539</f>
        <v>0</v>
      </c>
      <c r="BL539">
        <f>M539</f>
        <v>0</v>
      </c>
      <c r="BM539">
        <f>BI539*BJ539*BK539</f>
        <v>0</v>
      </c>
      <c r="BN539">
        <f>(BL539-BD539)/BK539</f>
        <v>0</v>
      </c>
      <c r="BO539">
        <f>(BB539-BH539)/BH539</f>
        <v>0</v>
      </c>
      <c r="BP539">
        <f>BA539/(BC539+BA539/BH539)</f>
        <v>0</v>
      </c>
      <c r="BQ539" t="s">
        <v>439</v>
      </c>
      <c r="BR539">
        <v>0</v>
      </c>
      <c r="BS539">
        <f>IF(BR539&lt;&gt;0, BR539, BP539)</f>
        <v>0</v>
      </c>
      <c r="BT539">
        <f>1-BS539/BH539</f>
        <v>0</v>
      </c>
      <c r="BU539">
        <f>(BH539-BG539)/(BH539-BS539)</f>
        <v>0</v>
      </c>
      <c r="BV539">
        <f>(BB539-BH539)/(BB539-BS539)</f>
        <v>0</v>
      </c>
      <c r="BW539">
        <f>(BH539-BG539)/(BH539-BA539)</f>
        <v>0</v>
      </c>
      <c r="BX539">
        <f>(BB539-BH539)/(BB539-BA539)</f>
        <v>0</v>
      </c>
      <c r="BY539">
        <f>(BU539*BS539/BG539)</f>
        <v>0</v>
      </c>
      <c r="BZ539">
        <f>(1-BY539)</f>
        <v>0</v>
      </c>
      <c r="DI539">
        <f>$B$11*EH539+$C$11*EI539+$F$11*ET539*(1-EW539)</f>
        <v>0</v>
      </c>
      <c r="DJ539">
        <f>DI539*DK539</f>
        <v>0</v>
      </c>
      <c r="DK539">
        <f>($B$11*$D$9+$C$11*$D$9+$F$11*((FG539+EY539)/MAX(FG539+EY539+FH539, 0.1)*$I$9+FH539/MAX(FG539+EY539+FH539, 0.1)*$J$9))/($B$11+$C$11+$F$11)</f>
        <v>0</v>
      </c>
      <c r="DL539">
        <f>($B$11*$K$9+$C$11*$K$9+$F$11*((FG539+EY539)/MAX(FG539+EY539+FH539, 0.1)*$P$9+FH539/MAX(FG539+EY539+FH539, 0.1)*$Q$9))/($B$11+$C$11+$F$11)</f>
        <v>0</v>
      </c>
      <c r="DM539">
        <v>5.36</v>
      </c>
      <c r="DN539">
        <v>0.5</v>
      </c>
      <c r="DO539" t="s">
        <v>440</v>
      </c>
      <c r="DP539">
        <v>2</v>
      </c>
      <c r="DQ539" t="b">
        <v>1</v>
      </c>
      <c r="DR539">
        <v>1758656807.5</v>
      </c>
      <c r="DS539">
        <v>624.632962962963</v>
      </c>
      <c r="DT539">
        <v>677.9964074074073</v>
      </c>
      <c r="DU539">
        <v>24.28891111111111</v>
      </c>
      <c r="DV539">
        <v>19.27051111111111</v>
      </c>
      <c r="DW539">
        <v>624.4985925925926</v>
      </c>
      <c r="DX539">
        <v>24.13483333333334</v>
      </c>
      <c r="DY539">
        <v>500.0275925925926</v>
      </c>
      <c r="DZ539">
        <v>90.39761111111112</v>
      </c>
      <c r="EA539">
        <v>0.02982642222222222</v>
      </c>
      <c r="EB539">
        <v>30.68604814814815</v>
      </c>
      <c r="EC539">
        <v>30.02822222222222</v>
      </c>
      <c r="ED539">
        <v>999.9000000000001</v>
      </c>
      <c r="EE539">
        <v>0</v>
      </c>
      <c r="EF539">
        <v>0</v>
      </c>
      <c r="EG539">
        <v>10006.71703703704</v>
      </c>
      <c r="EH539">
        <v>0</v>
      </c>
      <c r="EI539">
        <v>11.71517407407407</v>
      </c>
      <c r="EJ539">
        <v>-53.36338518518519</v>
      </c>
      <c r="EK539">
        <v>640.1822222222222</v>
      </c>
      <c r="EL539">
        <v>691.3193703703705</v>
      </c>
      <c r="EM539">
        <v>5.018395185185185</v>
      </c>
      <c r="EN539">
        <v>677.9964074074073</v>
      </c>
      <c r="EO539">
        <v>19.27051111111111</v>
      </c>
      <c r="EP539">
        <v>2.195659629629629</v>
      </c>
      <c r="EQ539">
        <v>1.742008888888889</v>
      </c>
      <c r="ER539">
        <v>18.93067777777778</v>
      </c>
      <c r="ES539">
        <v>15.27584074074074</v>
      </c>
      <c r="ET539">
        <v>2000.033703703704</v>
      </c>
      <c r="EU539">
        <v>0.9799971851851851</v>
      </c>
      <c r="EV539">
        <v>0.02000270740740741</v>
      </c>
      <c r="EW539">
        <v>0</v>
      </c>
      <c r="EX539">
        <v>973.8551481481483</v>
      </c>
      <c r="EY539">
        <v>5.00097</v>
      </c>
      <c r="EZ539">
        <v>19709.09259259259</v>
      </c>
      <c r="FA539">
        <v>16707.84074074074</v>
      </c>
      <c r="FB539">
        <v>40.78674074074074</v>
      </c>
      <c r="FC539">
        <v>41.125</v>
      </c>
      <c r="FD539">
        <v>40.68699999999999</v>
      </c>
      <c r="FE539">
        <v>40.75</v>
      </c>
      <c r="FF539">
        <v>41.38648148148148</v>
      </c>
      <c r="FG539">
        <v>1955.123703703704</v>
      </c>
      <c r="FH539">
        <v>39.91</v>
      </c>
      <c r="FI539">
        <v>0</v>
      </c>
      <c r="FJ539">
        <v>1758656816.4</v>
      </c>
      <c r="FK539">
        <v>0</v>
      </c>
      <c r="FL539">
        <v>973.8863846153846</v>
      </c>
      <c r="FM539">
        <v>32.94550426909244</v>
      </c>
      <c r="FN539">
        <v>659.0119659090713</v>
      </c>
      <c r="FO539">
        <v>19709.61923076923</v>
      </c>
      <c r="FP539">
        <v>15</v>
      </c>
      <c r="FQ539">
        <v>0</v>
      </c>
      <c r="FR539" t="s">
        <v>441</v>
      </c>
      <c r="FS539">
        <v>1747247426.5</v>
      </c>
      <c r="FT539">
        <v>1747247420.5</v>
      </c>
      <c r="FU539">
        <v>0</v>
      </c>
      <c r="FV539">
        <v>1.027</v>
      </c>
      <c r="FW539">
        <v>0.031</v>
      </c>
      <c r="FX539">
        <v>0.02</v>
      </c>
      <c r="FY539">
        <v>0.05</v>
      </c>
      <c r="FZ539">
        <v>420</v>
      </c>
      <c r="GA539">
        <v>16</v>
      </c>
      <c r="GB539">
        <v>0.01</v>
      </c>
      <c r="GC539">
        <v>0.1</v>
      </c>
      <c r="GD539">
        <v>-52.93295609756097</v>
      </c>
      <c r="GE539">
        <v>-6.217586759581975</v>
      </c>
      <c r="GF539">
        <v>0.6194693937394271</v>
      </c>
      <c r="GG539">
        <v>0</v>
      </c>
      <c r="GH539">
        <v>971.9412647058823</v>
      </c>
      <c r="GI539">
        <v>33.16689076741557</v>
      </c>
      <c r="GJ539">
        <v>3.260277228457938</v>
      </c>
      <c r="GK539">
        <v>-1</v>
      </c>
      <c r="GL539">
        <v>5.076585609756098</v>
      </c>
      <c r="GM539">
        <v>-0.9135957491289257</v>
      </c>
      <c r="GN539">
        <v>0.09056436592748666</v>
      </c>
      <c r="GO539">
        <v>0</v>
      </c>
      <c r="GP539">
        <v>0</v>
      </c>
      <c r="GQ539">
        <v>2</v>
      </c>
      <c r="GR539" t="s">
        <v>482</v>
      </c>
      <c r="GS539">
        <v>3.13563</v>
      </c>
      <c r="GT539">
        <v>2.69007</v>
      </c>
      <c r="GU539">
        <v>0.128855</v>
      </c>
      <c r="GV539">
        <v>0.134793</v>
      </c>
      <c r="GW539">
        <v>0.107144</v>
      </c>
      <c r="GX539">
        <v>0.09030290000000001</v>
      </c>
      <c r="GY539">
        <v>27695</v>
      </c>
      <c r="GZ539">
        <v>27557.3</v>
      </c>
      <c r="HA539">
        <v>29552.3</v>
      </c>
      <c r="HB539">
        <v>29433.4</v>
      </c>
      <c r="HC539">
        <v>34858.9</v>
      </c>
      <c r="HD539">
        <v>35473.8</v>
      </c>
      <c r="HE539">
        <v>41585.1</v>
      </c>
      <c r="HF539">
        <v>41821.5</v>
      </c>
      <c r="HG539">
        <v>1.92712</v>
      </c>
      <c r="HH539">
        <v>1.8726</v>
      </c>
      <c r="HI539">
        <v>0.0921674</v>
      </c>
      <c r="HJ539">
        <v>0</v>
      </c>
      <c r="HK539">
        <v>28.5367</v>
      </c>
      <c r="HL539">
        <v>999.9</v>
      </c>
      <c r="HM539">
        <v>48.2</v>
      </c>
      <c r="HN539">
        <v>31.3</v>
      </c>
      <c r="HO539">
        <v>24.4691</v>
      </c>
      <c r="HP539">
        <v>61.9504</v>
      </c>
      <c r="HQ539">
        <v>25.7252</v>
      </c>
      <c r="HR539">
        <v>1</v>
      </c>
      <c r="HS539">
        <v>0.0686103</v>
      </c>
      <c r="HT539">
        <v>-0.69994</v>
      </c>
      <c r="HU539">
        <v>20.3376</v>
      </c>
      <c r="HV539">
        <v>5.21729</v>
      </c>
      <c r="HW539">
        <v>12.014</v>
      </c>
      <c r="HX539">
        <v>4.9889</v>
      </c>
      <c r="HY539">
        <v>3.28785</v>
      </c>
      <c r="HZ539">
        <v>9999</v>
      </c>
      <c r="IA539">
        <v>9999</v>
      </c>
      <c r="IB539">
        <v>9999</v>
      </c>
      <c r="IC539">
        <v>999.9</v>
      </c>
      <c r="ID539">
        <v>1.86754</v>
      </c>
      <c r="IE539">
        <v>1.86667</v>
      </c>
      <c r="IF539">
        <v>1.86601</v>
      </c>
      <c r="IG539">
        <v>1.866</v>
      </c>
      <c r="IH539">
        <v>1.86784</v>
      </c>
      <c r="II539">
        <v>1.87027</v>
      </c>
      <c r="IJ539">
        <v>1.86892</v>
      </c>
      <c r="IK539">
        <v>1.87042</v>
      </c>
      <c r="IL539">
        <v>0</v>
      </c>
      <c r="IM539">
        <v>0</v>
      </c>
      <c r="IN539">
        <v>0</v>
      </c>
      <c r="IO539">
        <v>0</v>
      </c>
      <c r="IP539" t="s">
        <v>443</v>
      </c>
      <c r="IQ539" t="s">
        <v>444</v>
      </c>
      <c r="IR539" t="s">
        <v>445</v>
      </c>
      <c r="IS539" t="s">
        <v>445</v>
      </c>
      <c r="IT539" t="s">
        <v>445</v>
      </c>
      <c r="IU539" t="s">
        <v>445</v>
      </c>
      <c r="IV539">
        <v>0</v>
      </c>
      <c r="IW539">
        <v>100</v>
      </c>
      <c r="IX539">
        <v>100</v>
      </c>
      <c r="IY539">
        <v>0.126</v>
      </c>
      <c r="IZ539">
        <v>0.154</v>
      </c>
      <c r="JA539">
        <v>0.1520806729546384</v>
      </c>
      <c r="JB539">
        <v>0.0003178419753343253</v>
      </c>
      <c r="JC539">
        <v>-6.012475575984678E-07</v>
      </c>
      <c r="JD539">
        <v>7.594320938325871E-11</v>
      </c>
      <c r="JE539">
        <v>-0.06537213769188976</v>
      </c>
      <c r="JF539">
        <v>-0.002779077146552394</v>
      </c>
      <c r="JG539">
        <v>0.0007843295920201409</v>
      </c>
      <c r="JH539">
        <v>-1.211717912536145E-05</v>
      </c>
      <c r="JI539">
        <v>4</v>
      </c>
      <c r="JJ539">
        <v>2338</v>
      </c>
      <c r="JK539">
        <v>1</v>
      </c>
      <c r="JL539">
        <v>27</v>
      </c>
      <c r="JM539">
        <v>190156.5</v>
      </c>
      <c r="JN539">
        <v>190156.6</v>
      </c>
      <c r="JO539">
        <v>1.58325</v>
      </c>
      <c r="JP539">
        <v>2.27417</v>
      </c>
      <c r="JQ539">
        <v>1.39648</v>
      </c>
      <c r="JR539">
        <v>2.34863</v>
      </c>
      <c r="JS539">
        <v>1.49536</v>
      </c>
      <c r="JT539">
        <v>2.55249</v>
      </c>
      <c r="JU539">
        <v>36.3871</v>
      </c>
      <c r="JV539">
        <v>24.0612</v>
      </c>
      <c r="JW539">
        <v>18</v>
      </c>
      <c r="JX539">
        <v>489.833</v>
      </c>
      <c r="JY539">
        <v>445.611</v>
      </c>
      <c r="JZ539">
        <v>29.3429</v>
      </c>
      <c r="KA539">
        <v>28.4705</v>
      </c>
      <c r="KB539">
        <v>30.0002</v>
      </c>
      <c r="KC539">
        <v>28.2934</v>
      </c>
      <c r="KD539">
        <v>28.224</v>
      </c>
      <c r="KE539">
        <v>31.7078</v>
      </c>
      <c r="KF539">
        <v>26.3891</v>
      </c>
      <c r="KG539">
        <v>51.8928</v>
      </c>
      <c r="KH539">
        <v>29.3143</v>
      </c>
      <c r="KI539">
        <v>721.126</v>
      </c>
      <c r="KJ539">
        <v>19.4639</v>
      </c>
      <c r="KK539">
        <v>101</v>
      </c>
      <c r="KL539">
        <v>100.562</v>
      </c>
    </row>
    <row r="540" spans="1:298">
      <c r="A540">
        <v>524</v>
      </c>
      <c r="B540">
        <v>1758656820.1</v>
      </c>
      <c r="C540">
        <v>15194.09999990463</v>
      </c>
      <c r="D540" t="s">
        <v>1497</v>
      </c>
      <c r="E540" t="s">
        <v>1498</v>
      </c>
      <c r="F540">
        <v>5</v>
      </c>
      <c r="G540" t="s">
        <v>1412</v>
      </c>
      <c r="H540" t="s">
        <v>437</v>
      </c>
      <c r="I540" t="s">
        <v>438</v>
      </c>
      <c r="J540">
        <v>1758656812.682142</v>
      </c>
      <c r="K540">
        <f>(L540)/1000</f>
        <v>0</v>
      </c>
      <c r="L540">
        <f>IF(DQ540, AO540, AI540)</f>
        <v>0</v>
      </c>
      <c r="M540">
        <f>IF(DQ540, AJ540, AH540)</f>
        <v>0</v>
      </c>
      <c r="N540">
        <f>DS540 - IF(AV540&gt;1, M540*DM540*100.0/(AX540), 0)</f>
        <v>0</v>
      </c>
      <c r="O540">
        <f>((U540-K540/2)*N540-M540)/(U540+K540/2)</f>
        <v>0</v>
      </c>
      <c r="P540">
        <f>O540*(DZ540+EA540)/1000.0</f>
        <v>0</v>
      </c>
      <c r="Q540">
        <f>(DS540 - IF(AV540&gt;1, M540*DM540*100.0/(AX540), 0))*(DZ540+EA540)/1000.0</f>
        <v>0</v>
      </c>
      <c r="R540">
        <f>2.0/((1/T540-1/S540)+SIGN(T540)*SQRT((1/T540-1/S540)*(1/T540-1/S540) + 4*DN540/((DN540+1)*(DN540+1))*(2*1/T540*1/S540-1/S540*1/S540)))</f>
        <v>0</v>
      </c>
      <c r="S540">
        <f>IF(LEFT(DO540,1)&lt;&gt;"0",IF(LEFT(DO540,1)="1",3.0,DP540),$D$5+$E$5*(EG540*DZ540/($K$5*1000))+$F$5*(EG540*DZ540/($K$5*1000))*MAX(MIN(DM540,$J$5),$I$5)*MAX(MIN(DM540,$J$5),$I$5)+$G$5*MAX(MIN(DM540,$J$5),$I$5)*(EG540*DZ540/($K$5*1000))+$H$5*(EG540*DZ540/($K$5*1000))*(EG540*DZ540/($K$5*1000)))</f>
        <v>0</v>
      </c>
      <c r="T540">
        <f>K540*(1000-(1000*0.61365*exp(17.502*X540/(240.97+X540))/(DZ540+EA540)+DU540)/2)/(1000*0.61365*exp(17.502*X540/(240.97+X540))/(DZ540+EA540)-DU540)</f>
        <v>0</v>
      </c>
      <c r="U540">
        <f>1/((DN540+1)/(R540/1.6)+1/(S540/1.37)) + DN540/((DN540+1)/(R540/1.6) + DN540/(S540/1.37))</f>
        <v>0</v>
      </c>
      <c r="V540">
        <f>(DI540*DL540)</f>
        <v>0</v>
      </c>
      <c r="W540">
        <f>(EB540+(V540+2*0.95*5.67E-8*(((EB540+$B$7)+273)^4-(EB540+273)^4)-44100*K540)/(1.84*29.3*S540+8*0.95*5.67E-8*(EB540+273)^3))</f>
        <v>0</v>
      </c>
      <c r="X540">
        <f>($C$7*EC540+$D$7*ED540+$E$7*W540)</f>
        <v>0</v>
      </c>
      <c r="Y540">
        <f>0.61365*exp(17.502*X540/(240.97+X540))</f>
        <v>0</v>
      </c>
      <c r="Z540">
        <f>(AA540/AB540*100)</f>
        <v>0</v>
      </c>
      <c r="AA540">
        <f>DU540*(DZ540+EA540)/1000</f>
        <v>0</v>
      </c>
      <c r="AB540">
        <f>0.61365*exp(17.502*EB540/(240.97+EB540))</f>
        <v>0</v>
      </c>
      <c r="AC540">
        <f>(Y540-DU540*(DZ540+EA540)/1000)</f>
        <v>0</v>
      </c>
      <c r="AD540">
        <f>(-K540*44100)</f>
        <v>0</v>
      </c>
      <c r="AE540">
        <f>2*29.3*S540*0.92*(EB540-X540)</f>
        <v>0</v>
      </c>
      <c r="AF540">
        <f>2*0.95*5.67E-8*(((EB540+$B$7)+273)^4-(X540+273)^4)</f>
        <v>0</v>
      </c>
      <c r="AG540">
        <f>V540+AF540+AD540+AE540</f>
        <v>0</v>
      </c>
      <c r="AH540">
        <f>DY540*AV540*(DT540-DS540*(1000-AV540*DV540)/(1000-AV540*DU540))/(100*DM540)</f>
        <v>0</v>
      </c>
      <c r="AI540">
        <f>1000*DY540*AV540*(DU540-DV540)/(100*DM540*(1000-AV540*DU540))</f>
        <v>0</v>
      </c>
      <c r="AJ540">
        <f>(AK540 - AL540 - DZ540*1E3/(8.314*(EB540+273.15)) * AN540/DY540 * AM540) * DY540/(100*DM540) * (1000 - DV540)/1000</f>
        <v>0</v>
      </c>
      <c r="AK540">
        <v>724.0260569111108</v>
      </c>
      <c r="AL540">
        <v>680.6780703818104</v>
      </c>
      <c r="AM540">
        <v>3.334690498606179</v>
      </c>
      <c r="AN540">
        <v>64.96185093379182</v>
      </c>
      <c r="AO540">
        <f>(AQ540 - AP540 + DZ540*1E3/(8.314*(EB540+273.15)) * AS540/DY540 * AR540) * DY540/(100*DM540) * 1000/(1000 - AQ540)</f>
        <v>0</v>
      </c>
      <c r="AP540">
        <v>19.37015928088904</v>
      </c>
      <c r="AQ540">
        <v>24.26708899428153</v>
      </c>
      <c r="AR540">
        <v>-0.0003062186324397351</v>
      </c>
      <c r="AS540">
        <v>107.1775153864374</v>
      </c>
      <c r="AT540">
        <v>0</v>
      </c>
      <c r="AU540">
        <v>0</v>
      </c>
      <c r="AV540">
        <f>IF(AT540*$H$13&gt;=AX540,1.0,(AX540/(AX540-AT540*$H$13)))</f>
        <v>0</v>
      </c>
      <c r="AW540">
        <f>(AV540-1)*100</f>
        <v>0</v>
      </c>
      <c r="AX540">
        <f>MAX(0,($B$13+$C$13*EG540)/(1+$D$13*EG540)*DZ540/(EB540+273)*$E$13)</f>
        <v>0</v>
      </c>
      <c r="AY540" t="s">
        <v>439</v>
      </c>
      <c r="AZ540" t="s">
        <v>439</v>
      </c>
      <c r="BA540">
        <v>0</v>
      </c>
      <c r="BB540">
        <v>0</v>
      </c>
      <c r="BC540">
        <f>1-BA540/BB540</f>
        <v>0</v>
      </c>
      <c r="BD540">
        <v>0</v>
      </c>
      <c r="BE540" t="s">
        <v>439</v>
      </c>
      <c r="BF540" t="s">
        <v>439</v>
      </c>
      <c r="BG540">
        <v>0</v>
      </c>
      <c r="BH540">
        <v>0</v>
      </c>
      <c r="BI540">
        <f>1-BG540/BH540</f>
        <v>0</v>
      </c>
      <c r="BJ540">
        <v>0.5</v>
      </c>
      <c r="BK540">
        <f>DJ540</f>
        <v>0</v>
      </c>
      <c r="BL540">
        <f>M540</f>
        <v>0</v>
      </c>
      <c r="BM540">
        <f>BI540*BJ540*BK540</f>
        <v>0</v>
      </c>
      <c r="BN540">
        <f>(BL540-BD540)/BK540</f>
        <v>0</v>
      </c>
      <c r="BO540">
        <f>(BB540-BH540)/BH540</f>
        <v>0</v>
      </c>
      <c r="BP540">
        <f>BA540/(BC540+BA540/BH540)</f>
        <v>0</v>
      </c>
      <c r="BQ540" t="s">
        <v>439</v>
      </c>
      <c r="BR540">
        <v>0</v>
      </c>
      <c r="BS540">
        <f>IF(BR540&lt;&gt;0, BR540, BP540)</f>
        <v>0</v>
      </c>
      <c r="BT540">
        <f>1-BS540/BH540</f>
        <v>0</v>
      </c>
      <c r="BU540">
        <f>(BH540-BG540)/(BH540-BS540)</f>
        <v>0</v>
      </c>
      <c r="BV540">
        <f>(BB540-BH540)/(BB540-BS540)</f>
        <v>0</v>
      </c>
      <c r="BW540">
        <f>(BH540-BG540)/(BH540-BA540)</f>
        <v>0</v>
      </c>
      <c r="BX540">
        <f>(BB540-BH540)/(BB540-BA540)</f>
        <v>0</v>
      </c>
      <c r="BY540">
        <f>(BU540*BS540/BG540)</f>
        <v>0</v>
      </c>
      <c r="BZ540">
        <f>(1-BY540)</f>
        <v>0</v>
      </c>
      <c r="DI540">
        <f>$B$11*EH540+$C$11*EI540+$F$11*ET540*(1-EW540)</f>
        <v>0</v>
      </c>
      <c r="DJ540">
        <f>DI540*DK540</f>
        <v>0</v>
      </c>
      <c r="DK540">
        <f>($B$11*$D$9+$C$11*$D$9+$F$11*((FG540+EY540)/MAX(FG540+EY540+FH540, 0.1)*$I$9+FH540/MAX(FG540+EY540+FH540, 0.1)*$J$9))/($B$11+$C$11+$F$11)</f>
        <v>0</v>
      </c>
      <c r="DL540">
        <f>($B$11*$K$9+$C$11*$K$9+$F$11*((FG540+EY540)/MAX(FG540+EY540+FH540, 0.1)*$P$9+FH540/MAX(FG540+EY540+FH540, 0.1)*$Q$9))/($B$11+$C$11+$F$11)</f>
        <v>0</v>
      </c>
      <c r="DM540">
        <v>5.36</v>
      </c>
      <c r="DN540">
        <v>0.5</v>
      </c>
      <c r="DO540" t="s">
        <v>440</v>
      </c>
      <c r="DP540">
        <v>2</v>
      </c>
      <c r="DQ540" t="b">
        <v>1</v>
      </c>
      <c r="DR540">
        <v>1758656812.682142</v>
      </c>
      <c r="DS540">
        <v>641.5436071428572</v>
      </c>
      <c r="DT540">
        <v>695.3568214285714</v>
      </c>
      <c r="DU540">
        <v>24.28057857142857</v>
      </c>
      <c r="DV540">
        <v>19.32813928571429</v>
      </c>
      <c r="DW540">
        <v>641.4151071428571</v>
      </c>
      <c r="DX540">
        <v>24.12661785714285</v>
      </c>
      <c r="DY540">
        <v>500.0228214285714</v>
      </c>
      <c r="DZ540">
        <v>90.39772142857142</v>
      </c>
      <c r="EA540">
        <v>0.02983463214285714</v>
      </c>
      <c r="EB540">
        <v>30.68641428571429</v>
      </c>
      <c r="EC540">
        <v>30.03139285714286</v>
      </c>
      <c r="ED540">
        <v>999.9000000000002</v>
      </c>
      <c r="EE540">
        <v>0</v>
      </c>
      <c r="EF540">
        <v>0</v>
      </c>
      <c r="EG540">
        <v>10005.54357142857</v>
      </c>
      <c r="EH540">
        <v>0</v>
      </c>
      <c r="EI540">
        <v>11.71386071428571</v>
      </c>
      <c r="EJ540">
        <v>-53.81323571428572</v>
      </c>
      <c r="EK540">
        <v>657.50825</v>
      </c>
      <c r="EL540">
        <v>709.0623571428571</v>
      </c>
      <c r="EM540">
        <v>4.952440357142858</v>
      </c>
      <c r="EN540">
        <v>695.3568214285714</v>
      </c>
      <c r="EO540">
        <v>19.32813928571429</v>
      </c>
      <c r="EP540">
        <v>2.194909285714286</v>
      </c>
      <c r="EQ540">
        <v>1.74722</v>
      </c>
      <c r="ER540">
        <v>18.92521071428571</v>
      </c>
      <c r="ES540">
        <v>15.32238571428572</v>
      </c>
      <c r="ET540">
        <v>2000.017142857143</v>
      </c>
      <c r="EU540">
        <v>0.9799970714285714</v>
      </c>
      <c r="EV540">
        <v>0.020002875</v>
      </c>
      <c r="EW540">
        <v>0</v>
      </c>
      <c r="EX540">
        <v>976.6922857142857</v>
      </c>
      <c r="EY540">
        <v>5.00097</v>
      </c>
      <c r="EZ540">
        <v>19765.26785714286</v>
      </c>
      <c r="FA540">
        <v>16707.70357142857</v>
      </c>
      <c r="FB540">
        <v>40.78542857142857</v>
      </c>
      <c r="FC540">
        <v>41.125</v>
      </c>
      <c r="FD540">
        <v>40.68699999999999</v>
      </c>
      <c r="FE540">
        <v>40.75</v>
      </c>
      <c r="FF540">
        <v>41.38385714285715</v>
      </c>
      <c r="FG540">
        <v>1955.107142857143</v>
      </c>
      <c r="FH540">
        <v>39.91</v>
      </c>
      <c r="FI540">
        <v>0</v>
      </c>
      <c r="FJ540">
        <v>1758656821.2</v>
      </c>
      <c r="FK540">
        <v>0</v>
      </c>
      <c r="FL540">
        <v>976.5428461538462</v>
      </c>
      <c r="FM540">
        <v>32.66358975251306</v>
      </c>
      <c r="FN540">
        <v>646.5606843343139</v>
      </c>
      <c r="FO540">
        <v>19761.77307692308</v>
      </c>
      <c r="FP540">
        <v>15</v>
      </c>
      <c r="FQ540">
        <v>0</v>
      </c>
      <c r="FR540" t="s">
        <v>441</v>
      </c>
      <c r="FS540">
        <v>1747247426.5</v>
      </c>
      <c r="FT540">
        <v>1747247420.5</v>
      </c>
      <c r="FU540">
        <v>0</v>
      </c>
      <c r="FV540">
        <v>1.027</v>
      </c>
      <c r="FW540">
        <v>0.031</v>
      </c>
      <c r="FX540">
        <v>0.02</v>
      </c>
      <c r="FY540">
        <v>0.05</v>
      </c>
      <c r="FZ540">
        <v>420</v>
      </c>
      <c r="GA540">
        <v>16</v>
      </c>
      <c r="GB540">
        <v>0.01</v>
      </c>
      <c r="GC540">
        <v>0.1</v>
      </c>
      <c r="GD540">
        <v>-53.53103170731708</v>
      </c>
      <c r="GE540">
        <v>-5.313974041252101</v>
      </c>
      <c r="GF540">
        <v>0.5193443119554695</v>
      </c>
      <c r="GG540">
        <v>0</v>
      </c>
      <c r="GH540">
        <v>974.8866176470588</v>
      </c>
      <c r="GI540">
        <v>32.94559206518409</v>
      </c>
      <c r="GJ540">
        <v>3.238919137202354</v>
      </c>
      <c r="GK540">
        <v>-1</v>
      </c>
      <c r="GL540">
        <v>4.998196585365853</v>
      </c>
      <c r="GM540">
        <v>-0.8037072325326433</v>
      </c>
      <c r="GN540">
        <v>0.0797950845912556</v>
      </c>
      <c r="GO540">
        <v>0</v>
      </c>
      <c r="GP540">
        <v>0</v>
      </c>
      <c r="GQ540">
        <v>2</v>
      </c>
      <c r="GR540" t="s">
        <v>482</v>
      </c>
      <c r="GS540">
        <v>3.13547</v>
      </c>
      <c r="GT540">
        <v>2.69021</v>
      </c>
      <c r="GU540">
        <v>0.13113</v>
      </c>
      <c r="GV540">
        <v>0.13701</v>
      </c>
      <c r="GW540">
        <v>0.107096</v>
      </c>
      <c r="GX540">
        <v>0.0904247</v>
      </c>
      <c r="GY540">
        <v>27623.1</v>
      </c>
      <c r="GZ540">
        <v>27486.7</v>
      </c>
      <c r="HA540">
        <v>29552.8</v>
      </c>
      <c r="HB540">
        <v>29433.5</v>
      </c>
      <c r="HC540">
        <v>34861.6</v>
      </c>
      <c r="HD540">
        <v>35468.9</v>
      </c>
      <c r="HE540">
        <v>41586</v>
      </c>
      <c r="HF540">
        <v>41821.3</v>
      </c>
      <c r="HG540">
        <v>1.9272</v>
      </c>
      <c r="HH540">
        <v>1.8734</v>
      </c>
      <c r="HI540">
        <v>0.09138880000000001</v>
      </c>
      <c r="HJ540">
        <v>0</v>
      </c>
      <c r="HK540">
        <v>28.5405</v>
      </c>
      <c r="HL540">
        <v>999.9</v>
      </c>
      <c r="HM540">
        <v>48.2</v>
      </c>
      <c r="HN540">
        <v>31.3</v>
      </c>
      <c r="HO540">
        <v>24.4686</v>
      </c>
      <c r="HP540">
        <v>62.045</v>
      </c>
      <c r="HQ540">
        <v>25.8694</v>
      </c>
      <c r="HR540">
        <v>1</v>
      </c>
      <c r="HS540">
        <v>0.0687195</v>
      </c>
      <c r="HT540">
        <v>-0.6714599999999999</v>
      </c>
      <c r="HU540">
        <v>20.3379</v>
      </c>
      <c r="HV540">
        <v>5.21729</v>
      </c>
      <c r="HW540">
        <v>12.014</v>
      </c>
      <c r="HX540">
        <v>4.98875</v>
      </c>
      <c r="HY540">
        <v>3.28778</v>
      </c>
      <c r="HZ540">
        <v>9999</v>
      </c>
      <c r="IA540">
        <v>9999</v>
      </c>
      <c r="IB540">
        <v>9999</v>
      </c>
      <c r="IC540">
        <v>999.9</v>
      </c>
      <c r="ID540">
        <v>1.86758</v>
      </c>
      <c r="IE540">
        <v>1.86669</v>
      </c>
      <c r="IF540">
        <v>1.866</v>
      </c>
      <c r="IG540">
        <v>1.866</v>
      </c>
      <c r="IH540">
        <v>1.86783</v>
      </c>
      <c r="II540">
        <v>1.87027</v>
      </c>
      <c r="IJ540">
        <v>1.86895</v>
      </c>
      <c r="IK540">
        <v>1.87042</v>
      </c>
      <c r="IL540">
        <v>0</v>
      </c>
      <c r="IM540">
        <v>0</v>
      </c>
      <c r="IN540">
        <v>0</v>
      </c>
      <c r="IO540">
        <v>0</v>
      </c>
      <c r="IP540" t="s">
        <v>443</v>
      </c>
      <c r="IQ540" t="s">
        <v>444</v>
      </c>
      <c r="IR540" t="s">
        <v>445</v>
      </c>
      <c r="IS540" t="s">
        <v>445</v>
      </c>
      <c r="IT540" t="s">
        <v>445</v>
      </c>
      <c r="IU540" t="s">
        <v>445</v>
      </c>
      <c r="IV540">
        <v>0</v>
      </c>
      <c r="IW540">
        <v>100</v>
      </c>
      <c r="IX540">
        <v>100</v>
      </c>
      <c r="IY540">
        <v>0.12</v>
      </c>
      <c r="IZ540">
        <v>0.1537</v>
      </c>
      <c r="JA540">
        <v>0.1520806729546384</v>
      </c>
      <c r="JB540">
        <v>0.0003178419753343253</v>
      </c>
      <c r="JC540">
        <v>-6.012475575984678E-07</v>
      </c>
      <c r="JD540">
        <v>7.594320938325871E-11</v>
      </c>
      <c r="JE540">
        <v>-0.06537213769188976</v>
      </c>
      <c r="JF540">
        <v>-0.002779077146552394</v>
      </c>
      <c r="JG540">
        <v>0.0007843295920201409</v>
      </c>
      <c r="JH540">
        <v>-1.211717912536145E-05</v>
      </c>
      <c r="JI540">
        <v>4</v>
      </c>
      <c r="JJ540">
        <v>2338</v>
      </c>
      <c r="JK540">
        <v>1</v>
      </c>
      <c r="JL540">
        <v>27</v>
      </c>
      <c r="JM540">
        <v>190156.6</v>
      </c>
      <c r="JN540">
        <v>190156.7</v>
      </c>
      <c r="JO540">
        <v>1.61377</v>
      </c>
      <c r="JP540">
        <v>2.26929</v>
      </c>
      <c r="JQ540">
        <v>1.39648</v>
      </c>
      <c r="JR540">
        <v>2.34985</v>
      </c>
      <c r="JS540">
        <v>1.49536</v>
      </c>
      <c r="JT540">
        <v>2.56104</v>
      </c>
      <c r="JU540">
        <v>36.3635</v>
      </c>
      <c r="JV540">
        <v>24.0525</v>
      </c>
      <c r="JW540">
        <v>18</v>
      </c>
      <c r="JX540">
        <v>489.884</v>
      </c>
      <c r="JY540">
        <v>446.11</v>
      </c>
      <c r="JZ540">
        <v>29.3106</v>
      </c>
      <c r="KA540">
        <v>28.4726</v>
      </c>
      <c r="KB540">
        <v>30.0002</v>
      </c>
      <c r="KC540">
        <v>28.2939</v>
      </c>
      <c r="KD540">
        <v>28.2246</v>
      </c>
      <c r="KE540">
        <v>32.3477</v>
      </c>
      <c r="KF540">
        <v>26.1155</v>
      </c>
      <c r="KG540">
        <v>51.8928</v>
      </c>
      <c r="KH540">
        <v>29.2808</v>
      </c>
      <c r="KI540">
        <v>741.16</v>
      </c>
      <c r="KJ540">
        <v>19.526</v>
      </c>
      <c r="KK540">
        <v>101.002</v>
      </c>
      <c r="KL540">
        <v>100.561</v>
      </c>
    </row>
    <row r="541" spans="1:298">
      <c r="A541">
        <v>525</v>
      </c>
      <c r="B541">
        <v>1758656825.1</v>
      </c>
      <c r="C541">
        <v>15199.09999990463</v>
      </c>
      <c r="D541" t="s">
        <v>1499</v>
      </c>
      <c r="E541" t="s">
        <v>1500</v>
      </c>
      <c r="F541">
        <v>5</v>
      </c>
      <c r="G541" t="s">
        <v>1412</v>
      </c>
      <c r="H541" t="s">
        <v>437</v>
      </c>
      <c r="I541" t="s">
        <v>438</v>
      </c>
      <c r="J541">
        <v>1758656817.535714</v>
      </c>
      <c r="K541">
        <f>(L541)/1000</f>
        <v>0</v>
      </c>
      <c r="L541">
        <f>IF(DQ541, AO541, AI541)</f>
        <v>0</v>
      </c>
      <c r="M541">
        <f>IF(DQ541, AJ541, AH541)</f>
        <v>0</v>
      </c>
      <c r="N541">
        <f>DS541 - IF(AV541&gt;1, M541*DM541*100.0/(AX541), 0)</f>
        <v>0</v>
      </c>
      <c r="O541">
        <f>((U541-K541/2)*N541-M541)/(U541+K541/2)</f>
        <v>0</v>
      </c>
      <c r="P541">
        <f>O541*(DZ541+EA541)/1000.0</f>
        <v>0</v>
      </c>
      <c r="Q541">
        <f>(DS541 - IF(AV541&gt;1, M541*DM541*100.0/(AX541), 0))*(DZ541+EA541)/1000.0</f>
        <v>0</v>
      </c>
      <c r="R541">
        <f>2.0/((1/T541-1/S541)+SIGN(T541)*SQRT((1/T541-1/S541)*(1/T541-1/S541) + 4*DN541/((DN541+1)*(DN541+1))*(2*1/T541*1/S541-1/S541*1/S541)))</f>
        <v>0</v>
      </c>
      <c r="S541">
        <f>IF(LEFT(DO541,1)&lt;&gt;"0",IF(LEFT(DO541,1)="1",3.0,DP541),$D$5+$E$5*(EG541*DZ541/($K$5*1000))+$F$5*(EG541*DZ541/($K$5*1000))*MAX(MIN(DM541,$J$5),$I$5)*MAX(MIN(DM541,$J$5),$I$5)+$G$5*MAX(MIN(DM541,$J$5),$I$5)*(EG541*DZ541/($K$5*1000))+$H$5*(EG541*DZ541/($K$5*1000))*(EG541*DZ541/($K$5*1000)))</f>
        <v>0</v>
      </c>
      <c r="T541">
        <f>K541*(1000-(1000*0.61365*exp(17.502*X541/(240.97+X541))/(DZ541+EA541)+DU541)/2)/(1000*0.61365*exp(17.502*X541/(240.97+X541))/(DZ541+EA541)-DU541)</f>
        <v>0</v>
      </c>
      <c r="U541">
        <f>1/((DN541+1)/(R541/1.6)+1/(S541/1.37)) + DN541/((DN541+1)/(R541/1.6) + DN541/(S541/1.37))</f>
        <v>0</v>
      </c>
      <c r="V541">
        <f>(DI541*DL541)</f>
        <v>0</v>
      </c>
      <c r="W541">
        <f>(EB541+(V541+2*0.95*5.67E-8*(((EB541+$B$7)+273)^4-(EB541+273)^4)-44100*K541)/(1.84*29.3*S541+8*0.95*5.67E-8*(EB541+273)^3))</f>
        <v>0</v>
      </c>
      <c r="X541">
        <f>($C$7*EC541+$D$7*ED541+$E$7*W541)</f>
        <v>0</v>
      </c>
      <c r="Y541">
        <f>0.61365*exp(17.502*X541/(240.97+X541))</f>
        <v>0</v>
      </c>
      <c r="Z541">
        <f>(AA541/AB541*100)</f>
        <v>0</v>
      </c>
      <c r="AA541">
        <f>DU541*(DZ541+EA541)/1000</f>
        <v>0</v>
      </c>
      <c r="AB541">
        <f>0.61365*exp(17.502*EB541/(240.97+EB541))</f>
        <v>0</v>
      </c>
      <c r="AC541">
        <f>(Y541-DU541*(DZ541+EA541)/1000)</f>
        <v>0</v>
      </c>
      <c r="AD541">
        <f>(-K541*44100)</f>
        <v>0</v>
      </c>
      <c r="AE541">
        <f>2*29.3*S541*0.92*(EB541-X541)</f>
        <v>0</v>
      </c>
      <c r="AF541">
        <f>2*0.95*5.67E-8*(((EB541+$B$7)+273)^4-(X541+273)^4)</f>
        <v>0</v>
      </c>
      <c r="AG541">
        <f>V541+AF541+AD541+AE541</f>
        <v>0</v>
      </c>
      <c r="AH541">
        <f>DY541*AV541*(DT541-DS541*(1000-AV541*DV541)/(1000-AV541*DU541))/(100*DM541)</f>
        <v>0</v>
      </c>
      <c r="AI541">
        <f>1000*DY541*AV541*(DU541-DV541)/(100*DM541*(1000-AV541*DU541))</f>
        <v>0</v>
      </c>
      <c r="AJ541">
        <f>(AK541 - AL541 - DZ541*1E3/(8.314*(EB541+273.15)) * AN541/DY541 * AM541) * DY541/(100*DM541) * (1000 - DV541)/1000</f>
        <v>0</v>
      </c>
      <c r="AK541">
        <v>741.0558245688391</v>
      </c>
      <c r="AL541">
        <v>697.4171757575756</v>
      </c>
      <c r="AM541">
        <v>3.345675595552405</v>
      </c>
      <c r="AN541">
        <v>64.96185093379182</v>
      </c>
      <c r="AO541">
        <f>(AQ541 - AP541 + DZ541*1E3/(8.314*(EB541+273.15)) * AS541/DY541 * AR541) * DY541/(100*DM541) * 1000/(1000 - AQ541)</f>
        <v>0</v>
      </c>
      <c r="AP541">
        <v>19.42713129828864</v>
      </c>
      <c r="AQ541">
        <v>24.25168484848484</v>
      </c>
      <c r="AR541">
        <v>-0.0002212146613959346</v>
      </c>
      <c r="AS541">
        <v>107.1775153864374</v>
      </c>
      <c r="AT541">
        <v>0</v>
      </c>
      <c r="AU541">
        <v>0</v>
      </c>
      <c r="AV541">
        <f>IF(AT541*$H$13&gt;=AX541,1.0,(AX541/(AX541-AT541*$H$13)))</f>
        <v>0</v>
      </c>
      <c r="AW541">
        <f>(AV541-1)*100</f>
        <v>0</v>
      </c>
      <c r="AX541">
        <f>MAX(0,($B$13+$C$13*EG541)/(1+$D$13*EG541)*DZ541/(EB541+273)*$E$13)</f>
        <v>0</v>
      </c>
      <c r="AY541" t="s">
        <v>439</v>
      </c>
      <c r="AZ541" t="s">
        <v>439</v>
      </c>
      <c r="BA541">
        <v>0</v>
      </c>
      <c r="BB541">
        <v>0</v>
      </c>
      <c r="BC541">
        <f>1-BA541/BB541</f>
        <v>0</v>
      </c>
      <c r="BD541">
        <v>0</v>
      </c>
      <c r="BE541" t="s">
        <v>439</v>
      </c>
      <c r="BF541" t="s">
        <v>439</v>
      </c>
      <c r="BG541">
        <v>0</v>
      </c>
      <c r="BH541">
        <v>0</v>
      </c>
      <c r="BI541">
        <f>1-BG541/BH541</f>
        <v>0</v>
      </c>
      <c r="BJ541">
        <v>0.5</v>
      </c>
      <c r="BK541">
        <f>DJ541</f>
        <v>0</v>
      </c>
      <c r="BL541">
        <f>M541</f>
        <v>0</v>
      </c>
      <c r="BM541">
        <f>BI541*BJ541*BK541</f>
        <v>0</v>
      </c>
      <c r="BN541">
        <f>(BL541-BD541)/BK541</f>
        <v>0</v>
      </c>
      <c r="BO541">
        <f>(BB541-BH541)/BH541</f>
        <v>0</v>
      </c>
      <c r="BP541">
        <f>BA541/(BC541+BA541/BH541)</f>
        <v>0</v>
      </c>
      <c r="BQ541" t="s">
        <v>439</v>
      </c>
      <c r="BR541">
        <v>0</v>
      </c>
      <c r="BS541">
        <f>IF(BR541&lt;&gt;0, BR541, BP541)</f>
        <v>0</v>
      </c>
      <c r="BT541">
        <f>1-BS541/BH541</f>
        <v>0</v>
      </c>
      <c r="BU541">
        <f>(BH541-BG541)/(BH541-BS541)</f>
        <v>0</v>
      </c>
      <c r="BV541">
        <f>(BB541-BH541)/(BB541-BS541)</f>
        <v>0</v>
      </c>
      <c r="BW541">
        <f>(BH541-BG541)/(BH541-BA541)</f>
        <v>0</v>
      </c>
      <c r="BX541">
        <f>(BB541-BH541)/(BB541-BA541)</f>
        <v>0</v>
      </c>
      <c r="BY541">
        <f>(BU541*BS541/BG541)</f>
        <v>0</v>
      </c>
      <c r="BZ541">
        <f>(1-BY541)</f>
        <v>0</v>
      </c>
      <c r="DI541">
        <f>$B$11*EH541+$C$11*EI541+$F$11*ET541*(1-EW541)</f>
        <v>0</v>
      </c>
      <c r="DJ541">
        <f>DI541*DK541</f>
        <v>0</v>
      </c>
      <c r="DK541">
        <f>($B$11*$D$9+$C$11*$D$9+$F$11*((FG541+EY541)/MAX(FG541+EY541+FH541, 0.1)*$I$9+FH541/MAX(FG541+EY541+FH541, 0.1)*$J$9))/($B$11+$C$11+$F$11)</f>
        <v>0</v>
      </c>
      <c r="DL541">
        <f>($B$11*$K$9+$C$11*$K$9+$F$11*((FG541+EY541)/MAX(FG541+EY541+FH541, 0.1)*$P$9+FH541/MAX(FG541+EY541+FH541, 0.1)*$Q$9))/($B$11+$C$11+$F$11)</f>
        <v>0</v>
      </c>
      <c r="DM541">
        <v>5.36</v>
      </c>
      <c r="DN541">
        <v>0.5</v>
      </c>
      <c r="DO541" t="s">
        <v>440</v>
      </c>
      <c r="DP541">
        <v>2</v>
      </c>
      <c r="DQ541" t="b">
        <v>1</v>
      </c>
      <c r="DR541">
        <v>1758656817.535714</v>
      </c>
      <c r="DS541">
        <v>657.4093214285714</v>
      </c>
      <c r="DT541">
        <v>711.6146071428572</v>
      </c>
      <c r="DU541">
        <v>24.27157857142857</v>
      </c>
      <c r="DV541">
        <v>19.37831428571429</v>
      </c>
      <c r="DW541">
        <v>657.2865</v>
      </c>
      <c r="DX541">
        <v>24.11774642857143</v>
      </c>
      <c r="DY541">
        <v>500.0146785714285</v>
      </c>
      <c r="DZ541">
        <v>90.39734999999997</v>
      </c>
      <c r="EA541">
        <v>0.02991595357142857</v>
      </c>
      <c r="EB541">
        <v>30.68560714285714</v>
      </c>
      <c r="EC541">
        <v>30.03556428571428</v>
      </c>
      <c r="ED541">
        <v>999.9000000000002</v>
      </c>
      <c r="EE541">
        <v>0</v>
      </c>
      <c r="EF541">
        <v>0</v>
      </c>
      <c r="EG541">
        <v>10001.36714285714</v>
      </c>
      <c r="EH541">
        <v>0</v>
      </c>
      <c r="EI541">
        <v>11.71179642857142</v>
      </c>
      <c r="EJ541">
        <v>-54.205375</v>
      </c>
      <c r="EK541">
        <v>673.7623571428572</v>
      </c>
      <c r="EL541">
        <v>725.6775357142857</v>
      </c>
      <c r="EM541">
        <v>4.893271071428572</v>
      </c>
      <c r="EN541">
        <v>711.6146071428572</v>
      </c>
      <c r="EO541">
        <v>19.37831428571429</v>
      </c>
      <c r="EP541">
        <v>2.194087142857143</v>
      </c>
      <c r="EQ541">
        <v>1.751748214285714</v>
      </c>
      <c r="ER541">
        <v>18.91919642857143</v>
      </c>
      <c r="ES541">
        <v>15.36273214285714</v>
      </c>
      <c r="ET541">
        <v>1999.992142857143</v>
      </c>
      <c r="EU541">
        <v>0.9799969285714284</v>
      </c>
      <c r="EV541">
        <v>0.02000308571428571</v>
      </c>
      <c r="EW541">
        <v>0</v>
      </c>
      <c r="EX541">
        <v>979.2655714285714</v>
      </c>
      <c r="EY541">
        <v>5.00097</v>
      </c>
      <c r="EZ541">
        <v>19816.08928571429</v>
      </c>
      <c r="FA541">
        <v>16707.49285714286</v>
      </c>
      <c r="FB541">
        <v>40.78321428571427</v>
      </c>
      <c r="FC541">
        <v>41.125</v>
      </c>
      <c r="FD541">
        <v>40.68699999999999</v>
      </c>
      <c r="FE541">
        <v>40.75</v>
      </c>
      <c r="FF541">
        <v>41.38828571428571</v>
      </c>
      <c r="FG541">
        <v>1955.082142857143</v>
      </c>
      <c r="FH541">
        <v>39.91</v>
      </c>
      <c r="FI541">
        <v>0</v>
      </c>
      <c r="FJ541">
        <v>1758656826.6</v>
      </c>
      <c r="FK541">
        <v>0</v>
      </c>
      <c r="FL541">
        <v>979.5318400000001</v>
      </c>
      <c r="FM541">
        <v>31.65238467511884</v>
      </c>
      <c r="FN541">
        <v>627.3769240764082</v>
      </c>
      <c r="FO541">
        <v>19822.252</v>
      </c>
      <c r="FP541">
        <v>15</v>
      </c>
      <c r="FQ541">
        <v>0</v>
      </c>
      <c r="FR541" t="s">
        <v>441</v>
      </c>
      <c r="FS541">
        <v>1747247426.5</v>
      </c>
      <c r="FT541">
        <v>1747247420.5</v>
      </c>
      <c r="FU541">
        <v>0</v>
      </c>
      <c r="FV541">
        <v>1.027</v>
      </c>
      <c r="FW541">
        <v>0.031</v>
      </c>
      <c r="FX541">
        <v>0.02</v>
      </c>
      <c r="FY541">
        <v>0.05</v>
      </c>
      <c r="FZ541">
        <v>420</v>
      </c>
      <c r="GA541">
        <v>16</v>
      </c>
      <c r="GB541">
        <v>0.01</v>
      </c>
      <c r="GC541">
        <v>0.1</v>
      </c>
      <c r="GD541">
        <v>-53.97016829268293</v>
      </c>
      <c r="GE541">
        <v>-4.946500445745265</v>
      </c>
      <c r="GF541">
        <v>0.4782479331685729</v>
      </c>
      <c r="GG541">
        <v>0</v>
      </c>
      <c r="GH541">
        <v>977.8024117647059</v>
      </c>
      <c r="GI541">
        <v>31.96977845372919</v>
      </c>
      <c r="GJ541">
        <v>3.14532328944987</v>
      </c>
      <c r="GK541">
        <v>-1</v>
      </c>
      <c r="GL541">
        <v>4.926570243902439</v>
      </c>
      <c r="GM541">
        <v>-0.7011602649738875</v>
      </c>
      <c r="GN541">
        <v>0.06851425781784953</v>
      </c>
      <c r="GO541">
        <v>0</v>
      </c>
      <c r="GP541">
        <v>0</v>
      </c>
      <c r="GQ541">
        <v>2</v>
      </c>
      <c r="GR541" t="s">
        <v>482</v>
      </c>
      <c r="GS541">
        <v>3.13551</v>
      </c>
      <c r="GT541">
        <v>2.69007</v>
      </c>
      <c r="GU541">
        <v>0.133336</v>
      </c>
      <c r="GV541">
        <v>0.139137</v>
      </c>
      <c r="GW541">
        <v>0.107047</v>
      </c>
      <c r="GX541">
        <v>0.09068759999999999</v>
      </c>
      <c r="GY541">
        <v>27552</v>
      </c>
      <c r="GZ541">
        <v>27418.7</v>
      </c>
      <c r="HA541">
        <v>29551.9</v>
      </c>
      <c r="HB541">
        <v>29433.2</v>
      </c>
      <c r="HC541">
        <v>34862.1</v>
      </c>
      <c r="HD541">
        <v>35458.2</v>
      </c>
      <c r="HE541">
        <v>41584.2</v>
      </c>
      <c r="HF541">
        <v>41820.9</v>
      </c>
      <c r="HG541">
        <v>1.92712</v>
      </c>
      <c r="HH541">
        <v>1.87318</v>
      </c>
      <c r="HI541">
        <v>0.09229030000000001</v>
      </c>
      <c r="HJ541">
        <v>0</v>
      </c>
      <c r="HK541">
        <v>28.5447</v>
      </c>
      <c r="HL541">
        <v>999.9</v>
      </c>
      <c r="HM541">
        <v>48.2</v>
      </c>
      <c r="HN541">
        <v>31.3</v>
      </c>
      <c r="HO541">
        <v>24.4707</v>
      </c>
      <c r="HP541">
        <v>61.965</v>
      </c>
      <c r="HQ541">
        <v>25.8013</v>
      </c>
      <c r="HR541">
        <v>1</v>
      </c>
      <c r="HS541">
        <v>0.06908540000000001</v>
      </c>
      <c r="HT541">
        <v>-0.626552</v>
      </c>
      <c r="HU541">
        <v>20.3381</v>
      </c>
      <c r="HV541">
        <v>5.21684</v>
      </c>
      <c r="HW541">
        <v>12.0146</v>
      </c>
      <c r="HX541">
        <v>4.98895</v>
      </c>
      <c r="HY541">
        <v>3.2877</v>
      </c>
      <c r="HZ541">
        <v>9999</v>
      </c>
      <c r="IA541">
        <v>9999</v>
      </c>
      <c r="IB541">
        <v>9999</v>
      </c>
      <c r="IC541">
        <v>999.9</v>
      </c>
      <c r="ID541">
        <v>1.86757</v>
      </c>
      <c r="IE541">
        <v>1.86668</v>
      </c>
      <c r="IF541">
        <v>1.86601</v>
      </c>
      <c r="IG541">
        <v>1.866</v>
      </c>
      <c r="IH541">
        <v>1.86784</v>
      </c>
      <c r="II541">
        <v>1.87028</v>
      </c>
      <c r="IJ541">
        <v>1.86895</v>
      </c>
      <c r="IK541">
        <v>1.87042</v>
      </c>
      <c r="IL541">
        <v>0</v>
      </c>
      <c r="IM541">
        <v>0</v>
      </c>
      <c r="IN541">
        <v>0</v>
      </c>
      <c r="IO541">
        <v>0</v>
      </c>
      <c r="IP541" t="s">
        <v>443</v>
      </c>
      <c r="IQ541" t="s">
        <v>444</v>
      </c>
      <c r="IR541" t="s">
        <v>445</v>
      </c>
      <c r="IS541" t="s">
        <v>445</v>
      </c>
      <c r="IT541" t="s">
        <v>445</v>
      </c>
      <c r="IU541" t="s">
        <v>445</v>
      </c>
      <c r="IV541">
        <v>0</v>
      </c>
      <c r="IW541">
        <v>100</v>
      </c>
      <c r="IX541">
        <v>100</v>
      </c>
      <c r="IY541">
        <v>0.113</v>
      </c>
      <c r="IZ541">
        <v>0.1536</v>
      </c>
      <c r="JA541">
        <v>0.1520806729546384</v>
      </c>
      <c r="JB541">
        <v>0.0003178419753343253</v>
      </c>
      <c r="JC541">
        <v>-6.012475575984678E-07</v>
      </c>
      <c r="JD541">
        <v>7.594320938325871E-11</v>
      </c>
      <c r="JE541">
        <v>-0.06537213769188976</v>
      </c>
      <c r="JF541">
        <v>-0.002779077146552394</v>
      </c>
      <c r="JG541">
        <v>0.0007843295920201409</v>
      </c>
      <c r="JH541">
        <v>-1.211717912536145E-05</v>
      </c>
      <c r="JI541">
        <v>4</v>
      </c>
      <c r="JJ541">
        <v>2338</v>
      </c>
      <c r="JK541">
        <v>1</v>
      </c>
      <c r="JL541">
        <v>27</v>
      </c>
      <c r="JM541">
        <v>190156.6</v>
      </c>
      <c r="JN541">
        <v>190156.7</v>
      </c>
      <c r="JO541">
        <v>1.6394</v>
      </c>
      <c r="JP541">
        <v>2.25952</v>
      </c>
      <c r="JQ541">
        <v>1.39648</v>
      </c>
      <c r="JR541">
        <v>2.34985</v>
      </c>
      <c r="JS541">
        <v>1.49536</v>
      </c>
      <c r="JT541">
        <v>2.55859</v>
      </c>
      <c r="JU541">
        <v>36.3871</v>
      </c>
      <c r="JV541">
        <v>24.07</v>
      </c>
      <c r="JW541">
        <v>18</v>
      </c>
      <c r="JX541">
        <v>489.856</v>
      </c>
      <c r="JY541">
        <v>445.985</v>
      </c>
      <c r="JZ541">
        <v>29.278</v>
      </c>
      <c r="KA541">
        <v>28.4744</v>
      </c>
      <c r="KB541">
        <v>30.0002</v>
      </c>
      <c r="KC541">
        <v>28.2963</v>
      </c>
      <c r="KD541">
        <v>28.2265</v>
      </c>
      <c r="KE541">
        <v>32.8605</v>
      </c>
      <c r="KF541">
        <v>26.1155</v>
      </c>
      <c r="KG541">
        <v>51.8928</v>
      </c>
      <c r="KH541">
        <v>29.2414</v>
      </c>
      <c r="KI541">
        <v>754.526</v>
      </c>
      <c r="KJ541">
        <v>19.5828</v>
      </c>
      <c r="KK541">
        <v>100.998</v>
      </c>
      <c r="KL541">
        <v>100.56</v>
      </c>
    </row>
    <row r="542" spans="1:298">
      <c r="A542">
        <v>526</v>
      </c>
      <c r="B542">
        <v>1758656830.1</v>
      </c>
      <c r="C542">
        <v>15204.09999990463</v>
      </c>
      <c r="D542" t="s">
        <v>1501</v>
      </c>
      <c r="E542" t="s">
        <v>1502</v>
      </c>
      <c r="F542">
        <v>5</v>
      </c>
      <c r="G542" t="s">
        <v>1412</v>
      </c>
      <c r="H542" t="s">
        <v>437</v>
      </c>
      <c r="I542" t="s">
        <v>438</v>
      </c>
      <c r="J542">
        <v>1758656822.389286</v>
      </c>
      <c r="K542">
        <f>(L542)/1000</f>
        <v>0</v>
      </c>
      <c r="L542">
        <f>IF(DQ542, AO542, AI542)</f>
        <v>0</v>
      </c>
      <c r="M542">
        <f>IF(DQ542, AJ542, AH542)</f>
        <v>0</v>
      </c>
      <c r="N542">
        <f>DS542 - IF(AV542&gt;1, M542*DM542*100.0/(AX542), 0)</f>
        <v>0</v>
      </c>
      <c r="O542">
        <f>((U542-K542/2)*N542-M542)/(U542+K542/2)</f>
        <v>0</v>
      </c>
      <c r="P542">
        <f>O542*(DZ542+EA542)/1000.0</f>
        <v>0</v>
      </c>
      <c r="Q542">
        <f>(DS542 - IF(AV542&gt;1, M542*DM542*100.0/(AX542), 0))*(DZ542+EA542)/1000.0</f>
        <v>0</v>
      </c>
      <c r="R542">
        <f>2.0/((1/T542-1/S542)+SIGN(T542)*SQRT((1/T542-1/S542)*(1/T542-1/S542) + 4*DN542/((DN542+1)*(DN542+1))*(2*1/T542*1/S542-1/S542*1/S542)))</f>
        <v>0</v>
      </c>
      <c r="S542">
        <f>IF(LEFT(DO542,1)&lt;&gt;"0",IF(LEFT(DO542,1)="1",3.0,DP542),$D$5+$E$5*(EG542*DZ542/($K$5*1000))+$F$5*(EG542*DZ542/($K$5*1000))*MAX(MIN(DM542,$J$5),$I$5)*MAX(MIN(DM542,$J$5),$I$5)+$G$5*MAX(MIN(DM542,$J$5),$I$5)*(EG542*DZ542/($K$5*1000))+$H$5*(EG542*DZ542/($K$5*1000))*(EG542*DZ542/($K$5*1000)))</f>
        <v>0</v>
      </c>
      <c r="T542">
        <f>K542*(1000-(1000*0.61365*exp(17.502*X542/(240.97+X542))/(DZ542+EA542)+DU542)/2)/(1000*0.61365*exp(17.502*X542/(240.97+X542))/(DZ542+EA542)-DU542)</f>
        <v>0</v>
      </c>
      <c r="U542">
        <f>1/((DN542+1)/(R542/1.6)+1/(S542/1.37)) + DN542/((DN542+1)/(R542/1.6) + DN542/(S542/1.37))</f>
        <v>0</v>
      </c>
      <c r="V542">
        <f>(DI542*DL542)</f>
        <v>0</v>
      </c>
      <c r="W542">
        <f>(EB542+(V542+2*0.95*5.67E-8*(((EB542+$B$7)+273)^4-(EB542+273)^4)-44100*K542)/(1.84*29.3*S542+8*0.95*5.67E-8*(EB542+273)^3))</f>
        <v>0</v>
      </c>
      <c r="X542">
        <f>($C$7*EC542+$D$7*ED542+$E$7*W542)</f>
        <v>0</v>
      </c>
      <c r="Y542">
        <f>0.61365*exp(17.502*X542/(240.97+X542))</f>
        <v>0</v>
      </c>
      <c r="Z542">
        <f>(AA542/AB542*100)</f>
        <v>0</v>
      </c>
      <c r="AA542">
        <f>DU542*(DZ542+EA542)/1000</f>
        <v>0</v>
      </c>
      <c r="AB542">
        <f>0.61365*exp(17.502*EB542/(240.97+EB542))</f>
        <v>0</v>
      </c>
      <c r="AC542">
        <f>(Y542-DU542*(DZ542+EA542)/1000)</f>
        <v>0</v>
      </c>
      <c r="AD542">
        <f>(-K542*44100)</f>
        <v>0</v>
      </c>
      <c r="AE542">
        <f>2*29.3*S542*0.92*(EB542-X542)</f>
        <v>0</v>
      </c>
      <c r="AF542">
        <f>2*0.95*5.67E-8*(((EB542+$B$7)+273)^4-(X542+273)^4)</f>
        <v>0</v>
      </c>
      <c r="AG542">
        <f>V542+AF542+AD542+AE542</f>
        <v>0</v>
      </c>
      <c r="AH542">
        <f>DY542*AV542*(DT542-DS542*(1000-AV542*DV542)/(1000-AV542*DU542))/(100*DM542)</f>
        <v>0</v>
      </c>
      <c r="AI542">
        <f>1000*DY542*AV542*(DU542-DV542)/(100*DM542*(1000-AV542*DU542))</f>
        <v>0</v>
      </c>
      <c r="AJ542">
        <f>(AK542 - AL542 - DZ542*1E3/(8.314*(EB542+273.15)) * AN542/DY542 * AM542) * DY542/(100*DM542) * (1000 - DV542)/1000</f>
        <v>0</v>
      </c>
      <c r="AK542">
        <v>757.4244066431671</v>
      </c>
      <c r="AL542">
        <v>713.7755151515149</v>
      </c>
      <c r="AM542">
        <v>3.259591140742211</v>
      </c>
      <c r="AN542">
        <v>64.96185093379182</v>
      </c>
      <c r="AO542">
        <f>(AQ542 - AP542 + DZ542*1E3/(8.314*(EB542+273.15)) * AS542/DY542 * AR542) * DY542/(100*DM542) * 1000/(1000 - AQ542)</f>
        <v>0</v>
      </c>
      <c r="AP542">
        <v>19.49474551521509</v>
      </c>
      <c r="AQ542">
        <v>24.24637454545454</v>
      </c>
      <c r="AR542">
        <v>-7.190460349879225E-05</v>
      </c>
      <c r="AS542">
        <v>107.1775153864374</v>
      </c>
      <c r="AT542">
        <v>0</v>
      </c>
      <c r="AU542">
        <v>0</v>
      </c>
      <c r="AV542">
        <f>IF(AT542*$H$13&gt;=AX542,1.0,(AX542/(AX542-AT542*$H$13)))</f>
        <v>0</v>
      </c>
      <c r="AW542">
        <f>(AV542-1)*100</f>
        <v>0</v>
      </c>
      <c r="AX542">
        <f>MAX(0,($B$13+$C$13*EG542)/(1+$D$13*EG542)*DZ542/(EB542+273)*$E$13)</f>
        <v>0</v>
      </c>
      <c r="AY542" t="s">
        <v>439</v>
      </c>
      <c r="AZ542" t="s">
        <v>439</v>
      </c>
      <c r="BA542">
        <v>0</v>
      </c>
      <c r="BB542">
        <v>0</v>
      </c>
      <c r="BC542">
        <f>1-BA542/BB542</f>
        <v>0</v>
      </c>
      <c r="BD542">
        <v>0</v>
      </c>
      <c r="BE542" t="s">
        <v>439</v>
      </c>
      <c r="BF542" t="s">
        <v>439</v>
      </c>
      <c r="BG542">
        <v>0</v>
      </c>
      <c r="BH542">
        <v>0</v>
      </c>
      <c r="BI542">
        <f>1-BG542/BH542</f>
        <v>0</v>
      </c>
      <c r="BJ542">
        <v>0.5</v>
      </c>
      <c r="BK542">
        <f>DJ542</f>
        <v>0</v>
      </c>
      <c r="BL542">
        <f>M542</f>
        <v>0</v>
      </c>
      <c r="BM542">
        <f>BI542*BJ542*BK542</f>
        <v>0</v>
      </c>
      <c r="BN542">
        <f>(BL542-BD542)/BK542</f>
        <v>0</v>
      </c>
      <c r="BO542">
        <f>(BB542-BH542)/BH542</f>
        <v>0</v>
      </c>
      <c r="BP542">
        <f>BA542/(BC542+BA542/BH542)</f>
        <v>0</v>
      </c>
      <c r="BQ542" t="s">
        <v>439</v>
      </c>
      <c r="BR542">
        <v>0</v>
      </c>
      <c r="BS542">
        <f>IF(BR542&lt;&gt;0, BR542, BP542)</f>
        <v>0</v>
      </c>
      <c r="BT542">
        <f>1-BS542/BH542</f>
        <v>0</v>
      </c>
      <c r="BU542">
        <f>(BH542-BG542)/(BH542-BS542)</f>
        <v>0</v>
      </c>
      <c r="BV542">
        <f>(BB542-BH542)/(BB542-BS542)</f>
        <v>0</v>
      </c>
      <c r="BW542">
        <f>(BH542-BG542)/(BH542-BA542)</f>
        <v>0</v>
      </c>
      <c r="BX542">
        <f>(BB542-BH542)/(BB542-BA542)</f>
        <v>0</v>
      </c>
      <c r="BY542">
        <f>(BU542*BS542/BG542)</f>
        <v>0</v>
      </c>
      <c r="BZ542">
        <f>(1-BY542)</f>
        <v>0</v>
      </c>
      <c r="DI542">
        <f>$B$11*EH542+$C$11*EI542+$F$11*ET542*(1-EW542)</f>
        <v>0</v>
      </c>
      <c r="DJ542">
        <f>DI542*DK542</f>
        <v>0</v>
      </c>
      <c r="DK542">
        <f>($B$11*$D$9+$C$11*$D$9+$F$11*((FG542+EY542)/MAX(FG542+EY542+FH542, 0.1)*$I$9+FH542/MAX(FG542+EY542+FH542, 0.1)*$J$9))/($B$11+$C$11+$F$11)</f>
        <v>0</v>
      </c>
      <c r="DL542">
        <f>($B$11*$K$9+$C$11*$K$9+$F$11*((FG542+EY542)/MAX(FG542+EY542+FH542, 0.1)*$P$9+FH542/MAX(FG542+EY542+FH542, 0.1)*$Q$9))/($B$11+$C$11+$F$11)</f>
        <v>0</v>
      </c>
      <c r="DM542">
        <v>5.36</v>
      </c>
      <c r="DN542">
        <v>0.5</v>
      </c>
      <c r="DO542" t="s">
        <v>440</v>
      </c>
      <c r="DP542">
        <v>2</v>
      </c>
      <c r="DQ542" t="b">
        <v>1</v>
      </c>
      <c r="DR542">
        <v>1758656822.389286</v>
      </c>
      <c r="DS542">
        <v>673.2325000000001</v>
      </c>
      <c r="DT542">
        <v>727.5857857142857</v>
      </c>
      <c r="DU542">
        <v>24.26136071428572</v>
      </c>
      <c r="DV542">
        <v>19.42647857142857</v>
      </c>
      <c r="DW542">
        <v>673.1156785714286</v>
      </c>
      <c r="DX542">
        <v>24.10766785714285</v>
      </c>
      <c r="DY542">
        <v>500.0151428571429</v>
      </c>
      <c r="DZ542">
        <v>90.39695714285713</v>
      </c>
      <c r="EA542">
        <v>0.02993624642857142</v>
      </c>
      <c r="EB542">
        <v>30.68362142857143</v>
      </c>
      <c r="EC542">
        <v>30.03844642857143</v>
      </c>
      <c r="ED542">
        <v>999.9000000000002</v>
      </c>
      <c r="EE542">
        <v>0</v>
      </c>
      <c r="EF542">
        <v>0</v>
      </c>
      <c r="EG542">
        <v>9999.804285714286</v>
      </c>
      <c r="EH542">
        <v>0</v>
      </c>
      <c r="EI542">
        <v>11.720075</v>
      </c>
      <c r="EJ542">
        <v>-54.35331428571429</v>
      </c>
      <c r="EK542">
        <v>689.9718928571428</v>
      </c>
      <c r="EL542">
        <v>742.0010357142858</v>
      </c>
      <c r="EM542">
        <v>4.834888214285714</v>
      </c>
      <c r="EN542">
        <v>727.5857857142857</v>
      </c>
      <c r="EO542">
        <v>19.42647857142857</v>
      </c>
      <c r="EP542">
        <v>2.193153928571429</v>
      </c>
      <c r="EQ542">
        <v>1.756094642857143</v>
      </c>
      <c r="ER542">
        <v>18.91238571428572</v>
      </c>
      <c r="ES542">
        <v>15.40132142857143</v>
      </c>
      <c r="ET542">
        <v>2000</v>
      </c>
      <c r="EU542">
        <v>0.9799969999999998</v>
      </c>
      <c r="EV542">
        <v>0.02000298571428571</v>
      </c>
      <c r="EW542">
        <v>0</v>
      </c>
      <c r="EX542">
        <v>981.7477142857143</v>
      </c>
      <c r="EY542">
        <v>5.00097</v>
      </c>
      <c r="EZ542">
        <v>19865.89642857143</v>
      </c>
      <c r="FA542">
        <v>16707.56785714286</v>
      </c>
      <c r="FB542">
        <v>40.781</v>
      </c>
      <c r="FC542">
        <v>41.125</v>
      </c>
      <c r="FD542">
        <v>40.68699999999999</v>
      </c>
      <c r="FE542">
        <v>40.75</v>
      </c>
      <c r="FF542">
        <v>41.38164285714286</v>
      </c>
      <c r="FG542">
        <v>1955.09</v>
      </c>
      <c r="FH542">
        <v>39.91</v>
      </c>
      <c r="FI542">
        <v>0</v>
      </c>
      <c r="FJ542">
        <v>1758656831.4</v>
      </c>
      <c r="FK542">
        <v>0</v>
      </c>
      <c r="FL542">
        <v>982.03448</v>
      </c>
      <c r="FM542">
        <v>29.76561534746693</v>
      </c>
      <c r="FN542">
        <v>605.4384604924221</v>
      </c>
      <c r="FO542">
        <v>19871.38</v>
      </c>
      <c r="FP542">
        <v>15</v>
      </c>
      <c r="FQ542">
        <v>0</v>
      </c>
      <c r="FR542" t="s">
        <v>441</v>
      </c>
      <c r="FS542">
        <v>1747247426.5</v>
      </c>
      <c r="FT542">
        <v>1747247420.5</v>
      </c>
      <c r="FU542">
        <v>0</v>
      </c>
      <c r="FV542">
        <v>1.027</v>
      </c>
      <c r="FW542">
        <v>0.031</v>
      </c>
      <c r="FX542">
        <v>0.02</v>
      </c>
      <c r="FY542">
        <v>0.05</v>
      </c>
      <c r="FZ542">
        <v>420</v>
      </c>
      <c r="GA542">
        <v>16</v>
      </c>
      <c r="GB542">
        <v>0.01</v>
      </c>
      <c r="GC542">
        <v>0.1</v>
      </c>
      <c r="GD542">
        <v>-54.2156780487805</v>
      </c>
      <c r="GE542">
        <v>-2.249603778735834</v>
      </c>
      <c r="GF542">
        <v>0.3101400498061376</v>
      </c>
      <c r="GG542">
        <v>0</v>
      </c>
      <c r="GH542">
        <v>980.3055882352941</v>
      </c>
      <c r="GI542">
        <v>30.8125286493696</v>
      </c>
      <c r="GJ542">
        <v>3.032362785971358</v>
      </c>
      <c r="GK542">
        <v>-1</v>
      </c>
      <c r="GL542">
        <v>4.862519512195123</v>
      </c>
      <c r="GM542">
        <v>-0.7361882010637341</v>
      </c>
      <c r="GN542">
        <v>0.07213387367575216</v>
      </c>
      <c r="GO542">
        <v>0</v>
      </c>
      <c r="GP542">
        <v>0</v>
      </c>
      <c r="GQ542">
        <v>2</v>
      </c>
      <c r="GR542" t="s">
        <v>482</v>
      </c>
      <c r="GS542">
        <v>3.13556</v>
      </c>
      <c r="GT542">
        <v>2.69014</v>
      </c>
      <c r="GU542">
        <v>0.135458</v>
      </c>
      <c r="GV542">
        <v>0.141111</v>
      </c>
      <c r="GW542">
        <v>0.107031</v>
      </c>
      <c r="GX542">
        <v>0.0908519</v>
      </c>
      <c r="GY542">
        <v>27484.8</v>
      </c>
      <c r="GZ542">
        <v>27355.4</v>
      </c>
      <c r="HA542">
        <v>29552.2</v>
      </c>
      <c r="HB542">
        <v>29432.7</v>
      </c>
      <c r="HC542">
        <v>34863.1</v>
      </c>
      <c r="HD542">
        <v>35451.4</v>
      </c>
      <c r="HE542">
        <v>41584.6</v>
      </c>
      <c r="HF542">
        <v>41820.5</v>
      </c>
      <c r="HG542">
        <v>1.9269</v>
      </c>
      <c r="HH542">
        <v>1.87367</v>
      </c>
      <c r="HI542">
        <v>0.0917017</v>
      </c>
      <c r="HJ542">
        <v>0</v>
      </c>
      <c r="HK542">
        <v>28.5483</v>
      </c>
      <c r="HL542">
        <v>999.9</v>
      </c>
      <c r="HM542">
        <v>48.2</v>
      </c>
      <c r="HN542">
        <v>31.3</v>
      </c>
      <c r="HO542">
        <v>24.4693</v>
      </c>
      <c r="HP542">
        <v>61.825</v>
      </c>
      <c r="HQ542">
        <v>25.7772</v>
      </c>
      <c r="HR542">
        <v>1</v>
      </c>
      <c r="HS542">
        <v>0.0690447</v>
      </c>
      <c r="HT542">
        <v>-0.57896</v>
      </c>
      <c r="HU542">
        <v>20.3381</v>
      </c>
      <c r="HV542">
        <v>5.21624</v>
      </c>
      <c r="HW542">
        <v>12.0143</v>
      </c>
      <c r="HX542">
        <v>4.98865</v>
      </c>
      <c r="HY542">
        <v>3.2879</v>
      </c>
      <c r="HZ542">
        <v>9999</v>
      </c>
      <c r="IA542">
        <v>9999</v>
      </c>
      <c r="IB542">
        <v>9999</v>
      </c>
      <c r="IC542">
        <v>999.9</v>
      </c>
      <c r="ID542">
        <v>1.8676</v>
      </c>
      <c r="IE542">
        <v>1.8667</v>
      </c>
      <c r="IF542">
        <v>1.86601</v>
      </c>
      <c r="IG542">
        <v>1.86602</v>
      </c>
      <c r="IH542">
        <v>1.86784</v>
      </c>
      <c r="II542">
        <v>1.87027</v>
      </c>
      <c r="IJ542">
        <v>1.86895</v>
      </c>
      <c r="IK542">
        <v>1.87042</v>
      </c>
      <c r="IL542">
        <v>0</v>
      </c>
      <c r="IM542">
        <v>0</v>
      </c>
      <c r="IN542">
        <v>0</v>
      </c>
      <c r="IO542">
        <v>0</v>
      </c>
      <c r="IP542" t="s">
        <v>443</v>
      </c>
      <c r="IQ542" t="s">
        <v>444</v>
      </c>
      <c r="IR542" t="s">
        <v>445</v>
      </c>
      <c r="IS542" t="s">
        <v>445</v>
      </c>
      <c r="IT542" t="s">
        <v>445</v>
      </c>
      <c r="IU542" t="s">
        <v>445</v>
      </c>
      <c r="IV542">
        <v>0</v>
      </c>
      <c r="IW542">
        <v>100</v>
      </c>
      <c r="IX542">
        <v>100</v>
      </c>
      <c r="IY542">
        <v>0.107</v>
      </c>
      <c r="IZ542">
        <v>0.1535</v>
      </c>
      <c r="JA542">
        <v>0.1520806729546384</v>
      </c>
      <c r="JB542">
        <v>0.0003178419753343253</v>
      </c>
      <c r="JC542">
        <v>-6.012475575984678E-07</v>
      </c>
      <c r="JD542">
        <v>7.594320938325871E-11</v>
      </c>
      <c r="JE542">
        <v>-0.06537213769188976</v>
      </c>
      <c r="JF542">
        <v>-0.002779077146552394</v>
      </c>
      <c r="JG542">
        <v>0.0007843295920201409</v>
      </c>
      <c r="JH542">
        <v>-1.211717912536145E-05</v>
      </c>
      <c r="JI542">
        <v>4</v>
      </c>
      <c r="JJ542">
        <v>2338</v>
      </c>
      <c r="JK542">
        <v>1</v>
      </c>
      <c r="JL542">
        <v>27</v>
      </c>
      <c r="JM542">
        <v>190156.7</v>
      </c>
      <c r="JN542">
        <v>190156.8</v>
      </c>
      <c r="JO542">
        <v>1.66626</v>
      </c>
      <c r="JP542">
        <v>2.26074</v>
      </c>
      <c r="JQ542">
        <v>1.39648</v>
      </c>
      <c r="JR542">
        <v>2.34985</v>
      </c>
      <c r="JS542">
        <v>1.49536</v>
      </c>
      <c r="JT542">
        <v>2.59277</v>
      </c>
      <c r="JU542">
        <v>36.3635</v>
      </c>
      <c r="JV542">
        <v>24.0612</v>
      </c>
      <c r="JW542">
        <v>18</v>
      </c>
      <c r="JX542">
        <v>489.716</v>
      </c>
      <c r="JY542">
        <v>446.298</v>
      </c>
      <c r="JZ542">
        <v>29.2384</v>
      </c>
      <c r="KA542">
        <v>28.4756</v>
      </c>
      <c r="KB542">
        <v>30.0001</v>
      </c>
      <c r="KC542">
        <v>28.2965</v>
      </c>
      <c r="KD542">
        <v>28.2271</v>
      </c>
      <c r="KE542">
        <v>33.4744</v>
      </c>
      <c r="KF542">
        <v>25.8421</v>
      </c>
      <c r="KG542">
        <v>51.8928</v>
      </c>
      <c r="KH542">
        <v>29.1986</v>
      </c>
      <c r="KI542">
        <v>774.564</v>
      </c>
      <c r="KJ542">
        <v>19.6452</v>
      </c>
      <c r="KK542">
        <v>100.999</v>
      </c>
      <c r="KL542">
        <v>100.559</v>
      </c>
    </row>
    <row r="543" spans="1:298">
      <c r="A543">
        <v>527</v>
      </c>
      <c r="B543">
        <v>1758656835.1</v>
      </c>
      <c r="C543">
        <v>15209.09999990463</v>
      </c>
      <c r="D543" t="s">
        <v>1503</v>
      </c>
      <c r="E543" t="s">
        <v>1504</v>
      </c>
      <c r="F543">
        <v>5</v>
      </c>
      <c r="G543" t="s">
        <v>1412</v>
      </c>
      <c r="H543" t="s">
        <v>437</v>
      </c>
      <c r="I543" t="s">
        <v>438</v>
      </c>
      <c r="J543">
        <v>1758656827.314285</v>
      </c>
      <c r="K543">
        <f>(L543)/1000</f>
        <v>0</v>
      </c>
      <c r="L543">
        <f>IF(DQ543, AO543, AI543)</f>
        <v>0</v>
      </c>
      <c r="M543">
        <f>IF(DQ543, AJ543, AH543)</f>
        <v>0</v>
      </c>
      <c r="N543">
        <f>DS543 - IF(AV543&gt;1, M543*DM543*100.0/(AX543), 0)</f>
        <v>0</v>
      </c>
      <c r="O543">
        <f>((U543-K543/2)*N543-M543)/(U543+K543/2)</f>
        <v>0</v>
      </c>
      <c r="P543">
        <f>O543*(DZ543+EA543)/1000.0</f>
        <v>0</v>
      </c>
      <c r="Q543">
        <f>(DS543 - IF(AV543&gt;1, M543*DM543*100.0/(AX543), 0))*(DZ543+EA543)/1000.0</f>
        <v>0</v>
      </c>
      <c r="R543">
        <f>2.0/((1/T543-1/S543)+SIGN(T543)*SQRT((1/T543-1/S543)*(1/T543-1/S543) + 4*DN543/((DN543+1)*(DN543+1))*(2*1/T543*1/S543-1/S543*1/S543)))</f>
        <v>0</v>
      </c>
      <c r="S543">
        <f>IF(LEFT(DO543,1)&lt;&gt;"0",IF(LEFT(DO543,1)="1",3.0,DP543),$D$5+$E$5*(EG543*DZ543/($K$5*1000))+$F$5*(EG543*DZ543/($K$5*1000))*MAX(MIN(DM543,$J$5),$I$5)*MAX(MIN(DM543,$J$5),$I$5)+$G$5*MAX(MIN(DM543,$J$5),$I$5)*(EG543*DZ543/($K$5*1000))+$H$5*(EG543*DZ543/($K$5*1000))*(EG543*DZ543/($K$5*1000)))</f>
        <v>0</v>
      </c>
      <c r="T543">
        <f>K543*(1000-(1000*0.61365*exp(17.502*X543/(240.97+X543))/(DZ543+EA543)+DU543)/2)/(1000*0.61365*exp(17.502*X543/(240.97+X543))/(DZ543+EA543)-DU543)</f>
        <v>0</v>
      </c>
      <c r="U543">
        <f>1/((DN543+1)/(R543/1.6)+1/(S543/1.37)) + DN543/((DN543+1)/(R543/1.6) + DN543/(S543/1.37))</f>
        <v>0</v>
      </c>
      <c r="V543">
        <f>(DI543*DL543)</f>
        <v>0</v>
      </c>
      <c r="W543">
        <f>(EB543+(V543+2*0.95*5.67E-8*(((EB543+$B$7)+273)^4-(EB543+273)^4)-44100*K543)/(1.84*29.3*S543+8*0.95*5.67E-8*(EB543+273)^3))</f>
        <v>0</v>
      </c>
      <c r="X543">
        <f>($C$7*EC543+$D$7*ED543+$E$7*W543)</f>
        <v>0</v>
      </c>
      <c r="Y543">
        <f>0.61365*exp(17.502*X543/(240.97+X543))</f>
        <v>0</v>
      </c>
      <c r="Z543">
        <f>(AA543/AB543*100)</f>
        <v>0</v>
      </c>
      <c r="AA543">
        <f>DU543*(DZ543+EA543)/1000</f>
        <v>0</v>
      </c>
      <c r="AB543">
        <f>0.61365*exp(17.502*EB543/(240.97+EB543))</f>
        <v>0</v>
      </c>
      <c r="AC543">
        <f>(Y543-DU543*(DZ543+EA543)/1000)</f>
        <v>0</v>
      </c>
      <c r="AD543">
        <f>(-K543*44100)</f>
        <v>0</v>
      </c>
      <c r="AE543">
        <f>2*29.3*S543*0.92*(EB543-X543)</f>
        <v>0</v>
      </c>
      <c r="AF543">
        <f>2*0.95*5.67E-8*(((EB543+$B$7)+273)^4-(X543+273)^4)</f>
        <v>0</v>
      </c>
      <c r="AG543">
        <f>V543+AF543+AD543+AE543</f>
        <v>0</v>
      </c>
      <c r="AH543">
        <f>DY543*AV543*(DT543-DS543*(1000-AV543*DV543)/(1000-AV543*DU543))/(100*DM543)</f>
        <v>0</v>
      </c>
      <c r="AI543">
        <f>1000*DY543*AV543*(DU543-DV543)/(100*DM543*(1000-AV543*DU543))</f>
        <v>0</v>
      </c>
      <c r="AJ543">
        <f>(AK543 - AL543 - DZ543*1E3/(8.314*(EB543+273.15)) * AN543/DY543 * AM543) * DY543/(100*DM543) * (1000 - DV543)/1000</f>
        <v>0</v>
      </c>
      <c r="AK543">
        <v>773.8382867932777</v>
      </c>
      <c r="AL543">
        <v>729.9108545454542</v>
      </c>
      <c r="AM543">
        <v>3.243269735643988</v>
      </c>
      <c r="AN543">
        <v>64.96185093379182</v>
      </c>
      <c r="AO543">
        <f>(AQ543 - AP543 + DZ543*1E3/(8.314*(EB543+273.15)) * AS543/DY543 * AR543) * DY543/(100*DM543) * 1000/(1000 - AQ543)</f>
        <v>0</v>
      </c>
      <c r="AP543">
        <v>19.55259731008448</v>
      </c>
      <c r="AQ543">
        <v>24.23932606060605</v>
      </c>
      <c r="AR543">
        <v>-6.265969930107122E-05</v>
      </c>
      <c r="AS543">
        <v>107.1775153864374</v>
      </c>
      <c r="AT543">
        <v>0</v>
      </c>
      <c r="AU543">
        <v>0</v>
      </c>
      <c r="AV543">
        <f>IF(AT543*$H$13&gt;=AX543,1.0,(AX543/(AX543-AT543*$H$13)))</f>
        <v>0</v>
      </c>
      <c r="AW543">
        <f>(AV543-1)*100</f>
        <v>0</v>
      </c>
      <c r="AX543">
        <f>MAX(0,($B$13+$C$13*EG543)/(1+$D$13*EG543)*DZ543/(EB543+273)*$E$13)</f>
        <v>0</v>
      </c>
      <c r="AY543" t="s">
        <v>439</v>
      </c>
      <c r="AZ543" t="s">
        <v>439</v>
      </c>
      <c r="BA543">
        <v>0</v>
      </c>
      <c r="BB543">
        <v>0</v>
      </c>
      <c r="BC543">
        <f>1-BA543/BB543</f>
        <v>0</v>
      </c>
      <c r="BD543">
        <v>0</v>
      </c>
      <c r="BE543" t="s">
        <v>439</v>
      </c>
      <c r="BF543" t="s">
        <v>439</v>
      </c>
      <c r="BG543">
        <v>0</v>
      </c>
      <c r="BH543">
        <v>0</v>
      </c>
      <c r="BI543">
        <f>1-BG543/BH543</f>
        <v>0</v>
      </c>
      <c r="BJ543">
        <v>0.5</v>
      </c>
      <c r="BK543">
        <f>DJ543</f>
        <v>0</v>
      </c>
      <c r="BL543">
        <f>M543</f>
        <v>0</v>
      </c>
      <c r="BM543">
        <f>BI543*BJ543*BK543</f>
        <v>0</v>
      </c>
      <c r="BN543">
        <f>(BL543-BD543)/BK543</f>
        <v>0</v>
      </c>
      <c r="BO543">
        <f>(BB543-BH543)/BH543</f>
        <v>0</v>
      </c>
      <c r="BP543">
        <f>BA543/(BC543+BA543/BH543)</f>
        <v>0</v>
      </c>
      <c r="BQ543" t="s">
        <v>439</v>
      </c>
      <c r="BR543">
        <v>0</v>
      </c>
      <c r="BS543">
        <f>IF(BR543&lt;&gt;0, BR543, BP543)</f>
        <v>0</v>
      </c>
      <c r="BT543">
        <f>1-BS543/BH543</f>
        <v>0</v>
      </c>
      <c r="BU543">
        <f>(BH543-BG543)/(BH543-BS543)</f>
        <v>0</v>
      </c>
      <c r="BV543">
        <f>(BB543-BH543)/(BB543-BS543)</f>
        <v>0</v>
      </c>
      <c r="BW543">
        <f>(BH543-BG543)/(BH543-BA543)</f>
        <v>0</v>
      </c>
      <c r="BX543">
        <f>(BB543-BH543)/(BB543-BA543)</f>
        <v>0</v>
      </c>
      <c r="BY543">
        <f>(BU543*BS543/BG543)</f>
        <v>0</v>
      </c>
      <c r="BZ543">
        <f>(1-BY543)</f>
        <v>0</v>
      </c>
      <c r="DI543">
        <f>$B$11*EH543+$C$11*EI543+$F$11*ET543*(1-EW543)</f>
        <v>0</v>
      </c>
      <c r="DJ543">
        <f>DI543*DK543</f>
        <v>0</v>
      </c>
      <c r="DK543">
        <f>($B$11*$D$9+$C$11*$D$9+$F$11*((FG543+EY543)/MAX(FG543+EY543+FH543, 0.1)*$I$9+FH543/MAX(FG543+EY543+FH543, 0.1)*$J$9))/($B$11+$C$11+$F$11)</f>
        <v>0</v>
      </c>
      <c r="DL543">
        <f>($B$11*$K$9+$C$11*$K$9+$F$11*((FG543+EY543)/MAX(FG543+EY543+FH543, 0.1)*$P$9+FH543/MAX(FG543+EY543+FH543, 0.1)*$Q$9))/($B$11+$C$11+$F$11)</f>
        <v>0</v>
      </c>
      <c r="DM543">
        <v>5.36</v>
      </c>
      <c r="DN543">
        <v>0.5</v>
      </c>
      <c r="DO543" t="s">
        <v>440</v>
      </c>
      <c r="DP543">
        <v>2</v>
      </c>
      <c r="DQ543" t="b">
        <v>1</v>
      </c>
      <c r="DR543">
        <v>1758656827.314285</v>
      </c>
      <c r="DS543">
        <v>689.0800714285714</v>
      </c>
      <c r="DT543">
        <v>743.5923571428572</v>
      </c>
      <c r="DU543">
        <v>24.25016428571428</v>
      </c>
      <c r="DV543">
        <v>19.48538214285714</v>
      </c>
      <c r="DW543">
        <v>688.9694999999999</v>
      </c>
      <c r="DX543">
        <v>24.09662142857143</v>
      </c>
      <c r="DY543">
        <v>500.0065357142857</v>
      </c>
      <c r="DZ543">
        <v>90.39652499999998</v>
      </c>
      <c r="EA543">
        <v>0.02986289642857143</v>
      </c>
      <c r="EB543">
        <v>30.68044285714285</v>
      </c>
      <c r="EC543">
        <v>30.04255</v>
      </c>
      <c r="ED543">
        <v>999.9000000000002</v>
      </c>
      <c r="EE543">
        <v>0</v>
      </c>
      <c r="EF543">
        <v>0</v>
      </c>
      <c r="EG543">
        <v>10001.36142857143</v>
      </c>
      <c r="EH543">
        <v>0</v>
      </c>
      <c r="EI543">
        <v>11.72413214285714</v>
      </c>
      <c r="EJ543">
        <v>-54.51228571428572</v>
      </c>
      <c r="EK543">
        <v>706.2054285714287</v>
      </c>
      <c r="EL543">
        <v>758.3702857142858</v>
      </c>
      <c r="EM543">
        <v>4.764783928571428</v>
      </c>
      <c r="EN543">
        <v>743.5923571428572</v>
      </c>
      <c r="EO543">
        <v>19.48538214285714</v>
      </c>
      <c r="EP543">
        <v>2.192131428571428</v>
      </c>
      <c r="EQ543">
        <v>1.761411785714286</v>
      </c>
      <c r="ER543">
        <v>18.90491428571429</v>
      </c>
      <c r="ES543">
        <v>15.44843571428571</v>
      </c>
      <c r="ET543">
        <v>1999.986071428571</v>
      </c>
      <c r="EU543">
        <v>0.9799969285714284</v>
      </c>
      <c r="EV543">
        <v>0.02000309642857142</v>
      </c>
      <c r="EW543">
        <v>0</v>
      </c>
      <c r="EX543">
        <v>984.1816785714285</v>
      </c>
      <c r="EY543">
        <v>5.00097</v>
      </c>
      <c r="EZ543">
        <v>19914.62142857143</v>
      </c>
      <c r="FA543">
        <v>16707.46071428572</v>
      </c>
      <c r="FB543">
        <v>40.76771428571429</v>
      </c>
      <c r="FC543">
        <v>41.125</v>
      </c>
      <c r="FD543">
        <v>40.68699999999999</v>
      </c>
      <c r="FE543">
        <v>40.75</v>
      </c>
      <c r="FF543">
        <v>41.39271428571428</v>
      </c>
      <c r="FG543">
        <v>1955.076071428572</v>
      </c>
      <c r="FH543">
        <v>39.91</v>
      </c>
      <c r="FI543">
        <v>0</v>
      </c>
      <c r="FJ543">
        <v>1758656836.2</v>
      </c>
      <c r="FK543">
        <v>0</v>
      </c>
      <c r="FL543">
        <v>984.3844</v>
      </c>
      <c r="FM543">
        <v>29.3406153943935</v>
      </c>
      <c r="FN543">
        <v>579.6692305864892</v>
      </c>
      <c r="FO543">
        <v>19918.592</v>
      </c>
      <c r="FP543">
        <v>15</v>
      </c>
      <c r="FQ543">
        <v>0</v>
      </c>
      <c r="FR543" t="s">
        <v>441</v>
      </c>
      <c r="FS543">
        <v>1747247426.5</v>
      </c>
      <c r="FT543">
        <v>1747247420.5</v>
      </c>
      <c r="FU543">
        <v>0</v>
      </c>
      <c r="FV543">
        <v>1.027</v>
      </c>
      <c r="FW543">
        <v>0.031</v>
      </c>
      <c r="FX543">
        <v>0.02</v>
      </c>
      <c r="FY543">
        <v>0.05</v>
      </c>
      <c r="FZ543">
        <v>420</v>
      </c>
      <c r="GA543">
        <v>16</v>
      </c>
      <c r="GB543">
        <v>0.01</v>
      </c>
      <c r="GC543">
        <v>0.1</v>
      </c>
      <c r="GD543">
        <v>-54.38178780487804</v>
      </c>
      <c r="GE543">
        <v>-1.323559863145466</v>
      </c>
      <c r="GF543">
        <v>0.2378546545278171</v>
      </c>
      <c r="GG543">
        <v>0</v>
      </c>
      <c r="GH543">
        <v>982.4165588235294</v>
      </c>
      <c r="GI543">
        <v>29.76768525855876</v>
      </c>
      <c r="GJ543">
        <v>2.929146986764099</v>
      </c>
      <c r="GK543">
        <v>-1</v>
      </c>
      <c r="GL543">
        <v>4.815196585365854</v>
      </c>
      <c r="GM543">
        <v>-0.8452826215856851</v>
      </c>
      <c r="GN543">
        <v>0.08243547657469066</v>
      </c>
      <c r="GO543">
        <v>0</v>
      </c>
      <c r="GP543">
        <v>0</v>
      </c>
      <c r="GQ543">
        <v>2</v>
      </c>
      <c r="GR543" t="s">
        <v>482</v>
      </c>
      <c r="GS543">
        <v>3.13563</v>
      </c>
      <c r="GT543">
        <v>2.68991</v>
      </c>
      <c r="GU543">
        <v>0.137538</v>
      </c>
      <c r="GV543">
        <v>0.143205</v>
      </c>
      <c r="GW543">
        <v>0.107009</v>
      </c>
      <c r="GX543">
        <v>0.0910329</v>
      </c>
      <c r="GY543">
        <v>27418.6</v>
      </c>
      <c r="GZ543">
        <v>27288.7</v>
      </c>
      <c r="HA543">
        <v>29552.1</v>
      </c>
      <c r="HB543">
        <v>29432.8</v>
      </c>
      <c r="HC543">
        <v>34863.9</v>
      </c>
      <c r="HD543">
        <v>35444.3</v>
      </c>
      <c r="HE543">
        <v>41584.5</v>
      </c>
      <c r="HF543">
        <v>41820.5</v>
      </c>
      <c r="HG543">
        <v>1.92687</v>
      </c>
      <c r="HH543">
        <v>1.87377</v>
      </c>
      <c r="HI543">
        <v>0.091888</v>
      </c>
      <c r="HJ543">
        <v>0</v>
      </c>
      <c r="HK543">
        <v>28.552</v>
      </c>
      <c r="HL543">
        <v>999.9</v>
      </c>
      <c r="HM543">
        <v>48.2</v>
      </c>
      <c r="HN543">
        <v>31.3</v>
      </c>
      <c r="HO543">
        <v>24.4678</v>
      </c>
      <c r="HP543">
        <v>61.985</v>
      </c>
      <c r="HQ543">
        <v>25.7372</v>
      </c>
      <c r="HR543">
        <v>1</v>
      </c>
      <c r="HS543">
        <v>0.06908789999999999</v>
      </c>
      <c r="HT543">
        <v>-0.535022</v>
      </c>
      <c r="HU543">
        <v>20.3382</v>
      </c>
      <c r="HV543">
        <v>5.21594</v>
      </c>
      <c r="HW543">
        <v>12.0143</v>
      </c>
      <c r="HX543">
        <v>4.9886</v>
      </c>
      <c r="HY543">
        <v>3.28765</v>
      </c>
      <c r="HZ543">
        <v>9999</v>
      </c>
      <c r="IA543">
        <v>9999</v>
      </c>
      <c r="IB543">
        <v>9999</v>
      </c>
      <c r="IC543">
        <v>999.9</v>
      </c>
      <c r="ID543">
        <v>1.86758</v>
      </c>
      <c r="IE543">
        <v>1.86667</v>
      </c>
      <c r="IF543">
        <v>1.86601</v>
      </c>
      <c r="IG543">
        <v>1.866</v>
      </c>
      <c r="IH543">
        <v>1.86786</v>
      </c>
      <c r="II543">
        <v>1.87028</v>
      </c>
      <c r="IJ543">
        <v>1.86894</v>
      </c>
      <c r="IK543">
        <v>1.87042</v>
      </c>
      <c r="IL543">
        <v>0</v>
      </c>
      <c r="IM543">
        <v>0</v>
      </c>
      <c r="IN543">
        <v>0</v>
      </c>
      <c r="IO543">
        <v>0</v>
      </c>
      <c r="IP543" t="s">
        <v>443</v>
      </c>
      <c r="IQ543" t="s">
        <v>444</v>
      </c>
      <c r="IR543" t="s">
        <v>445</v>
      </c>
      <c r="IS543" t="s">
        <v>445</v>
      </c>
      <c r="IT543" t="s">
        <v>445</v>
      </c>
      <c r="IU543" t="s">
        <v>445</v>
      </c>
      <c r="IV543">
        <v>0</v>
      </c>
      <c r="IW543">
        <v>100</v>
      </c>
      <c r="IX543">
        <v>100</v>
      </c>
      <c r="IY543">
        <v>0.1</v>
      </c>
      <c r="IZ543">
        <v>0.1533</v>
      </c>
      <c r="JA543">
        <v>0.1520806729546384</v>
      </c>
      <c r="JB543">
        <v>0.0003178419753343253</v>
      </c>
      <c r="JC543">
        <v>-6.012475575984678E-07</v>
      </c>
      <c r="JD543">
        <v>7.594320938325871E-11</v>
      </c>
      <c r="JE543">
        <v>-0.06537213769188976</v>
      </c>
      <c r="JF543">
        <v>-0.002779077146552394</v>
      </c>
      <c r="JG543">
        <v>0.0007843295920201409</v>
      </c>
      <c r="JH543">
        <v>-1.211717912536145E-05</v>
      </c>
      <c r="JI543">
        <v>4</v>
      </c>
      <c r="JJ543">
        <v>2338</v>
      </c>
      <c r="JK543">
        <v>1</v>
      </c>
      <c r="JL543">
        <v>27</v>
      </c>
      <c r="JM543">
        <v>190156.8</v>
      </c>
      <c r="JN543">
        <v>190156.9</v>
      </c>
      <c r="JO543">
        <v>1.698</v>
      </c>
      <c r="JP543">
        <v>2.24976</v>
      </c>
      <c r="JQ543">
        <v>1.39648</v>
      </c>
      <c r="JR543">
        <v>2.34863</v>
      </c>
      <c r="JS543">
        <v>1.49536</v>
      </c>
      <c r="JT543">
        <v>2.68799</v>
      </c>
      <c r="JU543">
        <v>36.3871</v>
      </c>
      <c r="JV543">
        <v>24.07</v>
      </c>
      <c r="JW543">
        <v>18</v>
      </c>
      <c r="JX543">
        <v>489.718</v>
      </c>
      <c r="JY543">
        <v>446.378</v>
      </c>
      <c r="JZ543">
        <v>29.1948</v>
      </c>
      <c r="KA543">
        <v>28.4778</v>
      </c>
      <c r="KB543">
        <v>30.0001</v>
      </c>
      <c r="KC543">
        <v>28.2987</v>
      </c>
      <c r="KD543">
        <v>28.2293</v>
      </c>
      <c r="KE543">
        <v>34.0301</v>
      </c>
      <c r="KF543">
        <v>25.5512</v>
      </c>
      <c r="KG543">
        <v>51.5223</v>
      </c>
      <c r="KH543">
        <v>29.1545</v>
      </c>
      <c r="KI543">
        <v>787.922</v>
      </c>
      <c r="KJ543">
        <v>19.7053</v>
      </c>
      <c r="KK543">
        <v>100.999</v>
      </c>
      <c r="KL543">
        <v>100.559</v>
      </c>
    </row>
    <row r="544" spans="1:298">
      <c r="A544">
        <v>528</v>
      </c>
      <c r="B544">
        <v>1758656840.1</v>
      </c>
      <c r="C544">
        <v>15214.09999990463</v>
      </c>
      <c r="D544" t="s">
        <v>1505</v>
      </c>
      <c r="E544" t="s">
        <v>1506</v>
      </c>
      <c r="F544">
        <v>5</v>
      </c>
      <c r="G544" t="s">
        <v>1412</v>
      </c>
      <c r="H544" t="s">
        <v>437</v>
      </c>
      <c r="I544" t="s">
        <v>438</v>
      </c>
      <c r="J544">
        <v>1758656832.6</v>
      </c>
      <c r="K544">
        <f>(L544)/1000</f>
        <v>0</v>
      </c>
      <c r="L544">
        <f>IF(DQ544, AO544, AI544)</f>
        <v>0</v>
      </c>
      <c r="M544">
        <f>IF(DQ544, AJ544, AH544)</f>
        <v>0</v>
      </c>
      <c r="N544">
        <f>DS544 - IF(AV544&gt;1, M544*DM544*100.0/(AX544), 0)</f>
        <v>0</v>
      </c>
      <c r="O544">
        <f>((U544-K544/2)*N544-M544)/(U544+K544/2)</f>
        <v>0</v>
      </c>
      <c r="P544">
        <f>O544*(DZ544+EA544)/1000.0</f>
        <v>0</v>
      </c>
      <c r="Q544">
        <f>(DS544 - IF(AV544&gt;1, M544*DM544*100.0/(AX544), 0))*(DZ544+EA544)/1000.0</f>
        <v>0</v>
      </c>
      <c r="R544">
        <f>2.0/((1/T544-1/S544)+SIGN(T544)*SQRT((1/T544-1/S544)*(1/T544-1/S544) + 4*DN544/((DN544+1)*(DN544+1))*(2*1/T544*1/S544-1/S544*1/S544)))</f>
        <v>0</v>
      </c>
      <c r="S544">
        <f>IF(LEFT(DO544,1)&lt;&gt;"0",IF(LEFT(DO544,1)="1",3.0,DP544),$D$5+$E$5*(EG544*DZ544/($K$5*1000))+$F$5*(EG544*DZ544/($K$5*1000))*MAX(MIN(DM544,$J$5),$I$5)*MAX(MIN(DM544,$J$5),$I$5)+$G$5*MAX(MIN(DM544,$J$5),$I$5)*(EG544*DZ544/($K$5*1000))+$H$5*(EG544*DZ544/($K$5*1000))*(EG544*DZ544/($K$5*1000)))</f>
        <v>0</v>
      </c>
      <c r="T544">
        <f>K544*(1000-(1000*0.61365*exp(17.502*X544/(240.97+X544))/(DZ544+EA544)+DU544)/2)/(1000*0.61365*exp(17.502*X544/(240.97+X544))/(DZ544+EA544)-DU544)</f>
        <v>0</v>
      </c>
      <c r="U544">
        <f>1/((DN544+1)/(R544/1.6)+1/(S544/1.37)) + DN544/((DN544+1)/(R544/1.6) + DN544/(S544/1.37))</f>
        <v>0</v>
      </c>
      <c r="V544">
        <f>(DI544*DL544)</f>
        <v>0</v>
      </c>
      <c r="W544">
        <f>(EB544+(V544+2*0.95*5.67E-8*(((EB544+$B$7)+273)^4-(EB544+273)^4)-44100*K544)/(1.84*29.3*S544+8*0.95*5.67E-8*(EB544+273)^3))</f>
        <v>0</v>
      </c>
      <c r="X544">
        <f>($C$7*EC544+$D$7*ED544+$E$7*W544)</f>
        <v>0</v>
      </c>
      <c r="Y544">
        <f>0.61365*exp(17.502*X544/(240.97+X544))</f>
        <v>0</v>
      </c>
      <c r="Z544">
        <f>(AA544/AB544*100)</f>
        <v>0</v>
      </c>
      <c r="AA544">
        <f>DU544*(DZ544+EA544)/1000</f>
        <v>0</v>
      </c>
      <c r="AB544">
        <f>0.61365*exp(17.502*EB544/(240.97+EB544))</f>
        <v>0</v>
      </c>
      <c r="AC544">
        <f>(Y544-DU544*(DZ544+EA544)/1000)</f>
        <v>0</v>
      </c>
      <c r="AD544">
        <f>(-K544*44100)</f>
        <v>0</v>
      </c>
      <c r="AE544">
        <f>2*29.3*S544*0.92*(EB544-X544)</f>
        <v>0</v>
      </c>
      <c r="AF544">
        <f>2*0.95*5.67E-8*(((EB544+$B$7)+273)^4-(X544+273)^4)</f>
        <v>0</v>
      </c>
      <c r="AG544">
        <f>V544+AF544+AD544+AE544</f>
        <v>0</v>
      </c>
      <c r="AH544">
        <f>DY544*AV544*(DT544-DS544*(1000-AV544*DV544)/(1000-AV544*DU544))/(100*DM544)</f>
        <v>0</v>
      </c>
      <c r="AI544">
        <f>1000*DY544*AV544*(DU544-DV544)/(100*DM544*(1000-AV544*DU544))</f>
        <v>0</v>
      </c>
      <c r="AJ544">
        <f>(AK544 - AL544 - DZ544*1E3/(8.314*(EB544+273.15)) * AN544/DY544 * AM544) * DY544/(100*DM544) * (1000 - DV544)/1000</f>
        <v>0</v>
      </c>
      <c r="AK544">
        <v>790.8808640684002</v>
      </c>
      <c r="AL544">
        <v>746.3533818181814</v>
      </c>
      <c r="AM544">
        <v>3.296402149953854</v>
      </c>
      <c r="AN544">
        <v>64.96185093379182</v>
      </c>
      <c r="AO544">
        <f>(AQ544 - AP544 + DZ544*1E3/(8.314*(EB544+273.15)) * AS544/DY544 * AR544) * DY544/(100*DM544) * 1000/(1000 - AQ544)</f>
        <v>0</v>
      </c>
      <c r="AP544">
        <v>19.61287386628583</v>
      </c>
      <c r="AQ544">
        <v>24.23745212121212</v>
      </c>
      <c r="AR544">
        <v>6.122212516565702E-07</v>
      </c>
      <c r="AS544">
        <v>107.1775153864374</v>
      </c>
      <c r="AT544">
        <v>0</v>
      </c>
      <c r="AU544">
        <v>0</v>
      </c>
      <c r="AV544">
        <f>IF(AT544*$H$13&gt;=AX544,1.0,(AX544/(AX544-AT544*$H$13)))</f>
        <v>0</v>
      </c>
      <c r="AW544">
        <f>(AV544-1)*100</f>
        <v>0</v>
      </c>
      <c r="AX544">
        <f>MAX(0,($B$13+$C$13*EG544)/(1+$D$13*EG544)*DZ544/(EB544+273)*$E$13)</f>
        <v>0</v>
      </c>
      <c r="AY544" t="s">
        <v>439</v>
      </c>
      <c r="AZ544" t="s">
        <v>439</v>
      </c>
      <c r="BA544">
        <v>0</v>
      </c>
      <c r="BB544">
        <v>0</v>
      </c>
      <c r="BC544">
        <f>1-BA544/BB544</f>
        <v>0</v>
      </c>
      <c r="BD544">
        <v>0</v>
      </c>
      <c r="BE544" t="s">
        <v>439</v>
      </c>
      <c r="BF544" t="s">
        <v>439</v>
      </c>
      <c r="BG544">
        <v>0</v>
      </c>
      <c r="BH544">
        <v>0</v>
      </c>
      <c r="BI544">
        <f>1-BG544/BH544</f>
        <v>0</v>
      </c>
      <c r="BJ544">
        <v>0.5</v>
      </c>
      <c r="BK544">
        <f>DJ544</f>
        <v>0</v>
      </c>
      <c r="BL544">
        <f>M544</f>
        <v>0</v>
      </c>
      <c r="BM544">
        <f>BI544*BJ544*BK544</f>
        <v>0</v>
      </c>
      <c r="BN544">
        <f>(BL544-BD544)/BK544</f>
        <v>0</v>
      </c>
      <c r="BO544">
        <f>(BB544-BH544)/BH544</f>
        <v>0</v>
      </c>
      <c r="BP544">
        <f>BA544/(BC544+BA544/BH544)</f>
        <v>0</v>
      </c>
      <c r="BQ544" t="s">
        <v>439</v>
      </c>
      <c r="BR544">
        <v>0</v>
      </c>
      <c r="BS544">
        <f>IF(BR544&lt;&gt;0, BR544, BP544)</f>
        <v>0</v>
      </c>
      <c r="BT544">
        <f>1-BS544/BH544</f>
        <v>0</v>
      </c>
      <c r="BU544">
        <f>(BH544-BG544)/(BH544-BS544)</f>
        <v>0</v>
      </c>
      <c r="BV544">
        <f>(BB544-BH544)/(BB544-BS544)</f>
        <v>0</v>
      </c>
      <c r="BW544">
        <f>(BH544-BG544)/(BH544-BA544)</f>
        <v>0</v>
      </c>
      <c r="BX544">
        <f>(BB544-BH544)/(BB544-BA544)</f>
        <v>0</v>
      </c>
      <c r="BY544">
        <f>(BU544*BS544/BG544)</f>
        <v>0</v>
      </c>
      <c r="BZ544">
        <f>(1-BY544)</f>
        <v>0</v>
      </c>
      <c r="DI544">
        <f>$B$11*EH544+$C$11*EI544+$F$11*ET544*(1-EW544)</f>
        <v>0</v>
      </c>
      <c r="DJ544">
        <f>DI544*DK544</f>
        <v>0</v>
      </c>
      <c r="DK544">
        <f>($B$11*$D$9+$C$11*$D$9+$F$11*((FG544+EY544)/MAX(FG544+EY544+FH544, 0.1)*$I$9+FH544/MAX(FG544+EY544+FH544, 0.1)*$J$9))/($B$11+$C$11+$F$11)</f>
        <v>0</v>
      </c>
      <c r="DL544">
        <f>($B$11*$K$9+$C$11*$K$9+$F$11*((FG544+EY544)/MAX(FG544+EY544+FH544, 0.1)*$P$9+FH544/MAX(FG544+EY544+FH544, 0.1)*$Q$9))/($B$11+$C$11+$F$11)</f>
        <v>0</v>
      </c>
      <c r="DM544">
        <v>5.36</v>
      </c>
      <c r="DN544">
        <v>0.5</v>
      </c>
      <c r="DO544" t="s">
        <v>440</v>
      </c>
      <c r="DP544">
        <v>2</v>
      </c>
      <c r="DQ544" t="b">
        <v>1</v>
      </c>
      <c r="DR544">
        <v>1758656832.6</v>
      </c>
      <c r="DS544">
        <v>705.9414444444444</v>
      </c>
      <c r="DT544">
        <v>760.7657037037037</v>
      </c>
      <c r="DU544">
        <v>24.24302962962962</v>
      </c>
      <c r="DV544">
        <v>19.54958518518518</v>
      </c>
      <c r="DW544">
        <v>705.837851851852</v>
      </c>
      <c r="DX544">
        <v>24.08958518518518</v>
      </c>
      <c r="DY544">
        <v>500.007925925926</v>
      </c>
      <c r="DZ544">
        <v>90.39609259259261</v>
      </c>
      <c r="EA544">
        <v>0.02982904444444445</v>
      </c>
      <c r="EB544">
        <v>30.67675925925926</v>
      </c>
      <c r="EC544">
        <v>30.04404814814814</v>
      </c>
      <c r="ED544">
        <v>999.9000000000001</v>
      </c>
      <c r="EE544">
        <v>0</v>
      </c>
      <c r="EF544">
        <v>0</v>
      </c>
      <c r="EG544">
        <v>9999.375185185185</v>
      </c>
      <c r="EH544">
        <v>0</v>
      </c>
      <c r="EI544">
        <v>11.72946296296296</v>
      </c>
      <c r="EJ544">
        <v>-54.82426666666667</v>
      </c>
      <c r="EK544">
        <v>723.4806296296296</v>
      </c>
      <c r="EL544">
        <v>775.9356296296297</v>
      </c>
      <c r="EM544">
        <v>4.693451481481482</v>
      </c>
      <c r="EN544">
        <v>760.7657037037037</v>
      </c>
      <c r="EO544">
        <v>19.54958518518518</v>
      </c>
      <c r="EP544">
        <v>2.191475925925926</v>
      </c>
      <c r="EQ544">
        <v>1.767207037037037</v>
      </c>
      <c r="ER544">
        <v>18.90013333333333</v>
      </c>
      <c r="ES544">
        <v>15.49966296296296</v>
      </c>
      <c r="ET544">
        <v>1999.978148148148</v>
      </c>
      <c r="EU544">
        <v>0.9799968888888887</v>
      </c>
      <c r="EV544">
        <v>0.02000315925925926</v>
      </c>
      <c r="EW544">
        <v>0</v>
      </c>
      <c r="EX544">
        <v>986.6330000000002</v>
      </c>
      <c r="EY544">
        <v>5.00097</v>
      </c>
      <c r="EZ544">
        <v>19964.27777777778</v>
      </c>
      <c r="FA544">
        <v>16707.4</v>
      </c>
      <c r="FB544">
        <v>40.77296296296296</v>
      </c>
      <c r="FC544">
        <v>41.125</v>
      </c>
      <c r="FD544">
        <v>40.68699999999999</v>
      </c>
      <c r="FE544">
        <v>40.75</v>
      </c>
      <c r="FF544">
        <v>41.39796296296296</v>
      </c>
      <c r="FG544">
        <v>1955.068148148148</v>
      </c>
      <c r="FH544">
        <v>39.91</v>
      </c>
      <c r="FI544">
        <v>0</v>
      </c>
      <c r="FJ544">
        <v>1758656841.6</v>
      </c>
      <c r="FK544">
        <v>0</v>
      </c>
      <c r="FL544">
        <v>986.7330384615385</v>
      </c>
      <c r="FM544">
        <v>27.27723076188859</v>
      </c>
      <c r="FN544">
        <v>543.0666665621093</v>
      </c>
      <c r="FO544">
        <v>19966.18076923077</v>
      </c>
      <c r="FP544">
        <v>15</v>
      </c>
      <c r="FQ544">
        <v>0</v>
      </c>
      <c r="FR544" t="s">
        <v>441</v>
      </c>
      <c r="FS544">
        <v>1747247426.5</v>
      </c>
      <c r="FT544">
        <v>1747247420.5</v>
      </c>
      <c r="FU544">
        <v>0</v>
      </c>
      <c r="FV544">
        <v>1.027</v>
      </c>
      <c r="FW544">
        <v>0.031</v>
      </c>
      <c r="FX544">
        <v>0.02</v>
      </c>
      <c r="FY544">
        <v>0.05</v>
      </c>
      <c r="FZ544">
        <v>420</v>
      </c>
      <c r="GA544">
        <v>16</v>
      </c>
      <c r="GB544">
        <v>0.01</v>
      </c>
      <c r="GC544">
        <v>0.1</v>
      </c>
      <c r="GD544">
        <v>-54.70670500000001</v>
      </c>
      <c r="GE544">
        <v>-3.389558724202672</v>
      </c>
      <c r="GF544">
        <v>0.4419038747001436</v>
      </c>
      <c r="GG544">
        <v>0</v>
      </c>
      <c r="GH544">
        <v>985.0397941176469</v>
      </c>
      <c r="GI544">
        <v>28.15197858597733</v>
      </c>
      <c r="GJ544">
        <v>2.773288669765138</v>
      </c>
      <c r="GK544">
        <v>-1</v>
      </c>
      <c r="GL544">
        <v>4.7378195</v>
      </c>
      <c r="GM544">
        <v>-0.8147401125703659</v>
      </c>
      <c r="GN544">
        <v>0.07884071882441207</v>
      </c>
      <c r="GO544">
        <v>0</v>
      </c>
      <c r="GP544">
        <v>0</v>
      </c>
      <c r="GQ544">
        <v>2</v>
      </c>
      <c r="GR544" t="s">
        <v>482</v>
      </c>
      <c r="GS544">
        <v>3.13557</v>
      </c>
      <c r="GT544">
        <v>2.69022</v>
      </c>
      <c r="GU544">
        <v>0.139639</v>
      </c>
      <c r="GV544">
        <v>0.14529</v>
      </c>
      <c r="GW544">
        <v>0.106998</v>
      </c>
      <c r="GX544">
        <v>0.0911467</v>
      </c>
      <c r="GY544">
        <v>27351.9</v>
      </c>
      <c r="GZ544">
        <v>27222.2</v>
      </c>
      <c r="HA544">
        <v>29552.3</v>
      </c>
      <c r="HB544">
        <v>29432.7</v>
      </c>
      <c r="HC544">
        <v>34864.7</v>
      </c>
      <c r="HD544">
        <v>35439.9</v>
      </c>
      <c r="HE544">
        <v>41584.9</v>
      </c>
      <c r="HF544">
        <v>41820.6</v>
      </c>
      <c r="HG544">
        <v>1.92682</v>
      </c>
      <c r="HH544">
        <v>1.87342</v>
      </c>
      <c r="HI544">
        <v>0.09137389999999999</v>
      </c>
      <c r="HJ544">
        <v>0</v>
      </c>
      <c r="HK544">
        <v>28.5556</v>
      </c>
      <c r="HL544">
        <v>999.9</v>
      </c>
      <c r="HM544">
        <v>48.2</v>
      </c>
      <c r="HN544">
        <v>31.3</v>
      </c>
      <c r="HO544">
        <v>24.4684</v>
      </c>
      <c r="HP544">
        <v>61.845</v>
      </c>
      <c r="HQ544">
        <v>25.7572</v>
      </c>
      <c r="HR544">
        <v>1</v>
      </c>
      <c r="HS544">
        <v>0.0691565</v>
      </c>
      <c r="HT544">
        <v>-0.496051</v>
      </c>
      <c r="HU544">
        <v>20.3383</v>
      </c>
      <c r="HV544">
        <v>5.21594</v>
      </c>
      <c r="HW544">
        <v>12.0135</v>
      </c>
      <c r="HX544">
        <v>4.98855</v>
      </c>
      <c r="HY544">
        <v>3.28763</v>
      </c>
      <c r="HZ544">
        <v>9999</v>
      </c>
      <c r="IA544">
        <v>9999</v>
      </c>
      <c r="IB544">
        <v>9999</v>
      </c>
      <c r="IC544">
        <v>999.9</v>
      </c>
      <c r="ID544">
        <v>1.86757</v>
      </c>
      <c r="IE544">
        <v>1.86669</v>
      </c>
      <c r="IF544">
        <v>1.866</v>
      </c>
      <c r="IG544">
        <v>1.866</v>
      </c>
      <c r="IH544">
        <v>1.86783</v>
      </c>
      <c r="II544">
        <v>1.87027</v>
      </c>
      <c r="IJ544">
        <v>1.86898</v>
      </c>
      <c r="IK544">
        <v>1.87042</v>
      </c>
      <c r="IL544">
        <v>0</v>
      </c>
      <c r="IM544">
        <v>0</v>
      </c>
      <c r="IN544">
        <v>0</v>
      </c>
      <c r="IO544">
        <v>0</v>
      </c>
      <c r="IP544" t="s">
        <v>443</v>
      </c>
      <c r="IQ544" t="s">
        <v>444</v>
      </c>
      <c r="IR544" t="s">
        <v>445</v>
      </c>
      <c r="IS544" t="s">
        <v>445</v>
      </c>
      <c r="IT544" t="s">
        <v>445</v>
      </c>
      <c r="IU544" t="s">
        <v>445</v>
      </c>
      <c r="IV544">
        <v>0</v>
      </c>
      <c r="IW544">
        <v>100</v>
      </c>
      <c r="IX544">
        <v>100</v>
      </c>
      <c r="IY544">
        <v>0.094</v>
      </c>
      <c r="IZ544">
        <v>0.1534</v>
      </c>
      <c r="JA544">
        <v>0.1520806729546384</v>
      </c>
      <c r="JB544">
        <v>0.0003178419753343253</v>
      </c>
      <c r="JC544">
        <v>-6.012475575984678E-07</v>
      </c>
      <c r="JD544">
        <v>7.594320938325871E-11</v>
      </c>
      <c r="JE544">
        <v>-0.06537213769188976</v>
      </c>
      <c r="JF544">
        <v>-0.002779077146552394</v>
      </c>
      <c r="JG544">
        <v>0.0007843295920201409</v>
      </c>
      <c r="JH544">
        <v>-1.211717912536145E-05</v>
      </c>
      <c r="JI544">
        <v>4</v>
      </c>
      <c r="JJ544">
        <v>2338</v>
      </c>
      <c r="JK544">
        <v>1</v>
      </c>
      <c r="JL544">
        <v>27</v>
      </c>
      <c r="JM544">
        <v>190156.9</v>
      </c>
      <c r="JN544">
        <v>190157</v>
      </c>
      <c r="JO544">
        <v>1.72485</v>
      </c>
      <c r="JP544">
        <v>2.24854</v>
      </c>
      <c r="JQ544">
        <v>1.39648</v>
      </c>
      <c r="JR544">
        <v>2.35107</v>
      </c>
      <c r="JS544">
        <v>1.49536</v>
      </c>
      <c r="JT544">
        <v>2.68555</v>
      </c>
      <c r="JU544">
        <v>36.3871</v>
      </c>
      <c r="JV544">
        <v>24.07</v>
      </c>
      <c r="JW544">
        <v>18</v>
      </c>
      <c r="JX544">
        <v>489.697</v>
      </c>
      <c r="JY544">
        <v>446.166</v>
      </c>
      <c r="JZ544">
        <v>29.1494</v>
      </c>
      <c r="KA544">
        <v>28.4803</v>
      </c>
      <c r="KB544">
        <v>30.0002</v>
      </c>
      <c r="KC544">
        <v>28.3001</v>
      </c>
      <c r="KD544">
        <v>28.2301</v>
      </c>
      <c r="KE544">
        <v>34.6458</v>
      </c>
      <c r="KF544">
        <v>25.2734</v>
      </c>
      <c r="KG544">
        <v>51.5223</v>
      </c>
      <c r="KH544">
        <v>29.1079</v>
      </c>
      <c r="KI544">
        <v>807.961</v>
      </c>
      <c r="KJ544">
        <v>19.7734</v>
      </c>
      <c r="KK544">
        <v>101</v>
      </c>
      <c r="KL544">
        <v>100.559</v>
      </c>
    </row>
    <row r="545" spans="1:298">
      <c r="A545">
        <v>529</v>
      </c>
      <c r="B545">
        <v>1758656845.1</v>
      </c>
      <c r="C545">
        <v>15219.09999990463</v>
      </c>
      <c r="D545" t="s">
        <v>1507</v>
      </c>
      <c r="E545" t="s">
        <v>1508</v>
      </c>
      <c r="F545">
        <v>5</v>
      </c>
      <c r="G545" t="s">
        <v>1412</v>
      </c>
      <c r="H545" t="s">
        <v>437</v>
      </c>
      <c r="I545" t="s">
        <v>438</v>
      </c>
      <c r="J545">
        <v>1758656837.314285</v>
      </c>
      <c r="K545">
        <f>(L545)/1000</f>
        <v>0</v>
      </c>
      <c r="L545">
        <f>IF(DQ545, AO545, AI545)</f>
        <v>0</v>
      </c>
      <c r="M545">
        <f>IF(DQ545, AJ545, AH545)</f>
        <v>0</v>
      </c>
      <c r="N545">
        <f>DS545 - IF(AV545&gt;1, M545*DM545*100.0/(AX545), 0)</f>
        <v>0</v>
      </c>
      <c r="O545">
        <f>((U545-K545/2)*N545-M545)/(U545+K545/2)</f>
        <v>0</v>
      </c>
      <c r="P545">
        <f>O545*(DZ545+EA545)/1000.0</f>
        <v>0</v>
      </c>
      <c r="Q545">
        <f>(DS545 - IF(AV545&gt;1, M545*DM545*100.0/(AX545), 0))*(DZ545+EA545)/1000.0</f>
        <v>0</v>
      </c>
      <c r="R545">
        <f>2.0/((1/T545-1/S545)+SIGN(T545)*SQRT((1/T545-1/S545)*(1/T545-1/S545) + 4*DN545/((DN545+1)*(DN545+1))*(2*1/T545*1/S545-1/S545*1/S545)))</f>
        <v>0</v>
      </c>
      <c r="S545">
        <f>IF(LEFT(DO545,1)&lt;&gt;"0",IF(LEFT(DO545,1)="1",3.0,DP545),$D$5+$E$5*(EG545*DZ545/($K$5*1000))+$F$5*(EG545*DZ545/($K$5*1000))*MAX(MIN(DM545,$J$5),$I$5)*MAX(MIN(DM545,$J$5),$I$5)+$G$5*MAX(MIN(DM545,$J$5),$I$5)*(EG545*DZ545/($K$5*1000))+$H$5*(EG545*DZ545/($K$5*1000))*(EG545*DZ545/($K$5*1000)))</f>
        <v>0</v>
      </c>
      <c r="T545">
        <f>K545*(1000-(1000*0.61365*exp(17.502*X545/(240.97+X545))/(DZ545+EA545)+DU545)/2)/(1000*0.61365*exp(17.502*X545/(240.97+X545))/(DZ545+EA545)-DU545)</f>
        <v>0</v>
      </c>
      <c r="U545">
        <f>1/((DN545+1)/(R545/1.6)+1/(S545/1.37)) + DN545/((DN545+1)/(R545/1.6) + DN545/(S545/1.37))</f>
        <v>0</v>
      </c>
      <c r="V545">
        <f>(DI545*DL545)</f>
        <v>0</v>
      </c>
      <c r="W545">
        <f>(EB545+(V545+2*0.95*5.67E-8*(((EB545+$B$7)+273)^4-(EB545+273)^4)-44100*K545)/(1.84*29.3*S545+8*0.95*5.67E-8*(EB545+273)^3))</f>
        <v>0</v>
      </c>
      <c r="X545">
        <f>($C$7*EC545+$D$7*ED545+$E$7*W545)</f>
        <v>0</v>
      </c>
      <c r="Y545">
        <f>0.61365*exp(17.502*X545/(240.97+X545))</f>
        <v>0</v>
      </c>
      <c r="Z545">
        <f>(AA545/AB545*100)</f>
        <v>0</v>
      </c>
      <c r="AA545">
        <f>DU545*(DZ545+EA545)/1000</f>
        <v>0</v>
      </c>
      <c r="AB545">
        <f>0.61365*exp(17.502*EB545/(240.97+EB545))</f>
        <v>0</v>
      </c>
      <c r="AC545">
        <f>(Y545-DU545*(DZ545+EA545)/1000)</f>
        <v>0</v>
      </c>
      <c r="AD545">
        <f>(-K545*44100)</f>
        <v>0</v>
      </c>
      <c r="AE545">
        <f>2*29.3*S545*0.92*(EB545-X545)</f>
        <v>0</v>
      </c>
      <c r="AF545">
        <f>2*0.95*5.67E-8*(((EB545+$B$7)+273)^4-(X545+273)^4)</f>
        <v>0</v>
      </c>
      <c r="AG545">
        <f>V545+AF545+AD545+AE545</f>
        <v>0</v>
      </c>
      <c r="AH545">
        <f>DY545*AV545*(DT545-DS545*(1000-AV545*DV545)/(1000-AV545*DU545))/(100*DM545)</f>
        <v>0</v>
      </c>
      <c r="AI545">
        <f>1000*DY545*AV545*(DU545-DV545)/(100*DM545*(1000-AV545*DU545))</f>
        <v>0</v>
      </c>
      <c r="AJ545">
        <f>(AK545 - AL545 - DZ545*1E3/(8.314*(EB545+273.15)) * AN545/DY545 * AM545) * DY545/(100*DM545) * (1000 - DV545)/1000</f>
        <v>0</v>
      </c>
      <c r="AK545">
        <v>808.0757943285043</v>
      </c>
      <c r="AL545">
        <v>763.071296969697</v>
      </c>
      <c r="AM545">
        <v>3.341211428421298</v>
      </c>
      <c r="AN545">
        <v>64.96185093379182</v>
      </c>
      <c r="AO545">
        <f>(AQ545 - AP545 + DZ545*1E3/(8.314*(EB545+273.15)) * AS545/DY545 * AR545) * DY545/(100*DM545) * 1000/(1000 - AQ545)</f>
        <v>0</v>
      </c>
      <c r="AP545">
        <v>19.64572290321181</v>
      </c>
      <c r="AQ545">
        <v>24.21843757575758</v>
      </c>
      <c r="AR545">
        <v>-0.0001584292782028061</v>
      </c>
      <c r="AS545">
        <v>107.1775153864374</v>
      </c>
      <c r="AT545">
        <v>0</v>
      </c>
      <c r="AU545">
        <v>0</v>
      </c>
      <c r="AV545">
        <f>IF(AT545*$H$13&gt;=AX545,1.0,(AX545/(AX545-AT545*$H$13)))</f>
        <v>0</v>
      </c>
      <c r="AW545">
        <f>(AV545-1)*100</f>
        <v>0</v>
      </c>
      <c r="AX545">
        <f>MAX(0,($B$13+$C$13*EG545)/(1+$D$13*EG545)*DZ545/(EB545+273)*$E$13)</f>
        <v>0</v>
      </c>
      <c r="AY545" t="s">
        <v>439</v>
      </c>
      <c r="AZ545" t="s">
        <v>439</v>
      </c>
      <c r="BA545">
        <v>0</v>
      </c>
      <c r="BB545">
        <v>0</v>
      </c>
      <c r="BC545">
        <f>1-BA545/BB545</f>
        <v>0</v>
      </c>
      <c r="BD545">
        <v>0</v>
      </c>
      <c r="BE545" t="s">
        <v>439</v>
      </c>
      <c r="BF545" t="s">
        <v>439</v>
      </c>
      <c r="BG545">
        <v>0</v>
      </c>
      <c r="BH545">
        <v>0</v>
      </c>
      <c r="BI545">
        <f>1-BG545/BH545</f>
        <v>0</v>
      </c>
      <c r="BJ545">
        <v>0.5</v>
      </c>
      <c r="BK545">
        <f>DJ545</f>
        <v>0</v>
      </c>
      <c r="BL545">
        <f>M545</f>
        <v>0</v>
      </c>
      <c r="BM545">
        <f>BI545*BJ545*BK545</f>
        <v>0</v>
      </c>
      <c r="BN545">
        <f>(BL545-BD545)/BK545</f>
        <v>0</v>
      </c>
      <c r="BO545">
        <f>(BB545-BH545)/BH545</f>
        <v>0</v>
      </c>
      <c r="BP545">
        <f>BA545/(BC545+BA545/BH545)</f>
        <v>0</v>
      </c>
      <c r="BQ545" t="s">
        <v>439</v>
      </c>
      <c r="BR545">
        <v>0</v>
      </c>
      <c r="BS545">
        <f>IF(BR545&lt;&gt;0, BR545, BP545)</f>
        <v>0</v>
      </c>
      <c r="BT545">
        <f>1-BS545/BH545</f>
        <v>0</v>
      </c>
      <c r="BU545">
        <f>(BH545-BG545)/(BH545-BS545)</f>
        <v>0</v>
      </c>
      <c r="BV545">
        <f>(BB545-BH545)/(BB545-BS545)</f>
        <v>0</v>
      </c>
      <c r="BW545">
        <f>(BH545-BG545)/(BH545-BA545)</f>
        <v>0</v>
      </c>
      <c r="BX545">
        <f>(BB545-BH545)/(BB545-BA545)</f>
        <v>0</v>
      </c>
      <c r="BY545">
        <f>(BU545*BS545/BG545)</f>
        <v>0</v>
      </c>
      <c r="BZ545">
        <f>(1-BY545)</f>
        <v>0</v>
      </c>
      <c r="DI545">
        <f>$B$11*EH545+$C$11*EI545+$F$11*ET545*(1-EW545)</f>
        <v>0</v>
      </c>
      <c r="DJ545">
        <f>DI545*DK545</f>
        <v>0</v>
      </c>
      <c r="DK545">
        <f>($B$11*$D$9+$C$11*$D$9+$F$11*((FG545+EY545)/MAX(FG545+EY545+FH545, 0.1)*$I$9+FH545/MAX(FG545+EY545+FH545, 0.1)*$J$9))/($B$11+$C$11+$F$11)</f>
        <v>0</v>
      </c>
      <c r="DL545">
        <f>($B$11*$K$9+$C$11*$K$9+$F$11*((FG545+EY545)/MAX(FG545+EY545+FH545, 0.1)*$P$9+FH545/MAX(FG545+EY545+FH545, 0.1)*$Q$9))/($B$11+$C$11+$F$11)</f>
        <v>0</v>
      </c>
      <c r="DM545">
        <v>5.36</v>
      </c>
      <c r="DN545">
        <v>0.5</v>
      </c>
      <c r="DO545" t="s">
        <v>440</v>
      </c>
      <c r="DP545">
        <v>2</v>
      </c>
      <c r="DQ545" t="b">
        <v>1</v>
      </c>
      <c r="DR545">
        <v>1758656837.314285</v>
      </c>
      <c r="DS545">
        <v>721.0078214285714</v>
      </c>
      <c r="DT545">
        <v>776.3598214285713</v>
      </c>
      <c r="DU545">
        <v>24.23514285714286</v>
      </c>
      <c r="DV545">
        <v>19.59646428571428</v>
      </c>
      <c r="DW545">
        <v>720.9106785714288</v>
      </c>
      <c r="DX545">
        <v>24.08180714285714</v>
      </c>
      <c r="DY545">
        <v>499.9890357142857</v>
      </c>
      <c r="DZ545">
        <v>90.39554285714287</v>
      </c>
      <c r="EA545">
        <v>0.02994185</v>
      </c>
      <c r="EB545">
        <v>30.67246785714286</v>
      </c>
      <c r="EC545">
        <v>30.04719642857143</v>
      </c>
      <c r="ED545">
        <v>999.9000000000002</v>
      </c>
      <c r="EE545">
        <v>0</v>
      </c>
      <c r="EF545">
        <v>0</v>
      </c>
      <c r="EG545">
        <v>9992.49857142857</v>
      </c>
      <c r="EH545">
        <v>0</v>
      </c>
      <c r="EI545">
        <v>11.7264</v>
      </c>
      <c r="EJ545">
        <v>-55.35203571428572</v>
      </c>
      <c r="EK545">
        <v>738.9153214285715</v>
      </c>
      <c r="EL545">
        <v>791.8785714285714</v>
      </c>
      <c r="EM545">
        <v>4.638682500000001</v>
      </c>
      <c r="EN545">
        <v>776.3598214285713</v>
      </c>
      <c r="EO545">
        <v>19.59646428571428</v>
      </c>
      <c r="EP545">
        <v>2.190748571428571</v>
      </c>
      <c r="EQ545">
        <v>1.771433214285714</v>
      </c>
      <c r="ER545">
        <v>18.894825</v>
      </c>
      <c r="ES545">
        <v>15.53693928571429</v>
      </c>
      <c r="ET545">
        <v>1999.98</v>
      </c>
      <c r="EU545">
        <v>0.9799969285714285</v>
      </c>
      <c r="EV545">
        <v>0.02000309642857143</v>
      </c>
      <c r="EW545">
        <v>0</v>
      </c>
      <c r="EX545">
        <v>988.7582142857143</v>
      </c>
      <c r="EY545">
        <v>5.00097</v>
      </c>
      <c r="EZ545">
        <v>20005.81785714286</v>
      </c>
      <c r="FA545">
        <v>16707.41071428571</v>
      </c>
      <c r="FB545">
        <v>40.77657142857142</v>
      </c>
      <c r="FC545">
        <v>41.125</v>
      </c>
      <c r="FD545">
        <v>40.68699999999999</v>
      </c>
      <c r="FE545">
        <v>40.75</v>
      </c>
      <c r="FF545">
        <v>41.40378571428571</v>
      </c>
      <c r="FG545">
        <v>1955.07</v>
      </c>
      <c r="FH545">
        <v>39.91</v>
      </c>
      <c r="FI545">
        <v>0</v>
      </c>
      <c r="FJ545">
        <v>1758656846.4</v>
      </c>
      <c r="FK545">
        <v>0</v>
      </c>
      <c r="FL545">
        <v>988.9014230769232</v>
      </c>
      <c r="FM545">
        <v>26.33794871564786</v>
      </c>
      <c r="FN545">
        <v>511.295726459267</v>
      </c>
      <c r="FO545">
        <v>20008.45384615385</v>
      </c>
      <c r="FP545">
        <v>15</v>
      </c>
      <c r="FQ545">
        <v>0</v>
      </c>
      <c r="FR545" t="s">
        <v>441</v>
      </c>
      <c r="FS545">
        <v>1747247426.5</v>
      </c>
      <c r="FT545">
        <v>1747247420.5</v>
      </c>
      <c r="FU545">
        <v>0</v>
      </c>
      <c r="FV545">
        <v>1.027</v>
      </c>
      <c r="FW545">
        <v>0.031</v>
      </c>
      <c r="FX545">
        <v>0.02</v>
      </c>
      <c r="FY545">
        <v>0.05</v>
      </c>
      <c r="FZ545">
        <v>420</v>
      </c>
      <c r="GA545">
        <v>16</v>
      </c>
      <c r="GB545">
        <v>0.01</v>
      </c>
      <c r="GC545">
        <v>0.1</v>
      </c>
      <c r="GD545">
        <v>-55.08840000000001</v>
      </c>
      <c r="GE545">
        <v>-6.411942857142945</v>
      </c>
      <c r="GF545">
        <v>0.6717860250218328</v>
      </c>
      <c r="GG545">
        <v>0</v>
      </c>
      <c r="GH545">
        <v>987.5224411764706</v>
      </c>
      <c r="GI545">
        <v>27.0810236817839</v>
      </c>
      <c r="GJ545">
        <v>2.669730149297719</v>
      </c>
      <c r="GK545">
        <v>-1</v>
      </c>
      <c r="GL545">
        <v>4.671551463414635</v>
      </c>
      <c r="GM545">
        <v>-0.6966127526132292</v>
      </c>
      <c r="GN545">
        <v>0.06921751563751143</v>
      </c>
      <c r="GO545">
        <v>0</v>
      </c>
      <c r="GP545">
        <v>0</v>
      </c>
      <c r="GQ545">
        <v>2</v>
      </c>
      <c r="GR545" t="s">
        <v>482</v>
      </c>
      <c r="GS545">
        <v>3.1356</v>
      </c>
      <c r="GT545">
        <v>2.69024</v>
      </c>
      <c r="GU545">
        <v>0.141742</v>
      </c>
      <c r="GV545">
        <v>0.147342</v>
      </c>
      <c r="GW545">
        <v>0.106945</v>
      </c>
      <c r="GX545">
        <v>0.0914127</v>
      </c>
      <c r="GY545">
        <v>27284.7</v>
      </c>
      <c r="GZ545">
        <v>27156.5</v>
      </c>
      <c r="HA545">
        <v>29551.9</v>
      </c>
      <c r="HB545">
        <v>29432.4</v>
      </c>
      <c r="HC545">
        <v>34866.5</v>
      </c>
      <c r="HD545">
        <v>35429.2</v>
      </c>
      <c r="HE545">
        <v>41584.5</v>
      </c>
      <c r="HF545">
        <v>41820.3</v>
      </c>
      <c r="HG545">
        <v>1.92655</v>
      </c>
      <c r="HH545">
        <v>1.8736</v>
      </c>
      <c r="HI545">
        <v>0.09197</v>
      </c>
      <c r="HJ545">
        <v>0</v>
      </c>
      <c r="HK545">
        <v>28.5581</v>
      </c>
      <c r="HL545">
        <v>999.9</v>
      </c>
      <c r="HM545">
        <v>48.2</v>
      </c>
      <c r="HN545">
        <v>31.3</v>
      </c>
      <c r="HO545">
        <v>24.4703</v>
      </c>
      <c r="HP545">
        <v>62.035</v>
      </c>
      <c r="HQ545">
        <v>25.8574</v>
      </c>
      <c r="HR545">
        <v>1</v>
      </c>
      <c r="HS545">
        <v>0.0693521</v>
      </c>
      <c r="HT545">
        <v>-0.455749</v>
      </c>
      <c r="HU545">
        <v>20.3387</v>
      </c>
      <c r="HV545">
        <v>5.21609</v>
      </c>
      <c r="HW545">
        <v>12.015</v>
      </c>
      <c r="HX545">
        <v>4.98875</v>
      </c>
      <c r="HY545">
        <v>3.28763</v>
      </c>
      <c r="HZ545">
        <v>9999</v>
      </c>
      <c r="IA545">
        <v>9999</v>
      </c>
      <c r="IB545">
        <v>9999</v>
      </c>
      <c r="IC545">
        <v>999.9</v>
      </c>
      <c r="ID545">
        <v>1.86755</v>
      </c>
      <c r="IE545">
        <v>1.86667</v>
      </c>
      <c r="IF545">
        <v>1.866</v>
      </c>
      <c r="IG545">
        <v>1.866</v>
      </c>
      <c r="IH545">
        <v>1.86786</v>
      </c>
      <c r="II545">
        <v>1.87027</v>
      </c>
      <c r="IJ545">
        <v>1.86899</v>
      </c>
      <c r="IK545">
        <v>1.87042</v>
      </c>
      <c r="IL545">
        <v>0</v>
      </c>
      <c r="IM545">
        <v>0</v>
      </c>
      <c r="IN545">
        <v>0</v>
      </c>
      <c r="IO545">
        <v>0</v>
      </c>
      <c r="IP545" t="s">
        <v>443</v>
      </c>
      <c r="IQ545" t="s">
        <v>444</v>
      </c>
      <c r="IR545" t="s">
        <v>445</v>
      </c>
      <c r="IS545" t="s">
        <v>445</v>
      </c>
      <c r="IT545" t="s">
        <v>445</v>
      </c>
      <c r="IU545" t="s">
        <v>445</v>
      </c>
      <c r="IV545">
        <v>0</v>
      </c>
      <c r="IW545">
        <v>100</v>
      </c>
      <c r="IX545">
        <v>100</v>
      </c>
      <c r="IY545">
        <v>0.08599999999999999</v>
      </c>
      <c r="IZ545">
        <v>0.1531</v>
      </c>
      <c r="JA545">
        <v>0.1520806729546384</v>
      </c>
      <c r="JB545">
        <v>0.0003178419753343253</v>
      </c>
      <c r="JC545">
        <v>-6.012475575984678E-07</v>
      </c>
      <c r="JD545">
        <v>7.594320938325871E-11</v>
      </c>
      <c r="JE545">
        <v>-0.06537213769188976</v>
      </c>
      <c r="JF545">
        <v>-0.002779077146552394</v>
      </c>
      <c r="JG545">
        <v>0.0007843295920201409</v>
      </c>
      <c r="JH545">
        <v>-1.211717912536145E-05</v>
      </c>
      <c r="JI545">
        <v>4</v>
      </c>
      <c r="JJ545">
        <v>2338</v>
      </c>
      <c r="JK545">
        <v>1</v>
      </c>
      <c r="JL545">
        <v>27</v>
      </c>
      <c r="JM545">
        <v>190157</v>
      </c>
      <c r="JN545">
        <v>190157.1</v>
      </c>
      <c r="JO545">
        <v>1.75659</v>
      </c>
      <c r="JP545">
        <v>2.26807</v>
      </c>
      <c r="JQ545">
        <v>1.39771</v>
      </c>
      <c r="JR545">
        <v>2.34741</v>
      </c>
      <c r="JS545">
        <v>1.49536</v>
      </c>
      <c r="JT545">
        <v>2.62817</v>
      </c>
      <c r="JU545">
        <v>36.3871</v>
      </c>
      <c r="JV545">
        <v>24.0612</v>
      </c>
      <c r="JW545">
        <v>18</v>
      </c>
      <c r="JX545">
        <v>489.532</v>
      </c>
      <c r="JY545">
        <v>446.287</v>
      </c>
      <c r="JZ545">
        <v>29.1019</v>
      </c>
      <c r="KA545">
        <v>28.4823</v>
      </c>
      <c r="KB545">
        <v>30.0004</v>
      </c>
      <c r="KC545">
        <v>28.3011</v>
      </c>
      <c r="KD545">
        <v>28.2317</v>
      </c>
      <c r="KE545">
        <v>35.2003</v>
      </c>
      <c r="KF545">
        <v>24.9746</v>
      </c>
      <c r="KG545">
        <v>51.5223</v>
      </c>
      <c r="KH545">
        <v>29.0587</v>
      </c>
      <c r="KI545">
        <v>821.317</v>
      </c>
      <c r="KJ545">
        <v>19.8449</v>
      </c>
      <c r="KK545">
        <v>100.999</v>
      </c>
      <c r="KL545">
        <v>100.559</v>
      </c>
    </row>
    <row r="546" spans="1:298">
      <c r="A546">
        <v>530</v>
      </c>
      <c r="B546">
        <v>1758656850.1</v>
      </c>
      <c r="C546">
        <v>15224.09999990463</v>
      </c>
      <c r="D546" t="s">
        <v>1509</v>
      </c>
      <c r="E546" t="s">
        <v>1510</v>
      </c>
      <c r="F546">
        <v>5</v>
      </c>
      <c r="G546" t="s">
        <v>1412</v>
      </c>
      <c r="H546" t="s">
        <v>437</v>
      </c>
      <c r="I546" t="s">
        <v>438</v>
      </c>
      <c r="J546">
        <v>1758656842.6</v>
      </c>
      <c r="K546">
        <f>(L546)/1000</f>
        <v>0</v>
      </c>
      <c r="L546">
        <f>IF(DQ546, AO546, AI546)</f>
        <v>0</v>
      </c>
      <c r="M546">
        <f>IF(DQ546, AJ546, AH546)</f>
        <v>0</v>
      </c>
      <c r="N546">
        <f>DS546 - IF(AV546&gt;1, M546*DM546*100.0/(AX546), 0)</f>
        <v>0</v>
      </c>
      <c r="O546">
        <f>((U546-K546/2)*N546-M546)/(U546+K546/2)</f>
        <v>0</v>
      </c>
      <c r="P546">
        <f>O546*(DZ546+EA546)/1000.0</f>
        <v>0</v>
      </c>
      <c r="Q546">
        <f>(DS546 - IF(AV546&gt;1, M546*DM546*100.0/(AX546), 0))*(DZ546+EA546)/1000.0</f>
        <v>0</v>
      </c>
      <c r="R546">
        <f>2.0/((1/T546-1/S546)+SIGN(T546)*SQRT((1/T546-1/S546)*(1/T546-1/S546) + 4*DN546/((DN546+1)*(DN546+1))*(2*1/T546*1/S546-1/S546*1/S546)))</f>
        <v>0</v>
      </c>
      <c r="S546">
        <f>IF(LEFT(DO546,1)&lt;&gt;"0",IF(LEFT(DO546,1)="1",3.0,DP546),$D$5+$E$5*(EG546*DZ546/($K$5*1000))+$F$5*(EG546*DZ546/($K$5*1000))*MAX(MIN(DM546,$J$5),$I$5)*MAX(MIN(DM546,$J$5),$I$5)+$G$5*MAX(MIN(DM546,$J$5),$I$5)*(EG546*DZ546/($K$5*1000))+$H$5*(EG546*DZ546/($K$5*1000))*(EG546*DZ546/($K$5*1000)))</f>
        <v>0</v>
      </c>
      <c r="T546">
        <f>K546*(1000-(1000*0.61365*exp(17.502*X546/(240.97+X546))/(DZ546+EA546)+DU546)/2)/(1000*0.61365*exp(17.502*X546/(240.97+X546))/(DZ546+EA546)-DU546)</f>
        <v>0</v>
      </c>
      <c r="U546">
        <f>1/((DN546+1)/(R546/1.6)+1/(S546/1.37)) + DN546/((DN546+1)/(R546/1.6) + DN546/(S546/1.37))</f>
        <v>0</v>
      </c>
      <c r="V546">
        <f>(DI546*DL546)</f>
        <v>0</v>
      </c>
      <c r="W546">
        <f>(EB546+(V546+2*0.95*5.67E-8*(((EB546+$B$7)+273)^4-(EB546+273)^4)-44100*K546)/(1.84*29.3*S546+8*0.95*5.67E-8*(EB546+273)^3))</f>
        <v>0</v>
      </c>
      <c r="X546">
        <f>($C$7*EC546+$D$7*ED546+$E$7*W546)</f>
        <v>0</v>
      </c>
      <c r="Y546">
        <f>0.61365*exp(17.502*X546/(240.97+X546))</f>
        <v>0</v>
      </c>
      <c r="Z546">
        <f>(AA546/AB546*100)</f>
        <v>0</v>
      </c>
      <c r="AA546">
        <f>DU546*(DZ546+EA546)/1000</f>
        <v>0</v>
      </c>
      <c r="AB546">
        <f>0.61365*exp(17.502*EB546/(240.97+EB546))</f>
        <v>0</v>
      </c>
      <c r="AC546">
        <f>(Y546-DU546*(DZ546+EA546)/1000)</f>
        <v>0</v>
      </c>
      <c r="AD546">
        <f>(-K546*44100)</f>
        <v>0</v>
      </c>
      <c r="AE546">
        <f>2*29.3*S546*0.92*(EB546-X546)</f>
        <v>0</v>
      </c>
      <c r="AF546">
        <f>2*0.95*5.67E-8*(((EB546+$B$7)+273)^4-(X546+273)^4)</f>
        <v>0</v>
      </c>
      <c r="AG546">
        <f>V546+AF546+AD546+AE546</f>
        <v>0</v>
      </c>
      <c r="AH546">
        <f>DY546*AV546*(DT546-DS546*(1000-AV546*DV546)/(1000-AV546*DU546))/(100*DM546)</f>
        <v>0</v>
      </c>
      <c r="AI546">
        <f>1000*DY546*AV546*(DU546-DV546)/(100*DM546*(1000-AV546*DU546))</f>
        <v>0</v>
      </c>
      <c r="AJ546">
        <f>(AK546 - AL546 - DZ546*1E3/(8.314*(EB546+273.15)) * AN546/DY546 * AM546) * DY546/(100*DM546) * (1000 - DV546)/1000</f>
        <v>0</v>
      </c>
      <c r="AK546">
        <v>825.0283163578082</v>
      </c>
      <c r="AL546">
        <v>779.7134181818183</v>
      </c>
      <c r="AM546">
        <v>3.325115921003454</v>
      </c>
      <c r="AN546">
        <v>64.96185093379182</v>
      </c>
      <c r="AO546">
        <f>(AQ546 - AP546 + DZ546*1E3/(8.314*(EB546+273.15)) * AS546/DY546 * AR546) * DY546/(100*DM546) * 1000/(1000 - AQ546)</f>
        <v>0</v>
      </c>
      <c r="AP546">
        <v>19.74296015845462</v>
      </c>
      <c r="AQ546">
        <v>24.22225939393938</v>
      </c>
      <c r="AR546">
        <v>5.463578936913753E-05</v>
      </c>
      <c r="AS546">
        <v>107.1775153864374</v>
      </c>
      <c r="AT546">
        <v>0</v>
      </c>
      <c r="AU546">
        <v>0</v>
      </c>
      <c r="AV546">
        <f>IF(AT546*$H$13&gt;=AX546,1.0,(AX546/(AX546-AT546*$H$13)))</f>
        <v>0</v>
      </c>
      <c r="AW546">
        <f>(AV546-1)*100</f>
        <v>0</v>
      </c>
      <c r="AX546">
        <f>MAX(0,($B$13+$C$13*EG546)/(1+$D$13*EG546)*DZ546/(EB546+273)*$E$13)</f>
        <v>0</v>
      </c>
      <c r="AY546" t="s">
        <v>439</v>
      </c>
      <c r="AZ546" t="s">
        <v>439</v>
      </c>
      <c r="BA546">
        <v>0</v>
      </c>
      <c r="BB546">
        <v>0</v>
      </c>
      <c r="BC546">
        <f>1-BA546/BB546</f>
        <v>0</v>
      </c>
      <c r="BD546">
        <v>0</v>
      </c>
      <c r="BE546" t="s">
        <v>439</v>
      </c>
      <c r="BF546" t="s">
        <v>439</v>
      </c>
      <c r="BG546">
        <v>0</v>
      </c>
      <c r="BH546">
        <v>0</v>
      </c>
      <c r="BI546">
        <f>1-BG546/BH546</f>
        <v>0</v>
      </c>
      <c r="BJ546">
        <v>0.5</v>
      </c>
      <c r="BK546">
        <f>DJ546</f>
        <v>0</v>
      </c>
      <c r="BL546">
        <f>M546</f>
        <v>0</v>
      </c>
      <c r="BM546">
        <f>BI546*BJ546*BK546</f>
        <v>0</v>
      </c>
      <c r="BN546">
        <f>(BL546-BD546)/BK546</f>
        <v>0</v>
      </c>
      <c r="BO546">
        <f>(BB546-BH546)/BH546</f>
        <v>0</v>
      </c>
      <c r="BP546">
        <f>BA546/(BC546+BA546/BH546)</f>
        <v>0</v>
      </c>
      <c r="BQ546" t="s">
        <v>439</v>
      </c>
      <c r="BR546">
        <v>0</v>
      </c>
      <c r="BS546">
        <f>IF(BR546&lt;&gt;0, BR546, BP546)</f>
        <v>0</v>
      </c>
      <c r="BT546">
        <f>1-BS546/BH546</f>
        <v>0</v>
      </c>
      <c r="BU546">
        <f>(BH546-BG546)/(BH546-BS546)</f>
        <v>0</v>
      </c>
      <c r="BV546">
        <f>(BB546-BH546)/(BB546-BS546)</f>
        <v>0</v>
      </c>
      <c r="BW546">
        <f>(BH546-BG546)/(BH546-BA546)</f>
        <v>0</v>
      </c>
      <c r="BX546">
        <f>(BB546-BH546)/(BB546-BA546)</f>
        <v>0</v>
      </c>
      <c r="BY546">
        <f>(BU546*BS546/BG546)</f>
        <v>0</v>
      </c>
      <c r="BZ546">
        <f>(1-BY546)</f>
        <v>0</v>
      </c>
      <c r="DI546">
        <f>$B$11*EH546+$C$11*EI546+$F$11*ET546*(1-EW546)</f>
        <v>0</v>
      </c>
      <c r="DJ546">
        <f>DI546*DK546</f>
        <v>0</v>
      </c>
      <c r="DK546">
        <f>($B$11*$D$9+$C$11*$D$9+$F$11*((FG546+EY546)/MAX(FG546+EY546+FH546, 0.1)*$I$9+FH546/MAX(FG546+EY546+FH546, 0.1)*$J$9))/($B$11+$C$11+$F$11)</f>
        <v>0</v>
      </c>
      <c r="DL546">
        <f>($B$11*$K$9+$C$11*$K$9+$F$11*((FG546+EY546)/MAX(FG546+EY546+FH546, 0.1)*$P$9+FH546/MAX(FG546+EY546+FH546, 0.1)*$Q$9))/($B$11+$C$11+$F$11)</f>
        <v>0</v>
      </c>
      <c r="DM546">
        <v>5.36</v>
      </c>
      <c r="DN546">
        <v>0.5</v>
      </c>
      <c r="DO546" t="s">
        <v>440</v>
      </c>
      <c r="DP546">
        <v>2</v>
      </c>
      <c r="DQ546" t="b">
        <v>1</v>
      </c>
      <c r="DR546">
        <v>1758656842.6</v>
      </c>
      <c r="DS546">
        <v>738.066962962963</v>
      </c>
      <c r="DT546">
        <v>794.0192962962965</v>
      </c>
      <c r="DU546">
        <v>24.22711851851852</v>
      </c>
      <c r="DV546">
        <v>19.66164074074074</v>
      </c>
      <c r="DW546">
        <v>737.9774074074072</v>
      </c>
      <c r="DX546">
        <v>24.07389259259259</v>
      </c>
      <c r="DY546">
        <v>499.9726666666667</v>
      </c>
      <c r="DZ546">
        <v>90.3950111111111</v>
      </c>
      <c r="EA546">
        <v>0.03007818148148148</v>
      </c>
      <c r="EB546">
        <v>30.66727037037037</v>
      </c>
      <c r="EC546">
        <v>30.0479037037037</v>
      </c>
      <c r="ED546">
        <v>999.9000000000001</v>
      </c>
      <c r="EE546">
        <v>0</v>
      </c>
      <c r="EF546">
        <v>0</v>
      </c>
      <c r="EG546">
        <v>9990.048518518519</v>
      </c>
      <c r="EH546">
        <v>0</v>
      </c>
      <c r="EI546">
        <v>11.72292962962963</v>
      </c>
      <c r="EJ546">
        <v>-55.95232592592592</v>
      </c>
      <c r="EK546">
        <v>756.392074074074</v>
      </c>
      <c r="EL546">
        <v>809.945037037037</v>
      </c>
      <c r="EM546">
        <v>4.565481851851852</v>
      </c>
      <c r="EN546">
        <v>794.0192962962965</v>
      </c>
      <c r="EO546">
        <v>19.66164074074074</v>
      </c>
      <c r="EP546">
        <v>2.19001037037037</v>
      </c>
      <c r="EQ546">
        <v>1.777313703703704</v>
      </c>
      <c r="ER546">
        <v>18.88943333333333</v>
      </c>
      <c r="ES546">
        <v>15.58863333333333</v>
      </c>
      <c r="ET546">
        <v>1999.995925925926</v>
      </c>
      <c r="EU546">
        <v>0.9799970370370369</v>
      </c>
      <c r="EV546">
        <v>0.02000294074074074</v>
      </c>
      <c r="EW546">
        <v>0</v>
      </c>
      <c r="EX546">
        <v>990.9875925925926</v>
      </c>
      <c r="EY546">
        <v>5.00097</v>
      </c>
      <c r="EZ546">
        <v>20050.50740740741</v>
      </c>
      <c r="FA546">
        <v>16707.54074074074</v>
      </c>
      <c r="FB546">
        <v>40.79362962962963</v>
      </c>
      <c r="FC546">
        <v>41.125</v>
      </c>
      <c r="FD546">
        <v>40.68699999999999</v>
      </c>
      <c r="FE546">
        <v>40.75</v>
      </c>
      <c r="FF546">
        <v>41.39337037037036</v>
      </c>
      <c r="FG546">
        <v>1955.085925925926</v>
      </c>
      <c r="FH546">
        <v>39.91</v>
      </c>
      <c r="FI546">
        <v>0</v>
      </c>
      <c r="FJ546">
        <v>1758656851.2</v>
      </c>
      <c r="FK546">
        <v>0</v>
      </c>
      <c r="FL546">
        <v>990.9286538461539</v>
      </c>
      <c r="FM546">
        <v>24.83319660167642</v>
      </c>
      <c r="FN546">
        <v>492.6700857833014</v>
      </c>
      <c r="FO546">
        <v>20048.92307692308</v>
      </c>
      <c r="FP546">
        <v>15</v>
      </c>
      <c r="FQ546">
        <v>0</v>
      </c>
      <c r="FR546" t="s">
        <v>441</v>
      </c>
      <c r="FS546">
        <v>1747247426.5</v>
      </c>
      <c r="FT546">
        <v>1747247420.5</v>
      </c>
      <c r="FU546">
        <v>0</v>
      </c>
      <c r="FV546">
        <v>1.027</v>
      </c>
      <c r="FW546">
        <v>0.031</v>
      </c>
      <c r="FX546">
        <v>0.02</v>
      </c>
      <c r="FY546">
        <v>0.05</v>
      </c>
      <c r="FZ546">
        <v>420</v>
      </c>
      <c r="GA546">
        <v>16</v>
      </c>
      <c r="GB546">
        <v>0.01</v>
      </c>
      <c r="GC546">
        <v>0.1</v>
      </c>
      <c r="GD546">
        <v>-55.5754024390244</v>
      </c>
      <c r="GE546">
        <v>-6.93391777003472</v>
      </c>
      <c r="GF546">
        <v>0.6948722814697873</v>
      </c>
      <c r="GG546">
        <v>0</v>
      </c>
      <c r="GH546">
        <v>989.8948529411765</v>
      </c>
      <c r="GI546">
        <v>25.44065700091905</v>
      </c>
      <c r="GJ546">
        <v>2.508497595026966</v>
      </c>
      <c r="GK546">
        <v>-1</v>
      </c>
      <c r="GL546">
        <v>4.604049512195122</v>
      </c>
      <c r="GM546">
        <v>-0.8026762369337876</v>
      </c>
      <c r="GN546">
        <v>0.08035850715968271</v>
      </c>
      <c r="GO546">
        <v>0</v>
      </c>
      <c r="GP546">
        <v>0</v>
      </c>
      <c r="GQ546">
        <v>2</v>
      </c>
      <c r="GR546" t="s">
        <v>482</v>
      </c>
      <c r="GS546">
        <v>3.13552</v>
      </c>
      <c r="GT546">
        <v>2.69024</v>
      </c>
      <c r="GU546">
        <v>0.143814</v>
      </c>
      <c r="GV546">
        <v>0.149406</v>
      </c>
      <c r="GW546">
        <v>0.106959</v>
      </c>
      <c r="GX546">
        <v>0.0916357</v>
      </c>
      <c r="GY546">
        <v>27218.1</v>
      </c>
      <c r="GZ546">
        <v>27090.9</v>
      </c>
      <c r="HA546">
        <v>29551.1</v>
      </c>
      <c r="HB546">
        <v>29432.6</v>
      </c>
      <c r="HC546">
        <v>34865</v>
      </c>
      <c r="HD546">
        <v>35420.3</v>
      </c>
      <c r="HE546">
        <v>41583.3</v>
      </c>
      <c r="HF546">
        <v>41820.2</v>
      </c>
      <c r="HG546">
        <v>1.92663</v>
      </c>
      <c r="HH546">
        <v>1.87402</v>
      </c>
      <c r="HI546">
        <v>0.0902191</v>
      </c>
      <c r="HJ546">
        <v>0</v>
      </c>
      <c r="HK546">
        <v>28.5618</v>
      </c>
      <c r="HL546">
        <v>999.9</v>
      </c>
      <c r="HM546">
        <v>48.2</v>
      </c>
      <c r="HN546">
        <v>31.3</v>
      </c>
      <c r="HO546">
        <v>24.4715</v>
      </c>
      <c r="HP546">
        <v>61.835</v>
      </c>
      <c r="HQ546">
        <v>25.8974</v>
      </c>
      <c r="HR546">
        <v>1</v>
      </c>
      <c r="HS546">
        <v>0.06959600000000001</v>
      </c>
      <c r="HT546">
        <v>-0.416081</v>
      </c>
      <c r="HU546">
        <v>20.3387</v>
      </c>
      <c r="HV546">
        <v>5.21579</v>
      </c>
      <c r="HW546">
        <v>12.015</v>
      </c>
      <c r="HX546">
        <v>4.9882</v>
      </c>
      <c r="HY546">
        <v>3.2877</v>
      </c>
      <c r="HZ546">
        <v>9999</v>
      </c>
      <c r="IA546">
        <v>9999</v>
      </c>
      <c r="IB546">
        <v>9999</v>
      </c>
      <c r="IC546">
        <v>999.9</v>
      </c>
      <c r="ID546">
        <v>1.86756</v>
      </c>
      <c r="IE546">
        <v>1.86671</v>
      </c>
      <c r="IF546">
        <v>1.86601</v>
      </c>
      <c r="IG546">
        <v>1.866</v>
      </c>
      <c r="IH546">
        <v>1.86784</v>
      </c>
      <c r="II546">
        <v>1.87027</v>
      </c>
      <c r="IJ546">
        <v>1.86896</v>
      </c>
      <c r="IK546">
        <v>1.87042</v>
      </c>
      <c r="IL546">
        <v>0</v>
      </c>
      <c r="IM546">
        <v>0</v>
      </c>
      <c r="IN546">
        <v>0</v>
      </c>
      <c r="IO546">
        <v>0</v>
      </c>
      <c r="IP546" t="s">
        <v>443</v>
      </c>
      <c r="IQ546" t="s">
        <v>444</v>
      </c>
      <c r="IR546" t="s">
        <v>445</v>
      </c>
      <c r="IS546" t="s">
        <v>445</v>
      </c>
      <c r="IT546" t="s">
        <v>445</v>
      </c>
      <c r="IU546" t="s">
        <v>445</v>
      </c>
      <c r="IV546">
        <v>0</v>
      </c>
      <c r="IW546">
        <v>100</v>
      </c>
      <c r="IX546">
        <v>100</v>
      </c>
      <c r="IY546">
        <v>0.078</v>
      </c>
      <c r="IZ546">
        <v>0.1532</v>
      </c>
      <c r="JA546">
        <v>0.1520806729546384</v>
      </c>
      <c r="JB546">
        <v>0.0003178419753343253</v>
      </c>
      <c r="JC546">
        <v>-6.012475575984678E-07</v>
      </c>
      <c r="JD546">
        <v>7.594320938325871E-11</v>
      </c>
      <c r="JE546">
        <v>-0.06537213769188976</v>
      </c>
      <c r="JF546">
        <v>-0.002779077146552394</v>
      </c>
      <c r="JG546">
        <v>0.0007843295920201409</v>
      </c>
      <c r="JH546">
        <v>-1.211717912536145E-05</v>
      </c>
      <c r="JI546">
        <v>4</v>
      </c>
      <c r="JJ546">
        <v>2338</v>
      </c>
      <c r="JK546">
        <v>1</v>
      </c>
      <c r="JL546">
        <v>27</v>
      </c>
      <c r="JM546">
        <v>190157.1</v>
      </c>
      <c r="JN546">
        <v>190157.2</v>
      </c>
      <c r="JO546">
        <v>1.78345</v>
      </c>
      <c r="JP546">
        <v>2.26685</v>
      </c>
      <c r="JQ546">
        <v>1.39771</v>
      </c>
      <c r="JR546">
        <v>2.34619</v>
      </c>
      <c r="JS546">
        <v>1.49536</v>
      </c>
      <c r="JT546">
        <v>2.62573</v>
      </c>
      <c r="JU546">
        <v>36.3871</v>
      </c>
      <c r="JV546">
        <v>24.0612</v>
      </c>
      <c r="JW546">
        <v>18</v>
      </c>
      <c r="JX546">
        <v>489.599</v>
      </c>
      <c r="JY546">
        <v>446.564</v>
      </c>
      <c r="JZ546">
        <v>29.052</v>
      </c>
      <c r="KA546">
        <v>28.4835</v>
      </c>
      <c r="KB546">
        <v>30.0003</v>
      </c>
      <c r="KC546">
        <v>28.3034</v>
      </c>
      <c r="KD546">
        <v>28.2336</v>
      </c>
      <c r="KE546">
        <v>35.8056</v>
      </c>
      <c r="KF546">
        <v>24.3968</v>
      </c>
      <c r="KG546">
        <v>51.5223</v>
      </c>
      <c r="KH546">
        <v>29.0088</v>
      </c>
      <c r="KI546">
        <v>841.355</v>
      </c>
      <c r="KJ546">
        <v>19.9022</v>
      </c>
      <c r="KK546">
        <v>100.996</v>
      </c>
      <c r="KL546">
        <v>100.559</v>
      </c>
    </row>
    <row r="547" spans="1:298">
      <c r="A547">
        <v>531</v>
      </c>
      <c r="B547">
        <v>1758656855.1</v>
      </c>
      <c r="C547">
        <v>15229.09999990463</v>
      </c>
      <c r="D547" t="s">
        <v>1511</v>
      </c>
      <c r="E547" t="s">
        <v>1512</v>
      </c>
      <c r="F547">
        <v>5</v>
      </c>
      <c r="G547" t="s">
        <v>1412</v>
      </c>
      <c r="H547" t="s">
        <v>437</v>
      </c>
      <c r="I547" t="s">
        <v>438</v>
      </c>
      <c r="J547">
        <v>1758656847.314285</v>
      </c>
      <c r="K547">
        <f>(L547)/1000</f>
        <v>0</v>
      </c>
      <c r="L547">
        <f>IF(DQ547, AO547, AI547)</f>
        <v>0</v>
      </c>
      <c r="M547">
        <f>IF(DQ547, AJ547, AH547)</f>
        <v>0</v>
      </c>
      <c r="N547">
        <f>DS547 - IF(AV547&gt;1, M547*DM547*100.0/(AX547), 0)</f>
        <v>0</v>
      </c>
      <c r="O547">
        <f>((U547-K547/2)*N547-M547)/(U547+K547/2)</f>
        <v>0</v>
      </c>
      <c r="P547">
        <f>O547*(DZ547+EA547)/1000.0</f>
        <v>0</v>
      </c>
      <c r="Q547">
        <f>(DS547 - IF(AV547&gt;1, M547*DM547*100.0/(AX547), 0))*(DZ547+EA547)/1000.0</f>
        <v>0</v>
      </c>
      <c r="R547">
        <f>2.0/((1/T547-1/S547)+SIGN(T547)*SQRT((1/T547-1/S547)*(1/T547-1/S547) + 4*DN547/((DN547+1)*(DN547+1))*(2*1/T547*1/S547-1/S547*1/S547)))</f>
        <v>0</v>
      </c>
      <c r="S547">
        <f>IF(LEFT(DO547,1)&lt;&gt;"0",IF(LEFT(DO547,1)="1",3.0,DP547),$D$5+$E$5*(EG547*DZ547/($K$5*1000))+$F$5*(EG547*DZ547/($K$5*1000))*MAX(MIN(DM547,$J$5),$I$5)*MAX(MIN(DM547,$J$5),$I$5)+$G$5*MAX(MIN(DM547,$J$5),$I$5)*(EG547*DZ547/($K$5*1000))+$H$5*(EG547*DZ547/($K$5*1000))*(EG547*DZ547/($K$5*1000)))</f>
        <v>0</v>
      </c>
      <c r="T547">
        <f>K547*(1000-(1000*0.61365*exp(17.502*X547/(240.97+X547))/(DZ547+EA547)+DU547)/2)/(1000*0.61365*exp(17.502*X547/(240.97+X547))/(DZ547+EA547)-DU547)</f>
        <v>0</v>
      </c>
      <c r="U547">
        <f>1/((DN547+1)/(R547/1.6)+1/(S547/1.37)) + DN547/((DN547+1)/(R547/1.6) + DN547/(S547/1.37))</f>
        <v>0</v>
      </c>
      <c r="V547">
        <f>(DI547*DL547)</f>
        <v>0</v>
      </c>
      <c r="W547">
        <f>(EB547+(V547+2*0.95*5.67E-8*(((EB547+$B$7)+273)^4-(EB547+273)^4)-44100*K547)/(1.84*29.3*S547+8*0.95*5.67E-8*(EB547+273)^3))</f>
        <v>0</v>
      </c>
      <c r="X547">
        <f>($C$7*EC547+$D$7*ED547+$E$7*W547)</f>
        <v>0</v>
      </c>
      <c r="Y547">
        <f>0.61365*exp(17.502*X547/(240.97+X547))</f>
        <v>0</v>
      </c>
      <c r="Z547">
        <f>(AA547/AB547*100)</f>
        <v>0</v>
      </c>
      <c r="AA547">
        <f>DU547*(DZ547+EA547)/1000</f>
        <v>0</v>
      </c>
      <c r="AB547">
        <f>0.61365*exp(17.502*EB547/(240.97+EB547))</f>
        <v>0</v>
      </c>
      <c r="AC547">
        <f>(Y547-DU547*(DZ547+EA547)/1000)</f>
        <v>0</v>
      </c>
      <c r="AD547">
        <f>(-K547*44100)</f>
        <v>0</v>
      </c>
      <c r="AE547">
        <f>2*29.3*S547*0.92*(EB547-X547)</f>
        <v>0</v>
      </c>
      <c r="AF547">
        <f>2*0.95*5.67E-8*(((EB547+$B$7)+273)^4-(X547+273)^4)</f>
        <v>0</v>
      </c>
      <c r="AG547">
        <f>V547+AF547+AD547+AE547</f>
        <v>0</v>
      </c>
      <c r="AH547">
        <f>DY547*AV547*(DT547-DS547*(1000-AV547*DV547)/(1000-AV547*DU547))/(100*DM547)</f>
        <v>0</v>
      </c>
      <c r="AI547">
        <f>1000*DY547*AV547*(DU547-DV547)/(100*DM547*(1000-AV547*DU547))</f>
        <v>0</v>
      </c>
      <c r="AJ547">
        <f>(AK547 - AL547 - DZ547*1E3/(8.314*(EB547+273.15)) * AN547/DY547 * AM547) * DY547/(100*DM547) * (1000 - DV547)/1000</f>
        <v>0</v>
      </c>
      <c r="AK547">
        <v>842.2907612194975</v>
      </c>
      <c r="AL547">
        <v>796.6293090909089</v>
      </c>
      <c r="AM547">
        <v>3.384347169243573</v>
      </c>
      <c r="AN547">
        <v>64.96185093379182</v>
      </c>
      <c r="AO547">
        <f>(AQ547 - AP547 + DZ547*1E3/(8.314*(EB547+273.15)) * AS547/DY547 * AR547) * DY547/(100*DM547) * 1000/(1000 - AQ547)</f>
        <v>0</v>
      </c>
      <c r="AP547">
        <v>19.78684765405637</v>
      </c>
      <c r="AQ547">
        <v>24.22455454545454</v>
      </c>
      <c r="AR547">
        <v>-3.443871645721406E-06</v>
      </c>
      <c r="AS547">
        <v>107.1775153864374</v>
      </c>
      <c r="AT547">
        <v>0</v>
      </c>
      <c r="AU547">
        <v>0</v>
      </c>
      <c r="AV547">
        <f>IF(AT547*$H$13&gt;=AX547,1.0,(AX547/(AX547-AT547*$H$13)))</f>
        <v>0</v>
      </c>
      <c r="AW547">
        <f>(AV547-1)*100</f>
        <v>0</v>
      </c>
      <c r="AX547">
        <f>MAX(0,($B$13+$C$13*EG547)/(1+$D$13*EG547)*DZ547/(EB547+273)*$E$13)</f>
        <v>0</v>
      </c>
      <c r="AY547" t="s">
        <v>439</v>
      </c>
      <c r="AZ547" t="s">
        <v>439</v>
      </c>
      <c r="BA547">
        <v>0</v>
      </c>
      <c r="BB547">
        <v>0</v>
      </c>
      <c r="BC547">
        <f>1-BA547/BB547</f>
        <v>0</v>
      </c>
      <c r="BD547">
        <v>0</v>
      </c>
      <c r="BE547" t="s">
        <v>439</v>
      </c>
      <c r="BF547" t="s">
        <v>439</v>
      </c>
      <c r="BG547">
        <v>0</v>
      </c>
      <c r="BH547">
        <v>0</v>
      </c>
      <c r="BI547">
        <f>1-BG547/BH547</f>
        <v>0</v>
      </c>
      <c r="BJ547">
        <v>0.5</v>
      </c>
      <c r="BK547">
        <f>DJ547</f>
        <v>0</v>
      </c>
      <c r="BL547">
        <f>M547</f>
        <v>0</v>
      </c>
      <c r="BM547">
        <f>BI547*BJ547*BK547</f>
        <v>0</v>
      </c>
      <c r="BN547">
        <f>(BL547-BD547)/BK547</f>
        <v>0</v>
      </c>
      <c r="BO547">
        <f>(BB547-BH547)/BH547</f>
        <v>0</v>
      </c>
      <c r="BP547">
        <f>BA547/(BC547+BA547/BH547)</f>
        <v>0</v>
      </c>
      <c r="BQ547" t="s">
        <v>439</v>
      </c>
      <c r="BR547">
        <v>0</v>
      </c>
      <c r="BS547">
        <f>IF(BR547&lt;&gt;0, BR547, BP547)</f>
        <v>0</v>
      </c>
      <c r="BT547">
        <f>1-BS547/BH547</f>
        <v>0</v>
      </c>
      <c r="BU547">
        <f>(BH547-BG547)/(BH547-BS547)</f>
        <v>0</v>
      </c>
      <c r="BV547">
        <f>(BB547-BH547)/(BB547-BS547)</f>
        <v>0</v>
      </c>
      <c r="BW547">
        <f>(BH547-BG547)/(BH547-BA547)</f>
        <v>0</v>
      </c>
      <c r="BX547">
        <f>(BB547-BH547)/(BB547-BA547)</f>
        <v>0</v>
      </c>
      <c r="BY547">
        <f>(BU547*BS547/BG547)</f>
        <v>0</v>
      </c>
      <c r="BZ547">
        <f>(1-BY547)</f>
        <v>0</v>
      </c>
      <c r="DI547">
        <f>$B$11*EH547+$C$11*EI547+$F$11*ET547*(1-EW547)</f>
        <v>0</v>
      </c>
      <c r="DJ547">
        <f>DI547*DK547</f>
        <v>0</v>
      </c>
      <c r="DK547">
        <f>($B$11*$D$9+$C$11*$D$9+$F$11*((FG547+EY547)/MAX(FG547+EY547+FH547, 0.1)*$I$9+FH547/MAX(FG547+EY547+FH547, 0.1)*$J$9))/($B$11+$C$11+$F$11)</f>
        <v>0</v>
      </c>
      <c r="DL547">
        <f>($B$11*$K$9+$C$11*$K$9+$F$11*((FG547+EY547)/MAX(FG547+EY547+FH547, 0.1)*$P$9+FH547/MAX(FG547+EY547+FH547, 0.1)*$Q$9))/($B$11+$C$11+$F$11)</f>
        <v>0</v>
      </c>
      <c r="DM547">
        <v>5.36</v>
      </c>
      <c r="DN547">
        <v>0.5</v>
      </c>
      <c r="DO547" t="s">
        <v>440</v>
      </c>
      <c r="DP547">
        <v>2</v>
      </c>
      <c r="DQ547" t="b">
        <v>1</v>
      </c>
      <c r="DR547">
        <v>1758656847.314285</v>
      </c>
      <c r="DS547">
        <v>753.4492499999999</v>
      </c>
      <c r="DT547">
        <v>809.8063571428571</v>
      </c>
      <c r="DU547">
        <v>24.223325</v>
      </c>
      <c r="DV547">
        <v>19.71758214285714</v>
      </c>
      <c r="DW547">
        <v>753.3666428571429</v>
      </c>
      <c r="DX547">
        <v>24.07014642857143</v>
      </c>
      <c r="DY547">
        <v>500.0022142857143</v>
      </c>
      <c r="DZ547">
        <v>90.39424642857145</v>
      </c>
      <c r="EA547">
        <v>0.03008415</v>
      </c>
      <c r="EB547">
        <v>30.66063928571428</v>
      </c>
      <c r="EC547">
        <v>30.04373214285714</v>
      </c>
      <c r="ED547">
        <v>999.9000000000002</v>
      </c>
      <c r="EE547">
        <v>0</v>
      </c>
      <c r="EF547">
        <v>0</v>
      </c>
      <c r="EG547">
        <v>9995.113928571429</v>
      </c>
      <c r="EH547">
        <v>0</v>
      </c>
      <c r="EI547">
        <v>11.7209</v>
      </c>
      <c r="EJ547">
        <v>-56.35705714285715</v>
      </c>
      <c r="EK547">
        <v>772.1533571428571</v>
      </c>
      <c r="EL547">
        <v>826.0959642857143</v>
      </c>
      <c r="EM547">
        <v>4.505735714285715</v>
      </c>
      <c r="EN547">
        <v>809.8063571428571</v>
      </c>
      <c r="EO547">
        <v>19.71758214285714</v>
      </c>
      <c r="EP547">
        <v>2.189648214285714</v>
      </c>
      <c r="EQ547">
        <v>1.782355714285714</v>
      </c>
      <c r="ER547">
        <v>18.88678214285714</v>
      </c>
      <c r="ES547">
        <v>15.63283928571428</v>
      </c>
      <c r="ET547">
        <v>2000</v>
      </c>
      <c r="EU547">
        <v>0.9799970714285714</v>
      </c>
      <c r="EV547">
        <v>0.02000288928571428</v>
      </c>
      <c r="EW547">
        <v>0</v>
      </c>
      <c r="EX547">
        <v>992.9362857142858</v>
      </c>
      <c r="EY547">
        <v>5.00097</v>
      </c>
      <c r="EZ547">
        <v>20088.31785714286</v>
      </c>
      <c r="FA547">
        <v>16707.56428571429</v>
      </c>
      <c r="FB547">
        <v>40.79207142857143</v>
      </c>
      <c r="FC547">
        <v>41.125</v>
      </c>
      <c r="FD547">
        <v>40.68699999999999</v>
      </c>
      <c r="FE547">
        <v>40.75</v>
      </c>
      <c r="FF547">
        <v>41.38385714285715</v>
      </c>
      <c r="FG547">
        <v>1955.09</v>
      </c>
      <c r="FH547">
        <v>39.91</v>
      </c>
      <c r="FI547">
        <v>0</v>
      </c>
      <c r="FJ547">
        <v>1758656856.6</v>
      </c>
      <c r="FK547">
        <v>0</v>
      </c>
      <c r="FL547">
        <v>993.25916</v>
      </c>
      <c r="FM547">
        <v>23.29200005246148</v>
      </c>
      <c r="FN547">
        <v>474.9846160344376</v>
      </c>
      <c r="FO547">
        <v>20094.768</v>
      </c>
      <c r="FP547">
        <v>15</v>
      </c>
      <c r="FQ547">
        <v>0</v>
      </c>
      <c r="FR547" t="s">
        <v>441</v>
      </c>
      <c r="FS547">
        <v>1747247426.5</v>
      </c>
      <c r="FT547">
        <v>1747247420.5</v>
      </c>
      <c r="FU547">
        <v>0</v>
      </c>
      <c r="FV547">
        <v>1.027</v>
      </c>
      <c r="FW547">
        <v>0.031</v>
      </c>
      <c r="FX547">
        <v>0.02</v>
      </c>
      <c r="FY547">
        <v>0.05</v>
      </c>
      <c r="FZ547">
        <v>420</v>
      </c>
      <c r="GA547">
        <v>16</v>
      </c>
      <c r="GB547">
        <v>0.01</v>
      </c>
      <c r="GC547">
        <v>0.1</v>
      </c>
      <c r="GD547">
        <v>-56.01692195121952</v>
      </c>
      <c r="GE547">
        <v>-5.676165156794355</v>
      </c>
      <c r="GF547">
        <v>0.5693737006409396</v>
      </c>
      <c r="GG547">
        <v>0</v>
      </c>
      <c r="GH547">
        <v>991.3865294117647</v>
      </c>
      <c r="GI547">
        <v>24.22637127504222</v>
      </c>
      <c r="GJ547">
        <v>2.389984792411549</v>
      </c>
      <c r="GK547">
        <v>-1</v>
      </c>
      <c r="GL547">
        <v>4.553442682926829</v>
      </c>
      <c r="GM547">
        <v>-0.8126155400696836</v>
      </c>
      <c r="GN547">
        <v>0.08127841176863121</v>
      </c>
      <c r="GO547">
        <v>0</v>
      </c>
      <c r="GP547">
        <v>0</v>
      </c>
      <c r="GQ547">
        <v>2</v>
      </c>
      <c r="GR547" t="s">
        <v>482</v>
      </c>
      <c r="GS547">
        <v>3.13556</v>
      </c>
      <c r="GT547">
        <v>2.69011</v>
      </c>
      <c r="GU547">
        <v>0.145897</v>
      </c>
      <c r="GV547">
        <v>0.151406</v>
      </c>
      <c r="GW547">
        <v>0.106963</v>
      </c>
      <c r="GX547">
        <v>0.0918214</v>
      </c>
      <c r="GY547">
        <v>27151.7</v>
      </c>
      <c r="GZ547">
        <v>27027.3</v>
      </c>
      <c r="HA547">
        <v>29550.9</v>
      </c>
      <c r="HB547">
        <v>29432.7</v>
      </c>
      <c r="HC547">
        <v>34864.7</v>
      </c>
      <c r="HD547">
        <v>35413.3</v>
      </c>
      <c r="HE547">
        <v>41583.1</v>
      </c>
      <c r="HF547">
        <v>41820.5</v>
      </c>
      <c r="HG547">
        <v>1.9265</v>
      </c>
      <c r="HH547">
        <v>1.87383</v>
      </c>
      <c r="HI547">
        <v>0.0899807</v>
      </c>
      <c r="HJ547">
        <v>0</v>
      </c>
      <c r="HK547">
        <v>28.566</v>
      </c>
      <c r="HL547">
        <v>999.9</v>
      </c>
      <c r="HM547">
        <v>48.1</v>
      </c>
      <c r="HN547">
        <v>31.3</v>
      </c>
      <c r="HO547">
        <v>24.4182</v>
      </c>
      <c r="HP547">
        <v>62.025</v>
      </c>
      <c r="HQ547">
        <v>25.9054</v>
      </c>
      <c r="HR547">
        <v>1</v>
      </c>
      <c r="HS547">
        <v>0.0697053</v>
      </c>
      <c r="HT547">
        <v>-0.400553</v>
      </c>
      <c r="HU547">
        <v>20.3387</v>
      </c>
      <c r="HV547">
        <v>5.21684</v>
      </c>
      <c r="HW547">
        <v>12.0144</v>
      </c>
      <c r="HX547">
        <v>4.9887</v>
      </c>
      <c r="HY547">
        <v>3.28778</v>
      </c>
      <c r="HZ547">
        <v>9999</v>
      </c>
      <c r="IA547">
        <v>9999</v>
      </c>
      <c r="IB547">
        <v>9999</v>
      </c>
      <c r="IC547">
        <v>999.9</v>
      </c>
      <c r="ID547">
        <v>1.86756</v>
      </c>
      <c r="IE547">
        <v>1.8667</v>
      </c>
      <c r="IF547">
        <v>1.866</v>
      </c>
      <c r="IG547">
        <v>1.866</v>
      </c>
      <c r="IH547">
        <v>1.86785</v>
      </c>
      <c r="II547">
        <v>1.87027</v>
      </c>
      <c r="IJ547">
        <v>1.86897</v>
      </c>
      <c r="IK547">
        <v>1.87042</v>
      </c>
      <c r="IL547">
        <v>0</v>
      </c>
      <c r="IM547">
        <v>0</v>
      </c>
      <c r="IN547">
        <v>0</v>
      </c>
      <c r="IO547">
        <v>0</v>
      </c>
      <c r="IP547" t="s">
        <v>443</v>
      </c>
      <c r="IQ547" t="s">
        <v>444</v>
      </c>
      <c r="IR547" t="s">
        <v>445</v>
      </c>
      <c r="IS547" t="s">
        <v>445</v>
      </c>
      <c r="IT547" t="s">
        <v>445</v>
      </c>
      <c r="IU547" t="s">
        <v>445</v>
      </c>
      <c r="IV547">
        <v>0</v>
      </c>
      <c r="IW547">
        <v>100</v>
      </c>
      <c r="IX547">
        <v>100</v>
      </c>
      <c r="IY547">
        <v>0.07099999999999999</v>
      </c>
      <c r="IZ547">
        <v>0.1532</v>
      </c>
      <c r="JA547">
        <v>0.1520806729546384</v>
      </c>
      <c r="JB547">
        <v>0.0003178419753343253</v>
      </c>
      <c r="JC547">
        <v>-6.012475575984678E-07</v>
      </c>
      <c r="JD547">
        <v>7.594320938325871E-11</v>
      </c>
      <c r="JE547">
        <v>-0.06537213769188976</v>
      </c>
      <c r="JF547">
        <v>-0.002779077146552394</v>
      </c>
      <c r="JG547">
        <v>0.0007843295920201409</v>
      </c>
      <c r="JH547">
        <v>-1.211717912536145E-05</v>
      </c>
      <c r="JI547">
        <v>4</v>
      </c>
      <c r="JJ547">
        <v>2338</v>
      </c>
      <c r="JK547">
        <v>1</v>
      </c>
      <c r="JL547">
        <v>27</v>
      </c>
      <c r="JM547">
        <v>190157.1</v>
      </c>
      <c r="JN547">
        <v>190157.2</v>
      </c>
      <c r="JO547">
        <v>1.81519</v>
      </c>
      <c r="JP547">
        <v>2.26196</v>
      </c>
      <c r="JQ547">
        <v>1.39648</v>
      </c>
      <c r="JR547">
        <v>2.34619</v>
      </c>
      <c r="JS547">
        <v>1.49536</v>
      </c>
      <c r="JT547">
        <v>2.5647</v>
      </c>
      <c r="JU547">
        <v>36.3871</v>
      </c>
      <c r="JV547">
        <v>24.0525</v>
      </c>
      <c r="JW547">
        <v>18</v>
      </c>
      <c r="JX547">
        <v>489.527</v>
      </c>
      <c r="JY547">
        <v>446.45</v>
      </c>
      <c r="JZ547">
        <v>29.0015</v>
      </c>
      <c r="KA547">
        <v>28.486</v>
      </c>
      <c r="KB547">
        <v>30.0001</v>
      </c>
      <c r="KC547">
        <v>28.3043</v>
      </c>
      <c r="KD547">
        <v>28.2348</v>
      </c>
      <c r="KE547">
        <v>36.3599</v>
      </c>
      <c r="KF547">
        <v>24.1176</v>
      </c>
      <c r="KG547">
        <v>51.5223</v>
      </c>
      <c r="KH547">
        <v>28.9756</v>
      </c>
      <c r="KI547">
        <v>854.715</v>
      </c>
      <c r="KJ547">
        <v>19.9625</v>
      </c>
      <c r="KK547">
        <v>100.995</v>
      </c>
      <c r="KL547">
        <v>100.559</v>
      </c>
    </row>
    <row r="548" spans="1:298">
      <c r="A548">
        <v>532</v>
      </c>
      <c r="B548">
        <v>1758656860.1</v>
      </c>
      <c r="C548">
        <v>15234.09999990463</v>
      </c>
      <c r="D548" t="s">
        <v>1513</v>
      </c>
      <c r="E548" t="s">
        <v>1514</v>
      </c>
      <c r="F548">
        <v>5</v>
      </c>
      <c r="G548" t="s">
        <v>1412</v>
      </c>
      <c r="H548" t="s">
        <v>437</v>
      </c>
      <c r="I548" t="s">
        <v>438</v>
      </c>
      <c r="J548">
        <v>1758656852.6</v>
      </c>
      <c r="K548">
        <f>(L548)/1000</f>
        <v>0</v>
      </c>
      <c r="L548">
        <f>IF(DQ548, AO548, AI548)</f>
        <v>0</v>
      </c>
      <c r="M548">
        <f>IF(DQ548, AJ548, AH548)</f>
        <v>0</v>
      </c>
      <c r="N548">
        <f>DS548 - IF(AV548&gt;1, M548*DM548*100.0/(AX548), 0)</f>
        <v>0</v>
      </c>
      <c r="O548">
        <f>((U548-K548/2)*N548-M548)/(U548+K548/2)</f>
        <v>0</v>
      </c>
      <c r="P548">
        <f>O548*(DZ548+EA548)/1000.0</f>
        <v>0</v>
      </c>
      <c r="Q548">
        <f>(DS548 - IF(AV548&gt;1, M548*DM548*100.0/(AX548), 0))*(DZ548+EA548)/1000.0</f>
        <v>0</v>
      </c>
      <c r="R548">
        <f>2.0/((1/T548-1/S548)+SIGN(T548)*SQRT((1/T548-1/S548)*(1/T548-1/S548) + 4*DN548/((DN548+1)*(DN548+1))*(2*1/T548*1/S548-1/S548*1/S548)))</f>
        <v>0</v>
      </c>
      <c r="S548">
        <f>IF(LEFT(DO548,1)&lt;&gt;"0",IF(LEFT(DO548,1)="1",3.0,DP548),$D$5+$E$5*(EG548*DZ548/($K$5*1000))+$F$5*(EG548*DZ548/($K$5*1000))*MAX(MIN(DM548,$J$5),$I$5)*MAX(MIN(DM548,$J$5),$I$5)+$G$5*MAX(MIN(DM548,$J$5),$I$5)*(EG548*DZ548/($K$5*1000))+$H$5*(EG548*DZ548/($K$5*1000))*(EG548*DZ548/($K$5*1000)))</f>
        <v>0</v>
      </c>
      <c r="T548">
        <f>K548*(1000-(1000*0.61365*exp(17.502*X548/(240.97+X548))/(DZ548+EA548)+DU548)/2)/(1000*0.61365*exp(17.502*X548/(240.97+X548))/(DZ548+EA548)-DU548)</f>
        <v>0</v>
      </c>
      <c r="U548">
        <f>1/((DN548+1)/(R548/1.6)+1/(S548/1.37)) + DN548/((DN548+1)/(R548/1.6) + DN548/(S548/1.37))</f>
        <v>0</v>
      </c>
      <c r="V548">
        <f>(DI548*DL548)</f>
        <v>0</v>
      </c>
      <c r="W548">
        <f>(EB548+(V548+2*0.95*5.67E-8*(((EB548+$B$7)+273)^4-(EB548+273)^4)-44100*K548)/(1.84*29.3*S548+8*0.95*5.67E-8*(EB548+273)^3))</f>
        <v>0</v>
      </c>
      <c r="X548">
        <f>($C$7*EC548+$D$7*ED548+$E$7*W548)</f>
        <v>0</v>
      </c>
      <c r="Y548">
        <f>0.61365*exp(17.502*X548/(240.97+X548))</f>
        <v>0</v>
      </c>
      <c r="Z548">
        <f>(AA548/AB548*100)</f>
        <v>0</v>
      </c>
      <c r="AA548">
        <f>DU548*(DZ548+EA548)/1000</f>
        <v>0</v>
      </c>
      <c r="AB548">
        <f>0.61365*exp(17.502*EB548/(240.97+EB548))</f>
        <v>0</v>
      </c>
      <c r="AC548">
        <f>(Y548-DU548*(DZ548+EA548)/1000)</f>
        <v>0</v>
      </c>
      <c r="AD548">
        <f>(-K548*44100)</f>
        <v>0</v>
      </c>
      <c r="AE548">
        <f>2*29.3*S548*0.92*(EB548-X548)</f>
        <v>0</v>
      </c>
      <c r="AF548">
        <f>2*0.95*5.67E-8*(((EB548+$B$7)+273)^4-(X548+273)^4)</f>
        <v>0</v>
      </c>
      <c r="AG548">
        <f>V548+AF548+AD548+AE548</f>
        <v>0</v>
      </c>
      <c r="AH548">
        <f>DY548*AV548*(DT548-DS548*(1000-AV548*DV548)/(1000-AV548*DU548))/(100*DM548)</f>
        <v>0</v>
      </c>
      <c r="AI548">
        <f>1000*DY548*AV548*(DU548-DV548)/(100*DM548*(1000-AV548*DU548))</f>
        <v>0</v>
      </c>
      <c r="AJ548">
        <f>(AK548 - AL548 - DZ548*1E3/(8.314*(EB548+273.15)) * AN548/DY548 * AM548) * DY548/(100*DM548) * (1000 - DV548)/1000</f>
        <v>0</v>
      </c>
      <c r="AK548">
        <v>859.475841692015</v>
      </c>
      <c r="AL548">
        <v>813.502890909091</v>
      </c>
      <c r="AM548">
        <v>3.383457547966699</v>
      </c>
      <c r="AN548">
        <v>64.96185093379182</v>
      </c>
      <c r="AO548">
        <f>(AQ548 - AP548 + DZ548*1E3/(8.314*(EB548+273.15)) * AS548/DY548 * AR548) * DY548/(100*DM548) * 1000/(1000 - AQ548)</f>
        <v>0</v>
      </c>
      <c r="AP548">
        <v>19.85423687962257</v>
      </c>
      <c r="AQ548">
        <v>24.22410060606061</v>
      </c>
      <c r="AR548">
        <v>-1.676943207806442E-05</v>
      </c>
      <c r="AS548">
        <v>107.1775153864374</v>
      </c>
      <c r="AT548">
        <v>0</v>
      </c>
      <c r="AU548">
        <v>0</v>
      </c>
      <c r="AV548">
        <f>IF(AT548*$H$13&gt;=AX548,1.0,(AX548/(AX548-AT548*$H$13)))</f>
        <v>0</v>
      </c>
      <c r="AW548">
        <f>(AV548-1)*100</f>
        <v>0</v>
      </c>
      <c r="AX548">
        <f>MAX(0,($B$13+$C$13*EG548)/(1+$D$13*EG548)*DZ548/(EB548+273)*$E$13)</f>
        <v>0</v>
      </c>
      <c r="AY548" t="s">
        <v>439</v>
      </c>
      <c r="AZ548" t="s">
        <v>439</v>
      </c>
      <c r="BA548">
        <v>0</v>
      </c>
      <c r="BB548">
        <v>0</v>
      </c>
      <c r="BC548">
        <f>1-BA548/BB548</f>
        <v>0</v>
      </c>
      <c r="BD548">
        <v>0</v>
      </c>
      <c r="BE548" t="s">
        <v>439</v>
      </c>
      <c r="BF548" t="s">
        <v>439</v>
      </c>
      <c r="BG548">
        <v>0</v>
      </c>
      <c r="BH548">
        <v>0</v>
      </c>
      <c r="BI548">
        <f>1-BG548/BH548</f>
        <v>0</v>
      </c>
      <c r="BJ548">
        <v>0.5</v>
      </c>
      <c r="BK548">
        <f>DJ548</f>
        <v>0</v>
      </c>
      <c r="BL548">
        <f>M548</f>
        <v>0</v>
      </c>
      <c r="BM548">
        <f>BI548*BJ548*BK548</f>
        <v>0</v>
      </c>
      <c r="BN548">
        <f>(BL548-BD548)/BK548</f>
        <v>0</v>
      </c>
      <c r="BO548">
        <f>(BB548-BH548)/BH548</f>
        <v>0</v>
      </c>
      <c r="BP548">
        <f>BA548/(BC548+BA548/BH548)</f>
        <v>0</v>
      </c>
      <c r="BQ548" t="s">
        <v>439</v>
      </c>
      <c r="BR548">
        <v>0</v>
      </c>
      <c r="BS548">
        <f>IF(BR548&lt;&gt;0, BR548, BP548)</f>
        <v>0</v>
      </c>
      <c r="BT548">
        <f>1-BS548/BH548</f>
        <v>0</v>
      </c>
      <c r="BU548">
        <f>(BH548-BG548)/(BH548-BS548)</f>
        <v>0</v>
      </c>
      <c r="BV548">
        <f>(BB548-BH548)/(BB548-BS548)</f>
        <v>0</v>
      </c>
      <c r="BW548">
        <f>(BH548-BG548)/(BH548-BA548)</f>
        <v>0</v>
      </c>
      <c r="BX548">
        <f>(BB548-BH548)/(BB548-BA548)</f>
        <v>0</v>
      </c>
      <c r="BY548">
        <f>(BU548*BS548/BG548)</f>
        <v>0</v>
      </c>
      <c r="BZ548">
        <f>(1-BY548)</f>
        <v>0</v>
      </c>
      <c r="DI548">
        <f>$B$11*EH548+$C$11*EI548+$F$11*ET548*(1-EW548)</f>
        <v>0</v>
      </c>
      <c r="DJ548">
        <f>DI548*DK548</f>
        <v>0</v>
      </c>
      <c r="DK548">
        <f>($B$11*$D$9+$C$11*$D$9+$F$11*((FG548+EY548)/MAX(FG548+EY548+FH548, 0.1)*$I$9+FH548/MAX(FG548+EY548+FH548, 0.1)*$J$9))/($B$11+$C$11+$F$11)</f>
        <v>0</v>
      </c>
      <c r="DL548">
        <f>($B$11*$K$9+$C$11*$K$9+$F$11*((FG548+EY548)/MAX(FG548+EY548+FH548, 0.1)*$P$9+FH548/MAX(FG548+EY548+FH548, 0.1)*$Q$9))/($B$11+$C$11+$F$11)</f>
        <v>0</v>
      </c>
      <c r="DM548">
        <v>5.36</v>
      </c>
      <c r="DN548">
        <v>0.5</v>
      </c>
      <c r="DO548" t="s">
        <v>440</v>
      </c>
      <c r="DP548">
        <v>2</v>
      </c>
      <c r="DQ548" t="b">
        <v>1</v>
      </c>
      <c r="DR548">
        <v>1758656852.6</v>
      </c>
      <c r="DS548">
        <v>770.7490370370371</v>
      </c>
      <c r="DT548">
        <v>827.5069259259259</v>
      </c>
      <c r="DU548">
        <v>24.22298888888889</v>
      </c>
      <c r="DV548">
        <v>19.79038888888889</v>
      </c>
      <c r="DW548">
        <v>770.6744814814815</v>
      </c>
      <c r="DX548">
        <v>24.06981851851852</v>
      </c>
      <c r="DY548">
        <v>500.0071851851852</v>
      </c>
      <c r="DZ548">
        <v>90.39360370370369</v>
      </c>
      <c r="EA548">
        <v>0.02999205555555556</v>
      </c>
      <c r="EB548">
        <v>30.65248148148148</v>
      </c>
      <c r="EC548">
        <v>30.03373333333334</v>
      </c>
      <c r="ED548">
        <v>999.9000000000001</v>
      </c>
      <c r="EE548">
        <v>0</v>
      </c>
      <c r="EF548">
        <v>0</v>
      </c>
      <c r="EG548">
        <v>9998.845925925927</v>
      </c>
      <c r="EH548">
        <v>0</v>
      </c>
      <c r="EI548">
        <v>11.7193</v>
      </c>
      <c r="EJ548">
        <v>-56.75782222222222</v>
      </c>
      <c r="EK548">
        <v>789.8824814814815</v>
      </c>
      <c r="EL548">
        <v>844.2149999999999</v>
      </c>
      <c r="EM548">
        <v>4.432597037037037</v>
      </c>
      <c r="EN548">
        <v>827.5069259259259</v>
      </c>
      <c r="EO548">
        <v>19.79038888888889</v>
      </c>
      <c r="EP548">
        <v>2.189603703703704</v>
      </c>
      <c r="EQ548">
        <v>1.788925185185186</v>
      </c>
      <c r="ER548">
        <v>18.88645185185185</v>
      </c>
      <c r="ES548">
        <v>15.69031111111111</v>
      </c>
      <c r="ET548">
        <v>2000.015555555555</v>
      </c>
      <c r="EU548">
        <v>0.9799971851851851</v>
      </c>
      <c r="EV548">
        <v>0.02000272592592592</v>
      </c>
      <c r="EW548">
        <v>0</v>
      </c>
      <c r="EX548">
        <v>994.9452962962963</v>
      </c>
      <c r="EY548">
        <v>5.00097</v>
      </c>
      <c r="EZ548">
        <v>20129.82962962963</v>
      </c>
      <c r="FA548">
        <v>16707.68148148148</v>
      </c>
      <c r="FB548">
        <v>40.79822222222222</v>
      </c>
      <c r="FC548">
        <v>41.125</v>
      </c>
      <c r="FD548">
        <v>40.68699999999999</v>
      </c>
      <c r="FE548">
        <v>40.75</v>
      </c>
      <c r="FF548">
        <v>41.375</v>
      </c>
      <c r="FG548">
        <v>1955.105555555556</v>
      </c>
      <c r="FH548">
        <v>39.91</v>
      </c>
      <c r="FI548">
        <v>0</v>
      </c>
      <c r="FJ548">
        <v>1758656861.4</v>
      </c>
      <c r="FK548">
        <v>0</v>
      </c>
      <c r="FL548">
        <v>995.06084</v>
      </c>
      <c r="FM548">
        <v>22.39023074114297</v>
      </c>
      <c r="FN548">
        <v>456.3461530461182</v>
      </c>
      <c r="FO548">
        <v>20132.112</v>
      </c>
      <c r="FP548">
        <v>15</v>
      </c>
      <c r="FQ548">
        <v>0</v>
      </c>
      <c r="FR548" t="s">
        <v>441</v>
      </c>
      <c r="FS548">
        <v>1747247426.5</v>
      </c>
      <c r="FT548">
        <v>1747247420.5</v>
      </c>
      <c r="FU548">
        <v>0</v>
      </c>
      <c r="FV548">
        <v>1.027</v>
      </c>
      <c r="FW548">
        <v>0.031</v>
      </c>
      <c r="FX548">
        <v>0.02</v>
      </c>
      <c r="FY548">
        <v>0.05</v>
      </c>
      <c r="FZ548">
        <v>420</v>
      </c>
      <c r="GA548">
        <v>16</v>
      </c>
      <c r="GB548">
        <v>0.01</v>
      </c>
      <c r="GC548">
        <v>0.1</v>
      </c>
      <c r="GD548">
        <v>-56.5137925</v>
      </c>
      <c r="GE548">
        <v>-4.603908067542079</v>
      </c>
      <c r="GF548">
        <v>0.4521962767358322</v>
      </c>
      <c r="GG548">
        <v>0</v>
      </c>
      <c r="GH548">
        <v>993.5541764705881</v>
      </c>
      <c r="GI548">
        <v>23.35715815041485</v>
      </c>
      <c r="GJ548">
        <v>2.306277972514412</v>
      </c>
      <c r="GK548">
        <v>-1</v>
      </c>
      <c r="GL548">
        <v>4.48007125</v>
      </c>
      <c r="GM548">
        <v>-0.8139137335834911</v>
      </c>
      <c r="GN548">
        <v>0.0794204080884599</v>
      </c>
      <c r="GO548">
        <v>0</v>
      </c>
      <c r="GP548">
        <v>0</v>
      </c>
      <c r="GQ548">
        <v>2</v>
      </c>
      <c r="GR548" t="s">
        <v>482</v>
      </c>
      <c r="GS548">
        <v>3.13565</v>
      </c>
      <c r="GT548">
        <v>2.69043</v>
      </c>
      <c r="GU548">
        <v>0.147953</v>
      </c>
      <c r="GV548">
        <v>0.153412</v>
      </c>
      <c r="GW548">
        <v>0.106956</v>
      </c>
      <c r="GX548">
        <v>0.09200700000000001</v>
      </c>
      <c r="GY548">
        <v>27087.1</v>
      </c>
      <c r="GZ548">
        <v>26963.1</v>
      </c>
      <c r="HA548">
        <v>29551.9</v>
      </c>
      <c r="HB548">
        <v>29432.4</v>
      </c>
      <c r="HC548">
        <v>34866.1</v>
      </c>
      <c r="HD548">
        <v>35405.4</v>
      </c>
      <c r="HE548">
        <v>41584.3</v>
      </c>
      <c r="HF548">
        <v>41819.8</v>
      </c>
      <c r="HG548">
        <v>1.92655</v>
      </c>
      <c r="HH548">
        <v>1.87418</v>
      </c>
      <c r="HI548">
        <v>0.0887066</v>
      </c>
      <c r="HJ548">
        <v>0</v>
      </c>
      <c r="HK548">
        <v>28.5704</v>
      </c>
      <c r="HL548">
        <v>999.9</v>
      </c>
      <c r="HM548">
        <v>48.1</v>
      </c>
      <c r="HN548">
        <v>31.3</v>
      </c>
      <c r="HO548">
        <v>24.4216</v>
      </c>
      <c r="HP548">
        <v>61.885</v>
      </c>
      <c r="HQ548">
        <v>25.8053</v>
      </c>
      <c r="HR548">
        <v>1</v>
      </c>
      <c r="HS548">
        <v>0.06983490000000001</v>
      </c>
      <c r="HT548">
        <v>-0.43155</v>
      </c>
      <c r="HU548">
        <v>20.3384</v>
      </c>
      <c r="HV548">
        <v>5.21684</v>
      </c>
      <c r="HW548">
        <v>12.0137</v>
      </c>
      <c r="HX548">
        <v>4.98885</v>
      </c>
      <c r="HY548">
        <v>3.2878</v>
      </c>
      <c r="HZ548">
        <v>9999</v>
      </c>
      <c r="IA548">
        <v>9999</v>
      </c>
      <c r="IB548">
        <v>9999</v>
      </c>
      <c r="IC548">
        <v>999.9</v>
      </c>
      <c r="ID548">
        <v>1.86762</v>
      </c>
      <c r="IE548">
        <v>1.8667</v>
      </c>
      <c r="IF548">
        <v>1.866</v>
      </c>
      <c r="IG548">
        <v>1.866</v>
      </c>
      <c r="IH548">
        <v>1.86786</v>
      </c>
      <c r="II548">
        <v>1.87027</v>
      </c>
      <c r="IJ548">
        <v>1.86896</v>
      </c>
      <c r="IK548">
        <v>1.87042</v>
      </c>
      <c r="IL548">
        <v>0</v>
      </c>
      <c r="IM548">
        <v>0</v>
      </c>
      <c r="IN548">
        <v>0</v>
      </c>
      <c r="IO548">
        <v>0</v>
      </c>
      <c r="IP548" t="s">
        <v>443</v>
      </c>
      <c r="IQ548" t="s">
        <v>444</v>
      </c>
      <c r="IR548" t="s">
        <v>445</v>
      </c>
      <c r="IS548" t="s">
        <v>445</v>
      </c>
      <c r="IT548" t="s">
        <v>445</v>
      </c>
      <c r="IU548" t="s">
        <v>445</v>
      </c>
      <c r="IV548">
        <v>0</v>
      </c>
      <c r="IW548">
        <v>100</v>
      </c>
      <c r="IX548">
        <v>100</v>
      </c>
      <c r="IY548">
        <v>0.063</v>
      </c>
      <c r="IZ548">
        <v>0.1532</v>
      </c>
      <c r="JA548">
        <v>0.1520806729546384</v>
      </c>
      <c r="JB548">
        <v>0.0003178419753343253</v>
      </c>
      <c r="JC548">
        <v>-6.012475575984678E-07</v>
      </c>
      <c r="JD548">
        <v>7.594320938325871E-11</v>
      </c>
      <c r="JE548">
        <v>-0.06537213769188976</v>
      </c>
      <c r="JF548">
        <v>-0.002779077146552394</v>
      </c>
      <c r="JG548">
        <v>0.0007843295920201409</v>
      </c>
      <c r="JH548">
        <v>-1.211717912536145E-05</v>
      </c>
      <c r="JI548">
        <v>4</v>
      </c>
      <c r="JJ548">
        <v>2338</v>
      </c>
      <c r="JK548">
        <v>1</v>
      </c>
      <c r="JL548">
        <v>27</v>
      </c>
      <c r="JM548">
        <v>190157.2</v>
      </c>
      <c r="JN548">
        <v>190157.3</v>
      </c>
      <c r="JO548">
        <v>1.84082</v>
      </c>
      <c r="JP548">
        <v>2.2583</v>
      </c>
      <c r="JQ548">
        <v>1.39648</v>
      </c>
      <c r="JR548">
        <v>2.34863</v>
      </c>
      <c r="JS548">
        <v>1.49536</v>
      </c>
      <c r="JT548">
        <v>2.54395</v>
      </c>
      <c r="JU548">
        <v>36.3871</v>
      </c>
      <c r="JV548">
        <v>24.0612</v>
      </c>
      <c r="JW548">
        <v>18</v>
      </c>
      <c r="JX548">
        <v>489.572</v>
      </c>
      <c r="JY548">
        <v>446.679</v>
      </c>
      <c r="JZ548">
        <v>28.964</v>
      </c>
      <c r="KA548">
        <v>28.4878</v>
      </c>
      <c r="KB548">
        <v>30.0003</v>
      </c>
      <c r="KC548">
        <v>28.3059</v>
      </c>
      <c r="KD548">
        <v>28.2365</v>
      </c>
      <c r="KE548">
        <v>36.9646</v>
      </c>
      <c r="KF548">
        <v>23.8305</v>
      </c>
      <c r="KG548">
        <v>51.5223</v>
      </c>
      <c r="KH548">
        <v>28.9515</v>
      </c>
      <c r="KI548">
        <v>874.749</v>
      </c>
      <c r="KJ548">
        <v>20.0304</v>
      </c>
      <c r="KK548">
        <v>100.998</v>
      </c>
      <c r="KL548">
        <v>100.558</v>
      </c>
    </row>
    <row r="549" spans="1:298">
      <c r="A549">
        <v>533</v>
      </c>
      <c r="B549">
        <v>1758656865.1</v>
      </c>
      <c r="C549">
        <v>15239.09999990463</v>
      </c>
      <c r="D549" t="s">
        <v>1515</v>
      </c>
      <c r="E549" t="s">
        <v>1516</v>
      </c>
      <c r="F549">
        <v>5</v>
      </c>
      <c r="G549" t="s">
        <v>1412</v>
      </c>
      <c r="H549" t="s">
        <v>437</v>
      </c>
      <c r="I549" t="s">
        <v>438</v>
      </c>
      <c r="J549">
        <v>1758656857.314285</v>
      </c>
      <c r="K549">
        <f>(L549)/1000</f>
        <v>0</v>
      </c>
      <c r="L549">
        <f>IF(DQ549, AO549, AI549)</f>
        <v>0</v>
      </c>
      <c r="M549">
        <f>IF(DQ549, AJ549, AH549)</f>
        <v>0</v>
      </c>
      <c r="N549">
        <f>DS549 - IF(AV549&gt;1, M549*DM549*100.0/(AX549), 0)</f>
        <v>0</v>
      </c>
      <c r="O549">
        <f>((U549-K549/2)*N549-M549)/(U549+K549/2)</f>
        <v>0</v>
      </c>
      <c r="P549">
        <f>O549*(DZ549+EA549)/1000.0</f>
        <v>0</v>
      </c>
      <c r="Q549">
        <f>(DS549 - IF(AV549&gt;1, M549*DM549*100.0/(AX549), 0))*(DZ549+EA549)/1000.0</f>
        <v>0</v>
      </c>
      <c r="R549">
        <f>2.0/((1/T549-1/S549)+SIGN(T549)*SQRT((1/T549-1/S549)*(1/T549-1/S549) + 4*DN549/((DN549+1)*(DN549+1))*(2*1/T549*1/S549-1/S549*1/S549)))</f>
        <v>0</v>
      </c>
      <c r="S549">
        <f>IF(LEFT(DO549,1)&lt;&gt;"0",IF(LEFT(DO549,1)="1",3.0,DP549),$D$5+$E$5*(EG549*DZ549/($K$5*1000))+$F$5*(EG549*DZ549/($K$5*1000))*MAX(MIN(DM549,$J$5),$I$5)*MAX(MIN(DM549,$J$5),$I$5)+$G$5*MAX(MIN(DM549,$J$5),$I$5)*(EG549*DZ549/($K$5*1000))+$H$5*(EG549*DZ549/($K$5*1000))*(EG549*DZ549/($K$5*1000)))</f>
        <v>0</v>
      </c>
      <c r="T549">
        <f>K549*(1000-(1000*0.61365*exp(17.502*X549/(240.97+X549))/(DZ549+EA549)+DU549)/2)/(1000*0.61365*exp(17.502*X549/(240.97+X549))/(DZ549+EA549)-DU549)</f>
        <v>0</v>
      </c>
      <c r="U549">
        <f>1/((DN549+1)/(R549/1.6)+1/(S549/1.37)) + DN549/((DN549+1)/(R549/1.6) + DN549/(S549/1.37))</f>
        <v>0</v>
      </c>
      <c r="V549">
        <f>(DI549*DL549)</f>
        <v>0</v>
      </c>
      <c r="W549">
        <f>(EB549+(V549+2*0.95*5.67E-8*(((EB549+$B$7)+273)^4-(EB549+273)^4)-44100*K549)/(1.84*29.3*S549+8*0.95*5.67E-8*(EB549+273)^3))</f>
        <v>0</v>
      </c>
      <c r="X549">
        <f>($C$7*EC549+$D$7*ED549+$E$7*W549)</f>
        <v>0</v>
      </c>
      <c r="Y549">
        <f>0.61365*exp(17.502*X549/(240.97+X549))</f>
        <v>0</v>
      </c>
      <c r="Z549">
        <f>(AA549/AB549*100)</f>
        <v>0</v>
      </c>
      <c r="AA549">
        <f>DU549*(DZ549+EA549)/1000</f>
        <v>0</v>
      </c>
      <c r="AB549">
        <f>0.61365*exp(17.502*EB549/(240.97+EB549))</f>
        <v>0</v>
      </c>
      <c r="AC549">
        <f>(Y549-DU549*(DZ549+EA549)/1000)</f>
        <v>0</v>
      </c>
      <c r="AD549">
        <f>(-K549*44100)</f>
        <v>0</v>
      </c>
      <c r="AE549">
        <f>2*29.3*S549*0.92*(EB549-X549)</f>
        <v>0</v>
      </c>
      <c r="AF549">
        <f>2*0.95*5.67E-8*(((EB549+$B$7)+273)^4-(X549+273)^4)</f>
        <v>0</v>
      </c>
      <c r="AG549">
        <f>V549+AF549+AD549+AE549</f>
        <v>0</v>
      </c>
      <c r="AH549">
        <f>DY549*AV549*(DT549-DS549*(1000-AV549*DV549)/(1000-AV549*DU549))/(100*DM549)</f>
        <v>0</v>
      </c>
      <c r="AI549">
        <f>1000*DY549*AV549*(DU549-DV549)/(100*DM549*(1000-AV549*DU549))</f>
        <v>0</v>
      </c>
      <c r="AJ549">
        <f>(AK549 - AL549 - DZ549*1E3/(8.314*(EB549+273.15)) * AN549/DY549 * AM549) * DY549/(100*DM549) * (1000 - DV549)/1000</f>
        <v>0</v>
      </c>
      <c r="AK549">
        <v>876.4999500909753</v>
      </c>
      <c r="AL549">
        <v>830.235012121212</v>
      </c>
      <c r="AM549">
        <v>3.336810351537094</v>
      </c>
      <c r="AN549">
        <v>64.96185093379182</v>
      </c>
      <c r="AO549">
        <f>(AQ549 - AP549 + DZ549*1E3/(8.314*(EB549+273.15)) * AS549/DY549 * AR549) * DY549/(100*DM549) * 1000/(1000 - AQ549)</f>
        <v>0</v>
      </c>
      <c r="AP549">
        <v>19.91730355008891</v>
      </c>
      <c r="AQ549">
        <v>24.22959757575757</v>
      </c>
      <c r="AR549">
        <v>4.176158807546529E-05</v>
      </c>
      <c r="AS549">
        <v>107.1775153864374</v>
      </c>
      <c r="AT549">
        <v>0</v>
      </c>
      <c r="AU549">
        <v>0</v>
      </c>
      <c r="AV549">
        <f>IF(AT549*$H$13&gt;=AX549,1.0,(AX549/(AX549-AT549*$H$13)))</f>
        <v>0</v>
      </c>
      <c r="AW549">
        <f>(AV549-1)*100</f>
        <v>0</v>
      </c>
      <c r="AX549">
        <f>MAX(0,($B$13+$C$13*EG549)/(1+$D$13*EG549)*DZ549/(EB549+273)*$E$13)</f>
        <v>0</v>
      </c>
      <c r="AY549" t="s">
        <v>439</v>
      </c>
      <c r="AZ549" t="s">
        <v>439</v>
      </c>
      <c r="BA549">
        <v>0</v>
      </c>
      <c r="BB549">
        <v>0</v>
      </c>
      <c r="BC549">
        <f>1-BA549/BB549</f>
        <v>0</v>
      </c>
      <c r="BD549">
        <v>0</v>
      </c>
      <c r="BE549" t="s">
        <v>439</v>
      </c>
      <c r="BF549" t="s">
        <v>439</v>
      </c>
      <c r="BG549">
        <v>0</v>
      </c>
      <c r="BH549">
        <v>0</v>
      </c>
      <c r="BI549">
        <f>1-BG549/BH549</f>
        <v>0</v>
      </c>
      <c r="BJ549">
        <v>0.5</v>
      </c>
      <c r="BK549">
        <f>DJ549</f>
        <v>0</v>
      </c>
      <c r="BL549">
        <f>M549</f>
        <v>0</v>
      </c>
      <c r="BM549">
        <f>BI549*BJ549*BK549</f>
        <v>0</v>
      </c>
      <c r="BN549">
        <f>(BL549-BD549)/BK549</f>
        <v>0</v>
      </c>
      <c r="BO549">
        <f>(BB549-BH549)/BH549</f>
        <v>0</v>
      </c>
      <c r="BP549">
        <f>BA549/(BC549+BA549/BH549)</f>
        <v>0</v>
      </c>
      <c r="BQ549" t="s">
        <v>439</v>
      </c>
      <c r="BR549">
        <v>0</v>
      </c>
      <c r="BS549">
        <f>IF(BR549&lt;&gt;0, BR549, BP549)</f>
        <v>0</v>
      </c>
      <c r="BT549">
        <f>1-BS549/BH549</f>
        <v>0</v>
      </c>
      <c r="BU549">
        <f>(BH549-BG549)/(BH549-BS549)</f>
        <v>0</v>
      </c>
      <c r="BV549">
        <f>(BB549-BH549)/(BB549-BS549)</f>
        <v>0</v>
      </c>
      <c r="BW549">
        <f>(BH549-BG549)/(BH549-BA549)</f>
        <v>0</v>
      </c>
      <c r="BX549">
        <f>(BB549-BH549)/(BB549-BA549)</f>
        <v>0</v>
      </c>
      <c r="BY549">
        <f>(BU549*BS549/BG549)</f>
        <v>0</v>
      </c>
      <c r="BZ549">
        <f>(1-BY549)</f>
        <v>0</v>
      </c>
      <c r="DI549">
        <f>$B$11*EH549+$C$11*EI549+$F$11*ET549*(1-EW549)</f>
        <v>0</v>
      </c>
      <c r="DJ549">
        <f>DI549*DK549</f>
        <v>0</v>
      </c>
      <c r="DK549">
        <f>($B$11*$D$9+$C$11*$D$9+$F$11*((FG549+EY549)/MAX(FG549+EY549+FH549, 0.1)*$I$9+FH549/MAX(FG549+EY549+FH549, 0.1)*$J$9))/($B$11+$C$11+$F$11)</f>
        <v>0</v>
      </c>
      <c r="DL549">
        <f>($B$11*$K$9+$C$11*$K$9+$F$11*((FG549+EY549)/MAX(FG549+EY549+FH549, 0.1)*$P$9+FH549/MAX(FG549+EY549+FH549, 0.1)*$Q$9))/($B$11+$C$11+$F$11)</f>
        <v>0</v>
      </c>
      <c r="DM549">
        <v>5.36</v>
      </c>
      <c r="DN549">
        <v>0.5</v>
      </c>
      <c r="DO549" t="s">
        <v>440</v>
      </c>
      <c r="DP549">
        <v>2</v>
      </c>
      <c r="DQ549" t="b">
        <v>1</v>
      </c>
      <c r="DR549">
        <v>1758656857.314285</v>
      </c>
      <c r="DS549">
        <v>786.2371428571429</v>
      </c>
      <c r="DT549">
        <v>843.3034642857144</v>
      </c>
      <c r="DU549">
        <v>24.22535357142857</v>
      </c>
      <c r="DV549">
        <v>19.84605357142857</v>
      </c>
      <c r="DW549">
        <v>786.17</v>
      </c>
      <c r="DX549">
        <v>24.07215357142857</v>
      </c>
      <c r="DY549">
        <v>500.018</v>
      </c>
      <c r="DZ549">
        <v>90.39234999999998</v>
      </c>
      <c r="EA549">
        <v>0.02998222857142857</v>
      </c>
      <c r="EB549">
        <v>30.64451071428571</v>
      </c>
      <c r="EC549">
        <v>30.02349642857143</v>
      </c>
      <c r="ED549">
        <v>999.9000000000002</v>
      </c>
      <c r="EE549">
        <v>0</v>
      </c>
      <c r="EF549">
        <v>0</v>
      </c>
      <c r="EG549">
        <v>9998.466785714287</v>
      </c>
      <c r="EH549">
        <v>0</v>
      </c>
      <c r="EI549">
        <v>11.7193</v>
      </c>
      <c r="EJ549">
        <v>-57.06628928571428</v>
      </c>
      <c r="EK549">
        <v>805.7569999999999</v>
      </c>
      <c r="EL549">
        <v>860.3793928571429</v>
      </c>
      <c r="EM549">
        <v>4.379300714285714</v>
      </c>
      <c r="EN549">
        <v>843.3034642857144</v>
      </c>
      <c r="EO549">
        <v>19.84605357142857</v>
      </c>
      <c r="EP549">
        <v>2.189786071428571</v>
      </c>
      <c r="EQ549">
        <v>1.793931785714286</v>
      </c>
      <c r="ER549">
        <v>18.88778571428572</v>
      </c>
      <c r="ES549">
        <v>15.73395357142857</v>
      </c>
      <c r="ET549">
        <v>1999.995714285714</v>
      </c>
      <c r="EU549">
        <v>0.9799970714285714</v>
      </c>
      <c r="EV549">
        <v>0.02000288571428572</v>
      </c>
      <c r="EW549">
        <v>0</v>
      </c>
      <c r="EX549">
        <v>996.7004642857144</v>
      </c>
      <c r="EY549">
        <v>5.00097</v>
      </c>
      <c r="EZ549">
        <v>20165.22857142857</v>
      </c>
      <c r="FA549">
        <v>16707.51071428571</v>
      </c>
      <c r="FB549">
        <v>40.80314285714285</v>
      </c>
      <c r="FC549">
        <v>41.125</v>
      </c>
      <c r="FD549">
        <v>40.68699999999999</v>
      </c>
      <c r="FE549">
        <v>40.75</v>
      </c>
      <c r="FF549">
        <v>41.38385714285714</v>
      </c>
      <c r="FG549">
        <v>1955.085714285715</v>
      </c>
      <c r="FH549">
        <v>39.91</v>
      </c>
      <c r="FI549">
        <v>0</v>
      </c>
      <c r="FJ549">
        <v>1758656866.2</v>
      </c>
      <c r="FK549">
        <v>0</v>
      </c>
      <c r="FL549">
        <v>996.8525599999999</v>
      </c>
      <c r="FM549">
        <v>21.84769230393128</v>
      </c>
      <c r="FN549">
        <v>446.4615382934736</v>
      </c>
      <c r="FO549">
        <v>20168.188</v>
      </c>
      <c r="FP549">
        <v>15</v>
      </c>
      <c r="FQ549">
        <v>0</v>
      </c>
      <c r="FR549" t="s">
        <v>441</v>
      </c>
      <c r="FS549">
        <v>1747247426.5</v>
      </c>
      <c r="FT549">
        <v>1747247420.5</v>
      </c>
      <c r="FU549">
        <v>0</v>
      </c>
      <c r="FV549">
        <v>1.027</v>
      </c>
      <c r="FW549">
        <v>0.031</v>
      </c>
      <c r="FX549">
        <v>0.02</v>
      </c>
      <c r="FY549">
        <v>0.05</v>
      </c>
      <c r="FZ549">
        <v>420</v>
      </c>
      <c r="GA549">
        <v>16</v>
      </c>
      <c r="GB549">
        <v>0.01</v>
      </c>
      <c r="GC549">
        <v>0.1</v>
      </c>
      <c r="GD549">
        <v>-56.87197804878048</v>
      </c>
      <c r="GE549">
        <v>-3.990014634146345</v>
      </c>
      <c r="GF549">
        <v>0.4063712609342172</v>
      </c>
      <c r="GG549">
        <v>0</v>
      </c>
      <c r="GH549">
        <v>995.6081470588236</v>
      </c>
      <c r="GI549">
        <v>22.31356761978155</v>
      </c>
      <c r="GJ549">
        <v>2.20296960183499</v>
      </c>
      <c r="GK549">
        <v>-1</v>
      </c>
      <c r="GL549">
        <v>4.409326585365854</v>
      </c>
      <c r="GM549">
        <v>-0.6962414634146321</v>
      </c>
      <c r="GN549">
        <v>0.06889804038452815</v>
      </c>
      <c r="GO549">
        <v>0</v>
      </c>
      <c r="GP549">
        <v>0</v>
      </c>
      <c r="GQ549">
        <v>2</v>
      </c>
      <c r="GR549" t="s">
        <v>482</v>
      </c>
      <c r="GS549">
        <v>3.13555</v>
      </c>
      <c r="GT549">
        <v>2.69025</v>
      </c>
      <c r="GU549">
        <v>0.149975</v>
      </c>
      <c r="GV549">
        <v>0.155386</v>
      </c>
      <c r="GW549">
        <v>0.106979</v>
      </c>
      <c r="GX549">
        <v>0.0922443</v>
      </c>
      <c r="GY549">
        <v>27022.4</v>
      </c>
      <c r="GZ549">
        <v>26900.1</v>
      </c>
      <c r="HA549">
        <v>29551.4</v>
      </c>
      <c r="HB549">
        <v>29432.3</v>
      </c>
      <c r="HC549">
        <v>34864.7</v>
      </c>
      <c r="HD549">
        <v>35395.9</v>
      </c>
      <c r="HE549">
        <v>41583.7</v>
      </c>
      <c r="HF549">
        <v>41819.6</v>
      </c>
      <c r="HG549">
        <v>1.92685</v>
      </c>
      <c r="HH549">
        <v>1.87412</v>
      </c>
      <c r="HI549">
        <v>0.0883639</v>
      </c>
      <c r="HJ549">
        <v>0</v>
      </c>
      <c r="HK549">
        <v>28.5746</v>
      </c>
      <c r="HL549">
        <v>999.9</v>
      </c>
      <c r="HM549">
        <v>48.1</v>
      </c>
      <c r="HN549">
        <v>31.3</v>
      </c>
      <c r="HO549">
        <v>24.42</v>
      </c>
      <c r="HP549">
        <v>61.775</v>
      </c>
      <c r="HQ549">
        <v>25.9215</v>
      </c>
      <c r="HR549">
        <v>1</v>
      </c>
      <c r="HS549">
        <v>0.0700229</v>
      </c>
      <c r="HT549">
        <v>-0.463663</v>
      </c>
      <c r="HU549">
        <v>20.3384</v>
      </c>
      <c r="HV549">
        <v>5.21714</v>
      </c>
      <c r="HW549">
        <v>12.0143</v>
      </c>
      <c r="HX549">
        <v>4.98885</v>
      </c>
      <c r="HY549">
        <v>3.2878</v>
      </c>
      <c r="HZ549">
        <v>9999</v>
      </c>
      <c r="IA549">
        <v>9999</v>
      </c>
      <c r="IB549">
        <v>9999</v>
      </c>
      <c r="IC549">
        <v>999.9</v>
      </c>
      <c r="ID549">
        <v>1.8676</v>
      </c>
      <c r="IE549">
        <v>1.86665</v>
      </c>
      <c r="IF549">
        <v>1.866</v>
      </c>
      <c r="IG549">
        <v>1.866</v>
      </c>
      <c r="IH549">
        <v>1.86785</v>
      </c>
      <c r="II549">
        <v>1.87027</v>
      </c>
      <c r="IJ549">
        <v>1.86894</v>
      </c>
      <c r="IK549">
        <v>1.87042</v>
      </c>
      <c r="IL549">
        <v>0</v>
      </c>
      <c r="IM549">
        <v>0</v>
      </c>
      <c r="IN549">
        <v>0</v>
      </c>
      <c r="IO549">
        <v>0</v>
      </c>
      <c r="IP549" t="s">
        <v>443</v>
      </c>
      <c r="IQ549" t="s">
        <v>444</v>
      </c>
      <c r="IR549" t="s">
        <v>445</v>
      </c>
      <c r="IS549" t="s">
        <v>445</v>
      </c>
      <c r="IT549" t="s">
        <v>445</v>
      </c>
      <c r="IU549" t="s">
        <v>445</v>
      </c>
      <c r="IV549">
        <v>0</v>
      </c>
      <c r="IW549">
        <v>100</v>
      </c>
      <c r="IX549">
        <v>100</v>
      </c>
      <c r="IY549">
        <v>0.055</v>
      </c>
      <c r="IZ549">
        <v>0.1532</v>
      </c>
      <c r="JA549">
        <v>0.1520806729546384</v>
      </c>
      <c r="JB549">
        <v>0.0003178419753343253</v>
      </c>
      <c r="JC549">
        <v>-6.012475575984678E-07</v>
      </c>
      <c r="JD549">
        <v>7.594320938325871E-11</v>
      </c>
      <c r="JE549">
        <v>-0.06537213769188976</v>
      </c>
      <c r="JF549">
        <v>-0.002779077146552394</v>
      </c>
      <c r="JG549">
        <v>0.0007843295920201409</v>
      </c>
      <c r="JH549">
        <v>-1.211717912536145E-05</v>
      </c>
      <c r="JI549">
        <v>4</v>
      </c>
      <c r="JJ549">
        <v>2338</v>
      </c>
      <c r="JK549">
        <v>1</v>
      </c>
      <c r="JL549">
        <v>27</v>
      </c>
      <c r="JM549">
        <v>190157.3</v>
      </c>
      <c r="JN549">
        <v>190157.4</v>
      </c>
      <c r="JO549">
        <v>1.87256</v>
      </c>
      <c r="JP549">
        <v>2.26074</v>
      </c>
      <c r="JQ549">
        <v>1.39771</v>
      </c>
      <c r="JR549">
        <v>2.34741</v>
      </c>
      <c r="JS549">
        <v>1.49536</v>
      </c>
      <c r="JT549">
        <v>2.55737</v>
      </c>
      <c r="JU549">
        <v>36.3871</v>
      </c>
      <c r="JV549">
        <v>24.07</v>
      </c>
      <c r="JW549">
        <v>18</v>
      </c>
      <c r="JX549">
        <v>489.777</v>
      </c>
      <c r="JY549">
        <v>446.662</v>
      </c>
      <c r="JZ549">
        <v>28.9399</v>
      </c>
      <c r="KA549">
        <v>28.4902</v>
      </c>
      <c r="KB549">
        <v>30.0003</v>
      </c>
      <c r="KC549">
        <v>28.3079</v>
      </c>
      <c r="KD549">
        <v>28.2384</v>
      </c>
      <c r="KE549">
        <v>37.5136</v>
      </c>
      <c r="KF549">
        <v>23.5468</v>
      </c>
      <c r="KG549">
        <v>51.5223</v>
      </c>
      <c r="KH549">
        <v>28.9365</v>
      </c>
      <c r="KI549">
        <v>888.105</v>
      </c>
      <c r="KJ549">
        <v>20.0843</v>
      </c>
      <c r="KK549">
        <v>100.997</v>
      </c>
      <c r="KL549">
        <v>100.557</v>
      </c>
    </row>
    <row r="550" spans="1:298">
      <c r="A550">
        <v>534</v>
      </c>
      <c r="B550">
        <v>1758656870.1</v>
      </c>
      <c r="C550">
        <v>15244.09999990463</v>
      </c>
      <c r="D550" t="s">
        <v>1517</v>
      </c>
      <c r="E550" t="s">
        <v>1518</v>
      </c>
      <c r="F550">
        <v>5</v>
      </c>
      <c r="G550" t="s">
        <v>1412</v>
      </c>
      <c r="H550" t="s">
        <v>437</v>
      </c>
      <c r="I550" t="s">
        <v>438</v>
      </c>
      <c r="J550">
        <v>1758656862.6</v>
      </c>
      <c r="K550">
        <f>(L550)/1000</f>
        <v>0</v>
      </c>
      <c r="L550">
        <f>IF(DQ550, AO550, AI550)</f>
        <v>0</v>
      </c>
      <c r="M550">
        <f>IF(DQ550, AJ550, AH550)</f>
        <v>0</v>
      </c>
      <c r="N550">
        <f>DS550 - IF(AV550&gt;1, M550*DM550*100.0/(AX550), 0)</f>
        <v>0</v>
      </c>
      <c r="O550">
        <f>((U550-K550/2)*N550-M550)/(U550+K550/2)</f>
        <v>0</v>
      </c>
      <c r="P550">
        <f>O550*(DZ550+EA550)/1000.0</f>
        <v>0</v>
      </c>
      <c r="Q550">
        <f>(DS550 - IF(AV550&gt;1, M550*DM550*100.0/(AX550), 0))*(DZ550+EA550)/1000.0</f>
        <v>0</v>
      </c>
      <c r="R550">
        <f>2.0/((1/T550-1/S550)+SIGN(T550)*SQRT((1/T550-1/S550)*(1/T550-1/S550) + 4*DN550/((DN550+1)*(DN550+1))*(2*1/T550*1/S550-1/S550*1/S550)))</f>
        <v>0</v>
      </c>
      <c r="S550">
        <f>IF(LEFT(DO550,1)&lt;&gt;"0",IF(LEFT(DO550,1)="1",3.0,DP550),$D$5+$E$5*(EG550*DZ550/($K$5*1000))+$F$5*(EG550*DZ550/($K$5*1000))*MAX(MIN(DM550,$J$5),$I$5)*MAX(MIN(DM550,$J$5),$I$5)+$G$5*MAX(MIN(DM550,$J$5),$I$5)*(EG550*DZ550/($K$5*1000))+$H$5*(EG550*DZ550/($K$5*1000))*(EG550*DZ550/($K$5*1000)))</f>
        <v>0</v>
      </c>
      <c r="T550">
        <f>K550*(1000-(1000*0.61365*exp(17.502*X550/(240.97+X550))/(DZ550+EA550)+DU550)/2)/(1000*0.61365*exp(17.502*X550/(240.97+X550))/(DZ550+EA550)-DU550)</f>
        <v>0</v>
      </c>
      <c r="U550">
        <f>1/((DN550+1)/(R550/1.6)+1/(S550/1.37)) + DN550/((DN550+1)/(R550/1.6) + DN550/(S550/1.37))</f>
        <v>0</v>
      </c>
      <c r="V550">
        <f>(DI550*DL550)</f>
        <v>0</v>
      </c>
      <c r="W550">
        <f>(EB550+(V550+2*0.95*5.67E-8*(((EB550+$B$7)+273)^4-(EB550+273)^4)-44100*K550)/(1.84*29.3*S550+8*0.95*5.67E-8*(EB550+273)^3))</f>
        <v>0</v>
      </c>
      <c r="X550">
        <f>($C$7*EC550+$D$7*ED550+$E$7*W550)</f>
        <v>0</v>
      </c>
      <c r="Y550">
        <f>0.61365*exp(17.502*X550/(240.97+X550))</f>
        <v>0</v>
      </c>
      <c r="Z550">
        <f>(AA550/AB550*100)</f>
        <v>0</v>
      </c>
      <c r="AA550">
        <f>DU550*(DZ550+EA550)/1000</f>
        <v>0</v>
      </c>
      <c r="AB550">
        <f>0.61365*exp(17.502*EB550/(240.97+EB550))</f>
        <v>0</v>
      </c>
      <c r="AC550">
        <f>(Y550-DU550*(DZ550+EA550)/1000)</f>
        <v>0</v>
      </c>
      <c r="AD550">
        <f>(-K550*44100)</f>
        <v>0</v>
      </c>
      <c r="AE550">
        <f>2*29.3*S550*0.92*(EB550-X550)</f>
        <v>0</v>
      </c>
      <c r="AF550">
        <f>2*0.95*5.67E-8*(((EB550+$B$7)+273)^4-(X550+273)^4)</f>
        <v>0</v>
      </c>
      <c r="AG550">
        <f>V550+AF550+AD550+AE550</f>
        <v>0</v>
      </c>
      <c r="AH550">
        <f>DY550*AV550*(DT550-DS550*(1000-AV550*DV550)/(1000-AV550*DU550))/(100*DM550)</f>
        <v>0</v>
      </c>
      <c r="AI550">
        <f>1000*DY550*AV550*(DU550-DV550)/(100*DM550*(1000-AV550*DU550))</f>
        <v>0</v>
      </c>
      <c r="AJ550">
        <f>(AK550 - AL550 - DZ550*1E3/(8.314*(EB550+273.15)) * AN550/DY550 * AM550) * DY550/(100*DM550) * (1000 - DV550)/1000</f>
        <v>0</v>
      </c>
      <c r="AK550">
        <v>893.6763999079898</v>
      </c>
      <c r="AL550">
        <v>847.0840606060605</v>
      </c>
      <c r="AM550">
        <v>3.367692940161079</v>
      </c>
      <c r="AN550">
        <v>64.96185093379182</v>
      </c>
      <c r="AO550">
        <f>(AQ550 - AP550 + DZ550*1E3/(8.314*(EB550+273.15)) * AS550/DY550 * AR550) * DY550/(100*DM550) * 1000/(1000 - AQ550)</f>
        <v>0</v>
      </c>
      <c r="AP550">
        <v>19.99129134261652</v>
      </c>
      <c r="AQ550">
        <v>24.24136848484848</v>
      </c>
      <c r="AR550">
        <v>6.437124957096255E-05</v>
      </c>
      <c r="AS550">
        <v>107.1775153864374</v>
      </c>
      <c r="AT550">
        <v>0</v>
      </c>
      <c r="AU550">
        <v>0</v>
      </c>
      <c r="AV550">
        <f>IF(AT550*$H$13&gt;=AX550,1.0,(AX550/(AX550-AT550*$H$13)))</f>
        <v>0</v>
      </c>
      <c r="AW550">
        <f>(AV550-1)*100</f>
        <v>0</v>
      </c>
      <c r="AX550">
        <f>MAX(0,($B$13+$C$13*EG550)/(1+$D$13*EG550)*DZ550/(EB550+273)*$E$13)</f>
        <v>0</v>
      </c>
      <c r="AY550" t="s">
        <v>439</v>
      </c>
      <c r="AZ550" t="s">
        <v>439</v>
      </c>
      <c r="BA550">
        <v>0</v>
      </c>
      <c r="BB550">
        <v>0</v>
      </c>
      <c r="BC550">
        <f>1-BA550/BB550</f>
        <v>0</v>
      </c>
      <c r="BD550">
        <v>0</v>
      </c>
      <c r="BE550" t="s">
        <v>439</v>
      </c>
      <c r="BF550" t="s">
        <v>439</v>
      </c>
      <c r="BG550">
        <v>0</v>
      </c>
      <c r="BH550">
        <v>0</v>
      </c>
      <c r="BI550">
        <f>1-BG550/BH550</f>
        <v>0</v>
      </c>
      <c r="BJ550">
        <v>0.5</v>
      </c>
      <c r="BK550">
        <f>DJ550</f>
        <v>0</v>
      </c>
      <c r="BL550">
        <f>M550</f>
        <v>0</v>
      </c>
      <c r="BM550">
        <f>BI550*BJ550*BK550</f>
        <v>0</v>
      </c>
      <c r="BN550">
        <f>(BL550-BD550)/BK550</f>
        <v>0</v>
      </c>
      <c r="BO550">
        <f>(BB550-BH550)/BH550</f>
        <v>0</v>
      </c>
      <c r="BP550">
        <f>BA550/(BC550+BA550/BH550)</f>
        <v>0</v>
      </c>
      <c r="BQ550" t="s">
        <v>439</v>
      </c>
      <c r="BR550">
        <v>0</v>
      </c>
      <c r="BS550">
        <f>IF(BR550&lt;&gt;0, BR550, BP550)</f>
        <v>0</v>
      </c>
      <c r="BT550">
        <f>1-BS550/BH550</f>
        <v>0</v>
      </c>
      <c r="BU550">
        <f>(BH550-BG550)/(BH550-BS550)</f>
        <v>0</v>
      </c>
      <c r="BV550">
        <f>(BB550-BH550)/(BB550-BS550)</f>
        <v>0</v>
      </c>
      <c r="BW550">
        <f>(BH550-BG550)/(BH550-BA550)</f>
        <v>0</v>
      </c>
      <c r="BX550">
        <f>(BB550-BH550)/(BB550-BA550)</f>
        <v>0</v>
      </c>
      <c r="BY550">
        <f>(BU550*BS550/BG550)</f>
        <v>0</v>
      </c>
      <c r="BZ550">
        <f>(1-BY550)</f>
        <v>0</v>
      </c>
      <c r="DI550">
        <f>$B$11*EH550+$C$11*EI550+$F$11*ET550*(1-EW550)</f>
        <v>0</v>
      </c>
      <c r="DJ550">
        <f>DI550*DK550</f>
        <v>0</v>
      </c>
      <c r="DK550">
        <f>($B$11*$D$9+$C$11*$D$9+$F$11*((FG550+EY550)/MAX(FG550+EY550+FH550, 0.1)*$I$9+FH550/MAX(FG550+EY550+FH550, 0.1)*$J$9))/($B$11+$C$11+$F$11)</f>
        <v>0</v>
      </c>
      <c r="DL550">
        <f>($B$11*$K$9+$C$11*$K$9+$F$11*((FG550+EY550)/MAX(FG550+EY550+FH550, 0.1)*$P$9+FH550/MAX(FG550+EY550+FH550, 0.1)*$Q$9))/($B$11+$C$11+$F$11)</f>
        <v>0</v>
      </c>
      <c r="DM550">
        <v>5.36</v>
      </c>
      <c r="DN550">
        <v>0.5</v>
      </c>
      <c r="DO550" t="s">
        <v>440</v>
      </c>
      <c r="DP550">
        <v>2</v>
      </c>
      <c r="DQ550" t="b">
        <v>1</v>
      </c>
      <c r="DR550">
        <v>1758656862.6</v>
      </c>
      <c r="DS550">
        <v>803.5865185185186</v>
      </c>
      <c r="DT550">
        <v>860.9890370370371</v>
      </c>
      <c r="DU550">
        <v>24.22942222222222</v>
      </c>
      <c r="DV550">
        <v>19.91642592592593</v>
      </c>
      <c r="DW550">
        <v>803.528</v>
      </c>
      <c r="DX550">
        <v>24.07617037037037</v>
      </c>
      <c r="DY550">
        <v>499.9955185185186</v>
      </c>
      <c r="DZ550">
        <v>90.39225185185185</v>
      </c>
      <c r="EA550">
        <v>0.02995332962962963</v>
      </c>
      <c r="EB550">
        <v>30.63527777777777</v>
      </c>
      <c r="EC550">
        <v>30.01681481481481</v>
      </c>
      <c r="ED550">
        <v>999.9000000000001</v>
      </c>
      <c r="EE550">
        <v>0</v>
      </c>
      <c r="EF550">
        <v>0</v>
      </c>
      <c r="EG550">
        <v>9998.175925925925</v>
      </c>
      <c r="EH550">
        <v>0</v>
      </c>
      <c r="EI550">
        <v>11.71971481481481</v>
      </c>
      <c r="EJ550">
        <v>-57.40239999999999</v>
      </c>
      <c r="EK550">
        <v>823.5407407407408</v>
      </c>
      <c r="EL550">
        <v>878.4861111111111</v>
      </c>
      <c r="EM550">
        <v>4.313001111111112</v>
      </c>
      <c r="EN550">
        <v>860.9890370370371</v>
      </c>
      <c r="EO550">
        <v>19.91642592592593</v>
      </c>
      <c r="EP550">
        <v>2.190152222222222</v>
      </c>
      <c r="EQ550">
        <v>1.800291851851852</v>
      </c>
      <c r="ER550">
        <v>18.89045555555555</v>
      </c>
      <c r="ES550">
        <v>15.78925185185185</v>
      </c>
      <c r="ET550">
        <v>1999.997407407408</v>
      </c>
      <c r="EU550">
        <v>0.9799971111111111</v>
      </c>
      <c r="EV550">
        <v>0.02000282592592592</v>
      </c>
      <c r="EW550">
        <v>0</v>
      </c>
      <c r="EX550">
        <v>998.5542962962963</v>
      </c>
      <c r="EY550">
        <v>5.00097</v>
      </c>
      <c r="EZ550">
        <v>20203.82962962963</v>
      </c>
      <c r="FA550">
        <v>16707.52222222222</v>
      </c>
      <c r="FB550">
        <v>40.8051111111111</v>
      </c>
      <c r="FC550">
        <v>41.125</v>
      </c>
      <c r="FD550">
        <v>40.68933333333333</v>
      </c>
      <c r="FE550">
        <v>40.75</v>
      </c>
      <c r="FF550">
        <v>41.39107407407408</v>
      </c>
      <c r="FG550">
        <v>1955.087407407407</v>
      </c>
      <c r="FH550">
        <v>39.91</v>
      </c>
      <c r="FI550">
        <v>0</v>
      </c>
      <c r="FJ550">
        <v>1758656871.6</v>
      </c>
      <c r="FK550">
        <v>0</v>
      </c>
      <c r="FL550">
        <v>998.632076923077</v>
      </c>
      <c r="FM550">
        <v>20.68834188714211</v>
      </c>
      <c r="FN550">
        <v>426.5982904868506</v>
      </c>
      <c r="FO550">
        <v>20205.2</v>
      </c>
      <c r="FP550">
        <v>15</v>
      </c>
      <c r="FQ550">
        <v>0</v>
      </c>
      <c r="FR550" t="s">
        <v>441</v>
      </c>
      <c r="FS550">
        <v>1747247426.5</v>
      </c>
      <c r="FT550">
        <v>1747247420.5</v>
      </c>
      <c r="FU550">
        <v>0</v>
      </c>
      <c r="FV550">
        <v>1.027</v>
      </c>
      <c r="FW550">
        <v>0.031</v>
      </c>
      <c r="FX550">
        <v>0.02</v>
      </c>
      <c r="FY550">
        <v>0.05</v>
      </c>
      <c r="FZ550">
        <v>420</v>
      </c>
      <c r="GA550">
        <v>16</v>
      </c>
      <c r="GB550">
        <v>0.01</v>
      </c>
      <c r="GC550">
        <v>0.1</v>
      </c>
      <c r="GD550">
        <v>-57.21700487804879</v>
      </c>
      <c r="GE550">
        <v>-3.577904529616736</v>
      </c>
      <c r="GF550">
        <v>0.3602105251311091</v>
      </c>
      <c r="GG550">
        <v>0</v>
      </c>
      <c r="GH550">
        <v>997.5745000000001</v>
      </c>
      <c r="GI550">
        <v>21.40365164445659</v>
      </c>
      <c r="GJ550">
        <v>2.117633991177005</v>
      </c>
      <c r="GK550">
        <v>-1</v>
      </c>
      <c r="GL550">
        <v>4.350339024390244</v>
      </c>
      <c r="GM550">
        <v>-0.7477760278745645</v>
      </c>
      <c r="GN550">
        <v>0.07381345613345348</v>
      </c>
      <c r="GO550">
        <v>0</v>
      </c>
      <c r="GP550">
        <v>0</v>
      </c>
      <c r="GQ550">
        <v>2</v>
      </c>
      <c r="GR550" t="s">
        <v>482</v>
      </c>
      <c r="GS550">
        <v>3.13553</v>
      </c>
      <c r="GT550">
        <v>2.69003</v>
      </c>
      <c r="GU550">
        <v>0.151988</v>
      </c>
      <c r="GV550">
        <v>0.157347</v>
      </c>
      <c r="GW550">
        <v>0.107016</v>
      </c>
      <c r="GX550">
        <v>0.0925062</v>
      </c>
      <c r="GY550">
        <v>26958.2</v>
      </c>
      <c r="GZ550">
        <v>26837.8</v>
      </c>
      <c r="HA550">
        <v>29551.2</v>
      </c>
      <c r="HB550">
        <v>29432.5</v>
      </c>
      <c r="HC550">
        <v>34863</v>
      </c>
      <c r="HD550">
        <v>35385.8</v>
      </c>
      <c r="HE550">
        <v>41583.4</v>
      </c>
      <c r="HF550">
        <v>41819.9</v>
      </c>
      <c r="HG550">
        <v>1.9266</v>
      </c>
      <c r="HH550">
        <v>1.8741</v>
      </c>
      <c r="HI550">
        <v>0.0878423</v>
      </c>
      <c r="HJ550">
        <v>0</v>
      </c>
      <c r="HK550">
        <v>28.5783</v>
      </c>
      <c r="HL550">
        <v>999.9</v>
      </c>
      <c r="HM550">
        <v>48.1</v>
      </c>
      <c r="HN550">
        <v>31.3</v>
      </c>
      <c r="HO550">
        <v>24.4206</v>
      </c>
      <c r="HP550">
        <v>62.145</v>
      </c>
      <c r="HQ550">
        <v>25.8494</v>
      </c>
      <c r="HR550">
        <v>1</v>
      </c>
      <c r="HS550">
        <v>0.07031</v>
      </c>
      <c r="HT550">
        <v>-0.488853</v>
      </c>
      <c r="HU550">
        <v>20.3382</v>
      </c>
      <c r="HV550">
        <v>5.21699</v>
      </c>
      <c r="HW550">
        <v>12.0137</v>
      </c>
      <c r="HX550">
        <v>4.9888</v>
      </c>
      <c r="HY550">
        <v>3.28778</v>
      </c>
      <c r="HZ550">
        <v>9999</v>
      </c>
      <c r="IA550">
        <v>9999</v>
      </c>
      <c r="IB550">
        <v>9999</v>
      </c>
      <c r="IC550">
        <v>999.9</v>
      </c>
      <c r="ID550">
        <v>1.86763</v>
      </c>
      <c r="IE550">
        <v>1.86669</v>
      </c>
      <c r="IF550">
        <v>1.86601</v>
      </c>
      <c r="IG550">
        <v>1.866</v>
      </c>
      <c r="IH550">
        <v>1.86785</v>
      </c>
      <c r="II550">
        <v>1.87027</v>
      </c>
      <c r="IJ550">
        <v>1.86895</v>
      </c>
      <c r="IK550">
        <v>1.87042</v>
      </c>
      <c r="IL550">
        <v>0</v>
      </c>
      <c r="IM550">
        <v>0</v>
      </c>
      <c r="IN550">
        <v>0</v>
      </c>
      <c r="IO550">
        <v>0</v>
      </c>
      <c r="IP550" t="s">
        <v>443</v>
      </c>
      <c r="IQ550" t="s">
        <v>444</v>
      </c>
      <c r="IR550" t="s">
        <v>445</v>
      </c>
      <c r="IS550" t="s">
        <v>445</v>
      </c>
      <c r="IT550" t="s">
        <v>445</v>
      </c>
      <c r="IU550" t="s">
        <v>445</v>
      </c>
      <c r="IV550">
        <v>0</v>
      </c>
      <c r="IW550">
        <v>100</v>
      </c>
      <c r="IX550">
        <v>100</v>
      </c>
      <c r="IY550">
        <v>0.046</v>
      </c>
      <c r="IZ550">
        <v>0.1534</v>
      </c>
      <c r="JA550">
        <v>0.1520806729546384</v>
      </c>
      <c r="JB550">
        <v>0.0003178419753343253</v>
      </c>
      <c r="JC550">
        <v>-6.012475575984678E-07</v>
      </c>
      <c r="JD550">
        <v>7.594320938325871E-11</v>
      </c>
      <c r="JE550">
        <v>-0.06537213769188976</v>
      </c>
      <c r="JF550">
        <v>-0.002779077146552394</v>
      </c>
      <c r="JG550">
        <v>0.0007843295920201409</v>
      </c>
      <c r="JH550">
        <v>-1.211717912536145E-05</v>
      </c>
      <c r="JI550">
        <v>4</v>
      </c>
      <c r="JJ550">
        <v>2338</v>
      </c>
      <c r="JK550">
        <v>1</v>
      </c>
      <c r="JL550">
        <v>27</v>
      </c>
      <c r="JM550">
        <v>190157.4</v>
      </c>
      <c r="JN550">
        <v>190157.5</v>
      </c>
      <c r="JO550">
        <v>1.89819</v>
      </c>
      <c r="JP550">
        <v>2.2644</v>
      </c>
      <c r="JQ550">
        <v>1.39771</v>
      </c>
      <c r="JR550">
        <v>2.34741</v>
      </c>
      <c r="JS550">
        <v>1.49536</v>
      </c>
      <c r="JT550">
        <v>2.55127</v>
      </c>
      <c r="JU550">
        <v>36.3871</v>
      </c>
      <c r="JV550">
        <v>24.0525</v>
      </c>
      <c r="JW550">
        <v>18</v>
      </c>
      <c r="JX550">
        <v>489.628</v>
      </c>
      <c r="JY550">
        <v>446.66</v>
      </c>
      <c r="JZ550">
        <v>28.9263</v>
      </c>
      <c r="KA550">
        <v>28.4924</v>
      </c>
      <c r="KB550">
        <v>30.0003</v>
      </c>
      <c r="KC550">
        <v>28.3091</v>
      </c>
      <c r="KD550">
        <v>28.2401</v>
      </c>
      <c r="KE550">
        <v>38.1167</v>
      </c>
      <c r="KF550">
        <v>23.5468</v>
      </c>
      <c r="KG550">
        <v>51.5223</v>
      </c>
      <c r="KH550">
        <v>28.9217</v>
      </c>
      <c r="KI550">
        <v>908.145</v>
      </c>
      <c r="KJ550">
        <v>20.1316</v>
      </c>
      <c r="KK550">
        <v>100.996</v>
      </c>
      <c r="KL550">
        <v>100.558</v>
      </c>
    </row>
    <row r="551" spans="1:298">
      <c r="A551">
        <v>535</v>
      </c>
      <c r="B551">
        <v>1758656875.1</v>
      </c>
      <c r="C551">
        <v>15249.09999990463</v>
      </c>
      <c r="D551" t="s">
        <v>1519</v>
      </c>
      <c r="E551" t="s">
        <v>1520</v>
      </c>
      <c r="F551">
        <v>5</v>
      </c>
      <c r="G551" t="s">
        <v>1412</v>
      </c>
      <c r="H551" t="s">
        <v>437</v>
      </c>
      <c r="I551" t="s">
        <v>438</v>
      </c>
      <c r="J551">
        <v>1758656867.314285</v>
      </c>
      <c r="K551">
        <f>(L551)/1000</f>
        <v>0</v>
      </c>
      <c r="L551">
        <f>IF(DQ551, AO551, AI551)</f>
        <v>0</v>
      </c>
      <c r="M551">
        <f>IF(DQ551, AJ551, AH551)</f>
        <v>0</v>
      </c>
      <c r="N551">
        <f>DS551 - IF(AV551&gt;1, M551*DM551*100.0/(AX551), 0)</f>
        <v>0</v>
      </c>
      <c r="O551">
        <f>((U551-K551/2)*N551-M551)/(U551+K551/2)</f>
        <v>0</v>
      </c>
      <c r="P551">
        <f>O551*(DZ551+EA551)/1000.0</f>
        <v>0</v>
      </c>
      <c r="Q551">
        <f>(DS551 - IF(AV551&gt;1, M551*DM551*100.0/(AX551), 0))*(DZ551+EA551)/1000.0</f>
        <v>0</v>
      </c>
      <c r="R551">
        <f>2.0/((1/T551-1/S551)+SIGN(T551)*SQRT((1/T551-1/S551)*(1/T551-1/S551) + 4*DN551/((DN551+1)*(DN551+1))*(2*1/T551*1/S551-1/S551*1/S551)))</f>
        <v>0</v>
      </c>
      <c r="S551">
        <f>IF(LEFT(DO551,1)&lt;&gt;"0",IF(LEFT(DO551,1)="1",3.0,DP551),$D$5+$E$5*(EG551*DZ551/($K$5*1000))+$F$5*(EG551*DZ551/($K$5*1000))*MAX(MIN(DM551,$J$5),$I$5)*MAX(MIN(DM551,$J$5),$I$5)+$G$5*MAX(MIN(DM551,$J$5),$I$5)*(EG551*DZ551/($K$5*1000))+$H$5*(EG551*DZ551/($K$5*1000))*(EG551*DZ551/($K$5*1000)))</f>
        <v>0</v>
      </c>
      <c r="T551">
        <f>K551*(1000-(1000*0.61365*exp(17.502*X551/(240.97+X551))/(DZ551+EA551)+DU551)/2)/(1000*0.61365*exp(17.502*X551/(240.97+X551))/(DZ551+EA551)-DU551)</f>
        <v>0</v>
      </c>
      <c r="U551">
        <f>1/((DN551+1)/(R551/1.6)+1/(S551/1.37)) + DN551/((DN551+1)/(R551/1.6) + DN551/(S551/1.37))</f>
        <v>0</v>
      </c>
      <c r="V551">
        <f>(DI551*DL551)</f>
        <v>0</v>
      </c>
      <c r="W551">
        <f>(EB551+(V551+2*0.95*5.67E-8*(((EB551+$B$7)+273)^4-(EB551+273)^4)-44100*K551)/(1.84*29.3*S551+8*0.95*5.67E-8*(EB551+273)^3))</f>
        <v>0</v>
      </c>
      <c r="X551">
        <f>($C$7*EC551+$D$7*ED551+$E$7*W551)</f>
        <v>0</v>
      </c>
      <c r="Y551">
        <f>0.61365*exp(17.502*X551/(240.97+X551))</f>
        <v>0</v>
      </c>
      <c r="Z551">
        <f>(AA551/AB551*100)</f>
        <v>0</v>
      </c>
      <c r="AA551">
        <f>DU551*(DZ551+EA551)/1000</f>
        <v>0</v>
      </c>
      <c r="AB551">
        <f>0.61365*exp(17.502*EB551/(240.97+EB551))</f>
        <v>0</v>
      </c>
      <c r="AC551">
        <f>(Y551-DU551*(DZ551+EA551)/1000)</f>
        <v>0</v>
      </c>
      <c r="AD551">
        <f>(-K551*44100)</f>
        <v>0</v>
      </c>
      <c r="AE551">
        <f>2*29.3*S551*0.92*(EB551-X551)</f>
        <v>0</v>
      </c>
      <c r="AF551">
        <f>2*0.95*5.67E-8*(((EB551+$B$7)+273)^4-(X551+273)^4)</f>
        <v>0</v>
      </c>
      <c r="AG551">
        <f>V551+AF551+AD551+AE551</f>
        <v>0</v>
      </c>
      <c r="AH551">
        <f>DY551*AV551*(DT551-DS551*(1000-AV551*DV551)/(1000-AV551*DU551))/(100*DM551)</f>
        <v>0</v>
      </c>
      <c r="AI551">
        <f>1000*DY551*AV551*(DU551-DV551)/(100*DM551*(1000-AV551*DU551))</f>
        <v>0</v>
      </c>
      <c r="AJ551">
        <f>(AK551 - AL551 - DZ551*1E3/(8.314*(EB551+273.15)) * AN551/DY551 * AM551) * DY551/(100*DM551) * (1000 - DV551)/1000</f>
        <v>0</v>
      </c>
      <c r="AK551">
        <v>910.9213938316483</v>
      </c>
      <c r="AL551">
        <v>863.9791393939391</v>
      </c>
      <c r="AM551">
        <v>3.369746913615538</v>
      </c>
      <c r="AN551">
        <v>64.96185093379182</v>
      </c>
      <c r="AO551">
        <f>(AQ551 - AP551 + DZ551*1E3/(8.314*(EB551+273.15)) * AS551/DY551 * AR551) * DY551/(100*DM551) * 1000/(1000 - AQ551)</f>
        <v>0</v>
      </c>
      <c r="AP551">
        <v>20.04448161449728</v>
      </c>
      <c r="AQ551">
        <v>24.25457393939394</v>
      </c>
      <c r="AR551">
        <v>6.874798855999319E-05</v>
      </c>
      <c r="AS551">
        <v>107.1775153864374</v>
      </c>
      <c r="AT551">
        <v>0</v>
      </c>
      <c r="AU551">
        <v>0</v>
      </c>
      <c r="AV551">
        <f>IF(AT551*$H$13&gt;=AX551,1.0,(AX551/(AX551-AT551*$H$13)))</f>
        <v>0</v>
      </c>
      <c r="AW551">
        <f>(AV551-1)*100</f>
        <v>0</v>
      </c>
      <c r="AX551">
        <f>MAX(0,($B$13+$C$13*EG551)/(1+$D$13*EG551)*DZ551/(EB551+273)*$E$13)</f>
        <v>0</v>
      </c>
      <c r="AY551" t="s">
        <v>439</v>
      </c>
      <c r="AZ551" t="s">
        <v>439</v>
      </c>
      <c r="BA551">
        <v>0</v>
      </c>
      <c r="BB551">
        <v>0</v>
      </c>
      <c r="BC551">
        <f>1-BA551/BB551</f>
        <v>0</v>
      </c>
      <c r="BD551">
        <v>0</v>
      </c>
      <c r="BE551" t="s">
        <v>439</v>
      </c>
      <c r="BF551" t="s">
        <v>439</v>
      </c>
      <c r="BG551">
        <v>0</v>
      </c>
      <c r="BH551">
        <v>0</v>
      </c>
      <c r="BI551">
        <f>1-BG551/BH551</f>
        <v>0</v>
      </c>
      <c r="BJ551">
        <v>0.5</v>
      </c>
      <c r="BK551">
        <f>DJ551</f>
        <v>0</v>
      </c>
      <c r="BL551">
        <f>M551</f>
        <v>0</v>
      </c>
      <c r="BM551">
        <f>BI551*BJ551*BK551</f>
        <v>0</v>
      </c>
      <c r="BN551">
        <f>(BL551-BD551)/BK551</f>
        <v>0</v>
      </c>
      <c r="BO551">
        <f>(BB551-BH551)/BH551</f>
        <v>0</v>
      </c>
      <c r="BP551">
        <f>BA551/(BC551+BA551/BH551)</f>
        <v>0</v>
      </c>
      <c r="BQ551" t="s">
        <v>439</v>
      </c>
      <c r="BR551">
        <v>0</v>
      </c>
      <c r="BS551">
        <f>IF(BR551&lt;&gt;0, BR551, BP551)</f>
        <v>0</v>
      </c>
      <c r="BT551">
        <f>1-BS551/BH551</f>
        <v>0</v>
      </c>
      <c r="BU551">
        <f>(BH551-BG551)/(BH551-BS551)</f>
        <v>0</v>
      </c>
      <c r="BV551">
        <f>(BB551-BH551)/(BB551-BS551)</f>
        <v>0</v>
      </c>
      <c r="BW551">
        <f>(BH551-BG551)/(BH551-BA551)</f>
        <v>0</v>
      </c>
      <c r="BX551">
        <f>(BB551-BH551)/(BB551-BA551)</f>
        <v>0</v>
      </c>
      <c r="BY551">
        <f>(BU551*BS551/BG551)</f>
        <v>0</v>
      </c>
      <c r="BZ551">
        <f>(1-BY551)</f>
        <v>0</v>
      </c>
      <c r="DI551">
        <f>$B$11*EH551+$C$11*EI551+$F$11*ET551*(1-EW551)</f>
        <v>0</v>
      </c>
      <c r="DJ551">
        <f>DI551*DK551</f>
        <v>0</v>
      </c>
      <c r="DK551">
        <f>($B$11*$D$9+$C$11*$D$9+$F$11*((FG551+EY551)/MAX(FG551+EY551+FH551, 0.1)*$I$9+FH551/MAX(FG551+EY551+FH551, 0.1)*$J$9))/($B$11+$C$11+$F$11)</f>
        <v>0</v>
      </c>
      <c r="DL551">
        <f>($B$11*$K$9+$C$11*$K$9+$F$11*((FG551+EY551)/MAX(FG551+EY551+FH551, 0.1)*$P$9+FH551/MAX(FG551+EY551+FH551, 0.1)*$Q$9))/($B$11+$C$11+$F$11)</f>
        <v>0</v>
      </c>
      <c r="DM551">
        <v>5.36</v>
      </c>
      <c r="DN551">
        <v>0.5</v>
      </c>
      <c r="DO551" t="s">
        <v>440</v>
      </c>
      <c r="DP551">
        <v>2</v>
      </c>
      <c r="DQ551" t="b">
        <v>1</v>
      </c>
      <c r="DR551">
        <v>1758656867.314285</v>
      </c>
      <c r="DS551">
        <v>819.076392857143</v>
      </c>
      <c r="DT551">
        <v>876.7925000000001</v>
      </c>
      <c r="DU551">
        <v>24.23691428571428</v>
      </c>
      <c r="DV551">
        <v>19.97708214285714</v>
      </c>
      <c r="DW551">
        <v>819.0256428571428</v>
      </c>
      <c r="DX551">
        <v>24.08356071428571</v>
      </c>
      <c r="DY551">
        <v>499.9954642857143</v>
      </c>
      <c r="DZ551">
        <v>90.39179999999998</v>
      </c>
      <c r="EA551">
        <v>0.02992393928571429</v>
      </c>
      <c r="EB551">
        <v>30.62708928571429</v>
      </c>
      <c r="EC551">
        <v>30.00987142857142</v>
      </c>
      <c r="ED551">
        <v>999.9000000000002</v>
      </c>
      <c r="EE551">
        <v>0</v>
      </c>
      <c r="EF551">
        <v>0</v>
      </c>
      <c r="EG551">
        <v>10000.94571428571</v>
      </c>
      <c r="EH551">
        <v>0</v>
      </c>
      <c r="EI551">
        <v>11.7228</v>
      </c>
      <c r="EJ551">
        <v>-57.71608571428571</v>
      </c>
      <c r="EK551">
        <v>839.4216071428571</v>
      </c>
      <c r="EL551">
        <v>894.666142857143</v>
      </c>
      <c r="EM551">
        <v>4.259841785714285</v>
      </c>
      <c r="EN551">
        <v>876.7925000000001</v>
      </c>
      <c r="EO551">
        <v>19.97708214285714</v>
      </c>
      <c r="EP551">
        <v>2.190818571428572</v>
      </c>
      <c r="EQ551">
        <v>1.805764642857143</v>
      </c>
      <c r="ER551">
        <v>18.895325</v>
      </c>
      <c r="ES551">
        <v>15.83671071428571</v>
      </c>
      <c r="ET551">
        <v>2000.009285714286</v>
      </c>
      <c r="EU551">
        <v>0.9799972142857142</v>
      </c>
      <c r="EV551">
        <v>0.02000266785714286</v>
      </c>
      <c r="EW551">
        <v>0</v>
      </c>
      <c r="EX551">
        <v>1000.162464285714</v>
      </c>
      <c r="EY551">
        <v>5.00097</v>
      </c>
      <c r="EZ551">
        <v>20236.74642857143</v>
      </c>
      <c r="FA551">
        <v>16707.62857142857</v>
      </c>
      <c r="FB551">
        <v>40.80314285714285</v>
      </c>
      <c r="FC551">
        <v>41.125</v>
      </c>
      <c r="FD551">
        <v>40.68924999999999</v>
      </c>
      <c r="FE551">
        <v>40.75</v>
      </c>
      <c r="FF551">
        <v>41.39492857142857</v>
      </c>
      <c r="FG551">
        <v>1955.099285714286</v>
      </c>
      <c r="FH551">
        <v>39.91</v>
      </c>
      <c r="FI551">
        <v>0</v>
      </c>
      <c r="FJ551">
        <v>1758656876.4</v>
      </c>
      <c r="FK551">
        <v>0</v>
      </c>
      <c r="FL551">
        <v>1000.258038461538</v>
      </c>
      <c r="FM551">
        <v>19.53193162066321</v>
      </c>
      <c r="FN551">
        <v>406.6461537658147</v>
      </c>
      <c r="FO551">
        <v>20238.39230769231</v>
      </c>
      <c r="FP551">
        <v>15</v>
      </c>
      <c r="FQ551">
        <v>0</v>
      </c>
      <c r="FR551" t="s">
        <v>441</v>
      </c>
      <c r="FS551">
        <v>1747247426.5</v>
      </c>
      <c r="FT551">
        <v>1747247420.5</v>
      </c>
      <c r="FU551">
        <v>0</v>
      </c>
      <c r="FV551">
        <v>1.027</v>
      </c>
      <c r="FW551">
        <v>0.031</v>
      </c>
      <c r="FX551">
        <v>0.02</v>
      </c>
      <c r="FY551">
        <v>0.05</v>
      </c>
      <c r="FZ551">
        <v>420</v>
      </c>
      <c r="GA551">
        <v>16</v>
      </c>
      <c r="GB551">
        <v>0.01</v>
      </c>
      <c r="GC551">
        <v>0.1</v>
      </c>
      <c r="GD551">
        <v>-57.46683902439025</v>
      </c>
      <c r="GE551">
        <v>-4.061782578397321</v>
      </c>
      <c r="GF551">
        <v>0.4054012585430847</v>
      </c>
      <c r="GG551">
        <v>0</v>
      </c>
      <c r="GH551">
        <v>999.0445588235294</v>
      </c>
      <c r="GI551">
        <v>19.95222308170891</v>
      </c>
      <c r="GJ551">
        <v>1.974618029945753</v>
      </c>
      <c r="GK551">
        <v>-1</v>
      </c>
      <c r="GL551">
        <v>4.302758536585364</v>
      </c>
      <c r="GM551">
        <v>-0.7225206271777044</v>
      </c>
      <c r="GN551">
        <v>0.07155014150285052</v>
      </c>
      <c r="GO551">
        <v>0</v>
      </c>
      <c r="GP551">
        <v>0</v>
      </c>
      <c r="GQ551">
        <v>2</v>
      </c>
      <c r="GR551" t="s">
        <v>482</v>
      </c>
      <c r="GS551">
        <v>3.13567</v>
      </c>
      <c r="GT551">
        <v>2.69034</v>
      </c>
      <c r="GU551">
        <v>0.153982</v>
      </c>
      <c r="GV551">
        <v>0.159315</v>
      </c>
      <c r="GW551">
        <v>0.107053</v>
      </c>
      <c r="GX551">
        <v>0.092609</v>
      </c>
      <c r="GY551">
        <v>26894.4</v>
      </c>
      <c r="GZ551">
        <v>26775.5</v>
      </c>
      <c r="HA551">
        <v>29550.9</v>
      </c>
      <c r="HB551">
        <v>29432.9</v>
      </c>
      <c r="HC551">
        <v>34861.1</v>
      </c>
      <c r="HD551">
        <v>35382.2</v>
      </c>
      <c r="HE551">
        <v>41582.7</v>
      </c>
      <c r="HF551">
        <v>41820.4</v>
      </c>
      <c r="HG551">
        <v>1.92647</v>
      </c>
      <c r="HH551">
        <v>1.87398</v>
      </c>
      <c r="HI551">
        <v>0.0866875</v>
      </c>
      <c r="HJ551">
        <v>0</v>
      </c>
      <c r="HK551">
        <v>28.5813</v>
      </c>
      <c r="HL551">
        <v>999.9</v>
      </c>
      <c r="HM551">
        <v>48.1</v>
      </c>
      <c r="HN551">
        <v>31.3</v>
      </c>
      <c r="HO551">
        <v>24.4198</v>
      </c>
      <c r="HP551">
        <v>62.095</v>
      </c>
      <c r="HQ551">
        <v>25.7131</v>
      </c>
      <c r="HR551">
        <v>1</v>
      </c>
      <c r="HS551">
        <v>0.07031</v>
      </c>
      <c r="HT551">
        <v>-0.497312</v>
      </c>
      <c r="HU551">
        <v>20.3382</v>
      </c>
      <c r="HV551">
        <v>5.21744</v>
      </c>
      <c r="HW551">
        <v>12.014</v>
      </c>
      <c r="HX551">
        <v>4.9891</v>
      </c>
      <c r="HY551">
        <v>3.28788</v>
      </c>
      <c r="HZ551">
        <v>9999</v>
      </c>
      <c r="IA551">
        <v>9999</v>
      </c>
      <c r="IB551">
        <v>9999</v>
      </c>
      <c r="IC551">
        <v>999.9</v>
      </c>
      <c r="ID551">
        <v>1.86758</v>
      </c>
      <c r="IE551">
        <v>1.86669</v>
      </c>
      <c r="IF551">
        <v>1.86602</v>
      </c>
      <c r="IG551">
        <v>1.866</v>
      </c>
      <c r="IH551">
        <v>1.86785</v>
      </c>
      <c r="II551">
        <v>1.87027</v>
      </c>
      <c r="IJ551">
        <v>1.86896</v>
      </c>
      <c r="IK551">
        <v>1.87042</v>
      </c>
      <c r="IL551">
        <v>0</v>
      </c>
      <c r="IM551">
        <v>0</v>
      </c>
      <c r="IN551">
        <v>0</v>
      </c>
      <c r="IO551">
        <v>0</v>
      </c>
      <c r="IP551" t="s">
        <v>443</v>
      </c>
      <c r="IQ551" t="s">
        <v>444</v>
      </c>
      <c r="IR551" t="s">
        <v>445</v>
      </c>
      <c r="IS551" t="s">
        <v>445</v>
      </c>
      <c r="IT551" t="s">
        <v>445</v>
      </c>
      <c r="IU551" t="s">
        <v>445</v>
      </c>
      <c r="IV551">
        <v>0</v>
      </c>
      <c r="IW551">
        <v>100</v>
      </c>
      <c r="IX551">
        <v>100</v>
      </c>
      <c r="IY551">
        <v>0.037</v>
      </c>
      <c r="IZ551">
        <v>0.1536</v>
      </c>
      <c r="JA551">
        <v>0.1520806729546384</v>
      </c>
      <c r="JB551">
        <v>0.0003178419753343253</v>
      </c>
      <c r="JC551">
        <v>-6.012475575984678E-07</v>
      </c>
      <c r="JD551">
        <v>7.594320938325871E-11</v>
      </c>
      <c r="JE551">
        <v>-0.06537213769188976</v>
      </c>
      <c r="JF551">
        <v>-0.002779077146552394</v>
      </c>
      <c r="JG551">
        <v>0.0007843295920201409</v>
      </c>
      <c r="JH551">
        <v>-1.211717912536145E-05</v>
      </c>
      <c r="JI551">
        <v>4</v>
      </c>
      <c r="JJ551">
        <v>2338</v>
      </c>
      <c r="JK551">
        <v>1</v>
      </c>
      <c r="JL551">
        <v>27</v>
      </c>
      <c r="JM551">
        <v>190157.5</v>
      </c>
      <c r="JN551">
        <v>190157.6</v>
      </c>
      <c r="JO551">
        <v>1.92871</v>
      </c>
      <c r="JP551">
        <v>2.24609</v>
      </c>
      <c r="JQ551">
        <v>1.39648</v>
      </c>
      <c r="JR551">
        <v>2.34741</v>
      </c>
      <c r="JS551">
        <v>1.49536</v>
      </c>
      <c r="JT551">
        <v>2.66113</v>
      </c>
      <c r="JU551">
        <v>36.3871</v>
      </c>
      <c r="JV551">
        <v>24.07</v>
      </c>
      <c r="JW551">
        <v>18</v>
      </c>
      <c r="JX551">
        <v>489.565</v>
      </c>
      <c r="JY551">
        <v>446.592</v>
      </c>
      <c r="JZ551">
        <v>28.9161</v>
      </c>
      <c r="KA551">
        <v>28.4948</v>
      </c>
      <c r="KB551">
        <v>30.0001</v>
      </c>
      <c r="KC551">
        <v>28.3109</v>
      </c>
      <c r="KD551">
        <v>28.2412</v>
      </c>
      <c r="KE551">
        <v>38.6544</v>
      </c>
      <c r="KF551">
        <v>23.2675</v>
      </c>
      <c r="KG551">
        <v>51.5223</v>
      </c>
      <c r="KH551">
        <v>28.9192</v>
      </c>
      <c r="KI551">
        <v>921.502</v>
      </c>
      <c r="KJ551">
        <v>20.1773</v>
      </c>
      <c r="KK551">
        <v>100.995</v>
      </c>
      <c r="KL551">
        <v>100.559</v>
      </c>
    </row>
    <row r="552" spans="1:298">
      <c r="A552">
        <v>536</v>
      </c>
      <c r="B552">
        <v>1758656880.1</v>
      </c>
      <c r="C552">
        <v>15254.09999990463</v>
      </c>
      <c r="D552" t="s">
        <v>1521</v>
      </c>
      <c r="E552" t="s">
        <v>1522</v>
      </c>
      <c r="F552">
        <v>5</v>
      </c>
      <c r="G552" t="s">
        <v>1412</v>
      </c>
      <c r="H552" t="s">
        <v>437</v>
      </c>
      <c r="I552" t="s">
        <v>438</v>
      </c>
      <c r="J552">
        <v>1758656872.6</v>
      </c>
      <c r="K552">
        <f>(L552)/1000</f>
        <v>0</v>
      </c>
      <c r="L552">
        <f>IF(DQ552, AO552, AI552)</f>
        <v>0</v>
      </c>
      <c r="M552">
        <f>IF(DQ552, AJ552, AH552)</f>
        <v>0</v>
      </c>
      <c r="N552">
        <f>DS552 - IF(AV552&gt;1, M552*DM552*100.0/(AX552), 0)</f>
        <v>0</v>
      </c>
      <c r="O552">
        <f>((U552-K552/2)*N552-M552)/(U552+K552/2)</f>
        <v>0</v>
      </c>
      <c r="P552">
        <f>O552*(DZ552+EA552)/1000.0</f>
        <v>0</v>
      </c>
      <c r="Q552">
        <f>(DS552 - IF(AV552&gt;1, M552*DM552*100.0/(AX552), 0))*(DZ552+EA552)/1000.0</f>
        <v>0</v>
      </c>
      <c r="R552">
        <f>2.0/((1/T552-1/S552)+SIGN(T552)*SQRT((1/T552-1/S552)*(1/T552-1/S552) + 4*DN552/((DN552+1)*(DN552+1))*(2*1/T552*1/S552-1/S552*1/S552)))</f>
        <v>0</v>
      </c>
      <c r="S552">
        <f>IF(LEFT(DO552,1)&lt;&gt;"0",IF(LEFT(DO552,1)="1",3.0,DP552),$D$5+$E$5*(EG552*DZ552/($K$5*1000))+$F$5*(EG552*DZ552/($K$5*1000))*MAX(MIN(DM552,$J$5),$I$5)*MAX(MIN(DM552,$J$5),$I$5)+$G$5*MAX(MIN(DM552,$J$5),$I$5)*(EG552*DZ552/($K$5*1000))+$H$5*(EG552*DZ552/($K$5*1000))*(EG552*DZ552/($K$5*1000)))</f>
        <v>0</v>
      </c>
      <c r="T552">
        <f>K552*(1000-(1000*0.61365*exp(17.502*X552/(240.97+X552))/(DZ552+EA552)+DU552)/2)/(1000*0.61365*exp(17.502*X552/(240.97+X552))/(DZ552+EA552)-DU552)</f>
        <v>0</v>
      </c>
      <c r="U552">
        <f>1/((DN552+1)/(R552/1.6)+1/(S552/1.37)) + DN552/((DN552+1)/(R552/1.6) + DN552/(S552/1.37))</f>
        <v>0</v>
      </c>
      <c r="V552">
        <f>(DI552*DL552)</f>
        <v>0</v>
      </c>
      <c r="W552">
        <f>(EB552+(V552+2*0.95*5.67E-8*(((EB552+$B$7)+273)^4-(EB552+273)^4)-44100*K552)/(1.84*29.3*S552+8*0.95*5.67E-8*(EB552+273)^3))</f>
        <v>0</v>
      </c>
      <c r="X552">
        <f>($C$7*EC552+$D$7*ED552+$E$7*W552)</f>
        <v>0</v>
      </c>
      <c r="Y552">
        <f>0.61365*exp(17.502*X552/(240.97+X552))</f>
        <v>0</v>
      </c>
      <c r="Z552">
        <f>(AA552/AB552*100)</f>
        <v>0</v>
      </c>
      <c r="AA552">
        <f>DU552*(DZ552+EA552)/1000</f>
        <v>0</v>
      </c>
      <c r="AB552">
        <f>0.61365*exp(17.502*EB552/(240.97+EB552))</f>
        <v>0</v>
      </c>
      <c r="AC552">
        <f>(Y552-DU552*(DZ552+EA552)/1000)</f>
        <v>0</v>
      </c>
      <c r="AD552">
        <f>(-K552*44100)</f>
        <v>0</v>
      </c>
      <c r="AE552">
        <f>2*29.3*S552*0.92*(EB552-X552)</f>
        <v>0</v>
      </c>
      <c r="AF552">
        <f>2*0.95*5.67E-8*(((EB552+$B$7)+273)^4-(X552+273)^4)</f>
        <v>0</v>
      </c>
      <c r="AG552">
        <f>V552+AF552+AD552+AE552</f>
        <v>0</v>
      </c>
      <c r="AH552">
        <f>DY552*AV552*(DT552-DS552*(1000-AV552*DV552)/(1000-AV552*DU552))/(100*DM552)</f>
        <v>0</v>
      </c>
      <c r="AI552">
        <f>1000*DY552*AV552*(DU552-DV552)/(100*DM552*(1000-AV552*DU552))</f>
        <v>0</v>
      </c>
      <c r="AJ552">
        <f>(AK552 - AL552 - DZ552*1E3/(8.314*(EB552+273.15)) * AN552/DY552 * AM552) * DY552/(100*DM552) * (1000 - DV552)/1000</f>
        <v>0</v>
      </c>
      <c r="AK552">
        <v>928.0633763144276</v>
      </c>
      <c r="AL552">
        <v>880.9591393939392</v>
      </c>
      <c r="AM552">
        <v>3.395010543258312</v>
      </c>
      <c r="AN552">
        <v>64.96185093379182</v>
      </c>
      <c r="AO552">
        <f>(AQ552 - AP552 + DZ552*1E3/(8.314*(EB552+273.15)) * AS552/DY552 * AR552) * DY552/(100*DM552) * 1000/(1000 - AQ552)</f>
        <v>0</v>
      </c>
      <c r="AP552">
        <v>20.090476110863</v>
      </c>
      <c r="AQ552">
        <v>24.25744606060605</v>
      </c>
      <c r="AR552">
        <v>2.682355066871804E-06</v>
      </c>
      <c r="AS552">
        <v>107.1775153864374</v>
      </c>
      <c r="AT552">
        <v>0</v>
      </c>
      <c r="AU552">
        <v>0</v>
      </c>
      <c r="AV552">
        <f>IF(AT552*$H$13&gt;=AX552,1.0,(AX552/(AX552-AT552*$H$13)))</f>
        <v>0</v>
      </c>
      <c r="AW552">
        <f>(AV552-1)*100</f>
        <v>0</v>
      </c>
      <c r="AX552">
        <f>MAX(0,($B$13+$C$13*EG552)/(1+$D$13*EG552)*DZ552/(EB552+273)*$E$13)</f>
        <v>0</v>
      </c>
      <c r="AY552" t="s">
        <v>439</v>
      </c>
      <c r="AZ552" t="s">
        <v>439</v>
      </c>
      <c r="BA552">
        <v>0</v>
      </c>
      <c r="BB552">
        <v>0</v>
      </c>
      <c r="BC552">
        <f>1-BA552/BB552</f>
        <v>0</v>
      </c>
      <c r="BD552">
        <v>0</v>
      </c>
      <c r="BE552" t="s">
        <v>439</v>
      </c>
      <c r="BF552" t="s">
        <v>439</v>
      </c>
      <c r="BG552">
        <v>0</v>
      </c>
      <c r="BH552">
        <v>0</v>
      </c>
      <c r="BI552">
        <f>1-BG552/BH552</f>
        <v>0</v>
      </c>
      <c r="BJ552">
        <v>0.5</v>
      </c>
      <c r="BK552">
        <f>DJ552</f>
        <v>0</v>
      </c>
      <c r="BL552">
        <f>M552</f>
        <v>0</v>
      </c>
      <c r="BM552">
        <f>BI552*BJ552*BK552</f>
        <v>0</v>
      </c>
      <c r="BN552">
        <f>(BL552-BD552)/BK552</f>
        <v>0</v>
      </c>
      <c r="BO552">
        <f>(BB552-BH552)/BH552</f>
        <v>0</v>
      </c>
      <c r="BP552">
        <f>BA552/(BC552+BA552/BH552)</f>
        <v>0</v>
      </c>
      <c r="BQ552" t="s">
        <v>439</v>
      </c>
      <c r="BR552">
        <v>0</v>
      </c>
      <c r="BS552">
        <f>IF(BR552&lt;&gt;0, BR552, BP552)</f>
        <v>0</v>
      </c>
      <c r="BT552">
        <f>1-BS552/BH552</f>
        <v>0</v>
      </c>
      <c r="BU552">
        <f>(BH552-BG552)/(BH552-BS552)</f>
        <v>0</v>
      </c>
      <c r="BV552">
        <f>(BB552-BH552)/(BB552-BS552)</f>
        <v>0</v>
      </c>
      <c r="BW552">
        <f>(BH552-BG552)/(BH552-BA552)</f>
        <v>0</v>
      </c>
      <c r="BX552">
        <f>(BB552-BH552)/(BB552-BA552)</f>
        <v>0</v>
      </c>
      <c r="BY552">
        <f>(BU552*BS552/BG552)</f>
        <v>0</v>
      </c>
      <c r="BZ552">
        <f>(1-BY552)</f>
        <v>0</v>
      </c>
      <c r="DI552">
        <f>$B$11*EH552+$C$11*EI552+$F$11*ET552*(1-EW552)</f>
        <v>0</v>
      </c>
      <c r="DJ552">
        <f>DI552*DK552</f>
        <v>0</v>
      </c>
      <c r="DK552">
        <f>($B$11*$D$9+$C$11*$D$9+$F$11*((FG552+EY552)/MAX(FG552+EY552+FH552, 0.1)*$I$9+FH552/MAX(FG552+EY552+FH552, 0.1)*$J$9))/($B$11+$C$11+$F$11)</f>
        <v>0</v>
      </c>
      <c r="DL552">
        <f>($B$11*$K$9+$C$11*$K$9+$F$11*((FG552+EY552)/MAX(FG552+EY552+FH552, 0.1)*$P$9+FH552/MAX(FG552+EY552+FH552, 0.1)*$Q$9))/($B$11+$C$11+$F$11)</f>
        <v>0</v>
      </c>
      <c r="DM552">
        <v>5.36</v>
      </c>
      <c r="DN552">
        <v>0.5</v>
      </c>
      <c r="DO552" t="s">
        <v>440</v>
      </c>
      <c r="DP552">
        <v>2</v>
      </c>
      <c r="DQ552" t="b">
        <v>1</v>
      </c>
      <c r="DR552">
        <v>1758656872.6</v>
      </c>
      <c r="DS552">
        <v>836.4703703703703</v>
      </c>
      <c r="DT552">
        <v>894.5371851851851</v>
      </c>
      <c r="DU552">
        <v>24.24758888888888</v>
      </c>
      <c r="DV552">
        <v>20.03882592592592</v>
      </c>
      <c r="DW552">
        <v>836.4286296296297</v>
      </c>
      <c r="DX552">
        <v>24.09408518518518</v>
      </c>
      <c r="DY552">
        <v>499.9871111111111</v>
      </c>
      <c r="DZ552">
        <v>90.39190000000001</v>
      </c>
      <c r="EA552">
        <v>0.02995924074074074</v>
      </c>
      <c r="EB552">
        <v>30.61763333333333</v>
      </c>
      <c r="EC552">
        <v>30.00154444444444</v>
      </c>
      <c r="ED552">
        <v>999.9000000000001</v>
      </c>
      <c r="EE552">
        <v>0</v>
      </c>
      <c r="EF552">
        <v>0</v>
      </c>
      <c r="EG552">
        <v>10001.50555555556</v>
      </c>
      <c r="EH552">
        <v>0</v>
      </c>
      <c r="EI552">
        <v>11.72292962962963</v>
      </c>
      <c r="EJ552">
        <v>-58.06676296296296</v>
      </c>
      <c r="EK552">
        <v>857.2569629629629</v>
      </c>
      <c r="EL552">
        <v>912.8297777777777</v>
      </c>
      <c r="EM552">
        <v>4.208762222222221</v>
      </c>
      <c r="EN552">
        <v>894.5371851851851</v>
      </c>
      <c r="EO552">
        <v>20.03882592592592</v>
      </c>
      <c r="EP552">
        <v>2.191785925925926</v>
      </c>
      <c r="EQ552">
        <v>1.811347777777778</v>
      </c>
      <c r="ER552">
        <v>18.9023962962963</v>
      </c>
      <c r="ES552">
        <v>15.88502962962963</v>
      </c>
      <c r="ET552">
        <v>2000.01</v>
      </c>
      <c r="EU552">
        <v>0.9799972592592591</v>
      </c>
      <c r="EV552">
        <v>0.0200026037037037</v>
      </c>
      <c r="EW552">
        <v>0</v>
      </c>
      <c r="EX552">
        <v>1001.869185185185</v>
      </c>
      <c r="EY552">
        <v>5.00097</v>
      </c>
      <c r="EZ552">
        <v>20271.77037037037</v>
      </c>
      <c r="FA552">
        <v>16707.63333333333</v>
      </c>
      <c r="FB552">
        <v>40.80281481481481</v>
      </c>
      <c r="FC552">
        <v>41.125</v>
      </c>
      <c r="FD552">
        <v>40.68933333333333</v>
      </c>
      <c r="FE552">
        <v>40.75</v>
      </c>
      <c r="FF552">
        <v>41.39107407407406</v>
      </c>
      <c r="FG552">
        <v>1955.1</v>
      </c>
      <c r="FH552">
        <v>39.90925925925926</v>
      </c>
      <c r="FI552">
        <v>0</v>
      </c>
      <c r="FJ552">
        <v>1758656881.2</v>
      </c>
      <c r="FK552">
        <v>0</v>
      </c>
      <c r="FL552">
        <v>1001.816346153846</v>
      </c>
      <c r="FM552">
        <v>19.02731626026942</v>
      </c>
      <c r="FN552">
        <v>387.7846156650645</v>
      </c>
      <c r="FO552">
        <v>20270.13461538462</v>
      </c>
      <c r="FP552">
        <v>15</v>
      </c>
      <c r="FQ552">
        <v>0</v>
      </c>
      <c r="FR552" t="s">
        <v>441</v>
      </c>
      <c r="FS552">
        <v>1747247426.5</v>
      </c>
      <c r="FT552">
        <v>1747247420.5</v>
      </c>
      <c r="FU552">
        <v>0</v>
      </c>
      <c r="FV552">
        <v>1.027</v>
      </c>
      <c r="FW552">
        <v>0.031</v>
      </c>
      <c r="FX552">
        <v>0.02</v>
      </c>
      <c r="FY552">
        <v>0.05</v>
      </c>
      <c r="FZ552">
        <v>420</v>
      </c>
      <c r="GA552">
        <v>16</v>
      </c>
      <c r="GB552">
        <v>0.01</v>
      </c>
      <c r="GC552">
        <v>0.1</v>
      </c>
      <c r="GD552">
        <v>-57.8406275</v>
      </c>
      <c r="GE552">
        <v>-4.112808630393904</v>
      </c>
      <c r="GF552">
        <v>0.4018433979720832</v>
      </c>
      <c r="GG552">
        <v>0</v>
      </c>
      <c r="GH552">
        <v>1000.831970588235</v>
      </c>
      <c r="GI552">
        <v>19.45517189426639</v>
      </c>
      <c r="GJ552">
        <v>1.921282866231864</v>
      </c>
      <c r="GK552">
        <v>-1</v>
      </c>
      <c r="GL552">
        <v>4.242309499999999</v>
      </c>
      <c r="GM552">
        <v>-0.5891216510318971</v>
      </c>
      <c r="GN552">
        <v>0.05768327634375506</v>
      </c>
      <c r="GO552">
        <v>0</v>
      </c>
      <c r="GP552">
        <v>0</v>
      </c>
      <c r="GQ552">
        <v>2</v>
      </c>
      <c r="GR552" t="s">
        <v>482</v>
      </c>
      <c r="GS552">
        <v>3.13574</v>
      </c>
      <c r="GT552">
        <v>2.69056</v>
      </c>
      <c r="GU552">
        <v>0.155963</v>
      </c>
      <c r="GV552">
        <v>0.161227</v>
      </c>
      <c r="GW552">
        <v>0.107059</v>
      </c>
      <c r="GX552">
        <v>0.09273820000000001</v>
      </c>
      <c r="GY552">
        <v>26830.7</v>
      </c>
      <c r="GZ552">
        <v>26714.4</v>
      </c>
      <c r="HA552">
        <v>29550.1</v>
      </c>
      <c r="HB552">
        <v>29432.8</v>
      </c>
      <c r="HC552">
        <v>34860.1</v>
      </c>
      <c r="HD552">
        <v>35376.9</v>
      </c>
      <c r="HE552">
        <v>41581.9</v>
      </c>
      <c r="HF552">
        <v>41820.2</v>
      </c>
      <c r="HG552">
        <v>1.92645</v>
      </c>
      <c r="HH552">
        <v>1.87405</v>
      </c>
      <c r="HI552">
        <v>0.0860244</v>
      </c>
      <c r="HJ552">
        <v>0</v>
      </c>
      <c r="HK552">
        <v>28.5826</v>
      </c>
      <c r="HL552">
        <v>999.9</v>
      </c>
      <c r="HM552">
        <v>48.1</v>
      </c>
      <c r="HN552">
        <v>31.3</v>
      </c>
      <c r="HO552">
        <v>24.4198</v>
      </c>
      <c r="HP552">
        <v>61.955</v>
      </c>
      <c r="HQ552">
        <v>25.6971</v>
      </c>
      <c r="HR552">
        <v>1</v>
      </c>
      <c r="HS552">
        <v>0.0706199</v>
      </c>
      <c r="HT552">
        <v>-0.857898</v>
      </c>
      <c r="HU552">
        <v>20.3354</v>
      </c>
      <c r="HV552">
        <v>5.21699</v>
      </c>
      <c r="HW552">
        <v>12.0122</v>
      </c>
      <c r="HX552">
        <v>4.9885</v>
      </c>
      <c r="HY552">
        <v>3.2878</v>
      </c>
      <c r="HZ552">
        <v>9999</v>
      </c>
      <c r="IA552">
        <v>9999</v>
      </c>
      <c r="IB552">
        <v>9999</v>
      </c>
      <c r="IC552">
        <v>999.9</v>
      </c>
      <c r="ID552">
        <v>1.86759</v>
      </c>
      <c r="IE552">
        <v>1.86669</v>
      </c>
      <c r="IF552">
        <v>1.86601</v>
      </c>
      <c r="IG552">
        <v>1.866</v>
      </c>
      <c r="IH552">
        <v>1.86784</v>
      </c>
      <c r="II552">
        <v>1.87027</v>
      </c>
      <c r="IJ552">
        <v>1.86897</v>
      </c>
      <c r="IK552">
        <v>1.87042</v>
      </c>
      <c r="IL552">
        <v>0</v>
      </c>
      <c r="IM552">
        <v>0</v>
      </c>
      <c r="IN552">
        <v>0</v>
      </c>
      <c r="IO552">
        <v>0</v>
      </c>
      <c r="IP552" t="s">
        <v>443</v>
      </c>
      <c r="IQ552" t="s">
        <v>444</v>
      </c>
      <c r="IR552" t="s">
        <v>445</v>
      </c>
      <c r="IS552" t="s">
        <v>445</v>
      </c>
      <c r="IT552" t="s">
        <v>445</v>
      </c>
      <c r="IU552" t="s">
        <v>445</v>
      </c>
      <c r="IV552">
        <v>0</v>
      </c>
      <c r="IW552">
        <v>100</v>
      </c>
      <c r="IX552">
        <v>100</v>
      </c>
      <c r="IY552">
        <v>0.028</v>
      </c>
      <c r="IZ552">
        <v>0.1536</v>
      </c>
      <c r="JA552">
        <v>0.1520806729546384</v>
      </c>
      <c r="JB552">
        <v>0.0003178419753343253</v>
      </c>
      <c r="JC552">
        <v>-6.012475575984678E-07</v>
      </c>
      <c r="JD552">
        <v>7.594320938325871E-11</v>
      </c>
      <c r="JE552">
        <v>-0.06537213769188976</v>
      </c>
      <c r="JF552">
        <v>-0.002779077146552394</v>
      </c>
      <c r="JG552">
        <v>0.0007843295920201409</v>
      </c>
      <c r="JH552">
        <v>-1.211717912536145E-05</v>
      </c>
      <c r="JI552">
        <v>4</v>
      </c>
      <c r="JJ552">
        <v>2338</v>
      </c>
      <c r="JK552">
        <v>1</v>
      </c>
      <c r="JL552">
        <v>27</v>
      </c>
      <c r="JM552">
        <v>190157.6</v>
      </c>
      <c r="JN552">
        <v>190157.7</v>
      </c>
      <c r="JO552">
        <v>1.95557</v>
      </c>
      <c r="JP552">
        <v>2.24976</v>
      </c>
      <c r="JQ552">
        <v>1.39648</v>
      </c>
      <c r="JR552">
        <v>2.34863</v>
      </c>
      <c r="JS552">
        <v>1.49536</v>
      </c>
      <c r="JT552">
        <v>2.70752</v>
      </c>
      <c r="JU552">
        <v>36.3871</v>
      </c>
      <c r="JV552">
        <v>24.0612</v>
      </c>
      <c r="JW552">
        <v>18</v>
      </c>
      <c r="JX552">
        <v>489.567</v>
      </c>
      <c r="JY552">
        <v>446.657</v>
      </c>
      <c r="JZ552">
        <v>28.914</v>
      </c>
      <c r="KA552">
        <v>28.4973</v>
      </c>
      <c r="KB552">
        <v>30.0003</v>
      </c>
      <c r="KC552">
        <v>28.3131</v>
      </c>
      <c r="KD552">
        <v>28.2436</v>
      </c>
      <c r="KE552">
        <v>39.2509</v>
      </c>
      <c r="KF552">
        <v>22.993</v>
      </c>
      <c r="KG552">
        <v>51.5223</v>
      </c>
      <c r="KH552">
        <v>29.1892</v>
      </c>
      <c r="KI552">
        <v>941.538</v>
      </c>
      <c r="KJ552">
        <v>20.2272</v>
      </c>
      <c r="KK552">
        <v>100.992</v>
      </c>
      <c r="KL552">
        <v>100.559</v>
      </c>
    </row>
    <row r="553" spans="1:298">
      <c r="A553">
        <v>537</v>
      </c>
      <c r="B553">
        <v>1758656885.1</v>
      </c>
      <c r="C553">
        <v>15259.09999990463</v>
      </c>
      <c r="D553" t="s">
        <v>1523</v>
      </c>
      <c r="E553" t="s">
        <v>1524</v>
      </c>
      <c r="F553">
        <v>5</v>
      </c>
      <c r="G553" t="s">
        <v>1412</v>
      </c>
      <c r="H553" t="s">
        <v>437</v>
      </c>
      <c r="I553" t="s">
        <v>438</v>
      </c>
      <c r="J553">
        <v>1758656877.314285</v>
      </c>
      <c r="K553">
        <f>(L553)/1000</f>
        <v>0</v>
      </c>
      <c r="L553">
        <f>IF(DQ553, AO553, AI553)</f>
        <v>0</v>
      </c>
      <c r="M553">
        <f>IF(DQ553, AJ553, AH553)</f>
        <v>0</v>
      </c>
      <c r="N553">
        <f>DS553 - IF(AV553&gt;1, M553*DM553*100.0/(AX553), 0)</f>
        <v>0</v>
      </c>
      <c r="O553">
        <f>((U553-K553/2)*N553-M553)/(U553+K553/2)</f>
        <v>0</v>
      </c>
      <c r="P553">
        <f>O553*(DZ553+EA553)/1000.0</f>
        <v>0</v>
      </c>
      <c r="Q553">
        <f>(DS553 - IF(AV553&gt;1, M553*DM553*100.0/(AX553), 0))*(DZ553+EA553)/1000.0</f>
        <v>0</v>
      </c>
      <c r="R553">
        <f>2.0/((1/T553-1/S553)+SIGN(T553)*SQRT((1/T553-1/S553)*(1/T553-1/S553) + 4*DN553/((DN553+1)*(DN553+1))*(2*1/T553*1/S553-1/S553*1/S553)))</f>
        <v>0</v>
      </c>
      <c r="S553">
        <f>IF(LEFT(DO553,1)&lt;&gt;"0",IF(LEFT(DO553,1)="1",3.0,DP553),$D$5+$E$5*(EG553*DZ553/($K$5*1000))+$F$5*(EG553*DZ553/($K$5*1000))*MAX(MIN(DM553,$J$5),$I$5)*MAX(MIN(DM553,$J$5),$I$5)+$G$5*MAX(MIN(DM553,$J$5),$I$5)*(EG553*DZ553/($K$5*1000))+$H$5*(EG553*DZ553/($K$5*1000))*(EG553*DZ553/($K$5*1000)))</f>
        <v>0</v>
      </c>
      <c r="T553">
        <f>K553*(1000-(1000*0.61365*exp(17.502*X553/(240.97+X553))/(DZ553+EA553)+DU553)/2)/(1000*0.61365*exp(17.502*X553/(240.97+X553))/(DZ553+EA553)-DU553)</f>
        <v>0</v>
      </c>
      <c r="U553">
        <f>1/((DN553+1)/(R553/1.6)+1/(S553/1.37)) + DN553/((DN553+1)/(R553/1.6) + DN553/(S553/1.37))</f>
        <v>0</v>
      </c>
      <c r="V553">
        <f>(DI553*DL553)</f>
        <v>0</v>
      </c>
      <c r="W553">
        <f>(EB553+(V553+2*0.95*5.67E-8*(((EB553+$B$7)+273)^4-(EB553+273)^4)-44100*K553)/(1.84*29.3*S553+8*0.95*5.67E-8*(EB553+273)^3))</f>
        <v>0</v>
      </c>
      <c r="X553">
        <f>($C$7*EC553+$D$7*ED553+$E$7*W553)</f>
        <v>0</v>
      </c>
      <c r="Y553">
        <f>0.61365*exp(17.502*X553/(240.97+X553))</f>
        <v>0</v>
      </c>
      <c r="Z553">
        <f>(AA553/AB553*100)</f>
        <v>0</v>
      </c>
      <c r="AA553">
        <f>DU553*(DZ553+EA553)/1000</f>
        <v>0</v>
      </c>
      <c r="AB553">
        <f>0.61365*exp(17.502*EB553/(240.97+EB553))</f>
        <v>0</v>
      </c>
      <c r="AC553">
        <f>(Y553-DU553*(DZ553+EA553)/1000)</f>
        <v>0</v>
      </c>
      <c r="AD553">
        <f>(-K553*44100)</f>
        <v>0</v>
      </c>
      <c r="AE553">
        <f>2*29.3*S553*0.92*(EB553-X553)</f>
        <v>0</v>
      </c>
      <c r="AF553">
        <f>2*0.95*5.67E-8*(((EB553+$B$7)+273)^4-(X553+273)^4)</f>
        <v>0</v>
      </c>
      <c r="AG553">
        <f>V553+AF553+AD553+AE553</f>
        <v>0</v>
      </c>
      <c r="AH553">
        <f>DY553*AV553*(DT553-DS553*(1000-AV553*DV553)/(1000-AV553*DU553))/(100*DM553)</f>
        <v>0</v>
      </c>
      <c r="AI553">
        <f>1000*DY553*AV553*(DU553-DV553)/(100*DM553*(1000-AV553*DU553))</f>
        <v>0</v>
      </c>
      <c r="AJ553">
        <f>(AK553 - AL553 - DZ553*1E3/(8.314*(EB553+273.15)) * AN553/DY553 * AM553) * DY553/(100*DM553) * (1000 - DV553)/1000</f>
        <v>0</v>
      </c>
      <c r="AK553">
        <v>945.1146892661411</v>
      </c>
      <c r="AL553">
        <v>897.7894</v>
      </c>
      <c r="AM553">
        <v>3.368883855321812</v>
      </c>
      <c r="AN553">
        <v>64.96185093379182</v>
      </c>
      <c r="AO553">
        <f>(AQ553 - AP553 + DZ553*1E3/(8.314*(EB553+273.15)) * AS553/DY553 * AR553) * DY553/(100*DM553) * 1000/(1000 - AQ553)</f>
        <v>0</v>
      </c>
      <c r="AP553">
        <v>20.12933103903031</v>
      </c>
      <c r="AQ553">
        <v>24.26424</v>
      </c>
      <c r="AR553">
        <v>2.729111080335142E-05</v>
      </c>
      <c r="AS553">
        <v>107.1775153864374</v>
      </c>
      <c r="AT553">
        <v>0</v>
      </c>
      <c r="AU553">
        <v>0</v>
      </c>
      <c r="AV553">
        <f>IF(AT553*$H$13&gt;=AX553,1.0,(AX553/(AX553-AT553*$H$13)))</f>
        <v>0</v>
      </c>
      <c r="AW553">
        <f>(AV553-1)*100</f>
        <v>0</v>
      </c>
      <c r="AX553">
        <f>MAX(0,($B$13+$C$13*EG553)/(1+$D$13*EG553)*DZ553/(EB553+273)*$E$13)</f>
        <v>0</v>
      </c>
      <c r="AY553" t="s">
        <v>439</v>
      </c>
      <c r="AZ553" t="s">
        <v>439</v>
      </c>
      <c r="BA553">
        <v>0</v>
      </c>
      <c r="BB553">
        <v>0</v>
      </c>
      <c r="BC553">
        <f>1-BA553/BB553</f>
        <v>0</v>
      </c>
      <c r="BD553">
        <v>0</v>
      </c>
      <c r="BE553" t="s">
        <v>439</v>
      </c>
      <c r="BF553" t="s">
        <v>439</v>
      </c>
      <c r="BG553">
        <v>0</v>
      </c>
      <c r="BH553">
        <v>0</v>
      </c>
      <c r="BI553">
        <f>1-BG553/BH553</f>
        <v>0</v>
      </c>
      <c r="BJ553">
        <v>0.5</v>
      </c>
      <c r="BK553">
        <f>DJ553</f>
        <v>0</v>
      </c>
      <c r="BL553">
        <f>M553</f>
        <v>0</v>
      </c>
      <c r="BM553">
        <f>BI553*BJ553*BK553</f>
        <v>0</v>
      </c>
      <c r="BN553">
        <f>(BL553-BD553)/BK553</f>
        <v>0</v>
      </c>
      <c r="BO553">
        <f>(BB553-BH553)/BH553</f>
        <v>0</v>
      </c>
      <c r="BP553">
        <f>BA553/(BC553+BA553/BH553)</f>
        <v>0</v>
      </c>
      <c r="BQ553" t="s">
        <v>439</v>
      </c>
      <c r="BR553">
        <v>0</v>
      </c>
      <c r="BS553">
        <f>IF(BR553&lt;&gt;0, BR553, BP553)</f>
        <v>0</v>
      </c>
      <c r="BT553">
        <f>1-BS553/BH553</f>
        <v>0</v>
      </c>
      <c r="BU553">
        <f>(BH553-BG553)/(BH553-BS553)</f>
        <v>0</v>
      </c>
      <c r="BV553">
        <f>(BB553-BH553)/(BB553-BS553)</f>
        <v>0</v>
      </c>
      <c r="BW553">
        <f>(BH553-BG553)/(BH553-BA553)</f>
        <v>0</v>
      </c>
      <c r="BX553">
        <f>(BB553-BH553)/(BB553-BA553)</f>
        <v>0</v>
      </c>
      <c r="BY553">
        <f>(BU553*BS553/BG553)</f>
        <v>0</v>
      </c>
      <c r="BZ553">
        <f>(1-BY553)</f>
        <v>0</v>
      </c>
      <c r="DI553">
        <f>$B$11*EH553+$C$11*EI553+$F$11*ET553*(1-EW553)</f>
        <v>0</v>
      </c>
      <c r="DJ553">
        <f>DI553*DK553</f>
        <v>0</v>
      </c>
      <c r="DK553">
        <f>($B$11*$D$9+$C$11*$D$9+$F$11*((FG553+EY553)/MAX(FG553+EY553+FH553, 0.1)*$I$9+FH553/MAX(FG553+EY553+FH553, 0.1)*$J$9))/($B$11+$C$11+$F$11)</f>
        <v>0</v>
      </c>
      <c r="DL553">
        <f>($B$11*$K$9+$C$11*$K$9+$F$11*((FG553+EY553)/MAX(FG553+EY553+FH553, 0.1)*$P$9+FH553/MAX(FG553+EY553+FH553, 0.1)*$Q$9))/($B$11+$C$11+$F$11)</f>
        <v>0</v>
      </c>
      <c r="DM553">
        <v>5.36</v>
      </c>
      <c r="DN553">
        <v>0.5</v>
      </c>
      <c r="DO553" t="s">
        <v>440</v>
      </c>
      <c r="DP553">
        <v>2</v>
      </c>
      <c r="DQ553" t="b">
        <v>1</v>
      </c>
      <c r="DR553">
        <v>1758656877.314285</v>
      </c>
      <c r="DS553">
        <v>852.012357142857</v>
      </c>
      <c r="DT553">
        <v>910.3354642857141</v>
      </c>
      <c r="DU553">
        <v>24.25573571428572</v>
      </c>
      <c r="DV553">
        <v>20.08270714285714</v>
      </c>
      <c r="DW553">
        <v>851.978892857143</v>
      </c>
      <c r="DX553">
        <v>24.10213214285714</v>
      </c>
      <c r="DY553">
        <v>499.9946785714286</v>
      </c>
      <c r="DZ553">
        <v>90.39113214285715</v>
      </c>
      <c r="EA553">
        <v>0.03001039285714286</v>
      </c>
      <c r="EB553">
        <v>30.61000357142857</v>
      </c>
      <c r="EC553">
        <v>29.99378214285714</v>
      </c>
      <c r="ED553">
        <v>999.9000000000002</v>
      </c>
      <c r="EE553">
        <v>0</v>
      </c>
      <c r="EF553">
        <v>0</v>
      </c>
      <c r="EG553">
        <v>10001.31607142857</v>
      </c>
      <c r="EH553">
        <v>0</v>
      </c>
      <c r="EI553">
        <v>11.7227</v>
      </c>
      <c r="EJ553">
        <v>-58.32308214285714</v>
      </c>
      <c r="EK553">
        <v>873.1923571428571</v>
      </c>
      <c r="EL553">
        <v>928.9926428571429</v>
      </c>
      <c r="EM553">
        <v>4.173034285714285</v>
      </c>
      <c r="EN553">
        <v>910.3354642857141</v>
      </c>
      <c r="EO553">
        <v>20.08270714285714</v>
      </c>
      <c r="EP553">
        <v>2.192504285714286</v>
      </c>
      <c r="EQ553">
        <v>1.815299285714286</v>
      </c>
      <c r="ER553">
        <v>18.90765357142857</v>
      </c>
      <c r="ES553">
        <v>15.91912857142857</v>
      </c>
      <c r="ET553">
        <v>2000.026428571429</v>
      </c>
      <c r="EU553">
        <v>0.9799974285714285</v>
      </c>
      <c r="EV553">
        <v>0.02000236071428571</v>
      </c>
      <c r="EW553">
        <v>0</v>
      </c>
      <c r="EX553">
        <v>1003.284285714286</v>
      </c>
      <c r="EY553">
        <v>5.00097</v>
      </c>
      <c r="EZ553">
        <v>20301.3</v>
      </c>
      <c r="FA553">
        <v>16707.77857142857</v>
      </c>
      <c r="FB553">
        <v>40.80757142857142</v>
      </c>
      <c r="FC553">
        <v>41.125</v>
      </c>
      <c r="FD553">
        <v>40.69599999999999</v>
      </c>
      <c r="FE553">
        <v>40.75</v>
      </c>
      <c r="FF553">
        <v>41.38828571428571</v>
      </c>
      <c r="FG553">
        <v>1955.117142857143</v>
      </c>
      <c r="FH553">
        <v>39.90678571428572</v>
      </c>
      <c r="FI553">
        <v>0</v>
      </c>
      <c r="FJ553">
        <v>1758656886.6</v>
      </c>
      <c r="FK553">
        <v>0</v>
      </c>
      <c r="FL553">
        <v>1003.5356</v>
      </c>
      <c r="FM553">
        <v>17.85230771093229</v>
      </c>
      <c r="FN553">
        <v>364.0000005587775</v>
      </c>
      <c r="FO553">
        <v>20305.848</v>
      </c>
      <c r="FP553">
        <v>15</v>
      </c>
      <c r="FQ553">
        <v>0</v>
      </c>
      <c r="FR553" t="s">
        <v>441</v>
      </c>
      <c r="FS553">
        <v>1747247426.5</v>
      </c>
      <c r="FT553">
        <v>1747247420.5</v>
      </c>
      <c r="FU553">
        <v>0</v>
      </c>
      <c r="FV553">
        <v>1.027</v>
      </c>
      <c r="FW553">
        <v>0.031</v>
      </c>
      <c r="FX553">
        <v>0.02</v>
      </c>
      <c r="FY553">
        <v>0.05</v>
      </c>
      <c r="FZ553">
        <v>420</v>
      </c>
      <c r="GA553">
        <v>16</v>
      </c>
      <c r="GB553">
        <v>0.01</v>
      </c>
      <c r="GC553">
        <v>0.1</v>
      </c>
      <c r="GD553">
        <v>-58.146255</v>
      </c>
      <c r="GE553">
        <v>-3.364453283302093</v>
      </c>
      <c r="GF553">
        <v>0.3328435487958267</v>
      </c>
      <c r="GG553">
        <v>0</v>
      </c>
      <c r="GH553">
        <v>1002.340382352941</v>
      </c>
      <c r="GI553">
        <v>18.31100075134539</v>
      </c>
      <c r="GJ553">
        <v>1.808151168438054</v>
      </c>
      <c r="GK553">
        <v>-1</v>
      </c>
      <c r="GL553">
        <v>4.19699375</v>
      </c>
      <c r="GM553">
        <v>-0.459713808630402</v>
      </c>
      <c r="GN553">
        <v>0.04488646776521294</v>
      </c>
      <c r="GO553">
        <v>0</v>
      </c>
      <c r="GP553">
        <v>0</v>
      </c>
      <c r="GQ553">
        <v>2</v>
      </c>
      <c r="GR553" t="s">
        <v>482</v>
      </c>
      <c r="GS553">
        <v>3.1357</v>
      </c>
      <c r="GT553">
        <v>2.6904</v>
      </c>
      <c r="GU553">
        <v>0.157913</v>
      </c>
      <c r="GV553">
        <v>0.163125</v>
      </c>
      <c r="GW553">
        <v>0.107078</v>
      </c>
      <c r="GX553">
        <v>0.0928713</v>
      </c>
      <c r="GY553">
        <v>26769</v>
      </c>
      <c r="GZ553">
        <v>26653.5</v>
      </c>
      <c r="HA553">
        <v>29550.4</v>
      </c>
      <c r="HB553">
        <v>29432.3</v>
      </c>
      <c r="HC553">
        <v>34859.9</v>
      </c>
      <c r="HD553">
        <v>35371.3</v>
      </c>
      <c r="HE553">
        <v>41582.4</v>
      </c>
      <c r="HF553">
        <v>41819.6</v>
      </c>
      <c r="HG553">
        <v>1.92658</v>
      </c>
      <c r="HH553">
        <v>1.8745</v>
      </c>
      <c r="HI553">
        <v>0.0869259</v>
      </c>
      <c r="HJ553">
        <v>0</v>
      </c>
      <c r="HK553">
        <v>28.5836</v>
      </c>
      <c r="HL553">
        <v>999.9</v>
      </c>
      <c r="HM553">
        <v>48.1</v>
      </c>
      <c r="HN553">
        <v>31.3</v>
      </c>
      <c r="HO553">
        <v>24.4204</v>
      </c>
      <c r="HP553">
        <v>61.965</v>
      </c>
      <c r="HQ553">
        <v>25.7212</v>
      </c>
      <c r="HR553">
        <v>1</v>
      </c>
      <c r="HS553">
        <v>0.0719944</v>
      </c>
      <c r="HT553">
        <v>-1.31762</v>
      </c>
      <c r="HU553">
        <v>20.3331</v>
      </c>
      <c r="HV553">
        <v>5.21594</v>
      </c>
      <c r="HW553">
        <v>12.015</v>
      </c>
      <c r="HX553">
        <v>4.9884</v>
      </c>
      <c r="HY553">
        <v>3.28763</v>
      </c>
      <c r="HZ553">
        <v>9999</v>
      </c>
      <c r="IA553">
        <v>9999</v>
      </c>
      <c r="IB553">
        <v>9999</v>
      </c>
      <c r="IC553">
        <v>999.9</v>
      </c>
      <c r="ID553">
        <v>1.86757</v>
      </c>
      <c r="IE553">
        <v>1.86672</v>
      </c>
      <c r="IF553">
        <v>1.86602</v>
      </c>
      <c r="IG553">
        <v>1.866</v>
      </c>
      <c r="IH553">
        <v>1.86784</v>
      </c>
      <c r="II553">
        <v>1.87027</v>
      </c>
      <c r="IJ553">
        <v>1.86896</v>
      </c>
      <c r="IK553">
        <v>1.87042</v>
      </c>
      <c r="IL553">
        <v>0</v>
      </c>
      <c r="IM553">
        <v>0</v>
      </c>
      <c r="IN553">
        <v>0</v>
      </c>
      <c r="IO553">
        <v>0</v>
      </c>
      <c r="IP553" t="s">
        <v>443</v>
      </c>
      <c r="IQ553" t="s">
        <v>444</v>
      </c>
      <c r="IR553" t="s">
        <v>445</v>
      </c>
      <c r="IS553" t="s">
        <v>445</v>
      </c>
      <c r="IT553" t="s">
        <v>445</v>
      </c>
      <c r="IU553" t="s">
        <v>445</v>
      </c>
      <c r="IV553">
        <v>0</v>
      </c>
      <c r="IW553">
        <v>100</v>
      </c>
      <c r="IX553">
        <v>100</v>
      </c>
      <c r="IY553">
        <v>0.019</v>
      </c>
      <c r="IZ553">
        <v>0.1537</v>
      </c>
      <c r="JA553">
        <v>0.1520806729546384</v>
      </c>
      <c r="JB553">
        <v>0.0003178419753343253</v>
      </c>
      <c r="JC553">
        <v>-6.012475575984678E-07</v>
      </c>
      <c r="JD553">
        <v>7.594320938325871E-11</v>
      </c>
      <c r="JE553">
        <v>-0.06537213769188976</v>
      </c>
      <c r="JF553">
        <v>-0.002779077146552394</v>
      </c>
      <c r="JG553">
        <v>0.0007843295920201409</v>
      </c>
      <c r="JH553">
        <v>-1.211717912536145E-05</v>
      </c>
      <c r="JI553">
        <v>4</v>
      </c>
      <c r="JJ553">
        <v>2338</v>
      </c>
      <c r="JK553">
        <v>1</v>
      </c>
      <c r="JL553">
        <v>27</v>
      </c>
      <c r="JM553">
        <v>190157.6</v>
      </c>
      <c r="JN553">
        <v>190157.7</v>
      </c>
      <c r="JO553">
        <v>1.98608</v>
      </c>
      <c r="JP553">
        <v>2.24365</v>
      </c>
      <c r="JQ553">
        <v>1.39648</v>
      </c>
      <c r="JR553">
        <v>2.34741</v>
      </c>
      <c r="JS553">
        <v>1.49536</v>
      </c>
      <c r="JT553">
        <v>2.70508</v>
      </c>
      <c r="JU553">
        <v>36.3871</v>
      </c>
      <c r="JV553">
        <v>24.07</v>
      </c>
      <c r="JW553">
        <v>18</v>
      </c>
      <c r="JX553">
        <v>489.662</v>
      </c>
      <c r="JY553">
        <v>446.944</v>
      </c>
      <c r="JZ553">
        <v>29.1396</v>
      </c>
      <c r="KA553">
        <v>28.4997</v>
      </c>
      <c r="KB553">
        <v>30.0009</v>
      </c>
      <c r="KC553">
        <v>28.3151</v>
      </c>
      <c r="KD553">
        <v>28.245</v>
      </c>
      <c r="KE553">
        <v>39.7895</v>
      </c>
      <c r="KF553">
        <v>22.7178</v>
      </c>
      <c r="KG553">
        <v>51.5223</v>
      </c>
      <c r="KH553">
        <v>29.198</v>
      </c>
      <c r="KI553">
        <v>954.894</v>
      </c>
      <c r="KJ553">
        <v>20.2732</v>
      </c>
      <c r="KK553">
        <v>100.994</v>
      </c>
      <c r="KL553">
        <v>100.557</v>
      </c>
    </row>
    <row r="554" spans="1:298">
      <c r="A554">
        <v>538</v>
      </c>
      <c r="B554">
        <v>1758656889.6</v>
      </c>
      <c r="C554">
        <v>15263.59999990463</v>
      </c>
      <c r="D554" t="s">
        <v>1525</v>
      </c>
      <c r="E554" t="s">
        <v>1526</v>
      </c>
      <c r="F554">
        <v>5</v>
      </c>
      <c r="G554" t="s">
        <v>1412</v>
      </c>
      <c r="H554" t="s">
        <v>437</v>
      </c>
      <c r="I554" t="s">
        <v>438</v>
      </c>
      <c r="J554">
        <v>1758656881.760714</v>
      </c>
      <c r="K554">
        <f>(L554)/1000</f>
        <v>0</v>
      </c>
      <c r="L554">
        <f>IF(DQ554, AO554, AI554)</f>
        <v>0</v>
      </c>
      <c r="M554">
        <f>IF(DQ554, AJ554, AH554)</f>
        <v>0</v>
      </c>
      <c r="N554">
        <f>DS554 - IF(AV554&gt;1, M554*DM554*100.0/(AX554), 0)</f>
        <v>0</v>
      </c>
      <c r="O554">
        <f>((U554-K554/2)*N554-M554)/(U554+K554/2)</f>
        <v>0</v>
      </c>
      <c r="P554">
        <f>O554*(DZ554+EA554)/1000.0</f>
        <v>0</v>
      </c>
      <c r="Q554">
        <f>(DS554 - IF(AV554&gt;1, M554*DM554*100.0/(AX554), 0))*(DZ554+EA554)/1000.0</f>
        <v>0</v>
      </c>
      <c r="R554">
        <f>2.0/((1/T554-1/S554)+SIGN(T554)*SQRT((1/T554-1/S554)*(1/T554-1/S554) + 4*DN554/((DN554+1)*(DN554+1))*(2*1/T554*1/S554-1/S554*1/S554)))</f>
        <v>0</v>
      </c>
      <c r="S554">
        <f>IF(LEFT(DO554,1)&lt;&gt;"0",IF(LEFT(DO554,1)="1",3.0,DP554),$D$5+$E$5*(EG554*DZ554/($K$5*1000))+$F$5*(EG554*DZ554/($K$5*1000))*MAX(MIN(DM554,$J$5),$I$5)*MAX(MIN(DM554,$J$5),$I$5)+$G$5*MAX(MIN(DM554,$J$5),$I$5)*(EG554*DZ554/($K$5*1000))+$H$5*(EG554*DZ554/($K$5*1000))*(EG554*DZ554/($K$5*1000)))</f>
        <v>0</v>
      </c>
      <c r="T554">
        <f>K554*(1000-(1000*0.61365*exp(17.502*X554/(240.97+X554))/(DZ554+EA554)+DU554)/2)/(1000*0.61365*exp(17.502*X554/(240.97+X554))/(DZ554+EA554)-DU554)</f>
        <v>0</v>
      </c>
      <c r="U554">
        <f>1/((DN554+1)/(R554/1.6)+1/(S554/1.37)) + DN554/((DN554+1)/(R554/1.6) + DN554/(S554/1.37))</f>
        <v>0</v>
      </c>
      <c r="V554">
        <f>(DI554*DL554)</f>
        <v>0</v>
      </c>
      <c r="W554">
        <f>(EB554+(V554+2*0.95*5.67E-8*(((EB554+$B$7)+273)^4-(EB554+273)^4)-44100*K554)/(1.84*29.3*S554+8*0.95*5.67E-8*(EB554+273)^3))</f>
        <v>0</v>
      </c>
      <c r="X554">
        <f>($C$7*EC554+$D$7*ED554+$E$7*W554)</f>
        <v>0</v>
      </c>
      <c r="Y554">
        <f>0.61365*exp(17.502*X554/(240.97+X554))</f>
        <v>0</v>
      </c>
      <c r="Z554">
        <f>(AA554/AB554*100)</f>
        <v>0</v>
      </c>
      <c r="AA554">
        <f>DU554*(DZ554+EA554)/1000</f>
        <v>0</v>
      </c>
      <c r="AB554">
        <f>0.61365*exp(17.502*EB554/(240.97+EB554))</f>
        <v>0</v>
      </c>
      <c r="AC554">
        <f>(Y554-DU554*(DZ554+EA554)/1000)</f>
        <v>0</v>
      </c>
      <c r="AD554">
        <f>(-K554*44100)</f>
        <v>0</v>
      </c>
      <c r="AE554">
        <f>2*29.3*S554*0.92*(EB554-X554)</f>
        <v>0</v>
      </c>
      <c r="AF554">
        <f>2*0.95*5.67E-8*(((EB554+$B$7)+273)^4-(X554+273)^4)</f>
        <v>0</v>
      </c>
      <c r="AG554">
        <f>V554+AF554+AD554+AE554</f>
        <v>0</v>
      </c>
      <c r="AH554">
        <f>DY554*AV554*(DT554-DS554*(1000-AV554*DV554)/(1000-AV554*DU554))/(100*DM554)</f>
        <v>0</v>
      </c>
      <c r="AI554">
        <f>1000*DY554*AV554*(DU554-DV554)/(100*DM554*(1000-AV554*DU554))</f>
        <v>0</v>
      </c>
      <c r="AJ554">
        <f>(AK554 - AL554 - DZ554*1E3/(8.314*(EB554+273.15)) * AN554/DY554 * AM554) * DY554/(100*DM554) * (1000 - DV554)/1000</f>
        <v>0</v>
      </c>
      <c r="AK554">
        <v>960.5464820248168</v>
      </c>
      <c r="AL554">
        <v>912.9604060606052</v>
      </c>
      <c r="AM554">
        <v>3.374223773958944</v>
      </c>
      <c r="AN554">
        <v>64.96185093379182</v>
      </c>
      <c r="AO554">
        <f>(AQ554 - AP554 + DZ554*1E3/(8.314*(EB554+273.15)) * AS554/DY554 * AR554) * DY554/(100*DM554) * 1000/(1000 - AQ554)</f>
        <v>0</v>
      </c>
      <c r="AP554">
        <v>20.1712402793457</v>
      </c>
      <c r="AQ554">
        <v>24.27453454545453</v>
      </c>
      <c r="AR554">
        <v>5.876862022494424E-05</v>
      </c>
      <c r="AS554">
        <v>107.1775153864374</v>
      </c>
      <c r="AT554">
        <v>0</v>
      </c>
      <c r="AU554">
        <v>0</v>
      </c>
      <c r="AV554">
        <f>IF(AT554*$H$13&gt;=AX554,1.0,(AX554/(AX554-AT554*$H$13)))</f>
        <v>0</v>
      </c>
      <c r="AW554">
        <f>(AV554-1)*100</f>
        <v>0</v>
      </c>
      <c r="AX554">
        <f>MAX(0,($B$13+$C$13*EG554)/(1+$D$13*EG554)*DZ554/(EB554+273)*$E$13)</f>
        <v>0</v>
      </c>
      <c r="AY554" t="s">
        <v>439</v>
      </c>
      <c r="AZ554" t="s">
        <v>439</v>
      </c>
      <c r="BA554">
        <v>0</v>
      </c>
      <c r="BB554">
        <v>0</v>
      </c>
      <c r="BC554">
        <f>1-BA554/BB554</f>
        <v>0</v>
      </c>
      <c r="BD554">
        <v>0</v>
      </c>
      <c r="BE554" t="s">
        <v>439</v>
      </c>
      <c r="BF554" t="s">
        <v>439</v>
      </c>
      <c r="BG554">
        <v>0</v>
      </c>
      <c r="BH554">
        <v>0</v>
      </c>
      <c r="BI554">
        <f>1-BG554/BH554</f>
        <v>0</v>
      </c>
      <c r="BJ554">
        <v>0.5</v>
      </c>
      <c r="BK554">
        <f>DJ554</f>
        <v>0</v>
      </c>
      <c r="BL554">
        <f>M554</f>
        <v>0</v>
      </c>
      <c r="BM554">
        <f>BI554*BJ554*BK554</f>
        <v>0</v>
      </c>
      <c r="BN554">
        <f>(BL554-BD554)/BK554</f>
        <v>0</v>
      </c>
      <c r="BO554">
        <f>(BB554-BH554)/BH554</f>
        <v>0</v>
      </c>
      <c r="BP554">
        <f>BA554/(BC554+BA554/BH554)</f>
        <v>0</v>
      </c>
      <c r="BQ554" t="s">
        <v>439</v>
      </c>
      <c r="BR554">
        <v>0</v>
      </c>
      <c r="BS554">
        <f>IF(BR554&lt;&gt;0, BR554, BP554)</f>
        <v>0</v>
      </c>
      <c r="BT554">
        <f>1-BS554/BH554</f>
        <v>0</v>
      </c>
      <c r="BU554">
        <f>(BH554-BG554)/(BH554-BS554)</f>
        <v>0</v>
      </c>
      <c r="BV554">
        <f>(BB554-BH554)/(BB554-BS554)</f>
        <v>0</v>
      </c>
      <c r="BW554">
        <f>(BH554-BG554)/(BH554-BA554)</f>
        <v>0</v>
      </c>
      <c r="BX554">
        <f>(BB554-BH554)/(BB554-BA554)</f>
        <v>0</v>
      </c>
      <c r="BY554">
        <f>(BU554*BS554/BG554)</f>
        <v>0</v>
      </c>
      <c r="BZ554">
        <f>(1-BY554)</f>
        <v>0</v>
      </c>
      <c r="DI554">
        <f>$B$11*EH554+$C$11*EI554+$F$11*ET554*(1-EW554)</f>
        <v>0</v>
      </c>
      <c r="DJ554">
        <f>DI554*DK554</f>
        <v>0</v>
      </c>
      <c r="DK554">
        <f>($B$11*$D$9+$C$11*$D$9+$F$11*((FG554+EY554)/MAX(FG554+EY554+FH554, 0.1)*$I$9+FH554/MAX(FG554+EY554+FH554, 0.1)*$J$9))/($B$11+$C$11+$F$11)</f>
        <v>0</v>
      </c>
      <c r="DL554">
        <f>($B$11*$K$9+$C$11*$K$9+$F$11*((FG554+EY554)/MAX(FG554+EY554+FH554, 0.1)*$P$9+FH554/MAX(FG554+EY554+FH554, 0.1)*$Q$9))/($B$11+$C$11+$F$11)</f>
        <v>0</v>
      </c>
      <c r="DM554">
        <v>5.36</v>
      </c>
      <c r="DN554">
        <v>0.5</v>
      </c>
      <c r="DO554" t="s">
        <v>440</v>
      </c>
      <c r="DP554">
        <v>2</v>
      </c>
      <c r="DQ554" t="b">
        <v>1</v>
      </c>
      <c r="DR554">
        <v>1758656881.760714</v>
      </c>
      <c r="DS554">
        <v>866.6617857142855</v>
      </c>
      <c r="DT554">
        <v>925.2284285714286</v>
      </c>
      <c r="DU554">
        <v>24.26170357142857</v>
      </c>
      <c r="DV554">
        <v>20.12026785714286</v>
      </c>
      <c r="DW554">
        <v>866.6363571428573</v>
      </c>
      <c r="DX554">
        <v>24.10802142857143</v>
      </c>
      <c r="DY554">
        <v>500.0049285714285</v>
      </c>
      <c r="DZ554">
        <v>90.39076785714285</v>
      </c>
      <c r="EA554">
        <v>0.03005765</v>
      </c>
      <c r="EB554">
        <v>30.60660714285714</v>
      </c>
      <c r="EC554">
        <v>29.99178928571428</v>
      </c>
      <c r="ED554">
        <v>999.9000000000002</v>
      </c>
      <c r="EE554">
        <v>0</v>
      </c>
      <c r="EF554">
        <v>0</v>
      </c>
      <c r="EG554">
        <v>10002.86964285714</v>
      </c>
      <c r="EH554">
        <v>0</v>
      </c>
      <c r="EI554">
        <v>11.7193</v>
      </c>
      <c r="EJ554">
        <v>-58.56661428571429</v>
      </c>
      <c r="EK554">
        <v>888.2114642857142</v>
      </c>
      <c r="EL554">
        <v>944.2271071428573</v>
      </c>
      <c r="EM554">
        <v>4.1414375</v>
      </c>
      <c r="EN554">
        <v>925.2284285714286</v>
      </c>
      <c r="EO554">
        <v>20.12026785714286</v>
      </c>
      <c r="EP554">
        <v>2.193035357142857</v>
      </c>
      <c r="EQ554">
        <v>1.818687857142857</v>
      </c>
      <c r="ER554">
        <v>18.91153214285714</v>
      </c>
      <c r="ES554">
        <v>15.94830714285714</v>
      </c>
      <c r="ET554">
        <v>2000.029285714285</v>
      </c>
      <c r="EU554">
        <v>0.9799974999999999</v>
      </c>
      <c r="EV554">
        <v>0.02000225714285714</v>
      </c>
      <c r="EW554">
        <v>0</v>
      </c>
      <c r="EX554">
        <v>1004.615357142857</v>
      </c>
      <c r="EY554">
        <v>5.00097</v>
      </c>
      <c r="EZ554">
        <v>20327.375</v>
      </c>
      <c r="FA554">
        <v>16707.80357142857</v>
      </c>
      <c r="FB554">
        <v>40.81199999999999</v>
      </c>
      <c r="FC554">
        <v>41.125</v>
      </c>
      <c r="FD554">
        <v>40.71174999999999</v>
      </c>
      <c r="FE554">
        <v>40.75</v>
      </c>
      <c r="FF554">
        <v>41.39935714285713</v>
      </c>
      <c r="FG554">
        <v>1955.120714285714</v>
      </c>
      <c r="FH554">
        <v>39.90464285714286</v>
      </c>
      <c r="FI554">
        <v>0</v>
      </c>
      <c r="FJ554">
        <v>1758656890.8</v>
      </c>
      <c r="FK554">
        <v>0</v>
      </c>
      <c r="FL554">
        <v>1004.689230769231</v>
      </c>
      <c r="FM554">
        <v>17.37230770166484</v>
      </c>
      <c r="FN554">
        <v>340.4581198216741</v>
      </c>
      <c r="FO554">
        <v>20328.58461538461</v>
      </c>
      <c r="FP554">
        <v>15</v>
      </c>
      <c r="FQ554">
        <v>0</v>
      </c>
      <c r="FR554" t="s">
        <v>441</v>
      </c>
      <c r="FS554">
        <v>1747247426.5</v>
      </c>
      <c r="FT554">
        <v>1747247420.5</v>
      </c>
      <c r="FU554">
        <v>0</v>
      </c>
      <c r="FV554">
        <v>1.027</v>
      </c>
      <c r="FW554">
        <v>0.031</v>
      </c>
      <c r="FX554">
        <v>0.02</v>
      </c>
      <c r="FY554">
        <v>0.05</v>
      </c>
      <c r="FZ554">
        <v>420</v>
      </c>
      <c r="GA554">
        <v>16</v>
      </c>
      <c r="GB554">
        <v>0.01</v>
      </c>
      <c r="GC554">
        <v>0.1</v>
      </c>
      <c r="GD554">
        <v>-58.438415</v>
      </c>
      <c r="GE554">
        <v>-3.176798499061797</v>
      </c>
      <c r="GF554">
        <v>0.315361481121268</v>
      </c>
      <c r="GG554">
        <v>0</v>
      </c>
      <c r="GH554">
        <v>1003.790294117647</v>
      </c>
      <c r="GI554">
        <v>17.95187166278784</v>
      </c>
      <c r="GJ554">
        <v>1.76968339689887</v>
      </c>
      <c r="GK554">
        <v>-1</v>
      </c>
      <c r="GL554">
        <v>4.15784075</v>
      </c>
      <c r="GM554">
        <v>-0.4213678424015054</v>
      </c>
      <c r="GN554">
        <v>0.04080814155211551</v>
      </c>
      <c r="GO554">
        <v>0</v>
      </c>
      <c r="GP554">
        <v>0</v>
      </c>
      <c r="GQ554">
        <v>2</v>
      </c>
      <c r="GR554" t="s">
        <v>482</v>
      </c>
      <c r="GS554">
        <v>3.13583</v>
      </c>
      <c r="GT554">
        <v>2.69022</v>
      </c>
      <c r="GU554">
        <v>0.159658</v>
      </c>
      <c r="GV554">
        <v>0.164841</v>
      </c>
      <c r="GW554">
        <v>0.107112</v>
      </c>
      <c r="GX554">
        <v>0.0930372</v>
      </c>
      <c r="GY554">
        <v>26713.1</v>
      </c>
      <c r="GZ554">
        <v>26598.5</v>
      </c>
      <c r="HA554">
        <v>29550.1</v>
      </c>
      <c r="HB554">
        <v>29432</v>
      </c>
      <c r="HC554">
        <v>34858.1</v>
      </c>
      <c r="HD554">
        <v>35364.5</v>
      </c>
      <c r="HE554">
        <v>41581.9</v>
      </c>
      <c r="HF554">
        <v>41819.3</v>
      </c>
      <c r="HG554">
        <v>1.9266</v>
      </c>
      <c r="HH554">
        <v>1.874</v>
      </c>
      <c r="HI554">
        <v>0.0866652</v>
      </c>
      <c r="HJ554">
        <v>0</v>
      </c>
      <c r="HK554">
        <v>28.5824</v>
      </c>
      <c r="HL554">
        <v>999.9</v>
      </c>
      <c r="HM554">
        <v>48.1</v>
      </c>
      <c r="HN554">
        <v>31.3</v>
      </c>
      <c r="HO554">
        <v>24.4206</v>
      </c>
      <c r="HP554">
        <v>62.045</v>
      </c>
      <c r="HQ554">
        <v>25.7692</v>
      </c>
      <c r="HR554">
        <v>1</v>
      </c>
      <c r="HS554">
        <v>0.07147870000000001</v>
      </c>
      <c r="HT554">
        <v>-1.00515</v>
      </c>
      <c r="HU554">
        <v>20.3357</v>
      </c>
      <c r="HV554">
        <v>5.21624</v>
      </c>
      <c r="HW554">
        <v>12.0137</v>
      </c>
      <c r="HX554">
        <v>4.9888</v>
      </c>
      <c r="HY554">
        <v>3.28768</v>
      </c>
      <c r="HZ554">
        <v>9999</v>
      </c>
      <c r="IA554">
        <v>9999</v>
      </c>
      <c r="IB554">
        <v>9999</v>
      </c>
      <c r="IC554">
        <v>999.9</v>
      </c>
      <c r="ID554">
        <v>1.86759</v>
      </c>
      <c r="IE554">
        <v>1.8667</v>
      </c>
      <c r="IF554">
        <v>1.866</v>
      </c>
      <c r="IG554">
        <v>1.866</v>
      </c>
      <c r="IH554">
        <v>1.86783</v>
      </c>
      <c r="II554">
        <v>1.87027</v>
      </c>
      <c r="IJ554">
        <v>1.86896</v>
      </c>
      <c r="IK554">
        <v>1.87042</v>
      </c>
      <c r="IL554">
        <v>0</v>
      </c>
      <c r="IM554">
        <v>0</v>
      </c>
      <c r="IN554">
        <v>0</v>
      </c>
      <c r="IO554">
        <v>0</v>
      </c>
      <c r="IP554" t="s">
        <v>443</v>
      </c>
      <c r="IQ554" t="s">
        <v>444</v>
      </c>
      <c r="IR554" t="s">
        <v>445</v>
      </c>
      <c r="IS554" t="s">
        <v>445</v>
      </c>
      <c r="IT554" t="s">
        <v>445</v>
      </c>
      <c r="IU554" t="s">
        <v>445</v>
      </c>
      <c r="IV554">
        <v>0</v>
      </c>
      <c r="IW554">
        <v>100</v>
      </c>
      <c r="IX554">
        <v>100</v>
      </c>
      <c r="IY554">
        <v>0.011</v>
      </c>
      <c r="IZ554">
        <v>0.1538</v>
      </c>
      <c r="JA554">
        <v>0.1520806729546384</v>
      </c>
      <c r="JB554">
        <v>0.0003178419753343253</v>
      </c>
      <c r="JC554">
        <v>-6.012475575984678E-07</v>
      </c>
      <c r="JD554">
        <v>7.594320938325871E-11</v>
      </c>
      <c r="JE554">
        <v>-0.06537213769188976</v>
      </c>
      <c r="JF554">
        <v>-0.002779077146552394</v>
      </c>
      <c r="JG554">
        <v>0.0007843295920201409</v>
      </c>
      <c r="JH554">
        <v>-1.211717912536145E-05</v>
      </c>
      <c r="JI554">
        <v>4</v>
      </c>
      <c r="JJ554">
        <v>2338</v>
      </c>
      <c r="JK554">
        <v>1</v>
      </c>
      <c r="JL554">
        <v>27</v>
      </c>
      <c r="JM554">
        <v>190157.7</v>
      </c>
      <c r="JN554">
        <v>190157.8</v>
      </c>
      <c r="JO554">
        <v>2.0105</v>
      </c>
      <c r="JP554">
        <v>2.24365</v>
      </c>
      <c r="JQ554">
        <v>1.39648</v>
      </c>
      <c r="JR554">
        <v>2.35229</v>
      </c>
      <c r="JS554">
        <v>1.49536</v>
      </c>
      <c r="JT554">
        <v>2.68188</v>
      </c>
      <c r="JU554">
        <v>36.3871</v>
      </c>
      <c r="JV554">
        <v>24.07</v>
      </c>
      <c r="JW554">
        <v>18</v>
      </c>
      <c r="JX554">
        <v>489.685</v>
      </c>
      <c r="JY554">
        <v>446.648</v>
      </c>
      <c r="JZ554">
        <v>29.2194</v>
      </c>
      <c r="KA554">
        <v>28.5021</v>
      </c>
      <c r="KB554">
        <v>30.0001</v>
      </c>
      <c r="KC554">
        <v>28.3162</v>
      </c>
      <c r="KD554">
        <v>28.2466</v>
      </c>
      <c r="KE554">
        <v>40.2754</v>
      </c>
      <c r="KF554">
        <v>22.4243</v>
      </c>
      <c r="KG554">
        <v>51.5223</v>
      </c>
      <c r="KH554">
        <v>29.2006</v>
      </c>
      <c r="KI554">
        <v>974.929</v>
      </c>
      <c r="KJ554">
        <v>20.3082</v>
      </c>
      <c r="KK554">
        <v>100.992</v>
      </c>
      <c r="KL554">
        <v>100.557</v>
      </c>
    </row>
    <row r="555" spans="1:298">
      <c r="A555">
        <v>539</v>
      </c>
      <c r="B555">
        <v>1758656895.1</v>
      </c>
      <c r="C555">
        <v>15269.09999990463</v>
      </c>
      <c r="D555" t="s">
        <v>1527</v>
      </c>
      <c r="E555" t="s">
        <v>1528</v>
      </c>
      <c r="F555">
        <v>5</v>
      </c>
      <c r="G555" t="s">
        <v>1412</v>
      </c>
      <c r="H555" t="s">
        <v>437</v>
      </c>
      <c r="I555" t="s">
        <v>438</v>
      </c>
      <c r="J555">
        <v>1758656887.332142</v>
      </c>
      <c r="K555">
        <f>(L555)/1000</f>
        <v>0</v>
      </c>
      <c r="L555">
        <f>IF(DQ555, AO555, AI555)</f>
        <v>0</v>
      </c>
      <c r="M555">
        <f>IF(DQ555, AJ555, AH555)</f>
        <v>0</v>
      </c>
      <c r="N555">
        <f>DS555 - IF(AV555&gt;1, M555*DM555*100.0/(AX555), 0)</f>
        <v>0</v>
      </c>
      <c r="O555">
        <f>((U555-K555/2)*N555-M555)/(U555+K555/2)</f>
        <v>0</v>
      </c>
      <c r="P555">
        <f>O555*(DZ555+EA555)/1000.0</f>
        <v>0</v>
      </c>
      <c r="Q555">
        <f>(DS555 - IF(AV555&gt;1, M555*DM555*100.0/(AX555), 0))*(DZ555+EA555)/1000.0</f>
        <v>0</v>
      </c>
      <c r="R555">
        <f>2.0/((1/T555-1/S555)+SIGN(T555)*SQRT((1/T555-1/S555)*(1/T555-1/S555) + 4*DN555/((DN555+1)*(DN555+1))*(2*1/T555*1/S555-1/S555*1/S555)))</f>
        <v>0</v>
      </c>
      <c r="S555">
        <f>IF(LEFT(DO555,1)&lt;&gt;"0",IF(LEFT(DO555,1)="1",3.0,DP555),$D$5+$E$5*(EG555*DZ555/($K$5*1000))+$F$5*(EG555*DZ555/($K$5*1000))*MAX(MIN(DM555,$J$5),$I$5)*MAX(MIN(DM555,$J$5),$I$5)+$G$5*MAX(MIN(DM555,$J$5),$I$5)*(EG555*DZ555/($K$5*1000))+$H$5*(EG555*DZ555/($K$5*1000))*(EG555*DZ555/($K$5*1000)))</f>
        <v>0</v>
      </c>
      <c r="T555">
        <f>K555*(1000-(1000*0.61365*exp(17.502*X555/(240.97+X555))/(DZ555+EA555)+DU555)/2)/(1000*0.61365*exp(17.502*X555/(240.97+X555))/(DZ555+EA555)-DU555)</f>
        <v>0</v>
      </c>
      <c r="U555">
        <f>1/((DN555+1)/(R555/1.6)+1/(S555/1.37)) + DN555/((DN555+1)/(R555/1.6) + DN555/(S555/1.37))</f>
        <v>0</v>
      </c>
      <c r="V555">
        <f>(DI555*DL555)</f>
        <v>0</v>
      </c>
      <c r="W555">
        <f>(EB555+(V555+2*0.95*5.67E-8*(((EB555+$B$7)+273)^4-(EB555+273)^4)-44100*K555)/(1.84*29.3*S555+8*0.95*5.67E-8*(EB555+273)^3))</f>
        <v>0</v>
      </c>
      <c r="X555">
        <f>($C$7*EC555+$D$7*ED555+$E$7*W555)</f>
        <v>0</v>
      </c>
      <c r="Y555">
        <f>0.61365*exp(17.502*X555/(240.97+X555))</f>
        <v>0</v>
      </c>
      <c r="Z555">
        <f>(AA555/AB555*100)</f>
        <v>0</v>
      </c>
      <c r="AA555">
        <f>DU555*(DZ555+EA555)/1000</f>
        <v>0</v>
      </c>
      <c r="AB555">
        <f>0.61365*exp(17.502*EB555/(240.97+EB555))</f>
        <v>0</v>
      </c>
      <c r="AC555">
        <f>(Y555-DU555*(DZ555+EA555)/1000)</f>
        <v>0</v>
      </c>
      <c r="AD555">
        <f>(-K555*44100)</f>
        <v>0</v>
      </c>
      <c r="AE555">
        <f>2*29.3*S555*0.92*(EB555-X555)</f>
        <v>0</v>
      </c>
      <c r="AF555">
        <f>2*0.95*5.67E-8*(((EB555+$B$7)+273)^4-(X555+273)^4)</f>
        <v>0</v>
      </c>
      <c r="AG555">
        <f>V555+AF555+AD555+AE555</f>
        <v>0</v>
      </c>
      <c r="AH555">
        <f>DY555*AV555*(DT555-DS555*(1000-AV555*DV555)/(1000-AV555*DU555))/(100*DM555)</f>
        <v>0</v>
      </c>
      <c r="AI555">
        <f>1000*DY555*AV555*(DU555-DV555)/(100*DM555*(1000-AV555*DU555))</f>
        <v>0</v>
      </c>
      <c r="AJ555">
        <f>(AK555 - AL555 - DZ555*1E3/(8.314*(EB555+273.15)) * AN555/DY555 * AM555) * DY555/(100*DM555) * (1000 - DV555)/1000</f>
        <v>0</v>
      </c>
      <c r="AK555">
        <v>979.3672884529951</v>
      </c>
      <c r="AL555">
        <v>931.6281757575758</v>
      </c>
      <c r="AM555">
        <v>3.393260115223253</v>
      </c>
      <c r="AN555">
        <v>64.96185093379182</v>
      </c>
      <c r="AO555">
        <f>(AQ555 - AP555 + DZ555*1E3/(8.314*(EB555+273.15)) * AS555/DY555 * AR555) * DY555/(100*DM555) * 1000/(1000 - AQ555)</f>
        <v>0</v>
      </c>
      <c r="AP555">
        <v>20.21912262605473</v>
      </c>
      <c r="AQ555">
        <v>24.28424909090908</v>
      </c>
      <c r="AR555">
        <v>3.466700518072895E-05</v>
      </c>
      <c r="AS555">
        <v>107.1775153864374</v>
      </c>
      <c r="AT555">
        <v>0</v>
      </c>
      <c r="AU555">
        <v>0</v>
      </c>
      <c r="AV555">
        <f>IF(AT555*$H$13&gt;=AX555,1.0,(AX555/(AX555-AT555*$H$13)))</f>
        <v>0</v>
      </c>
      <c r="AW555">
        <f>(AV555-1)*100</f>
        <v>0</v>
      </c>
      <c r="AX555">
        <f>MAX(0,($B$13+$C$13*EG555)/(1+$D$13*EG555)*DZ555/(EB555+273)*$E$13)</f>
        <v>0</v>
      </c>
      <c r="AY555" t="s">
        <v>439</v>
      </c>
      <c r="AZ555" t="s">
        <v>439</v>
      </c>
      <c r="BA555">
        <v>0</v>
      </c>
      <c r="BB555">
        <v>0</v>
      </c>
      <c r="BC555">
        <f>1-BA555/BB555</f>
        <v>0</v>
      </c>
      <c r="BD555">
        <v>0</v>
      </c>
      <c r="BE555" t="s">
        <v>439</v>
      </c>
      <c r="BF555" t="s">
        <v>439</v>
      </c>
      <c r="BG555">
        <v>0</v>
      </c>
      <c r="BH555">
        <v>0</v>
      </c>
      <c r="BI555">
        <f>1-BG555/BH555</f>
        <v>0</v>
      </c>
      <c r="BJ555">
        <v>0.5</v>
      </c>
      <c r="BK555">
        <f>DJ555</f>
        <v>0</v>
      </c>
      <c r="BL555">
        <f>M555</f>
        <v>0</v>
      </c>
      <c r="BM555">
        <f>BI555*BJ555*BK555</f>
        <v>0</v>
      </c>
      <c r="BN555">
        <f>(BL555-BD555)/BK555</f>
        <v>0</v>
      </c>
      <c r="BO555">
        <f>(BB555-BH555)/BH555</f>
        <v>0</v>
      </c>
      <c r="BP555">
        <f>BA555/(BC555+BA555/BH555)</f>
        <v>0</v>
      </c>
      <c r="BQ555" t="s">
        <v>439</v>
      </c>
      <c r="BR555">
        <v>0</v>
      </c>
      <c r="BS555">
        <f>IF(BR555&lt;&gt;0, BR555, BP555)</f>
        <v>0</v>
      </c>
      <c r="BT555">
        <f>1-BS555/BH555</f>
        <v>0</v>
      </c>
      <c r="BU555">
        <f>(BH555-BG555)/(BH555-BS555)</f>
        <v>0</v>
      </c>
      <c r="BV555">
        <f>(BB555-BH555)/(BB555-BS555)</f>
        <v>0</v>
      </c>
      <c r="BW555">
        <f>(BH555-BG555)/(BH555-BA555)</f>
        <v>0</v>
      </c>
      <c r="BX555">
        <f>(BB555-BH555)/(BB555-BA555)</f>
        <v>0</v>
      </c>
      <c r="BY555">
        <f>(BU555*BS555/BG555)</f>
        <v>0</v>
      </c>
      <c r="BZ555">
        <f>(1-BY555)</f>
        <v>0</v>
      </c>
      <c r="DI555">
        <f>$B$11*EH555+$C$11*EI555+$F$11*ET555*(1-EW555)</f>
        <v>0</v>
      </c>
      <c r="DJ555">
        <f>DI555*DK555</f>
        <v>0</v>
      </c>
      <c r="DK555">
        <f>($B$11*$D$9+$C$11*$D$9+$F$11*((FG555+EY555)/MAX(FG555+EY555+FH555, 0.1)*$I$9+FH555/MAX(FG555+EY555+FH555, 0.1)*$J$9))/($B$11+$C$11+$F$11)</f>
        <v>0</v>
      </c>
      <c r="DL555">
        <f>($B$11*$K$9+$C$11*$K$9+$F$11*((FG555+EY555)/MAX(FG555+EY555+FH555, 0.1)*$P$9+FH555/MAX(FG555+EY555+FH555, 0.1)*$Q$9))/($B$11+$C$11+$F$11)</f>
        <v>0</v>
      </c>
      <c r="DM555">
        <v>5.36</v>
      </c>
      <c r="DN555">
        <v>0.5</v>
      </c>
      <c r="DO555" t="s">
        <v>440</v>
      </c>
      <c r="DP555">
        <v>2</v>
      </c>
      <c r="DQ555" t="b">
        <v>1</v>
      </c>
      <c r="DR555">
        <v>1758656887.332142</v>
      </c>
      <c r="DS555">
        <v>885.0198571428572</v>
      </c>
      <c r="DT555">
        <v>943.8549285714287</v>
      </c>
      <c r="DU555">
        <v>24.26995714285715</v>
      </c>
      <c r="DV555">
        <v>20.16918928571429</v>
      </c>
      <c r="DW555">
        <v>885.0047500000002</v>
      </c>
      <c r="DX555">
        <v>24.11616428571429</v>
      </c>
      <c r="DY555">
        <v>500.0251785714286</v>
      </c>
      <c r="DZ555">
        <v>90.39064285714286</v>
      </c>
      <c r="EA555">
        <v>0.03004575714285714</v>
      </c>
      <c r="EB555">
        <v>30.60859642857143</v>
      </c>
      <c r="EC555">
        <v>29.994475</v>
      </c>
      <c r="ED555">
        <v>999.9000000000002</v>
      </c>
      <c r="EE555">
        <v>0</v>
      </c>
      <c r="EF555">
        <v>0</v>
      </c>
      <c r="EG555">
        <v>10003.00428571429</v>
      </c>
      <c r="EH555">
        <v>0</v>
      </c>
      <c r="EI555">
        <v>11.7193</v>
      </c>
      <c r="EJ555">
        <v>-58.83505714285715</v>
      </c>
      <c r="EK555">
        <v>907.0337142857143</v>
      </c>
      <c r="EL555">
        <v>963.2843214285714</v>
      </c>
      <c r="EM555">
        <v>4.100776428571428</v>
      </c>
      <c r="EN555">
        <v>943.8549285714287</v>
      </c>
      <c r="EO555">
        <v>20.16918928571429</v>
      </c>
      <c r="EP555">
        <v>2.193778571428572</v>
      </c>
      <c r="EQ555">
        <v>1.823107142857143</v>
      </c>
      <c r="ER555">
        <v>18.91695714285714</v>
      </c>
      <c r="ES555">
        <v>15.9863</v>
      </c>
      <c r="ET555">
        <v>2000.030714285714</v>
      </c>
      <c r="EU555">
        <v>0.9799975714285712</v>
      </c>
      <c r="EV555">
        <v>0.02000215714285714</v>
      </c>
      <c r="EW555">
        <v>0</v>
      </c>
      <c r="EX555">
        <v>1006.036785714286</v>
      </c>
      <c r="EY555">
        <v>5.00097</v>
      </c>
      <c r="EZ555">
        <v>20357.81071428571</v>
      </c>
      <c r="FA555">
        <v>16707.82142857143</v>
      </c>
      <c r="FB555">
        <v>40.81199999999999</v>
      </c>
      <c r="FC555">
        <v>41.125</v>
      </c>
      <c r="FD555">
        <v>40.72525</v>
      </c>
      <c r="FE555">
        <v>40.75</v>
      </c>
      <c r="FF555">
        <v>41.40599999999999</v>
      </c>
      <c r="FG555">
        <v>1955.122857142857</v>
      </c>
      <c r="FH555">
        <v>39.90142857142857</v>
      </c>
      <c r="FI555">
        <v>0</v>
      </c>
      <c r="FJ555">
        <v>1758656896.2</v>
      </c>
      <c r="FK555">
        <v>0</v>
      </c>
      <c r="FL555">
        <v>1006.1468</v>
      </c>
      <c r="FM555">
        <v>14.99769230225012</v>
      </c>
      <c r="FN555">
        <v>307.0230769163351</v>
      </c>
      <c r="FO555">
        <v>20359.616</v>
      </c>
      <c r="FP555">
        <v>15</v>
      </c>
      <c r="FQ555">
        <v>0</v>
      </c>
      <c r="FR555" t="s">
        <v>441</v>
      </c>
      <c r="FS555">
        <v>1747247426.5</v>
      </c>
      <c r="FT555">
        <v>1747247420.5</v>
      </c>
      <c r="FU555">
        <v>0</v>
      </c>
      <c r="FV555">
        <v>1.027</v>
      </c>
      <c r="FW555">
        <v>0.031</v>
      </c>
      <c r="FX555">
        <v>0.02</v>
      </c>
      <c r="FY555">
        <v>0.05</v>
      </c>
      <c r="FZ555">
        <v>420</v>
      </c>
      <c r="GA555">
        <v>16</v>
      </c>
      <c r="GB555">
        <v>0.01</v>
      </c>
      <c r="GC555">
        <v>0.1</v>
      </c>
      <c r="GD555">
        <v>-58.70563902439023</v>
      </c>
      <c r="GE555">
        <v>-2.986386062717624</v>
      </c>
      <c r="GF555">
        <v>0.3027524069937539</v>
      </c>
      <c r="GG555">
        <v>0</v>
      </c>
      <c r="GH555">
        <v>1005.27</v>
      </c>
      <c r="GI555">
        <v>15.80290298454499</v>
      </c>
      <c r="GJ555">
        <v>1.564277694618939</v>
      </c>
      <c r="GK555">
        <v>-1</v>
      </c>
      <c r="GL555">
        <v>4.120831219512195</v>
      </c>
      <c r="GM555">
        <v>-0.4466939372822223</v>
      </c>
      <c r="GN555">
        <v>0.04415053783586007</v>
      </c>
      <c r="GO555">
        <v>0</v>
      </c>
      <c r="GP555">
        <v>0</v>
      </c>
      <c r="GQ555">
        <v>2</v>
      </c>
      <c r="GR555" t="s">
        <v>482</v>
      </c>
      <c r="GS555">
        <v>3.13566</v>
      </c>
      <c r="GT555">
        <v>2.6903</v>
      </c>
      <c r="GU555">
        <v>0.16178</v>
      </c>
      <c r="GV555">
        <v>0.166889</v>
      </c>
      <c r="GW555">
        <v>0.107141</v>
      </c>
      <c r="GX555">
        <v>0.0932106</v>
      </c>
      <c r="GY555">
        <v>26645.5</v>
      </c>
      <c r="GZ555">
        <v>26533.2</v>
      </c>
      <c r="HA555">
        <v>29550</v>
      </c>
      <c r="HB555">
        <v>29432</v>
      </c>
      <c r="HC555">
        <v>34856.9</v>
      </c>
      <c r="HD555">
        <v>35357.5</v>
      </c>
      <c r="HE555">
        <v>41581.8</v>
      </c>
      <c r="HF555">
        <v>41819.2</v>
      </c>
      <c r="HG555">
        <v>1.92647</v>
      </c>
      <c r="HH555">
        <v>1.87447</v>
      </c>
      <c r="HI555">
        <v>0.0875518</v>
      </c>
      <c r="HJ555">
        <v>0</v>
      </c>
      <c r="HK555">
        <v>28.5805</v>
      </c>
      <c r="HL555">
        <v>999.9</v>
      </c>
      <c r="HM555">
        <v>48.1</v>
      </c>
      <c r="HN555">
        <v>31.3</v>
      </c>
      <c r="HO555">
        <v>24.4195</v>
      </c>
      <c r="HP555">
        <v>61.985</v>
      </c>
      <c r="HQ555">
        <v>25.8614</v>
      </c>
      <c r="HR555">
        <v>1</v>
      </c>
      <c r="HS555">
        <v>0.0715041</v>
      </c>
      <c r="HT555">
        <v>-0.803113</v>
      </c>
      <c r="HU555">
        <v>20.337</v>
      </c>
      <c r="HV555">
        <v>5.21639</v>
      </c>
      <c r="HW555">
        <v>12.0135</v>
      </c>
      <c r="HX555">
        <v>4.9886</v>
      </c>
      <c r="HY555">
        <v>3.2877</v>
      </c>
      <c r="HZ555">
        <v>9999</v>
      </c>
      <c r="IA555">
        <v>9999</v>
      </c>
      <c r="IB555">
        <v>9999</v>
      </c>
      <c r="IC555">
        <v>999.9</v>
      </c>
      <c r="ID555">
        <v>1.86759</v>
      </c>
      <c r="IE555">
        <v>1.86673</v>
      </c>
      <c r="IF555">
        <v>1.86602</v>
      </c>
      <c r="IG555">
        <v>1.866</v>
      </c>
      <c r="IH555">
        <v>1.86785</v>
      </c>
      <c r="II555">
        <v>1.87027</v>
      </c>
      <c r="IJ555">
        <v>1.86896</v>
      </c>
      <c r="IK555">
        <v>1.87042</v>
      </c>
      <c r="IL555">
        <v>0</v>
      </c>
      <c r="IM555">
        <v>0</v>
      </c>
      <c r="IN555">
        <v>0</v>
      </c>
      <c r="IO555">
        <v>0</v>
      </c>
      <c r="IP555" t="s">
        <v>443</v>
      </c>
      <c r="IQ555" t="s">
        <v>444</v>
      </c>
      <c r="IR555" t="s">
        <v>445</v>
      </c>
      <c r="IS555" t="s">
        <v>445</v>
      </c>
      <c r="IT555" t="s">
        <v>445</v>
      </c>
      <c r="IU555" t="s">
        <v>445</v>
      </c>
      <c r="IV555">
        <v>0</v>
      </c>
      <c r="IW555">
        <v>100</v>
      </c>
      <c r="IX555">
        <v>100</v>
      </c>
      <c r="IY555">
        <v>0</v>
      </c>
      <c r="IZ555">
        <v>0.154</v>
      </c>
      <c r="JA555">
        <v>0.1520806729546384</v>
      </c>
      <c r="JB555">
        <v>0.0003178419753343253</v>
      </c>
      <c r="JC555">
        <v>-6.012475575984678E-07</v>
      </c>
      <c r="JD555">
        <v>7.594320938325871E-11</v>
      </c>
      <c r="JE555">
        <v>-0.06537213769188976</v>
      </c>
      <c r="JF555">
        <v>-0.002779077146552394</v>
      </c>
      <c r="JG555">
        <v>0.0007843295920201409</v>
      </c>
      <c r="JH555">
        <v>-1.211717912536145E-05</v>
      </c>
      <c r="JI555">
        <v>4</v>
      </c>
      <c r="JJ555">
        <v>2338</v>
      </c>
      <c r="JK555">
        <v>1</v>
      </c>
      <c r="JL555">
        <v>27</v>
      </c>
      <c r="JM555">
        <v>190157.8</v>
      </c>
      <c r="JN555">
        <v>190157.9</v>
      </c>
      <c r="JO555">
        <v>2.04224</v>
      </c>
      <c r="JP555">
        <v>2.25708</v>
      </c>
      <c r="JQ555">
        <v>1.39648</v>
      </c>
      <c r="JR555">
        <v>2.34741</v>
      </c>
      <c r="JS555">
        <v>1.49536</v>
      </c>
      <c r="JT555">
        <v>2.62329</v>
      </c>
      <c r="JU555">
        <v>36.4107</v>
      </c>
      <c r="JV555">
        <v>24.0525</v>
      </c>
      <c r="JW555">
        <v>18</v>
      </c>
      <c r="JX555">
        <v>489.623</v>
      </c>
      <c r="JY555">
        <v>446.956</v>
      </c>
      <c r="JZ555">
        <v>29.2329</v>
      </c>
      <c r="KA555">
        <v>28.5046</v>
      </c>
      <c r="KB555">
        <v>30.0001</v>
      </c>
      <c r="KC555">
        <v>28.3181</v>
      </c>
      <c r="KD555">
        <v>28.2485</v>
      </c>
      <c r="KE555">
        <v>40.9163</v>
      </c>
      <c r="KF555">
        <v>22.4243</v>
      </c>
      <c r="KG555">
        <v>51.5223</v>
      </c>
      <c r="KH555">
        <v>29.2018</v>
      </c>
      <c r="KI555">
        <v>988.303</v>
      </c>
      <c r="KJ555">
        <v>20.3456</v>
      </c>
      <c r="KK555">
        <v>100.992</v>
      </c>
      <c r="KL555">
        <v>100.556</v>
      </c>
    </row>
    <row r="556" spans="1:298">
      <c r="A556">
        <v>540</v>
      </c>
      <c r="B556">
        <v>1758656899.6</v>
      </c>
      <c r="C556">
        <v>15273.59999990463</v>
      </c>
      <c r="D556" t="s">
        <v>1529</v>
      </c>
      <c r="E556" t="s">
        <v>1530</v>
      </c>
      <c r="F556">
        <v>5</v>
      </c>
      <c r="G556" t="s">
        <v>1412</v>
      </c>
      <c r="H556" t="s">
        <v>437</v>
      </c>
      <c r="I556" t="s">
        <v>438</v>
      </c>
      <c r="J556">
        <v>1758656891.778571</v>
      </c>
      <c r="K556">
        <f>(L556)/1000</f>
        <v>0</v>
      </c>
      <c r="L556">
        <f>IF(DQ556, AO556, AI556)</f>
        <v>0</v>
      </c>
      <c r="M556">
        <f>IF(DQ556, AJ556, AH556)</f>
        <v>0</v>
      </c>
      <c r="N556">
        <f>DS556 - IF(AV556&gt;1, M556*DM556*100.0/(AX556), 0)</f>
        <v>0</v>
      </c>
      <c r="O556">
        <f>((U556-K556/2)*N556-M556)/(U556+K556/2)</f>
        <v>0</v>
      </c>
      <c r="P556">
        <f>O556*(DZ556+EA556)/1000.0</f>
        <v>0</v>
      </c>
      <c r="Q556">
        <f>(DS556 - IF(AV556&gt;1, M556*DM556*100.0/(AX556), 0))*(DZ556+EA556)/1000.0</f>
        <v>0</v>
      </c>
      <c r="R556">
        <f>2.0/((1/T556-1/S556)+SIGN(T556)*SQRT((1/T556-1/S556)*(1/T556-1/S556) + 4*DN556/((DN556+1)*(DN556+1))*(2*1/T556*1/S556-1/S556*1/S556)))</f>
        <v>0</v>
      </c>
      <c r="S556">
        <f>IF(LEFT(DO556,1)&lt;&gt;"0",IF(LEFT(DO556,1)="1",3.0,DP556),$D$5+$E$5*(EG556*DZ556/($K$5*1000))+$F$5*(EG556*DZ556/($K$5*1000))*MAX(MIN(DM556,$J$5),$I$5)*MAX(MIN(DM556,$J$5),$I$5)+$G$5*MAX(MIN(DM556,$J$5),$I$5)*(EG556*DZ556/($K$5*1000))+$H$5*(EG556*DZ556/($K$5*1000))*(EG556*DZ556/($K$5*1000)))</f>
        <v>0</v>
      </c>
      <c r="T556">
        <f>K556*(1000-(1000*0.61365*exp(17.502*X556/(240.97+X556))/(DZ556+EA556)+DU556)/2)/(1000*0.61365*exp(17.502*X556/(240.97+X556))/(DZ556+EA556)-DU556)</f>
        <v>0</v>
      </c>
      <c r="U556">
        <f>1/((DN556+1)/(R556/1.6)+1/(S556/1.37)) + DN556/((DN556+1)/(R556/1.6) + DN556/(S556/1.37))</f>
        <v>0</v>
      </c>
      <c r="V556">
        <f>(DI556*DL556)</f>
        <v>0</v>
      </c>
      <c r="W556">
        <f>(EB556+(V556+2*0.95*5.67E-8*(((EB556+$B$7)+273)^4-(EB556+273)^4)-44100*K556)/(1.84*29.3*S556+8*0.95*5.67E-8*(EB556+273)^3))</f>
        <v>0</v>
      </c>
      <c r="X556">
        <f>($C$7*EC556+$D$7*ED556+$E$7*W556)</f>
        <v>0</v>
      </c>
      <c r="Y556">
        <f>0.61365*exp(17.502*X556/(240.97+X556))</f>
        <v>0</v>
      </c>
      <c r="Z556">
        <f>(AA556/AB556*100)</f>
        <v>0</v>
      </c>
      <c r="AA556">
        <f>DU556*(DZ556+EA556)/1000</f>
        <v>0</v>
      </c>
      <c r="AB556">
        <f>0.61365*exp(17.502*EB556/(240.97+EB556))</f>
        <v>0</v>
      </c>
      <c r="AC556">
        <f>(Y556-DU556*(DZ556+EA556)/1000)</f>
        <v>0</v>
      </c>
      <c r="AD556">
        <f>(-K556*44100)</f>
        <v>0</v>
      </c>
      <c r="AE556">
        <f>2*29.3*S556*0.92*(EB556-X556)</f>
        <v>0</v>
      </c>
      <c r="AF556">
        <f>2*0.95*5.67E-8*(((EB556+$B$7)+273)^4-(X556+273)^4)</f>
        <v>0</v>
      </c>
      <c r="AG556">
        <f>V556+AF556+AD556+AE556</f>
        <v>0</v>
      </c>
      <c r="AH556">
        <f>DY556*AV556*(DT556-DS556*(1000-AV556*DV556)/(1000-AV556*DU556))/(100*DM556)</f>
        <v>0</v>
      </c>
      <c r="AI556">
        <f>1000*DY556*AV556*(DU556-DV556)/(100*DM556*(1000-AV556*DU556))</f>
        <v>0</v>
      </c>
      <c r="AJ556">
        <f>(AK556 - AL556 - DZ556*1E3/(8.314*(EB556+273.15)) * AN556/DY556 * AM556) * DY556/(100*DM556) * (1000 - DV556)/1000</f>
        <v>0</v>
      </c>
      <c r="AK556">
        <v>994.8137292703113</v>
      </c>
      <c r="AL556">
        <v>946.8168303030301</v>
      </c>
      <c r="AM556">
        <v>3.376330989751193</v>
      </c>
      <c r="AN556">
        <v>64.96185093379182</v>
      </c>
      <c r="AO556">
        <f>(AQ556 - AP556 + DZ556*1E3/(8.314*(EB556+273.15)) * AS556/DY556 * AR556) * DY556/(100*DM556) * 1000/(1000 - AQ556)</f>
        <v>0</v>
      </c>
      <c r="AP556">
        <v>20.26079583583377</v>
      </c>
      <c r="AQ556">
        <v>24.29545393939393</v>
      </c>
      <c r="AR556">
        <v>4.742001863249635E-05</v>
      </c>
      <c r="AS556">
        <v>107.1775153864374</v>
      </c>
      <c r="AT556">
        <v>0</v>
      </c>
      <c r="AU556">
        <v>0</v>
      </c>
      <c r="AV556">
        <f>IF(AT556*$H$13&gt;=AX556,1.0,(AX556/(AX556-AT556*$H$13)))</f>
        <v>0</v>
      </c>
      <c r="AW556">
        <f>(AV556-1)*100</f>
        <v>0</v>
      </c>
      <c r="AX556">
        <f>MAX(0,($B$13+$C$13*EG556)/(1+$D$13*EG556)*DZ556/(EB556+273)*$E$13)</f>
        <v>0</v>
      </c>
      <c r="AY556" t="s">
        <v>439</v>
      </c>
      <c r="AZ556" t="s">
        <v>439</v>
      </c>
      <c r="BA556">
        <v>0</v>
      </c>
      <c r="BB556">
        <v>0</v>
      </c>
      <c r="BC556">
        <f>1-BA556/BB556</f>
        <v>0</v>
      </c>
      <c r="BD556">
        <v>0</v>
      </c>
      <c r="BE556" t="s">
        <v>439</v>
      </c>
      <c r="BF556" t="s">
        <v>439</v>
      </c>
      <c r="BG556">
        <v>0</v>
      </c>
      <c r="BH556">
        <v>0</v>
      </c>
      <c r="BI556">
        <f>1-BG556/BH556</f>
        <v>0</v>
      </c>
      <c r="BJ556">
        <v>0.5</v>
      </c>
      <c r="BK556">
        <f>DJ556</f>
        <v>0</v>
      </c>
      <c r="BL556">
        <f>M556</f>
        <v>0</v>
      </c>
      <c r="BM556">
        <f>BI556*BJ556*BK556</f>
        <v>0</v>
      </c>
      <c r="BN556">
        <f>(BL556-BD556)/BK556</f>
        <v>0</v>
      </c>
      <c r="BO556">
        <f>(BB556-BH556)/BH556</f>
        <v>0</v>
      </c>
      <c r="BP556">
        <f>BA556/(BC556+BA556/BH556)</f>
        <v>0</v>
      </c>
      <c r="BQ556" t="s">
        <v>439</v>
      </c>
      <c r="BR556">
        <v>0</v>
      </c>
      <c r="BS556">
        <f>IF(BR556&lt;&gt;0, BR556, BP556)</f>
        <v>0</v>
      </c>
      <c r="BT556">
        <f>1-BS556/BH556</f>
        <v>0</v>
      </c>
      <c r="BU556">
        <f>(BH556-BG556)/(BH556-BS556)</f>
        <v>0</v>
      </c>
      <c r="BV556">
        <f>(BB556-BH556)/(BB556-BS556)</f>
        <v>0</v>
      </c>
      <c r="BW556">
        <f>(BH556-BG556)/(BH556-BA556)</f>
        <v>0</v>
      </c>
      <c r="BX556">
        <f>(BB556-BH556)/(BB556-BA556)</f>
        <v>0</v>
      </c>
      <c r="BY556">
        <f>(BU556*BS556/BG556)</f>
        <v>0</v>
      </c>
      <c r="BZ556">
        <f>(1-BY556)</f>
        <v>0</v>
      </c>
      <c r="DI556">
        <f>$B$11*EH556+$C$11*EI556+$F$11*ET556*(1-EW556)</f>
        <v>0</v>
      </c>
      <c r="DJ556">
        <f>DI556*DK556</f>
        <v>0</v>
      </c>
      <c r="DK556">
        <f>($B$11*$D$9+$C$11*$D$9+$F$11*((FG556+EY556)/MAX(FG556+EY556+FH556, 0.1)*$I$9+FH556/MAX(FG556+EY556+FH556, 0.1)*$J$9))/($B$11+$C$11+$F$11)</f>
        <v>0</v>
      </c>
      <c r="DL556">
        <f>($B$11*$K$9+$C$11*$K$9+$F$11*((FG556+EY556)/MAX(FG556+EY556+FH556, 0.1)*$P$9+FH556/MAX(FG556+EY556+FH556, 0.1)*$Q$9))/($B$11+$C$11+$F$11)</f>
        <v>0</v>
      </c>
      <c r="DM556">
        <v>5.36</v>
      </c>
      <c r="DN556">
        <v>0.5</v>
      </c>
      <c r="DO556" t="s">
        <v>440</v>
      </c>
      <c r="DP556">
        <v>2</v>
      </c>
      <c r="DQ556" t="b">
        <v>1</v>
      </c>
      <c r="DR556">
        <v>1758656891.778571</v>
      </c>
      <c r="DS556">
        <v>899.6713214285716</v>
      </c>
      <c r="DT556">
        <v>958.7413214285715</v>
      </c>
      <c r="DU556">
        <v>24.27851428571428</v>
      </c>
      <c r="DV556">
        <v>20.20967142857143</v>
      </c>
      <c r="DW556">
        <v>899.6646785714285</v>
      </c>
      <c r="DX556">
        <v>24.1246</v>
      </c>
      <c r="DY556">
        <v>500.0107142857143</v>
      </c>
      <c r="DZ556">
        <v>90.39028214285713</v>
      </c>
      <c r="EA556">
        <v>0.03001272499999999</v>
      </c>
      <c r="EB556">
        <v>30.61310357142857</v>
      </c>
      <c r="EC556">
        <v>30.00149642857143</v>
      </c>
      <c r="ED556">
        <v>999.9000000000002</v>
      </c>
      <c r="EE556">
        <v>0</v>
      </c>
      <c r="EF556">
        <v>0</v>
      </c>
      <c r="EG556">
        <v>10001.17607142857</v>
      </c>
      <c r="EH556">
        <v>0</v>
      </c>
      <c r="EI556">
        <v>11.7193</v>
      </c>
      <c r="EJ556">
        <v>-59.06989642857143</v>
      </c>
      <c r="EK556">
        <v>922.0577500000001</v>
      </c>
      <c r="EL556">
        <v>978.5172857142855</v>
      </c>
      <c r="EM556">
        <v>4.068855714285714</v>
      </c>
      <c r="EN556">
        <v>958.7413214285715</v>
      </c>
      <c r="EO556">
        <v>20.20967142857143</v>
      </c>
      <c r="EP556">
        <v>2.1945425</v>
      </c>
      <c r="EQ556">
        <v>1.8267575</v>
      </c>
      <c r="ER556">
        <v>18.922525</v>
      </c>
      <c r="ES556">
        <v>16.01763571428571</v>
      </c>
      <c r="ET556">
        <v>2000.016785714286</v>
      </c>
      <c r="EU556">
        <v>0.9799974999999997</v>
      </c>
      <c r="EV556">
        <v>0.02000225357142857</v>
      </c>
      <c r="EW556">
        <v>0</v>
      </c>
      <c r="EX556">
        <v>1007.158214285714</v>
      </c>
      <c r="EY556">
        <v>5.00097</v>
      </c>
      <c r="EZ556">
        <v>20379.82142857143</v>
      </c>
      <c r="FA556">
        <v>16707.70714285714</v>
      </c>
      <c r="FB556">
        <v>40.81199999999999</v>
      </c>
      <c r="FC556">
        <v>41.125</v>
      </c>
      <c r="FD556">
        <v>40.7275</v>
      </c>
      <c r="FE556">
        <v>40.75</v>
      </c>
      <c r="FF556">
        <v>41.406</v>
      </c>
      <c r="FG556">
        <v>1955.109285714286</v>
      </c>
      <c r="FH556">
        <v>39.90071428571429</v>
      </c>
      <c r="FI556">
        <v>0</v>
      </c>
      <c r="FJ556">
        <v>1758656901</v>
      </c>
      <c r="FK556">
        <v>0</v>
      </c>
      <c r="FL556">
        <v>1007.354</v>
      </c>
      <c r="FM556">
        <v>13.65538457981268</v>
      </c>
      <c r="FN556">
        <v>279.9076918646914</v>
      </c>
      <c r="FO556">
        <v>20383.096</v>
      </c>
      <c r="FP556">
        <v>15</v>
      </c>
      <c r="FQ556">
        <v>0</v>
      </c>
      <c r="FR556" t="s">
        <v>441</v>
      </c>
      <c r="FS556">
        <v>1747247426.5</v>
      </c>
      <c r="FT556">
        <v>1747247420.5</v>
      </c>
      <c r="FU556">
        <v>0</v>
      </c>
      <c r="FV556">
        <v>1.027</v>
      </c>
      <c r="FW556">
        <v>0.031</v>
      </c>
      <c r="FX556">
        <v>0.02</v>
      </c>
      <c r="FY556">
        <v>0.05</v>
      </c>
      <c r="FZ556">
        <v>420</v>
      </c>
      <c r="GA556">
        <v>16</v>
      </c>
      <c r="GB556">
        <v>0.01</v>
      </c>
      <c r="GC556">
        <v>0.1</v>
      </c>
      <c r="GD556">
        <v>-58.90041219512196</v>
      </c>
      <c r="GE556">
        <v>-3.114114982578324</v>
      </c>
      <c r="GF556">
        <v>0.3133736561803887</v>
      </c>
      <c r="GG556">
        <v>0</v>
      </c>
      <c r="GH556">
        <v>1006.373529411765</v>
      </c>
      <c r="GI556">
        <v>14.86722688538036</v>
      </c>
      <c r="GJ556">
        <v>1.47138166831071</v>
      </c>
      <c r="GK556">
        <v>-1</v>
      </c>
      <c r="GL556">
        <v>4.091862926829268</v>
      </c>
      <c r="GM556">
        <v>-0.440620766550526</v>
      </c>
      <c r="GN556">
        <v>0.04363407122790027</v>
      </c>
      <c r="GO556">
        <v>0</v>
      </c>
      <c r="GP556">
        <v>0</v>
      </c>
      <c r="GQ556">
        <v>2</v>
      </c>
      <c r="GR556" t="s">
        <v>482</v>
      </c>
      <c r="GS556">
        <v>3.13568</v>
      </c>
      <c r="GT556">
        <v>2.69021</v>
      </c>
      <c r="GU556">
        <v>0.16349</v>
      </c>
      <c r="GV556">
        <v>0.168558</v>
      </c>
      <c r="GW556">
        <v>0.107172</v>
      </c>
      <c r="GX556">
        <v>0.09328350000000001</v>
      </c>
      <c r="GY556">
        <v>26590.9</v>
      </c>
      <c r="GZ556">
        <v>26480.2</v>
      </c>
      <c r="HA556">
        <v>29549.7</v>
      </c>
      <c r="HB556">
        <v>29432.1</v>
      </c>
      <c r="HC556">
        <v>34855.6</v>
      </c>
      <c r="HD556">
        <v>35355.2</v>
      </c>
      <c r="HE556">
        <v>41581.6</v>
      </c>
      <c r="HF556">
        <v>41819.7</v>
      </c>
      <c r="HG556">
        <v>1.92625</v>
      </c>
      <c r="HH556">
        <v>1.87423</v>
      </c>
      <c r="HI556">
        <v>0.08791690000000001</v>
      </c>
      <c r="HJ556">
        <v>0</v>
      </c>
      <c r="HK556">
        <v>28.5783</v>
      </c>
      <c r="HL556">
        <v>999.9</v>
      </c>
      <c r="HM556">
        <v>48.1</v>
      </c>
      <c r="HN556">
        <v>31.3</v>
      </c>
      <c r="HO556">
        <v>24.4204</v>
      </c>
      <c r="HP556">
        <v>61.945</v>
      </c>
      <c r="HQ556">
        <v>25.8774</v>
      </c>
      <c r="HR556">
        <v>1</v>
      </c>
      <c r="HS556">
        <v>0.07153959999999999</v>
      </c>
      <c r="HT556">
        <v>-0.73972</v>
      </c>
      <c r="HU556">
        <v>20.3373</v>
      </c>
      <c r="HV556">
        <v>5.21594</v>
      </c>
      <c r="HW556">
        <v>12.0132</v>
      </c>
      <c r="HX556">
        <v>4.98865</v>
      </c>
      <c r="HY556">
        <v>3.28775</v>
      </c>
      <c r="HZ556">
        <v>9999</v>
      </c>
      <c r="IA556">
        <v>9999</v>
      </c>
      <c r="IB556">
        <v>9999</v>
      </c>
      <c r="IC556">
        <v>999.9</v>
      </c>
      <c r="ID556">
        <v>1.8676</v>
      </c>
      <c r="IE556">
        <v>1.86669</v>
      </c>
      <c r="IF556">
        <v>1.86602</v>
      </c>
      <c r="IG556">
        <v>1.86601</v>
      </c>
      <c r="IH556">
        <v>1.86787</v>
      </c>
      <c r="II556">
        <v>1.87028</v>
      </c>
      <c r="IJ556">
        <v>1.86896</v>
      </c>
      <c r="IK556">
        <v>1.87042</v>
      </c>
      <c r="IL556">
        <v>0</v>
      </c>
      <c r="IM556">
        <v>0</v>
      </c>
      <c r="IN556">
        <v>0</v>
      </c>
      <c r="IO556">
        <v>0</v>
      </c>
      <c r="IP556" t="s">
        <v>443</v>
      </c>
      <c r="IQ556" t="s">
        <v>444</v>
      </c>
      <c r="IR556" t="s">
        <v>445</v>
      </c>
      <c r="IS556" t="s">
        <v>445</v>
      </c>
      <c r="IT556" t="s">
        <v>445</v>
      </c>
      <c r="IU556" t="s">
        <v>445</v>
      </c>
      <c r="IV556">
        <v>0</v>
      </c>
      <c r="IW556">
        <v>100</v>
      </c>
      <c r="IX556">
        <v>100</v>
      </c>
      <c r="IY556">
        <v>-0.008</v>
      </c>
      <c r="IZ556">
        <v>0.1542</v>
      </c>
      <c r="JA556">
        <v>0.1520806729546384</v>
      </c>
      <c r="JB556">
        <v>0.0003178419753343253</v>
      </c>
      <c r="JC556">
        <v>-6.012475575984678E-07</v>
      </c>
      <c r="JD556">
        <v>7.594320938325871E-11</v>
      </c>
      <c r="JE556">
        <v>-0.06537213769188976</v>
      </c>
      <c r="JF556">
        <v>-0.002779077146552394</v>
      </c>
      <c r="JG556">
        <v>0.0007843295920201409</v>
      </c>
      <c r="JH556">
        <v>-1.211717912536145E-05</v>
      </c>
      <c r="JI556">
        <v>4</v>
      </c>
      <c r="JJ556">
        <v>2338</v>
      </c>
      <c r="JK556">
        <v>1</v>
      </c>
      <c r="JL556">
        <v>27</v>
      </c>
      <c r="JM556">
        <v>190157.9</v>
      </c>
      <c r="JN556">
        <v>190158</v>
      </c>
      <c r="JO556">
        <v>2.06665</v>
      </c>
      <c r="JP556">
        <v>2.25342</v>
      </c>
      <c r="JQ556">
        <v>1.39648</v>
      </c>
      <c r="JR556">
        <v>2.35107</v>
      </c>
      <c r="JS556">
        <v>1.49536</v>
      </c>
      <c r="JT556">
        <v>2.58423</v>
      </c>
      <c r="JU556">
        <v>36.4107</v>
      </c>
      <c r="JV556">
        <v>24.07</v>
      </c>
      <c r="JW556">
        <v>18</v>
      </c>
      <c r="JX556">
        <v>489.499</v>
      </c>
      <c r="JY556">
        <v>446.819</v>
      </c>
      <c r="JZ556">
        <v>29.224</v>
      </c>
      <c r="KA556">
        <v>28.507</v>
      </c>
      <c r="KB556">
        <v>30.0001</v>
      </c>
      <c r="KC556">
        <v>28.3203</v>
      </c>
      <c r="KD556">
        <v>28.2508</v>
      </c>
      <c r="KE556">
        <v>41.403</v>
      </c>
      <c r="KF556">
        <v>22.145</v>
      </c>
      <c r="KG556">
        <v>51.5223</v>
      </c>
      <c r="KH556">
        <v>29.2071</v>
      </c>
      <c r="KI556">
        <v>1008.34</v>
      </c>
      <c r="KJ556">
        <v>20.3732</v>
      </c>
      <c r="KK556">
        <v>100.992</v>
      </c>
      <c r="KL556">
        <v>100.557</v>
      </c>
    </row>
    <row r="557" spans="1:298">
      <c r="A557">
        <v>541</v>
      </c>
      <c r="B557">
        <v>1758656905.1</v>
      </c>
      <c r="C557">
        <v>15279.09999990463</v>
      </c>
      <c r="D557" t="s">
        <v>1531</v>
      </c>
      <c r="E557" t="s">
        <v>1532</v>
      </c>
      <c r="F557">
        <v>5</v>
      </c>
      <c r="G557" t="s">
        <v>1412</v>
      </c>
      <c r="H557" t="s">
        <v>437</v>
      </c>
      <c r="I557" t="s">
        <v>438</v>
      </c>
      <c r="J557">
        <v>1758656897.35</v>
      </c>
      <c r="K557">
        <f>(L557)/1000</f>
        <v>0</v>
      </c>
      <c r="L557">
        <f>IF(DQ557, AO557, AI557)</f>
        <v>0</v>
      </c>
      <c r="M557">
        <f>IF(DQ557, AJ557, AH557)</f>
        <v>0</v>
      </c>
      <c r="N557">
        <f>DS557 - IF(AV557&gt;1, M557*DM557*100.0/(AX557), 0)</f>
        <v>0</v>
      </c>
      <c r="O557">
        <f>((U557-K557/2)*N557-M557)/(U557+K557/2)</f>
        <v>0</v>
      </c>
      <c r="P557">
        <f>O557*(DZ557+EA557)/1000.0</f>
        <v>0</v>
      </c>
      <c r="Q557">
        <f>(DS557 - IF(AV557&gt;1, M557*DM557*100.0/(AX557), 0))*(DZ557+EA557)/1000.0</f>
        <v>0</v>
      </c>
      <c r="R557">
        <f>2.0/((1/T557-1/S557)+SIGN(T557)*SQRT((1/T557-1/S557)*(1/T557-1/S557) + 4*DN557/((DN557+1)*(DN557+1))*(2*1/T557*1/S557-1/S557*1/S557)))</f>
        <v>0</v>
      </c>
      <c r="S557">
        <f>IF(LEFT(DO557,1)&lt;&gt;"0",IF(LEFT(DO557,1)="1",3.0,DP557),$D$5+$E$5*(EG557*DZ557/($K$5*1000))+$F$5*(EG557*DZ557/($K$5*1000))*MAX(MIN(DM557,$J$5),$I$5)*MAX(MIN(DM557,$J$5),$I$5)+$G$5*MAX(MIN(DM557,$J$5),$I$5)*(EG557*DZ557/($K$5*1000))+$H$5*(EG557*DZ557/($K$5*1000))*(EG557*DZ557/($K$5*1000)))</f>
        <v>0</v>
      </c>
      <c r="T557">
        <f>K557*(1000-(1000*0.61365*exp(17.502*X557/(240.97+X557))/(DZ557+EA557)+DU557)/2)/(1000*0.61365*exp(17.502*X557/(240.97+X557))/(DZ557+EA557)-DU557)</f>
        <v>0</v>
      </c>
      <c r="U557">
        <f>1/((DN557+1)/(R557/1.6)+1/(S557/1.37)) + DN557/((DN557+1)/(R557/1.6) + DN557/(S557/1.37))</f>
        <v>0</v>
      </c>
      <c r="V557">
        <f>(DI557*DL557)</f>
        <v>0</v>
      </c>
      <c r="W557">
        <f>(EB557+(V557+2*0.95*5.67E-8*(((EB557+$B$7)+273)^4-(EB557+273)^4)-44100*K557)/(1.84*29.3*S557+8*0.95*5.67E-8*(EB557+273)^3))</f>
        <v>0</v>
      </c>
      <c r="X557">
        <f>($C$7*EC557+$D$7*ED557+$E$7*W557)</f>
        <v>0</v>
      </c>
      <c r="Y557">
        <f>0.61365*exp(17.502*X557/(240.97+X557))</f>
        <v>0</v>
      </c>
      <c r="Z557">
        <f>(AA557/AB557*100)</f>
        <v>0</v>
      </c>
      <c r="AA557">
        <f>DU557*(DZ557+EA557)/1000</f>
        <v>0</v>
      </c>
      <c r="AB557">
        <f>0.61365*exp(17.502*EB557/(240.97+EB557))</f>
        <v>0</v>
      </c>
      <c r="AC557">
        <f>(Y557-DU557*(DZ557+EA557)/1000)</f>
        <v>0</v>
      </c>
      <c r="AD557">
        <f>(-K557*44100)</f>
        <v>0</v>
      </c>
      <c r="AE557">
        <f>2*29.3*S557*0.92*(EB557-X557)</f>
        <v>0</v>
      </c>
      <c r="AF557">
        <f>2*0.95*5.67E-8*(((EB557+$B$7)+273)^4-(X557+273)^4)</f>
        <v>0</v>
      </c>
      <c r="AG557">
        <f>V557+AF557+AD557+AE557</f>
        <v>0</v>
      </c>
      <c r="AH557">
        <f>DY557*AV557*(DT557-DS557*(1000-AV557*DV557)/(1000-AV557*DU557))/(100*DM557)</f>
        <v>0</v>
      </c>
      <c r="AI557">
        <f>1000*DY557*AV557*(DU557-DV557)/(100*DM557*(1000-AV557*DU557))</f>
        <v>0</v>
      </c>
      <c r="AJ557">
        <f>(AK557 - AL557 - DZ557*1E3/(8.314*(EB557+273.15)) * AN557/DY557 * AM557) * DY557/(100*DM557) * (1000 - DV557)/1000</f>
        <v>0</v>
      </c>
      <c r="AK557">
        <v>1013.745019777105</v>
      </c>
      <c r="AL557">
        <v>965.4307393939395</v>
      </c>
      <c r="AM557">
        <v>3.381924817935957</v>
      </c>
      <c r="AN557">
        <v>64.96185093379182</v>
      </c>
      <c r="AO557">
        <f>(AQ557 - AP557 + DZ557*1E3/(8.314*(EB557+273.15)) * AS557/DY557 * AR557) * DY557/(100*DM557) * 1000/(1000 - AQ557)</f>
        <v>0</v>
      </c>
      <c r="AP557">
        <v>20.30403888821269</v>
      </c>
      <c r="AQ557">
        <v>24.30282545454546</v>
      </c>
      <c r="AR557">
        <v>2.664784861607293E-05</v>
      </c>
      <c r="AS557">
        <v>107.1775153864374</v>
      </c>
      <c r="AT557">
        <v>0</v>
      </c>
      <c r="AU557">
        <v>0</v>
      </c>
      <c r="AV557">
        <f>IF(AT557*$H$13&gt;=AX557,1.0,(AX557/(AX557-AT557*$H$13)))</f>
        <v>0</v>
      </c>
      <c r="AW557">
        <f>(AV557-1)*100</f>
        <v>0</v>
      </c>
      <c r="AX557">
        <f>MAX(0,($B$13+$C$13*EG557)/(1+$D$13*EG557)*DZ557/(EB557+273)*$E$13)</f>
        <v>0</v>
      </c>
      <c r="AY557" t="s">
        <v>439</v>
      </c>
      <c r="AZ557" t="s">
        <v>439</v>
      </c>
      <c r="BA557">
        <v>0</v>
      </c>
      <c r="BB557">
        <v>0</v>
      </c>
      <c r="BC557">
        <f>1-BA557/BB557</f>
        <v>0</v>
      </c>
      <c r="BD557">
        <v>0</v>
      </c>
      <c r="BE557" t="s">
        <v>439</v>
      </c>
      <c r="BF557" t="s">
        <v>439</v>
      </c>
      <c r="BG557">
        <v>0</v>
      </c>
      <c r="BH557">
        <v>0</v>
      </c>
      <c r="BI557">
        <f>1-BG557/BH557</f>
        <v>0</v>
      </c>
      <c r="BJ557">
        <v>0.5</v>
      </c>
      <c r="BK557">
        <f>DJ557</f>
        <v>0</v>
      </c>
      <c r="BL557">
        <f>M557</f>
        <v>0</v>
      </c>
      <c r="BM557">
        <f>BI557*BJ557*BK557</f>
        <v>0</v>
      </c>
      <c r="BN557">
        <f>(BL557-BD557)/BK557</f>
        <v>0</v>
      </c>
      <c r="BO557">
        <f>(BB557-BH557)/BH557</f>
        <v>0</v>
      </c>
      <c r="BP557">
        <f>BA557/(BC557+BA557/BH557)</f>
        <v>0</v>
      </c>
      <c r="BQ557" t="s">
        <v>439</v>
      </c>
      <c r="BR557">
        <v>0</v>
      </c>
      <c r="BS557">
        <f>IF(BR557&lt;&gt;0, BR557, BP557)</f>
        <v>0</v>
      </c>
      <c r="BT557">
        <f>1-BS557/BH557</f>
        <v>0</v>
      </c>
      <c r="BU557">
        <f>(BH557-BG557)/(BH557-BS557)</f>
        <v>0</v>
      </c>
      <c r="BV557">
        <f>(BB557-BH557)/(BB557-BS557)</f>
        <v>0</v>
      </c>
      <c r="BW557">
        <f>(BH557-BG557)/(BH557-BA557)</f>
        <v>0</v>
      </c>
      <c r="BX557">
        <f>(BB557-BH557)/(BB557-BA557)</f>
        <v>0</v>
      </c>
      <c r="BY557">
        <f>(BU557*BS557/BG557)</f>
        <v>0</v>
      </c>
      <c r="BZ557">
        <f>(1-BY557)</f>
        <v>0</v>
      </c>
      <c r="DI557">
        <f>$B$11*EH557+$C$11*EI557+$F$11*ET557*(1-EW557)</f>
        <v>0</v>
      </c>
      <c r="DJ557">
        <f>DI557*DK557</f>
        <v>0</v>
      </c>
      <c r="DK557">
        <f>($B$11*$D$9+$C$11*$D$9+$F$11*((FG557+EY557)/MAX(FG557+EY557+FH557, 0.1)*$I$9+FH557/MAX(FG557+EY557+FH557, 0.1)*$J$9))/($B$11+$C$11+$F$11)</f>
        <v>0</v>
      </c>
      <c r="DL557">
        <f>($B$11*$K$9+$C$11*$K$9+$F$11*((FG557+EY557)/MAX(FG557+EY557+FH557, 0.1)*$P$9+FH557/MAX(FG557+EY557+FH557, 0.1)*$Q$9))/($B$11+$C$11+$F$11)</f>
        <v>0</v>
      </c>
      <c r="DM557">
        <v>5.36</v>
      </c>
      <c r="DN557">
        <v>0.5</v>
      </c>
      <c r="DO557" t="s">
        <v>440</v>
      </c>
      <c r="DP557">
        <v>2</v>
      </c>
      <c r="DQ557" t="b">
        <v>1</v>
      </c>
      <c r="DR557">
        <v>1758656897.35</v>
      </c>
      <c r="DS557">
        <v>918.0532857142856</v>
      </c>
      <c r="DT557">
        <v>977.4123928571427</v>
      </c>
      <c r="DU557">
        <v>24.28973928571429</v>
      </c>
      <c r="DV557">
        <v>20.25721428571429</v>
      </c>
      <c r="DW557">
        <v>918.057607142857</v>
      </c>
      <c r="DX557">
        <v>24.13566071428571</v>
      </c>
      <c r="DY557">
        <v>500.0069642857143</v>
      </c>
      <c r="DZ557">
        <v>90.38905714285714</v>
      </c>
      <c r="EA557">
        <v>0.029979275</v>
      </c>
      <c r="EB557">
        <v>30.61786785714286</v>
      </c>
      <c r="EC557">
        <v>30.00599285714285</v>
      </c>
      <c r="ED557">
        <v>999.9000000000002</v>
      </c>
      <c r="EE557">
        <v>0</v>
      </c>
      <c r="EF557">
        <v>0</v>
      </c>
      <c r="EG557">
        <v>9997.784285714286</v>
      </c>
      <c r="EH557">
        <v>0</v>
      </c>
      <c r="EI557">
        <v>11.71884642857143</v>
      </c>
      <c r="EJ557">
        <v>-59.35916428571428</v>
      </c>
      <c r="EK557">
        <v>940.9078214285713</v>
      </c>
      <c r="EL557">
        <v>997.6222857142858</v>
      </c>
      <c r="EM557">
        <v>4.032530357142857</v>
      </c>
      <c r="EN557">
        <v>977.4123928571427</v>
      </c>
      <c r="EO557">
        <v>20.25721428571429</v>
      </c>
      <c r="EP557">
        <v>2.195526071428572</v>
      </c>
      <c r="EQ557">
        <v>1.831028571428572</v>
      </c>
      <c r="ER557">
        <v>18.92970714285714</v>
      </c>
      <c r="ES557">
        <v>16.05422142857143</v>
      </c>
      <c r="ET557">
        <v>2000.023214285714</v>
      </c>
      <c r="EU557">
        <v>0.9799975714285712</v>
      </c>
      <c r="EV557">
        <v>0.02000214642857143</v>
      </c>
      <c r="EW557">
        <v>0</v>
      </c>
      <c r="EX557">
        <v>1008.355357142857</v>
      </c>
      <c r="EY557">
        <v>5.00097</v>
      </c>
      <c r="EZ557">
        <v>20405.72142857143</v>
      </c>
      <c r="FA557">
        <v>16707.76071428571</v>
      </c>
      <c r="FB557">
        <v>40.81199999999999</v>
      </c>
      <c r="FC557">
        <v>41.125</v>
      </c>
      <c r="FD557">
        <v>40.73425</v>
      </c>
      <c r="FE557">
        <v>40.75</v>
      </c>
      <c r="FF557">
        <v>41.406</v>
      </c>
      <c r="FG557">
        <v>1955.115357142857</v>
      </c>
      <c r="FH557">
        <v>39.9</v>
      </c>
      <c r="FI557">
        <v>0</v>
      </c>
      <c r="FJ557">
        <v>1758656906.4</v>
      </c>
      <c r="FK557">
        <v>0</v>
      </c>
      <c r="FL557">
        <v>1008.430384615385</v>
      </c>
      <c r="FM557">
        <v>13.37333332816686</v>
      </c>
      <c r="FN557">
        <v>256.8888888014819</v>
      </c>
      <c r="FO557">
        <v>20406.13846153847</v>
      </c>
      <c r="FP557">
        <v>15</v>
      </c>
      <c r="FQ557">
        <v>0</v>
      </c>
      <c r="FR557" t="s">
        <v>441</v>
      </c>
      <c r="FS557">
        <v>1747247426.5</v>
      </c>
      <c r="FT557">
        <v>1747247420.5</v>
      </c>
      <c r="FU557">
        <v>0</v>
      </c>
      <c r="FV557">
        <v>1.027</v>
      </c>
      <c r="FW557">
        <v>0.031</v>
      </c>
      <c r="FX557">
        <v>0.02</v>
      </c>
      <c r="FY557">
        <v>0.05</v>
      </c>
      <c r="FZ557">
        <v>420</v>
      </c>
      <c r="GA557">
        <v>16</v>
      </c>
      <c r="GB557">
        <v>0.01</v>
      </c>
      <c r="GC557">
        <v>0.1</v>
      </c>
      <c r="GD557">
        <v>-59.17076097560976</v>
      </c>
      <c r="GE557">
        <v>-3.138303135888465</v>
      </c>
      <c r="GF557">
        <v>0.3162543873236968</v>
      </c>
      <c r="GG557">
        <v>0</v>
      </c>
      <c r="GH557">
        <v>1007.642647058824</v>
      </c>
      <c r="GI557">
        <v>13.22398777771898</v>
      </c>
      <c r="GJ557">
        <v>1.313650747800659</v>
      </c>
      <c r="GK557">
        <v>-1</v>
      </c>
      <c r="GL557">
        <v>4.05750487804878</v>
      </c>
      <c r="GM557">
        <v>-0.4034013240418131</v>
      </c>
      <c r="GN557">
        <v>0.04009585186999094</v>
      </c>
      <c r="GO557">
        <v>0</v>
      </c>
      <c r="GP557">
        <v>0</v>
      </c>
      <c r="GQ557">
        <v>2</v>
      </c>
      <c r="GR557" t="s">
        <v>482</v>
      </c>
      <c r="GS557">
        <v>3.13568</v>
      </c>
      <c r="GT557">
        <v>2.69017</v>
      </c>
      <c r="GU557">
        <v>0.165573</v>
      </c>
      <c r="GV557">
        <v>0.17059</v>
      </c>
      <c r="GW557">
        <v>0.107192</v>
      </c>
      <c r="GX557">
        <v>0.0934141</v>
      </c>
      <c r="GY557">
        <v>26524.6</v>
      </c>
      <c r="GZ557">
        <v>26414.9</v>
      </c>
      <c r="HA557">
        <v>29549.6</v>
      </c>
      <c r="HB557">
        <v>29431.6</v>
      </c>
      <c r="HC557">
        <v>34854.8</v>
      </c>
      <c r="HD557">
        <v>35349.2</v>
      </c>
      <c r="HE557">
        <v>41581.5</v>
      </c>
      <c r="HF557">
        <v>41818.8</v>
      </c>
      <c r="HG557">
        <v>1.92647</v>
      </c>
      <c r="HH557">
        <v>1.87425</v>
      </c>
      <c r="HI557">
        <v>0.08791690000000001</v>
      </c>
      <c r="HJ557">
        <v>0</v>
      </c>
      <c r="HK557">
        <v>28.5756</v>
      </c>
      <c r="HL557">
        <v>999.9</v>
      </c>
      <c r="HM557">
        <v>48.1</v>
      </c>
      <c r="HN557">
        <v>31.3</v>
      </c>
      <c r="HO557">
        <v>24.4237</v>
      </c>
      <c r="HP557">
        <v>62.095</v>
      </c>
      <c r="HQ557">
        <v>25.8534</v>
      </c>
      <c r="HR557">
        <v>1</v>
      </c>
      <c r="HS557">
        <v>0.07168190000000001</v>
      </c>
      <c r="HT557">
        <v>-0.717418</v>
      </c>
      <c r="HU557">
        <v>20.3372</v>
      </c>
      <c r="HV557">
        <v>5.21639</v>
      </c>
      <c r="HW557">
        <v>12.0137</v>
      </c>
      <c r="HX557">
        <v>4.98855</v>
      </c>
      <c r="HY557">
        <v>3.2878</v>
      </c>
      <c r="HZ557">
        <v>9999</v>
      </c>
      <c r="IA557">
        <v>9999</v>
      </c>
      <c r="IB557">
        <v>9999</v>
      </c>
      <c r="IC557">
        <v>999.9</v>
      </c>
      <c r="ID557">
        <v>1.86761</v>
      </c>
      <c r="IE557">
        <v>1.86672</v>
      </c>
      <c r="IF557">
        <v>1.86603</v>
      </c>
      <c r="IG557">
        <v>1.866</v>
      </c>
      <c r="IH557">
        <v>1.86786</v>
      </c>
      <c r="II557">
        <v>1.87028</v>
      </c>
      <c r="IJ557">
        <v>1.86897</v>
      </c>
      <c r="IK557">
        <v>1.87042</v>
      </c>
      <c r="IL557">
        <v>0</v>
      </c>
      <c r="IM557">
        <v>0</v>
      </c>
      <c r="IN557">
        <v>0</v>
      </c>
      <c r="IO557">
        <v>0</v>
      </c>
      <c r="IP557" t="s">
        <v>443</v>
      </c>
      <c r="IQ557" t="s">
        <v>444</v>
      </c>
      <c r="IR557" t="s">
        <v>445</v>
      </c>
      <c r="IS557" t="s">
        <v>445</v>
      </c>
      <c r="IT557" t="s">
        <v>445</v>
      </c>
      <c r="IU557" t="s">
        <v>445</v>
      </c>
      <c r="IV557">
        <v>0</v>
      </c>
      <c r="IW557">
        <v>100</v>
      </c>
      <c r="IX557">
        <v>100</v>
      </c>
      <c r="IY557">
        <v>-0.02</v>
      </c>
      <c r="IZ557">
        <v>0.1542</v>
      </c>
      <c r="JA557">
        <v>0.1520806729546384</v>
      </c>
      <c r="JB557">
        <v>0.0003178419753343253</v>
      </c>
      <c r="JC557">
        <v>-6.012475575984678E-07</v>
      </c>
      <c r="JD557">
        <v>7.594320938325871E-11</v>
      </c>
      <c r="JE557">
        <v>-0.06537213769188976</v>
      </c>
      <c r="JF557">
        <v>-0.002779077146552394</v>
      </c>
      <c r="JG557">
        <v>0.0007843295920201409</v>
      </c>
      <c r="JH557">
        <v>-1.211717912536145E-05</v>
      </c>
      <c r="JI557">
        <v>4</v>
      </c>
      <c r="JJ557">
        <v>2338</v>
      </c>
      <c r="JK557">
        <v>1</v>
      </c>
      <c r="JL557">
        <v>27</v>
      </c>
      <c r="JM557">
        <v>190158</v>
      </c>
      <c r="JN557">
        <v>190158.1</v>
      </c>
      <c r="JO557">
        <v>2.09839</v>
      </c>
      <c r="JP557">
        <v>2.25708</v>
      </c>
      <c r="JQ557">
        <v>1.39771</v>
      </c>
      <c r="JR557">
        <v>2.34741</v>
      </c>
      <c r="JS557">
        <v>1.49536</v>
      </c>
      <c r="JT557">
        <v>2.58179</v>
      </c>
      <c r="JU557">
        <v>36.4107</v>
      </c>
      <c r="JV557">
        <v>24.0525</v>
      </c>
      <c r="JW557">
        <v>18</v>
      </c>
      <c r="JX557">
        <v>489.661</v>
      </c>
      <c r="JY557">
        <v>446.845</v>
      </c>
      <c r="JZ557">
        <v>29.216</v>
      </c>
      <c r="KA557">
        <v>28.5094</v>
      </c>
      <c r="KB557">
        <v>30.0003</v>
      </c>
      <c r="KC557">
        <v>28.3227</v>
      </c>
      <c r="KD557">
        <v>28.2521</v>
      </c>
      <c r="KE557">
        <v>42.0395</v>
      </c>
      <c r="KF557">
        <v>21.8582</v>
      </c>
      <c r="KG557">
        <v>51.5223</v>
      </c>
      <c r="KH557">
        <v>29.1983</v>
      </c>
      <c r="KI557">
        <v>1021.69</v>
      </c>
      <c r="KJ557">
        <v>20.4129</v>
      </c>
      <c r="KK557">
        <v>100.991</v>
      </c>
      <c r="KL557">
        <v>100.555</v>
      </c>
    </row>
    <row r="558" spans="1:298">
      <c r="A558">
        <v>542</v>
      </c>
      <c r="B558">
        <v>1758656909.6</v>
      </c>
      <c r="C558">
        <v>15283.59999990463</v>
      </c>
      <c r="D558" t="s">
        <v>1533</v>
      </c>
      <c r="E558" t="s">
        <v>1534</v>
      </c>
      <c r="F558">
        <v>5</v>
      </c>
      <c r="G558" t="s">
        <v>1412</v>
      </c>
      <c r="H558" t="s">
        <v>437</v>
      </c>
      <c r="I558" t="s">
        <v>438</v>
      </c>
      <c r="J558">
        <v>1758656901.778571</v>
      </c>
      <c r="K558">
        <f>(L558)/1000</f>
        <v>0</v>
      </c>
      <c r="L558">
        <f>IF(DQ558, AO558, AI558)</f>
        <v>0</v>
      </c>
      <c r="M558">
        <f>IF(DQ558, AJ558, AH558)</f>
        <v>0</v>
      </c>
      <c r="N558">
        <f>DS558 - IF(AV558&gt;1, M558*DM558*100.0/(AX558), 0)</f>
        <v>0</v>
      </c>
      <c r="O558">
        <f>((U558-K558/2)*N558-M558)/(U558+K558/2)</f>
        <v>0</v>
      </c>
      <c r="P558">
        <f>O558*(DZ558+EA558)/1000.0</f>
        <v>0</v>
      </c>
      <c r="Q558">
        <f>(DS558 - IF(AV558&gt;1, M558*DM558*100.0/(AX558), 0))*(DZ558+EA558)/1000.0</f>
        <v>0</v>
      </c>
      <c r="R558">
        <f>2.0/((1/T558-1/S558)+SIGN(T558)*SQRT((1/T558-1/S558)*(1/T558-1/S558) + 4*DN558/((DN558+1)*(DN558+1))*(2*1/T558*1/S558-1/S558*1/S558)))</f>
        <v>0</v>
      </c>
      <c r="S558">
        <f>IF(LEFT(DO558,1)&lt;&gt;"0",IF(LEFT(DO558,1)="1",3.0,DP558),$D$5+$E$5*(EG558*DZ558/($K$5*1000))+$F$5*(EG558*DZ558/($K$5*1000))*MAX(MIN(DM558,$J$5),$I$5)*MAX(MIN(DM558,$J$5),$I$5)+$G$5*MAX(MIN(DM558,$J$5),$I$5)*(EG558*DZ558/($K$5*1000))+$H$5*(EG558*DZ558/($K$5*1000))*(EG558*DZ558/($K$5*1000)))</f>
        <v>0</v>
      </c>
      <c r="T558">
        <f>K558*(1000-(1000*0.61365*exp(17.502*X558/(240.97+X558))/(DZ558+EA558)+DU558)/2)/(1000*0.61365*exp(17.502*X558/(240.97+X558))/(DZ558+EA558)-DU558)</f>
        <v>0</v>
      </c>
      <c r="U558">
        <f>1/((DN558+1)/(R558/1.6)+1/(S558/1.37)) + DN558/((DN558+1)/(R558/1.6) + DN558/(S558/1.37))</f>
        <v>0</v>
      </c>
      <c r="V558">
        <f>(DI558*DL558)</f>
        <v>0</v>
      </c>
      <c r="W558">
        <f>(EB558+(V558+2*0.95*5.67E-8*(((EB558+$B$7)+273)^4-(EB558+273)^4)-44100*K558)/(1.84*29.3*S558+8*0.95*5.67E-8*(EB558+273)^3))</f>
        <v>0</v>
      </c>
      <c r="X558">
        <f>($C$7*EC558+$D$7*ED558+$E$7*W558)</f>
        <v>0</v>
      </c>
      <c r="Y558">
        <f>0.61365*exp(17.502*X558/(240.97+X558))</f>
        <v>0</v>
      </c>
      <c r="Z558">
        <f>(AA558/AB558*100)</f>
        <v>0</v>
      </c>
      <c r="AA558">
        <f>DU558*(DZ558+EA558)/1000</f>
        <v>0</v>
      </c>
      <c r="AB558">
        <f>0.61365*exp(17.502*EB558/(240.97+EB558))</f>
        <v>0</v>
      </c>
      <c r="AC558">
        <f>(Y558-DU558*(DZ558+EA558)/1000)</f>
        <v>0</v>
      </c>
      <c r="AD558">
        <f>(-K558*44100)</f>
        <v>0</v>
      </c>
      <c r="AE558">
        <f>2*29.3*S558*0.92*(EB558-X558)</f>
        <v>0</v>
      </c>
      <c r="AF558">
        <f>2*0.95*5.67E-8*(((EB558+$B$7)+273)^4-(X558+273)^4)</f>
        <v>0</v>
      </c>
      <c r="AG558">
        <f>V558+AF558+AD558+AE558</f>
        <v>0</v>
      </c>
      <c r="AH558">
        <f>DY558*AV558*(DT558-DS558*(1000-AV558*DV558)/(1000-AV558*DU558))/(100*DM558)</f>
        <v>0</v>
      </c>
      <c r="AI558">
        <f>1000*DY558*AV558*(DU558-DV558)/(100*DM558*(1000-AV558*DU558))</f>
        <v>0</v>
      </c>
      <c r="AJ558">
        <f>(AK558 - AL558 - DZ558*1E3/(8.314*(EB558+273.15)) * AN558/DY558 * AM558) * DY558/(100*DM558) * (1000 - DV558)/1000</f>
        <v>0</v>
      </c>
      <c r="AK558">
        <v>1028.957847344735</v>
      </c>
      <c r="AL558">
        <v>980.6542484848478</v>
      </c>
      <c r="AM558">
        <v>3.376719785004542</v>
      </c>
      <c r="AN558">
        <v>64.96185093379182</v>
      </c>
      <c r="AO558">
        <f>(AQ558 - AP558 + DZ558*1E3/(8.314*(EB558+273.15)) * AS558/DY558 * AR558) * DY558/(100*DM558) * 1000/(1000 - AQ558)</f>
        <v>0</v>
      </c>
      <c r="AP558">
        <v>20.3217078797753</v>
      </c>
      <c r="AQ558">
        <v>24.30364787878787</v>
      </c>
      <c r="AR558">
        <v>-1.936789964515806E-06</v>
      </c>
      <c r="AS558">
        <v>107.1775153864374</v>
      </c>
      <c r="AT558">
        <v>0</v>
      </c>
      <c r="AU558">
        <v>0</v>
      </c>
      <c r="AV558">
        <f>IF(AT558*$H$13&gt;=AX558,1.0,(AX558/(AX558-AT558*$H$13)))</f>
        <v>0</v>
      </c>
      <c r="AW558">
        <f>(AV558-1)*100</f>
        <v>0</v>
      </c>
      <c r="AX558">
        <f>MAX(0,($B$13+$C$13*EG558)/(1+$D$13*EG558)*DZ558/(EB558+273)*$E$13)</f>
        <v>0</v>
      </c>
      <c r="AY558" t="s">
        <v>439</v>
      </c>
      <c r="AZ558" t="s">
        <v>439</v>
      </c>
      <c r="BA558">
        <v>0</v>
      </c>
      <c r="BB558">
        <v>0</v>
      </c>
      <c r="BC558">
        <f>1-BA558/BB558</f>
        <v>0</v>
      </c>
      <c r="BD558">
        <v>0</v>
      </c>
      <c r="BE558" t="s">
        <v>439</v>
      </c>
      <c r="BF558" t="s">
        <v>439</v>
      </c>
      <c r="BG558">
        <v>0</v>
      </c>
      <c r="BH558">
        <v>0</v>
      </c>
      <c r="BI558">
        <f>1-BG558/BH558</f>
        <v>0</v>
      </c>
      <c r="BJ558">
        <v>0.5</v>
      </c>
      <c r="BK558">
        <f>DJ558</f>
        <v>0</v>
      </c>
      <c r="BL558">
        <f>M558</f>
        <v>0</v>
      </c>
      <c r="BM558">
        <f>BI558*BJ558*BK558</f>
        <v>0</v>
      </c>
      <c r="BN558">
        <f>(BL558-BD558)/BK558</f>
        <v>0</v>
      </c>
      <c r="BO558">
        <f>(BB558-BH558)/BH558</f>
        <v>0</v>
      </c>
      <c r="BP558">
        <f>BA558/(BC558+BA558/BH558)</f>
        <v>0</v>
      </c>
      <c r="BQ558" t="s">
        <v>439</v>
      </c>
      <c r="BR558">
        <v>0</v>
      </c>
      <c r="BS558">
        <f>IF(BR558&lt;&gt;0, BR558, BP558)</f>
        <v>0</v>
      </c>
      <c r="BT558">
        <f>1-BS558/BH558</f>
        <v>0</v>
      </c>
      <c r="BU558">
        <f>(BH558-BG558)/(BH558-BS558)</f>
        <v>0</v>
      </c>
      <c r="BV558">
        <f>(BB558-BH558)/(BB558-BS558)</f>
        <v>0</v>
      </c>
      <c r="BW558">
        <f>(BH558-BG558)/(BH558-BA558)</f>
        <v>0</v>
      </c>
      <c r="BX558">
        <f>(BB558-BH558)/(BB558-BA558)</f>
        <v>0</v>
      </c>
      <c r="BY558">
        <f>(BU558*BS558/BG558)</f>
        <v>0</v>
      </c>
      <c r="BZ558">
        <f>(1-BY558)</f>
        <v>0</v>
      </c>
      <c r="DI558">
        <f>$B$11*EH558+$C$11*EI558+$F$11*ET558*(1-EW558)</f>
        <v>0</v>
      </c>
      <c r="DJ558">
        <f>DI558*DK558</f>
        <v>0</v>
      </c>
      <c r="DK558">
        <f>($B$11*$D$9+$C$11*$D$9+$F$11*((FG558+EY558)/MAX(FG558+EY558+FH558, 0.1)*$I$9+FH558/MAX(FG558+EY558+FH558, 0.1)*$J$9))/($B$11+$C$11+$F$11)</f>
        <v>0</v>
      </c>
      <c r="DL558">
        <f>($B$11*$K$9+$C$11*$K$9+$F$11*((FG558+EY558)/MAX(FG558+EY558+FH558, 0.1)*$P$9+FH558/MAX(FG558+EY558+FH558, 0.1)*$Q$9))/($B$11+$C$11+$F$11)</f>
        <v>0</v>
      </c>
      <c r="DM558">
        <v>5.36</v>
      </c>
      <c r="DN558">
        <v>0.5</v>
      </c>
      <c r="DO558" t="s">
        <v>440</v>
      </c>
      <c r="DP558">
        <v>2</v>
      </c>
      <c r="DQ558" t="b">
        <v>1</v>
      </c>
      <c r="DR558">
        <v>1758656901.778571</v>
      </c>
      <c r="DS558">
        <v>932.6639285714285</v>
      </c>
      <c r="DT558">
        <v>992.2036428571429</v>
      </c>
      <c r="DU558">
        <v>24.29723571428571</v>
      </c>
      <c r="DV558">
        <v>20.29040714285714</v>
      </c>
      <c r="DW558">
        <v>932.6769642857142</v>
      </c>
      <c r="DX558">
        <v>24.14306071428571</v>
      </c>
      <c r="DY558">
        <v>499.9984642857144</v>
      </c>
      <c r="DZ558">
        <v>90.38798928571428</v>
      </c>
      <c r="EA558">
        <v>0.02995873571428571</v>
      </c>
      <c r="EB558">
        <v>30.61892142857142</v>
      </c>
      <c r="EC558">
        <v>30.01126071428572</v>
      </c>
      <c r="ED558">
        <v>999.9000000000002</v>
      </c>
      <c r="EE558">
        <v>0</v>
      </c>
      <c r="EF558">
        <v>0</v>
      </c>
      <c r="EG558">
        <v>9999.055714285714</v>
      </c>
      <c r="EH558">
        <v>0</v>
      </c>
      <c r="EI558">
        <v>11.71186785714285</v>
      </c>
      <c r="EJ558">
        <v>-59.54004642857142</v>
      </c>
      <c r="EK558">
        <v>955.8895357142858</v>
      </c>
      <c r="EL558">
        <v>1012.754142857143</v>
      </c>
      <c r="EM558">
        <v>4.006843571428571</v>
      </c>
      <c r="EN558">
        <v>992.2036428571429</v>
      </c>
      <c r="EO558">
        <v>20.29040714285714</v>
      </c>
      <c r="EP558">
        <v>2.196178571428571</v>
      </c>
      <c r="EQ558">
        <v>1.834007142857143</v>
      </c>
      <c r="ER558">
        <v>18.93446428571428</v>
      </c>
      <c r="ES558">
        <v>16.07968214285714</v>
      </c>
      <c r="ET558">
        <v>2000.0425</v>
      </c>
      <c r="EU558">
        <v>0.9799977142857141</v>
      </c>
      <c r="EV558">
        <v>0.02000193214285714</v>
      </c>
      <c r="EW558">
        <v>0</v>
      </c>
      <c r="EX558">
        <v>1009.352142857143</v>
      </c>
      <c r="EY558">
        <v>5.00097</v>
      </c>
      <c r="EZ558">
        <v>20424.60714285714</v>
      </c>
      <c r="FA558">
        <v>16707.92142857143</v>
      </c>
      <c r="FB558">
        <v>40.81199999999999</v>
      </c>
      <c r="FC558">
        <v>41.125</v>
      </c>
      <c r="FD558">
        <v>40.74325</v>
      </c>
      <c r="FE558">
        <v>40.75</v>
      </c>
      <c r="FF558">
        <v>41.4192857142857</v>
      </c>
      <c r="FG558">
        <v>1955.133928571428</v>
      </c>
      <c r="FH558">
        <v>39.9</v>
      </c>
      <c r="FI558">
        <v>0</v>
      </c>
      <c r="FJ558">
        <v>1758656911.2</v>
      </c>
      <c r="FK558">
        <v>0</v>
      </c>
      <c r="FL558">
        <v>1009.498076923077</v>
      </c>
      <c r="FM558">
        <v>11.9511111125763</v>
      </c>
      <c r="FN558">
        <v>243.1931624540946</v>
      </c>
      <c r="FO558">
        <v>20426.29230769231</v>
      </c>
      <c r="FP558">
        <v>15</v>
      </c>
      <c r="FQ558">
        <v>0</v>
      </c>
      <c r="FR558" t="s">
        <v>441</v>
      </c>
      <c r="FS558">
        <v>1747247426.5</v>
      </c>
      <c r="FT558">
        <v>1747247420.5</v>
      </c>
      <c r="FU558">
        <v>0</v>
      </c>
      <c r="FV558">
        <v>1.027</v>
      </c>
      <c r="FW558">
        <v>0.031</v>
      </c>
      <c r="FX558">
        <v>0.02</v>
      </c>
      <c r="FY558">
        <v>0.05</v>
      </c>
      <c r="FZ558">
        <v>420</v>
      </c>
      <c r="GA558">
        <v>16</v>
      </c>
      <c r="GB558">
        <v>0.01</v>
      </c>
      <c r="GC558">
        <v>0.1</v>
      </c>
      <c r="GD558">
        <v>-59.4276025</v>
      </c>
      <c r="GE558">
        <v>-2.609269418386361</v>
      </c>
      <c r="GF558">
        <v>0.2625956354240295</v>
      </c>
      <c r="GG558">
        <v>0</v>
      </c>
      <c r="GH558">
        <v>1008.833529411765</v>
      </c>
      <c r="GI558">
        <v>13.23972498482754</v>
      </c>
      <c r="GJ558">
        <v>1.314417523318042</v>
      </c>
      <c r="GK558">
        <v>-1</v>
      </c>
      <c r="GL558">
        <v>4.02202575</v>
      </c>
      <c r="GM558">
        <v>-0.3481403752345231</v>
      </c>
      <c r="GN558">
        <v>0.03404798737719309</v>
      </c>
      <c r="GO558">
        <v>0</v>
      </c>
      <c r="GP558">
        <v>0</v>
      </c>
      <c r="GQ558">
        <v>2</v>
      </c>
      <c r="GR558" t="s">
        <v>482</v>
      </c>
      <c r="GS558">
        <v>3.13575</v>
      </c>
      <c r="GT558">
        <v>2.6902</v>
      </c>
      <c r="GU558">
        <v>0.167259</v>
      </c>
      <c r="GV558">
        <v>0.17221</v>
      </c>
      <c r="GW558">
        <v>0.107199</v>
      </c>
      <c r="GX558">
        <v>0.0935805</v>
      </c>
      <c r="GY558">
        <v>26470.9</v>
      </c>
      <c r="GZ558">
        <v>26363.2</v>
      </c>
      <c r="HA558">
        <v>29549.6</v>
      </c>
      <c r="HB558">
        <v>29431.4</v>
      </c>
      <c r="HC558">
        <v>34854.4</v>
      </c>
      <c r="HD558">
        <v>35342.4</v>
      </c>
      <c r="HE558">
        <v>41581.3</v>
      </c>
      <c r="HF558">
        <v>41818.5</v>
      </c>
      <c r="HG558">
        <v>1.92633</v>
      </c>
      <c r="HH558">
        <v>1.8748</v>
      </c>
      <c r="HI558">
        <v>0.08909400000000001</v>
      </c>
      <c r="HJ558">
        <v>0</v>
      </c>
      <c r="HK558">
        <v>28.5728</v>
      </c>
      <c r="HL558">
        <v>999.9</v>
      </c>
      <c r="HM558">
        <v>48.1</v>
      </c>
      <c r="HN558">
        <v>31.3</v>
      </c>
      <c r="HO558">
        <v>24.4227</v>
      </c>
      <c r="HP558">
        <v>61.965</v>
      </c>
      <c r="HQ558">
        <v>25.7612</v>
      </c>
      <c r="HR558">
        <v>1</v>
      </c>
      <c r="HS558">
        <v>0.0718216</v>
      </c>
      <c r="HT558">
        <v>-0.685741</v>
      </c>
      <c r="HU558">
        <v>20.3375</v>
      </c>
      <c r="HV558">
        <v>5.21669</v>
      </c>
      <c r="HW558">
        <v>12.0132</v>
      </c>
      <c r="HX558">
        <v>4.98855</v>
      </c>
      <c r="HY558">
        <v>3.28772</v>
      </c>
      <c r="HZ558">
        <v>9999</v>
      </c>
      <c r="IA558">
        <v>9999</v>
      </c>
      <c r="IB558">
        <v>9999</v>
      </c>
      <c r="IC558">
        <v>999.9</v>
      </c>
      <c r="ID558">
        <v>1.86763</v>
      </c>
      <c r="IE558">
        <v>1.86669</v>
      </c>
      <c r="IF558">
        <v>1.86601</v>
      </c>
      <c r="IG558">
        <v>1.86601</v>
      </c>
      <c r="IH558">
        <v>1.86787</v>
      </c>
      <c r="II558">
        <v>1.87027</v>
      </c>
      <c r="IJ558">
        <v>1.86901</v>
      </c>
      <c r="IK558">
        <v>1.87042</v>
      </c>
      <c r="IL558">
        <v>0</v>
      </c>
      <c r="IM558">
        <v>0</v>
      </c>
      <c r="IN558">
        <v>0</v>
      </c>
      <c r="IO558">
        <v>0</v>
      </c>
      <c r="IP558" t="s">
        <v>443</v>
      </c>
      <c r="IQ558" t="s">
        <v>444</v>
      </c>
      <c r="IR558" t="s">
        <v>445</v>
      </c>
      <c r="IS558" t="s">
        <v>445</v>
      </c>
      <c r="IT558" t="s">
        <v>445</v>
      </c>
      <c r="IU558" t="s">
        <v>445</v>
      </c>
      <c r="IV558">
        <v>0</v>
      </c>
      <c r="IW558">
        <v>100</v>
      </c>
      <c r="IX558">
        <v>100</v>
      </c>
      <c r="IY558">
        <v>-0.029</v>
      </c>
      <c r="IZ558">
        <v>0.1543</v>
      </c>
      <c r="JA558">
        <v>0.1520806729546384</v>
      </c>
      <c r="JB558">
        <v>0.0003178419753343253</v>
      </c>
      <c r="JC558">
        <v>-6.012475575984678E-07</v>
      </c>
      <c r="JD558">
        <v>7.594320938325871E-11</v>
      </c>
      <c r="JE558">
        <v>-0.06537213769188976</v>
      </c>
      <c r="JF558">
        <v>-0.002779077146552394</v>
      </c>
      <c r="JG558">
        <v>0.0007843295920201409</v>
      </c>
      <c r="JH558">
        <v>-1.211717912536145E-05</v>
      </c>
      <c r="JI558">
        <v>4</v>
      </c>
      <c r="JJ558">
        <v>2338</v>
      </c>
      <c r="JK558">
        <v>1</v>
      </c>
      <c r="JL558">
        <v>27</v>
      </c>
      <c r="JM558">
        <v>190158.1</v>
      </c>
      <c r="JN558">
        <v>190158.2</v>
      </c>
      <c r="JO558">
        <v>2.1228</v>
      </c>
      <c r="JP558">
        <v>2.25586</v>
      </c>
      <c r="JQ558">
        <v>1.39771</v>
      </c>
      <c r="JR558">
        <v>2.34863</v>
      </c>
      <c r="JS558">
        <v>1.49536</v>
      </c>
      <c r="JT558">
        <v>2.57568</v>
      </c>
      <c r="JU558">
        <v>36.4107</v>
      </c>
      <c r="JV558">
        <v>24.0612</v>
      </c>
      <c r="JW558">
        <v>18</v>
      </c>
      <c r="JX558">
        <v>489.58</v>
      </c>
      <c r="JY558">
        <v>447.201</v>
      </c>
      <c r="JZ558">
        <v>29.2039</v>
      </c>
      <c r="KA558">
        <v>28.5118</v>
      </c>
      <c r="KB558">
        <v>30.0003</v>
      </c>
      <c r="KC558">
        <v>28.3244</v>
      </c>
      <c r="KD558">
        <v>28.2542</v>
      </c>
      <c r="KE558">
        <v>42.529</v>
      </c>
      <c r="KF558">
        <v>21.8582</v>
      </c>
      <c r="KG558">
        <v>51.5223</v>
      </c>
      <c r="KH558">
        <v>29.1834</v>
      </c>
      <c r="KI558">
        <v>1041.73</v>
      </c>
      <c r="KJ558">
        <v>20.4383</v>
      </c>
      <c r="KK558">
        <v>100.991</v>
      </c>
      <c r="KL558">
        <v>100.555</v>
      </c>
    </row>
    <row r="559" spans="1:298">
      <c r="A559">
        <v>543</v>
      </c>
      <c r="B559">
        <v>1758656915.1</v>
      </c>
      <c r="C559">
        <v>15289.09999990463</v>
      </c>
      <c r="D559" t="s">
        <v>1535</v>
      </c>
      <c r="E559" t="s">
        <v>1536</v>
      </c>
      <c r="F559">
        <v>5</v>
      </c>
      <c r="G559" t="s">
        <v>1412</v>
      </c>
      <c r="H559" t="s">
        <v>437</v>
      </c>
      <c r="I559" t="s">
        <v>438</v>
      </c>
      <c r="J559">
        <v>1758656907.35</v>
      </c>
      <c r="K559">
        <f>(L559)/1000</f>
        <v>0</v>
      </c>
      <c r="L559">
        <f>IF(DQ559, AO559, AI559)</f>
        <v>0</v>
      </c>
      <c r="M559">
        <f>IF(DQ559, AJ559, AH559)</f>
        <v>0</v>
      </c>
      <c r="N559">
        <f>DS559 - IF(AV559&gt;1, M559*DM559*100.0/(AX559), 0)</f>
        <v>0</v>
      </c>
      <c r="O559">
        <f>((U559-K559/2)*N559-M559)/(U559+K559/2)</f>
        <v>0</v>
      </c>
      <c r="P559">
        <f>O559*(DZ559+EA559)/1000.0</f>
        <v>0</v>
      </c>
      <c r="Q559">
        <f>(DS559 - IF(AV559&gt;1, M559*DM559*100.0/(AX559), 0))*(DZ559+EA559)/1000.0</f>
        <v>0</v>
      </c>
      <c r="R559">
        <f>2.0/((1/T559-1/S559)+SIGN(T559)*SQRT((1/T559-1/S559)*(1/T559-1/S559) + 4*DN559/((DN559+1)*(DN559+1))*(2*1/T559*1/S559-1/S559*1/S559)))</f>
        <v>0</v>
      </c>
      <c r="S559">
        <f>IF(LEFT(DO559,1)&lt;&gt;"0",IF(LEFT(DO559,1)="1",3.0,DP559),$D$5+$E$5*(EG559*DZ559/($K$5*1000))+$F$5*(EG559*DZ559/($K$5*1000))*MAX(MIN(DM559,$J$5),$I$5)*MAX(MIN(DM559,$J$5),$I$5)+$G$5*MAX(MIN(DM559,$J$5),$I$5)*(EG559*DZ559/($K$5*1000))+$H$5*(EG559*DZ559/($K$5*1000))*(EG559*DZ559/($K$5*1000)))</f>
        <v>0</v>
      </c>
      <c r="T559">
        <f>K559*(1000-(1000*0.61365*exp(17.502*X559/(240.97+X559))/(DZ559+EA559)+DU559)/2)/(1000*0.61365*exp(17.502*X559/(240.97+X559))/(DZ559+EA559)-DU559)</f>
        <v>0</v>
      </c>
      <c r="U559">
        <f>1/((DN559+1)/(R559/1.6)+1/(S559/1.37)) + DN559/((DN559+1)/(R559/1.6) + DN559/(S559/1.37))</f>
        <v>0</v>
      </c>
      <c r="V559">
        <f>(DI559*DL559)</f>
        <v>0</v>
      </c>
      <c r="W559">
        <f>(EB559+(V559+2*0.95*5.67E-8*(((EB559+$B$7)+273)^4-(EB559+273)^4)-44100*K559)/(1.84*29.3*S559+8*0.95*5.67E-8*(EB559+273)^3))</f>
        <v>0</v>
      </c>
      <c r="X559">
        <f>($C$7*EC559+$D$7*ED559+$E$7*W559)</f>
        <v>0</v>
      </c>
      <c r="Y559">
        <f>0.61365*exp(17.502*X559/(240.97+X559))</f>
        <v>0</v>
      </c>
      <c r="Z559">
        <f>(AA559/AB559*100)</f>
        <v>0</v>
      </c>
      <c r="AA559">
        <f>DU559*(DZ559+EA559)/1000</f>
        <v>0</v>
      </c>
      <c r="AB559">
        <f>0.61365*exp(17.502*EB559/(240.97+EB559))</f>
        <v>0</v>
      </c>
      <c r="AC559">
        <f>(Y559-DU559*(DZ559+EA559)/1000)</f>
        <v>0</v>
      </c>
      <c r="AD559">
        <f>(-K559*44100)</f>
        <v>0</v>
      </c>
      <c r="AE559">
        <f>2*29.3*S559*0.92*(EB559-X559)</f>
        <v>0</v>
      </c>
      <c r="AF559">
        <f>2*0.95*5.67E-8*(((EB559+$B$7)+273)^4-(X559+273)^4)</f>
        <v>0</v>
      </c>
      <c r="AG559">
        <f>V559+AF559+AD559+AE559</f>
        <v>0</v>
      </c>
      <c r="AH559">
        <f>DY559*AV559*(DT559-DS559*(1000-AV559*DV559)/(1000-AV559*DU559))/(100*DM559)</f>
        <v>0</v>
      </c>
      <c r="AI559">
        <f>1000*DY559*AV559*(DU559-DV559)/(100*DM559*(1000-AV559*DU559))</f>
        <v>0</v>
      </c>
      <c r="AJ559">
        <f>(AK559 - AL559 - DZ559*1E3/(8.314*(EB559+273.15)) * AN559/DY559 * AM559) * DY559/(100*DM559) * (1000 - DV559)/1000</f>
        <v>0</v>
      </c>
      <c r="AK559">
        <v>1047.757157805099</v>
      </c>
      <c r="AL559">
        <v>999.2375272727269</v>
      </c>
      <c r="AM559">
        <v>3.384914656212387</v>
      </c>
      <c r="AN559">
        <v>64.96185093379182</v>
      </c>
      <c r="AO559">
        <f>(AQ559 - AP559 + DZ559*1E3/(8.314*(EB559+273.15)) * AS559/DY559 * AR559) * DY559/(100*DM559) * 1000/(1000 - AQ559)</f>
        <v>0</v>
      </c>
      <c r="AP559">
        <v>20.41927735084164</v>
      </c>
      <c r="AQ559">
        <v>24.33180242424242</v>
      </c>
      <c r="AR559">
        <v>0.005964427583437748</v>
      </c>
      <c r="AS559">
        <v>107.1775153864374</v>
      </c>
      <c r="AT559">
        <v>0</v>
      </c>
      <c r="AU559">
        <v>0</v>
      </c>
      <c r="AV559">
        <f>IF(AT559*$H$13&gt;=AX559,1.0,(AX559/(AX559-AT559*$H$13)))</f>
        <v>0</v>
      </c>
      <c r="AW559">
        <f>(AV559-1)*100</f>
        <v>0</v>
      </c>
      <c r="AX559">
        <f>MAX(0,($B$13+$C$13*EG559)/(1+$D$13*EG559)*DZ559/(EB559+273)*$E$13)</f>
        <v>0</v>
      </c>
      <c r="AY559" t="s">
        <v>439</v>
      </c>
      <c r="AZ559" t="s">
        <v>439</v>
      </c>
      <c r="BA559">
        <v>0</v>
      </c>
      <c r="BB559">
        <v>0</v>
      </c>
      <c r="BC559">
        <f>1-BA559/BB559</f>
        <v>0</v>
      </c>
      <c r="BD559">
        <v>0</v>
      </c>
      <c r="BE559" t="s">
        <v>439</v>
      </c>
      <c r="BF559" t="s">
        <v>439</v>
      </c>
      <c r="BG559">
        <v>0</v>
      </c>
      <c r="BH559">
        <v>0</v>
      </c>
      <c r="BI559">
        <f>1-BG559/BH559</f>
        <v>0</v>
      </c>
      <c r="BJ559">
        <v>0.5</v>
      </c>
      <c r="BK559">
        <f>DJ559</f>
        <v>0</v>
      </c>
      <c r="BL559">
        <f>M559</f>
        <v>0</v>
      </c>
      <c r="BM559">
        <f>BI559*BJ559*BK559</f>
        <v>0</v>
      </c>
      <c r="BN559">
        <f>(BL559-BD559)/BK559</f>
        <v>0</v>
      </c>
      <c r="BO559">
        <f>(BB559-BH559)/BH559</f>
        <v>0</v>
      </c>
      <c r="BP559">
        <f>BA559/(BC559+BA559/BH559)</f>
        <v>0</v>
      </c>
      <c r="BQ559" t="s">
        <v>439</v>
      </c>
      <c r="BR559">
        <v>0</v>
      </c>
      <c r="BS559">
        <f>IF(BR559&lt;&gt;0, BR559, BP559)</f>
        <v>0</v>
      </c>
      <c r="BT559">
        <f>1-BS559/BH559</f>
        <v>0</v>
      </c>
      <c r="BU559">
        <f>(BH559-BG559)/(BH559-BS559)</f>
        <v>0</v>
      </c>
      <c r="BV559">
        <f>(BB559-BH559)/(BB559-BS559)</f>
        <v>0</v>
      </c>
      <c r="BW559">
        <f>(BH559-BG559)/(BH559-BA559)</f>
        <v>0</v>
      </c>
      <c r="BX559">
        <f>(BB559-BH559)/(BB559-BA559)</f>
        <v>0</v>
      </c>
      <c r="BY559">
        <f>(BU559*BS559/BG559)</f>
        <v>0</v>
      </c>
      <c r="BZ559">
        <f>(1-BY559)</f>
        <v>0</v>
      </c>
      <c r="DI559">
        <f>$B$11*EH559+$C$11*EI559+$F$11*ET559*(1-EW559)</f>
        <v>0</v>
      </c>
      <c r="DJ559">
        <f>DI559*DK559</f>
        <v>0</v>
      </c>
      <c r="DK559">
        <f>($B$11*$D$9+$C$11*$D$9+$F$11*((FG559+EY559)/MAX(FG559+EY559+FH559, 0.1)*$I$9+FH559/MAX(FG559+EY559+FH559, 0.1)*$J$9))/($B$11+$C$11+$F$11)</f>
        <v>0</v>
      </c>
      <c r="DL559">
        <f>($B$11*$K$9+$C$11*$K$9+$F$11*((FG559+EY559)/MAX(FG559+EY559+FH559, 0.1)*$P$9+FH559/MAX(FG559+EY559+FH559, 0.1)*$Q$9))/($B$11+$C$11+$F$11)</f>
        <v>0</v>
      </c>
      <c r="DM559">
        <v>5.36</v>
      </c>
      <c r="DN559">
        <v>0.5</v>
      </c>
      <c r="DO559" t="s">
        <v>440</v>
      </c>
      <c r="DP559">
        <v>2</v>
      </c>
      <c r="DQ559" t="b">
        <v>1</v>
      </c>
      <c r="DR559">
        <v>1758656907.35</v>
      </c>
      <c r="DS559">
        <v>951.0349285714286</v>
      </c>
      <c r="DT559">
        <v>1010.809785714286</v>
      </c>
      <c r="DU559">
        <v>24.30765714285715</v>
      </c>
      <c r="DV559">
        <v>20.34496428571429</v>
      </c>
      <c r="DW559">
        <v>951.0592499999999</v>
      </c>
      <c r="DX559">
        <v>24.15333214285715</v>
      </c>
      <c r="DY559">
        <v>499.9942857142858</v>
      </c>
      <c r="DZ559">
        <v>90.3871214285714</v>
      </c>
      <c r="EA559">
        <v>0.02997616071428572</v>
      </c>
      <c r="EB559">
        <v>30.61852499999999</v>
      </c>
      <c r="EC559">
        <v>30.01578214285714</v>
      </c>
      <c r="ED559">
        <v>999.9000000000002</v>
      </c>
      <c r="EE559">
        <v>0</v>
      </c>
      <c r="EF559">
        <v>0</v>
      </c>
      <c r="EG559">
        <v>9999.324285714287</v>
      </c>
      <c r="EH559">
        <v>0</v>
      </c>
      <c r="EI559">
        <v>11.70183214285714</v>
      </c>
      <c r="EJ559">
        <v>-59.77517857142857</v>
      </c>
      <c r="EK559">
        <v>974.7284642857143</v>
      </c>
      <c r="EL559">
        <v>1031.803571428571</v>
      </c>
      <c r="EM559">
        <v>3.9626975</v>
      </c>
      <c r="EN559">
        <v>1010.809785714286</v>
      </c>
      <c r="EO559">
        <v>20.34496428571429</v>
      </c>
      <c r="EP559">
        <v>2.1971</v>
      </c>
      <c r="EQ559">
        <v>1.838921428571429</v>
      </c>
      <c r="ER559">
        <v>18.94117857142857</v>
      </c>
      <c r="ES559">
        <v>16.121575</v>
      </c>
      <c r="ET559">
        <v>2000.027142857143</v>
      </c>
      <c r="EU559">
        <v>0.9799976428571427</v>
      </c>
      <c r="EV559">
        <v>0.02000203571428571</v>
      </c>
      <c r="EW559">
        <v>0</v>
      </c>
      <c r="EX559">
        <v>1010.426428571429</v>
      </c>
      <c r="EY559">
        <v>5.00097</v>
      </c>
      <c r="EZ559">
        <v>20446.11428571428</v>
      </c>
      <c r="FA559">
        <v>16707.79642857143</v>
      </c>
      <c r="FB559">
        <v>40.81199999999999</v>
      </c>
      <c r="FC559">
        <v>41.13164285714284</v>
      </c>
      <c r="FD559">
        <v>40.75</v>
      </c>
      <c r="FE559">
        <v>40.75</v>
      </c>
      <c r="FF559">
        <v>41.42592857142856</v>
      </c>
      <c r="FG559">
        <v>1955.118928571429</v>
      </c>
      <c r="FH559">
        <v>39.9</v>
      </c>
      <c r="FI559">
        <v>0</v>
      </c>
      <c r="FJ559">
        <v>1758656916.6</v>
      </c>
      <c r="FK559">
        <v>0</v>
      </c>
      <c r="FL559">
        <v>1010.5708</v>
      </c>
      <c r="FM559">
        <v>10.80230771206237</v>
      </c>
      <c r="FN559">
        <v>219.5230772419681</v>
      </c>
      <c r="FO559">
        <v>20448.2</v>
      </c>
      <c r="FP559">
        <v>15</v>
      </c>
      <c r="FQ559">
        <v>0</v>
      </c>
      <c r="FR559" t="s">
        <v>441</v>
      </c>
      <c r="FS559">
        <v>1747247426.5</v>
      </c>
      <c r="FT559">
        <v>1747247420.5</v>
      </c>
      <c r="FU559">
        <v>0</v>
      </c>
      <c r="FV559">
        <v>1.027</v>
      </c>
      <c r="FW559">
        <v>0.031</v>
      </c>
      <c r="FX559">
        <v>0.02</v>
      </c>
      <c r="FY559">
        <v>0.05</v>
      </c>
      <c r="FZ559">
        <v>420</v>
      </c>
      <c r="GA559">
        <v>16</v>
      </c>
      <c r="GB559">
        <v>0.01</v>
      </c>
      <c r="GC559">
        <v>0.1</v>
      </c>
      <c r="GD559">
        <v>-59.63858749999999</v>
      </c>
      <c r="GE559">
        <v>-2.353176360225119</v>
      </c>
      <c r="GF559">
        <v>0.238579651466234</v>
      </c>
      <c r="GG559">
        <v>0</v>
      </c>
      <c r="GH559">
        <v>1009.813235294117</v>
      </c>
      <c r="GI559">
        <v>11.67012985816027</v>
      </c>
      <c r="GJ559">
        <v>1.167462609524036</v>
      </c>
      <c r="GK559">
        <v>-1</v>
      </c>
      <c r="GL559">
        <v>3.9834615</v>
      </c>
      <c r="GM559">
        <v>-0.4532841275797563</v>
      </c>
      <c r="GN559">
        <v>0.04547881075566947</v>
      </c>
      <c r="GO559">
        <v>0</v>
      </c>
      <c r="GP559">
        <v>0</v>
      </c>
      <c r="GQ559">
        <v>2</v>
      </c>
      <c r="GR559" t="s">
        <v>482</v>
      </c>
      <c r="GS559">
        <v>3.13578</v>
      </c>
      <c r="GT559">
        <v>2.69037</v>
      </c>
      <c r="GU559">
        <v>0.169301</v>
      </c>
      <c r="GV559">
        <v>0.174224</v>
      </c>
      <c r="GW559">
        <v>0.107283</v>
      </c>
      <c r="GX559">
        <v>0.0937822</v>
      </c>
      <c r="GY559">
        <v>26405.5</v>
      </c>
      <c r="GZ559">
        <v>26298.4</v>
      </c>
      <c r="HA559">
        <v>29549.1</v>
      </c>
      <c r="HB559">
        <v>29430.8</v>
      </c>
      <c r="HC559">
        <v>34850.8</v>
      </c>
      <c r="HD559">
        <v>35334</v>
      </c>
      <c r="HE559">
        <v>41581</v>
      </c>
      <c r="HF559">
        <v>41817.9</v>
      </c>
      <c r="HG559">
        <v>1.92628</v>
      </c>
      <c r="HH559">
        <v>1.8746</v>
      </c>
      <c r="HI559">
        <v>0.08831170000000001</v>
      </c>
      <c r="HJ559">
        <v>0</v>
      </c>
      <c r="HK559">
        <v>28.5726</v>
      </c>
      <c r="HL559">
        <v>999.9</v>
      </c>
      <c r="HM559">
        <v>48.1</v>
      </c>
      <c r="HN559">
        <v>31.3</v>
      </c>
      <c r="HO559">
        <v>24.4209</v>
      </c>
      <c r="HP559">
        <v>62.115</v>
      </c>
      <c r="HQ559">
        <v>25.6611</v>
      </c>
      <c r="HR559">
        <v>1</v>
      </c>
      <c r="HS559">
        <v>0.072218</v>
      </c>
      <c r="HT559">
        <v>-0.638807</v>
      </c>
      <c r="HU559">
        <v>20.3378</v>
      </c>
      <c r="HV559">
        <v>5.21714</v>
      </c>
      <c r="HW559">
        <v>12.0129</v>
      </c>
      <c r="HX559">
        <v>4.98895</v>
      </c>
      <c r="HY559">
        <v>3.28785</v>
      </c>
      <c r="HZ559">
        <v>9999</v>
      </c>
      <c r="IA559">
        <v>9999</v>
      </c>
      <c r="IB559">
        <v>9999</v>
      </c>
      <c r="IC559">
        <v>999.9</v>
      </c>
      <c r="ID559">
        <v>1.8676</v>
      </c>
      <c r="IE559">
        <v>1.86669</v>
      </c>
      <c r="IF559">
        <v>1.86602</v>
      </c>
      <c r="IG559">
        <v>1.86601</v>
      </c>
      <c r="IH559">
        <v>1.86788</v>
      </c>
      <c r="II559">
        <v>1.87029</v>
      </c>
      <c r="IJ559">
        <v>1.86899</v>
      </c>
      <c r="IK559">
        <v>1.87042</v>
      </c>
      <c r="IL559">
        <v>0</v>
      </c>
      <c r="IM559">
        <v>0</v>
      </c>
      <c r="IN559">
        <v>0</v>
      </c>
      <c r="IO559">
        <v>0</v>
      </c>
      <c r="IP559" t="s">
        <v>443</v>
      </c>
      <c r="IQ559" t="s">
        <v>444</v>
      </c>
      <c r="IR559" t="s">
        <v>445</v>
      </c>
      <c r="IS559" t="s">
        <v>445</v>
      </c>
      <c r="IT559" t="s">
        <v>445</v>
      </c>
      <c r="IU559" t="s">
        <v>445</v>
      </c>
      <c r="IV559">
        <v>0</v>
      </c>
      <c r="IW559">
        <v>100</v>
      </c>
      <c r="IX559">
        <v>100</v>
      </c>
      <c r="IY559">
        <v>-0.041</v>
      </c>
      <c r="IZ559">
        <v>0.1547</v>
      </c>
      <c r="JA559">
        <v>0.1520806729546384</v>
      </c>
      <c r="JB559">
        <v>0.0003178419753343253</v>
      </c>
      <c r="JC559">
        <v>-6.012475575984678E-07</v>
      </c>
      <c r="JD559">
        <v>7.594320938325871E-11</v>
      </c>
      <c r="JE559">
        <v>-0.06537213769188976</v>
      </c>
      <c r="JF559">
        <v>-0.002779077146552394</v>
      </c>
      <c r="JG559">
        <v>0.0007843295920201409</v>
      </c>
      <c r="JH559">
        <v>-1.211717912536145E-05</v>
      </c>
      <c r="JI559">
        <v>4</v>
      </c>
      <c r="JJ559">
        <v>2338</v>
      </c>
      <c r="JK559">
        <v>1</v>
      </c>
      <c r="JL559">
        <v>27</v>
      </c>
      <c r="JM559">
        <v>190158.1</v>
      </c>
      <c r="JN559">
        <v>190158.2</v>
      </c>
      <c r="JO559">
        <v>2.15454</v>
      </c>
      <c r="JP559">
        <v>2.24609</v>
      </c>
      <c r="JQ559">
        <v>1.39648</v>
      </c>
      <c r="JR559">
        <v>2.34985</v>
      </c>
      <c r="JS559">
        <v>1.49536</v>
      </c>
      <c r="JT559">
        <v>2.72705</v>
      </c>
      <c r="JU559">
        <v>36.4107</v>
      </c>
      <c r="JV559">
        <v>24.07</v>
      </c>
      <c r="JW559">
        <v>18</v>
      </c>
      <c r="JX559">
        <v>489.561</v>
      </c>
      <c r="JY559">
        <v>447.089</v>
      </c>
      <c r="JZ559">
        <v>29.1865</v>
      </c>
      <c r="KA559">
        <v>28.5143</v>
      </c>
      <c r="KB559">
        <v>30.0002</v>
      </c>
      <c r="KC559">
        <v>28.3259</v>
      </c>
      <c r="KD559">
        <v>28.2557</v>
      </c>
      <c r="KE559">
        <v>43.1635</v>
      </c>
      <c r="KF559">
        <v>21.8582</v>
      </c>
      <c r="KG559">
        <v>51.5223</v>
      </c>
      <c r="KH559">
        <v>29.1601</v>
      </c>
      <c r="KI559">
        <v>1055.1</v>
      </c>
      <c r="KJ559">
        <v>20.4521</v>
      </c>
      <c r="KK559">
        <v>100.99</v>
      </c>
      <c r="KL559">
        <v>100.553</v>
      </c>
    </row>
    <row r="560" spans="1:298">
      <c r="A560">
        <v>544</v>
      </c>
      <c r="B560">
        <v>1758656919.6</v>
      </c>
      <c r="C560">
        <v>15293.59999990463</v>
      </c>
      <c r="D560" t="s">
        <v>1537</v>
      </c>
      <c r="E560" t="s">
        <v>1538</v>
      </c>
      <c r="F560">
        <v>5</v>
      </c>
      <c r="G560" t="s">
        <v>1412</v>
      </c>
      <c r="H560" t="s">
        <v>437</v>
      </c>
      <c r="I560" t="s">
        <v>438</v>
      </c>
      <c r="J560">
        <v>1758656911.778571</v>
      </c>
      <c r="K560">
        <f>(L560)/1000</f>
        <v>0</v>
      </c>
      <c r="L560">
        <f>IF(DQ560, AO560, AI560)</f>
        <v>0</v>
      </c>
      <c r="M560">
        <f>IF(DQ560, AJ560, AH560)</f>
        <v>0</v>
      </c>
      <c r="N560">
        <f>DS560 - IF(AV560&gt;1, M560*DM560*100.0/(AX560), 0)</f>
        <v>0</v>
      </c>
      <c r="O560">
        <f>((U560-K560/2)*N560-M560)/(U560+K560/2)</f>
        <v>0</v>
      </c>
      <c r="P560">
        <f>O560*(DZ560+EA560)/1000.0</f>
        <v>0</v>
      </c>
      <c r="Q560">
        <f>(DS560 - IF(AV560&gt;1, M560*DM560*100.0/(AX560), 0))*(DZ560+EA560)/1000.0</f>
        <v>0</v>
      </c>
      <c r="R560">
        <f>2.0/((1/T560-1/S560)+SIGN(T560)*SQRT((1/T560-1/S560)*(1/T560-1/S560) + 4*DN560/((DN560+1)*(DN560+1))*(2*1/T560*1/S560-1/S560*1/S560)))</f>
        <v>0</v>
      </c>
      <c r="S560">
        <f>IF(LEFT(DO560,1)&lt;&gt;"0",IF(LEFT(DO560,1)="1",3.0,DP560),$D$5+$E$5*(EG560*DZ560/($K$5*1000))+$F$5*(EG560*DZ560/($K$5*1000))*MAX(MIN(DM560,$J$5),$I$5)*MAX(MIN(DM560,$J$5),$I$5)+$G$5*MAX(MIN(DM560,$J$5),$I$5)*(EG560*DZ560/($K$5*1000))+$H$5*(EG560*DZ560/($K$5*1000))*(EG560*DZ560/($K$5*1000)))</f>
        <v>0</v>
      </c>
      <c r="T560">
        <f>K560*(1000-(1000*0.61365*exp(17.502*X560/(240.97+X560))/(DZ560+EA560)+DU560)/2)/(1000*0.61365*exp(17.502*X560/(240.97+X560))/(DZ560+EA560)-DU560)</f>
        <v>0</v>
      </c>
      <c r="U560">
        <f>1/((DN560+1)/(R560/1.6)+1/(S560/1.37)) + DN560/((DN560+1)/(R560/1.6) + DN560/(S560/1.37))</f>
        <v>0</v>
      </c>
      <c r="V560">
        <f>(DI560*DL560)</f>
        <v>0</v>
      </c>
      <c r="W560">
        <f>(EB560+(V560+2*0.95*5.67E-8*(((EB560+$B$7)+273)^4-(EB560+273)^4)-44100*K560)/(1.84*29.3*S560+8*0.95*5.67E-8*(EB560+273)^3))</f>
        <v>0</v>
      </c>
      <c r="X560">
        <f>($C$7*EC560+$D$7*ED560+$E$7*W560)</f>
        <v>0</v>
      </c>
      <c r="Y560">
        <f>0.61365*exp(17.502*X560/(240.97+X560))</f>
        <v>0</v>
      </c>
      <c r="Z560">
        <f>(AA560/AB560*100)</f>
        <v>0</v>
      </c>
      <c r="AA560">
        <f>DU560*(DZ560+EA560)/1000</f>
        <v>0</v>
      </c>
      <c r="AB560">
        <f>0.61365*exp(17.502*EB560/(240.97+EB560))</f>
        <v>0</v>
      </c>
      <c r="AC560">
        <f>(Y560-DU560*(DZ560+EA560)/1000)</f>
        <v>0</v>
      </c>
      <c r="AD560">
        <f>(-K560*44100)</f>
        <v>0</v>
      </c>
      <c r="AE560">
        <f>2*29.3*S560*0.92*(EB560-X560)</f>
        <v>0</v>
      </c>
      <c r="AF560">
        <f>2*0.95*5.67E-8*(((EB560+$B$7)+273)^4-(X560+273)^4)</f>
        <v>0</v>
      </c>
      <c r="AG560">
        <f>V560+AF560+AD560+AE560</f>
        <v>0</v>
      </c>
      <c r="AH560">
        <f>DY560*AV560*(DT560-DS560*(1000-AV560*DV560)/(1000-AV560*DU560))/(100*DM560)</f>
        <v>0</v>
      </c>
      <c r="AI560">
        <f>1000*DY560*AV560*(DU560-DV560)/(100*DM560*(1000-AV560*DU560))</f>
        <v>0</v>
      </c>
      <c r="AJ560">
        <f>(AK560 - AL560 - DZ560*1E3/(8.314*(EB560+273.15)) * AN560/DY560 * AM560) * DY560/(100*DM560) * (1000 - DV560)/1000</f>
        <v>0</v>
      </c>
      <c r="AK560">
        <v>1063.411073699534</v>
      </c>
      <c r="AL560">
        <v>1014.674363636363</v>
      </c>
      <c r="AM560">
        <v>3.428933836961138</v>
      </c>
      <c r="AN560">
        <v>64.96185093379182</v>
      </c>
      <c r="AO560">
        <f>(AQ560 - AP560 + DZ560*1E3/(8.314*(EB560+273.15)) * AS560/DY560 * AR560) * DY560/(100*DM560) * 1000/(1000 - AQ560)</f>
        <v>0</v>
      </c>
      <c r="AP560">
        <v>20.42953801842283</v>
      </c>
      <c r="AQ560">
        <v>24.34138606060605</v>
      </c>
      <c r="AR560">
        <v>0.0006578667873987233</v>
      </c>
      <c r="AS560">
        <v>107.1775153864374</v>
      </c>
      <c r="AT560">
        <v>0</v>
      </c>
      <c r="AU560">
        <v>0</v>
      </c>
      <c r="AV560">
        <f>IF(AT560*$H$13&gt;=AX560,1.0,(AX560/(AX560-AT560*$H$13)))</f>
        <v>0</v>
      </c>
      <c r="AW560">
        <f>(AV560-1)*100</f>
        <v>0</v>
      </c>
      <c r="AX560">
        <f>MAX(0,($B$13+$C$13*EG560)/(1+$D$13*EG560)*DZ560/(EB560+273)*$E$13)</f>
        <v>0</v>
      </c>
      <c r="AY560" t="s">
        <v>439</v>
      </c>
      <c r="AZ560" t="s">
        <v>439</v>
      </c>
      <c r="BA560">
        <v>0</v>
      </c>
      <c r="BB560">
        <v>0</v>
      </c>
      <c r="BC560">
        <f>1-BA560/BB560</f>
        <v>0</v>
      </c>
      <c r="BD560">
        <v>0</v>
      </c>
      <c r="BE560" t="s">
        <v>439</v>
      </c>
      <c r="BF560" t="s">
        <v>439</v>
      </c>
      <c r="BG560">
        <v>0</v>
      </c>
      <c r="BH560">
        <v>0</v>
      </c>
      <c r="BI560">
        <f>1-BG560/BH560</f>
        <v>0</v>
      </c>
      <c r="BJ560">
        <v>0.5</v>
      </c>
      <c r="BK560">
        <f>DJ560</f>
        <v>0</v>
      </c>
      <c r="BL560">
        <f>M560</f>
        <v>0</v>
      </c>
      <c r="BM560">
        <f>BI560*BJ560*BK560</f>
        <v>0</v>
      </c>
      <c r="BN560">
        <f>(BL560-BD560)/BK560</f>
        <v>0</v>
      </c>
      <c r="BO560">
        <f>(BB560-BH560)/BH560</f>
        <v>0</v>
      </c>
      <c r="BP560">
        <f>BA560/(BC560+BA560/BH560)</f>
        <v>0</v>
      </c>
      <c r="BQ560" t="s">
        <v>439</v>
      </c>
      <c r="BR560">
        <v>0</v>
      </c>
      <c r="BS560">
        <f>IF(BR560&lt;&gt;0, BR560, BP560)</f>
        <v>0</v>
      </c>
      <c r="BT560">
        <f>1-BS560/BH560</f>
        <v>0</v>
      </c>
      <c r="BU560">
        <f>(BH560-BG560)/(BH560-BS560)</f>
        <v>0</v>
      </c>
      <c r="BV560">
        <f>(BB560-BH560)/(BB560-BS560)</f>
        <v>0</v>
      </c>
      <c r="BW560">
        <f>(BH560-BG560)/(BH560-BA560)</f>
        <v>0</v>
      </c>
      <c r="BX560">
        <f>(BB560-BH560)/(BB560-BA560)</f>
        <v>0</v>
      </c>
      <c r="BY560">
        <f>(BU560*BS560/BG560)</f>
        <v>0</v>
      </c>
      <c r="BZ560">
        <f>(1-BY560)</f>
        <v>0</v>
      </c>
      <c r="DI560">
        <f>$B$11*EH560+$C$11*EI560+$F$11*ET560*(1-EW560)</f>
        <v>0</v>
      </c>
      <c r="DJ560">
        <f>DI560*DK560</f>
        <v>0</v>
      </c>
      <c r="DK560">
        <f>($B$11*$D$9+$C$11*$D$9+$F$11*((FG560+EY560)/MAX(FG560+EY560+FH560, 0.1)*$I$9+FH560/MAX(FG560+EY560+FH560, 0.1)*$J$9))/($B$11+$C$11+$F$11)</f>
        <v>0</v>
      </c>
      <c r="DL560">
        <f>($B$11*$K$9+$C$11*$K$9+$F$11*((FG560+EY560)/MAX(FG560+EY560+FH560, 0.1)*$P$9+FH560/MAX(FG560+EY560+FH560, 0.1)*$Q$9))/($B$11+$C$11+$F$11)</f>
        <v>0</v>
      </c>
      <c r="DM560">
        <v>5.36</v>
      </c>
      <c r="DN560">
        <v>0.5</v>
      </c>
      <c r="DO560" t="s">
        <v>440</v>
      </c>
      <c r="DP560">
        <v>2</v>
      </c>
      <c r="DQ560" t="b">
        <v>1</v>
      </c>
      <c r="DR560">
        <v>1758656911.778571</v>
      </c>
      <c r="DS560">
        <v>965.6615357142857</v>
      </c>
      <c r="DT560">
        <v>1025.637142857143</v>
      </c>
      <c r="DU560">
        <v>24.31951071428572</v>
      </c>
      <c r="DV560">
        <v>20.383825</v>
      </c>
      <c r="DW560">
        <v>965.6949642857143</v>
      </c>
      <c r="DX560">
        <v>24.16502142857143</v>
      </c>
      <c r="DY560">
        <v>500.0007500000001</v>
      </c>
      <c r="DZ560">
        <v>90.38685000000002</v>
      </c>
      <c r="EA560">
        <v>0.03001167857142857</v>
      </c>
      <c r="EB560">
        <v>30.61720357142857</v>
      </c>
      <c r="EC560">
        <v>30.016575</v>
      </c>
      <c r="ED560">
        <v>999.9000000000002</v>
      </c>
      <c r="EE560">
        <v>0</v>
      </c>
      <c r="EF560">
        <v>0</v>
      </c>
      <c r="EG560">
        <v>10000.70821428571</v>
      </c>
      <c r="EH560">
        <v>0</v>
      </c>
      <c r="EI560">
        <v>11.69380357142857</v>
      </c>
      <c r="EJ560">
        <v>-59.97603214285714</v>
      </c>
      <c r="EK560">
        <v>989.7316071428571</v>
      </c>
      <c r="EL560">
        <v>1046.980714285714</v>
      </c>
      <c r="EM560">
        <v>3.935691785714285</v>
      </c>
      <c r="EN560">
        <v>1025.637142857143</v>
      </c>
      <c r="EO560">
        <v>20.383825</v>
      </c>
      <c r="EP560">
        <v>2.198166071428572</v>
      </c>
      <c r="EQ560">
        <v>1.842428928571429</v>
      </c>
      <c r="ER560">
        <v>18.94893928571429</v>
      </c>
      <c r="ES560">
        <v>16.15144285714286</v>
      </c>
      <c r="ET560">
        <v>2000.031428571428</v>
      </c>
      <c r="EU560">
        <v>0.9799977142857141</v>
      </c>
      <c r="EV560">
        <v>0.02000192857142857</v>
      </c>
      <c r="EW560">
        <v>0</v>
      </c>
      <c r="EX560">
        <v>1011.198214285714</v>
      </c>
      <c r="EY560">
        <v>5.00097</v>
      </c>
      <c r="EZ560">
        <v>20461.50714285714</v>
      </c>
      <c r="FA560">
        <v>16707.83571428571</v>
      </c>
      <c r="FB560">
        <v>40.81199999999999</v>
      </c>
      <c r="FC560">
        <v>41.14049999999999</v>
      </c>
      <c r="FD560">
        <v>40.75</v>
      </c>
      <c r="FE560">
        <v>40.75</v>
      </c>
      <c r="FF560">
        <v>41.42814285714284</v>
      </c>
      <c r="FG560">
        <v>1955.122857142857</v>
      </c>
      <c r="FH560">
        <v>39.9</v>
      </c>
      <c r="FI560">
        <v>0</v>
      </c>
      <c r="FJ560">
        <v>1758656921.4</v>
      </c>
      <c r="FK560">
        <v>0</v>
      </c>
      <c r="FL560">
        <v>1011.4044</v>
      </c>
      <c r="FM560">
        <v>8.904615366510214</v>
      </c>
      <c r="FN560">
        <v>196.5153843008429</v>
      </c>
      <c r="FO560">
        <v>20464.948</v>
      </c>
      <c r="FP560">
        <v>15</v>
      </c>
      <c r="FQ560">
        <v>0</v>
      </c>
      <c r="FR560" t="s">
        <v>441</v>
      </c>
      <c r="FS560">
        <v>1747247426.5</v>
      </c>
      <c r="FT560">
        <v>1747247420.5</v>
      </c>
      <c r="FU560">
        <v>0</v>
      </c>
      <c r="FV560">
        <v>1.027</v>
      </c>
      <c r="FW560">
        <v>0.031</v>
      </c>
      <c r="FX560">
        <v>0.02</v>
      </c>
      <c r="FY560">
        <v>0.05</v>
      </c>
      <c r="FZ560">
        <v>420</v>
      </c>
      <c r="GA560">
        <v>16</v>
      </c>
      <c r="GB560">
        <v>0.01</v>
      </c>
      <c r="GC560">
        <v>0.1</v>
      </c>
      <c r="GD560">
        <v>-59.8870225</v>
      </c>
      <c r="GE560">
        <v>-2.712820637898588</v>
      </c>
      <c r="GF560">
        <v>0.2776228381163015</v>
      </c>
      <c r="GG560">
        <v>0</v>
      </c>
      <c r="GH560">
        <v>1010.682352941177</v>
      </c>
      <c r="GI560">
        <v>10.44736440235487</v>
      </c>
      <c r="GJ560">
        <v>1.049820877784645</v>
      </c>
      <c r="GK560">
        <v>-1</v>
      </c>
      <c r="GL560">
        <v>3.952517</v>
      </c>
      <c r="GM560">
        <v>-0.4221879174484188</v>
      </c>
      <c r="GN560">
        <v>0.04325120461906233</v>
      </c>
      <c r="GO560">
        <v>0</v>
      </c>
      <c r="GP560">
        <v>0</v>
      </c>
      <c r="GQ560">
        <v>2</v>
      </c>
      <c r="GR560" t="s">
        <v>482</v>
      </c>
      <c r="GS560">
        <v>3.13579</v>
      </c>
      <c r="GT560">
        <v>2.69023</v>
      </c>
      <c r="GU560">
        <v>0.170975</v>
      </c>
      <c r="GV560">
        <v>0.175849</v>
      </c>
      <c r="GW560">
        <v>0.107307</v>
      </c>
      <c r="GX560">
        <v>0.0938018</v>
      </c>
      <c r="GY560">
        <v>26351.7</v>
      </c>
      <c r="GZ560">
        <v>26246.6</v>
      </c>
      <c r="HA560">
        <v>29548.4</v>
      </c>
      <c r="HB560">
        <v>29430.8</v>
      </c>
      <c r="HC560">
        <v>34849</v>
      </c>
      <c r="HD560">
        <v>35333.3</v>
      </c>
      <c r="HE560">
        <v>41579.9</v>
      </c>
      <c r="HF560">
        <v>41818</v>
      </c>
      <c r="HG560">
        <v>1.92668</v>
      </c>
      <c r="HH560">
        <v>1.87468</v>
      </c>
      <c r="HI560">
        <v>0.0889711</v>
      </c>
      <c r="HJ560">
        <v>0</v>
      </c>
      <c r="HK560">
        <v>28.571</v>
      </c>
      <c r="HL560">
        <v>999.9</v>
      </c>
      <c r="HM560">
        <v>48.1</v>
      </c>
      <c r="HN560">
        <v>31.3</v>
      </c>
      <c r="HO560">
        <v>24.4223</v>
      </c>
      <c r="HP560">
        <v>62.045</v>
      </c>
      <c r="HQ560">
        <v>25.7252</v>
      </c>
      <c r="HR560">
        <v>1</v>
      </c>
      <c r="HS560">
        <v>0.0722358</v>
      </c>
      <c r="HT560">
        <v>-0.617097</v>
      </c>
      <c r="HU560">
        <v>20.3378</v>
      </c>
      <c r="HV560">
        <v>5.21774</v>
      </c>
      <c r="HW560">
        <v>12.0132</v>
      </c>
      <c r="HX560">
        <v>4.98875</v>
      </c>
      <c r="HY560">
        <v>3.28783</v>
      </c>
      <c r="HZ560">
        <v>9999</v>
      </c>
      <c r="IA560">
        <v>9999</v>
      </c>
      <c r="IB560">
        <v>9999</v>
      </c>
      <c r="IC560">
        <v>999.9</v>
      </c>
      <c r="ID560">
        <v>1.86761</v>
      </c>
      <c r="IE560">
        <v>1.86669</v>
      </c>
      <c r="IF560">
        <v>1.866</v>
      </c>
      <c r="IG560">
        <v>1.866</v>
      </c>
      <c r="IH560">
        <v>1.86785</v>
      </c>
      <c r="II560">
        <v>1.87027</v>
      </c>
      <c r="IJ560">
        <v>1.86894</v>
      </c>
      <c r="IK560">
        <v>1.87042</v>
      </c>
      <c r="IL560">
        <v>0</v>
      </c>
      <c r="IM560">
        <v>0</v>
      </c>
      <c r="IN560">
        <v>0</v>
      </c>
      <c r="IO560">
        <v>0</v>
      </c>
      <c r="IP560" t="s">
        <v>443</v>
      </c>
      <c r="IQ560" t="s">
        <v>444</v>
      </c>
      <c r="IR560" t="s">
        <v>445</v>
      </c>
      <c r="IS560" t="s">
        <v>445</v>
      </c>
      <c r="IT560" t="s">
        <v>445</v>
      </c>
      <c r="IU560" t="s">
        <v>445</v>
      </c>
      <c r="IV560">
        <v>0</v>
      </c>
      <c r="IW560">
        <v>100</v>
      </c>
      <c r="IX560">
        <v>100</v>
      </c>
      <c r="IY560">
        <v>-0.05</v>
      </c>
      <c r="IZ560">
        <v>0.1548</v>
      </c>
      <c r="JA560">
        <v>0.1520806729546384</v>
      </c>
      <c r="JB560">
        <v>0.0003178419753343253</v>
      </c>
      <c r="JC560">
        <v>-6.012475575984678E-07</v>
      </c>
      <c r="JD560">
        <v>7.594320938325871E-11</v>
      </c>
      <c r="JE560">
        <v>-0.06537213769188976</v>
      </c>
      <c r="JF560">
        <v>-0.002779077146552394</v>
      </c>
      <c r="JG560">
        <v>0.0007843295920201409</v>
      </c>
      <c r="JH560">
        <v>-1.211717912536145E-05</v>
      </c>
      <c r="JI560">
        <v>4</v>
      </c>
      <c r="JJ560">
        <v>2338</v>
      </c>
      <c r="JK560">
        <v>1</v>
      </c>
      <c r="JL560">
        <v>27</v>
      </c>
      <c r="JM560">
        <v>190158.2</v>
      </c>
      <c r="JN560">
        <v>190158.3</v>
      </c>
      <c r="JO560">
        <v>2.18018</v>
      </c>
      <c r="JP560">
        <v>2.23999</v>
      </c>
      <c r="JQ560">
        <v>1.39771</v>
      </c>
      <c r="JR560">
        <v>2.34619</v>
      </c>
      <c r="JS560">
        <v>1.49536</v>
      </c>
      <c r="JT560">
        <v>2.68921</v>
      </c>
      <c r="JU560">
        <v>36.4107</v>
      </c>
      <c r="JV560">
        <v>24.0612</v>
      </c>
      <c r="JW560">
        <v>18</v>
      </c>
      <c r="JX560">
        <v>489.83</v>
      </c>
      <c r="JY560">
        <v>447.152</v>
      </c>
      <c r="JZ560">
        <v>29.1634</v>
      </c>
      <c r="KA560">
        <v>28.5167</v>
      </c>
      <c r="KB560">
        <v>30.0002</v>
      </c>
      <c r="KC560">
        <v>28.328</v>
      </c>
      <c r="KD560">
        <v>28.2579</v>
      </c>
      <c r="KE560">
        <v>43.6417</v>
      </c>
      <c r="KF560">
        <v>21.8582</v>
      </c>
      <c r="KG560">
        <v>51.5223</v>
      </c>
      <c r="KH560">
        <v>29.1482</v>
      </c>
      <c r="KI560">
        <v>1075.14</v>
      </c>
      <c r="KJ560">
        <v>20.4726</v>
      </c>
      <c r="KK560">
        <v>100.987</v>
      </c>
      <c r="KL560">
        <v>100.553</v>
      </c>
    </row>
    <row r="561" spans="1:298">
      <c r="A561">
        <v>545</v>
      </c>
      <c r="B561">
        <v>1758656925.1</v>
      </c>
      <c r="C561">
        <v>15299.09999990463</v>
      </c>
      <c r="D561" t="s">
        <v>1539</v>
      </c>
      <c r="E561" t="s">
        <v>1540</v>
      </c>
      <c r="F561">
        <v>5</v>
      </c>
      <c r="G561" t="s">
        <v>1412</v>
      </c>
      <c r="H561" t="s">
        <v>437</v>
      </c>
      <c r="I561" t="s">
        <v>438</v>
      </c>
      <c r="J561">
        <v>1758656917.35</v>
      </c>
      <c r="K561">
        <f>(L561)/1000</f>
        <v>0</v>
      </c>
      <c r="L561">
        <f>IF(DQ561, AO561, AI561)</f>
        <v>0</v>
      </c>
      <c r="M561">
        <f>IF(DQ561, AJ561, AH561)</f>
        <v>0</v>
      </c>
      <c r="N561">
        <f>DS561 - IF(AV561&gt;1, M561*DM561*100.0/(AX561), 0)</f>
        <v>0</v>
      </c>
      <c r="O561">
        <f>((U561-K561/2)*N561-M561)/(U561+K561/2)</f>
        <v>0</v>
      </c>
      <c r="P561">
        <f>O561*(DZ561+EA561)/1000.0</f>
        <v>0</v>
      </c>
      <c r="Q561">
        <f>(DS561 - IF(AV561&gt;1, M561*DM561*100.0/(AX561), 0))*(DZ561+EA561)/1000.0</f>
        <v>0</v>
      </c>
      <c r="R561">
        <f>2.0/((1/T561-1/S561)+SIGN(T561)*SQRT((1/T561-1/S561)*(1/T561-1/S561) + 4*DN561/((DN561+1)*(DN561+1))*(2*1/T561*1/S561-1/S561*1/S561)))</f>
        <v>0</v>
      </c>
      <c r="S561">
        <f>IF(LEFT(DO561,1)&lt;&gt;"0",IF(LEFT(DO561,1)="1",3.0,DP561),$D$5+$E$5*(EG561*DZ561/($K$5*1000))+$F$5*(EG561*DZ561/($K$5*1000))*MAX(MIN(DM561,$J$5),$I$5)*MAX(MIN(DM561,$J$5),$I$5)+$G$5*MAX(MIN(DM561,$J$5),$I$5)*(EG561*DZ561/($K$5*1000))+$H$5*(EG561*DZ561/($K$5*1000))*(EG561*DZ561/($K$5*1000)))</f>
        <v>0</v>
      </c>
      <c r="T561">
        <f>K561*(1000-(1000*0.61365*exp(17.502*X561/(240.97+X561))/(DZ561+EA561)+DU561)/2)/(1000*0.61365*exp(17.502*X561/(240.97+X561))/(DZ561+EA561)-DU561)</f>
        <v>0</v>
      </c>
      <c r="U561">
        <f>1/((DN561+1)/(R561/1.6)+1/(S561/1.37)) + DN561/((DN561+1)/(R561/1.6) + DN561/(S561/1.37))</f>
        <v>0</v>
      </c>
      <c r="V561">
        <f>(DI561*DL561)</f>
        <v>0</v>
      </c>
      <c r="W561">
        <f>(EB561+(V561+2*0.95*5.67E-8*(((EB561+$B$7)+273)^4-(EB561+273)^4)-44100*K561)/(1.84*29.3*S561+8*0.95*5.67E-8*(EB561+273)^3))</f>
        <v>0</v>
      </c>
      <c r="X561">
        <f>($C$7*EC561+$D$7*ED561+$E$7*W561)</f>
        <v>0</v>
      </c>
      <c r="Y561">
        <f>0.61365*exp(17.502*X561/(240.97+X561))</f>
        <v>0</v>
      </c>
      <c r="Z561">
        <f>(AA561/AB561*100)</f>
        <v>0</v>
      </c>
      <c r="AA561">
        <f>DU561*(DZ561+EA561)/1000</f>
        <v>0</v>
      </c>
      <c r="AB561">
        <f>0.61365*exp(17.502*EB561/(240.97+EB561))</f>
        <v>0</v>
      </c>
      <c r="AC561">
        <f>(Y561-DU561*(DZ561+EA561)/1000)</f>
        <v>0</v>
      </c>
      <c r="AD561">
        <f>(-K561*44100)</f>
        <v>0</v>
      </c>
      <c r="AE561">
        <f>2*29.3*S561*0.92*(EB561-X561)</f>
        <v>0</v>
      </c>
      <c r="AF561">
        <f>2*0.95*5.67E-8*(((EB561+$B$7)+273)^4-(X561+273)^4)</f>
        <v>0</v>
      </c>
      <c r="AG561">
        <f>V561+AF561+AD561+AE561</f>
        <v>0</v>
      </c>
      <c r="AH561">
        <f>DY561*AV561*(DT561-DS561*(1000-AV561*DV561)/(1000-AV561*DU561))/(100*DM561)</f>
        <v>0</v>
      </c>
      <c r="AI561">
        <f>1000*DY561*AV561*(DU561-DV561)/(100*DM561*(1000-AV561*DU561))</f>
        <v>0</v>
      </c>
      <c r="AJ561">
        <f>(AK561 - AL561 - DZ561*1E3/(8.314*(EB561+273.15)) * AN561/DY561 * AM561) * DY561/(100*DM561) * (1000 - DV561)/1000</f>
        <v>0</v>
      </c>
      <c r="AK561">
        <v>1082.143281922137</v>
      </c>
      <c r="AL561">
        <v>1033.394606060606</v>
      </c>
      <c r="AM561">
        <v>3.393529914774486</v>
      </c>
      <c r="AN561">
        <v>64.96185093379182</v>
      </c>
      <c r="AO561">
        <f>(AQ561 - AP561 + DZ561*1E3/(8.314*(EB561+273.15)) * AS561/DY561 * AR561) * DY561/(100*DM561) * 1000/(1000 - AQ561)</f>
        <v>0</v>
      </c>
      <c r="AP561">
        <v>20.43469604277848</v>
      </c>
      <c r="AQ561">
        <v>24.33729333333332</v>
      </c>
      <c r="AR561">
        <v>-0.0001375562210971212</v>
      </c>
      <c r="AS561">
        <v>107.1775153864374</v>
      </c>
      <c r="AT561">
        <v>0</v>
      </c>
      <c r="AU561">
        <v>0</v>
      </c>
      <c r="AV561">
        <f>IF(AT561*$H$13&gt;=AX561,1.0,(AX561/(AX561-AT561*$H$13)))</f>
        <v>0</v>
      </c>
      <c r="AW561">
        <f>(AV561-1)*100</f>
        <v>0</v>
      </c>
      <c r="AX561">
        <f>MAX(0,($B$13+$C$13*EG561)/(1+$D$13*EG561)*DZ561/(EB561+273)*$E$13)</f>
        <v>0</v>
      </c>
      <c r="AY561" t="s">
        <v>439</v>
      </c>
      <c r="AZ561" t="s">
        <v>439</v>
      </c>
      <c r="BA561">
        <v>0</v>
      </c>
      <c r="BB561">
        <v>0</v>
      </c>
      <c r="BC561">
        <f>1-BA561/BB561</f>
        <v>0</v>
      </c>
      <c r="BD561">
        <v>0</v>
      </c>
      <c r="BE561" t="s">
        <v>439</v>
      </c>
      <c r="BF561" t="s">
        <v>439</v>
      </c>
      <c r="BG561">
        <v>0</v>
      </c>
      <c r="BH561">
        <v>0</v>
      </c>
      <c r="BI561">
        <f>1-BG561/BH561</f>
        <v>0</v>
      </c>
      <c r="BJ561">
        <v>0.5</v>
      </c>
      <c r="BK561">
        <f>DJ561</f>
        <v>0</v>
      </c>
      <c r="BL561">
        <f>M561</f>
        <v>0</v>
      </c>
      <c r="BM561">
        <f>BI561*BJ561*BK561</f>
        <v>0</v>
      </c>
      <c r="BN561">
        <f>(BL561-BD561)/BK561</f>
        <v>0</v>
      </c>
      <c r="BO561">
        <f>(BB561-BH561)/BH561</f>
        <v>0</v>
      </c>
      <c r="BP561">
        <f>BA561/(BC561+BA561/BH561)</f>
        <v>0</v>
      </c>
      <c r="BQ561" t="s">
        <v>439</v>
      </c>
      <c r="BR561">
        <v>0</v>
      </c>
      <c r="BS561">
        <f>IF(BR561&lt;&gt;0, BR561, BP561)</f>
        <v>0</v>
      </c>
      <c r="BT561">
        <f>1-BS561/BH561</f>
        <v>0</v>
      </c>
      <c r="BU561">
        <f>(BH561-BG561)/(BH561-BS561)</f>
        <v>0</v>
      </c>
      <c r="BV561">
        <f>(BB561-BH561)/(BB561-BS561)</f>
        <v>0</v>
      </c>
      <c r="BW561">
        <f>(BH561-BG561)/(BH561-BA561)</f>
        <v>0</v>
      </c>
      <c r="BX561">
        <f>(BB561-BH561)/(BB561-BA561)</f>
        <v>0</v>
      </c>
      <c r="BY561">
        <f>(BU561*BS561/BG561)</f>
        <v>0</v>
      </c>
      <c r="BZ561">
        <f>(1-BY561)</f>
        <v>0</v>
      </c>
      <c r="DI561">
        <f>$B$11*EH561+$C$11*EI561+$F$11*ET561*(1-EW561)</f>
        <v>0</v>
      </c>
      <c r="DJ561">
        <f>DI561*DK561</f>
        <v>0</v>
      </c>
      <c r="DK561">
        <f>($B$11*$D$9+$C$11*$D$9+$F$11*((FG561+EY561)/MAX(FG561+EY561+FH561, 0.1)*$I$9+FH561/MAX(FG561+EY561+FH561, 0.1)*$J$9))/($B$11+$C$11+$F$11)</f>
        <v>0</v>
      </c>
      <c r="DL561">
        <f>($B$11*$K$9+$C$11*$K$9+$F$11*((FG561+EY561)/MAX(FG561+EY561+FH561, 0.1)*$P$9+FH561/MAX(FG561+EY561+FH561, 0.1)*$Q$9))/($B$11+$C$11+$F$11)</f>
        <v>0</v>
      </c>
      <c r="DM561">
        <v>5.36</v>
      </c>
      <c r="DN561">
        <v>0.5</v>
      </c>
      <c r="DO561" t="s">
        <v>440</v>
      </c>
      <c r="DP561">
        <v>2</v>
      </c>
      <c r="DQ561" t="b">
        <v>1</v>
      </c>
      <c r="DR561">
        <v>1758656917.35</v>
      </c>
      <c r="DS561">
        <v>984.1313571428572</v>
      </c>
      <c r="DT561">
        <v>1044.326071428571</v>
      </c>
      <c r="DU561">
        <v>24.33189642857143</v>
      </c>
      <c r="DV561">
        <v>20.42385714285714</v>
      </c>
      <c r="DW561">
        <v>984.1764999999999</v>
      </c>
      <c r="DX561">
        <v>24.17723571428572</v>
      </c>
      <c r="DY561">
        <v>500.0023928571428</v>
      </c>
      <c r="DZ561">
        <v>90.38653928571429</v>
      </c>
      <c r="EA561">
        <v>0.02997965357142857</v>
      </c>
      <c r="EB561">
        <v>30.6148</v>
      </c>
      <c r="EC561">
        <v>30.0179607142857</v>
      </c>
      <c r="ED561">
        <v>999.9000000000002</v>
      </c>
      <c r="EE561">
        <v>0</v>
      </c>
      <c r="EF561">
        <v>0</v>
      </c>
      <c r="EG561">
        <v>9999.12642857143</v>
      </c>
      <c r="EH561">
        <v>0</v>
      </c>
      <c r="EI561">
        <v>11.6912</v>
      </c>
      <c r="EJ561">
        <v>-60.19432500000001</v>
      </c>
      <c r="EK561">
        <v>1008.674821428571</v>
      </c>
      <c r="EL561">
        <v>1066.1</v>
      </c>
      <c r="EM561">
        <v>3.908041428571428</v>
      </c>
      <c r="EN561">
        <v>1044.326071428571</v>
      </c>
      <c r="EO561">
        <v>20.42385714285714</v>
      </c>
      <c r="EP561">
        <v>2.199277142857143</v>
      </c>
      <c r="EQ561">
        <v>1.846041071428571</v>
      </c>
      <c r="ER561">
        <v>18.95703571428572</v>
      </c>
      <c r="ES561">
        <v>16.18218214285714</v>
      </c>
      <c r="ET561">
        <v>1999.9925</v>
      </c>
      <c r="EU561">
        <v>0.9799974999999999</v>
      </c>
      <c r="EV561">
        <v>0.02000224642857143</v>
      </c>
      <c r="EW561">
        <v>0</v>
      </c>
      <c r="EX561">
        <v>1012.045</v>
      </c>
      <c r="EY561">
        <v>5.00097</v>
      </c>
      <c r="EZ561">
        <v>20478.425</v>
      </c>
      <c r="FA561">
        <v>16707.5</v>
      </c>
      <c r="FB561">
        <v>40.81199999999999</v>
      </c>
      <c r="FC561">
        <v>41.1537857142857</v>
      </c>
      <c r="FD561">
        <v>40.75</v>
      </c>
      <c r="FE561">
        <v>40.75</v>
      </c>
      <c r="FF561">
        <v>41.43257142857141</v>
      </c>
      <c r="FG561">
        <v>1955.085</v>
      </c>
      <c r="FH561">
        <v>39.9</v>
      </c>
      <c r="FI561">
        <v>0</v>
      </c>
      <c r="FJ561">
        <v>1758656926.2</v>
      </c>
      <c r="FK561">
        <v>0</v>
      </c>
      <c r="FL561">
        <v>1012.1024</v>
      </c>
      <c r="FM561">
        <v>8.737692296198855</v>
      </c>
      <c r="FN561">
        <v>170.3846153846465</v>
      </c>
      <c r="FO561">
        <v>20479.352</v>
      </c>
      <c r="FP561">
        <v>15</v>
      </c>
      <c r="FQ561">
        <v>0</v>
      </c>
      <c r="FR561" t="s">
        <v>441</v>
      </c>
      <c r="FS561">
        <v>1747247426.5</v>
      </c>
      <c r="FT561">
        <v>1747247420.5</v>
      </c>
      <c r="FU561">
        <v>0</v>
      </c>
      <c r="FV561">
        <v>1.027</v>
      </c>
      <c r="FW561">
        <v>0.031</v>
      </c>
      <c r="FX561">
        <v>0.02</v>
      </c>
      <c r="FY561">
        <v>0.05</v>
      </c>
      <c r="FZ561">
        <v>420</v>
      </c>
      <c r="GA561">
        <v>16</v>
      </c>
      <c r="GB561">
        <v>0.01</v>
      </c>
      <c r="GC561">
        <v>0.1</v>
      </c>
      <c r="GD561">
        <v>-60.06814390243902</v>
      </c>
      <c r="GE561">
        <v>-2.554139372822325</v>
      </c>
      <c r="GF561">
        <v>0.271464509694721</v>
      </c>
      <c r="GG561">
        <v>0</v>
      </c>
      <c r="GH561">
        <v>1011.605294117647</v>
      </c>
      <c r="GI561">
        <v>8.859587470807735</v>
      </c>
      <c r="GJ561">
        <v>0.8939641896174313</v>
      </c>
      <c r="GK561">
        <v>-1</v>
      </c>
      <c r="GL561">
        <v>3.926878536585366</v>
      </c>
      <c r="GM561">
        <v>-0.2708006968641051</v>
      </c>
      <c r="GN561">
        <v>0.0327073887796817</v>
      </c>
      <c r="GO561">
        <v>0</v>
      </c>
      <c r="GP561">
        <v>0</v>
      </c>
      <c r="GQ561">
        <v>2</v>
      </c>
      <c r="GR561" t="s">
        <v>482</v>
      </c>
      <c r="GS561">
        <v>3.13576</v>
      </c>
      <c r="GT561">
        <v>2.68992</v>
      </c>
      <c r="GU561">
        <v>0.172994</v>
      </c>
      <c r="GV561">
        <v>0.177798</v>
      </c>
      <c r="GW561">
        <v>0.10729</v>
      </c>
      <c r="GX561">
        <v>0.09381200000000001</v>
      </c>
      <c r="GY561">
        <v>26287.7</v>
      </c>
      <c r="GZ561">
        <v>26184.6</v>
      </c>
      <c r="HA561">
        <v>29548.7</v>
      </c>
      <c r="HB561">
        <v>29430.9</v>
      </c>
      <c r="HC561">
        <v>34849.9</v>
      </c>
      <c r="HD561">
        <v>35332.9</v>
      </c>
      <c r="HE561">
        <v>41580.1</v>
      </c>
      <c r="HF561">
        <v>41818</v>
      </c>
      <c r="HG561">
        <v>1.92638</v>
      </c>
      <c r="HH561">
        <v>1.87497</v>
      </c>
      <c r="HI561">
        <v>0.08905680000000001</v>
      </c>
      <c r="HJ561">
        <v>0</v>
      </c>
      <c r="HK561">
        <v>28.5688</v>
      </c>
      <c r="HL561">
        <v>999.9</v>
      </c>
      <c r="HM561">
        <v>48.1</v>
      </c>
      <c r="HN561">
        <v>31.3</v>
      </c>
      <c r="HO561">
        <v>24.4246</v>
      </c>
      <c r="HP561">
        <v>62.015</v>
      </c>
      <c r="HQ561">
        <v>25.7292</v>
      </c>
      <c r="HR561">
        <v>1</v>
      </c>
      <c r="HS561">
        <v>0.0724619</v>
      </c>
      <c r="HT561">
        <v>-0.616201</v>
      </c>
      <c r="HU561">
        <v>20.3377</v>
      </c>
      <c r="HV561">
        <v>5.21594</v>
      </c>
      <c r="HW561">
        <v>12.0144</v>
      </c>
      <c r="HX561">
        <v>4.9883</v>
      </c>
      <c r="HY561">
        <v>3.28768</v>
      </c>
      <c r="HZ561">
        <v>9999</v>
      </c>
      <c r="IA561">
        <v>9999</v>
      </c>
      <c r="IB561">
        <v>9999</v>
      </c>
      <c r="IC561">
        <v>999.9</v>
      </c>
      <c r="ID561">
        <v>1.86756</v>
      </c>
      <c r="IE561">
        <v>1.86672</v>
      </c>
      <c r="IF561">
        <v>1.86602</v>
      </c>
      <c r="IG561">
        <v>1.866</v>
      </c>
      <c r="IH561">
        <v>1.86785</v>
      </c>
      <c r="II561">
        <v>1.87027</v>
      </c>
      <c r="IJ561">
        <v>1.86895</v>
      </c>
      <c r="IK561">
        <v>1.87042</v>
      </c>
      <c r="IL561">
        <v>0</v>
      </c>
      <c r="IM561">
        <v>0</v>
      </c>
      <c r="IN561">
        <v>0</v>
      </c>
      <c r="IO561">
        <v>0</v>
      </c>
      <c r="IP561" t="s">
        <v>443</v>
      </c>
      <c r="IQ561" t="s">
        <v>444</v>
      </c>
      <c r="IR561" t="s">
        <v>445</v>
      </c>
      <c r="IS561" t="s">
        <v>445</v>
      </c>
      <c r="IT561" t="s">
        <v>445</v>
      </c>
      <c r="IU561" t="s">
        <v>445</v>
      </c>
      <c r="IV561">
        <v>0</v>
      </c>
      <c r="IW561">
        <v>100</v>
      </c>
      <c r="IX561">
        <v>100</v>
      </c>
      <c r="IY561">
        <v>-0.07000000000000001</v>
      </c>
      <c r="IZ561">
        <v>0.1547</v>
      </c>
      <c r="JA561">
        <v>0.1520806729546384</v>
      </c>
      <c r="JB561">
        <v>0.0003178419753343253</v>
      </c>
      <c r="JC561">
        <v>-6.012475575984678E-07</v>
      </c>
      <c r="JD561">
        <v>7.594320938325871E-11</v>
      </c>
      <c r="JE561">
        <v>-0.06537213769188976</v>
      </c>
      <c r="JF561">
        <v>-0.002779077146552394</v>
      </c>
      <c r="JG561">
        <v>0.0007843295920201409</v>
      </c>
      <c r="JH561">
        <v>-1.211717912536145E-05</v>
      </c>
      <c r="JI561">
        <v>4</v>
      </c>
      <c r="JJ561">
        <v>2338</v>
      </c>
      <c r="JK561">
        <v>1</v>
      </c>
      <c r="JL561">
        <v>27</v>
      </c>
      <c r="JM561">
        <v>190158.3</v>
      </c>
      <c r="JN561">
        <v>190158.4</v>
      </c>
      <c r="JO561">
        <v>2.20947</v>
      </c>
      <c r="JP561">
        <v>2.24609</v>
      </c>
      <c r="JQ561">
        <v>1.39648</v>
      </c>
      <c r="JR561">
        <v>2.34497</v>
      </c>
      <c r="JS561">
        <v>1.49536</v>
      </c>
      <c r="JT561">
        <v>2.60376</v>
      </c>
      <c r="JU561">
        <v>36.4343</v>
      </c>
      <c r="JV561">
        <v>24.0612</v>
      </c>
      <c r="JW561">
        <v>18</v>
      </c>
      <c r="JX561">
        <v>489.657</v>
      </c>
      <c r="JY561">
        <v>447.356</v>
      </c>
      <c r="JZ561">
        <v>29.1456</v>
      </c>
      <c r="KA561">
        <v>28.5194</v>
      </c>
      <c r="KB561">
        <v>30.0003</v>
      </c>
      <c r="KC561">
        <v>28.3301</v>
      </c>
      <c r="KD561">
        <v>28.2603</v>
      </c>
      <c r="KE561">
        <v>44.2721</v>
      </c>
      <c r="KF561">
        <v>21.8582</v>
      </c>
      <c r="KG561">
        <v>51.5223</v>
      </c>
      <c r="KH561">
        <v>29.1295</v>
      </c>
      <c r="KI561">
        <v>1088.52</v>
      </c>
      <c r="KJ561">
        <v>20.504</v>
      </c>
      <c r="KK561">
        <v>100.988</v>
      </c>
      <c r="KL561">
        <v>100.553</v>
      </c>
    </row>
    <row r="562" spans="1:298">
      <c r="A562">
        <v>546</v>
      </c>
      <c r="B562">
        <v>1758656930.1</v>
      </c>
      <c r="C562">
        <v>15304.09999990463</v>
      </c>
      <c r="D562" t="s">
        <v>1541</v>
      </c>
      <c r="E562" t="s">
        <v>1542</v>
      </c>
      <c r="F562">
        <v>5</v>
      </c>
      <c r="G562" t="s">
        <v>1412</v>
      </c>
      <c r="H562" t="s">
        <v>437</v>
      </c>
      <c r="I562" t="s">
        <v>438</v>
      </c>
      <c r="J562">
        <v>1758656922.618518</v>
      </c>
      <c r="K562">
        <f>(L562)/1000</f>
        <v>0</v>
      </c>
      <c r="L562">
        <f>IF(DQ562, AO562, AI562)</f>
        <v>0</v>
      </c>
      <c r="M562">
        <f>IF(DQ562, AJ562, AH562)</f>
        <v>0</v>
      </c>
      <c r="N562">
        <f>DS562 - IF(AV562&gt;1, M562*DM562*100.0/(AX562), 0)</f>
        <v>0</v>
      </c>
      <c r="O562">
        <f>((U562-K562/2)*N562-M562)/(U562+K562/2)</f>
        <v>0</v>
      </c>
      <c r="P562">
        <f>O562*(DZ562+EA562)/1000.0</f>
        <v>0</v>
      </c>
      <c r="Q562">
        <f>(DS562 - IF(AV562&gt;1, M562*DM562*100.0/(AX562), 0))*(DZ562+EA562)/1000.0</f>
        <v>0</v>
      </c>
      <c r="R562">
        <f>2.0/((1/T562-1/S562)+SIGN(T562)*SQRT((1/T562-1/S562)*(1/T562-1/S562) + 4*DN562/((DN562+1)*(DN562+1))*(2*1/T562*1/S562-1/S562*1/S562)))</f>
        <v>0</v>
      </c>
      <c r="S562">
        <f>IF(LEFT(DO562,1)&lt;&gt;"0",IF(LEFT(DO562,1)="1",3.0,DP562),$D$5+$E$5*(EG562*DZ562/($K$5*1000))+$F$5*(EG562*DZ562/($K$5*1000))*MAX(MIN(DM562,$J$5),$I$5)*MAX(MIN(DM562,$J$5),$I$5)+$G$5*MAX(MIN(DM562,$J$5),$I$5)*(EG562*DZ562/($K$5*1000))+$H$5*(EG562*DZ562/($K$5*1000))*(EG562*DZ562/($K$5*1000)))</f>
        <v>0</v>
      </c>
      <c r="T562">
        <f>K562*(1000-(1000*0.61365*exp(17.502*X562/(240.97+X562))/(DZ562+EA562)+DU562)/2)/(1000*0.61365*exp(17.502*X562/(240.97+X562))/(DZ562+EA562)-DU562)</f>
        <v>0</v>
      </c>
      <c r="U562">
        <f>1/((DN562+1)/(R562/1.6)+1/(S562/1.37)) + DN562/((DN562+1)/(R562/1.6) + DN562/(S562/1.37))</f>
        <v>0</v>
      </c>
      <c r="V562">
        <f>(DI562*DL562)</f>
        <v>0</v>
      </c>
      <c r="W562">
        <f>(EB562+(V562+2*0.95*5.67E-8*(((EB562+$B$7)+273)^4-(EB562+273)^4)-44100*K562)/(1.84*29.3*S562+8*0.95*5.67E-8*(EB562+273)^3))</f>
        <v>0</v>
      </c>
      <c r="X562">
        <f>($C$7*EC562+$D$7*ED562+$E$7*W562)</f>
        <v>0</v>
      </c>
      <c r="Y562">
        <f>0.61365*exp(17.502*X562/(240.97+X562))</f>
        <v>0</v>
      </c>
      <c r="Z562">
        <f>(AA562/AB562*100)</f>
        <v>0</v>
      </c>
      <c r="AA562">
        <f>DU562*(DZ562+EA562)/1000</f>
        <v>0</v>
      </c>
      <c r="AB562">
        <f>0.61365*exp(17.502*EB562/(240.97+EB562))</f>
        <v>0</v>
      </c>
      <c r="AC562">
        <f>(Y562-DU562*(DZ562+EA562)/1000)</f>
        <v>0</v>
      </c>
      <c r="AD562">
        <f>(-K562*44100)</f>
        <v>0</v>
      </c>
      <c r="AE562">
        <f>2*29.3*S562*0.92*(EB562-X562)</f>
        <v>0</v>
      </c>
      <c r="AF562">
        <f>2*0.95*5.67E-8*(((EB562+$B$7)+273)^4-(X562+273)^4)</f>
        <v>0</v>
      </c>
      <c r="AG562">
        <f>V562+AF562+AD562+AE562</f>
        <v>0</v>
      </c>
      <c r="AH562">
        <f>DY562*AV562*(DT562-DS562*(1000-AV562*DV562)/(1000-AV562*DU562))/(100*DM562)</f>
        <v>0</v>
      </c>
      <c r="AI562">
        <f>1000*DY562*AV562*(DU562-DV562)/(100*DM562*(1000-AV562*DU562))</f>
        <v>0</v>
      </c>
      <c r="AJ562">
        <f>(AK562 - AL562 - DZ562*1E3/(8.314*(EB562+273.15)) * AN562/DY562 * AM562) * DY562/(100*DM562) * (1000 - DV562)/1000</f>
        <v>0</v>
      </c>
      <c r="AK562">
        <v>1099.231007627373</v>
      </c>
      <c r="AL562">
        <v>1050.336303030302</v>
      </c>
      <c r="AM562">
        <v>3.389185183066048</v>
      </c>
      <c r="AN562">
        <v>64.96185093379182</v>
      </c>
      <c r="AO562">
        <f>(AQ562 - AP562 + DZ562*1E3/(8.314*(EB562+273.15)) * AS562/DY562 * AR562) * DY562/(100*DM562) * 1000/(1000 - AQ562)</f>
        <v>0</v>
      </c>
      <c r="AP562">
        <v>20.43875569097826</v>
      </c>
      <c r="AQ562">
        <v>24.32254787878787</v>
      </c>
      <c r="AR562">
        <v>-0.0004664023294880314</v>
      </c>
      <c r="AS562">
        <v>107.1775153864374</v>
      </c>
      <c r="AT562">
        <v>0</v>
      </c>
      <c r="AU562">
        <v>0</v>
      </c>
      <c r="AV562">
        <f>IF(AT562*$H$13&gt;=AX562,1.0,(AX562/(AX562-AT562*$H$13)))</f>
        <v>0</v>
      </c>
      <c r="AW562">
        <f>(AV562-1)*100</f>
        <v>0</v>
      </c>
      <c r="AX562">
        <f>MAX(0,($B$13+$C$13*EG562)/(1+$D$13*EG562)*DZ562/(EB562+273)*$E$13)</f>
        <v>0</v>
      </c>
      <c r="AY562" t="s">
        <v>439</v>
      </c>
      <c r="AZ562" t="s">
        <v>439</v>
      </c>
      <c r="BA562">
        <v>0</v>
      </c>
      <c r="BB562">
        <v>0</v>
      </c>
      <c r="BC562">
        <f>1-BA562/BB562</f>
        <v>0</v>
      </c>
      <c r="BD562">
        <v>0</v>
      </c>
      <c r="BE562" t="s">
        <v>439</v>
      </c>
      <c r="BF562" t="s">
        <v>439</v>
      </c>
      <c r="BG562">
        <v>0</v>
      </c>
      <c r="BH562">
        <v>0</v>
      </c>
      <c r="BI562">
        <f>1-BG562/BH562</f>
        <v>0</v>
      </c>
      <c r="BJ562">
        <v>0.5</v>
      </c>
      <c r="BK562">
        <f>DJ562</f>
        <v>0</v>
      </c>
      <c r="BL562">
        <f>M562</f>
        <v>0</v>
      </c>
      <c r="BM562">
        <f>BI562*BJ562*BK562</f>
        <v>0</v>
      </c>
      <c r="BN562">
        <f>(BL562-BD562)/BK562</f>
        <v>0</v>
      </c>
      <c r="BO562">
        <f>(BB562-BH562)/BH562</f>
        <v>0</v>
      </c>
      <c r="BP562">
        <f>BA562/(BC562+BA562/BH562)</f>
        <v>0</v>
      </c>
      <c r="BQ562" t="s">
        <v>439</v>
      </c>
      <c r="BR562">
        <v>0</v>
      </c>
      <c r="BS562">
        <f>IF(BR562&lt;&gt;0, BR562, BP562)</f>
        <v>0</v>
      </c>
      <c r="BT562">
        <f>1-BS562/BH562</f>
        <v>0</v>
      </c>
      <c r="BU562">
        <f>(BH562-BG562)/(BH562-BS562)</f>
        <v>0</v>
      </c>
      <c r="BV562">
        <f>(BB562-BH562)/(BB562-BS562)</f>
        <v>0</v>
      </c>
      <c r="BW562">
        <f>(BH562-BG562)/(BH562-BA562)</f>
        <v>0</v>
      </c>
      <c r="BX562">
        <f>(BB562-BH562)/(BB562-BA562)</f>
        <v>0</v>
      </c>
      <c r="BY562">
        <f>(BU562*BS562/BG562)</f>
        <v>0</v>
      </c>
      <c r="BZ562">
        <f>(1-BY562)</f>
        <v>0</v>
      </c>
      <c r="DI562">
        <f>$B$11*EH562+$C$11*EI562+$F$11*ET562*(1-EW562)</f>
        <v>0</v>
      </c>
      <c r="DJ562">
        <f>DI562*DK562</f>
        <v>0</v>
      </c>
      <c r="DK562">
        <f>($B$11*$D$9+$C$11*$D$9+$F$11*((FG562+EY562)/MAX(FG562+EY562+FH562, 0.1)*$I$9+FH562/MAX(FG562+EY562+FH562, 0.1)*$J$9))/($B$11+$C$11+$F$11)</f>
        <v>0</v>
      </c>
      <c r="DL562">
        <f>($B$11*$K$9+$C$11*$K$9+$F$11*((FG562+EY562)/MAX(FG562+EY562+FH562, 0.1)*$P$9+FH562/MAX(FG562+EY562+FH562, 0.1)*$Q$9))/($B$11+$C$11+$F$11)</f>
        <v>0</v>
      </c>
      <c r="DM562">
        <v>5.36</v>
      </c>
      <c r="DN562">
        <v>0.5</v>
      </c>
      <c r="DO562" t="s">
        <v>440</v>
      </c>
      <c r="DP562">
        <v>2</v>
      </c>
      <c r="DQ562" t="b">
        <v>1</v>
      </c>
      <c r="DR562">
        <v>1758656922.618518</v>
      </c>
      <c r="DS562">
        <v>1001.626888888889</v>
      </c>
      <c r="DT562">
        <v>1062.020740740741</v>
      </c>
      <c r="DU562">
        <v>24.33621481481482</v>
      </c>
      <c r="DV562">
        <v>20.43445185185185</v>
      </c>
      <c r="DW562">
        <v>1001.683481481482</v>
      </c>
      <c r="DX562">
        <v>24.1814962962963</v>
      </c>
      <c r="DY562">
        <v>500.0021481481482</v>
      </c>
      <c r="DZ562">
        <v>90.38519629629629</v>
      </c>
      <c r="EA562">
        <v>0.02993882962962963</v>
      </c>
      <c r="EB562">
        <v>30.61247777777778</v>
      </c>
      <c r="EC562">
        <v>30.01415185185185</v>
      </c>
      <c r="ED562">
        <v>999.9000000000001</v>
      </c>
      <c r="EE562">
        <v>0</v>
      </c>
      <c r="EF562">
        <v>0</v>
      </c>
      <c r="EG562">
        <v>9998.168888888889</v>
      </c>
      <c r="EH562">
        <v>0</v>
      </c>
      <c r="EI562">
        <v>11.6912</v>
      </c>
      <c r="EJ562">
        <v>-60.39351851851853</v>
      </c>
      <c r="EK562">
        <v>1026.611481481481</v>
      </c>
      <c r="EL562">
        <v>1084.174814814815</v>
      </c>
      <c r="EM562">
        <v>3.901771481481481</v>
      </c>
      <c r="EN562">
        <v>1062.020740740741</v>
      </c>
      <c r="EO562">
        <v>20.43445185185185</v>
      </c>
      <c r="EP562">
        <v>2.199635185185185</v>
      </c>
      <c r="EQ562">
        <v>1.846971851851852</v>
      </c>
      <c r="ER562">
        <v>18.95965185185185</v>
      </c>
      <c r="ES562">
        <v>16.19008518518519</v>
      </c>
      <c r="ET562">
        <v>2000.003333333334</v>
      </c>
      <c r="EU562">
        <v>0.9799976296296296</v>
      </c>
      <c r="EV562">
        <v>0.02000205185185185</v>
      </c>
      <c r="EW562">
        <v>0</v>
      </c>
      <c r="EX562">
        <v>1012.69</v>
      </c>
      <c r="EY562">
        <v>5.00097</v>
      </c>
      <c r="EZ562">
        <v>20492.85555555556</v>
      </c>
      <c r="FA562">
        <v>16707.58888888889</v>
      </c>
      <c r="FB562">
        <v>40.81199999999999</v>
      </c>
      <c r="FC562">
        <v>41.15944444444444</v>
      </c>
      <c r="FD562">
        <v>40.75</v>
      </c>
      <c r="FE562">
        <v>40.75</v>
      </c>
      <c r="FF562">
        <v>41.43699999999999</v>
      </c>
      <c r="FG562">
        <v>1955.095185185185</v>
      </c>
      <c r="FH562">
        <v>39.9</v>
      </c>
      <c r="FI562">
        <v>0</v>
      </c>
      <c r="FJ562">
        <v>1758656931.6</v>
      </c>
      <c r="FK562">
        <v>0</v>
      </c>
      <c r="FL562">
        <v>1012.695</v>
      </c>
      <c r="FM562">
        <v>6.818119650075229</v>
      </c>
      <c r="FN562">
        <v>150.4239315770346</v>
      </c>
      <c r="FO562">
        <v>20493.23461538462</v>
      </c>
      <c r="FP562">
        <v>15</v>
      </c>
      <c r="FQ562">
        <v>0</v>
      </c>
      <c r="FR562" t="s">
        <v>441</v>
      </c>
      <c r="FS562">
        <v>1747247426.5</v>
      </c>
      <c r="FT562">
        <v>1747247420.5</v>
      </c>
      <c r="FU562">
        <v>0</v>
      </c>
      <c r="FV562">
        <v>1.027</v>
      </c>
      <c r="FW562">
        <v>0.031</v>
      </c>
      <c r="FX562">
        <v>0.02</v>
      </c>
      <c r="FY562">
        <v>0.05</v>
      </c>
      <c r="FZ562">
        <v>420</v>
      </c>
      <c r="GA562">
        <v>16</v>
      </c>
      <c r="GB562">
        <v>0.01</v>
      </c>
      <c r="GC562">
        <v>0.1</v>
      </c>
      <c r="GD562">
        <v>-60.25808500000001</v>
      </c>
      <c r="GE562">
        <v>-2.127440150093685</v>
      </c>
      <c r="GF562">
        <v>0.2258743473150508</v>
      </c>
      <c r="GG562">
        <v>0</v>
      </c>
      <c r="GH562">
        <v>1012.22205882353</v>
      </c>
      <c r="GI562">
        <v>7.754163471950955</v>
      </c>
      <c r="GJ562">
        <v>0.7990574573015499</v>
      </c>
      <c r="GK562">
        <v>-1</v>
      </c>
      <c r="GL562">
        <v>3.905704</v>
      </c>
      <c r="GM562">
        <v>-0.08173283302065289</v>
      </c>
      <c r="GN562">
        <v>0.01011624505436674</v>
      </c>
      <c r="GO562">
        <v>1</v>
      </c>
      <c r="GP562">
        <v>1</v>
      </c>
      <c r="GQ562">
        <v>2</v>
      </c>
      <c r="GR562" t="s">
        <v>442</v>
      </c>
      <c r="GS562">
        <v>3.13566</v>
      </c>
      <c r="GT562">
        <v>2.69037</v>
      </c>
      <c r="GU562">
        <v>0.17481</v>
      </c>
      <c r="GV562">
        <v>0.17957</v>
      </c>
      <c r="GW562">
        <v>0.107238</v>
      </c>
      <c r="GX562">
        <v>0.09382409999999999</v>
      </c>
      <c r="GY562">
        <v>26229.9</v>
      </c>
      <c r="GZ562">
        <v>26128.1</v>
      </c>
      <c r="HA562">
        <v>29548.6</v>
      </c>
      <c r="HB562">
        <v>29430.8</v>
      </c>
      <c r="HC562">
        <v>34851.6</v>
      </c>
      <c r="HD562">
        <v>35332.3</v>
      </c>
      <c r="HE562">
        <v>41579.7</v>
      </c>
      <c r="HF562">
        <v>41817.7</v>
      </c>
      <c r="HG562">
        <v>1.92603</v>
      </c>
      <c r="HH562">
        <v>1.8748</v>
      </c>
      <c r="HI562">
        <v>0.0881255</v>
      </c>
      <c r="HJ562">
        <v>0</v>
      </c>
      <c r="HK562">
        <v>28.5658</v>
      </c>
      <c r="HL562">
        <v>999.9</v>
      </c>
      <c r="HM562">
        <v>48.1</v>
      </c>
      <c r="HN562">
        <v>31.3</v>
      </c>
      <c r="HO562">
        <v>24.4231</v>
      </c>
      <c r="HP562">
        <v>62.115</v>
      </c>
      <c r="HQ562">
        <v>25.7252</v>
      </c>
      <c r="HR562">
        <v>1</v>
      </c>
      <c r="HS562">
        <v>0.07282520000000001</v>
      </c>
      <c r="HT562">
        <v>-0.6089869999999999</v>
      </c>
      <c r="HU562">
        <v>20.3378</v>
      </c>
      <c r="HV562">
        <v>5.21564</v>
      </c>
      <c r="HW562">
        <v>12.014</v>
      </c>
      <c r="HX562">
        <v>4.98825</v>
      </c>
      <c r="HY562">
        <v>3.2878</v>
      </c>
      <c r="HZ562">
        <v>9999</v>
      </c>
      <c r="IA562">
        <v>9999</v>
      </c>
      <c r="IB562">
        <v>9999</v>
      </c>
      <c r="IC562">
        <v>999.9</v>
      </c>
      <c r="ID562">
        <v>1.86757</v>
      </c>
      <c r="IE562">
        <v>1.86672</v>
      </c>
      <c r="IF562">
        <v>1.86601</v>
      </c>
      <c r="IG562">
        <v>1.866</v>
      </c>
      <c r="IH562">
        <v>1.86786</v>
      </c>
      <c r="II562">
        <v>1.87027</v>
      </c>
      <c r="IJ562">
        <v>1.86899</v>
      </c>
      <c r="IK562">
        <v>1.87042</v>
      </c>
      <c r="IL562">
        <v>0</v>
      </c>
      <c r="IM562">
        <v>0</v>
      </c>
      <c r="IN562">
        <v>0</v>
      </c>
      <c r="IO562">
        <v>0</v>
      </c>
      <c r="IP562" t="s">
        <v>443</v>
      </c>
      <c r="IQ562" t="s">
        <v>444</v>
      </c>
      <c r="IR562" t="s">
        <v>445</v>
      </c>
      <c r="IS562" t="s">
        <v>445</v>
      </c>
      <c r="IT562" t="s">
        <v>445</v>
      </c>
      <c r="IU562" t="s">
        <v>445</v>
      </c>
      <c r="IV562">
        <v>0</v>
      </c>
      <c r="IW562">
        <v>100</v>
      </c>
      <c r="IX562">
        <v>100</v>
      </c>
      <c r="IY562">
        <v>-0.08</v>
      </c>
      <c r="IZ562">
        <v>0.1545</v>
      </c>
      <c r="JA562">
        <v>0.1520806729546384</v>
      </c>
      <c r="JB562">
        <v>0.0003178419753343253</v>
      </c>
      <c r="JC562">
        <v>-6.012475575984678E-07</v>
      </c>
      <c r="JD562">
        <v>7.594320938325871E-11</v>
      </c>
      <c r="JE562">
        <v>-0.06537213769188976</v>
      </c>
      <c r="JF562">
        <v>-0.002779077146552394</v>
      </c>
      <c r="JG562">
        <v>0.0007843295920201409</v>
      </c>
      <c r="JH562">
        <v>-1.211717912536145E-05</v>
      </c>
      <c r="JI562">
        <v>4</v>
      </c>
      <c r="JJ562">
        <v>2338</v>
      </c>
      <c r="JK562">
        <v>1</v>
      </c>
      <c r="JL562">
        <v>27</v>
      </c>
      <c r="JM562">
        <v>190158.4</v>
      </c>
      <c r="JN562">
        <v>190158.5</v>
      </c>
      <c r="JO562">
        <v>2.23511</v>
      </c>
      <c r="JP562">
        <v>2.24121</v>
      </c>
      <c r="JQ562">
        <v>1.39648</v>
      </c>
      <c r="JR562">
        <v>2.34985</v>
      </c>
      <c r="JS562">
        <v>1.49536</v>
      </c>
      <c r="JT562">
        <v>2.72705</v>
      </c>
      <c r="JU562">
        <v>36.4343</v>
      </c>
      <c r="JV562">
        <v>24.07</v>
      </c>
      <c r="JW562">
        <v>18</v>
      </c>
      <c r="JX562">
        <v>489.455</v>
      </c>
      <c r="JY562">
        <v>447.258</v>
      </c>
      <c r="JZ562">
        <v>29.1267</v>
      </c>
      <c r="KA562">
        <v>28.5219</v>
      </c>
      <c r="KB562">
        <v>30.0004</v>
      </c>
      <c r="KC562">
        <v>28.3323</v>
      </c>
      <c r="KD562">
        <v>28.2616</v>
      </c>
      <c r="KE562">
        <v>44.8529</v>
      </c>
      <c r="KF562">
        <v>21.5594</v>
      </c>
      <c r="KG562">
        <v>51.5223</v>
      </c>
      <c r="KH562">
        <v>29.1155</v>
      </c>
      <c r="KI562">
        <v>1108.56</v>
      </c>
      <c r="KJ562">
        <v>20.5479</v>
      </c>
      <c r="KK562">
        <v>100.987</v>
      </c>
      <c r="KL562">
        <v>100.553</v>
      </c>
    </row>
    <row r="563" spans="1:298">
      <c r="A563">
        <v>547</v>
      </c>
      <c r="B563">
        <v>1758656935.1</v>
      </c>
      <c r="C563">
        <v>15309.09999990463</v>
      </c>
      <c r="D563" t="s">
        <v>1543</v>
      </c>
      <c r="E563" t="s">
        <v>1544</v>
      </c>
      <c r="F563">
        <v>5</v>
      </c>
      <c r="G563" t="s">
        <v>1412</v>
      </c>
      <c r="H563" t="s">
        <v>437</v>
      </c>
      <c r="I563" t="s">
        <v>438</v>
      </c>
      <c r="J563">
        <v>1758656927.332142</v>
      </c>
      <c r="K563">
        <f>(L563)/1000</f>
        <v>0</v>
      </c>
      <c r="L563">
        <f>IF(DQ563, AO563, AI563)</f>
        <v>0</v>
      </c>
      <c r="M563">
        <f>IF(DQ563, AJ563, AH563)</f>
        <v>0</v>
      </c>
      <c r="N563">
        <f>DS563 - IF(AV563&gt;1, M563*DM563*100.0/(AX563), 0)</f>
        <v>0</v>
      </c>
      <c r="O563">
        <f>((U563-K563/2)*N563-M563)/(U563+K563/2)</f>
        <v>0</v>
      </c>
      <c r="P563">
        <f>O563*(DZ563+EA563)/1000.0</f>
        <v>0</v>
      </c>
      <c r="Q563">
        <f>(DS563 - IF(AV563&gt;1, M563*DM563*100.0/(AX563), 0))*(DZ563+EA563)/1000.0</f>
        <v>0</v>
      </c>
      <c r="R563">
        <f>2.0/((1/T563-1/S563)+SIGN(T563)*SQRT((1/T563-1/S563)*(1/T563-1/S563) + 4*DN563/((DN563+1)*(DN563+1))*(2*1/T563*1/S563-1/S563*1/S563)))</f>
        <v>0</v>
      </c>
      <c r="S563">
        <f>IF(LEFT(DO563,1)&lt;&gt;"0",IF(LEFT(DO563,1)="1",3.0,DP563),$D$5+$E$5*(EG563*DZ563/($K$5*1000))+$F$5*(EG563*DZ563/($K$5*1000))*MAX(MIN(DM563,$J$5),$I$5)*MAX(MIN(DM563,$J$5),$I$5)+$G$5*MAX(MIN(DM563,$J$5),$I$5)*(EG563*DZ563/($K$5*1000))+$H$5*(EG563*DZ563/($K$5*1000))*(EG563*DZ563/($K$5*1000)))</f>
        <v>0</v>
      </c>
      <c r="T563">
        <f>K563*(1000-(1000*0.61365*exp(17.502*X563/(240.97+X563))/(DZ563+EA563)+DU563)/2)/(1000*0.61365*exp(17.502*X563/(240.97+X563))/(DZ563+EA563)-DU563)</f>
        <v>0</v>
      </c>
      <c r="U563">
        <f>1/((DN563+1)/(R563/1.6)+1/(S563/1.37)) + DN563/((DN563+1)/(R563/1.6) + DN563/(S563/1.37))</f>
        <v>0</v>
      </c>
      <c r="V563">
        <f>(DI563*DL563)</f>
        <v>0</v>
      </c>
      <c r="W563">
        <f>(EB563+(V563+2*0.95*5.67E-8*(((EB563+$B$7)+273)^4-(EB563+273)^4)-44100*K563)/(1.84*29.3*S563+8*0.95*5.67E-8*(EB563+273)^3))</f>
        <v>0</v>
      </c>
      <c r="X563">
        <f>($C$7*EC563+$D$7*ED563+$E$7*W563)</f>
        <v>0</v>
      </c>
      <c r="Y563">
        <f>0.61365*exp(17.502*X563/(240.97+X563))</f>
        <v>0</v>
      </c>
      <c r="Z563">
        <f>(AA563/AB563*100)</f>
        <v>0</v>
      </c>
      <c r="AA563">
        <f>DU563*(DZ563+EA563)/1000</f>
        <v>0</v>
      </c>
      <c r="AB563">
        <f>0.61365*exp(17.502*EB563/(240.97+EB563))</f>
        <v>0</v>
      </c>
      <c r="AC563">
        <f>(Y563-DU563*(DZ563+EA563)/1000)</f>
        <v>0</v>
      </c>
      <c r="AD563">
        <f>(-K563*44100)</f>
        <v>0</v>
      </c>
      <c r="AE563">
        <f>2*29.3*S563*0.92*(EB563-X563)</f>
        <v>0</v>
      </c>
      <c r="AF563">
        <f>2*0.95*5.67E-8*(((EB563+$B$7)+273)^4-(X563+273)^4)</f>
        <v>0</v>
      </c>
      <c r="AG563">
        <f>V563+AF563+AD563+AE563</f>
        <v>0</v>
      </c>
      <c r="AH563">
        <f>DY563*AV563*(DT563-DS563*(1000-AV563*DV563)/(1000-AV563*DU563))/(100*DM563)</f>
        <v>0</v>
      </c>
      <c r="AI563">
        <f>1000*DY563*AV563*(DU563-DV563)/(100*DM563*(1000-AV563*DU563))</f>
        <v>0</v>
      </c>
      <c r="AJ563">
        <f>(AK563 - AL563 - DZ563*1E3/(8.314*(EB563+273.15)) * AN563/DY563 * AM563) * DY563/(100*DM563) * (1000 - DV563)/1000</f>
        <v>0</v>
      </c>
      <c r="AK563">
        <v>1116.506406784355</v>
      </c>
      <c r="AL563">
        <v>1067.450484848484</v>
      </c>
      <c r="AM563">
        <v>3.423254512849871</v>
      </c>
      <c r="AN563">
        <v>64.96185093379182</v>
      </c>
      <c r="AO563">
        <f>(AQ563 - AP563 + DZ563*1E3/(8.314*(EB563+273.15)) * AS563/DY563 * AR563) * DY563/(100*DM563) * 1000/(1000 - AQ563)</f>
        <v>0</v>
      </c>
      <c r="AP563">
        <v>20.44942804867168</v>
      </c>
      <c r="AQ563">
        <v>24.30760303030301</v>
      </c>
      <c r="AR563">
        <v>-0.0002659505409807763</v>
      </c>
      <c r="AS563">
        <v>107.1775153864374</v>
      </c>
      <c r="AT563">
        <v>0</v>
      </c>
      <c r="AU563">
        <v>0</v>
      </c>
      <c r="AV563">
        <f>IF(AT563*$H$13&gt;=AX563,1.0,(AX563/(AX563-AT563*$H$13)))</f>
        <v>0</v>
      </c>
      <c r="AW563">
        <f>(AV563-1)*100</f>
        <v>0</v>
      </c>
      <c r="AX563">
        <f>MAX(0,($B$13+$C$13*EG563)/(1+$D$13*EG563)*DZ563/(EB563+273)*$E$13)</f>
        <v>0</v>
      </c>
      <c r="AY563" t="s">
        <v>439</v>
      </c>
      <c r="AZ563" t="s">
        <v>439</v>
      </c>
      <c r="BA563">
        <v>0</v>
      </c>
      <c r="BB563">
        <v>0</v>
      </c>
      <c r="BC563">
        <f>1-BA563/BB563</f>
        <v>0</v>
      </c>
      <c r="BD563">
        <v>0</v>
      </c>
      <c r="BE563" t="s">
        <v>439</v>
      </c>
      <c r="BF563" t="s">
        <v>439</v>
      </c>
      <c r="BG563">
        <v>0</v>
      </c>
      <c r="BH563">
        <v>0</v>
      </c>
      <c r="BI563">
        <f>1-BG563/BH563</f>
        <v>0</v>
      </c>
      <c r="BJ563">
        <v>0.5</v>
      </c>
      <c r="BK563">
        <f>DJ563</f>
        <v>0</v>
      </c>
      <c r="BL563">
        <f>M563</f>
        <v>0</v>
      </c>
      <c r="BM563">
        <f>BI563*BJ563*BK563</f>
        <v>0</v>
      </c>
      <c r="BN563">
        <f>(BL563-BD563)/BK563</f>
        <v>0</v>
      </c>
      <c r="BO563">
        <f>(BB563-BH563)/BH563</f>
        <v>0</v>
      </c>
      <c r="BP563">
        <f>BA563/(BC563+BA563/BH563)</f>
        <v>0</v>
      </c>
      <c r="BQ563" t="s">
        <v>439</v>
      </c>
      <c r="BR563">
        <v>0</v>
      </c>
      <c r="BS563">
        <f>IF(BR563&lt;&gt;0, BR563, BP563)</f>
        <v>0</v>
      </c>
      <c r="BT563">
        <f>1-BS563/BH563</f>
        <v>0</v>
      </c>
      <c r="BU563">
        <f>(BH563-BG563)/(BH563-BS563)</f>
        <v>0</v>
      </c>
      <c r="BV563">
        <f>(BB563-BH563)/(BB563-BS563)</f>
        <v>0</v>
      </c>
      <c r="BW563">
        <f>(BH563-BG563)/(BH563-BA563)</f>
        <v>0</v>
      </c>
      <c r="BX563">
        <f>(BB563-BH563)/(BB563-BA563)</f>
        <v>0</v>
      </c>
      <c r="BY563">
        <f>(BU563*BS563/BG563)</f>
        <v>0</v>
      </c>
      <c r="BZ563">
        <f>(1-BY563)</f>
        <v>0</v>
      </c>
      <c r="DI563">
        <f>$B$11*EH563+$C$11*EI563+$F$11*ET563*(1-EW563)</f>
        <v>0</v>
      </c>
      <c r="DJ563">
        <f>DI563*DK563</f>
        <v>0</v>
      </c>
      <c r="DK563">
        <f>($B$11*$D$9+$C$11*$D$9+$F$11*((FG563+EY563)/MAX(FG563+EY563+FH563, 0.1)*$I$9+FH563/MAX(FG563+EY563+FH563, 0.1)*$J$9))/($B$11+$C$11+$F$11)</f>
        <v>0</v>
      </c>
      <c r="DL563">
        <f>($B$11*$K$9+$C$11*$K$9+$F$11*((FG563+EY563)/MAX(FG563+EY563+FH563, 0.1)*$P$9+FH563/MAX(FG563+EY563+FH563, 0.1)*$Q$9))/($B$11+$C$11+$F$11)</f>
        <v>0</v>
      </c>
      <c r="DM563">
        <v>5.36</v>
      </c>
      <c r="DN563">
        <v>0.5</v>
      </c>
      <c r="DO563" t="s">
        <v>440</v>
      </c>
      <c r="DP563">
        <v>2</v>
      </c>
      <c r="DQ563" t="b">
        <v>1</v>
      </c>
      <c r="DR563">
        <v>1758656927.332142</v>
      </c>
      <c r="DS563">
        <v>1017.311571428571</v>
      </c>
      <c r="DT563">
        <v>1077.824642857143</v>
      </c>
      <c r="DU563">
        <v>24.32788928571428</v>
      </c>
      <c r="DV563">
        <v>20.44108571428572</v>
      </c>
      <c r="DW563">
        <v>1017.379285714286</v>
      </c>
      <c r="DX563">
        <v>24.17328214285714</v>
      </c>
      <c r="DY563">
        <v>500.0184642857143</v>
      </c>
      <c r="DZ563">
        <v>90.38424642857144</v>
      </c>
      <c r="EA563">
        <v>0.02991936785714286</v>
      </c>
      <c r="EB563">
        <v>30.60941071428571</v>
      </c>
      <c r="EC563">
        <v>30.01068214285715</v>
      </c>
      <c r="ED563">
        <v>999.9000000000002</v>
      </c>
      <c r="EE563">
        <v>0</v>
      </c>
      <c r="EF563">
        <v>0</v>
      </c>
      <c r="EG563">
        <v>10002.71821428572</v>
      </c>
      <c r="EH563">
        <v>0</v>
      </c>
      <c r="EI563">
        <v>11.6912</v>
      </c>
      <c r="EJ563">
        <v>-60.51251071428571</v>
      </c>
      <c r="EK563">
        <v>1042.678571428572</v>
      </c>
      <c r="EL563">
        <v>1100.315714285714</v>
      </c>
      <c r="EM563">
        <v>3.886810000000001</v>
      </c>
      <c r="EN563">
        <v>1077.824642857143</v>
      </c>
      <c r="EO563">
        <v>20.44108571428572</v>
      </c>
      <c r="EP563">
        <v>2.198858571428572</v>
      </c>
      <c r="EQ563">
        <v>1.847551785714286</v>
      </c>
      <c r="ER563">
        <v>18.95399642857143</v>
      </c>
      <c r="ES563">
        <v>16.19501071428571</v>
      </c>
      <c r="ET563">
        <v>2000.000357142857</v>
      </c>
      <c r="EU563">
        <v>0.9799976428571427</v>
      </c>
      <c r="EV563">
        <v>0.02000203214285714</v>
      </c>
      <c r="EW563">
        <v>0</v>
      </c>
      <c r="EX563">
        <v>1013.19</v>
      </c>
      <c r="EY563">
        <v>5.00097</v>
      </c>
      <c r="EZ563">
        <v>20503.66428571429</v>
      </c>
      <c r="FA563">
        <v>16707.56428571428</v>
      </c>
      <c r="FB563">
        <v>40.81199999999999</v>
      </c>
      <c r="FC563">
        <v>41.1692857142857</v>
      </c>
      <c r="FD563">
        <v>40.75</v>
      </c>
      <c r="FE563">
        <v>40.75</v>
      </c>
      <c r="FF563">
        <v>41.43699999999999</v>
      </c>
      <c r="FG563">
        <v>1955.092142857143</v>
      </c>
      <c r="FH563">
        <v>39.9</v>
      </c>
      <c r="FI563">
        <v>0</v>
      </c>
      <c r="FJ563">
        <v>1758656936.4</v>
      </c>
      <c r="FK563">
        <v>0</v>
      </c>
      <c r="FL563">
        <v>1013.215384615385</v>
      </c>
      <c r="FM563">
        <v>5.492649572968312</v>
      </c>
      <c r="FN563">
        <v>131.2273503712458</v>
      </c>
      <c r="FO563">
        <v>20504.26153846154</v>
      </c>
      <c r="FP563">
        <v>15</v>
      </c>
      <c r="FQ563">
        <v>0</v>
      </c>
      <c r="FR563" t="s">
        <v>441</v>
      </c>
      <c r="FS563">
        <v>1747247426.5</v>
      </c>
      <c r="FT563">
        <v>1747247420.5</v>
      </c>
      <c r="FU563">
        <v>0</v>
      </c>
      <c r="FV563">
        <v>1.027</v>
      </c>
      <c r="FW563">
        <v>0.031</v>
      </c>
      <c r="FX563">
        <v>0.02</v>
      </c>
      <c r="FY563">
        <v>0.05</v>
      </c>
      <c r="FZ563">
        <v>420</v>
      </c>
      <c r="GA563">
        <v>16</v>
      </c>
      <c r="GB563">
        <v>0.01</v>
      </c>
      <c r="GC563">
        <v>0.1</v>
      </c>
      <c r="GD563">
        <v>-60.45892195121951</v>
      </c>
      <c r="GE563">
        <v>-1.617796515679348</v>
      </c>
      <c r="GF563">
        <v>0.1717909712727274</v>
      </c>
      <c r="GG563">
        <v>0</v>
      </c>
      <c r="GH563">
        <v>1012.874705882353</v>
      </c>
      <c r="GI563">
        <v>6.355996942724915</v>
      </c>
      <c r="GJ563">
        <v>0.6648937787528415</v>
      </c>
      <c r="GK563">
        <v>-1</v>
      </c>
      <c r="GL563">
        <v>3.892999512195122</v>
      </c>
      <c r="GM563">
        <v>-0.1732595121951106</v>
      </c>
      <c r="GN563">
        <v>0.01914005198545573</v>
      </c>
      <c r="GO563">
        <v>0</v>
      </c>
      <c r="GP563">
        <v>0</v>
      </c>
      <c r="GQ563">
        <v>2</v>
      </c>
      <c r="GR563" t="s">
        <v>482</v>
      </c>
      <c r="GS563">
        <v>3.13578</v>
      </c>
      <c r="GT563">
        <v>2.69028</v>
      </c>
      <c r="GU563">
        <v>0.176628</v>
      </c>
      <c r="GV563">
        <v>0.181323</v>
      </c>
      <c r="GW563">
        <v>0.107195</v>
      </c>
      <c r="GX563">
        <v>0.0939487</v>
      </c>
      <c r="GY563">
        <v>26171.7</v>
      </c>
      <c r="GZ563">
        <v>26072</v>
      </c>
      <c r="HA563">
        <v>29548.3</v>
      </c>
      <c r="HB563">
        <v>29430.6</v>
      </c>
      <c r="HC563">
        <v>34853.1</v>
      </c>
      <c r="HD563">
        <v>35327.1</v>
      </c>
      <c r="HE563">
        <v>41579.3</v>
      </c>
      <c r="HF563">
        <v>41817.3</v>
      </c>
      <c r="HG563">
        <v>1.926</v>
      </c>
      <c r="HH563">
        <v>1.87488</v>
      </c>
      <c r="HI563">
        <v>0.0883192</v>
      </c>
      <c r="HJ563">
        <v>0</v>
      </c>
      <c r="HK563">
        <v>28.5627</v>
      </c>
      <c r="HL563">
        <v>999.9</v>
      </c>
      <c r="HM563">
        <v>48.1</v>
      </c>
      <c r="HN563">
        <v>31.3</v>
      </c>
      <c r="HO563">
        <v>24.4214</v>
      </c>
      <c r="HP563">
        <v>62.035</v>
      </c>
      <c r="HQ563">
        <v>25.7973</v>
      </c>
      <c r="HR563">
        <v>1</v>
      </c>
      <c r="HS563">
        <v>0.0729649</v>
      </c>
      <c r="HT563">
        <v>-0.624872</v>
      </c>
      <c r="HU563">
        <v>20.3379</v>
      </c>
      <c r="HV563">
        <v>5.21594</v>
      </c>
      <c r="HW563">
        <v>12.0146</v>
      </c>
      <c r="HX563">
        <v>4.98815</v>
      </c>
      <c r="HY563">
        <v>3.2876</v>
      </c>
      <c r="HZ563">
        <v>9999</v>
      </c>
      <c r="IA563">
        <v>9999</v>
      </c>
      <c r="IB563">
        <v>9999</v>
      </c>
      <c r="IC563">
        <v>999.9</v>
      </c>
      <c r="ID563">
        <v>1.86757</v>
      </c>
      <c r="IE563">
        <v>1.8667</v>
      </c>
      <c r="IF563">
        <v>1.86601</v>
      </c>
      <c r="IG563">
        <v>1.866</v>
      </c>
      <c r="IH563">
        <v>1.86786</v>
      </c>
      <c r="II563">
        <v>1.87027</v>
      </c>
      <c r="IJ563">
        <v>1.86897</v>
      </c>
      <c r="IK563">
        <v>1.87042</v>
      </c>
      <c r="IL563">
        <v>0</v>
      </c>
      <c r="IM563">
        <v>0</v>
      </c>
      <c r="IN563">
        <v>0</v>
      </c>
      <c r="IO563">
        <v>0</v>
      </c>
      <c r="IP563" t="s">
        <v>443</v>
      </c>
      <c r="IQ563" t="s">
        <v>444</v>
      </c>
      <c r="IR563" t="s">
        <v>445</v>
      </c>
      <c r="IS563" t="s">
        <v>445</v>
      </c>
      <c r="IT563" t="s">
        <v>445</v>
      </c>
      <c r="IU563" t="s">
        <v>445</v>
      </c>
      <c r="IV563">
        <v>0</v>
      </c>
      <c r="IW563">
        <v>100</v>
      </c>
      <c r="IX563">
        <v>100</v>
      </c>
      <c r="IY563">
        <v>-0.08</v>
      </c>
      <c r="IZ563">
        <v>0.1543</v>
      </c>
      <c r="JA563">
        <v>0.1520806729546384</v>
      </c>
      <c r="JB563">
        <v>0.0003178419753343253</v>
      </c>
      <c r="JC563">
        <v>-6.012475575984678E-07</v>
      </c>
      <c r="JD563">
        <v>7.594320938325871E-11</v>
      </c>
      <c r="JE563">
        <v>-0.06537213769188976</v>
      </c>
      <c r="JF563">
        <v>-0.002779077146552394</v>
      </c>
      <c r="JG563">
        <v>0.0007843295920201409</v>
      </c>
      <c r="JH563">
        <v>-1.211717912536145E-05</v>
      </c>
      <c r="JI563">
        <v>4</v>
      </c>
      <c r="JJ563">
        <v>2338</v>
      </c>
      <c r="JK563">
        <v>1</v>
      </c>
      <c r="JL563">
        <v>27</v>
      </c>
      <c r="JM563">
        <v>190158.5</v>
      </c>
      <c r="JN563">
        <v>190158.6</v>
      </c>
      <c r="JO563">
        <v>2.2644</v>
      </c>
      <c r="JP563">
        <v>2.24487</v>
      </c>
      <c r="JQ563">
        <v>1.39648</v>
      </c>
      <c r="JR563">
        <v>2.34863</v>
      </c>
      <c r="JS563">
        <v>1.49536</v>
      </c>
      <c r="JT563">
        <v>2.54883</v>
      </c>
      <c r="JU563">
        <v>36.4343</v>
      </c>
      <c r="JV563">
        <v>24.0612</v>
      </c>
      <c r="JW563">
        <v>18</v>
      </c>
      <c r="JX563">
        <v>489.455</v>
      </c>
      <c r="JY563">
        <v>447.323</v>
      </c>
      <c r="JZ563">
        <v>29.1117</v>
      </c>
      <c r="KA563">
        <v>28.5249</v>
      </c>
      <c r="KB563">
        <v>30.0003</v>
      </c>
      <c r="KC563">
        <v>28.3344</v>
      </c>
      <c r="KD563">
        <v>28.264</v>
      </c>
      <c r="KE563">
        <v>45.3711</v>
      </c>
      <c r="KF563">
        <v>21.5594</v>
      </c>
      <c r="KG563">
        <v>51.5223</v>
      </c>
      <c r="KH563">
        <v>29.1142</v>
      </c>
      <c r="KI563">
        <v>1121.92</v>
      </c>
      <c r="KJ563">
        <v>20.59</v>
      </c>
      <c r="KK563">
        <v>100.986</v>
      </c>
      <c r="KL563">
        <v>100.552</v>
      </c>
    </row>
    <row r="564" spans="1:298">
      <c r="A564">
        <v>548</v>
      </c>
      <c r="B564">
        <v>1758656940.1</v>
      </c>
      <c r="C564">
        <v>15314.09999990463</v>
      </c>
      <c r="D564" t="s">
        <v>1545</v>
      </c>
      <c r="E564" t="s">
        <v>1546</v>
      </c>
      <c r="F564">
        <v>5</v>
      </c>
      <c r="G564" t="s">
        <v>1412</v>
      </c>
      <c r="H564" t="s">
        <v>437</v>
      </c>
      <c r="I564" t="s">
        <v>438</v>
      </c>
      <c r="J564">
        <v>1758656932.6</v>
      </c>
      <c r="K564">
        <f>(L564)/1000</f>
        <v>0</v>
      </c>
      <c r="L564">
        <f>IF(DQ564, AO564, AI564)</f>
        <v>0</v>
      </c>
      <c r="M564">
        <f>IF(DQ564, AJ564, AH564)</f>
        <v>0</v>
      </c>
      <c r="N564">
        <f>DS564 - IF(AV564&gt;1, M564*DM564*100.0/(AX564), 0)</f>
        <v>0</v>
      </c>
      <c r="O564">
        <f>((U564-K564/2)*N564-M564)/(U564+K564/2)</f>
        <v>0</v>
      </c>
      <c r="P564">
        <f>O564*(DZ564+EA564)/1000.0</f>
        <v>0</v>
      </c>
      <c r="Q564">
        <f>(DS564 - IF(AV564&gt;1, M564*DM564*100.0/(AX564), 0))*(DZ564+EA564)/1000.0</f>
        <v>0</v>
      </c>
      <c r="R564">
        <f>2.0/((1/T564-1/S564)+SIGN(T564)*SQRT((1/T564-1/S564)*(1/T564-1/S564) + 4*DN564/((DN564+1)*(DN564+1))*(2*1/T564*1/S564-1/S564*1/S564)))</f>
        <v>0</v>
      </c>
      <c r="S564">
        <f>IF(LEFT(DO564,1)&lt;&gt;"0",IF(LEFT(DO564,1)="1",3.0,DP564),$D$5+$E$5*(EG564*DZ564/($K$5*1000))+$F$5*(EG564*DZ564/($K$5*1000))*MAX(MIN(DM564,$J$5),$I$5)*MAX(MIN(DM564,$J$5),$I$5)+$G$5*MAX(MIN(DM564,$J$5),$I$5)*(EG564*DZ564/($K$5*1000))+$H$5*(EG564*DZ564/($K$5*1000))*(EG564*DZ564/($K$5*1000)))</f>
        <v>0</v>
      </c>
      <c r="T564">
        <f>K564*(1000-(1000*0.61365*exp(17.502*X564/(240.97+X564))/(DZ564+EA564)+DU564)/2)/(1000*0.61365*exp(17.502*X564/(240.97+X564))/(DZ564+EA564)-DU564)</f>
        <v>0</v>
      </c>
      <c r="U564">
        <f>1/((DN564+1)/(R564/1.6)+1/(S564/1.37)) + DN564/((DN564+1)/(R564/1.6) + DN564/(S564/1.37))</f>
        <v>0</v>
      </c>
      <c r="V564">
        <f>(DI564*DL564)</f>
        <v>0</v>
      </c>
      <c r="W564">
        <f>(EB564+(V564+2*0.95*5.67E-8*(((EB564+$B$7)+273)^4-(EB564+273)^4)-44100*K564)/(1.84*29.3*S564+8*0.95*5.67E-8*(EB564+273)^3))</f>
        <v>0</v>
      </c>
      <c r="X564">
        <f>($C$7*EC564+$D$7*ED564+$E$7*W564)</f>
        <v>0</v>
      </c>
      <c r="Y564">
        <f>0.61365*exp(17.502*X564/(240.97+X564))</f>
        <v>0</v>
      </c>
      <c r="Z564">
        <f>(AA564/AB564*100)</f>
        <v>0</v>
      </c>
      <c r="AA564">
        <f>DU564*(DZ564+EA564)/1000</f>
        <v>0</v>
      </c>
      <c r="AB564">
        <f>0.61365*exp(17.502*EB564/(240.97+EB564))</f>
        <v>0</v>
      </c>
      <c r="AC564">
        <f>(Y564-DU564*(DZ564+EA564)/1000)</f>
        <v>0</v>
      </c>
      <c r="AD564">
        <f>(-K564*44100)</f>
        <v>0</v>
      </c>
      <c r="AE564">
        <f>2*29.3*S564*0.92*(EB564-X564)</f>
        <v>0</v>
      </c>
      <c r="AF564">
        <f>2*0.95*5.67E-8*(((EB564+$B$7)+273)^4-(X564+273)^4)</f>
        <v>0</v>
      </c>
      <c r="AG564">
        <f>V564+AF564+AD564+AE564</f>
        <v>0</v>
      </c>
      <c r="AH564">
        <f>DY564*AV564*(DT564-DS564*(1000-AV564*DV564)/(1000-AV564*DU564))/(100*DM564)</f>
        <v>0</v>
      </c>
      <c r="AI564">
        <f>1000*DY564*AV564*(DU564-DV564)/(100*DM564*(1000-AV564*DU564))</f>
        <v>0</v>
      </c>
      <c r="AJ564">
        <f>(AK564 - AL564 - DZ564*1E3/(8.314*(EB564+273.15)) * AN564/DY564 * AM564) * DY564/(100*DM564) * (1000 - DV564)/1000</f>
        <v>0</v>
      </c>
      <c r="AK564">
        <v>1133.442489327236</v>
      </c>
      <c r="AL564">
        <v>1084.37406060606</v>
      </c>
      <c r="AM564">
        <v>3.387637226427222</v>
      </c>
      <c r="AN564">
        <v>64.96185093379182</v>
      </c>
      <c r="AO564">
        <f>(AQ564 - AP564 + DZ564*1E3/(8.314*(EB564+273.15)) * AS564/DY564 * AR564) * DY564/(100*DM564) * 1000/(1000 - AQ564)</f>
        <v>0</v>
      </c>
      <c r="AP564">
        <v>20.50758828233705</v>
      </c>
      <c r="AQ564">
        <v>24.31053939393939</v>
      </c>
      <c r="AR564">
        <v>9.800734391501254E-05</v>
      </c>
      <c r="AS564">
        <v>107.1775153864374</v>
      </c>
      <c r="AT564">
        <v>0</v>
      </c>
      <c r="AU564">
        <v>0</v>
      </c>
      <c r="AV564">
        <f>IF(AT564*$H$13&gt;=AX564,1.0,(AX564/(AX564-AT564*$H$13)))</f>
        <v>0</v>
      </c>
      <c r="AW564">
        <f>(AV564-1)*100</f>
        <v>0</v>
      </c>
      <c r="AX564">
        <f>MAX(0,($B$13+$C$13*EG564)/(1+$D$13*EG564)*DZ564/(EB564+273)*$E$13)</f>
        <v>0</v>
      </c>
      <c r="AY564" t="s">
        <v>439</v>
      </c>
      <c r="AZ564" t="s">
        <v>439</v>
      </c>
      <c r="BA564">
        <v>0</v>
      </c>
      <c r="BB564">
        <v>0</v>
      </c>
      <c r="BC564">
        <f>1-BA564/BB564</f>
        <v>0</v>
      </c>
      <c r="BD564">
        <v>0</v>
      </c>
      <c r="BE564" t="s">
        <v>439</v>
      </c>
      <c r="BF564" t="s">
        <v>439</v>
      </c>
      <c r="BG564">
        <v>0</v>
      </c>
      <c r="BH564">
        <v>0</v>
      </c>
      <c r="BI564">
        <f>1-BG564/BH564</f>
        <v>0</v>
      </c>
      <c r="BJ564">
        <v>0.5</v>
      </c>
      <c r="BK564">
        <f>DJ564</f>
        <v>0</v>
      </c>
      <c r="BL564">
        <f>M564</f>
        <v>0</v>
      </c>
      <c r="BM564">
        <f>BI564*BJ564*BK564</f>
        <v>0</v>
      </c>
      <c r="BN564">
        <f>(BL564-BD564)/BK564</f>
        <v>0</v>
      </c>
      <c r="BO564">
        <f>(BB564-BH564)/BH564</f>
        <v>0</v>
      </c>
      <c r="BP564">
        <f>BA564/(BC564+BA564/BH564)</f>
        <v>0</v>
      </c>
      <c r="BQ564" t="s">
        <v>439</v>
      </c>
      <c r="BR564">
        <v>0</v>
      </c>
      <c r="BS564">
        <f>IF(BR564&lt;&gt;0, BR564, BP564)</f>
        <v>0</v>
      </c>
      <c r="BT564">
        <f>1-BS564/BH564</f>
        <v>0</v>
      </c>
      <c r="BU564">
        <f>(BH564-BG564)/(BH564-BS564)</f>
        <v>0</v>
      </c>
      <c r="BV564">
        <f>(BB564-BH564)/(BB564-BS564)</f>
        <v>0</v>
      </c>
      <c r="BW564">
        <f>(BH564-BG564)/(BH564-BA564)</f>
        <v>0</v>
      </c>
      <c r="BX564">
        <f>(BB564-BH564)/(BB564-BA564)</f>
        <v>0</v>
      </c>
      <c r="BY564">
        <f>(BU564*BS564/BG564)</f>
        <v>0</v>
      </c>
      <c r="BZ564">
        <f>(1-BY564)</f>
        <v>0</v>
      </c>
      <c r="DI564">
        <f>$B$11*EH564+$C$11*EI564+$F$11*ET564*(1-EW564)</f>
        <v>0</v>
      </c>
      <c r="DJ564">
        <f>DI564*DK564</f>
        <v>0</v>
      </c>
      <c r="DK564">
        <f>($B$11*$D$9+$C$11*$D$9+$F$11*((FG564+EY564)/MAX(FG564+EY564+FH564, 0.1)*$I$9+FH564/MAX(FG564+EY564+FH564, 0.1)*$J$9))/($B$11+$C$11+$F$11)</f>
        <v>0</v>
      </c>
      <c r="DL564">
        <f>($B$11*$K$9+$C$11*$K$9+$F$11*((FG564+EY564)/MAX(FG564+EY564+FH564, 0.1)*$P$9+FH564/MAX(FG564+EY564+FH564, 0.1)*$Q$9))/($B$11+$C$11+$F$11)</f>
        <v>0</v>
      </c>
      <c r="DM564">
        <v>5.36</v>
      </c>
      <c r="DN564">
        <v>0.5</v>
      </c>
      <c r="DO564" t="s">
        <v>440</v>
      </c>
      <c r="DP564">
        <v>2</v>
      </c>
      <c r="DQ564" t="b">
        <v>1</v>
      </c>
      <c r="DR564">
        <v>1758656932.6</v>
      </c>
      <c r="DS564">
        <v>1034.793703703704</v>
      </c>
      <c r="DT564">
        <v>1095.444444444444</v>
      </c>
      <c r="DU564">
        <v>24.3170037037037</v>
      </c>
      <c r="DV564">
        <v>20.46438888888889</v>
      </c>
      <c r="DW564">
        <v>1034.873703703704</v>
      </c>
      <c r="DX564">
        <v>24.16255185185186</v>
      </c>
      <c r="DY564">
        <v>499.9821481481482</v>
      </c>
      <c r="DZ564">
        <v>90.38367037037038</v>
      </c>
      <c r="EA564">
        <v>0.02998958518518518</v>
      </c>
      <c r="EB564">
        <v>30.60526296296297</v>
      </c>
      <c r="EC564">
        <v>30.00401851851852</v>
      </c>
      <c r="ED564">
        <v>999.9000000000001</v>
      </c>
      <c r="EE564">
        <v>0</v>
      </c>
      <c r="EF564">
        <v>0</v>
      </c>
      <c r="EG564">
        <v>10004.34814814815</v>
      </c>
      <c r="EH564">
        <v>0</v>
      </c>
      <c r="EI564">
        <v>11.6912</v>
      </c>
      <c r="EJ564">
        <v>-60.65057407407408</v>
      </c>
      <c r="EK564">
        <v>1060.584444444444</v>
      </c>
      <c r="EL564">
        <v>1118.330740740741</v>
      </c>
      <c r="EM564">
        <v>3.85262037037037</v>
      </c>
      <c r="EN564">
        <v>1095.444444444444</v>
      </c>
      <c r="EO564">
        <v>20.46438888888889</v>
      </c>
      <c r="EP564">
        <v>2.197861111111111</v>
      </c>
      <c r="EQ564">
        <v>1.849646296296296</v>
      </c>
      <c r="ER564">
        <v>18.94673333333333</v>
      </c>
      <c r="ES564">
        <v>16.21277037037037</v>
      </c>
      <c r="ET564">
        <v>2000.015555555556</v>
      </c>
      <c r="EU564">
        <v>0.9799977777777776</v>
      </c>
      <c r="EV564">
        <v>0.02000183333333333</v>
      </c>
      <c r="EW564">
        <v>0</v>
      </c>
      <c r="EX564">
        <v>1013.623703703704</v>
      </c>
      <c r="EY564">
        <v>5.00097</v>
      </c>
      <c r="EZ564">
        <v>20514.01851851851</v>
      </c>
      <c r="FA564">
        <v>16707.7037037037</v>
      </c>
      <c r="FB564">
        <v>40.81666666666666</v>
      </c>
      <c r="FC564">
        <v>41.1778148148148</v>
      </c>
      <c r="FD564">
        <v>40.75</v>
      </c>
      <c r="FE564">
        <v>40.75</v>
      </c>
      <c r="FF564">
        <v>41.43699999999999</v>
      </c>
      <c r="FG564">
        <v>1955.106666666667</v>
      </c>
      <c r="FH564">
        <v>39.9</v>
      </c>
      <c r="FI564">
        <v>0</v>
      </c>
      <c r="FJ564">
        <v>1758656941.2</v>
      </c>
      <c r="FK564">
        <v>0</v>
      </c>
      <c r="FL564">
        <v>1013.628461538462</v>
      </c>
      <c r="FM564">
        <v>5.347692319258033</v>
      </c>
      <c r="FN564">
        <v>101.8290598100991</v>
      </c>
      <c r="FO564">
        <v>20513.54230769231</v>
      </c>
      <c r="FP564">
        <v>15</v>
      </c>
      <c r="FQ564">
        <v>0</v>
      </c>
      <c r="FR564" t="s">
        <v>441</v>
      </c>
      <c r="FS564">
        <v>1747247426.5</v>
      </c>
      <c r="FT564">
        <v>1747247420.5</v>
      </c>
      <c r="FU564">
        <v>0</v>
      </c>
      <c r="FV564">
        <v>1.027</v>
      </c>
      <c r="FW564">
        <v>0.031</v>
      </c>
      <c r="FX564">
        <v>0.02</v>
      </c>
      <c r="FY564">
        <v>0.05</v>
      </c>
      <c r="FZ564">
        <v>420</v>
      </c>
      <c r="GA564">
        <v>16</v>
      </c>
      <c r="GB564">
        <v>0.01</v>
      </c>
      <c r="GC564">
        <v>0.1</v>
      </c>
      <c r="GD564">
        <v>-60.55170999999999</v>
      </c>
      <c r="GE564">
        <v>-1.576667166979301</v>
      </c>
      <c r="GF564">
        <v>0.1645218933759277</v>
      </c>
      <c r="GG564">
        <v>0</v>
      </c>
      <c r="GH564">
        <v>1013.368235294118</v>
      </c>
      <c r="GI564">
        <v>5.31459129435846</v>
      </c>
      <c r="GJ564">
        <v>0.5669395163727012</v>
      </c>
      <c r="GK564">
        <v>-1</v>
      </c>
      <c r="GL564">
        <v>3.86966825</v>
      </c>
      <c r="GM564">
        <v>-0.3692981988742975</v>
      </c>
      <c r="GN564">
        <v>0.03788624644165082</v>
      </c>
      <c r="GO564">
        <v>0</v>
      </c>
      <c r="GP564">
        <v>0</v>
      </c>
      <c r="GQ564">
        <v>2</v>
      </c>
      <c r="GR564" t="s">
        <v>482</v>
      </c>
      <c r="GS564">
        <v>3.13572</v>
      </c>
      <c r="GT564">
        <v>2.69054</v>
      </c>
      <c r="GU564">
        <v>0.178411</v>
      </c>
      <c r="GV564">
        <v>0.183056</v>
      </c>
      <c r="GW564">
        <v>0.107209</v>
      </c>
      <c r="GX564">
        <v>0.0940921</v>
      </c>
      <c r="GY564">
        <v>26115</v>
      </c>
      <c r="GZ564">
        <v>26016.8</v>
      </c>
      <c r="HA564">
        <v>29548.3</v>
      </c>
      <c r="HB564">
        <v>29430.7</v>
      </c>
      <c r="HC564">
        <v>34852.5</v>
      </c>
      <c r="HD564">
        <v>35321.7</v>
      </c>
      <c r="HE564">
        <v>41579.3</v>
      </c>
      <c r="HF564">
        <v>41817.6</v>
      </c>
      <c r="HG564">
        <v>1.92582</v>
      </c>
      <c r="HH564">
        <v>1.87485</v>
      </c>
      <c r="HI564">
        <v>0.0879765</v>
      </c>
      <c r="HJ564">
        <v>0</v>
      </c>
      <c r="HK564">
        <v>28.5591</v>
      </c>
      <c r="HL564">
        <v>999.9</v>
      </c>
      <c r="HM564">
        <v>48.1</v>
      </c>
      <c r="HN564">
        <v>31.3</v>
      </c>
      <c r="HO564">
        <v>24.4213</v>
      </c>
      <c r="HP564">
        <v>61.955</v>
      </c>
      <c r="HQ564">
        <v>25.6691</v>
      </c>
      <c r="HR564">
        <v>1</v>
      </c>
      <c r="HS564">
        <v>0.073064</v>
      </c>
      <c r="HT564">
        <v>-0.658355</v>
      </c>
      <c r="HU564">
        <v>20.3378</v>
      </c>
      <c r="HV564">
        <v>5.21579</v>
      </c>
      <c r="HW564">
        <v>12.0143</v>
      </c>
      <c r="HX564">
        <v>4.9882</v>
      </c>
      <c r="HY564">
        <v>3.28753</v>
      </c>
      <c r="HZ564">
        <v>9999</v>
      </c>
      <c r="IA564">
        <v>9999</v>
      </c>
      <c r="IB564">
        <v>9999</v>
      </c>
      <c r="IC564">
        <v>999.9</v>
      </c>
      <c r="ID564">
        <v>1.86756</v>
      </c>
      <c r="IE564">
        <v>1.86668</v>
      </c>
      <c r="IF564">
        <v>1.866</v>
      </c>
      <c r="IG564">
        <v>1.866</v>
      </c>
      <c r="IH564">
        <v>1.86784</v>
      </c>
      <c r="II564">
        <v>1.87028</v>
      </c>
      <c r="IJ564">
        <v>1.86896</v>
      </c>
      <c r="IK564">
        <v>1.87043</v>
      </c>
      <c r="IL564">
        <v>0</v>
      </c>
      <c r="IM564">
        <v>0</v>
      </c>
      <c r="IN564">
        <v>0</v>
      </c>
      <c r="IO564">
        <v>0</v>
      </c>
      <c r="IP564" t="s">
        <v>443</v>
      </c>
      <c r="IQ564" t="s">
        <v>444</v>
      </c>
      <c r="IR564" t="s">
        <v>445</v>
      </c>
      <c r="IS564" t="s">
        <v>445</v>
      </c>
      <c r="IT564" t="s">
        <v>445</v>
      </c>
      <c r="IU564" t="s">
        <v>445</v>
      </c>
      <c r="IV564">
        <v>0</v>
      </c>
      <c r="IW564">
        <v>100</v>
      </c>
      <c r="IX564">
        <v>100</v>
      </c>
      <c r="IY564">
        <v>-0.09</v>
      </c>
      <c r="IZ564">
        <v>0.1544</v>
      </c>
      <c r="JA564">
        <v>0.1520806729546384</v>
      </c>
      <c r="JB564">
        <v>0.0003178419753343253</v>
      </c>
      <c r="JC564">
        <v>-6.012475575984678E-07</v>
      </c>
      <c r="JD564">
        <v>7.594320938325871E-11</v>
      </c>
      <c r="JE564">
        <v>-0.06537213769188976</v>
      </c>
      <c r="JF564">
        <v>-0.002779077146552394</v>
      </c>
      <c r="JG564">
        <v>0.0007843295920201409</v>
      </c>
      <c r="JH564">
        <v>-1.211717912536145E-05</v>
      </c>
      <c r="JI564">
        <v>4</v>
      </c>
      <c r="JJ564">
        <v>2338</v>
      </c>
      <c r="JK564">
        <v>1</v>
      </c>
      <c r="JL564">
        <v>27</v>
      </c>
      <c r="JM564">
        <v>190158.6</v>
      </c>
      <c r="JN564">
        <v>190158.7</v>
      </c>
      <c r="JO564">
        <v>2.29004</v>
      </c>
      <c r="JP564">
        <v>2.23877</v>
      </c>
      <c r="JQ564">
        <v>1.39771</v>
      </c>
      <c r="JR564">
        <v>2.35107</v>
      </c>
      <c r="JS564">
        <v>1.49536</v>
      </c>
      <c r="JT564">
        <v>2.67822</v>
      </c>
      <c r="JU564">
        <v>36.4107</v>
      </c>
      <c r="JV564">
        <v>24.07</v>
      </c>
      <c r="JW564">
        <v>18</v>
      </c>
      <c r="JX564">
        <v>489.36</v>
      </c>
      <c r="JY564">
        <v>447.321</v>
      </c>
      <c r="JZ564">
        <v>29.1085</v>
      </c>
      <c r="KA564">
        <v>28.5273</v>
      </c>
      <c r="KB564">
        <v>30.0003</v>
      </c>
      <c r="KC564">
        <v>28.3362</v>
      </c>
      <c r="KD564">
        <v>28.2658</v>
      </c>
      <c r="KE564">
        <v>45.952</v>
      </c>
      <c r="KF564">
        <v>21.2823</v>
      </c>
      <c r="KG564">
        <v>51.5223</v>
      </c>
      <c r="KH564">
        <v>29.1137</v>
      </c>
      <c r="KI564">
        <v>1141.95</v>
      </c>
      <c r="KJ564">
        <v>20.6167</v>
      </c>
      <c r="KK564">
        <v>100.986</v>
      </c>
      <c r="KL564">
        <v>100.552</v>
      </c>
    </row>
    <row r="565" spans="1:298">
      <c r="A565">
        <v>549</v>
      </c>
      <c r="B565">
        <v>1758656945.1</v>
      </c>
      <c r="C565">
        <v>15319.09999990463</v>
      </c>
      <c r="D565" t="s">
        <v>1547</v>
      </c>
      <c r="E565" t="s">
        <v>1548</v>
      </c>
      <c r="F565">
        <v>5</v>
      </c>
      <c r="G565" t="s">
        <v>1412</v>
      </c>
      <c r="H565" t="s">
        <v>437</v>
      </c>
      <c r="I565" t="s">
        <v>438</v>
      </c>
      <c r="J565">
        <v>1758656937.314285</v>
      </c>
      <c r="K565">
        <f>(L565)/1000</f>
        <v>0</v>
      </c>
      <c r="L565">
        <f>IF(DQ565, AO565, AI565)</f>
        <v>0</v>
      </c>
      <c r="M565">
        <f>IF(DQ565, AJ565, AH565)</f>
        <v>0</v>
      </c>
      <c r="N565">
        <f>DS565 - IF(AV565&gt;1, M565*DM565*100.0/(AX565), 0)</f>
        <v>0</v>
      </c>
      <c r="O565">
        <f>((U565-K565/2)*N565-M565)/(U565+K565/2)</f>
        <v>0</v>
      </c>
      <c r="P565">
        <f>O565*(DZ565+EA565)/1000.0</f>
        <v>0</v>
      </c>
      <c r="Q565">
        <f>(DS565 - IF(AV565&gt;1, M565*DM565*100.0/(AX565), 0))*(DZ565+EA565)/1000.0</f>
        <v>0</v>
      </c>
      <c r="R565">
        <f>2.0/((1/T565-1/S565)+SIGN(T565)*SQRT((1/T565-1/S565)*(1/T565-1/S565) + 4*DN565/((DN565+1)*(DN565+1))*(2*1/T565*1/S565-1/S565*1/S565)))</f>
        <v>0</v>
      </c>
      <c r="S565">
        <f>IF(LEFT(DO565,1)&lt;&gt;"0",IF(LEFT(DO565,1)="1",3.0,DP565),$D$5+$E$5*(EG565*DZ565/($K$5*1000))+$F$5*(EG565*DZ565/($K$5*1000))*MAX(MIN(DM565,$J$5),$I$5)*MAX(MIN(DM565,$J$5),$I$5)+$G$5*MAX(MIN(DM565,$J$5),$I$5)*(EG565*DZ565/($K$5*1000))+$H$5*(EG565*DZ565/($K$5*1000))*(EG565*DZ565/($K$5*1000)))</f>
        <v>0</v>
      </c>
      <c r="T565">
        <f>K565*(1000-(1000*0.61365*exp(17.502*X565/(240.97+X565))/(DZ565+EA565)+DU565)/2)/(1000*0.61365*exp(17.502*X565/(240.97+X565))/(DZ565+EA565)-DU565)</f>
        <v>0</v>
      </c>
      <c r="U565">
        <f>1/((DN565+1)/(R565/1.6)+1/(S565/1.37)) + DN565/((DN565+1)/(R565/1.6) + DN565/(S565/1.37))</f>
        <v>0</v>
      </c>
      <c r="V565">
        <f>(DI565*DL565)</f>
        <v>0</v>
      </c>
      <c r="W565">
        <f>(EB565+(V565+2*0.95*5.67E-8*(((EB565+$B$7)+273)^4-(EB565+273)^4)-44100*K565)/(1.84*29.3*S565+8*0.95*5.67E-8*(EB565+273)^3))</f>
        <v>0</v>
      </c>
      <c r="X565">
        <f>($C$7*EC565+$D$7*ED565+$E$7*W565)</f>
        <v>0</v>
      </c>
      <c r="Y565">
        <f>0.61365*exp(17.502*X565/(240.97+X565))</f>
        <v>0</v>
      </c>
      <c r="Z565">
        <f>(AA565/AB565*100)</f>
        <v>0</v>
      </c>
      <c r="AA565">
        <f>DU565*(DZ565+EA565)/1000</f>
        <v>0</v>
      </c>
      <c r="AB565">
        <f>0.61365*exp(17.502*EB565/(240.97+EB565))</f>
        <v>0</v>
      </c>
      <c r="AC565">
        <f>(Y565-DU565*(DZ565+EA565)/1000)</f>
        <v>0</v>
      </c>
      <c r="AD565">
        <f>(-K565*44100)</f>
        <v>0</v>
      </c>
      <c r="AE565">
        <f>2*29.3*S565*0.92*(EB565-X565)</f>
        <v>0</v>
      </c>
      <c r="AF565">
        <f>2*0.95*5.67E-8*(((EB565+$B$7)+273)^4-(X565+273)^4)</f>
        <v>0</v>
      </c>
      <c r="AG565">
        <f>V565+AF565+AD565+AE565</f>
        <v>0</v>
      </c>
      <c r="AH565">
        <f>DY565*AV565*(DT565-DS565*(1000-AV565*DV565)/(1000-AV565*DU565))/(100*DM565)</f>
        <v>0</v>
      </c>
      <c r="AI565">
        <f>1000*DY565*AV565*(DU565-DV565)/(100*DM565*(1000-AV565*DU565))</f>
        <v>0</v>
      </c>
      <c r="AJ565">
        <f>(AK565 - AL565 - DZ565*1E3/(8.314*(EB565+273.15)) * AN565/DY565 * AM565) * DY565/(100*DM565) * (1000 - DV565)/1000</f>
        <v>0</v>
      </c>
      <c r="AK565">
        <v>1150.777819775255</v>
      </c>
      <c r="AL565">
        <v>1101.441151515151</v>
      </c>
      <c r="AM565">
        <v>3.41909401513821</v>
      </c>
      <c r="AN565">
        <v>64.96185093379182</v>
      </c>
      <c r="AO565">
        <f>(AQ565 - AP565 + DZ565*1E3/(8.314*(EB565+273.15)) * AS565/DY565 * AR565) * DY565/(100*DM565) * 1000/(1000 - AQ565)</f>
        <v>0</v>
      </c>
      <c r="AP565">
        <v>20.61264159080959</v>
      </c>
      <c r="AQ565">
        <v>24.32953575757574</v>
      </c>
      <c r="AR565">
        <v>0.0003006105428545978</v>
      </c>
      <c r="AS565">
        <v>107.1775153864374</v>
      </c>
      <c r="AT565">
        <v>0</v>
      </c>
      <c r="AU565">
        <v>0</v>
      </c>
      <c r="AV565">
        <f>IF(AT565*$H$13&gt;=AX565,1.0,(AX565/(AX565-AT565*$H$13)))</f>
        <v>0</v>
      </c>
      <c r="AW565">
        <f>(AV565-1)*100</f>
        <v>0</v>
      </c>
      <c r="AX565">
        <f>MAX(0,($B$13+$C$13*EG565)/(1+$D$13*EG565)*DZ565/(EB565+273)*$E$13)</f>
        <v>0</v>
      </c>
      <c r="AY565" t="s">
        <v>439</v>
      </c>
      <c r="AZ565" t="s">
        <v>439</v>
      </c>
      <c r="BA565">
        <v>0</v>
      </c>
      <c r="BB565">
        <v>0</v>
      </c>
      <c r="BC565">
        <f>1-BA565/BB565</f>
        <v>0</v>
      </c>
      <c r="BD565">
        <v>0</v>
      </c>
      <c r="BE565" t="s">
        <v>439</v>
      </c>
      <c r="BF565" t="s">
        <v>439</v>
      </c>
      <c r="BG565">
        <v>0</v>
      </c>
      <c r="BH565">
        <v>0</v>
      </c>
      <c r="BI565">
        <f>1-BG565/BH565</f>
        <v>0</v>
      </c>
      <c r="BJ565">
        <v>0.5</v>
      </c>
      <c r="BK565">
        <f>DJ565</f>
        <v>0</v>
      </c>
      <c r="BL565">
        <f>M565</f>
        <v>0</v>
      </c>
      <c r="BM565">
        <f>BI565*BJ565*BK565</f>
        <v>0</v>
      </c>
      <c r="BN565">
        <f>(BL565-BD565)/BK565</f>
        <v>0</v>
      </c>
      <c r="BO565">
        <f>(BB565-BH565)/BH565</f>
        <v>0</v>
      </c>
      <c r="BP565">
        <f>BA565/(BC565+BA565/BH565)</f>
        <v>0</v>
      </c>
      <c r="BQ565" t="s">
        <v>439</v>
      </c>
      <c r="BR565">
        <v>0</v>
      </c>
      <c r="BS565">
        <f>IF(BR565&lt;&gt;0, BR565, BP565)</f>
        <v>0</v>
      </c>
      <c r="BT565">
        <f>1-BS565/BH565</f>
        <v>0</v>
      </c>
      <c r="BU565">
        <f>(BH565-BG565)/(BH565-BS565)</f>
        <v>0</v>
      </c>
      <c r="BV565">
        <f>(BB565-BH565)/(BB565-BS565)</f>
        <v>0</v>
      </c>
      <c r="BW565">
        <f>(BH565-BG565)/(BH565-BA565)</f>
        <v>0</v>
      </c>
      <c r="BX565">
        <f>(BB565-BH565)/(BB565-BA565)</f>
        <v>0</v>
      </c>
      <c r="BY565">
        <f>(BU565*BS565/BG565)</f>
        <v>0</v>
      </c>
      <c r="BZ565">
        <f>(1-BY565)</f>
        <v>0</v>
      </c>
      <c r="DI565">
        <f>$B$11*EH565+$C$11*EI565+$F$11*ET565*(1-EW565)</f>
        <v>0</v>
      </c>
      <c r="DJ565">
        <f>DI565*DK565</f>
        <v>0</v>
      </c>
      <c r="DK565">
        <f>($B$11*$D$9+$C$11*$D$9+$F$11*((FG565+EY565)/MAX(FG565+EY565+FH565, 0.1)*$I$9+FH565/MAX(FG565+EY565+FH565, 0.1)*$J$9))/($B$11+$C$11+$F$11)</f>
        <v>0</v>
      </c>
      <c r="DL565">
        <f>($B$11*$K$9+$C$11*$K$9+$F$11*((FG565+EY565)/MAX(FG565+EY565+FH565, 0.1)*$P$9+FH565/MAX(FG565+EY565+FH565, 0.1)*$Q$9))/($B$11+$C$11+$F$11)</f>
        <v>0</v>
      </c>
      <c r="DM565">
        <v>5.36</v>
      </c>
      <c r="DN565">
        <v>0.5</v>
      </c>
      <c r="DO565" t="s">
        <v>440</v>
      </c>
      <c r="DP565">
        <v>2</v>
      </c>
      <c r="DQ565" t="b">
        <v>1</v>
      </c>
      <c r="DR565">
        <v>1758656937.314285</v>
      </c>
      <c r="DS565">
        <v>1050.449285714286</v>
      </c>
      <c r="DT565">
        <v>1111.256428571429</v>
      </c>
      <c r="DU565">
        <v>24.31333928571429</v>
      </c>
      <c r="DV565">
        <v>20.51525</v>
      </c>
      <c r="DW565">
        <v>1050.540357142857</v>
      </c>
      <c r="DX565">
        <v>24.15893214285714</v>
      </c>
      <c r="DY565">
        <v>500.0233571428572</v>
      </c>
      <c r="DZ565">
        <v>90.38424999999998</v>
      </c>
      <c r="EA565">
        <v>0.030016125</v>
      </c>
      <c r="EB565">
        <v>30.60156428571429</v>
      </c>
      <c r="EC565">
        <v>29.99745357142858</v>
      </c>
      <c r="ED565">
        <v>999.9000000000002</v>
      </c>
      <c r="EE565">
        <v>0</v>
      </c>
      <c r="EF565">
        <v>0</v>
      </c>
      <c r="EG565">
        <v>10006.82571428571</v>
      </c>
      <c r="EH565">
        <v>0</v>
      </c>
      <c r="EI565">
        <v>11.6912</v>
      </c>
      <c r="EJ565">
        <v>-60.80657142857142</v>
      </c>
      <c r="EK565">
        <v>1076.626428571429</v>
      </c>
      <c r="EL565">
        <v>1134.532857142857</v>
      </c>
      <c r="EM565">
        <v>3.798082857142858</v>
      </c>
      <c r="EN565">
        <v>1111.256428571429</v>
      </c>
      <c r="EO565">
        <v>20.51525</v>
      </c>
      <c r="EP565">
        <v>2.197542857142857</v>
      </c>
      <c r="EQ565">
        <v>1.854255</v>
      </c>
      <c r="ER565">
        <v>18.94441428571429</v>
      </c>
      <c r="ES565">
        <v>16.25174642857143</v>
      </c>
      <c r="ET565">
        <v>2000.012857142857</v>
      </c>
      <c r="EU565">
        <v>0.9799977857142855</v>
      </c>
      <c r="EV565">
        <v>0.02000182142857143</v>
      </c>
      <c r="EW565">
        <v>0</v>
      </c>
      <c r="EX565">
        <v>1014.02</v>
      </c>
      <c r="EY565">
        <v>5.00097</v>
      </c>
      <c r="EZ565">
        <v>20520.71071428572</v>
      </c>
      <c r="FA565">
        <v>16707.68214285715</v>
      </c>
      <c r="FB565">
        <v>40.8165</v>
      </c>
      <c r="FC565">
        <v>41.1847857142857</v>
      </c>
      <c r="FD565">
        <v>40.75</v>
      </c>
      <c r="FE565">
        <v>40.75</v>
      </c>
      <c r="FF565">
        <v>41.43699999999999</v>
      </c>
      <c r="FG565">
        <v>1955.103928571428</v>
      </c>
      <c r="FH565">
        <v>39.9</v>
      </c>
      <c r="FI565">
        <v>0</v>
      </c>
      <c r="FJ565">
        <v>1758656946.6</v>
      </c>
      <c r="FK565">
        <v>0</v>
      </c>
      <c r="FL565">
        <v>1014.0924</v>
      </c>
      <c r="FM565">
        <v>4.135384624966479</v>
      </c>
      <c r="FN565">
        <v>67.49230774884465</v>
      </c>
      <c r="FO565">
        <v>20521.736</v>
      </c>
      <c r="FP565">
        <v>15</v>
      </c>
      <c r="FQ565">
        <v>0</v>
      </c>
      <c r="FR565" t="s">
        <v>441</v>
      </c>
      <c r="FS565">
        <v>1747247426.5</v>
      </c>
      <c r="FT565">
        <v>1747247420.5</v>
      </c>
      <c r="FU565">
        <v>0</v>
      </c>
      <c r="FV565">
        <v>1.027</v>
      </c>
      <c r="FW565">
        <v>0.031</v>
      </c>
      <c r="FX565">
        <v>0.02</v>
      </c>
      <c r="FY565">
        <v>0.05</v>
      </c>
      <c r="FZ565">
        <v>420</v>
      </c>
      <c r="GA565">
        <v>16</v>
      </c>
      <c r="GB565">
        <v>0.01</v>
      </c>
      <c r="GC565">
        <v>0.1</v>
      </c>
      <c r="GD565">
        <v>-60.72599512195122</v>
      </c>
      <c r="GE565">
        <v>-1.748985365853717</v>
      </c>
      <c r="GF565">
        <v>0.1859696407838596</v>
      </c>
      <c r="GG565">
        <v>0</v>
      </c>
      <c r="GH565">
        <v>1013.807058823529</v>
      </c>
      <c r="GI565">
        <v>4.822307106569498</v>
      </c>
      <c r="GJ565">
        <v>0.517098974550301</v>
      </c>
      <c r="GK565">
        <v>-1</v>
      </c>
      <c r="GL565">
        <v>3.824045365853658</v>
      </c>
      <c r="GM565">
        <v>-0.6578734494773493</v>
      </c>
      <c r="GN565">
        <v>0.06767435707381313</v>
      </c>
      <c r="GO565">
        <v>0</v>
      </c>
      <c r="GP565">
        <v>0</v>
      </c>
      <c r="GQ565">
        <v>2</v>
      </c>
      <c r="GR565" t="s">
        <v>482</v>
      </c>
      <c r="GS565">
        <v>3.13571</v>
      </c>
      <c r="GT565">
        <v>2.69025</v>
      </c>
      <c r="GU565">
        <v>0.180189</v>
      </c>
      <c r="GV565">
        <v>0.184795</v>
      </c>
      <c r="GW565">
        <v>0.107278</v>
      </c>
      <c r="GX565">
        <v>0.0945317</v>
      </c>
      <c r="GY565">
        <v>26058.2</v>
      </c>
      <c r="GZ565">
        <v>25961.4</v>
      </c>
      <c r="HA565">
        <v>29547.9</v>
      </c>
      <c r="HB565">
        <v>29430.6</v>
      </c>
      <c r="HC565">
        <v>34849.4</v>
      </c>
      <c r="HD565">
        <v>35303.9</v>
      </c>
      <c r="HE565">
        <v>41578.9</v>
      </c>
      <c r="HF565">
        <v>41817.1</v>
      </c>
      <c r="HG565">
        <v>1.92595</v>
      </c>
      <c r="HH565">
        <v>1.8752</v>
      </c>
      <c r="HI565">
        <v>0.08829679999999999</v>
      </c>
      <c r="HJ565">
        <v>0</v>
      </c>
      <c r="HK565">
        <v>28.5559</v>
      </c>
      <c r="HL565">
        <v>999.9</v>
      </c>
      <c r="HM565">
        <v>48.1</v>
      </c>
      <c r="HN565">
        <v>31.3</v>
      </c>
      <c r="HO565">
        <v>24.422</v>
      </c>
      <c r="HP565">
        <v>62.025</v>
      </c>
      <c r="HQ565">
        <v>25.8253</v>
      </c>
      <c r="HR565">
        <v>1</v>
      </c>
      <c r="HS565">
        <v>0.0734197</v>
      </c>
      <c r="HT565">
        <v>-0.725504</v>
      </c>
      <c r="HU565">
        <v>20.3374</v>
      </c>
      <c r="HV565">
        <v>5.21654</v>
      </c>
      <c r="HW565">
        <v>12.0138</v>
      </c>
      <c r="HX565">
        <v>4.9884</v>
      </c>
      <c r="HY565">
        <v>3.28768</v>
      </c>
      <c r="HZ565">
        <v>9999</v>
      </c>
      <c r="IA565">
        <v>9999</v>
      </c>
      <c r="IB565">
        <v>9999</v>
      </c>
      <c r="IC565">
        <v>999.9</v>
      </c>
      <c r="ID565">
        <v>1.86756</v>
      </c>
      <c r="IE565">
        <v>1.86669</v>
      </c>
      <c r="IF565">
        <v>1.86601</v>
      </c>
      <c r="IG565">
        <v>1.866</v>
      </c>
      <c r="IH565">
        <v>1.86786</v>
      </c>
      <c r="II565">
        <v>1.87028</v>
      </c>
      <c r="IJ565">
        <v>1.86894</v>
      </c>
      <c r="IK565">
        <v>1.87042</v>
      </c>
      <c r="IL565">
        <v>0</v>
      </c>
      <c r="IM565">
        <v>0</v>
      </c>
      <c r="IN565">
        <v>0</v>
      </c>
      <c r="IO565">
        <v>0</v>
      </c>
      <c r="IP565" t="s">
        <v>443</v>
      </c>
      <c r="IQ565" t="s">
        <v>444</v>
      </c>
      <c r="IR565" t="s">
        <v>445</v>
      </c>
      <c r="IS565" t="s">
        <v>445</v>
      </c>
      <c r="IT565" t="s">
        <v>445</v>
      </c>
      <c r="IU565" t="s">
        <v>445</v>
      </c>
      <c r="IV565">
        <v>0</v>
      </c>
      <c r="IW565">
        <v>100</v>
      </c>
      <c r="IX565">
        <v>100</v>
      </c>
      <c r="IY565">
        <v>-0.11</v>
      </c>
      <c r="IZ565">
        <v>0.1547</v>
      </c>
      <c r="JA565">
        <v>0.1520806729546384</v>
      </c>
      <c r="JB565">
        <v>0.0003178419753343253</v>
      </c>
      <c r="JC565">
        <v>-6.012475575984678E-07</v>
      </c>
      <c r="JD565">
        <v>7.594320938325871E-11</v>
      </c>
      <c r="JE565">
        <v>-0.06537213769188976</v>
      </c>
      <c r="JF565">
        <v>-0.002779077146552394</v>
      </c>
      <c r="JG565">
        <v>0.0007843295920201409</v>
      </c>
      <c r="JH565">
        <v>-1.211717912536145E-05</v>
      </c>
      <c r="JI565">
        <v>4</v>
      </c>
      <c r="JJ565">
        <v>2338</v>
      </c>
      <c r="JK565">
        <v>1</v>
      </c>
      <c r="JL565">
        <v>27</v>
      </c>
      <c r="JM565">
        <v>190158.6</v>
      </c>
      <c r="JN565">
        <v>190158.7</v>
      </c>
      <c r="JO565">
        <v>2.32056</v>
      </c>
      <c r="JP565">
        <v>2.25098</v>
      </c>
      <c r="JQ565">
        <v>1.39648</v>
      </c>
      <c r="JR565">
        <v>2.35107</v>
      </c>
      <c r="JS565">
        <v>1.49536</v>
      </c>
      <c r="JT565">
        <v>2.5354</v>
      </c>
      <c r="JU565">
        <v>36.4343</v>
      </c>
      <c r="JV565">
        <v>24.0525</v>
      </c>
      <c r="JW565">
        <v>18</v>
      </c>
      <c r="JX565">
        <v>489.458</v>
      </c>
      <c r="JY565">
        <v>447.556</v>
      </c>
      <c r="JZ565">
        <v>29.11</v>
      </c>
      <c r="KA565">
        <v>28.5298</v>
      </c>
      <c r="KB565">
        <v>30.0002</v>
      </c>
      <c r="KC565">
        <v>28.3386</v>
      </c>
      <c r="KD565">
        <v>28.2682</v>
      </c>
      <c r="KE565">
        <v>46.4688</v>
      </c>
      <c r="KF565">
        <v>21.2823</v>
      </c>
      <c r="KG565">
        <v>51.5223</v>
      </c>
      <c r="KH565">
        <v>29.1583</v>
      </c>
      <c r="KI565">
        <v>1155.32</v>
      </c>
      <c r="KJ565">
        <v>20.622</v>
      </c>
      <c r="KK565">
        <v>100.985</v>
      </c>
      <c r="KL565">
        <v>100.551</v>
      </c>
    </row>
    <row r="566" spans="1:298">
      <c r="A566">
        <v>550</v>
      </c>
      <c r="B566">
        <v>1758656950.1</v>
      </c>
      <c r="C566">
        <v>15324.09999990463</v>
      </c>
      <c r="D566" t="s">
        <v>1549</v>
      </c>
      <c r="E566" t="s">
        <v>1550</v>
      </c>
      <c r="F566">
        <v>5</v>
      </c>
      <c r="G566" t="s">
        <v>1412</v>
      </c>
      <c r="H566" t="s">
        <v>437</v>
      </c>
      <c r="I566" t="s">
        <v>438</v>
      </c>
      <c r="J566">
        <v>1758656942.6</v>
      </c>
      <c r="K566">
        <f>(L566)/1000</f>
        <v>0</v>
      </c>
      <c r="L566">
        <f>IF(DQ566, AO566, AI566)</f>
        <v>0</v>
      </c>
      <c r="M566">
        <f>IF(DQ566, AJ566, AH566)</f>
        <v>0</v>
      </c>
      <c r="N566">
        <f>DS566 - IF(AV566&gt;1, M566*DM566*100.0/(AX566), 0)</f>
        <v>0</v>
      </c>
      <c r="O566">
        <f>((U566-K566/2)*N566-M566)/(U566+K566/2)</f>
        <v>0</v>
      </c>
      <c r="P566">
        <f>O566*(DZ566+EA566)/1000.0</f>
        <v>0</v>
      </c>
      <c r="Q566">
        <f>(DS566 - IF(AV566&gt;1, M566*DM566*100.0/(AX566), 0))*(DZ566+EA566)/1000.0</f>
        <v>0</v>
      </c>
      <c r="R566">
        <f>2.0/((1/T566-1/S566)+SIGN(T566)*SQRT((1/T566-1/S566)*(1/T566-1/S566) + 4*DN566/((DN566+1)*(DN566+1))*(2*1/T566*1/S566-1/S566*1/S566)))</f>
        <v>0</v>
      </c>
      <c r="S566">
        <f>IF(LEFT(DO566,1)&lt;&gt;"0",IF(LEFT(DO566,1)="1",3.0,DP566),$D$5+$E$5*(EG566*DZ566/($K$5*1000))+$F$5*(EG566*DZ566/($K$5*1000))*MAX(MIN(DM566,$J$5),$I$5)*MAX(MIN(DM566,$J$5),$I$5)+$G$5*MAX(MIN(DM566,$J$5),$I$5)*(EG566*DZ566/($K$5*1000))+$H$5*(EG566*DZ566/($K$5*1000))*(EG566*DZ566/($K$5*1000)))</f>
        <v>0</v>
      </c>
      <c r="T566">
        <f>K566*(1000-(1000*0.61365*exp(17.502*X566/(240.97+X566))/(DZ566+EA566)+DU566)/2)/(1000*0.61365*exp(17.502*X566/(240.97+X566))/(DZ566+EA566)-DU566)</f>
        <v>0</v>
      </c>
      <c r="U566">
        <f>1/((DN566+1)/(R566/1.6)+1/(S566/1.37)) + DN566/((DN566+1)/(R566/1.6) + DN566/(S566/1.37))</f>
        <v>0</v>
      </c>
      <c r="V566">
        <f>(DI566*DL566)</f>
        <v>0</v>
      </c>
      <c r="W566">
        <f>(EB566+(V566+2*0.95*5.67E-8*(((EB566+$B$7)+273)^4-(EB566+273)^4)-44100*K566)/(1.84*29.3*S566+8*0.95*5.67E-8*(EB566+273)^3))</f>
        <v>0</v>
      </c>
      <c r="X566">
        <f>($C$7*EC566+$D$7*ED566+$E$7*W566)</f>
        <v>0</v>
      </c>
      <c r="Y566">
        <f>0.61365*exp(17.502*X566/(240.97+X566))</f>
        <v>0</v>
      </c>
      <c r="Z566">
        <f>(AA566/AB566*100)</f>
        <v>0</v>
      </c>
      <c r="AA566">
        <f>DU566*(DZ566+EA566)/1000</f>
        <v>0</v>
      </c>
      <c r="AB566">
        <f>0.61365*exp(17.502*EB566/(240.97+EB566))</f>
        <v>0</v>
      </c>
      <c r="AC566">
        <f>(Y566-DU566*(DZ566+EA566)/1000)</f>
        <v>0</v>
      </c>
      <c r="AD566">
        <f>(-K566*44100)</f>
        <v>0</v>
      </c>
      <c r="AE566">
        <f>2*29.3*S566*0.92*(EB566-X566)</f>
        <v>0</v>
      </c>
      <c r="AF566">
        <f>2*0.95*5.67E-8*(((EB566+$B$7)+273)^4-(X566+273)^4)</f>
        <v>0</v>
      </c>
      <c r="AG566">
        <f>V566+AF566+AD566+AE566</f>
        <v>0</v>
      </c>
      <c r="AH566">
        <f>DY566*AV566*(DT566-DS566*(1000-AV566*DV566)/(1000-AV566*DU566))/(100*DM566)</f>
        <v>0</v>
      </c>
      <c r="AI566">
        <f>1000*DY566*AV566*(DU566-DV566)/(100*DM566*(1000-AV566*DU566))</f>
        <v>0</v>
      </c>
      <c r="AJ566">
        <f>(AK566 - AL566 - DZ566*1E3/(8.314*(EB566+273.15)) * AN566/DY566 * AM566) * DY566/(100*DM566) * (1000 - DV566)/1000</f>
        <v>0</v>
      </c>
      <c r="AK566">
        <v>1167.927145754675</v>
      </c>
      <c r="AL566">
        <v>1118.367272727273</v>
      </c>
      <c r="AM566">
        <v>3.382309907048562</v>
      </c>
      <c r="AN566">
        <v>64.96185093379182</v>
      </c>
      <c r="AO566">
        <f>(AQ566 - AP566 + DZ566*1E3/(8.314*(EB566+273.15)) * AS566/DY566 * AR566) * DY566/(100*DM566) * 1000/(1000 - AQ566)</f>
        <v>0</v>
      </c>
      <c r="AP566">
        <v>20.67433918420022</v>
      </c>
      <c r="AQ566">
        <v>24.36717212121211</v>
      </c>
      <c r="AR566">
        <v>0.00703613266703529</v>
      </c>
      <c r="AS566">
        <v>107.1775153864374</v>
      </c>
      <c r="AT566">
        <v>0</v>
      </c>
      <c r="AU566">
        <v>0</v>
      </c>
      <c r="AV566">
        <f>IF(AT566*$H$13&gt;=AX566,1.0,(AX566/(AX566-AT566*$H$13)))</f>
        <v>0</v>
      </c>
      <c r="AW566">
        <f>(AV566-1)*100</f>
        <v>0</v>
      </c>
      <c r="AX566">
        <f>MAX(0,($B$13+$C$13*EG566)/(1+$D$13*EG566)*DZ566/(EB566+273)*$E$13)</f>
        <v>0</v>
      </c>
      <c r="AY566" t="s">
        <v>439</v>
      </c>
      <c r="AZ566" t="s">
        <v>439</v>
      </c>
      <c r="BA566">
        <v>0</v>
      </c>
      <c r="BB566">
        <v>0</v>
      </c>
      <c r="BC566">
        <f>1-BA566/BB566</f>
        <v>0</v>
      </c>
      <c r="BD566">
        <v>0</v>
      </c>
      <c r="BE566" t="s">
        <v>439</v>
      </c>
      <c r="BF566" t="s">
        <v>439</v>
      </c>
      <c r="BG566">
        <v>0</v>
      </c>
      <c r="BH566">
        <v>0</v>
      </c>
      <c r="BI566">
        <f>1-BG566/BH566</f>
        <v>0</v>
      </c>
      <c r="BJ566">
        <v>0.5</v>
      </c>
      <c r="BK566">
        <f>DJ566</f>
        <v>0</v>
      </c>
      <c r="BL566">
        <f>M566</f>
        <v>0</v>
      </c>
      <c r="BM566">
        <f>BI566*BJ566*BK566</f>
        <v>0</v>
      </c>
      <c r="BN566">
        <f>(BL566-BD566)/BK566</f>
        <v>0</v>
      </c>
      <c r="BO566">
        <f>(BB566-BH566)/BH566</f>
        <v>0</v>
      </c>
      <c r="BP566">
        <f>BA566/(BC566+BA566/BH566)</f>
        <v>0</v>
      </c>
      <c r="BQ566" t="s">
        <v>439</v>
      </c>
      <c r="BR566">
        <v>0</v>
      </c>
      <c r="BS566">
        <f>IF(BR566&lt;&gt;0, BR566, BP566)</f>
        <v>0</v>
      </c>
      <c r="BT566">
        <f>1-BS566/BH566</f>
        <v>0</v>
      </c>
      <c r="BU566">
        <f>(BH566-BG566)/(BH566-BS566)</f>
        <v>0</v>
      </c>
      <c r="BV566">
        <f>(BB566-BH566)/(BB566-BS566)</f>
        <v>0</v>
      </c>
      <c r="BW566">
        <f>(BH566-BG566)/(BH566-BA566)</f>
        <v>0</v>
      </c>
      <c r="BX566">
        <f>(BB566-BH566)/(BB566-BA566)</f>
        <v>0</v>
      </c>
      <c r="BY566">
        <f>(BU566*BS566/BG566)</f>
        <v>0</v>
      </c>
      <c r="BZ566">
        <f>(1-BY566)</f>
        <v>0</v>
      </c>
      <c r="DI566">
        <f>$B$11*EH566+$C$11*EI566+$F$11*ET566*(1-EW566)</f>
        <v>0</v>
      </c>
      <c r="DJ566">
        <f>DI566*DK566</f>
        <v>0</v>
      </c>
      <c r="DK566">
        <f>($B$11*$D$9+$C$11*$D$9+$F$11*((FG566+EY566)/MAX(FG566+EY566+FH566, 0.1)*$I$9+FH566/MAX(FG566+EY566+FH566, 0.1)*$J$9))/($B$11+$C$11+$F$11)</f>
        <v>0</v>
      </c>
      <c r="DL566">
        <f>($B$11*$K$9+$C$11*$K$9+$F$11*((FG566+EY566)/MAX(FG566+EY566+FH566, 0.1)*$P$9+FH566/MAX(FG566+EY566+FH566, 0.1)*$Q$9))/($B$11+$C$11+$F$11)</f>
        <v>0</v>
      </c>
      <c r="DM566">
        <v>5.36</v>
      </c>
      <c r="DN566">
        <v>0.5</v>
      </c>
      <c r="DO566" t="s">
        <v>440</v>
      </c>
      <c r="DP566">
        <v>2</v>
      </c>
      <c r="DQ566" t="b">
        <v>1</v>
      </c>
      <c r="DR566">
        <v>1758656942.6</v>
      </c>
      <c r="DS566">
        <v>1067.960740740741</v>
      </c>
      <c r="DT566">
        <v>1128.917037037037</v>
      </c>
      <c r="DU566">
        <v>24.32663703703704</v>
      </c>
      <c r="DV566">
        <v>20.59193333333333</v>
      </c>
      <c r="DW566">
        <v>1068.063703703704</v>
      </c>
      <c r="DX566">
        <v>24.17205555555556</v>
      </c>
      <c r="DY566">
        <v>499.9827037037037</v>
      </c>
      <c r="DZ566">
        <v>90.38479259259259</v>
      </c>
      <c r="EA566">
        <v>0.0300486962962963</v>
      </c>
      <c r="EB566">
        <v>30.59744074074074</v>
      </c>
      <c r="EC566">
        <v>29.99432962962963</v>
      </c>
      <c r="ED566">
        <v>999.9000000000001</v>
      </c>
      <c r="EE566">
        <v>0</v>
      </c>
      <c r="EF566">
        <v>0</v>
      </c>
      <c r="EG566">
        <v>10004.76666666667</v>
      </c>
      <c r="EH566">
        <v>0</v>
      </c>
      <c r="EI566">
        <v>11.6912</v>
      </c>
      <c r="EJ566">
        <v>-60.95606296296297</v>
      </c>
      <c r="EK566">
        <v>1094.589259259259</v>
      </c>
      <c r="EL566">
        <v>1152.653333333333</v>
      </c>
      <c r="EM566">
        <v>3.734693333333333</v>
      </c>
      <c r="EN566">
        <v>1128.917037037037</v>
      </c>
      <c r="EO566">
        <v>20.59193333333333</v>
      </c>
      <c r="EP566">
        <v>2.198757777777778</v>
      </c>
      <c r="EQ566">
        <v>1.861197777777778</v>
      </c>
      <c r="ER566">
        <v>18.95326296296296</v>
      </c>
      <c r="ES566">
        <v>16.31037407407407</v>
      </c>
      <c r="ET566">
        <v>2000.018148148148</v>
      </c>
      <c r="EU566">
        <v>0.9799978518518516</v>
      </c>
      <c r="EV566">
        <v>0.02000172222222222</v>
      </c>
      <c r="EW566">
        <v>0</v>
      </c>
      <c r="EX566">
        <v>1014.326666666666</v>
      </c>
      <c r="EY566">
        <v>5.00097</v>
      </c>
      <c r="EZ566">
        <v>20525.95185185186</v>
      </c>
      <c r="FA566">
        <v>16707.72592592593</v>
      </c>
      <c r="FB566">
        <v>40.83066666666667</v>
      </c>
      <c r="FC566">
        <v>41.18699999999999</v>
      </c>
      <c r="FD566">
        <v>40.75</v>
      </c>
      <c r="FE566">
        <v>40.75</v>
      </c>
      <c r="FF566">
        <v>41.43699999999999</v>
      </c>
      <c r="FG566">
        <v>1955.108888888889</v>
      </c>
      <c r="FH566">
        <v>39.9</v>
      </c>
      <c r="FI566">
        <v>0</v>
      </c>
      <c r="FJ566">
        <v>1758656951.4</v>
      </c>
      <c r="FK566">
        <v>0</v>
      </c>
      <c r="FL566">
        <v>1014.346</v>
      </c>
      <c r="FM566">
        <v>2.403846151391029</v>
      </c>
      <c r="FN566">
        <v>41.93846144214538</v>
      </c>
      <c r="FO566">
        <v>20526.184</v>
      </c>
      <c r="FP566">
        <v>15</v>
      </c>
      <c r="FQ566">
        <v>0</v>
      </c>
      <c r="FR566" t="s">
        <v>441</v>
      </c>
      <c r="FS566">
        <v>1747247426.5</v>
      </c>
      <c r="FT566">
        <v>1747247420.5</v>
      </c>
      <c r="FU566">
        <v>0</v>
      </c>
      <c r="FV566">
        <v>1.027</v>
      </c>
      <c r="FW566">
        <v>0.031</v>
      </c>
      <c r="FX566">
        <v>0.02</v>
      </c>
      <c r="FY566">
        <v>0.05</v>
      </c>
      <c r="FZ566">
        <v>420</v>
      </c>
      <c r="GA566">
        <v>16</v>
      </c>
      <c r="GB566">
        <v>0.01</v>
      </c>
      <c r="GC566">
        <v>0.1</v>
      </c>
      <c r="GD566">
        <v>-60.87178</v>
      </c>
      <c r="GE566">
        <v>-1.840892307692143</v>
      </c>
      <c r="GF566">
        <v>0.1909959295377781</v>
      </c>
      <c r="GG566">
        <v>0</v>
      </c>
      <c r="GH566">
        <v>1014.108235294118</v>
      </c>
      <c r="GI566">
        <v>3.756455311012756</v>
      </c>
      <c r="GJ566">
        <v>0.424156398653885</v>
      </c>
      <c r="GK566">
        <v>-1</v>
      </c>
      <c r="GL566">
        <v>3.77398425</v>
      </c>
      <c r="GM566">
        <v>-0.7592293058161451</v>
      </c>
      <c r="GN566">
        <v>0.07502509533107908</v>
      </c>
      <c r="GO566">
        <v>0</v>
      </c>
      <c r="GP566">
        <v>0</v>
      </c>
      <c r="GQ566">
        <v>2</v>
      </c>
      <c r="GR566" t="s">
        <v>482</v>
      </c>
      <c r="GS566">
        <v>3.13566</v>
      </c>
      <c r="GT566">
        <v>2.69038</v>
      </c>
      <c r="GU566">
        <v>0.181947</v>
      </c>
      <c r="GV566">
        <v>0.186502</v>
      </c>
      <c r="GW566">
        <v>0.107387</v>
      </c>
      <c r="GX566">
        <v>0.0945902</v>
      </c>
      <c r="GY566">
        <v>26001.7</v>
      </c>
      <c r="GZ566">
        <v>25907.2</v>
      </c>
      <c r="HA566">
        <v>29547.4</v>
      </c>
      <c r="HB566">
        <v>29430.9</v>
      </c>
      <c r="HC566">
        <v>34844.5</v>
      </c>
      <c r="HD566">
        <v>35302</v>
      </c>
      <c r="HE566">
        <v>41578.1</v>
      </c>
      <c r="HF566">
        <v>41817.5</v>
      </c>
      <c r="HG566">
        <v>1.92572</v>
      </c>
      <c r="HH566">
        <v>1.87525</v>
      </c>
      <c r="HI566">
        <v>0.08829679999999999</v>
      </c>
      <c r="HJ566">
        <v>0</v>
      </c>
      <c r="HK566">
        <v>28.5517</v>
      </c>
      <c r="HL566">
        <v>999.9</v>
      </c>
      <c r="HM566">
        <v>48.1</v>
      </c>
      <c r="HN566">
        <v>31.3</v>
      </c>
      <c r="HO566">
        <v>24.425</v>
      </c>
      <c r="HP566">
        <v>61.735</v>
      </c>
      <c r="HQ566">
        <v>25.8534</v>
      </c>
      <c r="HR566">
        <v>1</v>
      </c>
      <c r="HS566">
        <v>0.0736738</v>
      </c>
      <c r="HT566">
        <v>-0.806746</v>
      </c>
      <c r="HU566">
        <v>20.3366</v>
      </c>
      <c r="HV566">
        <v>5.21594</v>
      </c>
      <c r="HW566">
        <v>12.0137</v>
      </c>
      <c r="HX566">
        <v>4.9884</v>
      </c>
      <c r="HY566">
        <v>3.28765</v>
      </c>
      <c r="HZ566">
        <v>9999</v>
      </c>
      <c r="IA566">
        <v>9999</v>
      </c>
      <c r="IB566">
        <v>9999</v>
      </c>
      <c r="IC566">
        <v>999.9</v>
      </c>
      <c r="ID566">
        <v>1.86758</v>
      </c>
      <c r="IE566">
        <v>1.86671</v>
      </c>
      <c r="IF566">
        <v>1.86603</v>
      </c>
      <c r="IG566">
        <v>1.866</v>
      </c>
      <c r="IH566">
        <v>1.86787</v>
      </c>
      <c r="II566">
        <v>1.87027</v>
      </c>
      <c r="IJ566">
        <v>1.86895</v>
      </c>
      <c r="IK566">
        <v>1.87043</v>
      </c>
      <c r="IL566">
        <v>0</v>
      </c>
      <c r="IM566">
        <v>0</v>
      </c>
      <c r="IN566">
        <v>0</v>
      </c>
      <c r="IO566">
        <v>0</v>
      </c>
      <c r="IP566" t="s">
        <v>443</v>
      </c>
      <c r="IQ566" t="s">
        <v>444</v>
      </c>
      <c r="IR566" t="s">
        <v>445</v>
      </c>
      <c r="IS566" t="s">
        <v>445</v>
      </c>
      <c r="IT566" t="s">
        <v>445</v>
      </c>
      <c r="IU566" t="s">
        <v>445</v>
      </c>
      <c r="IV566">
        <v>0</v>
      </c>
      <c r="IW566">
        <v>100</v>
      </c>
      <c r="IX566">
        <v>100</v>
      </c>
      <c r="IY566">
        <v>-0.12</v>
      </c>
      <c r="IZ566">
        <v>0.1552</v>
      </c>
      <c r="JA566">
        <v>0.1520806729546384</v>
      </c>
      <c r="JB566">
        <v>0.0003178419753343253</v>
      </c>
      <c r="JC566">
        <v>-6.012475575984678E-07</v>
      </c>
      <c r="JD566">
        <v>7.594320938325871E-11</v>
      </c>
      <c r="JE566">
        <v>-0.06537213769188976</v>
      </c>
      <c r="JF566">
        <v>-0.002779077146552394</v>
      </c>
      <c r="JG566">
        <v>0.0007843295920201409</v>
      </c>
      <c r="JH566">
        <v>-1.211717912536145E-05</v>
      </c>
      <c r="JI566">
        <v>4</v>
      </c>
      <c r="JJ566">
        <v>2338</v>
      </c>
      <c r="JK566">
        <v>1</v>
      </c>
      <c r="JL566">
        <v>27</v>
      </c>
      <c r="JM566">
        <v>190158.7</v>
      </c>
      <c r="JN566">
        <v>190158.8</v>
      </c>
      <c r="JO566">
        <v>2.34497</v>
      </c>
      <c r="JP566">
        <v>2.25098</v>
      </c>
      <c r="JQ566">
        <v>1.39648</v>
      </c>
      <c r="JR566">
        <v>2.34863</v>
      </c>
      <c r="JS566">
        <v>1.49536</v>
      </c>
      <c r="JT566">
        <v>2.52686</v>
      </c>
      <c r="JU566">
        <v>36.4343</v>
      </c>
      <c r="JV566">
        <v>24.0612</v>
      </c>
      <c r="JW566">
        <v>18</v>
      </c>
      <c r="JX566">
        <v>489.335</v>
      </c>
      <c r="JY566">
        <v>447.6</v>
      </c>
      <c r="JZ566">
        <v>29.1488</v>
      </c>
      <c r="KA566">
        <v>28.5328</v>
      </c>
      <c r="KB566">
        <v>30.0004</v>
      </c>
      <c r="KC566">
        <v>28.341</v>
      </c>
      <c r="KD566">
        <v>28.27</v>
      </c>
      <c r="KE566">
        <v>47.047</v>
      </c>
      <c r="KF566">
        <v>21.2823</v>
      </c>
      <c r="KG566">
        <v>51.5223</v>
      </c>
      <c r="KH566">
        <v>29.1633</v>
      </c>
      <c r="KI566">
        <v>1175.46</v>
      </c>
      <c r="KJ566">
        <v>20.6195</v>
      </c>
      <c r="KK566">
        <v>100.983</v>
      </c>
      <c r="KL566">
        <v>100.552</v>
      </c>
    </row>
    <row r="567" spans="1:298">
      <c r="A567">
        <v>551</v>
      </c>
      <c r="B567">
        <v>1758656955.1</v>
      </c>
      <c r="C567">
        <v>15329.09999990463</v>
      </c>
      <c r="D567" t="s">
        <v>1551</v>
      </c>
      <c r="E567" t="s">
        <v>1552</v>
      </c>
      <c r="F567">
        <v>5</v>
      </c>
      <c r="G567" t="s">
        <v>1412</v>
      </c>
      <c r="H567" t="s">
        <v>437</v>
      </c>
      <c r="I567" t="s">
        <v>438</v>
      </c>
      <c r="J567">
        <v>1758656947.314285</v>
      </c>
      <c r="K567">
        <f>(L567)/1000</f>
        <v>0</v>
      </c>
      <c r="L567">
        <f>IF(DQ567, AO567, AI567)</f>
        <v>0</v>
      </c>
      <c r="M567">
        <f>IF(DQ567, AJ567, AH567)</f>
        <v>0</v>
      </c>
      <c r="N567">
        <f>DS567 - IF(AV567&gt;1, M567*DM567*100.0/(AX567), 0)</f>
        <v>0</v>
      </c>
      <c r="O567">
        <f>((U567-K567/2)*N567-M567)/(U567+K567/2)</f>
        <v>0</v>
      </c>
      <c r="P567">
        <f>O567*(DZ567+EA567)/1000.0</f>
        <v>0</v>
      </c>
      <c r="Q567">
        <f>(DS567 - IF(AV567&gt;1, M567*DM567*100.0/(AX567), 0))*(DZ567+EA567)/1000.0</f>
        <v>0</v>
      </c>
      <c r="R567">
        <f>2.0/((1/T567-1/S567)+SIGN(T567)*SQRT((1/T567-1/S567)*(1/T567-1/S567) + 4*DN567/((DN567+1)*(DN567+1))*(2*1/T567*1/S567-1/S567*1/S567)))</f>
        <v>0</v>
      </c>
      <c r="S567">
        <f>IF(LEFT(DO567,1)&lt;&gt;"0",IF(LEFT(DO567,1)="1",3.0,DP567),$D$5+$E$5*(EG567*DZ567/($K$5*1000))+$F$5*(EG567*DZ567/($K$5*1000))*MAX(MIN(DM567,$J$5),$I$5)*MAX(MIN(DM567,$J$5),$I$5)+$G$5*MAX(MIN(DM567,$J$5),$I$5)*(EG567*DZ567/($K$5*1000))+$H$5*(EG567*DZ567/($K$5*1000))*(EG567*DZ567/($K$5*1000)))</f>
        <v>0</v>
      </c>
      <c r="T567">
        <f>K567*(1000-(1000*0.61365*exp(17.502*X567/(240.97+X567))/(DZ567+EA567)+DU567)/2)/(1000*0.61365*exp(17.502*X567/(240.97+X567))/(DZ567+EA567)-DU567)</f>
        <v>0</v>
      </c>
      <c r="U567">
        <f>1/((DN567+1)/(R567/1.6)+1/(S567/1.37)) + DN567/((DN567+1)/(R567/1.6) + DN567/(S567/1.37))</f>
        <v>0</v>
      </c>
      <c r="V567">
        <f>(DI567*DL567)</f>
        <v>0</v>
      </c>
      <c r="W567">
        <f>(EB567+(V567+2*0.95*5.67E-8*(((EB567+$B$7)+273)^4-(EB567+273)^4)-44100*K567)/(1.84*29.3*S567+8*0.95*5.67E-8*(EB567+273)^3))</f>
        <v>0</v>
      </c>
      <c r="X567">
        <f>($C$7*EC567+$D$7*ED567+$E$7*W567)</f>
        <v>0</v>
      </c>
      <c r="Y567">
        <f>0.61365*exp(17.502*X567/(240.97+X567))</f>
        <v>0</v>
      </c>
      <c r="Z567">
        <f>(AA567/AB567*100)</f>
        <v>0</v>
      </c>
      <c r="AA567">
        <f>DU567*(DZ567+EA567)/1000</f>
        <v>0</v>
      </c>
      <c r="AB567">
        <f>0.61365*exp(17.502*EB567/(240.97+EB567))</f>
        <v>0</v>
      </c>
      <c r="AC567">
        <f>(Y567-DU567*(DZ567+EA567)/1000)</f>
        <v>0</v>
      </c>
      <c r="AD567">
        <f>(-K567*44100)</f>
        <v>0</v>
      </c>
      <c r="AE567">
        <f>2*29.3*S567*0.92*(EB567-X567)</f>
        <v>0</v>
      </c>
      <c r="AF567">
        <f>2*0.95*5.67E-8*(((EB567+$B$7)+273)^4-(X567+273)^4)</f>
        <v>0</v>
      </c>
      <c r="AG567">
        <f>V567+AF567+AD567+AE567</f>
        <v>0</v>
      </c>
      <c r="AH567">
        <f>DY567*AV567*(DT567-DS567*(1000-AV567*DV567)/(1000-AV567*DU567))/(100*DM567)</f>
        <v>0</v>
      </c>
      <c r="AI567">
        <f>1000*DY567*AV567*(DU567-DV567)/(100*DM567*(1000-AV567*DU567))</f>
        <v>0</v>
      </c>
      <c r="AJ567">
        <f>(AK567 - AL567 - DZ567*1E3/(8.314*(EB567+273.15)) * AN567/DY567 * AM567) * DY567/(100*DM567) * (1000 - DV567)/1000</f>
        <v>0</v>
      </c>
      <c r="AK567">
        <v>1185.142648837474</v>
      </c>
      <c r="AL567">
        <v>1135.468121212121</v>
      </c>
      <c r="AM567">
        <v>3.409499205929686</v>
      </c>
      <c r="AN567">
        <v>64.96185093379182</v>
      </c>
      <c r="AO567">
        <f>(AQ567 - AP567 + DZ567*1E3/(8.314*(EB567+273.15)) * AS567/DY567 * AR567) * DY567/(100*DM567) * 1000/(1000 - AQ567)</f>
        <v>0</v>
      </c>
      <c r="AP567">
        <v>20.68405027123929</v>
      </c>
      <c r="AQ567">
        <v>24.37853999999999</v>
      </c>
      <c r="AR567">
        <v>0.0006485543081429062</v>
      </c>
      <c r="AS567">
        <v>107.1775153864374</v>
      </c>
      <c r="AT567">
        <v>0</v>
      </c>
      <c r="AU567">
        <v>0</v>
      </c>
      <c r="AV567">
        <f>IF(AT567*$H$13&gt;=AX567,1.0,(AX567/(AX567-AT567*$H$13)))</f>
        <v>0</v>
      </c>
      <c r="AW567">
        <f>(AV567-1)*100</f>
        <v>0</v>
      </c>
      <c r="AX567">
        <f>MAX(0,($B$13+$C$13*EG567)/(1+$D$13*EG567)*DZ567/(EB567+273)*$E$13)</f>
        <v>0</v>
      </c>
      <c r="AY567" t="s">
        <v>439</v>
      </c>
      <c r="AZ567" t="s">
        <v>439</v>
      </c>
      <c r="BA567">
        <v>0</v>
      </c>
      <c r="BB567">
        <v>0</v>
      </c>
      <c r="BC567">
        <f>1-BA567/BB567</f>
        <v>0</v>
      </c>
      <c r="BD567">
        <v>0</v>
      </c>
      <c r="BE567" t="s">
        <v>439</v>
      </c>
      <c r="BF567" t="s">
        <v>439</v>
      </c>
      <c r="BG567">
        <v>0</v>
      </c>
      <c r="BH567">
        <v>0</v>
      </c>
      <c r="BI567">
        <f>1-BG567/BH567</f>
        <v>0</v>
      </c>
      <c r="BJ567">
        <v>0.5</v>
      </c>
      <c r="BK567">
        <f>DJ567</f>
        <v>0</v>
      </c>
      <c r="BL567">
        <f>M567</f>
        <v>0</v>
      </c>
      <c r="BM567">
        <f>BI567*BJ567*BK567</f>
        <v>0</v>
      </c>
      <c r="BN567">
        <f>(BL567-BD567)/BK567</f>
        <v>0</v>
      </c>
      <c r="BO567">
        <f>(BB567-BH567)/BH567</f>
        <v>0</v>
      </c>
      <c r="BP567">
        <f>BA567/(BC567+BA567/BH567)</f>
        <v>0</v>
      </c>
      <c r="BQ567" t="s">
        <v>439</v>
      </c>
      <c r="BR567">
        <v>0</v>
      </c>
      <c r="BS567">
        <f>IF(BR567&lt;&gt;0, BR567, BP567)</f>
        <v>0</v>
      </c>
      <c r="BT567">
        <f>1-BS567/BH567</f>
        <v>0</v>
      </c>
      <c r="BU567">
        <f>(BH567-BG567)/(BH567-BS567)</f>
        <v>0</v>
      </c>
      <c r="BV567">
        <f>(BB567-BH567)/(BB567-BS567)</f>
        <v>0</v>
      </c>
      <c r="BW567">
        <f>(BH567-BG567)/(BH567-BA567)</f>
        <v>0</v>
      </c>
      <c r="BX567">
        <f>(BB567-BH567)/(BB567-BA567)</f>
        <v>0</v>
      </c>
      <c r="BY567">
        <f>(BU567*BS567/BG567)</f>
        <v>0</v>
      </c>
      <c r="BZ567">
        <f>(1-BY567)</f>
        <v>0</v>
      </c>
      <c r="DI567">
        <f>$B$11*EH567+$C$11*EI567+$F$11*ET567*(1-EW567)</f>
        <v>0</v>
      </c>
      <c r="DJ567">
        <f>DI567*DK567</f>
        <v>0</v>
      </c>
      <c r="DK567">
        <f>($B$11*$D$9+$C$11*$D$9+$F$11*((FG567+EY567)/MAX(FG567+EY567+FH567, 0.1)*$I$9+FH567/MAX(FG567+EY567+FH567, 0.1)*$J$9))/($B$11+$C$11+$F$11)</f>
        <v>0</v>
      </c>
      <c r="DL567">
        <f>($B$11*$K$9+$C$11*$K$9+$F$11*((FG567+EY567)/MAX(FG567+EY567+FH567, 0.1)*$P$9+FH567/MAX(FG567+EY567+FH567, 0.1)*$Q$9))/($B$11+$C$11+$F$11)</f>
        <v>0</v>
      </c>
      <c r="DM567">
        <v>5.36</v>
      </c>
      <c r="DN567">
        <v>0.5</v>
      </c>
      <c r="DO567" t="s">
        <v>440</v>
      </c>
      <c r="DP567">
        <v>2</v>
      </c>
      <c r="DQ567" t="b">
        <v>1</v>
      </c>
      <c r="DR567">
        <v>1758656947.314285</v>
      </c>
      <c r="DS567">
        <v>1083.584285714286</v>
      </c>
      <c r="DT567">
        <v>1144.767857142857</v>
      </c>
      <c r="DU567">
        <v>24.34813214285715</v>
      </c>
      <c r="DV567">
        <v>20.64696428571428</v>
      </c>
      <c r="DW567">
        <v>1083.698571428572</v>
      </c>
      <c r="DX567">
        <v>24.19324642857143</v>
      </c>
      <c r="DY567">
        <v>500.0336071428572</v>
      </c>
      <c r="DZ567">
        <v>90.38487857142856</v>
      </c>
      <c r="EA567">
        <v>0.0300331</v>
      </c>
      <c r="EB567">
        <v>30.59486428571428</v>
      </c>
      <c r="EC567">
        <v>29.99268928571428</v>
      </c>
      <c r="ED567">
        <v>999.9000000000002</v>
      </c>
      <c r="EE567">
        <v>0</v>
      </c>
      <c r="EF567">
        <v>0</v>
      </c>
      <c r="EG567">
        <v>10005.44107142857</v>
      </c>
      <c r="EH567">
        <v>0</v>
      </c>
      <c r="EI567">
        <v>11.77244285714286</v>
      </c>
      <c r="EJ567">
        <v>-61.18355</v>
      </c>
      <c r="EK567">
        <v>1110.626428571429</v>
      </c>
      <c r="EL567">
        <v>1168.902857142857</v>
      </c>
      <c r="EM567">
        <v>3.701164285714286</v>
      </c>
      <c r="EN567">
        <v>1144.767857142857</v>
      </c>
      <c r="EO567">
        <v>20.64696428571428</v>
      </c>
      <c r="EP567">
        <v>2.2007025</v>
      </c>
      <c r="EQ567">
        <v>1.866173214285714</v>
      </c>
      <c r="ER567">
        <v>18.96741785714286</v>
      </c>
      <c r="ES567">
        <v>16.352325</v>
      </c>
      <c r="ET567">
        <v>2000.001428571428</v>
      </c>
      <c r="EU567">
        <v>0.9799977857142855</v>
      </c>
      <c r="EV567">
        <v>0.02000182142857143</v>
      </c>
      <c r="EW567">
        <v>0</v>
      </c>
      <c r="EX567">
        <v>1014.383214285714</v>
      </c>
      <c r="EY567">
        <v>5.00097</v>
      </c>
      <c r="EZ567">
        <v>20528.38571428572</v>
      </c>
      <c r="FA567">
        <v>16707.58928571429</v>
      </c>
      <c r="FB567">
        <v>40.82549999999999</v>
      </c>
      <c r="FC567">
        <v>41.18699999999999</v>
      </c>
      <c r="FD567">
        <v>40.75</v>
      </c>
      <c r="FE567">
        <v>40.75</v>
      </c>
      <c r="FF567">
        <v>41.43699999999999</v>
      </c>
      <c r="FG567">
        <v>1955.0925</v>
      </c>
      <c r="FH567">
        <v>39.9</v>
      </c>
      <c r="FI567">
        <v>0</v>
      </c>
      <c r="FJ567">
        <v>1758656956.2</v>
      </c>
      <c r="FK567">
        <v>0</v>
      </c>
      <c r="FL567">
        <v>1014.3688</v>
      </c>
      <c r="FM567">
        <v>-1.513846153786129</v>
      </c>
      <c r="FN567">
        <v>16.74615384982656</v>
      </c>
      <c r="FO567">
        <v>20528.628</v>
      </c>
      <c r="FP567">
        <v>15</v>
      </c>
      <c r="FQ567">
        <v>0</v>
      </c>
      <c r="FR567" t="s">
        <v>441</v>
      </c>
      <c r="FS567">
        <v>1747247426.5</v>
      </c>
      <c r="FT567">
        <v>1747247420.5</v>
      </c>
      <c r="FU567">
        <v>0</v>
      </c>
      <c r="FV567">
        <v>1.027</v>
      </c>
      <c r="FW567">
        <v>0.031</v>
      </c>
      <c r="FX567">
        <v>0.02</v>
      </c>
      <c r="FY567">
        <v>0.05</v>
      </c>
      <c r="FZ567">
        <v>420</v>
      </c>
      <c r="GA567">
        <v>16</v>
      </c>
      <c r="GB567">
        <v>0.01</v>
      </c>
      <c r="GC567">
        <v>0.1</v>
      </c>
      <c r="GD567">
        <v>-61.05352682926829</v>
      </c>
      <c r="GE567">
        <v>-2.675705226480663</v>
      </c>
      <c r="GF567">
        <v>0.2726247336133524</v>
      </c>
      <c r="GG567">
        <v>0</v>
      </c>
      <c r="GH567">
        <v>1014.283529411765</v>
      </c>
      <c r="GI567">
        <v>0.8449197889350066</v>
      </c>
      <c r="GJ567">
        <v>0.3314041637082727</v>
      </c>
      <c r="GK567">
        <v>-1</v>
      </c>
      <c r="GL567">
        <v>3.728959756097562</v>
      </c>
      <c r="GM567">
        <v>-0.4741919163763127</v>
      </c>
      <c r="GN567">
        <v>0.05505553203137343</v>
      </c>
      <c r="GO567">
        <v>0</v>
      </c>
      <c r="GP567">
        <v>0</v>
      </c>
      <c r="GQ567">
        <v>2</v>
      </c>
      <c r="GR567" t="s">
        <v>482</v>
      </c>
      <c r="GS567">
        <v>3.13569</v>
      </c>
      <c r="GT567">
        <v>2.69037</v>
      </c>
      <c r="GU567">
        <v>0.183703</v>
      </c>
      <c r="GV567">
        <v>0.188231</v>
      </c>
      <c r="GW567">
        <v>0.107414</v>
      </c>
      <c r="GX567">
        <v>0.0946129</v>
      </c>
      <c r="GY567">
        <v>25945.4</v>
      </c>
      <c r="GZ567">
        <v>25851.8</v>
      </c>
      <c r="HA567">
        <v>29546.9</v>
      </c>
      <c r="HB567">
        <v>29430.5</v>
      </c>
      <c r="HC567">
        <v>34843</v>
      </c>
      <c r="HD567">
        <v>35300.5</v>
      </c>
      <c r="HE567">
        <v>41577.4</v>
      </c>
      <c r="HF567">
        <v>41816.9</v>
      </c>
      <c r="HG567">
        <v>1.92585</v>
      </c>
      <c r="HH567">
        <v>1.87532</v>
      </c>
      <c r="HI567">
        <v>0.08880349999999999</v>
      </c>
      <c r="HJ567">
        <v>0</v>
      </c>
      <c r="HK567">
        <v>28.5481</v>
      </c>
      <c r="HL567">
        <v>999.9</v>
      </c>
      <c r="HM567">
        <v>48.1</v>
      </c>
      <c r="HN567">
        <v>31.3</v>
      </c>
      <c r="HO567">
        <v>24.4218</v>
      </c>
      <c r="HP567">
        <v>61.955</v>
      </c>
      <c r="HQ567">
        <v>25.649</v>
      </c>
      <c r="HR567">
        <v>1</v>
      </c>
      <c r="HS567">
        <v>0.07389229999999999</v>
      </c>
      <c r="HT567">
        <v>-0.760199</v>
      </c>
      <c r="HU567">
        <v>20.337</v>
      </c>
      <c r="HV567">
        <v>5.21699</v>
      </c>
      <c r="HW567">
        <v>12.0135</v>
      </c>
      <c r="HX567">
        <v>4.98885</v>
      </c>
      <c r="HY567">
        <v>3.28775</v>
      </c>
      <c r="HZ567">
        <v>9999</v>
      </c>
      <c r="IA567">
        <v>9999</v>
      </c>
      <c r="IB567">
        <v>9999</v>
      </c>
      <c r="IC567">
        <v>999.9</v>
      </c>
      <c r="ID567">
        <v>1.86758</v>
      </c>
      <c r="IE567">
        <v>1.86673</v>
      </c>
      <c r="IF567">
        <v>1.86601</v>
      </c>
      <c r="IG567">
        <v>1.866</v>
      </c>
      <c r="IH567">
        <v>1.86788</v>
      </c>
      <c r="II567">
        <v>1.87029</v>
      </c>
      <c r="IJ567">
        <v>1.86893</v>
      </c>
      <c r="IK567">
        <v>1.87043</v>
      </c>
      <c r="IL567">
        <v>0</v>
      </c>
      <c r="IM567">
        <v>0</v>
      </c>
      <c r="IN567">
        <v>0</v>
      </c>
      <c r="IO567">
        <v>0</v>
      </c>
      <c r="IP567" t="s">
        <v>443</v>
      </c>
      <c r="IQ567" t="s">
        <v>444</v>
      </c>
      <c r="IR567" t="s">
        <v>445</v>
      </c>
      <c r="IS567" t="s">
        <v>445</v>
      </c>
      <c r="IT567" t="s">
        <v>445</v>
      </c>
      <c r="IU567" t="s">
        <v>445</v>
      </c>
      <c r="IV567">
        <v>0</v>
      </c>
      <c r="IW567">
        <v>100</v>
      </c>
      <c r="IX567">
        <v>100</v>
      </c>
      <c r="IY567">
        <v>-0.13</v>
      </c>
      <c r="IZ567">
        <v>0.1553</v>
      </c>
      <c r="JA567">
        <v>0.1520806729546384</v>
      </c>
      <c r="JB567">
        <v>0.0003178419753343253</v>
      </c>
      <c r="JC567">
        <v>-6.012475575984678E-07</v>
      </c>
      <c r="JD567">
        <v>7.594320938325871E-11</v>
      </c>
      <c r="JE567">
        <v>-0.06537213769188976</v>
      </c>
      <c r="JF567">
        <v>-0.002779077146552394</v>
      </c>
      <c r="JG567">
        <v>0.0007843295920201409</v>
      </c>
      <c r="JH567">
        <v>-1.211717912536145E-05</v>
      </c>
      <c r="JI567">
        <v>4</v>
      </c>
      <c r="JJ567">
        <v>2338</v>
      </c>
      <c r="JK567">
        <v>1</v>
      </c>
      <c r="JL567">
        <v>27</v>
      </c>
      <c r="JM567">
        <v>190158.8</v>
      </c>
      <c r="JN567">
        <v>190158.9</v>
      </c>
      <c r="JO567">
        <v>2.37427</v>
      </c>
      <c r="JP567">
        <v>2.23877</v>
      </c>
      <c r="JQ567">
        <v>1.39648</v>
      </c>
      <c r="JR567">
        <v>2.34741</v>
      </c>
      <c r="JS567">
        <v>1.49536</v>
      </c>
      <c r="JT567">
        <v>2.66113</v>
      </c>
      <c r="JU567">
        <v>36.4343</v>
      </c>
      <c r="JV567">
        <v>24.07</v>
      </c>
      <c r="JW567">
        <v>18</v>
      </c>
      <c r="JX567">
        <v>489.429</v>
      </c>
      <c r="JY567">
        <v>447.665</v>
      </c>
      <c r="JZ567">
        <v>29.1666</v>
      </c>
      <c r="KA567">
        <v>28.5353</v>
      </c>
      <c r="KB567">
        <v>30.0003</v>
      </c>
      <c r="KC567">
        <v>28.3428</v>
      </c>
      <c r="KD567">
        <v>28.2723</v>
      </c>
      <c r="KE567">
        <v>47.5533</v>
      </c>
      <c r="KF567">
        <v>21.2823</v>
      </c>
      <c r="KG567">
        <v>51.5223</v>
      </c>
      <c r="KH567">
        <v>29.1678</v>
      </c>
      <c r="KI567">
        <v>1188.83</v>
      </c>
      <c r="KJ567">
        <v>20.6271</v>
      </c>
      <c r="KK567">
        <v>100.982</v>
      </c>
      <c r="KL567">
        <v>100.551</v>
      </c>
    </row>
    <row r="568" spans="1:298">
      <c r="A568">
        <v>552</v>
      </c>
      <c r="B568">
        <v>1758656960.1</v>
      </c>
      <c r="C568">
        <v>15334.09999990463</v>
      </c>
      <c r="D568" t="s">
        <v>1553</v>
      </c>
      <c r="E568" t="s">
        <v>1554</v>
      </c>
      <c r="F568">
        <v>5</v>
      </c>
      <c r="G568" t="s">
        <v>1412</v>
      </c>
      <c r="H568" t="s">
        <v>437</v>
      </c>
      <c r="I568" t="s">
        <v>438</v>
      </c>
      <c r="J568">
        <v>1758656952.6</v>
      </c>
      <c r="K568">
        <f>(L568)/1000</f>
        <v>0</v>
      </c>
      <c r="L568">
        <f>IF(DQ568, AO568, AI568)</f>
        <v>0</v>
      </c>
      <c r="M568">
        <f>IF(DQ568, AJ568, AH568)</f>
        <v>0</v>
      </c>
      <c r="N568">
        <f>DS568 - IF(AV568&gt;1, M568*DM568*100.0/(AX568), 0)</f>
        <v>0</v>
      </c>
      <c r="O568">
        <f>((U568-K568/2)*N568-M568)/(U568+K568/2)</f>
        <v>0</v>
      </c>
      <c r="P568">
        <f>O568*(DZ568+EA568)/1000.0</f>
        <v>0</v>
      </c>
      <c r="Q568">
        <f>(DS568 - IF(AV568&gt;1, M568*DM568*100.0/(AX568), 0))*(DZ568+EA568)/1000.0</f>
        <v>0</v>
      </c>
      <c r="R568">
        <f>2.0/((1/T568-1/S568)+SIGN(T568)*SQRT((1/T568-1/S568)*(1/T568-1/S568) + 4*DN568/((DN568+1)*(DN568+1))*(2*1/T568*1/S568-1/S568*1/S568)))</f>
        <v>0</v>
      </c>
      <c r="S568">
        <f>IF(LEFT(DO568,1)&lt;&gt;"0",IF(LEFT(DO568,1)="1",3.0,DP568),$D$5+$E$5*(EG568*DZ568/($K$5*1000))+$F$5*(EG568*DZ568/($K$5*1000))*MAX(MIN(DM568,$J$5),$I$5)*MAX(MIN(DM568,$J$5),$I$5)+$G$5*MAX(MIN(DM568,$J$5),$I$5)*(EG568*DZ568/($K$5*1000))+$H$5*(EG568*DZ568/($K$5*1000))*(EG568*DZ568/($K$5*1000)))</f>
        <v>0</v>
      </c>
      <c r="T568">
        <f>K568*(1000-(1000*0.61365*exp(17.502*X568/(240.97+X568))/(DZ568+EA568)+DU568)/2)/(1000*0.61365*exp(17.502*X568/(240.97+X568))/(DZ568+EA568)-DU568)</f>
        <v>0</v>
      </c>
      <c r="U568">
        <f>1/((DN568+1)/(R568/1.6)+1/(S568/1.37)) + DN568/((DN568+1)/(R568/1.6) + DN568/(S568/1.37))</f>
        <v>0</v>
      </c>
      <c r="V568">
        <f>(DI568*DL568)</f>
        <v>0</v>
      </c>
      <c r="W568">
        <f>(EB568+(V568+2*0.95*5.67E-8*(((EB568+$B$7)+273)^4-(EB568+273)^4)-44100*K568)/(1.84*29.3*S568+8*0.95*5.67E-8*(EB568+273)^3))</f>
        <v>0</v>
      </c>
      <c r="X568">
        <f>($C$7*EC568+$D$7*ED568+$E$7*W568)</f>
        <v>0</v>
      </c>
      <c r="Y568">
        <f>0.61365*exp(17.502*X568/(240.97+X568))</f>
        <v>0</v>
      </c>
      <c r="Z568">
        <f>(AA568/AB568*100)</f>
        <v>0</v>
      </c>
      <c r="AA568">
        <f>DU568*(DZ568+EA568)/1000</f>
        <v>0</v>
      </c>
      <c r="AB568">
        <f>0.61365*exp(17.502*EB568/(240.97+EB568))</f>
        <v>0</v>
      </c>
      <c r="AC568">
        <f>(Y568-DU568*(DZ568+EA568)/1000)</f>
        <v>0</v>
      </c>
      <c r="AD568">
        <f>(-K568*44100)</f>
        <v>0</v>
      </c>
      <c r="AE568">
        <f>2*29.3*S568*0.92*(EB568-X568)</f>
        <v>0</v>
      </c>
      <c r="AF568">
        <f>2*0.95*5.67E-8*(((EB568+$B$7)+273)^4-(X568+273)^4)</f>
        <v>0</v>
      </c>
      <c r="AG568">
        <f>V568+AF568+AD568+AE568</f>
        <v>0</v>
      </c>
      <c r="AH568">
        <f>DY568*AV568*(DT568-DS568*(1000-AV568*DV568)/(1000-AV568*DU568))/(100*DM568)</f>
        <v>0</v>
      </c>
      <c r="AI568">
        <f>1000*DY568*AV568*(DU568-DV568)/(100*DM568*(1000-AV568*DU568))</f>
        <v>0</v>
      </c>
      <c r="AJ568">
        <f>(AK568 - AL568 - DZ568*1E3/(8.314*(EB568+273.15)) * AN568/DY568 * AM568) * DY568/(100*DM568) * (1000 - DV568)/1000</f>
        <v>0</v>
      </c>
      <c r="AK568">
        <v>1202.277194211424</v>
      </c>
      <c r="AL568">
        <v>1152.607696969697</v>
      </c>
      <c r="AM568">
        <v>3.422703389466076</v>
      </c>
      <c r="AN568">
        <v>64.96185093379182</v>
      </c>
      <c r="AO568">
        <f>(AQ568 - AP568 + DZ568*1E3/(8.314*(EB568+273.15)) * AS568/DY568 * AR568) * DY568/(100*DM568) * 1000/(1000 - AQ568)</f>
        <v>0</v>
      </c>
      <c r="AP568">
        <v>20.68909321523745</v>
      </c>
      <c r="AQ568">
        <v>24.37667030303029</v>
      </c>
      <c r="AR568">
        <v>-9.224636895423997E-05</v>
      </c>
      <c r="AS568">
        <v>107.1775153864374</v>
      </c>
      <c r="AT568">
        <v>0</v>
      </c>
      <c r="AU568">
        <v>0</v>
      </c>
      <c r="AV568">
        <f>IF(AT568*$H$13&gt;=AX568,1.0,(AX568/(AX568-AT568*$H$13)))</f>
        <v>0</v>
      </c>
      <c r="AW568">
        <f>(AV568-1)*100</f>
        <v>0</v>
      </c>
      <c r="AX568">
        <f>MAX(0,($B$13+$C$13*EG568)/(1+$D$13*EG568)*DZ568/(EB568+273)*$E$13)</f>
        <v>0</v>
      </c>
      <c r="AY568" t="s">
        <v>439</v>
      </c>
      <c r="AZ568" t="s">
        <v>439</v>
      </c>
      <c r="BA568">
        <v>0</v>
      </c>
      <c r="BB568">
        <v>0</v>
      </c>
      <c r="BC568">
        <f>1-BA568/BB568</f>
        <v>0</v>
      </c>
      <c r="BD568">
        <v>0</v>
      </c>
      <c r="BE568" t="s">
        <v>439</v>
      </c>
      <c r="BF568" t="s">
        <v>439</v>
      </c>
      <c r="BG568">
        <v>0</v>
      </c>
      <c r="BH568">
        <v>0</v>
      </c>
      <c r="BI568">
        <f>1-BG568/BH568</f>
        <v>0</v>
      </c>
      <c r="BJ568">
        <v>0.5</v>
      </c>
      <c r="BK568">
        <f>DJ568</f>
        <v>0</v>
      </c>
      <c r="BL568">
        <f>M568</f>
        <v>0</v>
      </c>
      <c r="BM568">
        <f>BI568*BJ568*BK568</f>
        <v>0</v>
      </c>
      <c r="BN568">
        <f>(BL568-BD568)/BK568</f>
        <v>0</v>
      </c>
      <c r="BO568">
        <f>(BB568-BH568)/BH568</f>
        <v>0</v>
      </c>
      <c r="BP568">
        <f>BA568/(BC568+BA568/BH568)</f>
        <v>0</v>
      </c>
      <c r="BQ568" t="s">
        <v>439</v>
      </c>
      <c r="BR568">
        <v>0</v>
      </c>
      <c r="BS568">
        <f>IF(BR568&lt;&gt;0, BR568, BP568)</f>
        <v>0</v>
      </c>
      <c r="BT568">
        <f>1-BS568/BH568</f>
        <v>0</v>
      </c>
      <c r="BU568">
        <f>(BH568-BG568)/(BH568-BS568)</f>
        <v>0</v>
      </c>
      <c r="BV568">
        <f>(BB568-BH568)/(BB568-BS568)</f>
        <v>0</v>
      </c>
      <c r="BW568">
        <f>(BH568-BG568)/(BH568-BA568)</f>
        <v>0</v>
      </c>
      <c r="BX568">
        <f>(BB568-BH568)/(BB568-BA568)</f>
        <v>0</v>
      </c>
      <c r="BY568">
        <f>(BU568*BS568/BG568)</f>
        <v>0</v>
      </c>
      <c r="BZ568">
        <f>(1-BY568)</f>
        <v>0</v>
      </c>
      <c r="DI568">
        <f>$B$11*EH568+$C$11*EI568+$F$11*ET568*(1-EW568)</f>
        <v>0</v>
      </c>
      <c r="DJ568">
        <f>DI568*DK568</f>
        <v>0</v>
      </c>
      <c r="DK568">
        <f>($B$11*$D$9+$C$11*$D$9+$F$11*((FG568+EY568)/MAX(FG568+EY568+FH568, 0.1)*$I$9+FH568/MAX(FG568+EY568+FH568, 0.1)*$J$9))/($B$11+$C$11+$F$11)</f>
        <v>0</v>
      </c>
      <c r="DL568">
        <f>($B$11*$K$9+$C$11*$K$9+$F$11*((FG568+EY568)/MAX(FG568+EY568+FH568, 0.1)*$P$9+FH568/MAX(FG568+EY568+FH568, 0.1)*$Q$9))/($B$11+$C$11+$F$11)</f>
        <v>0</v>
      </c>
      <c r="DM568">
        <v>5.36</v>
      </c>
      <c r="DN568">
        <v>0.5</v>
      </c>
      <c r="DO568" t="s">
        <v>440</v>
      </c>
      <c r="DP568">
        <v>2</v>
      </c>
      <c r="DQ568" t="b">
        <v>1</v>
      </c>
      <c r="DR568">
        <v>1758656952.6</v>
      </c>
      <c r="DS568">
        <v>1101.161481481482</v>
      </c>
      <c r="DT568">
        <v>1162.498148148148</v>
      </c>
      <c r="DU568">
        <v>24.36935185185186</v>
      </c>
      <c r="DV568">
        <v>20.68153333333333</v>
      </c>
      <c r="DW568">
        <v>1101.287407407407</v>
      </c>
      <c r="DX568">
        <v>24.21417407407407</v>
      </c>
      <c r="DY568">
        <v>500.009074074074</v>
      </c>
      <c r="DZ568">
        <v>90.38459629629631</v>
      </c>
      <c r="EA568">
        <v>0.03000155555555556</v>
      </c>
      <c r="EB568">
        <v>30.5936074074074</v>
      </c>
      <c r="EC568">
        <v>29.99397777777778</v>
      </c>
      <c r="ED568">
        <v>999.9000000000001</v>
      </c>
      <c r="EE568">
        <v>0</v>
      </c>
      <c r="EF568">
        <v>0</v>
      </c>
      <c r="EG568">
        <v>10005.98481481482</v>
      </c>
      <c r="EH568">
        <v>0</v>
      </c>
      <c r="EI568">
        <v>11.80527037037037</v>
      </c>
      <c r="EJ568">
        <v>-61.33703703703704</v>
      </c>
      <c r="EK568">
        <v>1128.666296296296</v>
      </c>
      <c r="EL568">
        <v>1187.048518518519</v>
      </c>
      <c r="EM568">
        <v>3.687827037037037</v>
      </c>
      <c r="EN568">
        <v>1162.498148148148</v>
      </c>
      <c r="EO568">
        <v>20.68153333333333</v>
      </c>
      <c r="EP568">
        <v>2.202614814814815</v>
      </c>
      <c r="EQ568">
        <v>1.869292222222222</v>
      </c>
      <c r="ER568">
        <v>18.98133333333334</v>
      </c>
      <c r="ES568">
        <v>16.37858148148148</v>
      </c>
      <c r="ET568">
        <v>2000.004814814815</v>
      </c>
      <c r="EU568">
        <v>0.9799978518518516</v>
      </c>
      <c r="EV568">
        <v>0.02000172222222222</v>
      </c>
      <c r="EW568">
        <v>0</v>
      </c>
      <c r="EX568">
        <v>1014.36037037037</v>
      </c>
      <c r="EY568">
        <v>5.00097</v>
      </c>
      <c r="EZ568">
        <v>20528.25925925926</v>
      </c>
      <c r="FA568">
        <v>16707.62592592593</v>
      </c>
      <c r="FB568">
        <v>40.83066666666667</v>
      </c>
      <c r="FC568">
        <v>41.18699999999999</v>
      </c>
      <c r="FD568">
        <v>40.75</v>
      </c>
      <c r="FE568">
        <v>40.75</v>
      </c>
      <c r="FF568">
        <v>41.43699999999999</v>
      </c>
      <c r="FG568">
        <v>1955.095555555556</v>
      </c>
      <c r="FH568">
        <v>39.9</v>
      </c>
      <c r="FI568">
        <v>0</v>
      </c>
      <c r="FJ568">
        <v>1758656961.6</v>
      </c>
      <c r="FK568">
        <v>0</v>
      </c>
      <c r="FL568">
        <v>1014.325</v>
      </c>
      <c r="FM568">
        <v>-1.848547004909991</v>
      </c>
      <c r="FN568">
        <v>-21.96923071758274</v>
      </c>
      <c r="FO568">
        <v>20528.16153846154</v>
      </c>
      <c r="FP568">
        <v>15</v>
      </c>
      <c r="FQ568">
        <v>0</v>
      </c>
      <c r="FR568" t="s">
        <v>441</v>
      </c>
      <c r="FS568">
        <v>1747247426.5</v>
      </c>
      <c r="FT568">
        <v>1747247420.5</v>
      </c>
      <c r="FU568">
        <v>0</v>
      </c>
      <c r="FV568">
        <v>1.027</v>
      </c>
      <c r="FW568">
        <v>0.031</v>
      </c>
      <c r="FX568">
        <v>0.02</v>
      </c>
      <c r="FY568">
        <v>0.05</v>
      </c>
      <c r="FZ568">
        <v>420</v>
      </c>
      <c r="GA568">
        <v>16</v>
      </c>
      <c r="GB568">
        <v>0.01</v>
      </c>
      <c r="GC568">
        <v>0.1</v>
      </c>
      <c r="GD568">
        <v>-61.2331675</v>
      </c>
      <c r="GE568">
        <v>-2.097175609756135</v>
      </c>
      <c r="GF568">
        <v>0.2214165038874704</v>
      </c>
      <c r="GG568">
        <v>0</v>
      </c>
      <c r="GH568">
        <v>1014.343823529412</v>
      </c>
      <c r="GI568">
        <v>-0.7555385780259276</v>
      </c>
      <c r="GJ568">
        <v>0.3040222002911829</v>
      </c>
      <c r="GK568">
        <v>-1</v>
      </c>
      <c r="GL568">
        <v>3.6998305</v>
      </c>
      <c r="GM568">
        <v>-0.1690838273921246</v>
      </c>
      <c r="GN568">
        <v>0.03016889523582192</v>
      </c>
      <c r="GO568">
        <v>0</v>
      </c>
      <c r="GP568">
        <v>0</v>
      </c>
      <c r="GQ568">
        <v>2</v>
      </c>
      <c r="GR568" t="s">
        <v>482</v>
      </c>
      <c r="GS568">
        <v>3.13581</v>
      </c>
      <c r="GT568">
        <v>2.69031</v>
      </c>
      <c r="GU568">
        <v>0.185453</v>
      </c>
      <c r="GV568">
        <v>0.189908</v>
      </c>
      <c r="GW568">
        <v>0.107398</v>
      </c>
      <c r="GX568">
        <v>0.0946273</v>
      </c>
      <c r="GY568">
        <v>25889.9</v>
      </c>
      <c r="GZ568">
        <v>25798.2</v>
      </c>
      <c r="HA568">
        <v>29547.1</v>
      </c>
      <c r="HB568">
        <v>29430.4</v>
      </c>
      <c r="HC568">
        <v>34843.8</v>
      </c>
      <c r="HD568">
        <v>35300.1</v>
      </c>
      <c r="HE568">
        <v>41577.6</v>
      </c>
      <c r="HF568">
        <v>41817</v>
      </c>
      <c r="HG568">
        <v>1.92593</v>
      </c>
      <c r="HH568">
        <v>1.87523</v>
      </c>
      <c r="HI568">
        <v>0.0890717</v>
      </c>
      <c r="HJ568">
        <v>0</v>
      </c>
      <c r="HK568">
        <v>28.5456</v>
      </c>
      <c r="HL568">
        <v>999.9</v>
      </c>
      <c r="HM568">
        <v>48.1</v>
      </c>
      <c r="HN568">
        <v>31.3</v>
      </c>
      <c r="HO568">
        <v>24.4221</v>
      </c>
      <c r="HP568">
        <v>62.085</v>
      </c>
      <c r="HQ568">
        <v>25.7011</v>
      </c>
      <c r="HR568">
        <v>1</v>
      </c>
      <c r="HS568">
        <v>0.0740803</v>
      </c>
      <c r="HT568">
        <v>-0.736302</v>
      </c>
      <c r="HU568">
        <v>20.3374</v>
      </c>
      <c r="HV568">
        <v>5.21639</v>
      </c>
      <c r="HW568">
        <v>12.0125</v>
      </c>
      <c r="HX568">
        <v>4.9882</v>
      </c>
      <c r="HY568">
        <v>3.2878</v>
      </c>
      <c r="HZ568">
        <v>9999</v>
      </c>
      <c r="IA568">
        <v>9999</v>
      </c>
      <c r="IB568">
        <v>9999</v>
      </c>
      <c r="IC568">
        <v>999.9</v>
      </c>
      <c r="ID568">
        <v>1.86756</v>
      </c>
      <c r="IE568">
        <v>1.86669</v>
      </c>
      <c r="IF568">
        <v>1.86603</v>
      </c>
      <c r="IG568">
        <v>1.866</v>
      </c>
      <c r="IH568">
        <v>1.86787</v>
      </c>
      <c r="II568">
        <v>1.87027</v>
      </c>
      <c r="IJ568">
        <v>1.86893</v>
      </c>
      <c r="IK568">
        <v>1.87043</v>
      </c>
      <c r="IL568">
        <v>0</v>
      </c>
      <c r="IM568">
        <v>0</v>
      </c>
      <c r="IN568">
        <v>0</v>
      </c>
      <c r="IO568">
        <v>0</v>
      </c>
      <c r="IP568" t="s">
        <v>443</v>
      </c>
      <c r="IQ568" t="s">
        <v>444</v>
      </c>
      <c r="IR568" t="s">
        <v>445</v>
      </c>
      <c r="IS568" t="s">
        <v>445</v>
      </c>
      <c r="IT568" t="s">
        <v>445</v>
      </c>
      <c r="IU568" t="s">
        <v>445</v>
      </c>
      <c r="IV568">
        <v>0</v>
      </c>
      <c r="IW568">
        <v>100</v>
      </c>
      <c r="IX568">
        <v>100</v>
      </c>
      <c r="IY568">
        <v>-0.14</v>
      </c>
      <c r="IZ568">
        <v>0.1552</v>
      </c>
      <c r="JA568">
        <v>0.1520806729546384</v>
      </c>
      <c r="JB568">
        <v>0.0003178419753343253</v>
      </c>
      <c r="JC568">
        <v>-6.012475575984678E-07</v>
      </c>
      <c r="JD568">
        <v>7.594320938325871E-11</v>
      </c>
      <c r="JE568">
        <v>-0.06537213769188976</v>
      </c>
      <c r="JF568">
        <v>-0.002779077146552394</v>
      </c>
      <c r="JG568">
        <v>0.0007843295920201409</v>
      </c>
      <c r="JH568">
        <v>-1.211717912536145E-05</v>
      </c>
      <c r="JI568">
        <v>4</v>
      </c>
      <c r="JJ568">
        <v>2338</v>
      </c>
      <c r="JK568">
        <v>1</v>
      </c>
      <c r="JL568">
        <v>27</v>
      </c>
      <c r="JM568">
        <v>190158.9</v>
      </c>
      <c r="JN568">
        <v>190159</v>
      </c>
      <c r="JO568">
        <v>2.3999</v>
      </c>
      <c r="JP568">
        <v>2.23511</v>
      </c>
      <c r="JQ568">
        <v>1.39648</v>
      </c>
      <c r="JR568">
        <v>2.34863</v>
      </c>
      <c r="JS568">
        <v>1.49536</v>
      </c>
      <c r="JT568">
        <v>2.71362</v>
      </c>
      <c r="JU568">
        <v>36.4343</v>
      </c>
      <c r="JV568">
        <v>24.07</v>
      </c>
      <c r="JW568">
        <v>18</v>
      </c>
      <c r="JX568">
        <v>489.496</v>
      </c>
      <c r="JY568">
        <v>447.621</v>
      </c>
      <c r="JZ568">
        <v>29.1728</v>
      </c>
      <c r="KA568">
        <v>28.5377</v>
      </c>
      <c r="KB568">
        <v>30.0003</v>
      </c>
      <c r="KC568">
        <v>28.3452</v>
      </c>
      <c r="KD568">
        <v>28.2746</v>
      </c>
      <c r="KE568">
        <v>48.125</v>
      </c>
      <c r="KF568">
        <v>21.2823</v>
      </c>
      <c r="KG568">
        <v>51.5223</v>
      </c>
      <c r="KH568">
        <v>29.1711</v>
      </c>
      <c r="KI568">
        <v>1208.87</v>
      </c>
      <c r="KJ568">
        <v>20.6485</v>
      </c>
      <c r="KK568">
        <v>100.982</v>
      </c>
      <c r="KL568">
        <v>100.551</v>
      </c>
    </row>
    <row r="569" spans="1:298">
      <c r="A569">
        <v>553</v>
      </c>
      <c r="B569">
        <v>1758656965.1</v>
      </c>
      <c r="C569">
        <v>15339.09999990463</v>
      </c>
      <c r="D569" t="s">
        <v>1555</v>
      </c>
      <c r="E569" t="s">
        <v>1556</v>
      </c>
      <c r="F569">
        <v>5</v>
      </c>
      <c r="G569" t="s">
        <v>1412</v>
      </c>
      <c r="H569" t="s">
        <v>437</v>
      </c>
      <c r="I569" t="s">
        <v>438</v>
      </c>
      <c r="J569">
        <v>1758656957.314285</v>
      </c>
      <c r="K569">
        <f>(L569)/1000</f>
        <v>0</v>
      </c>
      <c r="L569">
        <f>IF(DQ569, AO569, AI569)</f>
        <v>0</v>
      </c>
      <c r="M569">
        <f>IF(DQ569, AJ569, AH569)</f>
        <v>0</v>
      </c>
      <c r="N569">
        <f>DS569 - IF(AV569&gt;1, M569*DM569*100.0/(AX569), 0)</f>
        <v>0</v>
      </c>
      <c r="O569">
        <f>((U569-K569/2)*N569-M569)/(U569+K569/2)</f>
        <v>0</v>
      </c>
      <c r="P569">
        <f>O569*(DZ569+EA569)/1000.0</f>
        <v>0</v>
      </c>
      <c r="Q569">
        <f>(DS569 - IF(AV569&gt;1, M569*DM569*100.0/(AX569), 0))*(DZ569+EA569)/1000.0</f>
        <v>0</v>
      </c>
      <c r="R569">
        <f>2.0/((1/T569-1/S569)+SIGN(T569)*SQRT((1/T569-1/S569)*(1/T569-1/S569) + 4*DN569/((DN569+1)*(DN569+1))*(2*1/T569*1/S569-1/S569*1/S569)))</f>
        <v>0</v>
      </c>
      <c r="S569">
        <f>IF(LEFT(DO569,1)&lt;&gt;"0",IF(LEFT(DO569,1)="1",3.0,DP569),$D$5+$E$5*(EG569*DZ569/($K$5*1000))+$F$5*(EG569*DZ569/($K$5*1000))*MAX(MIN(DM569,$J$5),$I$5)*MAX(MIN(DM569,$J$5),$I$5)+$G$5*MAX(MIN(DM569,$J$5),$I$5)*(EG569*DZ569/($K$5*1000))+$H$5*(EG569*DZ569/($K$5*1000))*(EG569*DZ569/($K$5*1000)))</f>
        <v>0</v>
      </c>
      <c r="T569">
        <f>K569*(1000-(1000*0.61365*exp(17.502*X569/(240.97+X569))/(DZ569+EA569)+DU569)/2)/(1000*0.61365*exp(17.502*X569/(240.97+X569))/(DZ569+EA569)-DU569)</f>
        <v>0</v>
      </c>
      <c r="U569">
        <f>1/((DN569+1)/(R569/1.6)+1/(S569/1.37)) + DN569/((DN569+1)/(R569/1.6) + DN569/(S569/1.37))</f>
        <v>0</v>
      </c>
      <c r="V569">
        <f>(DI569*DL569)</f>
        <v>0</v>
      </c>
      <c r="W569">
        <f>(EB569+(V569+2*0.95*5.67E-8*(((EB569+$B$7)+273)^4-(EB569+273)^4)-44100*K569)/(1.84*29.3*S569+8*0.95*5.67E-8*(EB569+273)^3))</f>
        <v>0</v>
      </c>
      <c r="X569">
        <f>($C$7*EC569+$D$7*ED569+$E$7*W569)</f>
        <v>0</v>
      </c>
      <c r="Y569">
        <f>0.61365*exp(17.502*X569/(240.97+X569))</f>
        <v>0</v>
      </c>
      <c r="Z569">
        <f>(AA569/AB569*100)</f>
        <v>0</v>
      </c>
      <c r="AA569">
        <f>DU569*(DZ569+EA569)/1000</f>
        <v>0</v>
      </c>
      <c r="AB569">
        <f>0.61365*exp(17.502*EB569/(240.97+EB569))</f>
        <v>0</v>
      </c>
      <c r="AC569">
        <f>(Y569-DU569*(DZ569+EA569)/1000)</f>
        <v>0</v>
      </c>
      <c r="AD569">
        <f>(-K569*44100)</f>
        <v>0</v>
      </c>
      <c r="AE569">
        <f>2*29.3*S569*0.92*(EB569-X569)</f>
        <v>0</v>
      </c>
      <c r="AF569">
        <f>2*0.95*5.67E-8*(((EB569+$B$7)+273)^4-(X569+273)^4)</f>
        <v>0</v>
      </c>
      <c r="AG569">
        <f>V569+AF569+AD569+AE569</f>
        <v>0</v>
      </c>
      <c r="AH569">
        <f>DY569*AV569*(DT569-DS569*(1000-AV569*DV569)/(1000-AV569*DU569))/(100*DM569)</f>
        <v>0</v>
      </c>
      <c r="AI569">
        <f>1000*DY569*AV569*(DU569-DV569)/(100*DM569*(1000-AV569*DU569))</f>
        <v>0</v>
      </c>
      <c r="AJ569">
        <f>(AK569 - AL569 - DZ569*1E3/(8.314*(EB569+273.15)) * AN569/DY569 * AM569) * DY569/(100*DM569) * (1000 - DV569)/1000</f>
        <v>0</v>
      </c>
      <c r="AK569">
        <v>1219.402633123625</v>
      </c>
      <c r="AL569">
        <v>1169.708545454545</v>
      </c>
      <c r="AM569">
        <v>3.424056982338795</v>
      </c>
      <c r="AN569">
        <v>64.96185093379182</v>
      </c>
      <c r="AO569">
        <f>(AQ569 - AP569 + DZ569*1E3/(8.314*(EB569+273.15)) * AS569/DY569 * AR569) * DY569/(100*DM569) * 1000/(1000 - AQ569)</f>
        <v>0</v>
      </c>
      <c r="AP569">
        <v>20.6936383875851</v>
      </c>
      <c r="AQ569">
        <v>24.35804363636362</v>
      </c>
      <c r="AR569">
        <v>-0.0004989173647181026</v>
      </c>
      <c r="AS569">
        <v>107.1775153864374</v>
      </c>
      <c r="AT569">
        <v>0</v>
      </c>
      <c r="AU569">
        <v>0</v>
      </c>
      <c r="AV569">
        <f>IF(AT569*$H$13&gt;=AX569,1.0,(AX569/(AX569-AT569*$H$13)))</f>
        <v>0</v>
      </c>
      <c r="AW569">
        <f>(AV569-1)*100</f>
        <v>0</v>
      </c>
      <c r="AX569">
        <f>MAX(0,($B$13+$C$13*EG569)/(1+$D$13*EG569)*DZ569/(EB569+273)*$E$13)</f>
        <v>0</v>
      </c>
      <c r="AY569" t="s">
        <v>439</v>
      </c>
      <c r="AZ569" t="s">
        <v>439</v>
      </c>
      <c r="BA569">
        <v>0</v>
      </c>
      <c r="BB569">
        <v>0</v>
      </c>
      <c r="BC569">
        <f>1-BA569/BB569</f>
        <v>0</v>
      </c>
      <c r="BD569">
        <v>0</v>
      </c>
      <c r="BE569" t="s">
        <v>439</v>
      </c>
      <c r="BF569" t="s">
        <v>439</v>
      </c>
      <c r="BG569">
        <v>0</v>
      </c>
      <c r="BH569">
        <v>0</v>
      </c>
      <c r="BI569">
        <f>1-BG569/BH569</f>
        <v>0</v>
      </c>
      <c r="BJ569">
        <v>0.5</v>
      </c>
      <c r="BK569">
        <f>DJ569</f>
        <v>0</v>
      </c>
      <c r="BL569">
        <f>M569</f>
        <v>0</v>
      </c>
      <c r="BM569">
        <f>BI569*BJ569*BK569</f>
        <v>0</v>
      </c>
      <c r="BN569">
        <f>(BL569-BD569)/BK569</f>
        <v>0</v>
      </c>
      <c r="BO569">
        <f>(BB569-BH569)/BH569</f>
        <v>0</v>
      </c>
      <c r="BP569">
        <f>BA569/(BC569+BA569/BH569)</f>
        <v>0</v>
      </c>
      <c r="BQ569" t="s">
        <v>439</v>
      </c>
      <c r="BR569">
        <v>0</v>
      </c>
      <c r="BS569">
        <f>IF(BR569&lt;&gt;0, BR569, BP569)</f>
        <v>0</v>
      </c>
      <c r="BT569">
        <f>1-BS569/BH569</f>
        <v>0</v>
      </c>
      <c r="BU569">
        <f>(BH569-BG569)/(BH569-BS569)</f>
        <v>0</v>
      </c>
      <c r="BV569">
        <f>(BB569-BH569)/(BB569-BS569)</f>
        <v>0</v>
      </c>
      <c r="BW569">
        <f>(BH569-BG569)/(BH569-BA569)</f>
        <v>0</v>
      </c>
      <c r="BX569">
        <f>(BB569-BH569)/(BB569-BA569)</f>
        <v>0</v>
      </c>
      <c r="BY569">
        <f>(BU569*BS569/BG569)</f>
        <v>0</v>
      </c>
      <c r="BZ569">
        <f>(1-BY569)</f>
        <v>0</v>
      </c>
      <c r="DI569">
        <f>$B$11*EH569+$C$11*EI569+$F$11*ET569*(1-EW569)</f>
        <v>0</v>
      </c>
      <c r="DJ569">
        <f>DI569*DK569</f>
        <v>0</v>
      </c>
      <c r="DK569">
        <f>($B$11*$D$9+$C$11*$D$9+$F$11*((FG569+EY569)/MAX(FG569+EY569+FH569, 0.1)*$I$9+FH569/MAX(FG569+EY569+FH569, 0.1)*$J$9))/($B$11+$C$11+$F$11)</f>
        <v>0</v>
      </c>
      <c r="DL569">
        <f>($B$11*$K$9+$C$11*$K$9+$F$11*((FG569+EY569)/MAX(FG569+EY569+FH569, 0.1)*$P$9+FH569/MAX(FG569+EY569+FH569, 0.1)*$Q$9))/($B$11+$C$11+$F$11)</f>
        <v>0</v>
      </c>
      <c r="DM569">
        <v>5.36</v>
      </c>
      <c r="DN569">
        <v>0.5</v>
      </c>
      <c r="DO569" t="s">
        <v>440</v>
      </c>
      <c r="DP569">
        <v>2</v>
      </c>
      <c r="DQ569" t="b">
        <v>1</v>
      </c>
      <c r="DR569">
        <v>1758656957.314285</v>
      </c>
      <c r="DS569">
        <v>1116.883214285714</v>
      </c>
      <c r="DT569">
        <v>1178.335</v>
      </c>
      <c r="DU569">
        <v>24.37301785714286</v>
      </c>
      <c r="DV569">
        <v>20.68801428571429</v>
      </c>
      <c r="DW569">
        <v>1117.020714285715</v>
      </c>
      <c r="DX569">
        <v>24.21779642857143</v>
      </c>
      <c r="DY569">
        <v>500.0270714285714</v>
      </c>
      <c r="DZ569">
        <v>90.38448571428572</v>
      </c>
      <c r="EA569">
        <v>0.02998385357142857</v>
      </c>
      <c r="EB569">
        <v>30.59443571428572</v>
      </c>
      <c r="EC569">
        <v>29.996725</v>
      </c>
      <c r="ED569">
        <v>999.9000000000002</v>
      </c>
      <c r="EE569">
        <v>0</v>
      </c>
      <c r="EF569">
        <v>0</v>
      </c>
      <c r="EG569">
        <v>10005.1475</v>
      </c>
      <c r="EH569">
        <v>0</v>
      </c>
      <c r="EI569">
        <v>11.892475</v>
      </c>
      <c r="EJ569">
        <v>-61.4524</v>
      </c>
      <c r="EK569">
        <v>1144.785</v>
      </c>
      <c r="EL569">
        <v>1203.227857142857</v>
      </c>
      <c r="EM569">
        <v>3.685015</v>
      </c>
      <c r="EN569">
        <v>1178.335</v>
      </c>
      <c r="EO569">
        <v>20.68801428571429</v>
      </c>
      <c r="EP569">
        <v>2.202943571428572</v>
      </c>
      <c r="EQ569">
        <v>1.869875357142857</v>
      </c>
      <c r="ER569">
        <v>18.98373571428572</v>
      </c>
      <c r="ES569">
        <v>16.38348214285714</v>
      </c>
      <c r="ET569">
        <v>1999.986785714286</v>
      </c>
      <c r="EU569">
        <v>0.9799977857142855</v>
      </c>
      <c r="EV569">
        <v>0.02000182142857143</v>
      </c>
      <c r="EW569">
        <v>0</v>
      </c>
      <c r="EX569">
        <v>1014.194642857143</v>
      </c>
      <c r="EY569">
        <v>5.00097</v>
      </c>
      <c r="EZ569">
        <v>20526.14642857143</v>
      </c>
      <c r="FA569">
        <v>16707.47142857143</v>
      </c>
      <c r="FB569">
        <v>40.8345</v>
      </c>
      <c r="FC569">
        <v>41.18699999999999</v>
      </c>
      <c r="FD569">
        <v>40.75</v>
      </c>
      <c r="FE569">
        <v>40.75</v>
      </c>
      <c r="FF569">
        <v>41.43699999999999</v>
      </c>
      <c r="FG569">
        <v>1955.078928571428</v>
      </c>
      <c r="FH569">
        <v>39.9</v>
      </c>
      <c r="FI569">
        <v>0</v>
      </c>
      <c r="FJ569">
        <v>1758656966.4</v>
      </c>
      <c r="FK569">
        <v>0</v>
      </c>
      <c r="FL569">
        <v>1014.161153846154</v>
      </c>
      <c r="FM569">
        <v>-1.814358978011142</v>
      </c>
      <c r="FN569">
        <v>-43.34358971354527</v>
      </c>
      <c r="FO569">
        <v>20525.98461538462</v>
      </c>
      <c r="FP569">
        <v>15</v>
      </c>
      <c r="FQ569">
        <v>0</v>
      </c>
      <c r="FR569" t="s">
        <v>441</v>
      </c>
      <c r="FS569">
        <v>1747247426.5</v>
      </c>
      <c r="FT569">
        <v>1747247420.5</v>
      </c>
      <c r="FU569">
        <v>0</v>
      </c>
      <c r="FV569">
        <v>1.027</v>
      </c>
      <c r="FW569">
        <v>0.031</v>
      </c>
      <c r="FX569">
        <v>0.02</v>
      </c>
      <c r="FY569">
        <v>0.05</v>
      </c>
      <c r="FZ569">
        <v>420</v>
      </c>
      <c r="GA569">
        <v>16</v>
      </c>
      <c r="GB569">
        <v>0.01</v>
      </c>
      <c r="GC569">
        <v>0.1</v>
      </c>
      <c r="GD569">
        <v>-61.36792195121951</v>
      </c>
      <c r="GE569">
        <v>-1.433924738676132</v>
      </c>
      <c r="GF569">
        <v>0.1748751045777268</v>
      </c>
      <c r="GG569">
        <v>0</v>
      </c>
      <c r="GH569">
        <v>1014.255</v>
      </c>
      <c r="GI569">
        <v>-1.80825057441339</v>
      </c>
      <c r="GJ569">
        <v>0.3338214563293979</v>
      </c>
      <c r="GK569">
        <v>-1</v>
      </c>
      <c r="GL569">
        <v>3.683889024390244</v>
      </c>
      <c r="GM569">
        <v>-0.02296536585366192</v>
      </c>
      <c r="GN569">
        <v>0.008687321798102991</v>
      </c>
      <c r="GO569">
        <v>1</v>
      </c>
      <c r="GP569">
        <v>1</v>
      </c>
      <c r="GQ569">
        <v>2</v>
      </c>
      <c r="GR569" t="s">
        <v>442</v>
      </c>
      <c r="GS569">
        <v>3.13588</v>
      </c>
      <c r="GT569">
        <v>2.69017</v>
      </c>
      <c r="GU569">
        <v>0.187186</v>
      </c>
      <c r="GV569">
        <v>0.191582</v>
      </c>
      <c r="GW569">
        <v>0.107343</v>
      </c>
      <c r="GX569">
        <v>0.0946393</v>
      </c>
      <c r="GY569">
        <v>25835.1</v>
      </c>
      <c r="GZ569">
        <v>25744.8</v>
      </c>
      <c r="HA569">
        <v>29547.3</v>
      </c>
      <c r="HB569">
        <v>29430.3</v>
      </c>
      <c r="HC569">
        <v>34846.3</v>
      </c>
      <c r="HD569">
        <v>35299.3</v>
      </c>
      <c r="HE569">
        <v>41577.9</v>
      </c>
      <c r="HF569">
        <v>41816.6</v>
      </c>
      <c r="HG569">
        <v>1.92582</v>
      </c>
      <c r="HH569">
        <v>1.87497</v>
      </c>
      <c r="HI569">
        <v>0.08960070000000001</v>
      </c>
      <c r="HJ569">
        <v>0</v>
      </c>
      <c r="HK569">
        <v>28.5433</v>
      </c>
      <c r="HL569">
        <v>999.9</v>
      </c>
      <c r="HM569">
        <v>48.1</v>
      </c>
      <c r="HN569">
        <v>31.4</v>
      </c>
      <c r="HO569">
        <v>24.5611</v>
      </c>
      <c r="HP569">
        <v>62.125</v>
      </c>
      <c r="HQ569">
        <v>25.629</v>
      </c>
      <c r="HR569">
        <v>1</v>
      </c>
      <c r="HS569">
        <v>0.0742683</v>
      </c>
      <c r="HT569">
        <v>-0.720155</v>
      </c>
      <c r="HU569">
        <v>20.3373</v>
      </c>
      <c r="HV569">
        <v>5.21639</v>
      </c>
      <c r="HW569">
        <v>12.0134</v>
      </c>
      <c r="HX569">
        <v>4.9891</v>
      </c>
      <c r="HY569">
        <v>3.28778</v>
      </c>
      <c r="HZ569">
        <v>9999</v>
      </c>
      <c r="IA569">
        <v>9999</v>
      </c>
      <c r="IB569">
        <v>9999</v>
      </c>
      <c r="IC569">
        <v>999.9</v>
      </c>
      <c r="ID569">
        <v>1.86758</v>
      </c>
      <c r="IE569">
        <v>1.86673</v>
      </c>
      <c r="IF569">
        <v>1.866</v>
      </c>
      <c r="IG569">
        <v>1.866</v>
      </c>
      <c r="IH569">
        <v>1.86787</v>
      </c>
      <c r="II569">
        <v>1.87028</v>
      </c>
      <c r="IJ569">
        <v>1.86891</v>
      </c>
      <c r="IK569">
        <v>1.87042</v>
      </c>
      <c r="IL569">
        <v>0</v>
      </c>
      <c r="IM569">
        <v>0</v>
      </c>
      <c r="IN569">
        <v>0</v>
      </c>
      <c r="IO569">
        <v>0</v>
      </c>
      <c r="IP569" t="s">
        <v>443</v>
      </c>
      <c r="IQ569" t="s">
        <v>444</v>
      </c>
      <c r="IR569" t="s">
        <v>445</v>
      </c>
      <c r="IS569" t="s">
        <v>445</v>
      </c>
      <c r="IT569" t="s">
        <v>445</v>
      </c>
      <c r="IU569" t="s">
        <v>445</v>
      </c>
      <c r="IV569">
        <v>0</v>
      </c>
      <c r="IW569">
        <v>100</v>
      </c>
      <c r="IX569">
        <v>100</v>
      </c>
      <c r="IY569">
        <v>-0.15</v>
      </c>
      <c r="IZ569">
        <v>0.155</v>
      </c>
      <c r="JA569">
        <v>0.1520806729546384</v>
      </c>
      <c r="JB569">
        <v>0.0003178419753343253</v>
      </c>
      <c r="JC569">
        <v>-6.012475575984678E-07</v>
      </c>
      <c r="JD569">
        <v>7.594320938325871E-11</v>
      </c>
      <c r="JE569">
        <v>-0.06537213769188976</v>
      </c>
      <c r="JF569">
        <v>-0.002779077146552394</v>
      </c>
      <c r="JG569">
        <v>0.0007843295920201409</v>
      </c>
      <c r="JH569">
        <v>-1.211717912536145E-05</v>
      </c>
      <c r="JI569">
        <v>4</v>
      </c>
      <c r="JJ569">
        <v>2338</v>
      </c>
      <c r="JK569">
        <v>1</v>
      </c>
      <c r="JL569">
        <v>27</v>
      </c>
      <c r="JM569">
        <v>190159</v>
      </c>
      <c r="JN569">
        <v>190159.1</v>
      </c>
      <c r="JO569">
        <v>2.42798</v>
      </c>
      <c r="JP569">
        <v>2.23877</v>
      </c>
      <c r="JQ569">
        <v>1.39648</v>
      </c>
      <c r="JR569">
        <v>2.34985</v>
      </c>
      <c r="JS569">
        <v>1.49536</v>
      </c>
      <c r="JT569">
        <v>2.70752</v>
      </c>
      <c r="JU569">
        <v>36.4343</v>
      </c>
      <c r="JV569">
        <v>24.07</v>
      </c>
      <c r="JW569">
        <v>18</v>
      </c>
      <c r="JX569">
        <v>489.445</v>
      </c>
      <c r="JY569">
        <v>447.481</v>
      </c>
      <c r="JZ569">
        <v>29.175</v>
      </c>
      <c r="KA569">
        <v>28.5407</v>
      </c>
      <c r="KB569">
        <v>30.0003</v>
      </c>
      <c r="KC569">
        <v>28.3467</v>
      </c>
      <c r="KD569">
        <v>28.2766</v>
      </c>
      <c r="KE569">
        <v>48.6334</v>
      </c>
      <c r="KF569">
        <v>21.2823</v>
      </c>
      <c r="KG569">
        <v>51.5223</v>
      </c>
      <c r="KH569">
        <v>29.1712</v>
      </c>
      <c r="KI569">
        <v>1222.24</v>
      </c>
      <c r="KJ569">
        <v>20.6792</v>
      </c>
      <c r="KK569">
        <v>100.983</v>
      </c>
      <c r="KL569">
        <v>100.55</v>
      </c>
    </row>
    <row r="570" spans="1:298">
      <c r="A570">
        <v>554</v>
      </c>
      <c r="B570">
        <v>1758656970.1</v>
      </c>
      <c r="C570">
        <v>15344.09999990463</v>
      </c>
      <c r="D570" t="s">
        <v>1557</v>
      </c>
      <c r="E570" t="s">
        <v>1558</v>
      </c>
      <c r="F570">
        <v>5</v>
      </c>
      <c r="G570" t="s">
        <v>1412</v>
      </c>
      <c r="H570" t="s">
        <v>437</v>
      </c>
      <c r="I570" t="s">
        <v>438</v>
      </c>
      <c r="J570">
        <v>1758656962.6</v>
      </c>
      <c r="K570">
        <f>(L570)/1000</f>
        <v>0</v>
      </c>
      <c r="L570">
        <f>IF(DQ570, AO570, AI570)</f>
        <v>0</v>
      </c>
      <c r="M570">
        <f>IF(DQ570, AJ570, AH570)</f>
        <v>0</v>
      </c>
      <c r="N570">
        <f>DS570 - IF(AV570&gt;1, M570*DM570*100.0/(AX570), 0)</f>
        <v>0</v>
      </c>
      <c r="O570">
        <f>((U570-K570/2)*N570-M570)/(U570+K570/2)</f>
        <v>0</v>
      </c>
      <c r="P570">
        <f>O570*(DZ570+EA570)/1000.0</f>
        <v>0</v>
      </c>
      <c r="Q570">
        <f>(DS570 - IF(AV570&gt;1, M570*DM570*100.0/(AX570), 0))*(DZ570+EA570)/1000.0</f>
        <v>0</v>
      </c>
      <c r="R570">
        <f>2.0/((1/T570-1/S570)+SIGN(T570)*SQRT((1/T570-1/S570)*(1/T570-1/S570) + 4*DN570/((DN570+1)*(DN570+1))*(2*1/T570*1/S570-1/S570*1/S570)))</f>
        <v>0</v>
      </c>
      <c r="S570">
        <f>IF(LEFT(DO570,1)&lt;&gt;"0",IF(LEFT(DO570,1)="1",3.0,DP570),$D$5+$E$5*(EG570*DZ570/($K$5*1000))+$F$5*(EG570*DZ570/($K$5*1000))*MAX(MIN(DM570,$J$5),$I$5)*MAX(MIN(DM570,$J$5),$I$5)+$G$5*MAX(MIN(DM570,$J$5),$I$5)*(EG570*DZ570/($K$5*1000))+$H$5*(EG570*DZ570/($K$5*1000))*(EG570*DZ570/($K$5*1000)))</f>
        <v>0</v>
      </c>
      <c r="T570">
        <f>K570*(1000-(1000*0.61365*exp(17.502*X570/(240.97+X570))/(DZ570+EA570)+DU570)/2)/(1000*0.61365*exp(17.502*X570/(240.97+X570))/(DZ570+EA570)-DU570)</f>
        <v>0</v>
      </c>
      <c r="U570">
        <f>1/((DN570+1)/(R570/1.6)+1/(S570/1.37)) + DN570/((DN570+1)/(R570/1.6) + DN570/(S570/1.37))</f>
        <v>0</v>
      </c>
      <c r="V570">
        <f>(DI570*DL570)</f>
        <v>0</v>
      </c>
      <c r="W570">
        <f>(EB570+(V570+2*0.95*5.67E-8*(((EB570+$B$7)+273)^4-(EB570+273)^4)-44100*K570)/(1.84*29.3*S570+8*0.95*5.67E-8*(EB570+273)^3))</f>
        <v>0</v>
      </c>
      <c r="X570">
        <f>($C$7*EC570+$D$7*ED570+$E$7*W570)</f>
        <v>0</v>
      </c>
      <c r="Y570">
        <f>0.61365*exp(17.502*X570/(240.97+X570))</f>
        <v>0</v>
      </c>
      <c r="Z570">
        <f>(AA570/AB570*100)</f>
        <v>0</v>
      </c>
      <c r="AA570">
        <f>DU570*(DZ570+EA570)/1000</f>
        <v>0</v>
      </c>
      <c r="AB570">
        <f>0.61365*exp(17.502*EB570/(240.97+EB570))</f>
        <v>0</v>
      </c>
      <c r="AC570">
        <f>(Y570-DU570*(DZ570+EA570)/1000)</f>
        <v>0</v>
      </c>
      <c r="AD570">
        <f>(-K570*44100)</f>
        <v>0</v>
      </c>
      <c r="AE570">
        <f>2*29.3*S570*0.92*(EB570-X570)</f>
        <v>0</v>
      </c>
      <c r="AF570">
        <f>2*0.95*5.67E-8*(((EB570+$B$7)+273)^4-(X570+273)^4)</f>
        <v>0</v>
      </c>
      <c r="AG570">
        <f>V570+AF570+AD570+AE570</f>
        <v>0</v>
      </c>
      <c r="AH570">
        <f>DY570*AV570*(DT570-DS570*(1000-AV570*DV570)/(1000-AV570*DU570))/(100*DM570)</f>
        <v>0</v>
      </c>
      <c r="AI570">
        <f>1000*DY570*AV570*(DU570-DV570)/(100*DM570*(1000-AV570*DU570))</f>
        <v>0</v>
      </c>
      <c r="AJ570">
        <f>(AK570 - AL570 - DZ570*1E3/(8.314*(EB570+273.15)) * AN570/DY570 * AM570) * DY570/(100*DM570) * (1000 - DV570)/1000</f>
        <v>0</v>
      </c>
      <c r="AK570">
        <v>1236.558129329419</v>
      </c>
      <c r="AL570">
        <v>1186.834606060606</v>
      </c>
      <c r="AM570">
        <v>3.443367518922322</v>
      </c>
      <c r="AN570">
        <v>64.96185093379182</v>
      </c>
      <c r="AO570">
        <f>(AQ570 - AP570 + DZ570*1E3/(8.314*(EB570+273.15)) * AS570/DY570 * AR570) * DY570/(100*DM570) * 1000/(1000 - AQ570)</f>
        <v>0</v>
      </c>
      <c r="AP570">
        <v>20.69553868592216</v>
      </c>
      <c r="AQ570">
        <v>24.34025030303031</v>
      </c>
      <c r="AR570">
        <v>-0.0003554923691431477</v>
      </c>
      <c r="AS570">
        <v>107.1775153864374</v>
      </c>
      <c r="AT570">
        <v>0</v>
      </c>
      <c r="AU570">
        <v>0</v>
      </c>
      <c r="AV570">
        <f>IF(AT570*$H$13&gt;=AX570,1.0,(AX570/(AX570-AT570*$H$13)))</f>
        <v>0</v>
      </c>
      <c r="AW570">
        <f>(AV570-1)*100</f>
        <v>0</v>
      </c>
      <c r="AX570">
        <f>MAX(0,($B$13+$C$13*EG570)/(1+$D$13*EG570)*DZ570/(EB570+273)*$E$13)</f>
        <v>0</v>
      </c>
      <c r="AY570" t="s">
        <v>439</v>
      </c>
      <c r="AZ570" t="s">
        <v>439</v>
      </c>
      <c r="BA570">
        <v>0</v>
      </c>
      <c r="BB570">
        <v>0</v>
      </c>
      <c r="BC570">
        <f>1-BA570/BB570</f>
        <v>0</v>
      </c>
      <c r="BD570">
        <v>0</v>
      </c>
      <c r="BE570" t="s">
        <v>439</v>
      </c>
      <c r="BF570" t="s">
        <v>439</v>
      </c>
      <c r="BG570">
        <v>0</v>
      </c>
      <c r="BH570">
        <v>0</v>
      </c>
      <c r="BI570">
        <f>1-BG570/BH570</f>
        <v>0</v>
      </c>
      <c r="BJ570">
        <v>0.5</v>
      </c>
      <c r="BK570">
        <f>DJ570</f>
        <v>0</v>
      </c>
      <c r="BL570">
        <f>M570</f>
        <v>0</v>
      </c>
      <c r="BM570">
        <f>BI570*BJ570*BK570</f>
        <v>0</v>
      </c>
      <c r="BN570">
        <f>(BL570-BD570)/BK570</f>
        <v>0</v>
      </c>
      <c r="BO570">
        <f>(BB570-BH570)/BH570</f>
        <v>0</v>
      </c>
      <c r="BP570">
        <f>BA570/(BC570+BA570/BH570)</f>
        <v>0</v>
      </c>
      <c r="BQ570" t="s">
        <v>439</v>
      </c>
      <c r="BR570">
        <v>0</v>
      </c>
      <c r="BS570">
        <f>IF(BR570&lt;&gt;0, BR570, BP570)</f>
        <v>0</v>
      </c>
      <c r="BT570">
        <f>1-BS570/BH570</f>
        <v>0</v>
      </c>
      <c r="BU570">
        <f>(BH570-BG570)/(BH570-BS570)</f>
        <v>0</v>
      </c>
      <c r="BV570">
        <f>(BB570-BH570)/(BB570-BS570)</f>
        <v>0</v>
      </c>
      <c r="BW570">
        <f>(BH570-BG570)/(BH570-BA570)</f>
        <v>0</v>
      </c>
      <c r="BX570">
        <f>(BB570-BH570)/(BB570-BA570)</f>
        <v>0</v>
      </c>
      <c r="BY570">
        <f>(BU570*BS570/BG570)</f>
        <v>0</v>
      </c>
      <c r="BZ570">
        <f>(1-BY570)</f>
        <v>0</v>
      </c>
      <c r="DI570">
        <f>$B$11*EH570+$C$11*EI570+$F$11*ET570*(1-EW570)</f>
        <v>0</v>
      </c>
      <c r="DJ570">
        <f>DI570*DK570</f>
        <v>0</v>
      </c>
      <c r="DK570">
        <f>($B$11*$D$9+$C$11*$D$9+$F$11*((FG570+EY570)/MAX(FG570+EY570+FH570, 0.1)*$I$9+FH570/MAX(FG570+EY570+FH570, 0.1)*$J$9))/($B$11+$C$11+$F$11)</f>
        <v>0</v>
      </c>
      <c r="DL570">
        <f>($B$11*$K$9+$C$11*$K$9+$F$11*((FG570+EY570)/MAX(FG570+EY570+FH570, 0.1)*$P$9+FH570/MAX(FG570+EY570+FH570, 0.1)*$Q$9))/($B$11+$C$11+$F$11)</f>
        <v>0</v>
      </c>
      <c r="DM570">
        <v>5.36</v>
      </c>
      <c r="DN570">
        <v>0.5</v>
      </c>
      <c r="DO570" t="s">
        <v>440</v>
      </c>
      <c r="DP570">
        <v>2</v>
      </c>
      <c r="DQ570" t="b">
        <v>1</v>
      </c>
      <c r="DR570">
        <v>1758656962.6</v>
      </c>
      <c r="DS570">
        <v>1134.532222222222</v>
      </c>
      <c r="DT570">
        <v>1196.067407407407</v>
      </c>
      <c r="DU570">
        <v>24.36393703703704</v>
      </c>
      <c r="DV570">
        <v>20.69283703703703</v>
      </c>
      <c r="DW570">
        <v>1134.681851851852</v>
      </c>
      <c r="DX570">
        <v>24.20885185185185</v>
      </c>
      <c r="DY570">
        <v>499.9855925925926</v>
      </c>
      <c r="DZ570">
        <v>90.38386666666666</v>
      </c>
      <c r="EA570">
        <v>0.02998203703703704</v>
      </c>
      <c r="EB570">
        <v>30.59717407407407</v>
      </c>
      <c r="EC570">
        <v>29.99960740740741</v>
      </c>
      <c r="ED570">
        <v>999.9000000000001</v>
      </c>
      <c r="EE570">
        <v>0</v>
      </c>
      <c r="EF570">
        <v>0</v>
      </c>
      <c r="EG570">
        <v>10002.95444444445</v>
      </c>
      <c r="EH570">
        <v>0</v>
      </c>
      <c r="EI570">
        <v>12.09514814814815</v>
      </c>
      <c r="EJ570">
        <v>-61.53562222222223</v>
      </c>
      <c r="EK570">
        <v>1162.864074074074</v>
      </c>
      <c r="EL570">
        <v>1221.34</v>
      </c>
      <c r="EM570">
        <v>3.671115185185186</v>
      </c>
      <c r="EN570">
        <v>1196.067407407407</v>
      </c>
      <c r="EO570">
        <v>20.69283703703703</v>
      </c>
      <c r="EP570">
        <v>2.202108148148148</v>
      </c>
      <c r="EQ570">
        <v>1.870298888888889</v>
      </c>
      <c r="ER570">
        <v>18.97766296296296</v>
      </c>
      <c r="ES570">
        <v>16.38704074074074</v>
      </c>
      <c r="ET570">
        <v>1999.997407407407</v>
      </c>
      <c r="EU570">
        <v>0.9799979259259258</v>
      </c>
      <c r="EV570">
        <v>0.02000161111111111</v>
      </c>
      <c r="EW570">
        <v>0</v>
      </c>
      <c r="EX570">
        <v>1013.961851851852</v>
      </c>
      <c r="EY570">
        <v>5.00097</v>
      </c>
      <c r="EZ570">
        <v>20521.57777777778</v>
      </c>
      <c r="FA570">
        <v>16707.56666666667</v>
      </c>
      <c r="FB570">
        <v>40.854</v>
      </c>
      <c r="FC570">
        <v>41.18699999999999</v>
      </c>
      <c r="FD570">
        <v>40.75</v>
      </c>
      <c r="FE570">
        <v>40.75918518518519</v>
      </c>
      <c r="FF570">
        <v>41.43699999999999</v>
      </c>
      <c r="FG570">
        <v>1955.091851851852</v>
      </c>
      <c r="FH570">
        <v>39.9</v>
      </c>
      <c r="FI570">
        <v>0</v>
      </c>
      <c r="FJ570">
        <v>1758656971.2</v>
      </c>
      <c r="FK570">
        <v>0</v>
      </c>
      <c r="FL570">
        <v>1013.954230769231</v>
      </c>
      <c r="FM570">
        <v>-3.579829064605712</v>
      </c>
      <c r="FN570">
        <v>-57.58290600963572</v>
      </c>
      <c r="FO570">
        <v>20521.62692307692</v>
      </c>
      <c r="FP570">
        <v>15</v>
      </c>
      <c r="FQ570">
        <v>0</v>
      </c>
      <c r="FR570" t="s">
        <v>441</v>
      </c>
      <c r="FS570">
        <v>1747247426.5</v>
      </c>
      <c r="FT570">
        <v>1747247420.5</v>
      </c>
      <c r="FU570">
        <v>0</v>
      </c>
      <c r="FV570">
        <v>1.027</v>
      </c>
      <c r="FW570">
        <v>0.031</v>
      </c>
      <c r="FX570">
        <v>0.02</v>
      </c>
      <c r="FY570">
        <v>0.05</v>
      </c>
      <c r="FZ570">
        <v>420</v>
      </c>
      <c r="GA570">
        <v>16</v>
      </c>
      <c r="GB570">
        <v>0.01</v>
      </c>
      <c r="GC570">
        <v>0.1</v>
      </c>
      <c r="GD570">
        <v>-61.47197804878049</v>
      </c>
      <c r="GE570">
        <v>-1.139322648083712</v>
      </c>
      <c r="GF570">
        <v>0.1488720542698806</v>
      </c>
      <c r="GG570">
        <v>0</v>
      </c>
      <c r="GH570">
        <v>1014.087941176471</v>
      </c>
      <c r="GI570">
        <v>-2.452100839643189</v>
      </c>
      <c r="GJ570">
        <v>0.3814506321597669</v>
      </c>
      <c r="GK570">
        <v>-1</v>
      </c>
      <c r="GL570">
        <v>3.679702195121951</v>
      </c>
      <c r="GM570">
        <v>-0.1292889198606255</v>
      </c>
      <c r="GN570">
        <v>0.01424504954869777</v>
      </c>
      <c r="GO570">
        <v>0</v>
      </c>
      <c r="GP570">
        <v>0</v>
      </c>
      <c r="GQ570">
        <v>2</v>
      </c>
      <c r="GR570" t="s">
        <v>482</v>
      </c>
      <c r="GS570">
        <v>3.13573</v>
      </c>
      <c r="GT570">
        <v>2.69028</v>
      </c>
      <c r="GU570">
        <v>0.188905</v>
      </c>
      <c r="GV570">
        <v>0.19325</v>
      </c>
      <c r="GW570">
        <v>0.107286</v>
      </c>
      <c r="GX570">
        <v>0.09468790000000001</v>
      </c>
      <c r="GY570">
        <v>25780.4</v>
      </c>
      <c r="GZ570">
        <v>25691.7</v>
      </c>
      <c r="HA570">
        <v>29547.4</v>
      </c>
      <c r="HB570">
        <v>29430.4</v>
      </c>
      <c r="HC570">
        <v>34848.7</v>
      </c>
      <c r="HD570">
        <v>35297.6</v>
      </c>
      <c r="HE570">
        <v>41578.1</v>
      </c>
      <c r="HF570">
        <v>41816.8</v>
      </c>
      <c r="HG570">
        <v>1.92575</v>
      </c>
      <c r="HH570">
        <v>1.87555</v>
      </c>
      <c r="HI570">
        <v>0.0893399</v>
      </c>
      <c r="HJ570">
        <v>0</v>
      </c>
      <c r="HK570">
        <v>28.5433</v>
      </c>
      <c r="HL570">
        <v>999.9</v>
      </c>
      <c r="HM570">
        <v>48.1</v>
      </c>
      <c r="HN570">
        <v>31.3</v>
      </c>
      <c r="HO570">
        <v>24.4229</v>
      </c>
      <c r="HP570">
        <v>62.165</v>
      </c>
      <c r="HQ570">
        <v>25.8373</v>
      </c>
      <c r="HR570">
        <v>1</v>
      </c>
      <c r="HS570">
        <v>0.0745808</v>
      </c>
      <c r="HT570">
        <v>-0.703396</v>
      </c>
      <c r="HU570">
        <v>20.3374</v>
      </c>
      <c r="HV570">
        <v>5.21564</v>
      </c>
      <c r="HW570">
        <v>12.0135</v>
      </c>
      <c r="HX570">
        <v>4.98865</v>
      </c>
      <c r="HY570">
        <v>3.28785</v>
      </c>
      <c r="HZ570">
        <v>9999</v>
      </c>
      <c r="IA570">
        <v>9999</v>
      </c>
      <c r="IB570">
        <v>9999</v>
      </c>
      <c r="IC570">
        <v>999.9</v>
      </c>
      <c r="ID570">
        <v>1.86757</v>
      </c>
      <c r="IE570">
        <v>1.86673</v>
      </c>
      <c r="IF570">
        <v>1.86601</v>
      </c>
      <c r="IG570">
        <v>1.866</v>
      </c>
      <c r="IH570">
        <v>1.86784</v>
      </c>
      <c r="II570">
        <v>1.87028</v>
      </c>
      <c r="IJ570">
        <v>1.86892</v>
      </c>
      <c r="IK570">
        <v>1.87042</v>
      </c>
      <c r="IL570">
        <v>0</v>
      </c>
      <c r="IM570">
        <v>0</v>
      </c>
      <c r="IN570">
        <v>0</v>
      </c>
      <c r="IO570">
        <v>0</v>
      </c>
      <c r="IP570" t="s">
        <v>443</v>
      </c>
      <c r="IQ570" t="s">
        <v>444</v>
      </c>
      <c r="IR570" t="s">
        <v>445</v>
      </c>
      <c r="IS570" t="s">
        <v>445</v>
      </c>
      <c r="IT570" t="s">
        <v>445</v>
      </c>
      <c r="IU570" t="s">
        <v>445</v>
      </c>
      <c r="IV570">
        <v>0</v>
      </c>
      <c r="IW570">
        <v>100</v>
      </c>
      <c r="IX570">
        <v>100</v>
      </c>
      <c r="IY570">
        <v>-0.17</v>
      </c>
      <c r="IZ570">
        <v>0.1548</v>
      </c>
      <c r="JA570">
        <v>0.1520806729546384</v>
      </c>
      <c r="JB570">
        <v>0.0003178419753343253</v>
      </c>
      <c r="JC570">
        <v>-6.012475575984678E-07</v>
      </c>
      <c r="JD570">
        <v>7.594320938325871E-11</v>
      </c>
      <c r="JE570">
        <v>-0.06537213769188976</v>
      </c>
      <c r="JF570">
        <v>-0.002779077146552394</v>
      </c>
      <c r="JG570">
        <v>0.0007843295920201409</v>
      </c>
      <c r="JH570">
        <v>-1.211717912536145E-05</v>
      </c>
      <c r="JI570">
        <v>4</v>
      </c>
      <c r="JJ570">
        <v>2338</v>
      </c>
      <c r="JK570">
        <v>1</v>
      </c>
      <c r="JL570">
        <v>27</v>
      </c>
      <c r="JM570">
        <v>190159.1</v>
      </c>
      <c r="JN570">
        <v>190159.2</v>
      </c>
      <c r="JO570">
        <v>2.45361</v>
      </c>
      <c r="JP570">
        <v>2.24487</v>
      </c>
      <c r="JQ570">
        <v>1.39771</v>
      </c>
      <c r="JR570">
        <v>2.34985</v>
      </c>
      <c r="JS570">
        <v>1.49536</v>
      </c>
      <c r="JT570">
        <v>2.66357</v>
      </c>
      <c r="JU570">
        <v>36.4343</v>
      </c>
      <c r="JV570">
        <v>24.0612</v>
      </c>
      <c r="JW570">
        <v>18</v>
      </c>
      <c r="JX570">
        <v>489.418</v>
      </c>
      <c r="JY570">
        <v>447.85</v>
      </c>
      <c r="JZ570">
        <v>29.174</v>
      </c>
      <c r="KA570">
        <v>28.5435</v>
      </c>
      <c r="KB570">
        <v>30.0003</v>
      </c>
      <c r="KC570">
        <v>28.3492</v>
      </c>
      <c r="KD570">
        <v>28.2784</v>
      </c>
      <c r="KE570">
        <v>49.2017</v>
      </c>
      <c r="KF570">
        <v>21.2823</v>
      </c>
      <c r="KG570">
        <v>51.9599</v>
      </c>
      <c r="KH570">
        <v>29.1663</v>
      </c>
      <c r="KI570">
        <v>1242.28</v>
      </c>
      <c r="KJ570">
        <v>20.7157</v>
      </c>
      <c r="KK570">
        <v>100.983</v>
      </c>
      <c r="KL570">
        <v>100.551</v>
      </c>
    </row>
    <row r="571" spans="1:298">
      <c r="A571">
        <v>555</v>
      </c>
      <c r="B571">
        <v>1758656975.1</v>
      </c>
      <c r="C571">
        <v>15349.09999990463</v>
      </c>
      <c r="D571" t="s">
        <v>1559</v>
      </c>
      <c r="E571" t="s">
        <v>1560</v>
      </c>
      <c r="F571">
        <v>5</v>
      </c>
      <c r="G571" t="s">
        <v>1412</v>
      </c>
      <c r="H571" t="s">
        <v>437</v>
      </c>
      <c r="I571" t="s">
        <v>438</v>
      </c>
      <c r="J571">
        <v>1758656967.314285</v>
      </c>
      <c r="K571">
        <f>(L571)/1000</f>
        <v>0</v>
      </c>
      <c r="L571">
        <f>IF(DQ571, AO571, AI571)</f>
        <v>0</v>
      </c>
      <c r="M571">
        <f>IF(DQ571, AJ571, AH571)</f>
        <v>0</v>
      </c>
      <c r="N571">
        <f>DS571 - IF(AV571&gt;1, M571*DM571*100.0/(AX571), 0)</f>
        <v>0</v>
      </c>
      <c r="O571">
        <f>((U571-K571/2)*N571-M571)/(U571+K571/2)</f>
        <v>0</v>
      </c>
      <c r="P571">
        <f>O571*(DZ571+EA571)/1000.0</f>
        <v>0</v>
      </c>
      <c r="Q571">
        <f>(DS571 - IF(AV571&gt;1, M571*DM571*100.0/(AX571), 0))*(DZ571+EA571)/1000.0</f>
        <v>0</v>
      </c>
      <c r="R571">
        <f>2.0/((1/T571-1/S571)+SIGN(T571)*SQRT((1/T571-1/S571)*(1/T571-1/S571) + 4*DN571/((DN571+1)*(DN571+1))*(2*1/T571*1/S571-1/S571*1/S571)))</f>
        <v>0</v>
      </c>
      <c r="S571">
        <f>IF(LEFT(DO571,1)&lt;&gt;"0",IF(LEFT(DO571,1)="1",3.0,DP571),$D$5+$E$5*(EG571*DZ571/($K$5*1000))+$F$5*(EG571*DZ571/($K$5*1000))*MAX(MIN(DM571,$J$5),$I$5)*MAX(MIN(DM571,$J$5),$I$5)+$G$5*MAX(MIN(DM571,$J$5),$I$5)*(EG571*DZ571/($K$5*1000))+$H$5*(EG571*DZ571/($K$5*1000))*(EG571*DZ571/($K$5*1000)))</f>
        <v>0</v>
      </c>
      <c r="T571">
        <f>K571*(1000-(1000*0.61365*exp(17.502*X571/(240.97+X571))/(DZ571+EA571)+DU571)/2)/(1000*0.61365*exp(17.502*X571/(240.97+X571))/(DZ571+EA571)-DU571)</f>
        <v>0</v>
      </c>
      <c r="U571">
        <f>1/((DN571+1)/(R571/1.6)+1/(S571/1.37)) + DN571/((DN571+1)/(R571/1.6) + DN571/(S571/1.37))</f>
        <v>0</v>
      </c>
      <c r="V571">
        <f>(DI571*DL571)</f>
        <v>0</v>
      </c>
      <c r="W571">
        <f>(EB571+(V571+2*0.95*5.67E-8*(((EB571+$B$7)+273)^4-(EB571+273)^4)-44100*K571)/(1.84*29.3*S571+8*0.95*5.67E-8*(EB571+273)^3))</f>
        <v>0</v>
      </c>
      <c r="X571">
        <f>($C$7*EC571+$D$7*ED571+$E$7*W571)</f>
        <v>0</v>
      </c>
      <c r="Y571">
        <f>0.61365*exp(17.502*X571/(240.97+X571))</f>
        <v>0</v>
      </c>
      <c r="Z571">
        <f>(AA571/AB571*100)</f>
        <v>0</v>
      </c>
      <c r="AA571">
        <f>DU571*(DZ571+EA571)/1000</f>
        <v>0</v>
      </c>
      <c r="AB571">
        <f>0.61365*exp(17.502*EB571/(240.97+EB571))</f>
        <v>0</v>
      </c>
      <c r="AC571">
        <f>(Y571-DU571*(DZ571+EA571)/1000)</f>
        <v>0</v>
      </c>
      <c r="AD571">
        <f>(-K571*44100)</f>
        <v>0</v>
      </c>
      <c r="AE571">
        <f>2*29.3*S571*0.92*(EB571-X571)</f>
        <v>0</v>
      </c>
      <c r="AF571">
        <f>2*0.95*5.67E-8*(((EB571+$B$7)+273)^4-(X571+273)^4)</f>
        <v>0</v>
      </c>
      <c r="AG571">
        <f>V571+AF571+AD571+AE571</f>
        <v>0</v>
      </c>
      <c r="AH571">
        <f>DY571*AV571*(DT571-DS571*(1000-AV571*DV571)/(1000-AV571*DU571))/(100*DM571)</f>
        <v>0</v>
      </c>
      <c r="AI571">
        <f>1000*DY571*AV571*(DU571-DV571)/(100*DM571*(1000-AV571*DU571))</f>
        <v>0</v>
      </c>
      <c r="AJ571">
        <f>(AK571 - AL571 - DZ571*1E3/(8.314*(EB571+273.15)) * AN571/DY571 * AM571) * DY571/(100*DM571) * (1000 - DV571)/1000</f>
        <v>0</v>
      </c>
      <c r="AK571">
        <v>1253.515890146928</v>
      </c>
      <c r="AL571">
        <v>1203.720363636364</v>
      </c>
      <c r="AM571">
        <v>3.371594809208302</v>
      </c>
      <c r="AN571">
        <v>64.96185093379182</v>
      </c>
      <c r="AO571">
        <f>(AQ571 - AP571 + DZ571*1E3/(8.314*(EB571+273.15)) * AS571/DY571 * AR571) * DY571/(100*DM571) * 1000/(1000 - AQ571)</f>
        <v>0</v>
      </c>
      <c r="AP571">
        <v>20.74159759645044</v>
      </c>
      <c r="AQ571">
        <v>24.33484363636364</v>
      </c>
      <c r="AR571">
        <v>-1.462443341455198E-05</v>
      </c>
      <c r="AS571">
        <v>107.1775153864374</v>
      </c>
      <c r="AT571">
        <v>0</v>
      </c>
      <c r="AU571">
        <v>0</v>
      </c>
      <c r="AV571">
        <f>IF(AT571*$H$13&gt;=AX571,1.0,(AX571/(AX571-AT571*$H$13)))</f>
        <v>0</v>
      </c>
      <c r="AW571">
        <f>(AV571-1)*100</f>
        <v>0</v>
      </c>
      <c r="AX571">
        <f>MAX(0,($B$13+$C$13*EG571)/(1+$D$13*EG571)*DZ571/(EB571+273)*$E$13)</f>
        <v>0</v>
      </c>
      <c r="AY571" t="s">
        <v>439</v>
      </c>
      <c r="AZ571" t="s">
        <v>439</v>
      </c>
      <c r="BA571">
        <v>0</v>
      </c>
      <c r="BB571">
        <v>0</v>
      </c>
      <c r="BC571">
        <f>1-BA571/BB571</f>
        <v>0</v>
      </c>
      <c r="BD571">
        <v>0</v>
      </c>
      <c r="BE571" t="s">
        <v>439</v>
      </c>
      <c r="BF571" t="s">
        <v>439</v>
      </c>
      <c r="BG571">
        <v>0</v>
      </c>
      <c r="BH571">
        <v>0</v>
      </c>
      <c r="BI571">
        <f>1-BG571/BH571</f>
        <v>0</v>
      </c>
      <c r="BJ571">
        <v>0.5</v>
      </c>
      <c r="BK571">
        <f>DJ571</f>
        <v>0</v>
      </c>
      <c r="BL571">
        <f>M571</f>
        <v>0</v>
      </c>
      <c r="BM571">
        <f>BI571*BJ571*BK571</f>
        <v>0</v>
      </c>
      <c r="BN571">
        <f>(BL571-BD571)/BK571</f>
        <v>0</v>
      </c>
      <c r="BO571">
        <f>(BB571-BH571)/BH571</f>
        <v>0</v>
      </c>
      <c r="BP571">
        <f>BA571/(BC571+BA571/BH571)</f>
        <v>0</v>
      </c>
      <c r="BQ571" t="s">
        <v>439</v>
      </c>
      <c r="BR571">
        <v>0</v>
      </c>
      <c r="BS571">
        <f>IF(BR571&lt;&gt;0, BR571, BP571)</f>
        <v>0</v>
      </c>
      <c r="BT571">
        <f>1-BS571/BH571</f>
        <v>0</v>
      </c>
      <c r="BU571">
        <f>(BH571-BG571)/(BH571-BS571)</f>
        <v>0</v>
      </c>
      <c r="BV571">
        <f>(BB571-BH571)/(BB571-BS571)</f>
        <v>0</v>
      </c>
      <c r="BW571">
        <f>(BH571-BG571)/(BH571-BA571)</f>
        <v>0</v>
      </c>
      <c r="BX571">
        <f>(BB571-BH571)/(BB571-BA571)</f>
        <v>0</v>
      </c>
      <c r="BY571">
        <f>(BU571*BS571/BG571)</f>
        <v>0</v>
      </c>
      <c r="BZ571">
        <f>(1-BY571)</f>
        <v>0</v>
      </c>
      <c r="DI571">
        <f>$B$11*EH571+$C$11*EI571+$F$11*ET571*(1-EW571)</f>
        <v>0</v>
      </c>
      <c r="DJ571">
        <f>DI571*DK571</f>
        <v>0</v>
      </c>
      <c r="DK571">
        <f>($B$11*$D$9+$C$11*$D$9+$F$11*((FG571+EY571)/MAX(FG571+EY571+FH571, 0.1)*$I$9+FH571/MAX(FG571+EY571+FH571, 0.1)*$J$9))/($B$11+$C$11+$F$11)</f>
        <v>0</v>
      </c>
      <c r="DL571">
        <f>($B$11*$K$9+$C$11*$K$9+$F$11*((FG571+EY571)/MAX(FG571+EY571+FH571, 0.1)*$P$9+FH571/MAX(FG571+EY571+FH571, 0.1)*$Q$9))/($B$11+$C$11+$F$11)</f>
        <v>0</v>
      </c>
      <c r="DM571">
        <v>5.36</v>
      </c>
      <c r="DN571">
        <v>0.5</v>
      </c>
      <c r="DO571" t="s">
        <v>440</v>
      </c>
      <c r="DP571">
        <v>2</v>
      </c>
      <c r="DQ571" t="b">
        <v>1</v>
      </c>
      <c r="DR571">
        <v>1758656967.314285</v>
      </c>
      <c r="DS571">
        <v>1150.248214285714</v>
      </c>
      <c r="DT571">
        <v>1211.82</v>
      </c>
      <c r="DU571">
        <v>24.35025</v>
      </c>
      <c r="DV571">
        <v>20.70793928571428</v>
      </c>
      <c r="DW571">
        <v>1150.410357142857</v>
      </c>
      <c r="DX571">
        <v>24.19536071428572</v>
      </c>
      <c r="DY571">
        <v>499.9899642857143</v>
      </c>
      <c r="DZ571">
        <v>90.38348928571429</v>
      </c>
      <c r="EA571">
        <v>0.02998791428571428</v>
      </c>
      <c r="EB571">
        <v>30.59862857142858</v>
      </c>
      <c r="EC571">
        <v>30.00247857142857</v>
      </c>
      <c r="ED571">
        <v>999.9000000000002</v>
      </c>
      <c r="EE571">
        <v>0</v>
      </c>
      <c r="EF571">
        <v>0</v>
      </c>
      <c r="EG571">
        <v>10000.66964285714</v>
      </c>
      <c r="EH571">
        <v>0</v>
      </c>
      <c r="EI571">
        <v>12.27909285714285</v>
      </c>
      <c r="EJ571">
        <v>-61.57284642857144</v>
      </c>
      <c r="EK571">
        <v>1178.955</v>
      </c>
      <c r="EL571">
        <v>1237.445357142857</v>
      </c>
      <c r="EM571">
        <v>3.6423275</v>
      </c>
      <c r="EN571">
        <v>1211.82</v>
      </c>
      <c r="EO571">
        <v>20.70793928571428</v>
      </c>
      <c r="EP571">
        <v>2.200861428571428</v>
      </c>
      <c r="EQ571">
        <v>1.871655</v>
      </c>
      <c r="ER571">
        <v>18.96859285714286</v>
      </c>
      <c r="ES571">
        <v>16.39842142857143</v>
      </c>
      <c r="ET571">
        <v>1999.988214285714</v>
      </c>
      <c r="EU571">
        <v>0.9799979285714284</v>
      </c>
      <c r="EV571">
        <v>0.02000160714285714</v>
      </c>
      <c r="EW571">
        <v>0</v>
      </c>
      <c r="EX571">
        <v>1013.5975</v>
      </c>
      <c r="EY571">
        <v>5.00097</v>
      </c>
      <c r="EZ571">
        <v>20514.925</v>
      </c>
      <c r="FA571">
        <v>16707.48571428571</v>
      </c>
      <c r="FB571">
        <v>40.86825</v>
      </c>
      <c r="FC571">
        <v>41.18699999999999</v>
      </c>
      <c r="FD571">
        <v>40.75442857142857</v>
      </c>
      <c r="FE571">
        <v>40.75885714285715</v>
      </c>
      <c r="FF571">
        <v>41.43699999999999</v>
      </c>
      <c r="FG571">
        <v>1955.085714285714</v>
      </c>
      <c r="FH571">
        <v>39.9</v>
      </c>
      <c r="FI571">
        <v>0</v>
      </c>
      <c r="FJ571">
        <v>1758656976.6</v>
      </c>
      <c r="FK571">
        <v>0</v>
      </c>
      <c r="FL571">
        <v>1013.5224</v>
      </c>
      <c r="FM571">
        <v>-5.259230778517444</v>
      </c>
      <c r="FN571">
        <v>-111.2846155211766</v>
      </c>
      <c r="FO571">
        <v>20513.628</v>
      </c>
      <c r="FP571">
        <v>15</v>
      </c>
      <c r="FQ571">
        <v>0</v>
      </c>
      <c r="FR571" t="s">
        <v>441</v>
      </c>
      <c r="FS571">
        <v>1747247426.5</v>
      </c>
      <c r="FT571">
        <v>1747247420.5</v>
      </c>
      <c r="FU571">
        <v>0</v>
      </c>
      <c r="FV571">
        <v>1.027</v>
      </c>
      <c r="FW571">
        <v>0.031</v>
      </c>
      <c r="FX571">
        <v>0.02</v>
      </c>
      <c r="FY571">
        <v>0.05</v>
      </c>
      <c r="FZ571">
        <v>420</v>
      </c>
      <c r="GA571">
        <v>16</v>
      </c>
      <c r="GB571">
        <v>0.01</v>
      </c>
      <c r="GC571">
        <v>0.1</v>
      </c>
      <c r="GD571">
        <v>-61.5387775</v>
      </c>
      <c r="GE571">
        <v>-0.4713692307691771</v>
      </c>
      <c r="GF571">
        <v>0.08736004661027852</v>
      </c>
      <c r="GG571">
        <v>0</v>
      </c>
      <c r="GH571">
        <v>1013.780294117647</v>
      </c>
      <c r="GI571">
        <v>-3.952788384496356</v>
      </c>
      <c r="GJ571">
        <v>0.4755893266384862</v>
      </c>
      <c r="GK571">
        <v>-1</v>
      </c>
      <c r="GL571">
        <v>3.656759</v>
      </c>
      <c r="GM571">
        <v>-0.3281900938086471</v>
      </c>
      <c r="GN571">
        <v>0.03338040920959478</v>
      </c>
      <c r="GO571">
        <v>0</v>
      </c>
      <c r="GP571">
        <v>0</v>
      </c>
      <c r="GQ571">
        <v>2</v>
      </c>
      <c r="GR571" t="s">
        <v>482</v>
      </c>
      <c r="GS571">
        <v>3.13566</v>
      </c>
      <c r="GT571">
        <v>2.69059</v>
      </c>
      <c r="GU571">
        <v>0.190589</v>
      </c>
      <c r="GV571">
        <v>0.194896</v>
      </c>
      <c r="GW571">
        <v>0.107274</v>
      </c>
      <c r="GX571">
        <v>0.0948104</v>
      </c>
      <c r="GY571">
        <v>25726.9</v>
      </c>
      <c r="GZ571">
        <v>25639.2</v>
      </c>
      <c r="HA571">
        <v>29547.5</v>
      </c>
      <c r="HB571">
        <v>29430.4</v>
      </c>
      <c r="HC571">
        <v>34849.3</v>
      </c>
      <c r="HD571">
        <v>35292.6</v>
      </c>
      <c r="HE571">
        <v>41578.1</v>
      </c>
      <c r="HF571">
        <v>41816.5</v>
      </c>
      <c r="HG571">
        <v>1.92555</v>
      </c>
      <c r="HH571">
        <v>1.87535</v>
      </c>
      <c r="HI571">
        <v>0.0903755</v>
      </c>
      <c r="HJ571">
        <v>0</v>
      </c>
      <c r="HK571">
        <v>28.5447</v>
      </c>
      <c r="HL571">
        <v>999.9</v>
      </c>
      <c r="HM571">
        <v>48.1</v>
      </c>
      <c r="HN571">
        <v>31.3</v>
      </c>
      <c r="HO571">
        <v>24.4219</v>
      </c>
      <c r="HP571">
        <v>61.935</v>
      </c>
      <c r="HQ571">
        <v>25.7652</v>
      </c>
      <c r="HR571">
        <v>1</v>
      </c>
      <c r="HS571">
        <v>0.074685</v>
      </c>
      <c r="HT571">
        <v>-0.689981</v>
      </c>
      <c r="HU571">
        <v>20.3373</v>
      </c>
      <c r="HV571">
        <v>5.21519</v>
      </c>
      <c r="HW571">
        <v>12.0131</v>
      </c>
      <c r="HX571">
        <v>4.9886</v>
      </c>
      <c r="HY571">
        <v>3.2879</v>
      </c>
      <c r="HZ571">
        <v>9999</v>
      </c>
      <c r="IA571">
        <v>9999</v>
      </c>
      <c r="IB571">
        <v>9999</v>
      </c>
      <c r="IC571">
        <v>999.9</v>
      </c>
      <c r="ID571">
        <v>1.86754</v>
      </c>
      <c r="IE571">
        <v>1.86669</v>
      </c>
      <c r="IF571">
        <v>1.86603</v>
      </c>
      <c r="IG571">
        <v>1.866</v>
      </c>
      <c r="IH571">
        <v>1.86784</v>
      </c>
      <c r="II571">
        <v>1.87029</v>
      </c>
      <c r="IJ571">
        <v>1.86894</v>
      </c>
      <c r="IK571">
        <v>1.87043</v>
      </c>
      <c r="IL571">
        <v>0</v>
      </c>
      <c r="IM571">
        <v>0</v>
      </c>
      <c r="IN571">
        <v>0</v>
      </c>
      <c r="IO571">
        <v>0</v>
      </c>
      <c r="IP571" t="s">
        <v>443</v>
      </c>
      <c r="IQ571" t="s">
        <v>444</v>
      </c>
      <c r="IR571" t="s">
        <v>445</v>
      </c>
      <c r="IS571" t="s">
        <v>445</v>
      </c>
      <c r="IT571" t="s">
        <v>445</v>
      </c>
      <c r="IU571" t="s">
        <v>445</v>
      </c>
      <c r="IV571">
        <v>0</v>
      </c>
      <c r="IW571">
        <v>100</v>
      </c>
      <c r="IX571">
        <v>100</v>
      </c>
      <c r="IY571">
        <v>-0.18</v>
      </c>
      <c r="IZ571">
        <v>0.1547</v>
      </c>
      <c r="JA571">
        <v>0.1520806729546384</v>
      </c>
      <c r="JB571">
        <v>0.0003178419753343253</v>
      </c>
      <c r="JC571">
        <v>-6.012475575984678E-07</v>
      </c>
      <c r="JD571">
        <v>7.594320938325871E-11</v>
      </c>
      <c r="JE571">
        <v>-0.06537213769188976</v>
      </c>
      <c r="JF571">
        <v>-0.002779077146552394</v>
      </c>
      <c r="JG571">
        <v>0.0007843295920201409</v>
      </c>
      <c r="JH571">
        <v>-1.211717912536145E-05</v>
      </c>
      <c r="JI571">
        <v>4</v>
      </c>
      <c r="JJ571">
        <v>2338</v>
      </c>
      <c r="JK571">
        <v>1</v>
      </c>
      <c r="JL571">
        <v>27</v>
      </c>
      <c r="JM571">
        <v>190159.1</v>
      </c>
      <c r="JN571">
        <v>190159.2</v>
      </c>
      <c r="JO571">
        <v>2.48169</v>
      </c>
      <c r="JP571">
        <v>2.23755</v>
      </c>
      <c r="JQ571">
        <v>1.39648</v>
      </c>
      <c r="JR571">
        <v>2.34985</v>
      </c>
      <c r="JS571">
        <v>1.49536</v>
      </c>
      <c r="JT571">
        <v>2.59155</v>
      </c>
      <c r="JU571">
        <v>36.4343</v>
      </c>
      <c r="JV571">
        <v>24.07</v>
      </c>
      <c r="JW571">
        <v>18</v>
      </c>
      <c r="JX571">
        <v>489.311</v>
      </c>
      <c r="JY571">
        <v>447.745</v>
      </c>
      <c r="JZ571">
        <v>29.1684</v>
      </c>
      <c r="KA571">
        <v>28.546</v>
      </c>
      <c r="KB571">
        <v>30.0003</v>
      </c>
      <c r="KC571">
        <v>28.3516</v>
      </c>
      <c r="KD571">
        <v>28.2807</v>
      </c>
      <c r="KE571">
        <v>49.7069</v>
      </c>
      <c r="KF571">
        <v>21.2823</v>
      </c>
      <c r="KG571">
        <v>51.9599</v>
      </c>
      <c r="KH571">
        <v>29.1636</v>
      </c>
      <c r="KI571">
        <v>1255.65</v>
      </c>
      <c r="KJ571">
        <v>20.7385</v>
      </c>
      <c r="KK571">
        <v>100.983</v>
      </c>
      <c r="KL571">
        <v>100.55</v>
      </c>
    </row>
    <row r="572" spans="1:298">
      <c r="A572">
        <v>556</v>
      </c>
      <c r="B572">
        <v>1758656980.1</v>
      </c>
      <c r="C572">
        <v>15354.09999990463</v>
      </c>
      <c r="D572" t="s">
        <v>1561</v>
      </c>
      <c r="E572" t="s">
        <v>1562</v>
      </c>
      <c r="F572">
        <v>5</v>
      </c>
      <c r="G572" t="s">
        <v>1412</v>
      </c>
      <c r="H572" t="s">
        <v>437</v>
      </c>
      <c r="I572" t="s">
        <v>438</v>
      </c>
      <c r="J572">
        <v>1758656972.6</v>
      </c>
      <c r="K572">
        <f>(L572)/1000</f>
        <v>0</v>
      </c>
      <c r="L572">
        <f>IF(DQ572, AO572, AI572)</f>
        <v>0</v>
      </c>
      <c r="M572">
        <f>IF(DQ572, AJ572, AH572)</f>
        <v>0</v>
      </c>
      <c r="N572">
        <f>DS572 - IF(AV572&gt;1, M572*DM572*100.0/(AX572), 0)</f>
        <v>0</v>
      </c>
      <c r="O572">
        <f>((U572-K572/2)*N572-M572)/(U572+K572/2)</f>
        <v>0</v>
      </c>
      <c r="P572">
        <f>O572*(DZ572+EA572)/1000.0</f>
        <v>0</v>
      </c>
      <c r="Q572">
        <f>(DS572 - IF(AV572&gt;1, M572*DM572*100.0/(AX572), 0))*(DZ572+EA572)/1000.0</f>
        <v>0</v>
      </c>
      <c r="R572">
        <f>2.0/((1/T572-1/S572)+SIGN(T572)*SQRT((1/T572-1/S572)*(1/T572-1/S572) + 4*DN572/((DN572+1)*(DN572+1))*(2*1/T572*1/S572-1/S572*1/S572)))</f>
        <v>0</v>
      </c>
      <c r="S572">
        <f>IF(LEFT(DO572,1)&lt;&gt;"0",IF(LEFT(DO572,1)="1",3.0,DP572),$D$5+$E$5*(EG572*DZ572/($K$5*1000))+$F$5*(EG572*DZ572/($K$5*1000))*MAX(MIN(DM572,$J$5),$I$5)*MAX(MIN(DM572,$J$5),$I$5)+$G$5*MAX(MIN(DM572,$J$5),$I$5)*(EG572*DZ572/($K$5*1000))+$H$5*(EG572*DZ572/($K$5*1000))*(EG572*DZ572/($K$5*1000)))</f>
        <v>0</v>
      </c>
      <c r="T572">
        <f>K572*(1000-(1000*0.61365*exp(17.502*X572/(240.97+X572))/(DZ572+EA572)+DU572)/2)/(1000*0.61365*exp(17.502*X572/(240.97+X572))/(DZ572+EA572)-DU572)</f>
        <v>0</v>
      </c>
      <c r="U572">
        <f>1/((DN572+1)/(R572/1.6)+1/(S572/1.37)) + DN572/((DN572+1)/(R572/1.6) + DN572/(S572/1.37))</f>
        <v>0</v>
      </c>
      <c r="V572">
        <f>(DI572*DL572)</f>
        <v>0</v>
      </c>
      <c r="W572">
        <f>(EB572+(V572+2*0.95*5.67E-8*(((EB572+$B$7)+273)^4-(EB572+273)^4)-44100*K572)/(1.84*29.3*S572+8*0.95*5.67E-8*(EB572+273)^3))</f>
        <v>0</v>
      </c>
      <c r="X572">
        <f>($C$7*EC572+$D$7*ED572+$E$7*W572)</f>
        <v>0</v>
      </c>
      <c r="Y572">
        <f>0.61365*exp(17.502*X572/(240.97+X572))</f>
        <v>0</v>
      </c>
      <c r="Z572">
        <f>(AA572/AB572*100)</f>
        <v>0</v>
      </c>
      <c r="AA572">
        <f>DU572*(DZ572+EA572)/1000</f>
        <v>0</v>
      </c>
      <c r="AB572">
        <f>0.61365*exp(17.502*EB572/(240.97+EB572))</f>
        <v>0</v>
      </c>
      <c r="AC572">
        <f>(Y572-DU572*(DZ572+EA572)/1000)</f>
        <v>0</v>
      </c>
      <c r="AD572">
        <f>(-K572*44100)</f>
        <v>0</v>
      </c>
      <c r="AE572">
        <f>2*29.3*S572*0.92*(EB572-X572)</f>
        <v>0</v>
      </c>
      <c r="AF572">
        <f>2*0.95*5.67E-8*(((EB572+$B$7)+273)^4-(X572+273)^4)</f>
        <v>0</v>
      </c>
      <c r="AG572">
        <f>V572+AF572+AD572+AE572</f>
        <v>0</v>
      </c>
      <c r="AH572">
        <f>DY572*AV572*(DT572-DS572*(1000-AV572*DV572)/(1000-AV572*DU572))/(100*DM572)</f>
        <v>0</v>
      </c>
      <c r="AI572">
        <f>1000*DY572*AV572*(DU572-DV572)/(100*DM572*(1000-AV572*DU572))</f>
        <v>0</v>
      </c>
      <c r="AJ572">
        <f>(AK572 - AL572 - DZ572*1E3/(8.314*(EB572+273.15)) * AN572/DY572 * AM572) * DY572/(100*DM572) * (1000 - DV572)/1000</f>
        <v>0</v>
      </c>
      <c r="AK572">
        <v>1270.861781674442</v>
      </c>
      <c r="AL572">
        <v>1220.839939393938</v>
      </c>
      <c r="AM572">
        <v>3.442700852255733</v>
      </c>
      <c r="AN572">
        <v>64.96185093379182</v>
      </c>
      <c r="AO572">
        <f>(AQ572 - AP572 + DZ572*1E3/(8.314*(EB572+273.15)) * AS572/DY572 * AR572) * DY572/(100*DM572) * 1000/(1000 - AQ572)</f>
        <v>0</v>
      </c>
      <c r="AP572">
        <v>20.75391771181372</v>
      </c>
      <c r="AQ572">
        <v>24.32593090909091</v>
      </c>
      <c r="AR572">
        <v>-0.000123608009783402</v>
      </c>
      <c r="AS572">
        <v>107.1775153864374</v>
      </c>
      <c r="AT572">
        <v>0</v>
      </c>
      <c r="AU572">
        <v>0</v>
      </c>
      <c r="AV572">
        <f>IF(AT572*$H$13&gt;=AX572,1.0,(AX572/(AX572-AT572*$H$13)))</f>
        <v>0</v>
      </c>
      <c r="AW572">
        <f>(AV572-1)*100</f>
        <v>0</v>
      </c>
      <c r="AX572">
        <f>MAX(0,($B$13+$C$13*EG572)/(1+$D$13*EG572)*DZ572/(EB572+273)*$E$13)</f>
        <v>0</v>
      </c>
      <c r="AY572" t="s">
        <v>439</v>
      </c>
      <c r="AZ572" t="s">
        <v>439</v>
      </c>
      <c r="BA572">
        <v>0</v>
      </c>
      <c r="BB572">
        <v>0</v>
      </c>
      <c r="BC572">
        <f>1-BA572/BB572</f>
        <v>0</v>
      </c>
      <c r="BD572">
        <v>0</v>
      </c>
      <c r="BE572" t="s">
        <v>439</v>
      </c>
      <c r="BF572" t="s">
        <v>439</v>
      </c>
      <c r="BG572">
        <v>0</v>
      </c>
      <c r="BH572">
        <v>0</v>
      </c>
      <c r="BI572">
        <f>1-BG572/BH572</f>
        <v>0</v>
      </c>
      <c r="BJ572">
        <v>0.5</v>
      </c>
      <c r="BK572">
        <f>DJ572</f>
        <v>0</v>
      </c>
      <c r="BL572">
        <f>M572</f>
        <v>0</v>
      </c>
      <c r="BM572">
        <f>BI572*BJ572*BK572</f>
        <v>0</v>
      </c>
      <c r="BN572">
        <f>(BL572-BD572)/BK572</f>
        <v>0</v>
      </c>
      <c r="BO572">
        <f>(BB572-BH572)/BH572</f>
        <v>0</v>
      </c>
      <c r="BP572">
        <f>BA572/(BC572+BA572/BH572)</f>
        <v>0</v>
      </c>
      <c r="BQ572" t="s">
        <v>439</v>
      </c>
      <c r="BR572">
        <v>0</v>
      </c>
      <c r="BS572">
        <f>IF(BR572&lt;&gt;0, BR572, BP572)</f>
        <v>0</v>
      </c>
      <c r="BT572">
        <f>1-BS572/BH572</f>
        <v>0</v>
      </c>
      <c r="BU572">
        <f>(BH572-BG572)/(BH572-BS572)</f>
        <v>0</v>
      </c>
      <c r="BV572">
        <f>(BB572-BH572)/(BB572-BS572)</f>
        <v>0</v>
      </c>
      <c r="BW572">
        <f>(BH572-BG572)/(BH572-BA572)</f>
        <v>0</v>
      </c>
      <c r="BX572">
        <f>(BB572-BH572)/(BB572-BA572)</f>
        <v>0</v>
      </c>
      <c r="BY572">
        <f>(BU572*BS572/BG572)</f>
        <v>0</v>
      </c>
      <c r="BZ572">
        <f>(1-BY572)</f>
        <v>0</v>
      </c>
      <c r="DI572">
        <f>$B$11*EH572+$C$11*EI572+$F$11*ET572*(1-EW572)</f>
        <v>0</v>
      </c>
      <c r="DJ572">
        <f>DI572*DK572</f>
        <v>0</v>
      </c>
      <c r="DK572">
        <f>($B$11*$D$9+$C$11*$D$9+$F$11*((FG572+EY572)/MAX(FG572+EY572+FH572, 0.1)*$I$9+FH572/MAX(FG572+EY572+FH572, 0.1)*$J$9))/($B$11+$C$11+$F$11)</f>
        <v>0</v>
      </c>
      <c r="DL572">
        <f>($B$11*$K$9+$C$11*$K$9+$F$11*((FG572+EY572)/MAX(FG572+EY572+FH572, 0.1)*$P$9+FH572/MAX(FG572+EY572+FH572, 0.1)*$Q$9))/($B$11+$C$11+$F$11)</f>
        <v>0</v>
      </c>
      <c r="DM572">
        <v>5.36</v>
      </c>
      <c r="DN572">
        <v>0.5</v>
      </c>
      <c r="DO572" t="s">
        <v>440</v>
      </c>
      <c r="DP572">
        <v>2</v>
      </c>
      <c r="DQ572" t="b">
        <v>1</v>
      </c>
      <c r="DR572">
        <v>1758656972.6</v>
      </c>
      <c r="DS572">
        <v>1167.816296296296</v>
      </c>
      <c r="DT572">
        <v>1229.528148148148</v>
      </c>
      <c r="DU572">
        <v>24.33768518518519</v>
      </c>
      <c r="DV572">
        <v>20.72863333333333</v>
      </c>
      <c r="DW572">
        <v>1167.991481481482</v>
      </c>
      <c r="DX572">
        <v>24.18295925925926</v>
      </c>
      <c r="DY572">
        <v>500.0095555555556</v>
      </c>
      <c r="DZ572">
        <v>90.38312222222223</v>
      </c>
      <c r="EA572">
        <v>0.03003381481481482</v>
      </c>
      <c r="EB572">
        <v>30.59993703703703</v>
      </c>
      <c r="EC572">
        <v>30.00633333333333</v>
      </c>
      <c r="ED572">
        <v>999.9000000000001</v>
      </c>
      <c r="EE572">
        <v>0</v>
      </c>
      <c r="EF572">
        <v>0</v>
      </c>
      <c r="EG572">
        <v>10004.78851851852</v>
      </c>
      <c r="EH572">
        <v>0</v>
      </c>
      <c r="EI572">
        <v>12.21198148148148</v>
      </c>
      <c r="EJ572">
        <v>-61.71290740740741</v>
      </c>
      <c r="EK572">
        <v>1196.945925925926</v>
      </c>
      <c r="EL572">
        <v>1255.554444444444</v>
      </c>
      <c r="EM572">
        <v>3.609075185185185</v>
      </c>
      <c r="EN572">
        <v>1229.528148148148</v>
      </c>
      <c r="EO572">
        <v>20.72863333333333</v>
      </c>
      <c r="EP572">
        <v>2.199716666666667</v>
      </c>
      <c r="EQ572">
        <v>1.873518148148148</v>
      </c>
      <c r="ER572">
        <v>18.96025555555556</v>
      </c>
      <c r="ES572">
        <v>16.41404074074074</v>
      </c>
      <c r="ET572">
        <v>1999.988148148148</v>
      </c>
      <c r="EU572">
        <v>0.9799979999999998</v>
      </c>
      <c r="EV572">
        <v>0.0200015</v>
      </c>
      <c r="EW572">
        <v>0</v>
      </c>
      <c r="EX572">
        <v>1013.138518518518</v>
      </c>
      <c r="EY572">
        <v>5.00097</v>
      </c>
      <c r="EZ572">
        <v>20504.45925925926</v>
      </c>
      <c r="FA572">
        <v>16707.48518518519</v>
      </c>
      <c r="FB572">
        <v>40.875</v>
      </c>
      <c r="FC572">
        <v>41.18699999999999</v>
      </c>
      <c r="FD572">
        <v>40.75918518518519</v>
      </c>
      <c r="FE572">
        <v>40.76377777777778</v>
      </c>
      <c r="FF572">
        <v>41.43699999999999</v>
      </c>
      <c r="FG572">
        <v>1955.087777777778</v>
      </c>
      <c r="FH572">
        <v>39.9</v>
      </c>
      <c r="FI572">
        <v>0</v>
      </c>
      <c r="FJ572">
        <v>1758656981.4</v>
      </c>
      <c r="FK572">
        <v>0</v>
      </c>
      <c r="FL572">
        <v>1013.1148</v>
      </c>
      <c r="FM572">
        <v>-5.240769213341316</v>
      </c>
      <c r="FN572">
        <v>-144.4538459145917</v>
      </c>
      <c r="FO572">
        <v>20503.664</v>
      </c>
      <c r="FP572">
        <v>15</v>
      </c>
      <c r="FQ572">
        <v>0</v>
      </c>
      <c r="FR572" t="s">
        <v>441</v>
      </c>
      <c r="FS572">
        <v>1747247426.5</v>
      </c>
      <c r="FT572">
        <v>1747247420.5</v>
      </c>
      <c r="FU572">
        <v>0</v>
      </c>
      <c r="FV572">
        <v>1.027</v>
      </c>
      <c r="FW572">
        <v>0.031</v>
      </c>
      <c r="FX572">
        <v>0.02</v>
      </c>
      <c r="FY572">
        <v>0.05</v>
      </c>
      <c r="FZ572">
        <v>420</v>
      </c>
      <c r="GA572">
        <v>16</v>
      </c>
      <c r="GB572">
        <v>0.01</v>
      </c>
      <c r="GC572">
        <v>0.1</v>
      </c>
      <c r="GD572">
        <v>-61.64716499999999</v>
      </c>
      <c r="GE572">
        <v>-1.354511819887377</v>
      </c>
      <c r="GF572">
        <v>0.1693471044187058</v>
      </c>
      <c r="GG572">
        <v>0</v>
      </c>
      <c r="GH572">
        <v>1013.470588235294</v>
      </c>
      <c r="GI572">
        <v>-4.882505731069373</v>
      </c>
      <c r="GJ572">
        <v>0.5244545692009015</v>
      </c>
      <c r="GK572">
        <v>-1</v>
      </c>
      <c r="GL572">
        <v>3.629298</v>
      </c>
      <c r="GM572">
        <v>-0.4007986491557322</v>
      </c>
      <c r="GN572">
        <v>0.03937499759999993</v>
      </c>
      <c r="GO572">
        <v>0</v>
      </c>
      <c r="GP572">
        <v>0</v>
      </c>
      <c r="GQ572">
        <v>2</v>
      </c>
      <c r="GR572" t="s">
        <v>482</v>
      </c>
      <c r="GS572">
        <v>3.1358</v>
      </c>
      <c r="GT572">
        <v>2.69028</v>
      </c>
      <c r="GU572">
        <v>0.192286</v>
      </c>
      <c r="GV572">
        <v>0.196524</v>
      </c>
      <c r="GW572">
        <v>0.107243</v>
      </c>
      <c r="GX572">
        <v>0.09483659999999999</v>
      </c>
      <c r="GY572">
        <v>25672.4</v>
      </c>
      <c r="GZ572">
        <v>25587</v>
      </c>
      <c r="HA572">
        <v>29546.9</v>
      </c>
      <c r="HB572">
        <v>29430</v>
      </c>
      <c r="HC572">
        <v>34849.8</v>
      </c>
      <c r="HD572">
        <v>35291.4</v>
      </c>
      <c r="HE572">
        <v>41577.3</v>
      </c>
      <c r="HF572">
        <v>41816.3</v>
      </c>
      <c r="HG572">
        <v>1.92582</v>
      </c>
      <c r="HH572">
        <v>1.87542</v>
      </c>
      <c r="HI572">
        <v>0.0901371</v>
      </c>
      <c r="HJ572">
        <v>0</v>
      </c>
      <c r="HK572">
        <v>28.5457</v>
      </c>
      <c r="HL572">
        <v>999.9</v>
      </c>
      <c r="HM572">
        <v>48.1</v>
      </c>
      <c r="HN572">
        <v>31.3</v>
      </c>
      <c r="HO572">
        <v>24.4229</v>
      </c>
      <c r="HP572">
        <v>61.975</v>
      </c>
      <c r="HQ572">
        <v>25.8173</v>
      </c>
      <c r="HR572">
        <v>1</v>
      </c>
      <c r="HS572">
        <v>0.0749238</v>
      </c>
      <c r="HT572">
        <v>-0.676639</v>
      </c>
      <c r="HU572">
        <v>20.3375</v>
      </c>
      <c r="HV572">
        <v>5.21609</v>
      </c>
      <c r="HW572">
        <v>12.0134</v>
      </c>
      <c r="HX572">
        <v>4.9889</v>
      </c>
      <c r="HY572">
        <v>3.28795</v>
      </c>
      <c r="HZ572">
        <v>9999</v>
      </c>
      <c r="IA572">
        <v>9999</v>
      </c>
      <c r="IB572">
        <v>9999</v>
      </c>
      <c r="IC572">
        <v>999.9</v>
      </c>
      <c r="ID572">
        <v>1.86762</v>
      </c>
      <c r="IE572">
        <v>1.86671</v>
      </c>
      <c r="IF572">
        <v>1.86603</v>
      </c>
      <c r="IG572">
        <v>1.866</v>
      </c>
      <c r="IH572">
        <v>1.86788</v>
      </c>
      <c r="II572">
        <v>1.87028</v>
      </c>
      <c r="IJ572">
        <v>1.86893</v>
      </c>
      <c r="IK572">
        <v>1.87043</v>
      </c>
      <c r="IL572">
        <v>0</v>
      </c>
      <c r="IM572">
        <v>0</v>
      </c>
      <c r="IN572">
        <v>0</v>
      </c>
      <c r="IO572">
        <v>0</v>
      </c>
      <c r="IP572" t="s">
        <v>443</v>
      </c>
      <c r="IQ572" t="s">
        <v>444</v>
      </c>
      <c r="IR572" t="s">
        <v>445</v>
      </c>
      <c r="IS572" t="s">
        <v>445</v>
      </c>
      <c r="IT572" t="s">
        <v>445</v>
      </c>
      <c r="IU572" t="s">
        <v>445</v>
      </c>
      <c r="IV572">
        <v>0</v>
      </c>
      <c r="IW572">
        <v>100</v>
      </c>
      <c r="IX572">
        <v>100</v>
      </c>
      <c r="IY572">
        <v>-0.2</v>
      </c>
      <c r="IZ572">
        <v>0.1546</v>
      </c>
      <c r="JA572">
        <v>0.1520806729546384</v>
      </c>
      <c r="JB572">
        <v>0.0003178419753343253</v>
      </c>
      <c r="JC572">
        <v>-6.012475575984678E-07</v>
      </c>
      <c r="JD572">
        <v>7.594320938325871E-11</v>
      </c>
      <c r="JE572">
        <v>-0.06537213769188976</v>
      </c>
      <c r="JF572">
        <v>-0.002779077146552394</v>
      </c>
      <c r="JG572">
        <v>0.0007843295920201409</v>
      </c>
      <c r="JH572">
        <v>-1.211717912536145E-05</v>
      </c>
      <c r="JI572">
        <v>4</v>
      </c>
      <c r="JJ572">
        <v>2338</v>
      </c>
      <c r="JK572">
        <v>1</v>
      </c>
      <c r="JL572">
        <v>27</v>
      </c>
      <c r="JM572">
        <v>190159.2</v>
      </c>
      <c r="JN572">
        <v>190159.3</v>
      </c>
      <c r="JO572">
        <v>2.50732</v>
      </c>
      <c r="JP572">
        <v>2.23999</v>
      </c>
      <c r="JQ572">
        <v>1.39648</v>
      </c>
      <c r="JR572">
        <v>2.34741</v>
      </c>
      <c r="JS572">
        <v>1.49536</v>
      </c>
      <c r="JT572">
        <v>2.60132</v>
      </c>
      <c r="JU572">
        <v>36.4343</v>
      </c>
      <c r="JV572">
        <v>24.0612</v>
      </c>
      <c r="JW572">
        <v>18</v>
      </c>
      <c r="JX572">
        <v>489.505</v>
      </c>
      <c r="JY572">
        <v>447.805</v>
      </c>
      <c r="JZ572">
        <v>29.164</v>
      </c>
      <c r="KA572">
        <v>28.5493</v>
      </c>
      <c r="KB572">
        <v>30.0003</v>
      </c>
      <c r="KC572">
        <v>28.354</v>
      </c>
      <c r="KD572">
        <v>28.2826</v>
      </c>
      <c r="KE572">
        <v>50.2844</v>
      </c>
      <c r="KF572">
        <v>21.2823</v>
      </c>
      <c r="KG572">
        <v>51.9599</v>
      </c>
      <c r="KH572">
        <v>29.1508</v>
      </c>
      <c r="KI572">
        <v>1275.76</v>
      </c>
      <c r="KJ572">
        <v>20.7798</v>
      </c>
      <c r="KK572">
        <v>100.981</v>
      </c>
      <c r="KL572">
        <v>100.549</v>
      </c>
    </row>
    <row r="573" spans="1:298">
      <c r="A573">
        <v>557</v>
      </c>
      <c r="B573">
        <v>1758656985.1</v>
      </c>
      <c r="C573">
        <v>15359.09999990463</v>
      </c>
      <c r="D573" t="s">
        <v>1563</v>
      </c>
      <c r="E573" t="s">
        <v>1564</v>
      </c>
      <c r="F573">
        <v>5</v>
      </c>
      <c r="G573" t="s">
        <v>1412</v>
      </c>
      <c r="H573" t="s">
        <v>437</v>
      </c>
      <c r="I573" t="s">
        <v>438</v>
      </c>
      <c r="J573">
        <v>1758656977.314285</v>
      </c>
      <c r="K573">
        <f>(L573)/1000</f>
        <v>0</v>
      </c>
      <c r="L573">
        <f>IF(DQ573, AO573, AI573)</f>
        <v>0</v>
      </c>
      <c r="M573">
        <f>IF(DQ573, AJ573, AH573)</f>
        <v>0</v>
      </c>
      <c r="N573">
        <f>DS573 - IF(AV573&gt;1, M573*DM573*100.0/(AX573), 0)</f>
        <v>0</v>
      </c>
      <c r="O573">
        <f>((U573-K573/2)*N573-M573)/(U573+K573/2)</f>
        <v>0</v>
      </c>
      <c r="P573">
        <f>O573*(DZ573+EA573)/1000.0</f>
        <v>0</v>
      </c>
      <c r="Q573">
        <f>(DS573 - IF(AV573&gt;1, M573*DM573*100.0/(AX573), 0))*(DZ573+EA573)/1000.0</f>
        <v>0</v>
      </c>
      <c r="R573">
        <f>2.0/((1/T573-1/S573)+SIGN(T573)*SQRT((1/T573-1/S573)*(1/T573-1/S573) + 4*DN573/((DN573+1)*(DN573+1))*(2*1/T573*1/S573-1/S573*1/S573)))</f>
        <v>0</v>
      </c>
      <c r="S573">
        <f>IF(LEFT(DO573,1)&lt;&gt;"0",IF(LEFT(DO573,1)="1",3.0,DP573),$D$5+$E$5*(EG573*DZ573/($K$5*1000))+$F$5*(EG573*DZ573/($K$5*1000))*MAX(MIN(DM573,$J$5),$I$5)*MAX(MIN(DM573,$J$5),$I$5)+$G$5*MAX(MIN(DM573,$J$5),$I$5)*(EG573*DZ573/($K$5*1000))+$H$5*(EG573*DZ573/($K$5*1000))*(EG573*DZ573/($K$5*1000)))</f>
        <v>0</v>
      </c>
      <c r="T573">
        <f>K573*(1000-(1000*0.61365*exp(17.502*X573/(240.97+X573))/(DZ573+EA573)+DU573)/2)/(1000*0.61365*exp(17.502*X573/(240.97+X573))/(DZ573+EA573)-DU573)</f>
        <v>0</v>
      </c>
      <c r="U573">
        <f>1/((DN573+1)/(R573/1.6)+1/(S573/1.37)) + DN573/((DN573+1)/(R573/1.6) + DN573/(S573/1.37))</f>
        <v>0</v>
      </c>
      <c r="V573">
        <f>(DI573*DL573)</f>
        <v>0</v>
      </c>
      <c r="W573">
        <f>(EB573+(V573+2*0.95*5.67E-8*(((EB573+$B$7)+273)^4-(EB573+273)^4)-44100*K573)/(1.84*29.3*S573+8*0.95*5.67E-8*(EB573+273)^3))</f>
        <v>0</v>
      </c>
      <c r="X573">
        <f>($C$7*EC573+$D$7*ED573+$E$7*W573)</f>
        <v>0</v>
      </c>
      <c r="Y573">
        <f>0.61365*exp(17.502*X573/(240.97+X573))</f>
        <v>0</v>
      </c>
      <c r="Z573">
        <f>(AA573/AB573*100)</f>
        <v>0</v>
      </c>
      <c r="AA573">
        <f>DU573*(DZ573+EA573)/1000</f>
        <v>0</v>
      </c>
      <c r="AB573">
        <f>0.61365*exp(17.502*EB573/(240.97+EB573))</f>
        <v>0</v>
      </c>
      <c r="AC573">
        <f>(Y573-DU573*(DZ573+EA573)/1000)</f>
        <v>0</v>
      </c>
      <c r="AD573">
        <f>(-K573*44100)</f>
        <v>0</v>
      </c>
      <c r="AE573">
        <f>2*29.3*S573*0.92*(EB573-X573)</f>
        <v>0</v>
      </c>
      <c r="AF573">
        <f>2*0.95*5.67E-8*(((EB573+$B$7)+273)^4-(X573+273)^4)</f>
        <v>0</v>
      </c>
      <c r="AG573">
        <f>V573+AF573+AD573+AE573</f>
        <v>0</v>
      </c>
      <c r="AH573">
        <f>DY573*AV573*(DT573-DS573*(1000-AV573*DV573)/(1000-AV573*DU573))/(100*DM573)</f>
        <v>0</v>
      </c>
      <c r="AI573">
        <f>1000*DY573*AV573*(DU573-DV573)/(100*DM573*(1000-AV573*DU573))</f>
        <v>0</v>
      </c>
      <c r="AJ573">
        <f>(AK573 - AL573 - DZ573*1E3/(8.314*(EB573+273.15)) * AN573/DY573 * AM573) * DY573/(100*DM573) * (1000 - DV573)/1000</f>
        <v>0</v>
      </c>
      <c r="AK573">
        <v>1287.708691752865</v>
      </c>
      <c r="AL573">
        <v>1237.789696969697</v>
      </c>
      <c r="AM573">
        <v>3.399655268291692</v>
      </c>
      <c r="AN573">
        <v>64.96185093379182</v>
      </c>
      <c r="AO573">
        <f>(AQ573 - AP573 + DZ573*1E3/(8.314*(EB573+273.15)) * AS573/DY573 * AR573) * DY573/(100*DM573) * 1000/(1000 - AQ573)</f>
        <v>0</v>
      </c>
      <c r="AP573">
        <v>20.75740778593768</v>
      </c>
      <c r="AQ573">
        <v>24.3053012121212</v>
      </c>
      <c r="AR573">
        <v>-0.0002366711547429261</v>
      </c>
      <c r="AS573">
        <v>107.1775153864374</v>
      </c>
      <c r="AT573">
        <v>0</v>
      </c>
      <c r="AU573">
        <v>0</v>
      </c>
      <c r="AV573">
        <f>IF(AT573*$H$13&gt;=AX573,1.0,(AX573/(AX573-AT573*$H$13)))</f>
        <v>0</v>
      </c>
      <c r="AW573">
        <f>(AV573-1)*100</f>
        <v>0</v>
      </c>
      <c r="AX573">
        <f>MAX(0,($B$13+$C$13*EG573)/(1+$D$13*EG573)*DZ573/(EB573+273)*$E$13)</f>
        <v>0</v>
      </c>
      <c r="AY573" t="s">
        <v>439</v>
      </c>
      <c r="AZ573" t="s">
        <v>439</v>
      </c>
      <c r="BA573">
        <v>0</v>
      </c>
      <c r="BB573">
        <v>0</v>
      </c>
      <c r="BC573">
        <f>1-BA573/BB573</f>
        <v>0</v>
      </c>
      <c r="BD573">
        <v>0</v>
      </c>
      <c r="BE573" t="s">
        <v>439</v>
      </c>
      <c r="BF573" t="s">
        <v>439</v>
      </c>
      <c r="BG573">
        <v>0</v>
      </c>
      <c r="BH573">
        <v>0</v>
      </c>
      <c r="BI573">
        <f>1-BG573/BH573</f>
        <v>0</v>
      </c>
      <c r="BJ573">
        <v>0.5</v>
      </c>
      <c r="BK573">
        <f>DJ573</f>
        <v>0</v>
      </c>
      <c r="BL573">
        <f>M573</f>
        <v>0</v>
      </c>
      <c r="BM573">
        <f>BI573*BJ573*BK573</f>
        <v>0</v>
      </c>
      <c r="BN573">
        <f>(BL573-BD573)/BK573</f>
        <v>0</v>
      </c>
      <c r="BO573">
        <f>(BB573-BH573)/BH573</f>
        <v>0</v>
      </c>
      <c r="BP573">
        <f>BA573/(BC573+BA573/BH573)</f>
        <v>0</v>
      </c>
      <c r="BQ573" t="s">
        <v>439</v>
      </c>
      <c r="BR573">
        <v>0</v>
      </c>
      <c r="BS573">
        <f>IF(BR573&lt;&gt;0, BR573, BP573)</f>
        <v>0</v>
      </c>
      <c r="BT573">
        <f>1-BS573/BH573</f>
        <v>0</v>
      </c>
      <c r="BU573">
        <f>(BH573-BG573)/(BH573-BS573)</f>
        <v>0</v>
      </c>
      <c r="BV573">
        <f>(BB573-BH573)/(BB573-BS573)</f>
        <v>0</v>
      </c>
      <c r="BW573">
        <f>(BH573-BG573)/(BH573-BA573)</f>
        <v>0</v>
      </c>
      <c r="BX573">
        <f>(BB573-BH573)/(BB573-BA573)</f>
        <v>0</v>
      </c>
      <c r="BY573">
        <f>(BU573*BS573/BG573)</f>
        <v>0</v>
      </c>
      <c r="BZ573">
        <f>(1-BY573)</f>
        <v>0</v>
      </c>
      <c r="DI573">
        <f>$B$11*EH573+$C$11*EI573+$F$11*ET573*(1-EW573)</f>
        <v>0</v>
      </c>
      <c r="DJ573">
        <f>DI573*DK573</f>
        <v>0</v>
      </c>
      <c r="DK573">
        <f>($B$11*$D$9+$C$11*$D$9+$F$11*((FG573+EY573)/MAX(FG573+EY573+FH573, 0.1)*$I$9+FH573/MAX(FG573+EY573+FH573, 0.1)*$J$9))/($B$11+$C$11+$F$11)</f>
        <v>0</v>
      </c>
      <c r="DL573">
        <f>($B$11*$K$9+$C$11*$K$9+$F$11*((FG573+EY573)/MAX(FG573+EY573+FH573, 0.1)*$P$9+FH573/MAX(FG573+EY573+FH573, 0.1)*$Q$9))/($B$11+$C$11+$F$11)</f>
        <v>0</v>
      </c>
      <c r="DM573">
        <v>5.36</v>
      </c>
      <c r="DN573">
        <v>0.5</v>
      </c>
      <c r="DO573" t="s">
        <v>440</v>
      </c>
      <c r="DP573">
        <v>2</v>
      </c>
      <c r="DQ573" t="b">
        <v>1</v>
      </c>
      <c r="DR573">
        <v>1758656977.314285</v>
      </c>
      <c r="DS573">
        <v>1183.484285714286</v>
      </c>
      <c r="DT573">
        <v>1245.268214285714</v>
      </c>
      <c r="DU573">
        <v>24.326575</v>
      </c>
      <c r="DV573">
        <v>20.74723928571428</v>
      </c>
      <c r="DW573">
        <v>1183.671785714286</v>
      </c>
      <c r="DX573">
        <v>24.172</v>
      </c>
      <c r="DY573">
        <v>500.0194999999999</v>
      </c>
      <c r="DZ573">
        <v>90.382825</v>
      </c>
      <c r="EA573">
        <v>0.03013097857142857</v>
      </c>
      <c r="EB573">
        <v>30.601125</v>
      </c>
      <c r="EC573">
        <v>30.01349642857143</v>
      </c>
      <c r="ED573">
        <v>999.9000000000002</v>
      </c>
      <c r="EE573">
        <v>0</v>
      </c>
      <c r="EF573">
        <v>0</v>
      </c>
      <c r="EG573">
        <v>10002.31964285714</v>
      </c>
      <c r="EH573">
        <v>0</v>
      </c>
      <c r="EI573">
        <v>11.95480714285714</v>
      </c>
      <c r="EJ573">
        <v>-61.78561785714285</v>
      </c>
      <c r="EK573">
        <v>1212.991071428571</v>
      </c>
      <c r="EL573">
        <v>1271.653214285714</v>
      </c>
      <c r="EM573">
        <v>3.579361428571429</v>
      </c>
      <c r="EN573">
        <v>1245.268214285714</v>
      </c>
      <c r="EO573">
        <v>20.74723928571428</v>
      </c>
      <c r="EP573">
        <v>2.198705</v>
      </c>
      <c r="EQ573">
        <v>1.875193214285714</v>
      </c>
      <c r="ER573">
        <v>18.95288928571429</v>
      </c>
      <c r="ES573">
        <v>16.42808571428572</v>
      </c>
      <c r="ET573">
        <v>1999.985714285714</v>
      </c>
      <c r="EU573">
        <v>0.9799981428571428</v>
      </c>
      <c r="EV573">
        <v>0.02000139642857143</v>
      </c>
      <c r="EW573">
        <v>0</v>
      </c>
      <c r="EX573">
        <v>1012.567142857143</v>
      </c>
      <c r="EY573">
        <v>5.00097</v>
      </c>
      <c r="EZ573">
        <v>20493.03928571428</v>
      </c>
      <c r="FA573">
        <v>16707.46071428571</v>
      </c>
      <c r="FB573">
        <v>40.875</v>
      </c>
      <c r="FC573">
        <v>41.18699999999999</v>
      </c>
      <c r="FD573">
        <v>40.75885714285715</v>
      </c>
      <c r="FE573">
        <v>40.76328571428571</v>
      </c>
      <c r="FF573">
        <v>41.43699999999999</v>
      </c>
      <c r="FG573">
        <v>1955.085714285715</v>
      </c>
      <c r="FH573">
        <v>39.9</v>
      </c>
      <c r="FI573">
        <v>0</v>
      </c>
      <c r="FJ573">
        <v>1758656986.2</v>
      </c>
      <c r="FK573">
        <v>0</v>
      </c>
      <c r="FL573">
        <v>1012.558</v>
      </c>
      <c r="FM573">
        <v>-7.372307680200382</v>
      </c>
      <c r="FN573">
        <v>-151.3153846171617</v>
      </c>
      <c r="FO573">
        <v>20491.916</v>
      </c>
      <c r="FP573">
        <v>15</v>
      </c>
      <c r="FQ573">
        <v>0</v>
      </c>
      <c r="FR573" t="s">
        <v>441</v>
      </c>
      <c r="FS573">
        <v>1747247426.5</v>
      </c>
      <c r="FT573">
        <v>1747247420.5</v>
      </c>
      <c r="FU573">
        <v>0</v>
      </c>
      <c r="FV573">
        <v>1.027</v>
      </c>
      <c r="FW573">
        <v>0.031</v>
      </c>
      <c r="FX573">
        <v>0.02</v>
      </c>
      <c r="FY573">
        <v>0.05</v>
      </c>
      <c r="FZ573">
        <v>420</v>
      </c>
      <c r="GA573">
        <v>16</v>
      </c>
      <c r="GB573">
        <v>0.01</v>
      </c>
      <c r="GC573">
        <v>0.1</v>
      </c>
      <c r="GD573">
        <v>-61.71407560975609</v>
      </c>
      <c r="GE573">
        <v>-1.169418815331136</v>
      </c>
      <c r="GF573">
        <v>0.164549080498558</v>
      </c>
      <c r="GG573">
        <v>0</v>
      </c>
      <c r="GH573">
        <v>1012.974117647059</v>
      </c>
      <c r="GI573">
        <v>-6.31871657517766</v>
      </c>
      <c r="GJ573">
        <v>0.6709611965945849</v>
      </c>
      <c r="GK573">
        <v>-1</v>
      </c>
      <c r="GL573">
        <v>3.604723658536585</v>
      </c>
      <c r="GM573">
        <v>-0.3786229965156799</v>
      </c>
      <c r="GN573">
        <v>0.03837276401723527</v>
      </c>
      <c r="GO573">
        <v>0</v>
      </c>
      <c r="GP573">
        <v>0</v>
      </c>
      <c r="GQ573">
        <v>2</v>
      </c>
      <c r="GR573" t="s">
        <v>482</v>
      </c>
      <c r="GS573">
        <v>3.13571</v>
      </c>
      <c r="GT573">
        <v>2.69046</v>
      </c>
      <c r="GU573">
        <v>0.19396</v>
      </c>
      <c r="GV573">
        <v>0.198183</v>
      </c>
      <c r="GW573">
        <v>0.107173</v>
      </c>
      <c r="GX573">
        <v>0.09484049999999999</v>
      </c>
      <c r="GY573">
        <v>25619.2</v>
      </c>
      <c r="GZ573">
        <v>25534</v>
      </c>
      <c r="HA573">
        <v>29547</v>
      </c>
      <c r="HB573">
        <v>29429.8</v>
      </c>
      <c r="HC573">
        <v>34852.7</v>
      </c>
      <c r="HD573">
        <v>35290.9</v>
      </c>
      <c r="HE573">
        <v>41577.4</v>
      </c>
      <c r="HF573">
        <v>41815.8</v>
      </c>
      <c r="HG573">
        <v>1.92552</v>
      </c>
      <c r="HH573">
        <v>1.8753</v>
      </c>
      <c r="HI573">
        <v>0.09096410000000001</v>
      </c>
      <c r="HJ573">
        <v>0</v>
      </c>
      <c r="HK573">
        <v>28.5482</v>
      </c>
      <c r="HL573">
        <v>999.9</v>
      </c>
      <c r="HM573">
        <v>48.1</v>
      </c>
      <c r="HN573">
        <v>31.4</v>
      </c>
      <c r="HO573">
        <v>24.5613</v>
      </c>
      <c r="HP573">
        <v>62.105</v>
      </c>
      <c r="HQ573">
        <v>25.7692</v>
      </c>
      <c r="HR573">
        <v>1</v>
      </c>
      <c r="HS573">
        <v>0.0752591</v>
      </c>
      <c r="HT573">
        <v>-0.634485</v>
      </c>
      <c r="HU573">
        <v>20.3377</v>
      </c>
      <c r="HV573">
        <v>5.21609</v>
      </c>
      <c r="HW573">
        <v>12.0141</v>
      </c>
      <c r="HX573">
        <v>4.98875</v>
      </c>
      <c r="HY573">
        <v>3.28783</v>
      </c>
      <c r="HZ573">
        <v>9999</v>
      </c>
      <c r="IA573">
        <v>9999</v>
      </c>
      <c r="IB573">
        <v>9999</v>
      </c>
      <c r="IC573">
        <v>999.9</v>
      </c>
      <c r="ID573">
        <v>1.86758</v>
      </c>
      <c r="IE573">
        <v>1.86669</v>
      </c>
      <c r="IF573">
        <v>1.86602</v>
      </c>
      <c r="IG573">
        <v>1.866</v>
      </c>
      <c r="IH573">
        <v>1.86789</v>
      </c>
      <c r="II573">
        <v>1.87028</v>
      </c>
      <c r="IJ573">
        <v>1.86893</v>
      </c>
      <c r="IK573">
        <v>1.87043</v>
      </c>
      <c r="IL573">
        <v>0</v>
      </c>
      <c r="IM573">
        <v>0</v>
      </c>
      <c r="IN573">
        <v>0</v>
      </c>
      <c r="IO573">
        <v>0</v>
      </c>
      <c r="IP573" t="s">
        <v>443</v>
      </c>
      <c r="IQ573" t="s">
        <v>444</v>
      </c>
      <c r="IR573" t="s">
        <v>445</v>
      </c>
      <c r="IS573" t="s">
        <v>445</v>
      </c>
      <c r="IT573" t="s">
        <v>445</v>
      </c>
      <c r="IU573" t="s">
        <v>445</v>
      </c>
      <c r="IV573">
        <v>0</v>
      </c>
      <c r="IW573">
        <v>100</v>
      </c>
      <c r="IX573">
        <v>100</v>
      </c>
      <c r="IY573">
        <v>-0.21</v>
      </c>
      <c r="IZ573">
        <v>0.1542</v>
      </c>
      <c r="JA573">
        <v>0.1520806729546384</v>
      </c>
      <c r="JB573">
        <v>0.0003178419753343253</v>
      </c>
      <c r="JC573">
        <v>-6.012475575984678E-07</v>
      </c>
      <c r="JD573">
        <v>7.594320938325871E-11</v>
      </c>
      <c r="JE573">
        <v>-0.06537213769188976</v>
      </c>
      <c r="JF573">
        <v>-0.002779077146552394</v>
      </c>
      <c r="JG573">
        <v>0.0007843295920201409</v>
      </c>
      <c r="JH573">
        <v>-1.211717912536145E-05</v>
      </c>
      <c r="JI573">
        <v>4</v>
      </c>
      <c r="JJ573">
        <v>2338</v>
      </c>
      <c r="JK573">
        <v>1</v>
      </c>
      <c r="JL573">
        <v>27</v>
      </c>
      <c r="JM573">
        <v>190159.3</v>
      </c>
      <c r="JN573">
        <v>190159.4</v>
      </c>
      <c r="JO573">
        <v>2.5354</v>
      </c>
      <c r="JP573">
        <v>2.24487</v>
      </c>
      <c r="JQ573">
        <v>1.39771</v>
      </c>
      <c r="JR573">
        <v>2.34741</v>
      </c>
      <c r="JS573">
        <v>1.49536</v>
      </c>
      <c r="JT573">
        <v>2.53784</v>
      </c>
      <c r="JU573">
        <v>36.4578</v>
      </c>
      <c r="JV573">
        <v>24.0612</v>
      </c>
      <c r="JW573">
        <v>18</v>
      </c>
      <c r="JX573">
        <v>489.332</v>
      </c>
      <c r="JY573">
        <v>447.746</v>
      </c>
      <c r="JZ573">
        <v>29.1523</v>
      </c>
      <c r="KA573">
        <v>28.5517</v>
      </c>
      <c r="KB573">
        <v>30.0002</v>
      </c>
      <c r="KC573">
        <v>28.356</v>
      </c>
      <c r="KD573">
        <v>28.2849</v>
      </c>
      <c r="KE573">
        <v>50.777</v>
      </c>
      <c r="KF573">
        <v>21.2823</v>
      </c>
      <c r="KG573">
        <v>51.9599</v>
      </c>
      <c r="KH573">
        <v>29.1285</v>
      </c>
      <c r="KI573">
        <v>1289.12</v>
      </c>
      <c r="KJ573">
        <v>20.8379</v>
      </c>
      <c r="KK573">
        <v>100.982</v>
      </c>
      <c r="KL573">
        <v>100.549</v>
      </c>
    </row>
    <row r="574" spans="1:298">
      <c r="A574">
        <v>558</v>
      </c>
      <c r="B574">
        <v>1758656989.6</v>
      </c>
      <c r="C574">
        <v>15363.59999990463</v>
      </c>
      <c r="D574" t="s">
        <v>1565</v>
      </c>
      <c r="E574" t="s">
        <v>1566</v>
      </c>
      <c r="F574">
        <v>5</v>
      </c>
      <c r="G574" t="s">
        <v>1412</v>
      </c>
      <c r="H574" t="s">
        <v>437</v>
      </c>
      <c r="I574" t="s">
        <v>438</v>
      </c>
      <c r="J574">
        <v>1758656981.760714</v>
      </c>
      <c r="K574">
        <f>(L574)/1000</f>
        <v>0</v>
      </c>
      <c r="L574">
        <f>IF(DQ574, AO574, AI574)</f>
        <v>0</v>
      </c>
      <c r="M574">
        <f>IF(DQ574, AJ574, AH574)</f>
        <v>0</v>
      </c>
      <c r="N574">
        <f>DS574 - IF(AV574&gt;1, M574*DM574*100.0/(AX574), 0)</f>
        <v>0</v>
      </c>
      <c r="O574">
        <f>((U574-K574/2)*N574-M574)/(U574+K574/2)</f>
        <v>0</v>
      </c>
      <c r="P574">
        <f>O574*(DZ574+EA574)/1000.0</f>
        <v>0</v>
      </c>
      <c r="Q574">
        <f>(DS574 - IF(AV574&gt;1, M574*DM574*100.0/(AX574), 0))*(DZ574+EA574)/1000.0</f>
        <v>0</v>
      </c>
      <c r="R574">
        <f>2.0/((1/T574-1/S574)+SIGN(T574)*SQRT((1/T574-1/S574)*(1/T574-1/S574) + 4*DN574/((DN574+1)*(DN574+1))*(2*1/T574*1/S574-1/S574*1/S574)))</f>
        <v>0</v>
      </c>
      <c r="S574">
        <f>IF(LEFT(DO574,1)&lt;&gt;"0",IF(LEFT(DO574,1)="1",3.0,DP574),$D$5+$E$5*(EG574*DZ574/($K$5*1000))+$F$5*(EG574*DZ574/($K$5*1000))*MAX(MIN(DM574,$J$5),$I$5)*MAX(MIN(DM574,$J$5),$I$5)+$G$5*MAX(MIN(DM574,$J$5),$I$5)*(EG574*DZ574/($K$5*1000))+$H$5*(EG574*DZ574/($K$5*1000))*(EG574*DZ574/($K$5*1000)))</f>
        <v>0</v>
      </c>
      <c r="T574">
        <f>K574*(1000-(1000*0.61365*exp(17.502*X574/(240.97+X574))/(DZ574+EA574)+DU574)/2)/(1000*0.61365*exp(17.502*X574/(240.97+X574))/(DZ574+EA574)-DU574)</f>
        <v>0</v>
      </c>
      <c r="U574">
        <f>1/((DN574+1)/(R574/1.6)+1/(S574/1.37)) + DN574/((DN574+1)/(R574/1.6) + DN574/(S574/1.37))</f>
        <v>0</v>
      </c>
      <c r="V574">
        <f>(DI574*DL574)</f>
        <v>0</v>
      </c>
      <c r="W574">
        <f>(EB574+(V574+2*0.95*5.67E-8*(((EB574+$B$7)+273)^4-(EB574+273)^4)-44100*K574)/(1.84*29.3*S574+8*0.95*5.67E-8*(EB574+273)^3))</f>
        <v>0</v>
      </c>
      <c r="X574">
        <f>($C$7*EC574+$D$7*ED574+$E$7*W574)</f>
        <v>0</v>
      </c>
      <c r="Y574">
        <f>0.61365*exp(17.502*X574/(240.97+X574))</f>
        <v>0</v>
      </c>
      <c r="Z574">
        <f>(AA574/AB574*100)</f>
        <v>0</v>
      </c>
      <c r="AA574">
        <f>DU574*(DZ574+EA574)/1000</f>
        <v>0</v>
      </c>
      <c r="AB574">
        <f>0.61365*exp(17.502*EB574/(240.97+EB574))</f>
        <v>0</v>
      </c>
      <c r="AC574">
        <f>(Y574-DU574*(DZ574+EA574)/1000)</f>
        <v>0</v>
      </c>
      <c r="AD574">
        <f>(-K574*44100)</f>
        <v>0</v>
      </c>
      <c r="AE574">
        <f>2*29.3*S574*0.92*(EB574-X574)</f>
        <v>0</v>
      </c>
      <c r="AF574">
        <f>2*0.95*5.67E-8*(((EB574+$B$7)+273)^4-(X574+273)^4)</f>
        <v>0</v>
      </c>
      <c r="AG574">
        <f>V574+AF574+AD574+AE574</f>
        <v>0</v>
      </c>
      <c r="AH574">
        <f>DY574*AV574*(DT574-DS574*(1000-AV574*DV574)/(1000-AV574*DU574))/(100*DM574)</f>
        <v>0</v>
      </c>
      <c r="AI574">
        <f>1000*DY574*AV574*(DU574-DV574)/(100*DM574*(1000-AV574*DU574))</f>
        <v>0</v>
      </c>
      <c r="AJ574">
        <f>(AK574 - AL574 - DZ574*1E3/(8.314*(EB574+273.15)) * AN574/DY574 * AM574) * DY574/(100*DM574) * (1000 - DV574)/1000</f>
        <v>0</v>
      </c>
      <c r="AK574">
        <v>1303.458960840919</v>
      </c>
      <c r="AL574">
        <v>1253.294484848485</v>
      </c>
      <c r="AM574">
        <v>3.438648305266776</v>
      </c>
      <c r="AN574">
        <v>64.96185093379182</v>
      </c>
      <c r="AO574">
        <f>(AQ574 - AP574 + DZ574*1E3/(8.314*(EB574+273.15)) * AS574/DY574 * AR574) * DY574/(100*DM574) * 1000/(1000 - AQ574)</f>
        <v>0</v>
      </c>
      <c r="AP574">
        <v>20.76006730591076</v>
      </c>
      <c r="AQ574">
        <v>24.28471030303031</v>
      </c>
      <c r="AR574">
        <v>-0.0002147903642032227</v>
      </c>
      <c r="AS574">
        <v>107.1775153864374</v>
      </c>
      <c r="AT574">
        <v>0</v>
      </c>
      <c r="AU574">
        <v>0</v>
      </c>
      <c r="AV574">
        <f>IF(AT574*$H$13&gt;=AX574,1.0,(AX574/(AX574-AT574*$H$13)))</f>
        <v>0</v>
      </c>
      <c r="AW574">
        <f>(AV574-1)*100</f>
        <v>0</v>
      </c>
      <c r="AX574">
        <f>MAX(0,($B$13+$C$13*EG574)/(1+$D$13*EG574)*DZ574/(EB574+273)*$E$13)</f>
        <v>0</v>
      </c>
      <c r="AY574" t="s">
        <v>439</v>
      </c>
      <c r="AZ574" t="s">
        <v>439</v>
      </c>
      <c r="BA574">
        <v>0</v>
      </c>
      <c r="BB574">
        <v>0</v>
      </c>
      <c r="BC574">
        <f>1-BA574/BB574</f>
        <v>0</v>
      </c>
      <c r="BD574">
        <v>0</v>
      </c>
      <c r="BE574" t="s">
        <v>439</v>
      </c>
      <c r="BF574" t="s">
        <v>439</v>
      </c>
      <c r="BG574">
        <v>0</v>
      </c>
      <c r="BH574">
        <v>0</v>
      </c>
      <c r="BI574">
        <f>1-BG574/BH574</f>
        <v>0</v>
      </c>
      <c r="BJ574">
        <v>0.5</v>
      </c>
      <c r="BK574">
        <f>DJ574</f>
        <v>0</v>
      </c>
      <c r="BL574">
        <f>M574</f>
        <v>0</v>
      </c>
      <c r="BM574">
        <f>BI574*BJ574*BK574</f>
        <v>0</v>
      </c>
      <c r="BN574">
        <f>(BL574-BD574)/BK574</f>
        <v>0</v>
      </c>
      <c r="BO574">
        <f>(BB574-BH574)/BH574</f>
        <v>0</v>
      </c>
      <c r="BP574">
        <f>BA574/(BC574+BA574/BH574)</f>
        <v>0</v>
      </c>
      <c r="BQ574" t="s">
        <v>439</v>
      </c>
      <c r="BR574">
        <v>0</v>
      </c>
      <c r="BS574">
        <f>IF(BR574&lt;&gt;0, BR574, BP574)</f>
        <v>0</v>
      </c>
      <c r="BT574">
        <f>1-BS574/BH574</f>
        <v>0</v>
      </c>
      <c r="BU574">
        <f>(BH574-BG574)/(BH574-BS574)</f>
        <v>0</v>
      </c>
      <c r="BV574">
        <f>(BB574-BH574)/(BB574-BS574)</f>
        <v>0</v>
      </c>
      <c r="BW574">
        <f>(BH574-BG574)/(BH574-BA574)</f>
        <v>0</v>
      </c>
      <c r="BX574">
        <f>(BB574-BH574)/(BB574-BA574)</f>
        <v>0</v>
      </c>
      <c r="BY574">
        <f>(BU574*BS574/BG574)</f>
        <v>0</v>
      </c>
      <c r="BZ574">
        <f>(1-BY574)</f>
        <v>0</v>
      </c>
      <c r="DI574">
        <f>$B$11*EH574+$C$11*EI574+$F$11*ET574*(1-EW574)</f>
        <v>0</v>
      </c>
      <c r="DJ574">
        <f>DI574*DK574</f>
        <v>0</v>
      </c>
      <c r="DK574">
        <f>($B$11*$D$9+$C$11*$D$9+$F$11*((FG574+EY574)/MAX(FG574+EY574+FH574, 0.1)*$I$9+FH574/MAX(FG574+EY574+FH574, 0.1)*$J$9))/($B$11+$C$11+$F$11)</f>
        <v>0</v>
      </c>
      <c r="DL574">
        <f>($B$11*$K$9+$C$11*$K$9+$F$11*((FG574+EY574)/MAX(FG574+EY574+FH574, 0.1)*$P$9+FH574/MAX(FG574+EY574+FH574, 0.1)*$Q$9))/($B$11+$C$11+$F$11)</f>
        <v>0</v>
      </c>
      <c r="DM574">
        <v>5.36</v>
      </c>
      <c r="DN574">
        <v>0.5</v>
      </c>
      <c r="DO574" t="s">
        <v>440</v>
      </c>
      <c r="DP574">
        <v>2</v>
      </c>
      <c r="DQ574" t="b">
        <v>1</v>
      </c>
      <c r="DR574">
        <v>1758656981.760714</v>
      </c>
      <c r="DS574">
        <v>1198.28</v>
      </c>
      <c r="DT574">
        <v>1260.240714285714</v>
      </c>
      <c r="DU574">
        <v>24.31446785714286</v>
      </c>
      <c r="DV574">
        <v>20.75606785714286</v>
      </c>
      <c r="DW574">
        <v>1198.479285714286</v>
      </c>
      <c r="DX574">
        <v>24.16005357142857</v>
      </c>
      <c r="DY574">
        <v>500.0018928571429</v>
      </c>
      <c r="DZ574">
        <v>90.38284285714285</v>
      </c>
      <c r="EA574">
        <v>0.03020781785714285</v>
      </c>
      <c r="EB574">
        <v>30.60342499999999</v>
      </c>
      <c r="EC574">
        <v>30.02092857142857</v>
      </c>
      <c r="ED574">
        <v>999.9000000000002</v>
      </c>
      <c r="EE574">
        <v>0</v>
      </c>
      <c r="EF574">
        <v>0</v>
      </c>
      <c r="EG574">
        <v>10002.63214285714</v>
      </c>
      <c r="EH574">
        <v>0</v>
      </c>
      <c r="EI574">
        <v>11.72577142857143</v>
      </c>
      <c r="EJ574">
        <v>-61.96154285714287</v>
      </c>
      <c r="EK574">
        <v>1228.140714285714</v>
      </c>
      <c r="EL574">
        <v>1286.953571428571</v>
      </c>
      <c r="EM574">
        <v>3.558410714285714</v>
      </c>
      <c r="EN574">
        <v>1260.240714285714</v>
      </c>
      <c r="EO574">
        <v>20.75606785714286</v>
      </c>
      <c r="EP574">
        <v>2.197610714285714</v>
      </c>
      <c r="EQ574">
        <v>1.8759925</v>
      </c>
      <c r="ER574">
        <v>18.94491071428572</v>
      </c>
      <c r="ES574">
        <v>16.43477857142857</v>
      </c>
      <c r="ET574">
        <v>1999.993571428571</v>
      </c>
      <c r="EU574">
        <v>0.9799983571428571</v>
      </c>
      <c r="EV574">
        <v>0.02000118928571428</v>
      </c>
      <c r="EW574">
        <v>0</v>
      </c>
      <c r="EX574">
        <v>1012.02</v>
      </c>
      <c r="EY574">
        <v>5.00097</v>
      </c>
      <c r="EZ574">
        <v>20481.42857142857</v>
      </c>
      <c r="FA574">
        <v>16707.525</v>
      </c>
      <c r="FB574">
        <v>40.875</v>
      </c>
      <c r="FC574">
        <v>41.18699999999999</v>
      </c>
      <c r="FD574">
        <v>40.77214285714285</v>
      </c>
      <c r="FE574">
        <v>40.77657142857142</v>
      </c>
      <c r="FF574">
        <v>41.43924999999998</v>
      </c>
      <c r="FG574">
        <v>1955.093571428571</v>
      </c>
      <c r="FH574">
        <v>39.9</v>
      </c>
      <c r="FI574">
        <v>0</v>
      </c>
      <c r="FJ574">
        <v>1758656991</v>
      </c>
      <c r="FK574">
        <v>0</v>
      </c>
      <c r="FL574">
        <v>1011.9328</v>
      </c>
      <c r="FM574">
        <v>-9.298461501852204</v>
      </c>
      <c r="FN574">
        <v>-158.846153635835</v>
      </c>
      <c r="FO574">
        <v>20479.34</v>
      </c>
      <c r="FP574">
        <v>15</v>
      </c>
      <c r="FQ574">
        <v>0</v>
      </c>
      <c r="FR574" t="s">
        <v>441</v>
      </c>
      <c r="FS574">
        <v>1747247426.5</v>
      </c>
      <c r="FT574">
        <v>1747247420.5</v>
      </c>
      <c r="FU574">
        <v>0</v>
      </c>
      <c r="FV574">
        <v>1.027</v>
      </c>
      <c r="FW574">
        <v>0.031</v>
      </c>
      <c r="FX574">
        <v>0.02</v>
      </c>
      <c r="FY574">
        <v>0.05</v>
      </c>
      <c r="FZ574">
        <v>420</v>
      </c>
      <c r="GA574">
        <v>16</v>
      </c>
      <c r="GB574">
        <v>0.01</v>
      </c>
      <c r="GC574">
        <v>0.1</v>
      </c>
      <c r="GD574">
        <v>-61.83970000000001</v>
      </c>
      <c r="GE574">
        <v>-1.982001500938063</v>
      </c>
      <c r="GF574">
        <v>0.2246929104355539</v>
      </c>
      <c r="GG574">
        <v>0</v>
      </c>
      <c r="GH574">
        <v>1012.495</v>
      </c>
      <c r="GI574">
        <v>-7.085561492845975</v>
      </c>
      <c r="GJ574">
        <v>0.7509728983909147</v>
      </c>
      <c r="GK574">
        <v>-1</v>
      </c>
      <c r="GL574">
        <v>3.57606725</v>
      </c>
      <c r="GM574">
        <v>-0.3064463414634193</v>
      </c>
      <c r="GN574">
        <v>0.0303647885706043</v>
      </c>
      <c r="GO574">
        <v>0</v>
      </c>
      <c r="GP574">
        <v>0</v>
      </c>
      <c r="GQ574">
        <v>2</v>
      </c>
      <c r="GR574" t="s">
        <v>482</v>
      </c>
      <c r="GS574">
        <v>3.13573</v>
      </c>
      <c r="GT574">
        <v>2.69071</v>
      </c>
      <c r="GU574">
        <v>0.195475</v>
      </c>
      <c r="GV574">
        <v>0.19965</v>
      </c>
      <c r="GW574">
        <v>0.107113</v>
      </c>
      <c r="GX574">
        <v>0.09485490000000001</v>
      </c>
      <c r="GY574">
        <v>25570.6</v>
      </c>
      <c r="GZ574">
        <v>25487.1</v>
      </c>
      <c r="HA574">
        <v>29546.4</v>
      </c>
      <c r="HB574">
        <v>29429.6</v>
      </c>
      <c r="HC574">
        <v>34854.5</v>
      </c>
      <c r="HD574">
        <v>35290.4</v>
      </c>
      <c r="HE574">
        <v>41576.7</v>
      </c>
      <c r="HF574">
        <v>41815.9</v>
      </c>
      <c r="HG574">
        <v>1.9253</v>
      </c>
      <c r="HH574">
        <v>1.87547</v>
      </c>
      <c r="HI574">
        <v>0.0902116</v>
      </c>
      <c r="HJ574">
        <v>0</v>
      </c>
      <c r="HK574">
        <v>28.5505</v>
      </c>
      <c r="HL574">
        <v>999.9</v>
      </c>
      <c r="HM574">
        <v>48.1</v>
      </c>
      <c r="HN574">
        <v>31.3</v>
      </c>
      <c r="HO574">
        <v>24.4206</v>
      </c>
      <c r="HP574">
        <v>62.065</v>
      </c>
      <c r="HQ574">
        <v>25.7372</v>
      </c>
      <c r="HR574">
        <v>1</v>
      </c>
      <c r="HS574">
        <v>0.075249</v>
      </c>
      <c r="HT574">
        <v>-0.58979</v>
      </c>
      <c r="HU574">
        <v>20.3379</v>
      </c>
      <c r="HV574">
        <v>5.21594</v>
      </c>
      <c r="HW574">
        <v>12.0134</v>
      </c>
      <c r="HX574">
        <v>4.9889</v>
      </c>
      <c r="HY574">
        <v>3.28795</v>
      </c>
      <c r="HZ574">
        <v>9999</v>
      </c>
      <c r="IA574">
        <v>9999</v>
      </c>
      <c r="IB574">
        <v>9999</v>
      </c>
      <c r="IC574">
        <v>999.9</v>
      </c>
      <c r="ID574">
        <v>1.86758</v>
      </c>
      <c r="IE574">
        <v>1.86669</v>
      </c>
      <c r="IF574">
        <v>1.86602</v>
      </c>
      <c r="IG574">
        <v>1.866</v>
      </c>
      <c r="IH574">
        <v>1.86786</v>
      </c>
      <c r="II574">
        <v>1.87028</v>
      </c>
      <c r="IJ574">
        <v>1.86897</v>
      </c>
      <c r="IK574">
        <v>1.87042</v>
      </c>
      <c r="IL574">
        <v>0</v>
      </c>
      <c r="IM574">
        <v>0</v>
      </c>
      <c r="IN574">
        <v>0</v>
      </c>
      <c r="IO574">
        <v>0</v>
      </c>
      <c r="IP574" t="s">
        <v>443</v>
      </c>
      <c r="IQ574" t="s">
        <v>444</v>
      </c>
      <c r="IR574" t="s">
        <v>445</v>
      </c>
      <c r="IS574" t="s">
        <v>445</v>
      </c>
      <c r="IT574" t="s">
        <v>445</v>
      </c>
      <c r="IU574" t="s">
        <v>445</v>
      </c>
      <c r="IV574">
        <v>0</v>
      </c>
      <c r="IW574">
        <v>100</v>
      </c>
      <c r="IX574">
        <v>100</v>
      </c>
      <c r="IY574">
        <v>-0.22</v>
      </c>
      <c r="IZ574">
        <v>0.154</v>
      </c>
      <c r="JA574">
        <v>0.1520806729546384</v>
      </c>
      <c r="JB574">
        <v>0.0003178419753343253</v>
      </c>
      <c r="JC574">
        <v>-6.012475575984678E-07</v>
      </c>
      <c r="JD574">
        <v>7.594320938325871E-11</v>
      </c>
      <c r="JE574">
        <v>-0.06537213769188976</v>
      </c>
      <c r="JF574">
        <v>-0.002779077146552394</v>
      </c>
      <c r="JG574">
        <v>0.0007843295920201409</v>
      </c>
      <c r="JH574">
        <v>-1.211717912536145E-05</v>
      </c>
      <c r="JI574">
        <v>4</v>
      </c>
      <c r="JJ574">
        <v>2338</v>
      </c>
      <c r="JK574">
        <v>1</v>
      </c>
      <c r="JL574">
        <v>27</v>
      </c>
      <c r="JM574">
        <v>190159.4</v>
      </c>
      <c r="JN574">
        <v>190159.5</v>
      </c>
      <c r="JO574">
        <v>2.55859</v>
      </c>
      <c r="JP574">
        <v>2.23877</v>
      </c>
      <c r="JQ574">
        <v>1.39648</v>
      </c>
      <c r="JR574">
        <v>2.34741</v>
      </c>
      <c r="JS574">
        <v>1.49536</v>
      </c>
      <c r="JT574">
        <v>2.56348</v>
      </c>
      <c r="JU574">
        <v>36.4578</v>
      </c>
      <c r="JV574">
        <v>24.07</v>
      </c>
      <c r="JW574">
        <v>18</v>
      </c>
      <c r="JX574">
        <v>489.206</v>
      </c>
      <c r="JY574">
        <v>447.87</v>
      </c>
      <c r="JZ574">
        <v>29.1328</v>
      </c>
      <c r="KA574">
        <v>28.5545</v>
      </c>
      <c r="KB574">
        <v>30.0002</v>
      </c>
      <c r="KC574">
        <v>28.3581</v>
      </c>
      <c r="KD574">
        <v>28.287</v>
      </c>
      <c r="KE574">
        <v>51.2306</v>
      </c>
      <c r="KF574">
        <v>21.2823</v>
      </c>
      <c r="KG574">
        <v>52.3401</v>
      </c>
      <c r="KH574">
        <v>29.1001</v>
      </c>
      <c r="KI574">
        <v>1302.5</v>
      </c>
      <c r="KJ574">
        <v>20.8868</v>
      </c>
      <c r="KK574">
        <v>100.98</v>
      </c>
      <c r="KL574">
        <v>100.548</v>
      </c>
    </row>
    <row r="575" spans="1:298">
      <c r="A575">
        <v>559</v>
      </c>
      <c r="B575">
        <v>1758656995.1</v>
      </c>
      <c r="C575">
        <v>15369.09999990463</v>
      </c>
      <c r="D575" t="s">
        <v>1567</v>
      </c>
      <c r="E575" t="s">
        <v>1568</v>
      </c>
      <c r="F575">
        <v>5</v>
      </c>
      <c r="G575" t="s">
        <v>1412</v>
      </c>
      <c r="H575" t="s">
        <v>437</v>
      </c>
      <c r="I575" t="s">
        <v>438</v>
      </c>
      <c r="J575">
        <v>1758656987.332142</v>
      </c>
      <c r="K575">
        <f>(L575)/1000</f>
        <v>0</v>
      </c>
      <c r="L575">
        <f>IF(DQ575, AO575, AI575)</f>
        <v>0</v>
      </c>
      <c r="M575">
        <f>IF(DQ575, AJ575, AH575)</f>
        <v>0</v>
      </c>
      <c r="N575">
        <f>DS575 - IF(AV575&gt;1, M575*DM575*100.0/(AX575), 0)</f>
        <v>0</v>
      </c>
      <c r="O575">
        <f>((U575-K575/2)*N575-M575)/(U575+K575/2)</f>
        <v>0</v>
      </c>
      <c r="P575">
        <f>O575*(DZ575+EA575)/1000.0</f>
        <v>0</v>
      </c>
      <c r="Q575">
        <f>(DS575 - IF(AV575&gt;1, M575*DM575*100.0/(AX575), 0))*(DZ575+EA575)/1000.0</f>
        <v>0</v>
      </c>
      <c r="R575">
        <f>2.0/((1/T575-1/S575)+SIGN(T575)*SQRT((1/T575-1/S575)*(1/T575-1/S575) + 4*DN575/((DN575+1)*(DN575+1))*(2*1/T575*1/S575-1/S575*1/S575)))</f>
        <v>0</v>
      </c>
      <c r="S575">
        <f>IF(LEFT(DO575,1)&lt;&gt;"0",IF(LEFT(DO575,1)="1",3.0,DP575),$D$5+$E$5*(EG575*DZ575/($K$5*1000))+$F$5*(EG575*DZ575/($K$5*1000))*MAX(MIN(DM575,$J$5),$I$5)*MAX(MIN(DM575,$J$5),$I$5)+$G$5*MAX(MIN(DM575,$J$5),$I$5)*(EG575*DZ575/($K$5*1000))+$H$5*(EG575*DZ575/($K$5*1000))*(EG575*DZ575/($K$5*1000)))</f>
        <v>0</v>
      </c>
      <c r="T575">
        <f>K575*(1000-(1000*0.61365*exp(17.502*X575/(240.97+X575))/(DZ575+EA575)+DU575)/2)/(1000*0.61365*exp(17.502*X575/(240.97+X575))/(DZ575+EA575)-DU575)</f>
        <v>0</v>
      </c>
      <c r="U575">
        <f>1/((DN575+1)/(R575/1.6)+1/(S575/1.37)) + DN575/((DN575+1)/(R575/1.6) + DN575/(S575/1.37))</f>
        <v>0</v>
      </c>
      <c r="V575">
        <f>(DI575*DL575)</f>
        <v>0</v>
      </c>
      <c r="W575">
        <f>(EB575+(V575+2*0.95*5.67E-8*(((EB575+$B$7)+273)^4-(EB575+273)^4)-44100*K575)/(1.84*29.3*S575+8*0.95*5.67E-8*(EB575+273)^3))</f>
        <v>0</v>
      </c>
      <c r="X575">
        <f>($C$7*EC575+$D$7*ED575+$E$7*W575)</f>
        <v>0</v>
      </c>
      <c r="Y575">
        <f>0.61365*exp(17.502*X575/(240.97+X575))</f>
        <v>0</v>
      </c>
      <c r="Z575">
        <f>(AA575/AB575*100)</f>
        <v>0</v>
      </c>
      <c r="AA575">
        <f>DU575*(DZ575+EA575)/1000</f>
        <v>0</v>
      </c>
      <c r="AB575">
        <f>0.61365*exp(17.502*EB575/(240.97+EB575))</f>
        <v>0</v>
      </c>
      <c r="AC575">
        <f>(Y575-DU575*(DZ575+EA575)/1000)</f>
        <v>0</v>
      </c>
      <c r="AD575">
        <f>(-K575*44100)</f>
        <v>0</v>
      </c>
      <c r="AE575">
        <f>2*29.3*S575*0.92*(EB575-X575)</f>
        <v>0</v>
      </c>
      <c r="AF575">
        <f>2*0.95*5.67E-8*(((EB575+$B$7)+273)^4-(X575+273)^4)</f>
        <v>0</v>
      </c>
      <c r="AG575">
        <f>V575+AF575+AD575+AE575</f>
        <v>0</v>
      </c>
      <c r="AH575">
        <f>DY575*AV575*(DT575-DS575*(1000-AV575*DV575)/(1000-AV575*DU575))/(100*DM575)</f>
        <v>0</v>
      </c>
      <c r="AI575">
        <f>1000*DY575*AV575*(DU575-DV575)/(100*DM575*(1000-AV575*DU575))</f>
        <v>0</v>
      </c>
      <c r="AJ575">
        <f>(AK575 - AL575 - DZ575*1E3/(8.314*(EB575+273.15)) * AN575/DY575 * AM575) * DY575/(100*DM575) * (1000 - DV575)/1000</f>
        <v>0</v>
      </c>
      <c r="AK575">
        <v>1322.011085171977</v>
      </c>
      <c r="AL575">
        <v>1271.946787878787</v>
      </c>
      <c r="AM575">
        <v>3.368823048563452</v>
      </c>
      <c r="AN575">
        <v>64.96185093379182</v>
      </c>
      <c r="AO575">
        <f>(AQ575 - AP575 + DZ575*1E3/(8.314*(EB575+273.15)) * AS575/DY575 * AR575) * DY575/(100*DM575) * 1000/(1000 - AQ575)</f>
        <v>0</v>
      </c>
      <c r="AP575">
        <v>20.79801904673369</v>
      </c>
      <c r="AQ575">
        <v>24.26463212121212</v>
      </c>
      <c r="AR575">
        <v>-0.0001305991617155153</v>
      </c>
      <c r="AS575">
        <v>107.1775153864374</v>
      </c>
      <c r="AT575">
        <v>0</v>
      </c>
      <c r="AU575">
        <v>0</v>
      </c>
      <c r="AV575">
        <f>IF(AT575*$H$13&gt;=AX575,1.0,(AX575/(AX575-AT575*$H$13)))</f>
        <v>0</v>
      </c>
      <c r="AW575">
        <f>(AV575-1)*100</f>
        <v>0</v>
      </c>
      <c r="AX575">
        <f>MAX(0,($B$13+$C$13*EG575)/(1+$D$13*EG575)*DZ575/(EB575+273)*$E$13)</f>
        <v>0</v>
      </c>
      <c r="AY575" t="s">
        <v>439</v>
      </c>
      <c r="AZ575" t="s">
        <v>439</v>
      </c>
      <c r="BA575">
        <v>0</v>
      </c>
      <c r="BB575">
        <v>0</v>
      </c>
      <c r="BC575">
        <f>1-BA575/BB575</f>
        <v>0</v>
      </c>
      <c r="BD575">
        <v>0</v>
      </c>
      <c r="BE575" t="s">
        <v>439</v>
      </c>
      <c r="BF575" t="s">
        <v>439</v>
      </c>
      <c r="BG575">
        <v>0</v>
      </c>
      <c r="BH575">
        <v>0</v>
      </c>
      <c r="BI575">
        <f>1-BG575/BH575</f>
        <v>0</v>
      </c>
      <c r="BJ575">
        <v>0.5</v>
      </c>
      <c r="BK575">
        <f>DJ575</f>
        <v>0</v>
      </c>
      <c r="BL575">
        <f>M575</f>
        <v>0</v>
      </c>
      <c r="BM575">
        <f>BI575*BJ575*BK575</f>
        <v>0</v>
      </c>
      <c r="BN575">
        <f>(BL575-BD575)/BK575</f>
        <v>0</v>
      </c>
      <c r="BO575">
        <f>(BB575-BH575)/BH575</f>
        <v>0</v>
      </c>
      <c r="BP575">
        <f>BA575/(BC575+BA575/BH575)</f>
        <v>0</v>
      </c>
      <c r="BQ575" t="s">
        <v>439</v>
      </c>
      <c r="BR575">
        <v>0</v>
      </c>
      <c r="BS575">
        <f>IF(BR575&lt;&gt;0, BR575, BP575)</f>
        <v>0</v>
      </c>
      <c r="BT575">
        <f>1-BS575/BH575</f>
        <v>0</v>
      </c>
      <c r="BU575">
        <f>(BH575-BG575)/(BH575-BS575)</f>
        <v>0</v>
      </c>
      <c r="BV575">
        <f>(BB575-BH575)/(BB575-BS575)</f>
        <v>0</v>
      </c>
      <c r="BW575">
        <f>(BH575-BG575)/(BH575-BA575)</f>
        <v>0</v>
      </c>
      <c r="BX575">
        <f>(BB575-BH575)/(BB575-BA575)</f>
        <v>0</v>
      </c>
      <c r="BY575">
        <f>(BU575*BS575/BG575)</f>
        <v>0</v>
      </c>
      <c r="BZ575">
        <f>(1-BY575)</f>
        <v>0</v>
      </c>
      <c r="DI575">
        <f>$B$11*EH575+$C$11*EI575+$F$11*ET575*(1-EW575)</f>
        <v>0</v>
      </c>
      <c r="DJ575">
        <f>DI575*DK575</f>
        <v>0</v>
      </c>
      <c r="DK575">
        <f>($B$11*$D$9+$C$11*$D$9+$F$11*((FG575+EY575)/MAX(FG575+EY575+FH575, 0.1)*$I$9+FH575/MAX(FG575+EY575+FH575, 0.1)*$J$9))/($B$11+$C$11+$F$11)</f>
        <v>0</v>
      </c>
      <c r="DL575">
        <f>($B$11*$K$9+$C$11*$K$9+$F$11*((FG575+EY575)/MAX(FG575+EY575+FH575, 0.1)*$P$9+FH575/MAX(FG575+EY575+FH575, 0.1)*$Q$9))/($B$11+$C$11+$F$11)</f>
        <v>0</v>
      </c>
      <c r="DM575">
        <v>5.36</v>
      </c>
      <c r="DN575">
        <v>0.5</v>
      </c>
      <c r="DO575" t="s">
        <v>440</v>
      </c>
      <c r="DP575">
        <v>2</v>
      </c>
      <c r="DQ575" t="b">
        <v>1</v>
      </c>
      <c r="DR575">
        <v>1758656987.332142</v>
      </c>
      <c r="DS575">
        <v>1216.901785714286</v>
      </c>
      <c r="DT575">
        <v>1278.817857142857</v>
      </c>
      <c r="DU575">
        <v>24.29244285714286</v>
      </c>
      <c r="DV575">
        <v>20.77068571428572</v>
      </c>
      <c r="DW575">
        <v>1217.116428571429</v>
      </c>
      <c r="DX575">
        <v>24.13833571428572</v>
      </c>
      <c r="DY575">
        <v>500.0207142857142</v>
      </c>
      <c r="DZ575">
        <v>90.38301785714285</v>
      </c>
      <c r="EA575">
        <v>0.03025318928571428</v>
      </c>
      <c r="EB575">
        <v>30.6066</v>
      </c>
      <c r="EC575">
        <v>30.02368214285715</v>
      </c>
      <c r="ED575">
        <v>999.9000000000002</v>
      </c>
      <c r="EE575">
        <v>0</v>
      </c>
      <c r="EF575">
        <v>0</v>
      </c>
      <c r="EG575">
        <v>10001.66428571429</v>
      </c>
      <c r="EH575">
        <v>0</v>
      </c>
      <c r="EI575">
        <v>11.6912</v>
      </c>
      <c r="EJ575">
        <v>-61.91640357142858</v>
      </c>
      <c r="EK575">
        <v>1247.198214285714</v>
      </c>
      <c r="EL575">
        <v>1305.943571428572</v>
      </c>
      <c r="EM575">
        <v>3.521764642857142</v>
      </c>
      <c r="EN575">
        <v>1278.817857142857</v>
      </c>
      <c r="EO575">
        <v>20.77068571428572</v>
      </c>
      <c r="EP575">
        <v>2.195623928571428</v>
      </c>
      <c r="EQ575">
        <v>1.877316785714286</v>
      </c>
      <c r="ER575">
        <v>18.93042857142857</v>
      </c>
      <c r="ES575">
        <v>16.44586428571429</v>
      </c>
      <c r="ET575">
        <v>1999.99</v>
      </c>
      <c r="EU575">
        <v>0.9799984999999999</v>
      </c>
      <c r="EV575">
        <v>0.02000108571428571</v>
      </c>
      <c r="EW575">
        <v>0</v>
      </c>
      <c r="EX575">
        <v>1011.173214285714</v>
      </c>
      <c r="EY575">
        <v>5.00097</v>
      </c>
      <c r="EZ575">
        <v>20465.67857142857</v>
      </c>
      <c r="FA575">
        <v>16707.48571428571</v>
      </c>
      <c r="FB575">
        <v>40.875</v>
      </c>
      <c r="FC575">
        <v>41.18699999999999</v>
      </c>
      <c r="FD575">
        <v>40.78985714285714</v>
      </c>
      <c r="FE575">
        <v>40.78985714285714</v>
      </c>
      <c r="FF575">
        <v>41.43924999999998</v>
      </c>
      <c r="FG575">
        <v>1955.09</v>
      </c>
      <c r="FH575">
        <v>39.9</v>
      </c>
      <c r="FI575">
        <v>0</v>
      </c>
      <c r="FJ575">
        <v>1758656996.4</v>
      </c>
      <c r="FK575">
        <v>0</v>
      </c>
      <c r="FL575">
        <v>1011.173076923077</v>
      </c>
      <c r="FM575">
        <v>-8.895726485651089</v>
      </c>
      <c r="FN575">
        <v>-182.680341859755</v>
      </c>
      <c r="FO575">
        <v>20464.70769230769</v>
      </c>
      <c r="FP575">
        <v>15</v>
      </c>
      <c r="FQ575">
        <v>0</v>
      </c>
      <c r="FR575" t="s">
        <v>441</v>
      </c>
      <c r="FS575">
        <v>1747247426.5</v>
      </c>
      <c r="FT575">
        <v>1747247420.5</v>
      </c>
      <c r="FU575">
        <v>0</v>
      </c>
      <c r="FV575">
        <v>1.027</v>
      </c>
      <c r="FW575">
        <v>0.031</v>
      </c>
      <c r="FX575">
        <v>0.02</v>
      </c>
      <c r="FY575">
        <v>0.05</v>
      </c>
      <c r="FZ575">
        <v>420</v>
      </c>
      <c r="GA575">
        <v>16</v>
      </c>
      <c r="GB575">
        <v>0.01</v>
      </c>
      <c r="GC575">
        <v>0.1</v>
      </c>
      <c r="GD575">
        <v>-61.93088780487805</v>
      </c>
      <c r="GE575">
        <v>-0.6489783972126038</v>
      </c>
      <c r="GF575">
        <v>0.1986044643655146</v>
      </c>
      <c r="GG575">
        <v>0</v>
      </c>
      <c r="GH575">
        <v>1011.800882352941</v>
      </c>
      <c r="GI575">
        <v>-8.820320850434371</v>
      </c>
      <c r="GJ575">
        <v>0.9048378718833904</v>
      </c>
      <c r="GK575">
        <v>-1</v>
      </c>
      <c r="GL575">
        <v>3.544829268292684</v>
      </c>
      <c r="GM575">
        <v>-0.342922369337973</v>
      </c>
      <c r="GN575">
        <v>0.03514344322777193</v>
      </c>
      <c r="GO575">
        <v>0</v>
      </c>
      <c r="GP575">
        <v>0</v>
      </c>
      <c r="GQ575">
        <v>2</v>
      </c>
      <c r="GR575" t="s">
        <v>482</v>
      </c>
      <c r="GS575">
        <v>3.13583</v>
      </c>
      <c r="GT575">
        <v>2.69052</v>
      </c>
      <c r="GU575">
        <v>0.197276</v>
      </c>
      <c r="GV575">
        <v>0.201318</v>
      </c>
      <c r="GW575">
        <v>0.107053</v>
      </c>
      <c r="GX575">
        <v>0.0950974</v>
      </c>
      <c r="GY575">
        <v>25513.2</v>
      </c>
      <c r="GZ575">
        <v>25433.4</v>
      </c>
      <c r="HA575">
        <v>29546.4</v>
      </c>
      <c r="HB575">
        <v>29429.1</v>
      </c>
      <c r="HC575">
        <v>34856.9</v>
      </c>
      <c r="HD575">
        <v>35280.3</v>
      </c>
      <c r="HE575">
        <v>41576.7</v>
      </c>
      <c r="HF575">
        <v>41815.2</v>
      </c>
      <c r="HG575">
        <v>1.92577</v>
      </c>
      <c r="HH575">
        <v>1.8755</v>
      </c>
      <c r="HI575">
        <v>0.0899509</v>
      </c>
      <c r="HJ575">
        <v>0</v>
      </c>
      <c r="HK575">
        <v>28.5531</v>
      </c>
      <c r="HL575">
        <v>999.9</v>
      </c>
      <c r="HM575">
        <v>48.1</v>
      </c>
      <c r="HN575">
        <v>31.3</v>
      </c>
      <c r="HO575">
        <v>24.4248</v>
      </c>
      <c r="HP575">
        <v>61.975</v>
      </c>
      <c r="HQ575">
        <v>25.7492</v>
      </c>
      <c r="HR575">
        <v>1</v>
      </c>
      <c r="HS575">
        <v>0.07553609999999999</v>
      </c>
      <c r="HT575">
        <v>-0.544916</v>
      </c>
      <c r="HU575">
        <v>20.338</v>
      </c>
      <c r="HV575">
        <v>5.21415</v>
      </c>
      <c r="HW575">
        <v>12.014</v>
      </c>
      <c r="HX575">
        <v>4.9888</v>
      </c>
      <c r="HY575">
        <v>3.28788</v>
      </c>
      <c r="HZ575">
        <v>9999</v>
      </c>
      <c r="IA575">
        <v>9999</v>
      </c>
      <c r="IB575">
        <v>9999</v>
      </c>
      <c r="IC575">
        <v>999.9</v>
      </c>
      <c r="ID575">
        <v>1.86757</v>
      </c>
      <c r="IE575">
        <v>1.86672</v>
      </c>
      <c r="IF575">
        <v>1.866</v>
      </c>
      <c r="IG575">
        <v>1.866</v>
      </c>
      <c r="IH575">
        <v>1.86789</v>
      </c>
      <c r="II575">
        <v>1.87027</v>
      </c>
      <c r="IJ575">
        <v>1.86892</v>
      </c>
      <c r="IK575">
        <v>1.87044</v>
      </c>
      <c r="IL575">
        <v>0</v>
      </c>
      <c r="IM575">
        <v>0</v>
      </c>
      <c r="IN575">
        <v>0</v>
      </c>
      <c r="IO575">
        <v>0</v>
      </c>
      <c r="IP575" t="s">
        <v>443</v>
      </c>
      <c r="IQ575" t="s">
        <v>444</v>
      </c>
      <c r="IR575" t="s">
        <v>445</v>
      </c>
      <c r="IS575" t="s">
        <v>445</v>
      </c>
      <c r="IT575" t="s">
        <v>445</v>
      </c>
      <c r="IU575" t="s">
        <v>445</v>
      </c>
      <c r="IV575">
        <v>0</v>
      </c>
      <c r="IW575">
        <v>100</v>
      </c>
      <c r="IX575">
        <v>100</v>
      </c>
      <c r="IY575">
        <v>-0.23</v>
      </c>
      <c r="IZ575">
        <v>0.1537</v>
      </c>
      <c r="JA575">
        <v>0.1520806729546384</v>
      </c>
      <c r="JB575">
        <v>0.0003178419753343253</v>
      </c>
      <c r="JC575">
        <v>-6.012475575984678E-07</v>
      </c>
      <c r="JD575">
        <v>7.594320938325871E-11</v>
      </c>
      <c r="JE575">
        <v>-0.06537213769188976</v>
      </c>
      <c r="JF575">
        <v>-0.002779077146552394</v>
      </c>
      <c r="JG575">
        <v>0.0007843295920201409</v>
      </c>
      <c r="JH575">
        <v>-1.211717912536145E-05</v>
      </c>
      <c r="JI575">
        <v>4</v>
      </c>
      <c r="JJ575">
        <v>2338</v>
      </c>
      <c r="JK575">
        <v>1</v>
      </c>
      <c r="JL575">
        <v>27</v>
      </c>
      <c r="JM575">
        <v>190159.5</v>
      </c>
      <c r="JN575">
        <v>190159.6</v>
      </c>
      <c r="JO575">
        <v>2.58911</v>
      </c>
      <c r="JP575">
        <v>2.23633</v>
      </c>
      <c r="JQ575">
        <v>1.39771</v>
      </c>
      <c r="JR575">
        <v>2.34741</v>
      </c>
      <c r="JS575">
        <v>1.49536</v>
      </c>
      <c r="JT575">
        <v>2.7002</v>
      </c>
      <c r="JU575">
        <v>36.4578</v>
      </c>
      <c r="JV575">
        <v>24.0612</v>
      </c>
      <c r="JW575">
        <v>18</v>
      </c>
      <c r="JX575">
        <v>489.528</v>
      </c>
      <c r="JY575">
        <v>447.906</v>
      </c>
      <c r="JZ575">
        <v>29.1015</v>
      </c>
      <c r="KA575">
        <v>28.5578</v>
      </c>
      <c r="KB575">
        <v>30.0004</v>
      </c>
      <c r="KC575">
        <v>28.3608</v>
      </c>
      <c r="KD575">
        <v>28.2897</v>
      </c>
      <c r="KE575">
        <v>51.8485</v>
      </c>
      <c r="KF575">
        <v>20.9991</v>
      </c>
      <c r="KG575">
        <v>52.3401</v>
      </c>
      <c r="KH575">
        <v>29.0801</v>
      </c>
      <c r="KI575">
        <v>1322.64</v>
      </c>
      <c r="KJ575">
        <v>20.9515</v>
      </c>
      <c r="KK575">
        <v>100.98</v>
      </c>
      <c r="KL575">
        <v>100.547</v>
      </c>
    </row>
    <row r="576" spans="1:298">
      <c r="A576">
        <v>560</v>
      </c>
      <c r="B576">
        <v>1758656999.6</v>
      </c>
      <c r="C576">
        <v>15373.59999990463</v>
      </c>
      <c r="D576" t="s">
        <v>1569</v>
      </c>
      <c r="E576" t="s">
        <v>1570</v>
      </c>
      <c r="F576">
        <v>5</v>
      </c>
      <c r="G576" t="s">
        <v>1412</v>
      </c>
      <c r="H576" t="s">
        <v>437</v>
      </c>
      <c r="I576" t="s">
        <v>438</v>
      </c>
      <c r="J576">
        <v>1758656991.778571</v>
      </c>
      <c r="K576">
        <f>(L576)/1000</f>
        <v>0</v>
      </c>
      <c r="L576">
        <f>IF(DQ576, AO576, AI576)</f>
        <v>0</v>
      </c>
      <c r="M576">
        <f>IF(DQ576, AJ576, AH576)</f>
        <v>0</v>
      </c>
      <c r="N576">
        <f>DS576 - IF(AV576&gt;1, M576*DM576*100.0/(AX576), 0)</f>
        <v>0</v>
      </c>
      <c r="O576">
        <f>((U576-K576/2)*N576-M576)/(U576+K576/2)</f>
        <v>0</v>
      </c>
      <c r="P576">
        <f>O576*(DZ576+EA576)/1000.0</f>
        <v>0</v>
      </c>
      <c r="Q576">
        <f>(DS576 - IF(AV576&gt;1, M576*DM576*100.0/(AX576), 0))*(DZ576+EA576)/1000.0</f>
        <v>0</v>
      </c>
      <c r="R576">
        <f>2.0/((1/T576-1/S576)+SIGN(T576)*SQRT((1/T576-1/S576)*(1/T576-1/S576) + 4*DN576/((DN576+1)*(DN576+1))*(2*1/T576*1/S576-1/S576*1/S576)))</f>
        <v>0</v>
      </c>
      <c r="S576">
        <f>IF(LEFT(DO576,1)&lt;&gt;"0",IF(LEFT(DO576,1)="1",3.0,DP576),$D$5+$E$5*(EG576*DZ576/($K$5*1000))+$F$5*(EG576*DZ576/($K$5*1000))*MAX(MIN(DM576,$J$5),$I$5)*MAX(MIN(DM576,$J$5),$I$5)+$G$5*MAX(MIN(DM576,$J$5),$I$5)*(EG576*DZ576/($K$5*1000))+$H$5*(EG576*DZ576/($K$5*1000))*(EG576*DZ576/($K$5*1000)))</f>
        <v>0</v>
      </c>
      <c r="T576">
        <f>K576*(1000-(1000*0.61365*exp(17.502*X576/(240.97+X576))/(DZ576+EA576)+DU576)/2)/(1000*0.61365*exp(17.502*X576/(240.97+X576))/(DZ576+EA576)-DU576)</f>
        <v>0</v>
      </c>
      <c r="U576">
        <f>1/((DN576+1)/(R576/1.6)+1/(S576/1.37)) + DN576/((DN576+1)/(R576/1.6) + DN576/(S576/1.37))</f>
        <v>0</v>
      </c>
      <c r="V576">
        <f>(DI576*DL576)</f>
        <v>0</v>
      </c>
      <c r="W576">
        <f>(EB576+(V576+2*0.95*5.67E-8*(((EB576+$B$7)+273)^4-(EB576+273)^4)-44100*K576)/(1.84*29.3*S576+8*0.95*5.67E-8*(EB576+273)^3))</f>
        <v>0</v>
      </c>
      <c r="X576">
        <f>($C$7*EC576+$D$7*ED576+$E$7*W576)</f>
        <v>0</v>
      </c>
      <c r="Y576">
        <f>0.61365*exp(17.502*X576/(240.97+X576))</f>
        <v>0</v>
      </c>
      <c r="Z576">
        <f>(AA576/AB576*100)</f>
        <v>0</v>
      </c>
      <c r="AA576">
        <f>DU576*(DZ576+EA576)/1000</f>
        <v>0</v>
      </c>
      <c r="AB576">
        <f>0.61365*exp(17.502*EB576/(240.97+EB576))</f>
        <v>0</v>
      </c>
      <c r="AC576">
        <f>(Y576-DU576*(DZ576+EA576)/1000)</f>
        <v>0</v>
      </c>
      <c r="AD576">
        <f>(-K576*44100)</f>
        <v>0</v>
      </c>
      <c r="AE576">
        <f>2*29.3*S576*0.92*(EB576-X576)</f>
        <v>0</v>
      </c>
      <c r="AF576">
        <f>2*0.95*5.67E-8*(((EB576+$B$7)+273)^4-(X576+273)^4)</f>
        <v>0</v>
      </c>
      <c r="AG576">
        <f>V576+AF576+AD576+AE576</f>
        <v>0</v>
      </c>
      <c r="AH576">
        <f>DY576*AV576*(DT576-DS576*(1000-AV576*DV576)/(1000-AV576*DU576))/(100*DM576)</f>
        <v>0</v>
      </c>
      <c r="AI576">
        <f>1000*DY576*AV576*(DU576-DV576)/(100*DM576*(1000-AV576*DU576))</f>
        <v>0</v>
      </c>
      <c r="AJ576">
        <f>(AK576 - AL576 - DZ576*1E3/(8.314*(EB576+273.15)) * AN576/DY576 * AM576) * DY576/(100*DM576) * (1000 - DV576)/1000</f>
        <v>0</v>
      </c>
      <c r="AK576">
        <v>1336.92305015168</v>
      </c>
      <c r="AL576">
        <v>1286.968666666666</v>
      </c>
      <c r="AM576">
        <v>3.34478378855413</v>
      </c>
      <c r="AN576">
        <v>64.96185093379182</v>
      </c>
      <c r="AO576">
        <f>(AQ576 - AP576 + DZ576*1E3/(8.314*(EB576+273.15)) * AS576/DY576 * AR576) * DY576/(100*DM576) * 1000/(1000 - AQ576)</f>
        <v>0</v>
      </c>
      <c r="AP576">
        <v>20.86946657692909</v>
      </c>
      <c r="AQ576">
        <v>24.26342606060605</v>
      </c>
      <c r="AR576">
        <v>8.242233327080645E-06</v>
      </c>
      <c r="AS576">
        <v>107.1775153864374</v>
      </c>
      <c r="AT576">
        <v>0</v>
      </c>
      <c r="AU576">
        <v>0</v>
      </c>
      <c r="AV576">
        <f>IF(AT576*$H$13&gt;=AX576,1.0,(AX576/(AX576-AT576*$H$13)))</f>
        <v>0</v>
      </c>
      <c r="AW576">
        <f>(AV576-1)*100</f>
        <v>0</v>
      </c>
      <c r="AX576">
        <f>MAX(0,($B$13+$C$13*EG576)/(1+$D$13*EG576)*DZ576/(EB576+273)*$E$13)</f>
        <v>0</v>
      </c>
      <c r="AY576" t="s">
        <v>439</v>
      </c>
      <c r="AZ576" t="s">
        <v>439</v>
      </c>
      <c r="BA576">
        <v>0</v>
      </c>
      <c r="BB576">
        <v>0</v>
      </c>
      <c r="BC576">
        <f>1-BA576/BB576</f>
        <v>0</v>
      </c>
      <c r="BD576">
        <v>0</v>
      </c>
      <c r="BE576" t="s">
        <v>439</v>
      </c>
      <c r="BF576" t="s">
        <v>439</v>
      </c>
      <c r="BG576">
        <v>0</v>
      </c>
      <c r="BH576">
        <v>0</v>
      </c>
      <c r="BI576">
        <f>1-BG576/BH576</f>
        <v>0</v>
      </c>
      <c r="BJ576">
        <v>0.5</v>
      </c>
      <c r="BK576">
        <f>DJ576</f>
        <v>0</v>
      </c>
      <c r="BL576">
        <f>M576</f>
        <v>0</v>
      </c>
      <c r="BM576">
        <f>BI576*BJ576*BK576</f>
        <v>0</v>
      </c>
      <c r="BN576">
        <f>(BL576-BD576)/BK576</f>
        <v>0</v>
      </c>
      <c r="BO576">
        <f>(BB576-BH576)/BH576</f>
        <v>0</v>
      </c>
      <c r="BP576">
        <f>BA576/(BC576+BA576/BH576)</f>
        <v>0</v>
      </c>
      <c r="BQ576" t="s">
        <v>439</v>
      </c>
      <c r="BR576">
        <v>0</v>
      </c>
      <c r="BS576">
        <f>IF(BR576&lt;&gt;0, BR576, BP576)</f>
        <v>0</v>
      </c>
      <c r="BT576">
        <f>1-BS576/BH576</f>
        <v>0</v>
      </c>
      <c r="BU576">
        <f>(BH576-BG576)/(BH576-BS576)</f>
        <v>0</v>
      </c>
      <c r="BV576">
        <f>(BB576-BH576)/(BB576-BS576)</f>
        <v>0</v>
      </c>
      <c r="BW576">
        <f>(BH576-BG576)/(BH576-BA576)</f>
        <v>0</v>
      </c>
      <c r="BX576">
        <f>(BB576-BH576)/(BB576-BA576)</f>
        <v>0</v>
      </c>
      <c r="BY576">
        <f>(BU576*BS576/BG576)</f>
        <v>0</v>
      </c>
      <c r="BZ576">
        <f>(1-BY576)</f>
        <v>0</v>
      </c>
      <c r="DI576">
        <f>$B$11*EH576+$C$11*EI576+$F$11*ET576*(1-EW576)</f>
        <v>0</v>
      </c>
      <c r="DJ576">
        <f>DI576*DK576</f>
        <v>0</v>
      </c>
      <c r="DK576">
        <f>($B$11*$D$9+$C$11*$D$9+$F$11*((FG576+EY576)/MAX(FG576+EY576+FH576, 0.1)*$I$9+FH576/MAX(FG576+EY576+FH576, 0.1)*$J$9))/($B$11+$C$11+$F$11)</f>
        <v>0</v>
      </c>
      <c r="DL576">
        <f>($B$11*$K$9+$C$11*$K$9+$F$11*((FG576+EY576)/MAX(FG576+EY576+FH576, 0.1)*$P$9+FH576/MAX(FG576+EY576+FH576, 0.1)*$Q$9))/($B$11+$C$11+$F$11)</f>
        <v>0</v>
      </c>
      <c r="DM576">
        <v>5.36</v>
      </c>
      <c r="DN576">
        <v>0.5</v>
      </c>
      <c r="DO576" t="s">
        <v>440</v>
      </c>
      <c r="DP576">
        <v>2</v>
      </c>
      <c r="DQ576" t="b">
        <v>1</v>
      </c>
      <c r="DR576">
        <v>1758656991.778571</v>
      </c>
      <c r="DS576">
        <v>1231.658571428572</v>
      </c>
      <c r="DT576">
        <v>1293.612857142857</v>
      </c>
      <c r="DU576">
        <v>24.27691785714285</v>
      </c>
      <c r="DV576">
        <v>20.80187857142857</v>
      </c>
      <c r="DW576">
        <v>1231.885357142857</v>
      </c>
      <c r="DX576">
        <v>24.12302142857143</v>
      </c>
      <c r="DY576">
        <v>500.0232142857142</v>
      </c>
      <c r="DZ576">
        <v>90.38309642857143</v>
      </c>
      <c r="EA576">
        <v>0.03024933928571429</v>
      </c>
      <c r="EB576">
        <v>30.60765357142857</v>
      </c>
      <c r="EC576">
        <v>30.02371071428572</v>
      </c>
      <c r="ED576">
        <v>999.9000000000002</v>
      </c>
      <c r="EE576">
        <v>0</v>
      </c>
      <c r="EF576">
        <v>0</v>
      </c>
      <c r="EG576">
        <v>10002.86785714286</v>
      </c>
      <c r="EH576">
        <v>0</v>
      </c>
      <c r="EI576">
        <v>11.72793214285714</v>
      </c>
      <c r="EJ576">
        <v>-61.95444285714286</v>
      </c>
      <c r="EK576">
        <v>1262.3025</v>
      </c>
      <c r="EL576">
        <v>1321.094285714285</v>
      </c>
      <c r="EM576">
        <v>3.475037857142857</v>
      </c>
      <c r="EN576">
        <v>1293.612857142857</v>
      </c>
      <c r="EO576">
        <v>20.80187857142857</v>
      </c>
      <c r="EP576">
        <v>2.1942225</v>
      </c>
      <c r="EQ576">
        <v>1.880138214285715</v>
      </c>
      <c r="ER576">
        <v>18.92019642857143</v>
      </c>
      <c r="ES576">
        <v>16.46943571428572</v>
      </c>
      <c r="ET576">
        <v>2000.003214285714</v>
      </c>
      <c r="EU576">
        <v>0.9799986785714285</v>
      </c>
      <c r="EV576">
        <v>0.02000087857142857</v>
      </c>
      <c r="EW576">
        <v>0</v>
      </c>
      <c r="EX576">
        <v>1010.532142857143</v>
      </c>
      <c r="EY576">
        <v>5.00097</v>
      </c>
      <c r="EZ576">
        <v>20452.375</v>
      </c>
      <c r="FA576">
        <v>16707.58571428572</v>
      </c>
      <c r="FB576">
        <v>40.875</v>
      </c>
      <c r="FC576">
        <v>41.1915</v>
      </c>
      <c r="FD576">
        <v>40.80757142857142</v>
      </c>
      <c r="FE576">
        <v>40.79871428571428</v>
      </c>
      <c r="FF576">
        <v>41.43924999999998</v>
      </c>
      <c r="FG576">
        <v>1955.103214285714</v>
      </c>
      <c r="FH576">
        <v>39.9</v>
      </c>
      <c r="FI576">
        <v>0</v>
      </c>
      <c r="FJ576">
        <v>1758657000.6</v>
      </c>
      <c r="FK576">
        <v>0</v>
      </c>
      <c r="FL576">
        <v>1010.5008</v>
      </c>
      <c r="FM576">
        <v>-9.813076943718128</v>
      </c>
      <c r="FN576">
        <v>-185.4538464431561</v>
      </c>
      <c r="FO576">
        <v>20451.192</v>
      </c>
      <c r="FP576">
        <v>15</v>
      </c>
      <c r="FQ576">
        <v>0</v>
      </c>
      <c r="FR576" t="s">
        <v>441</v>
      </c>
      <c r="FS576">
        <v>1747247426.5</v>
      </c>
      <c r="FT576">
        <v>1747247420.5</v>
      </c>
      <c r="FU576">
        <v>0</v>
      </c>
      <c r="FV576">
        <v>1.027</v>
      </c>
      <c r="FW576">
        <v>0.031</v>
      </c>
      <c r="FX576">
        <v>0.02</v>
      </c>
      <c r="FY576">
        <v>0.05</v>
      </c>
      <c r="FZ576">
        <v>420</v>
      </c>
      <c r="GA576">
        <v>16</v>
      </c>
      <c r="GB576">
        <v>0.01</v>
      </c>
      <c r="GC576">
        <v>0.1</v>
      </c>
      <c r="GD576">
        <v>-61.89167999999999</v>
      </c>
      <c r="GE576">
        <v>0.5719249530957744</v>
      </c>
      <c r="GF576">
        <v>0.2647076663037922</v>
      </c>
      <c r="GG576">
        <v>0</v>
      </c>
      <c r="GH576">
        <v>1011.050294117647</v>
      </c>
      <c r="GI576">
        <v>-9.381359806146014</v>
      </c>
      <c r="GJ576">
        <v>0.964570874699384</v>
      </c>
      <c r="GK576">
        <v>-1</v>
      </c>
      <c r="GL576">
        <v>3.50518175</v>
      </c>
      <c r="GM576">
        <v>-0.5799959099437213</v>
      </c>
      <c r="GN576">
        <v>0.05841248106729843</v>
      </c>
      <c r="GO576">
        <v>0</v>
      </c>
      <c r="GP576">
        <v>0</v>
      </c>
      <c r="GQ576">
        <v>2</v>
      </c>
      <c r="GR576" t="s">
        <v>482</v>
      </c>
      <c r="GS576">
        <v>3.13586</v>
      </c>
      <c r="GT576">
        <v>2.6905</v>
      </c>
      <c r="GU576">
        <v>0.198727</v>
      </c>
      <c r="GV576">
        <v>0.202828</v>
      </c>
      <c r="GW576">
        <v>0.107058</v>
      </c>
      <c r="GX576">
        <v>0.0952247</v>
      </c>
      <c r="GY576">
        <v>25467.1</v>
      </c>
      <c r="GZ576">
        <v>25385.2</v>
      </c>
      <c r="HA576">
        <v>29546.4</v>
      </c>
      <c r="HB576">
        <v>29429</v>
      </c>
      <c r="HC576">
        <v>34856.6</v>
      </c>
      <c r="HD576">
        <v>35275.2</v>
      </c>
      <c r="HE576">
        <v>41576.5</v>
      </c>
      <c r="HF576">
        <v>41815.2</v>
      </c>
      <c r="HG576">
        <v>1.9257</v>
      </c>
      <c r="HH576">
        <v>1.87593</v>
      </c>
      <c r="HI576">
        <v>0.0907704</v>
      </c>
      <c r="HJ576">
        <v>0</v>
      </c>
      <c r="HK576">
        <v>28.5553</v>
      </c>
      <c r="HL576">
        <v>999.9</v>
      </c>
      <c r="HM576">
        <v>48.1</v>
      </c>
      <c r="HN576">
        <v>31.3</v>
      </c>
      <c r="HO576">
        <v>24.4225</v>
      </c>
      <c r="HP576">
        <v>61.935</v>
      </c>
      <c r="HQ576">
        <v>25.7732</v>
      </c>
      <c r="HR576">
        <v>1</v>
      </c>
      <c r="HS576">
        <v>0.0757901</v>
      </c>
      <c r="HT576">
        <v>-0.547181</v>
      </c>
      <c r="HU576">
        <v>20.338</v>
      </c>
      <c r="HV576">
        <v>5.21474</v>
      </c>
      <c r="HW576">
        <v>12.0135</v>
      </c>
      <c r="HX576">
        <v>4.9886</v>
      </c>
      <c r="HY576">
        <v>3.28768</v>
      </c>
      <c r="HZ576">
        <v>9999</v>
      </c>
      <c r="IA576">
        <v>9999</v>
      </c>
      <c r="IB576">
        <v>9999</v>
      </c>
      <c r="IC576">
        <v>999.9</v>
      </c>
      <c r="ID576">
        <v>1.86757</v>
      </c>
      <c r="IE576">
        <v>1.86672</v>
      </c>
      <c r="IF576">
        <v>1.86601</v>
      </c>
      <c r="IG576">
        <v>1.866</v>
      </c>
      <c r="IH576">
        <v>1.86786</v>
      </c>
      <c r="II576">
        <v>1.87028</v>
      </c>
      <c r="IJ576">
        <v>1.86894</v>
      </c>
      <c r="IK576">
        <v>1.87045</v>
      </c>
      <c r="IL576">
        <v>0</v>
      </c>
      <c r="IM576">
        <v>0</v>
      </c>
      <c r="IN576">
        <v>0</v>
      </c>
      <c r="IO576">
        <v>0</v>
      </c>
      <c r="IP576" t="s">
        <v>443</v>
      </c>
      <c r="IQ576" t="s">
        <v>444</v>
      </c>
      <c r="IR576" t="s">
        <v>445</v>
      </c>
      <c r="IS576" t="s">
        <v>445</v>
      </c>
      <c r="IT576" t="s">
        <v>445</v>
      </c>
      <c r="IU576" t="s">
        <v>445</v>
      </c>
      <c r="IV576">
        <v>0</v>
      </c>
      <c r="IW576">
        <v>100</v>
      </c>
      <c r="IX576">
        <v>100</v>
      </c>
      <c r="IY576">
        <v>-0.25</v>
      </c>
      <c r="IZ576">
        <v>0.1537</v>
      </c>
      <c r="JA576">
        <v>0.1520806729546384</v>
      </c>
      <c r="JB576">
        <v>0.0003178419753343253</v>
      </c>
      <c r="JC576">
        <v>-6.012475575984678E-07</v>
      </c>
      <c r="JD576">
        <v>7.594320938325871E-11</v>
      </c>
      <c r="JE576">
        <v>-0.06537213769188976</v>
      </c>
      <c r="JF576">
        <v>-0.002779077146552394</v>
      </c>
      <c r="JG576">
        <v>0.0007843295920201409</v>
      </c>
      <c r="JH576">
        <v>-1.211717912536145E-05</v>
      </c>
      <c r="JI576">
        <v>4</v>
      </c>
      <c r="JJ576">
        <v>2338</v>
      </c>
      <c r="JK576">
        <v>1</v>
      </c>
      <c r="JL576">
        <v>27</v>
      </c>
      <c r="JM576">
        <v>190159.6</v>
      </c>
      <c r="JN576">
        <v>190159.7</v>
      </c>
      <c r="JO576">
        <v>2.6123</v>
      </c>
      <c r="JP576">
        <v>2.24731</v>
      </c>
      <c r="JQ576">
        <v>1.39648</v>
      </c>
      <c r="JR576">
        <v>2.35229</v>
      </c>
      <c r="JS576">
        <v>1.49536</v>
      </c>
      <c r="JT576">
        <v>2.60376</v>
      </c>
      <c r="JU576">
        <v>36.4578</v>
      </c>
      <c r="JV576">
        <v>24.0612</v>
      </c>
      <c r="JW576">
        <v>18</v>
      </c>
      <c r="JX576">
        <v>489.497</v>
      </c>
      <c r="JY576">
        <v>448.186</v>
      </c>
      <c r="JZ576">
        <v>29.0785</v>
      </c>
      <c r="KA576">
        <v>28.56</v>
      </c>
      <c r="KB576">
        <v>30.0003</v>
      </c>
      <c r="KC576">
        <v>28.363</v>
      </c>
      <c r="KD576">
        <v>28.2918</v>
      </c>
      <c r="KE576">
        <v>52.3085</v>
      </c>
      <c r="KF576">
        <v>20.7038</v>
      </c>
      <c r="KG576">
        <v>52.3401</v>
      </c>
      <c r="KH576">
        <v>29.0581</v>
      </c>
      <c r="KI576">
        <v>1336</v>
      </c>
      <c r="KJ576">
        <v>20.9882</v>
      </c>
      <c r="KK576">
        <v>100.979</v>
      </c>
      <c r="KL576">
        <v>100.547</v>
      </c>
    </row>
    <row r="577" spans="1:298">
      <c r="A577">
        <v>561</v>
      </c>
      <c r="B577">
        <v>1758657004.6</v>
      </c>
      <c r="C577">
        <v>15378.59999990463</v>
      </c>
      <c r="D577" t="s">
        <v>1571</v>
      </c>
      <c r="E577" t="s">
        <v>1572</v>
      </c>
      <c r="F577">
        <v>5</v>
      </c>
      <c r="G577" t="s">
        <v>1412</v>
      </c>
      <c r="H577" t="s">
        <v>437</v>
      </c>
      <c r="I577" t="s">
        <v>438</v>
      </c>
      <c r="J577">
        <v>1758656997.081481</v>
      </c>
      <c r="K577">
        <f>(L577)/1000</f>
        <v>0</v>
      </c>
      <c r="L577">
        <f>IF(DQ577, AO577, AI577)</f>
        <v>0</v>
      </c>
      <c r="M577">
        <f>IF(DQ577, AJ577, AH577)</f>
        <v>0</v>
      </c>
      <c r="N577">
        <f>DS577 - IF(AV577&gt;1, M577*DM577*100.0/(AX577), 0)</f>
        <v>0</v>
      </c>
      <c r="O577">
        <f>((U577-K577/2)*N577-M577)/(U577+K577/2)</f>
        <v>0</v>
      </c>
      <c r="P577">
        <f>O577*(DZ577+EA577)/1000.0</f>
        <v>0</v>
      </c>
      <c r="Q577">
        <f>(DS577 - IF(AV577&gt;1, M577*DM577*100.0/(AX577), 0))*(DZ577+EA577)/1000.0</f>
        <v>0</v>
      </c>
      <c r="R577">
        <f>2.0/((1/T577-1/S577)+SIGN(T577)*SQRT((1/T577-1/S577)*(1/T577-1/S577) + 4*DN577/((DN577+1)*(DN577+1))*(2*1/T577*1/S577-1/S577*1/S577)))</f>
        <v>0</v>
      </c>
      <c r="S577">
        <f>IF(LEFT(DO577,1)&lt;&gt;"0",IF(LEFT(DO577,1)="1",3.0,DP577),$D$5+$E$5*(EG577*DZ577/($K$5*1000))+$F$5*(EG577*DZ577/($K$5*1000))*MAX(MIN(DM577,$J$5),$I$5)*MAX(MIN(DM577,$J$5),$I$5)+$G$5*MAX(MIN(DM577,$J$5),$I$5)*(EG577*DZ577/($K$5*1000))+$H$5*(EG577*DZ577/($K$5*1000))*(EG577*DZ577/($K$5*1000)))</f>
        <v>0</v>
      </c>
      <c r="T577">
        <f>K577*(1000-(1000*0.61365*exp(17.502*X577/(240.97+X577))/(DZ577+EA577)+DU577)/2)/(1000*0.61365*exp(17.502*X577/(240.97+X577))/(DZ577+EA577)-DU577)</f>
        <v>0</v>
      </c>
      <c r="U577">
        <f>1/((DN577+1)/(R577/1.6)+1/(S577/1.37)) + DN577/((DN577+1)/(R577/1.6) + DN577/(S577/1.37))</f>
        <v>0</v>
      </c>
      <c r="V577">
        <f>(DI577*DL577)</f>
        <v>0</v>
      </c>
      <c r="W577">
        <f>(EB577+(V577+2*0.95*5.67E-8*(((EB577+$B$7)+273)^4-(EB577+273)^4)-44100*K577)/(1.84*29.3*S577+8*0.95*5.67E-8*(EB577+273)^3))</f>
        <v>0</v>
      </c>
      <c r="X577">
        <f>($C$7*EC577+$D$7*ED577+$E$7*W577)</f>
        <v>0</v>
      </c>
      <c r="Y577">
        <f>0.61365*exp(17.502*X577/(240.97+X577))</f>
        <v>0</v>
      </c>
      <c r="Z577">
        <f>(AA577/AB577*100)</f>
        <v>0</v>
      </c>
      <c r="AA577">
        <f>DU577*(DZ577+EA577)/1000</f>
        <v>0</v>
      </c>
      <c r="AB577">
        <f>0.61365*exp(17.502*EB577/(240.97+EB577))</f>
        <v>0</v>
      </c>
      <c r="AC577">
        <f>(Y577-DU577*(DZ577+EA577)/1000)</f>
        <v>0</v>
      </c>
      <c r="AD577">
        <f>(-K577*44100)</f>
        <v>0</v>
      </c>
      <c r="AE577">
        <f>2*29.3*S577*0.92*(EB577-X577)</f>
        <v>0</v>
      </c>
      <c r="AF577">
        <f>2*0.95*5.67E-8*(((EB577+$B$7)+273)^4-(X577+273)^4)</f>
        <v>0</v>
      </c>
      <c r="AG577">
        <f>V577+AF577+AD577+AE577</f>
        <v>0</v>
      </c>
      <c r="AH577">
        <f>DY577*AV577*(DT577-DS577*(1000-AV577*DV577)/(1000-AV577*DU577))/(100*DM577)</f>
        <v>0</v>
      </c>
      <c r="AI577">
        <f>1000*DY577*AV577*(DU577-DV577)/(100*DM577*(1000-AV577*DU577))</f>
        <v>0</v>
      </c>
      <c r="AJ577">
        <f>(AK577 - AL577 - DZ577*1E3/(8.314*(EB577+273.15)) * AN577/DY577 * AM577) * DY577/(100*DM577) * (1000 - DV577)/1000</f>
        <v>0</v>
      </c>
      <c r="AK577">
        <v>1354.736835809738</v>
      </c>
      <c r="AL577">
        <v>1304.204303030304</v>
      </c>
      <c r="AM577">
        <v>3.457572331993618</v>
      </c>
      <c r="AN577">
        <v>64.96185093379182</v>
      </c>
      <c r="AO577">
        <f>(AQ577 - AP577 + DZ577*1E3/(8.314*(EB577+273.15)) * AS577/DY577 * AR577) * DY577/(100*DM577) * 1000/(1000 - AQ577)</f>
        <v>0</v>
      </c>
      <c r="AP577">
        <v>20.9022785145143</v>
      </c>
      <c r="AQ577">
        <v>24.26740424242422</v>
      </c>
      <c r="AR577">
        <v>2.038010990243788E-05</v>
      </c>
      <c r="AS577">
        <v>107.1775153864374</v>
      </c>
      <c r="AT577">
        <v>0</v>
      </c>
      <c r="AU577">
        <v>0</v>
      </c>
      <c r="AV577">
        <f>IF(AT577*$H$13&gt;=AX577,1.0,(AX577/(AX577-AT577*$H$13)))</f>
        <v>0</v>
      </c>
      <c r="AW577">
        <f>(AV577-1)*100</f>
        <v>0</v>
      </c>
      <c r="AX577">
        <f>MAX(0,($B$13+$C$13*EG577)/(1+$D$13*EG577)*DZ577/(EB577+273)*$E$13)</f>
        <v>0</v>
      </c>
      <c r="AY577" t="s">
        <v>439</v>
      </c>
      <c r="AZ577" t="s">
        <v>439</v>
      </c>
      <c r="BA577">
        <v>0</v>
      </c>
      <c r="BB577">
        <v>0</v>
      </c>
      <c r="BC577">
        <f>1-BA577/BB577</f>
        <v>0</v>
      </c>
      <c r="BD577">
        <v>0</v>
      </c>
      <c r="BE577" t="s">
        <v>439</v>
      </c>
      <c r="BF577" t="s">
        <v>439</v>
      </c>
      <c r="BG577">
        <v>0</v>
      </c>
      <c r="BH577">
        <v>0</v>
      </c>
      <c r="BI577">
        <f>1-BG577/BH577</f>
        <v>0</v>
      </c>
      <c r="BJ577">
        <v>0.5</v>
      </c>
      <c r="BK577">
        <f>DJ577</f>
        <v>0</v>
      </c>
      <c r="BL577">
        <f>M577</f>
        <v>0</v>
      </c>
      <c r="BM577">
        <f>BI577*BJ577*BK577</f>
        <v>0</v>
      </c>
      <c r="BN577">
        <f>(BL577-BD577)/BK577</f>
        <v>0</v>
      </c>
      <c r="BO577">
        <f>(BB577-BH577)/BH577</f>
        <v>0</v>
      </c>
      <c r="BP577">
        <f>BA577/(BC577+BA577/BH577)</f>
        <v>0</v>
      </c>
      <c r="BQ577" t="s">
        <v>439</v>
      </c>
      <c r="BR577">
        <v>0</v>
      </c>
      <c r="BS577">
        <f>IF(BR577&lt;&gt;0, BR577, BP577)</f>
        <v>0</v>
      </c>
      <c r="BT577">
        <f>1-BS577/BH577</f>
        <v>0</v>
      </c>
      <c r="BU577">
        <f>(BH577-BG577)/(BH577-BS577)</f>
        <v>0</v>
      </c>
      <c r="BV577">
        <f>(BB577-BH577)/(BB577-BS577)</f>
        <v>0</v>
      </c>
      <c r="BW577">
        <f>(BH577-BG577)/(BH577-BA577)</f>
        <v>0</v>
      </c>
      <c r="BX577">
        <f>(BB577-BH577)/(BB577-BA577)</f>
        <v>0</v>
      </c>
      <c r="BY577">
        <f>(BU577*BS577/BG577)</f>
        <v>0</v>
      </c>
      <c r="BZ577">
        <f>(1-BY577)</f>
        <v>0</v>
      </c>
      <c r="DI577">
        <f>$B$11*EH577+$C$11*EI577+$F$11*ET577*(1-EW577)</f>
        <v>0</v>
      </c>
      <c r="DJ577">
        <f>DI577*DK577</f>
        <v>0</v>
      </c>
      <c r="DK577">
        <f>($B$11*$D$9+$C$11*$D$9+$F$11*((FG577+EY577)/MAX(FG577+EY577+FH577, 0.1)*$I$9+FH577/MAX(FG577+EY577+FH577, 0.1)*$J$9))/($B$11+$C$11+$F$11)</f>
        <v>0</v>
      </c>
      <c r="DL577">
        <f>($B$11*$K$9+$C$11*$K$9+$F$11*((FG577+EY577)/MAX(FG577+EY577+FH577, 0.1)*$P$9+FH577/MAX(FG577+EY577+FH577, 0.1)*$Q$9))/($B$11+$C$11+$F$11)</f>
        <v>0</v>
      </c>
      <c r="DM577">
        <v>5.36</v>
      </c>
      <c r="DN577">
        <v>0.5</v>
      </c>
      <c r="DO577" t="s">
        <v>440</v>
      </c>
      <c r="DP577">
        <v>2</v>
      </c>
      <c r="DQ577" t="b">
        <v>1</v>
      </c>
      <c r="DR577">
        <v>1758656997.081481</v>
      </c>
      <c r="DS577">
        <v>1249.226296296296</v>
      </c>
      <c r="DT577">
        <v>1311.272962962963</v>
      </c>
      <c r="DU577">
        <v>24.26688518518519</v>
      </c>
      <c r="DV577">
        <v>20.85140740740741</v>
      </c>
      <c r="DW577">
        <v>1249.468888888889</v>
      </c>
      <c r="DX577">
        <v>24.11311851851852</v>
      </c>
      <c r="DY577">
        <v>500.0307037037036</v>
      </c>
      <c r="DZ577">
        <v>90.383</v>
      </c>
      <c r="EA577">
        <v>0.03028584814814815</v>
      </c>
      <c r="EB577">
        <v>30.60672222222222</v>
      </c>
      <c r="EC577">
        <v>30.02365555555555</v>
      </c>
      <c r="ED577">
        <v>999.9000000000001</v>
      </c>
      <c r="EE577">
        <v>0</v>
      </c>
      <c r="EF577">
        <v>0</v>
      </c>
      <c r="EG577">
        <v>10001.77185185185</v>
      </c>
      <c r="EH577">
        <v>0</v>
      </c>
      <c r="EI577">
        <v>11.99908148148148</v>
      </c>
      <c r="EJ577">
        <v>-62.04568518518519</v>
      </c>
      <c r="EK577">
        <v>1280.295925925926</v>
      </c>
      <c r="EL577">
        <v>1339.197037037037</v>
      </c>
      <c r="EM577">
        <v>3.415477037037038</v>
      </c>
      <c r="EN577">
        <v>1311.272962962963</v>
      </c>
      <c r="EO577">
        <v>20.85140740740741</v>
      </c>
      <c r="EP577">
        <v>2.193313703703704</v>
      </c>
      <c r="EQ577">
        <v>1.884611851851852</v>
      </c>
      <c r="ER577">
        <v>18.91355925925926</v>
      </c>
      <c r="ES577">
        <v>16.50678518518518</v>
      </c>
      <c r="ET577">
        <v>2000.008888888889</v>
      </c>
      <c r="EU577">
        <v>0.9799988148148148</v>
      </c>
      <c r="EV577">
        <v>0.02000074814814815</v>
      </c>
      <c r="EW577">
        <v>0</v>
      </c>
      <c r="EX577">
        <v>1009.660740740741</v>
      </c>
      <c r="EY577">
        <v>5.00097</v>
      </c>
      <c r="EZ577">
        <v>20435.44074074074</v>
      </c>
      <c r="FA577">
        <v>16707.62222222222</v>
      </c>
      <c r="FB577">
        <v>40.875</v>
      </c>
      <c r="FC577">
        <v>41.208</v>
      </c>
      <c r="FD577">
        <v>40.81199999999999</v>
      </c>
      <c r="FE577">
        <v>40.8074074074074</v>
      </c>
      <c r="FF577">
        <v>41.44166666666666</v>
      </c>
      <c r="FG577">
        <v>1955.108888888889</v>
      </c>
      <c r="FH577">
        <v>39.9</v>
      </c>
      <c r="FI577">
        <v>0</v>
      </c>
      <c r="FJ577">
        <v>1758657006</v>
      </c>
      <c r="FK577">
        <v>0</v>
      </c>
      <c r="FL577">
        <v>1009.593846153846</v>
      </c>
      <c r="FM577">
        <v>-10.66119658026624</v>
      </c>
      <c r="FN577">
        <v>-193.0871792597829</v>
      </c>
      <c r="FO577">
        <v>20434.70769230769</v>
      </c>
      <c r="FP577">
        <v>15</v>
      </c>
      <c r="FQ577">
        <v>0</v>
      </c>
      <c r="FR577" t="s">
        <v>441</v>
      </c>
      <c r="FS577">
        <v>1747247426.5</v>
      </c>
      <c r="FT577">
        <v>1747247420.5</v>
      </c>
      <c r="FU577">
        <v>0</v>
      </c>
      <c r="FV577">
        <v>1.027</v>
      </c>
      <c r="FW577">
        <v>0.031</v>
      </c>
      <c r="FX577">
        <v>0.02</v>
      </c>
      <c r="FY577">
        <v>0.05</v>
      </c>
      <c r="FZ577">
        <v>420</v>
      </c>
      <c r="GA577">
        <v>16</v>
      </c>
      <c r="GB577">
        <v>0.01</v>
      </c>
      <c r="GC577">
        <v>0.1</v>
      </c>
      <c r="GD577">
        <v>-62.06896341463414</v>
      </c>
      <c r="GE577">
        <v>-0.9444418118468151</v>
      </c>
      <c r="GF577">
        <v>0.3572537615266291</v>
      </c>
      <c r="GG577">
        <v>0</v>
      </c>
      <c r="GH577">
        <v>1010.200588235294</v>
      </c>
      <c r="GI577">
        <v>-9.853628723340883</v>
      </c>
      <c r="GJ577">
        <v>1.007133209182405</v>
      </c>
      <c r="GK577">
        <v>-1</v>
      </c>
      <c r="GL577">
        <v>3.455441951219512</v>
      </c>
      <c r="GM577">
        <v>-0.686023484320561</v>
      </c>
      <c r="GN577">
        <v>0.06881078759086884</v>
      </c>
      <c r="GO577">
        <v>0</v>
      </c>
      <c r="GP577">
        <v>0</v>
      </c>
      <c r="GQ577">
        <v>2</v>
      </c>
      <c r="GR577" t="s">
        <v>482</v>
      </c>
      <c r="GS577">
        <v>3.13578</v>
      </c>
      <c r="GT577">
        <v>2.69042</v>
      </c>
      <c r="GU577">
        <v>0.200374</v>
      </c>
      <c r="GV577">
        <v>0.204375</v>
      </c>
      <c r="GW577">
        <v>0.107063</v>
      </c>
      <c r="GX577">
        <v>0.095494</v>
      </c>
      <c r="GY577">
        <v>25414.1</v>
      </c>
      <c r="GZ577">
        <v>25336</v>
      </c>
      <c r="HA577">
        <v>29545.7</v>
      </c>
      <c r="HB577">
        <v>29429.1</v>
      </c>
      <c r="HC577">
        <v>34856</v>
      </c>
      <c r="HD577">
        <v>35264.4</v>
      </c>
      <c r="HE577">
        <v>41576</v>
      </c>
      <c r="HF577">
        <v>41814.9</v>
      </c>
      <c r="HG577">
        <v>1.92542</v>
      </c>
      <c r="HH577">
        <v>1.87585</v>
      </c>
      <c r="HI577">
        <v>0.0896864</v>
      </c>
      <c r="HJ577">
        <v>0</v>
      </c>
      <c r="HK577">
        <v>28.559</v>
      </c>
      <c r="HL577">
        <v>999.9</v>
      </c>
      <c r="HM577">
        <v>48.2</v>
      </c>
      <c r="HN577">
        <v>31.4</v>
      </c>
      <c r="HO577">
        <v>24.6116</v>
      </c>
      <c r="HP577">
        <v>61.945</v>
      </c>
      <c r="HQ577">
        <v>25.8253</v>
      </c>
      <c r="HR577">
        <v>1</v>
      </c>
      <c r="HS577">
        <v>0.0759705</v>
      </c>
      <c r="HT577">
        <v>-0.5290280000000001</v>
      </c>
      <c r="HU577">
        <v>20.338</v>
      </c>
      <c r="HV577">
        <v>5.21489</v>
      </c>
      <c r="HW577">
        <v>12.0141</v>
      </c>
      <c r="HX577">
        <v>4.9887</v>
      </c>
      <c r="HY577">
        <v>3.28765</v>
      </c>
      <c r="HZ577">
        <v>9999</v>
      </c>
      <c r="IA577">
        <v>9999</v>
      </c>
      <c r="IB577">
        <v>9999</v>
      </c>
      <c r="IC577">
        <v>999.9</v>
      </c>
      <c r="ID577">
        <v>1.86755</v>
      </c>
      <c r="IE577">
        <v>1.8667</v>
      </c>
      <c r="IF577">
        <v>1.86603</v>
      </c>
      <c r="IG577">
        <v>1.866</v>
      </c>
      <c r="IH577">
        <v>1.86787</v>
      </c>
      <c r="II577">
        <v>1.87028</v>
      </c>
      <c r="IJ577">
        <v>1.86894</v>
      </c>
      <c r="IK577">
        <v>1.87043</v>
      </c>
      <c r="IL577">
        <v>0</v>
      </c>
      <c r="IM577">
        <v>0</v>
      </c>
      <c r="IN577">
        <v>0</v>
      </c>
      <c r="IO577">
        <v>0</v>
      </c>
      <c r="IP577" t="s">
        <v>443</v>
      </c>
      <c r="IQ577" t="s">
        <v>444</v>
      </c>
      <c r="IR577" t="s">
        <v>445</v>
      </c>
      <c r="IS577" t="s">
        <v>445</v>
      </c>
      <c r="IT577" t="s">
        <v>445</v>
      </c>
      <c r="IU577" t="s">
        <v>445</v>
      </c>
      <c r="IV577">
        <v>0</v>
      </c>
      <c r="IW577">
        <v>100</v>
      </c>
      <c r="IX577">
        <v>100</v>
      </c>
      <c r="IY577">
        <v>-0.26</v>
      </c>
      <c r="IZ577">
        <v>0.1538</v>
      </c>
      <c r="JA577">
        <v>0.1520806729546384</v>
      </c>
      <c r="JB577">
        <v>0.0003178419753343253</v>
      </c>
      <c r="JC577">
        <v>-6.012475575984678E-07</v>
      </c>
      <c r="JD577">
        <v>7.594320938325871E-11</v>
      </c>
      <c r="JE577">
        <v>-0.06537213769188976</v>
      </c>
      <c r="JF577">
        <v>-0.002779077146552394</v>
      </c>
      <c r="JG577">
        <v>0.0007843295920201409</v>
      </c>
      <c r="JH577">
        <v>-1.211717912536145E-05</v>
      </c>
      <c r="JI577">
        <v>4</v>
      </c>
      <c r="JJ577">
        <v>2338</v>
      </c>
      <c r="JK577">
        <v>1</v>
      </c>
      <c r="JL577">
        <v>27</v>
      </c>
      <c r="JM577">
        <v>190159.6</v>
      </c>
      <c r="JN577">
        <v>190159.7</v>
      </c>
      <c r="JO577">
        <v>2.64038</v>
      </c>
      <c r="JP577">
        <v>2.24121</v>
      </c>
      <c r="JQ577">
        <v>1.39648</v>
      </c>
      <c r="JR577">
        <v>2.34863</v>
      </c>
      <c r="JS577">
        <v>1.49536</v>
      </c>
      <c r="JT577">
        <v>2.63916</v>
      </c>
      <c r="JU577">
        <v>36.4578</v>
      </c>
      <c r="JV577">
        <v>24.0612</v>
      </c>
      <c r="JW577">
        <v>18</v>
      </c>
      <c r="JX577">
        <v>489.344</v>
      </c>
      <c r="JY577">
        <v>448.158</v>
      </c>
      <c r="JZ577">
        <v>29.0567</v>
      </c>
      <c r="KA577">
        <v>28.563</v>
      </c>
      <c r="KB577">
        <v>30.0003</v>
      </c>
      <c r="KC577">
        <v>28.3654</v>
      </c>
      <c r="KD577">
        <v>28.2942</v>
      </c>
      <c r="KE577">
        <v>52.8707</v>
      </c>
      <c r="KF577">
        <v>20.7038</v>
      </c>
      <c r="KG577">
        <v>52.7276</v>
      </c>
      <c r="KH577">
        <v>29.0289</v>
      </c>
      <c r="KI577">
        <v>1356.08</v>
      </c>
      <c r="KJ577">
        <v>21.0367</v>
      </c>
      <c r="KK577">
        <v>100.978</v>
      </c>
      <c r="KL577">
        <v>100.546</v>
      </c>
    </row>
    <row r="578" spans="1:298">
      <c r="A578">
        <v>562</v>
      </c>
      <c r="B578">
        <v>1758657009.6</v>
      </c>
      <c r="C578">
        <v>15383.59999990463</v>
      </c>
      <c r="D578" t="s">
        <v>1573</v>
      </c>
      <c r="E578" t="s">
        <v>1574</v>
      </c>
      <c r="F578">
        <v>5</v>
      </c>
      <c r="G578" t="s">
        <v>1412</v>
      </c>
      <c r="H578" t="s">
        <v>437</v>
      </c>
      <c r="I578" t="s">
        <v>438</v>
      </c>
      <c r="J578">
        <v>1758657001.796428</v>
      </c>
      <c r="K578">
        <f>(L578)/1000</f>
        <v>0</v>
      </c>
      <c r="L578">
        <f>IF(DQ578, AO578, AI578)</f>
        <v>0</v>
      </c>
      <c r="M578">
        <f>IF(DQ578, AJ578, AH578)</f>
        <v>0</v>
      </c>
      <c r="N578">
        <f>DS578 - IF(AV578&gt;1, M578*DM578*100.0/(AX578), 0)</f>
        <v>0</v>
      </c>
      <c r="O578">
        <f>((U578-K578/2)*N578-M578)/(U578+K578/2)</f>
        <v>0</v>
      </c>
      <c r="P578">
        <f>O578*(DZ578+EA578)/1000.0</f>
        <v>0</v>
      </c>
      <c r="Q578">
        <f>(DS578 - IF(AV578&gt;1, M578*DM578*100.0/(AX578), 0))*(DZ578+EA578)/1000.0</f>
        <v>0</v>
      </c>
      <c r="R578">
        <f>2.0/((1/T578-1/S578)+SIGN(T578)*SQRT((1/T578-1/S578)*(1/T578-1/S578) + 4*DN578/((DN578+1)*(DN578+1))*(2*1/T578*1/S578-1/S578*1/S578)))</f>
        <v>0</v>
      </c>
      <c r="S578">
        <f>IF(LEFT(DO578,1)&lt;&gt;"0",IF(LEFT(DO578,1)="1",3.0,DP578),$D$5+$E$5*(EG578*DZ578/($K$5*1000))+$F$5*(EG578*DZ578/($K$5*1000))*MAX(MIN(DM578,$J$5),$I$5)*MAX(MIN(DM578,$J$5),$I$5)+$G$5*MAX(MIN(DM578,$J$5),$I$5)*(EG578*DZ578/($K$5*1000))+$H$5*(EG578*DZ578/($K$5*1000))*(EG578*DZ578/($K$5*1000)))</f>
        <v>0</v>
      </c>
      <c r="T578">
        <f>K578*(1000-(1000*0.61365*exp(17.502*X578/(240.97+X578))/(DZ578+EA578)+DU578)/2)/(1000*0.61365*exp(17.502*X578/(240.97+X578))/(DZ578+EA578)-DU578)</f>
        <v>0</v>
      </c>
      <c r="U578">
        <f>1/((DN578+1)/(R578/1.6)+1/(S578/1.37)) + DN578/((DN578+1)/(R578/1.6) + DN578/(S578/1.37))</f>
        <v>0</v>
      </c>
      <c r="V578">
        <f>(DI578*DL578)</f>
        <v>0</v>
      </c>
      <c r="W578">
        <f>(EB578+(V578+2*0.95*5.67E-8*(((EB578+$B$7)+273)^4-(EB578+273)^4)-44100*K578)/(1.84*29.3*S578+8*0.95*5.67E-8*(EB578+273)^3))</f>
        <v>0</v>
      </c>
      <c r="X578">
        <f>($C$7*EC578+$D$7*ED578+$E$7*W578)</f>
        <v>0</v>
      </c>
      <c r="Y578">
        <f>0.61365*exp(17.502*X578/(240.97+X578))</f>
        <v>0</v>
      </c>
      <c r="Z578">
        <f>(AA578/AB578*100)</f>
        <v>0</v>
      </c>
      <c r="AA578">
        <f>DU578*(DZ578+EA578)/1000</f>
        <v>0</v>
      </c>
      <c r="AB578">
        <f>0.61365*exp(17.502*EB578/(240.97+EB578))</f>
        <v>0</v>
      </c>
      <c r="AC578">
        <f>(Y578-DU578*(DZ578+EA578)/1000)</f>
        <v>0</v>
      </c>
      <c r="AD578">
        <f>(-K578*44100)</f>
        <v>0</v>
      </c>
      <c r="AE578">
        <f>2*29.3*S578*0.92*(EB578-X578)</f>
        <v>0</v>
      </c>
      <c r="AF578">
        <f>2*0.95*5.67E-8*(((EB578+$B$7)+273)^4-(X578+273)^4)</f>
        <v>0</v>
      </c>
      <c r="AG578">
        <f>V578+AF578+AD578+AE578</f>
        <v>0</v>
      </c>
      <c r="AH578">
        <f>DY578*AV578*(DT578-DS578*(1000-AV578*DV578)/(1000-AV578*DU578))/(100*DM578)</f>
        <v>0</v>
      </c>
      <c r="AI578">
        <f>1000*DY578*AV578*(DU578-DV578)/(100*DM578*(1000-AV578*DU578))</f>
        <v>0</v>
      </c>
      <c r="AJ578">
        <f>(AK578 - AL578 - DZ578*1E3/(8.314*(EB578+273.15)) * AN578/DY578 * AM578) * DY578/(100*DM578) * (1000 - DV578)/1000</f>
        <v>0</v>
      </c>
      <c r="AK578">
        <v>1371.579554376331</v>
      </c>
      <c r="AL578">
        <v>1321.242545454546</v>
      </c>
      <c r="AM578">
        <v>3.415175053296597</v>
      </c>
      <c r="AN578">
        <v>64.96185093379182</v>
      </c>
      <c r="AO578">
        <f>(AQ578 - AP578 + DZ578*1E3/(8.314*(EB578+273.15)) * AS578/DY578 * AR578) * DY578/(100*DM578) * 1000/(1000 - AQ578)</f>
        <v>0</v>
      </c>
      <c r="AP578">
        <v>21.02105234508009</v>
      </c>
      <c r="AQ578">
        <v>24.29176</v>
      </c>
      <c r="AR578">
        <v>0.006122927417997128</v>
      </c>
      <c r="AS578">
        <v>107.1775153864374</v>
      </c>
      <c r="AT578">
        <v>0</v>
      </c>
      <c r="AU578">
        <v>0</v>
      </c>
      <c r="AV578">
        <f>IF(AT578*$H$13&gt;=AX578,1.0,(AX578/(AX578-AT578*$H$13)))</f>
        <v>0</v>
      </c>
      <c r="AW578">
        <f>(AV578-1)*100</f>
        <v>0</v>
      </c>
      <c r="AX578">
        <f>MAX(0,($B$13+$C$13*EG578)/(1+$D$13*EG578)*DZ578/(EB578+273)*$E$13)</f>
        <v>0</v>
      </c>
      <c r="AY578" t="s">
        <v>439</v>
      </c>
      <c r="AZ578" t="s">
        <v>439</v>
      </c>
      <c r="BA578">
        <v>0</v>
      </c>
      <c r="BB578">
        <v>0</v>
      </c>
      <c r="BC578">
        <f>1-BA578/BB578</f>
        <v>0</v>
      </c>
      <c r="BD578">
        <v>0</v>
      </c>
      <c r="BE578" t="s">
        <v>439</v>
      </c>
      <c r="BF578" t="s">
        <v>439</v>
      </c>
      <c r="BG578">
        <v>0</v>
      </c>
      <c r="BH578">
        <v>0</v>
      </c>
      <c r="BI578">
        <f>1-BG578/BH578</f>
        <v>0</v>
      </c>
      <c r="BJ578">
        <v>0.5</v>
      </c>
      <c r="BK578">
        <f>DJ578</f>
        <v>0</v>
      </c>
      <c r="BL578">
        <f>M578</f>
        <v>0</v>
      </c>
      <c r="BM578">
        <f>BI578*BJ578*BK578</f>
        <v>0</v>
      </c>
      <c r="BN578">
        <f>(BL578-BD578)/BK578</f>
        <v>0</v>
      </c>
      <c r="BO578">
        <f>(BB578-BH578)/BH578</f>
        <v>0</v>
      </c>
      <c r="BP578">
        <f>BA578/(BC578+BA578/BH578)</f>
        <v>0</v>
      </c>
      <c r="BQ578" t="s">
        <v>439</v>
      </c>
      <c r="BR578">
        <v>0</v>
      </c>
      <c r="BS578">
        <f>IF(BR578&lt;&gt;0, BR578, BP578)</f>
        <v>0</v>
      </c>
      <c r="BT578">
        <f>1-BS578/BH578</f>
        <v>0</v>
      </c>
      <c r="BU578">
        <f>(BH578-BG578)/(BH578-BS578)</f>
        <v>0</v>
      </c>
      <c r="BV578">
        <f>(BB578-BH578)/(BB578-BS578)</f>
        <v>0</v>
      </c>
      <c r="BW578">
        <f>(BH578-BG578)/(BH578-BA578)</f>
        <v>0</v>
      </c>
      <c r="BX578">
        <f>(BB578-BH578)/(BB578-BA578)</f>
        <v>0</v>
      </c>
      <c r="BY578">
        <f>(BU578*BS578/BG578)</f>
        <v>0</v>
      </c>
      <c r="BZ578">
        <f>(1-BY578)</f>
        <v>0</v>
      </c>
      <c r="DI578">
        <f>$B$11*EH578+$C$11*EI578+$F$11*ET578*(1-EW578)</f>
        <v>0</v>
      </c>
      <c r="DJ578">
        <f>DI578*DK578</f>
        <v>0</v>
      </c>
      <c r="DK578">
        <f>($B$11*$D$9+$C$11*$D$9+$F$11*((FG578+EY578)/MAX(FG578+EY578+FH578, 0.1)*$I$9+FH578/MAX(FG578+EY578+FH578, 0.1)*$J$9))/($B$11+$C$11+$F$11)</f>
        <v>0</v>
      </c>
      <c r="DL578">
        <f>($B$11*$K$9+$C$11*$K$9+$F$11*((FG578+EY578)/MAX(FG578+EY578+FH578, 0.1)*$P$9+FH578/MAX(FG578+EY578+FH578, 0.1)*$Q$9))/($B$11+$C$11+$F$11)</f>
        <v>0</v>
      </c>
      <c r="DM578">
        <v>5.36</v>
      </c>
      <c r="DN578">
        <v>0.5</v>
      </c>
      <c r="DO578" t="s">
        <v>440</v>
      </c>
      <c r="DP578">
        <v>2</v>
      </c>
      <c r="DQ578" t="b">
        <v>1</v>
      </c>
      <c r="DR578">
        <v>1758657001.796428</v>
      </c>
      <c r="DS578">
        <v>1264.821071428572</v>
      </c>
      <c r="DT578">
        <v>1326.999642857143</v>
      </c>
      <c r="DU578">
        <v>24.26923571428571</v>
      </c>
      <c r="DV578">
        <v>20.92221785714286</v>
      </c>
      <c r="DW578">
        <v>1265.075</v>
      </c>
      <c r="DX578">
        <v>24.11543214285714</v>
      </c>
      <c r="DY578">
        <v>500.0115714285715</v>
      </c>
      <c r="DZ578">
        <v>90.38196071428571</v>
      </c>
      <c r="EA578">
        <v>0.03021337142857143</v>
      </c>
      <c r="EB578">
        <v>30.60406428571428</v>
      </c>
      <c r="EC578">
        <v>30.02425357142857</v>
      </c>
      <c r="ED578">
        <v>999.9000000000002</v>
      </c>
      <c r="EE578">
        <v>0</v>
      </c>
      <c r="EF578">
        <v>0</v>
      </c>
      <c r="EG578">
        <v>9995.309999999999</v>
      </c>
      <c r="EH578">
        <v>0</v>
      </c>
      <c r="EI578">
        <v>12.28542142857143</v>
      </c>
      <c r="EJ578">
        <v>-62.17741071428571</v>
      </c>
      <c r="EK578">
        <v>1296.280714285714</v>
      </c>
      <c r="EL578">
        <v>1355.356071428571</v>
      </c>
      <c r="EM578">
        <v>3.347015357142857</v>
      </c>
      <c r="EN578">
        <v>1326.999642857143</v>
      </c>
      <c r="EO578">
        <v>20.92221785714286</v>
      </c>
      <c r="EP578">
        <v>2.193501071428571</v>
      </c>
      <c r="EQ578">
        <v>1.890990714285714</v>
      </c>
      <c r="ER578">
        <v>18.91491785714286</v>
      </c>
      <c r="ES578">
        <v>16.55988214285714</v>
      </c>
      <c r="ET578">
        <v>2000.014642857143</v>
      </c>
      <c r="EU578">
        <v>0.9799989642857143</v>
      </c>
      <c r="EV578">
        <v>0.02000056785714285</v>
      </c>
      <c r="EW578">
        <v>0</v>
      </c>
      <c r="EX578">
        <v>1008.781071428571</v>
      </c>
      <c r="EY578">
        <v>5.00097</v>
      </c>
      <c r="EZ578">
        <v>20419.43928571428</v>
      </c>
      <c r="FA578">
        <v>16707.68571428572</v>
      </c>
      <c r="FB578">
        <v>40.875</v>
      </c>
      <c r="FC578">
        <v>41.21625</v>
      </c>
      <c r="FD578">
        <v>40.81199999999999</v>
      </c>
      <c r="FE578">
        <v>40.81199999999999</v>
      </c>
      <c r="FF578">
        <v>41.44599999999998</v>
      </c>
      <c r="FG578">
        <v>1955.114642857143</v>
      </c>
      <c r="FH578">
        <v>39.9</v>
      </c>
      <c r="FI578">
        <v>0</v>
      </c>
      <c r="FJ578">
        <v>1758657010.8</v>
      </c>
      <c r="FK578">
        <v>0</v>
      </c>
      <c r="FL578">
        <v>1008.71</v>
      </c>
      <c r="FM578">
        <v>-11.27111112816675</v>
      </c>
      <c r="FN578">
        <v>-213.8358976537833</v>
      </c>
      <c r="FO578">
        <v>20418.27307692308</v>
      </c>
      <c r="FP578">
        <v>15</v>
      </c>
      <c r="FQ578">
        <v>0</v>
      </c>
      <c r="FR578" t="s">
        <v>441</v>
      </c>
      <c r="FS578">
        <v>1747247426.5</v>
      </c>
      <c r="FT578">
        <v>1747247420.5</v>
      </c>
      <c r="FU578">
        <v>0</v>
      </c>
      <c r="FV578">
        <v>1.027</v>
      </c>
      <c r="FW578">
        <v>0.031</v>
      </c>
      <c r="FX578">
        <v>0.02</v>
      </c>
      <c r="FY578">
        <v>0.05</v>
      </c>
      <c r="FZ578">
        <v>420</v>
      </c>
      <c r="GA578">
        <v>16</v>
      </c>
      <c r="GB578">
        <v>0.01</v>
      </c>
      <c r="GC578">
        <v>0.1</v>
      </c>
      <c r="GD578">
        <v>-62.0998725</v>
      </c>
      <c r="GE578">
        <v>-2.245027767354578</v>
      </c>
      <c r="GF578">
        <v>0.3844309502287112</v>
      </c>
      <c r="GG578">
        <v>0</v>
      </c>
      <c r="GH578">
        <v>1009.247058823529</v>
      </c>
      <c r="GI578">
        <v>-10.78838809300571</v>
      </c>
      <c r="GJ578">
        <v>1.089456230829278</v>
      </c>
      <c r="GK578">
        <v>-1</v>
      </c>
      <c r="GL578">
        <v>3.381205</v>
      </c>
      <c r="GM578">
        <v>-0.8187082176360218</v>
      </c>
      <c r="GN578">
        <v>0.08004942551324153</v>
      </c>
      <c r="GO578">
        <v>0</v>
      </c>
      <c r="GP578">
        <v>0</v>
      </c>
      <c r="GQ578">
        <v>2</v>
      </c>
      <c r="GR578" t="s">
        <v>482</v>
      </c>
      <c r="GS578">
        <v>3.13583</v>
      </c>
      <c r="GT578">
        <v>2.69062</v>
      </c>
      <c r="GU578">
        <v>0.201989</v>
      </c>
      <c r="GV578">
        <v>0.205991</v>
      </c>
      <c r="GW578">
        <v>0.107144</v>
      </c>
      <c r="GX578">
        <v>0.0957061</v>
      </c>
      <c r="GY578">
        <v>25363.3</v>
      </c>
      <c r="GZ578">
        <v>25284.4</v>
      </c>
      <c r="HA578">
        <v>29546.3</v>
      </c>
      <c r="HB578">
        <v>29429</v>
      </c>
      <c r="HC578">
        <v>34853.3</v>
      </c>
      <c r="HD578">
        <v>35255.9</v>
      </c>
      <c r="HE578">
        <v>41576.6</v>
      </c>
      <c r="HF578">
        <v>41814.8</v>
      </c>
      <c r="HG578">
        <v>1.92537</v>
      </c>
      <c r="HH578">
        <v>1.8761</v>
      </c>
      <c r="HI578">
        <v>0.0896975</v>
      </c>
      <c r="HJ578">
        <v>0</v>
      </c>
      <c r="HK578">
        <v>28.5631</v>
      </c>
      <c r="HL578">
        <v>999.9</v>
      </c>
      <c r="HM578">
        <v>48.2</v>
      </c>
      <c r="HN578">
        <v>31.4</v>
      </c>
      <c r="HO578">
        <v>24.6137</v>
      </c>
      <c r="HP578">
        <v>61.955</v>
      </c>
      <c r="HQ578">
        <v>25.7973</v>
      </c>
      <c r="HR578">
        <v>1</v>
      </c>
      <c r="HS578">
        <v>0.0761916</v>
      </c>
      <c r="HT578">
        <v>-0.498666</v>
      </c>
      <c r="HU578">
        <v>20.3384</v>
      </c>
      <c r="HV578">
        <v>5.21609</v>
      </c>
      <c r="HW578">
        <v>12.0132</v>
      </c>
      <c r="HX578">
        <v>4.989</v>
      </c>
      <c r="HY578">
        <v>3.28775</v>
      </c>
      <c r="HZ578">
        <v>9999</v>
      </c>
      <c r="IA578">
        <v>9999</v>
      </c>
      <c r="IB578">
        <v>9999</v>
      </c>
      <c r="IC578">
        <v>999.9</v>
      </c>
      <c r="ID578">
        <v>1.86754</v>
      </c>
      <c r="IE578">
        <v>1.86671</v>
      </c>
      <c r="IF578">
        <v>1.86603</v>
      </c>
      <c r="IG578">
        <v>1.866</v>
      </c>
      <c r="IH578">
        <v>1.86784</v>
      </c>
      <c r="II578">
        <v>1.87028</v>
      </c>
      <c r="IJ578">
        <v>1.86893</v>
      </c>
      <c r="IK578">
        <v>1.87043</v>
      </c>
      <c r="IL578">
        <v>0</v>
      </c>
      <c r="IM578">
        <v>0</v>
      </c>
      <c r="IN578">
        <v>0</v>
      </c>
      <c r="IO578">
        <v>0</v>
      </c>
      <c r="IP578" t="s">
        <v>443</v>
      </c>
      <c r="IQ578" t="s">
        <v>444</v>
      </c>
      <c r="IR578" t="s">
        <v>445</v>
      </c>
      <c r="IS578" t="s">
        <v>445</v>
      </c>
      <c r="IT578" t="s">
        <v>445</v>
      </c>
      <c r="IU578" t="s">
        <v>445</v>
      </c>
      <c r="IV578">
        <v>0</v>
      </c>
      <c r="IW578">
        <v>100</v>
      </c>
      <c r="IX578">
        <v>100</v>
      </c>
      <c r="IY578">
        <v>-0.28</v>
      </c>
      <c r="IZ578">
        <v>0.1541</v>
      </c>
      <c r="JA578">
        <v>0.1520806729546384</v>
      </c>
      <c r="JB578">
        <v>0.0003178419753343253</v>
      </c>
      <c r="JC578">
        <v>-6.012475575984678E-07</v>
      </c>
      <c r="JD578">
        <v>7.594320938325871E-11</v>
      </c>
      <c r="JE578">
        <v>-0.06537213769188976</v>
      </c>
      <c r="JF578">
        <v>-0.002779077146552394</v>
      </c>
      <c r="JG578">
        <v>0.0007843295920201409</v>
      </c>
      <c r="JH578">
        <v>-1.211717912536145E-05</v>
      </c>
      <c r="JI578">
        <v>4</v>
      </c>
      <c r="JJ578">
        <v>2338</v>
      </c>
      <c r="JK578">
        <v>1</v>
      </c>
      <c r="JL578">
        <v>27</v>
      </c>
      <c r="JM578">
        <v>190159.7</v>
      </c>
      <c r="JN578">
        <v>190159.8</v>
      </c>
      <c r="JO578">
        <v>2.66479</v>
      </c>
      <c r="JP578">
        <v>2.23999</v>
      </c>
      <c r="JQ578">
        <v>1.39648</v>
      </c>
      <c r="JR578">
        <v>2.34741</v>
      </c>
      <c r="JS578">
        <v>1.49536</v>
      </c>
      <c r="JT578">
        <v>2.63672</v>
      </c>
      <c r="JU578">
        <v>36.4578</v>
      </c>
      <c r="JV578">
        <v>24.0612</v>
      </c>
      <c r="JW578">
        <v>18</v>
      </c>
      <c r="JX578">
        <v>489.331</v>
      </c>
      <c r="JY578">
        <v>448.336</v>
      </c>
      <c r="JZ578">
        <v>29.0286</v>
      </c>
      <c r="KA578">
        <v>28.5661</v>
      </c>
      <c r="KB578">
        <v>30.0004</v>
      </c>
      <c r="KC578">
        <v>28.3678</v>
      </c>
      <c r="KD578">
        <v>28.2972</v>
      </c>
      <c r="KE578">
        <v>53.3617</v>
      </c>
      <c r="KF578">
        <v>20.7038</v>
      </c>
      <c r="KG578">
        <v>52.7276</v>
      </c>
      <c r="KH578">
        <v>29.007</v>
      </c>
      <c r="KI578">
        <v>1369.45</v>
      </c>
      <c r="KJ578">
        <v>21.0515</v>
      </c>
      <c r="KK578">
        <v>100.98</v>
      </c>
      <c r="KL578">
        <v>100.546</v>
      </c>
    </row>
    <row r="579" spans="1:298">
      <c r="A579">
        <v>563</v>
      </c>
      <c r="B579">
        <v>1758657014.6</v>
      </c>
      <c r="C579">
        <v>15388.59999990463</v>
      </c>
      <c r="D579" t="s">
        <v>1575</v>
      </c>
      <c r="E579" t="s">
        <v>1576</v>
      </c>
      <c r="F579">
        <v>5</v>
      </c>
      <c r="G579" t="s">
        <v>1412</v>
      </c>
      <c r="H579" t="s">
        <v>437</v>
      </c>
      <c r="I579" t="s">
        <v>438</v>
      </c>
      <c r="J579">
        <v>1758657007.1</v>
      </c>
      <c r="K579">
        <f>(L579)/1000</f>
        <v>0</v>
      </c>
      <c r="L579">
        <f>IF(DQ579, AO579, AI579)</f>
        <v>0</v>
      </c>
      <c r="M579">
        <f>IF(DQ579, AJ579, AH579)</f>
        <v>0</v>
      </c>
      <c r="N579">
        <f>DS579 - IF(AV579&gt;1, M579*DM579*100.0/(AX579), 0)</f>
        <v>0</v>
      </c>
      <c r="O579">
        <f>((U579-K579/2)*N579-M579)/(U579+K579/2)</f>
        <v>0</v>
      </c>
      <c r="P579">
        <f>O579*(DZ579+EA579)/1000.0</f>
        <v>0</v>
      </c>
      <c r="Q579">
        <f>(DS579 - IF(AV579&gt;1, M579*DM579*100.0/(AX579), 0))*(DZ579+EA579)/1000.0</f>
        <v>0</v>
      </c>
      <c r="R579">
        <f>2.0/((1/T579-1/S579)+SIGN(T579)*SQRT((1/T579-1/S579)*(1/T579-1/S579) + 4*DN579/((DN579+1)*(DN579+1))*(2*1/T579*1/S579-1/S579*1/S579)))</f>
        <v>0</v>
      </c>
      <c r="S579">
        <f>IF(LEFT(DO579,1)&lt;&gt;"0",IF(LEFT(DO579,1)="1",3.0,DP579),$D$5+$E$5*(EG579*DZ579/($K$5*1000))+$F$5*(EG579*DZ579/($K$5*1000))*MAX(MIN(DM579,$J$5),$I$5)*MAX(MIN(DM579,$J$5),$I$5)+$G$5*MAX(MIN(DM579,$J$5),$I$5)*(EG579*DZ579/($K$5*1000))+$H$5*(EG579*DZ579/($K$5*1000))*(EG579*DZ579/($K$5*1000)))</f>
        <v>0</v>
      </c>
      <c r="T579">
        <f>K579*(1000-(1000*0.61365*exp(17.502*X579/(240.97+X579))/(DZ579+EA579)+DU579)/2)/(1000*0.61365*exp(17.502*X579/(240.97+X579))/(DZ579+EA579)-DU579)</f>
        <v>0</v>
      </c>
      <c r="U579">
        <f>1/((DN579+1)/(R579/1.6)+1/(S579/1.37)) + DN579/((DN579+1)/(R579/1.6) + DN579/(S579/1.37))</f>
        <v>0</v>
      </c>
      <c r="V579">
        <f>(DI579*DL579)</f>
        <v>0</v>
      </c>
      <c r="W579">
        <f>(EB579+(V579+2*0.95*5.67E-8*(((EB579+$B$7)+273)^4-(EB579+273)^4)-44100*K579)/(1.84*29.3*S579+8*0.95*5.67E-8*(EB579+273)^3))</f>
        <v>0</v>
      </c>
      <c r="X579">
        <f>($C$7*EC579+$D$7*ED579+$E$7*W579)</f>
        <v>0</v>
      </c>
      <c r="Y579">
        <f>0.61365*exp(17.502*X579/(240.97+X579))</f>
        <v>0</v>
      </c>
      <c r="Z579">
        <f>(AA579/AB579*100)</f>
        <v>0</v>
      </c>
      <c r="AA579">
        <f>DU579*(DZ579+EA579)/1000</f>
        <v>0</v>
      </c>
      <c r="AB579">
        <f>0.61365*exp(17.502*EB579/(240.97+EB579))</f>
        <v>0</v>
      </c>
      <c r="AC579">
        <f>(Y579-DU579*(DZ579+EA579)/1000)</f>
        <v>0</v>
      </c>
      <c r="AD579">
        <f>(-K579*44100)</f>
        <v>0</v>
      </c>
      <c r="AE579">
        <f>2*29.3*S579*0.92*(EB579-X579)</f>
        <v>0</v>
      </c>
      <c r="AF579">
        <f>2*0.95*5.67E-8*(((EB579+$B$7)+273)^4-(X579+273)^4)</f>
        <v>0</v>
      </c>
      <c r="AG579">
        <f>V579+AF579+AD579+AE579</f>
        <v>0</v>
      </c>
      <c r="AH579">
        <f>DY579*AV579*(DT579-DS579*(1000-AV579*DV579)/(1000-AV579*DU579))/(100*DM579)</f>
        <v>0</v>
      </c>
      <c r="AI579">
        <f>1000*DY579*AV579*(DU579-DV579)/(100*DM579*(1000-AV579*DU579))</f>
        <v>0</v>
      </c>
      <c r="AJ579">
        <f>(AK579 - AL579 - DZ579*1E3/(8.314*(EB579+273.15)) * AN579/DY579 * AM579) * DY579/(100*DM579) * (1000 - DV579)/1000</f>
        <v>0</v>
      </c>
      <c r="AK579">
        <v>1389.158652227555</v>
      </c>
      <c r="AL579">
        <v>1338.58103030303</v>
      </c>
      <c r="AM579">
        <v>3.464486228950119</v>
      </c>
      <c r="AN579">
        <v>64.96185093379182</v>
      </c>
      <c r="AO579">
        <f>(AQ579 - AP579 + DZ579*1E3/(8.314*(EB579+273.15)) * AS579/DY579 * AR579) * DY579/(100*DM579) * 1000/(1000 - AQ579)</f>
        <v>0</v>
      </c>
      <c r="AP579">
        <v>21.03669837524552</v>
      </c>
      <c r="AQ579">
        <v>24.30105212121213</v>
      </c>
      <c r="AR579">
        <v>0.0003287491511538161</v>
      </c>
      <c r="AS579">
        <v>107.1775153864374</v>
      </c>
      <c r="AT579">
        <v>0</v>
      </c>
      <c r="AU579">
        <v>0</v>
      </c>
      <c r="AV579">
        <f>IF(AT579*$H$13&gt;=AX579,1.0,(AX579/(AX579-AT579*$H$13)))</f>
        <v>0</v>
      </c>
      <c r="AW579">
        <f>(AV579-1)*100</f>
        <v>0</v>
      </c>
      <c r="AX579">
        <f>MAX(0,($B$13+$C$13*EG579)/(1+$D$13*EG579)*DZ579/(EB579+273)*$E$13)</f>
        <v>0</v>
      </c>
      <c r="AY579" t="s">
        <v>439</v>
      </c>
      <c r="AZ579" t="s">
        <v>439</v>
      </c>
      <c r="BA579">
        <v>0</v>
      </c>
      <c r="BB579">
        <v>0</v>
      </c>
      <c r="BC579">
        <f>1-BA579/BB579</f>
        <v>0</v>
      </c>
      <c r="BD579">
        <v>0</v>
      </c>
      <c r="BE579" t="s">
        <v>439</v>
      </c>
      <c r="BF579" t="s">
        <v>439</v>
      </c>
      <c r="BG579">
        <v>0</v>
      </c>
      <c r="BH579">
        <v>0</v>
      </c>
      <c r="BI579">
        <f>1-BG579/BH579</f>
        <v>0</v>
      </c>
      <c r="BJ579">
        <v>0.5</v>
      </c>
      <c r="BK579">
        <f>DJ579</f>
        <v>0</v>
      </c>
      <c r="BL579">
        <f>M579</f>
        <v>0</v>
      </c>
      <c r="BM579">
        <f>BI579*BJ579*BK579</f>
        <v>0</v>
      </c>
      <c r="BN579">
        <f>(BL579-BD579)/BK579</f>
        <v>0</v>
      </c>
      <c r="BO579">
        <f>(BB579-BH579)/BH579</f>
        <v>0</v>
      </c>
      <c r="BP579">
        <f>BA579/(BC579+BA579/BH579)</f>
        <v>0</v>
      </c>
      <c r="BQ579" t="s">
        <v>439</v>
      </c>
      <c r="BR579">
        <v>0</v>
      </c>
      <c r="BS579">
        <f>IF(BR579&lt;&gt;0, BR579, BP579)</f>
        <v>0</v>
      </c>
      <c r="BT579">
        <f>1-BS579/BH579</f>
        <v>0</v>
      </c>
      <c r="BU579">
        <f>(BH579-BG579)/(BH579-BS579)</f>
        <v>0</v>
      </c>
      <c r="BV579">
        <f>(BB579-BH579)/(BB579-BS579)</f>
        <v>0</v>
      </c>
      <c r="BW579">
        <f>(BH579-BG579)/(BH579-BA579)</f>
        <v>0</v>
      </c>
      <c r="BX579">
        <f>(BB579-BH579)/(BB579-BA579)</f>
        <v>0</v>
      </c>
      <c r="BY579">
        <f>(BU579*BS579/BG579)</f>
        <v>0</v>
      </c>
      <c r="BZ579">
        <f>(1-BY579)</f>
        <v>0</v>
      </c>
      <c r="DI579">
        <f>$B$11*EH579+$C$11*EI579+$F$11*ET579*(1-EW579)</f>
        <v>0</v>
      </c>
      <c r="DJ579">
        <f>DI579*DK579</f>
        <v>0</v>
      </c>
      <c r="DK579">
        <f>($B$11*$D$9+$C$11*$D$9+$F$11*((FG579+EY579)/MAX(FG579+EY579+FH579, 0.1)*$I$9+FH579/MAX(FG579+EY579+FH579, 0.1)*$J$9))/($B$11+$C$11+$F$11)</f>
        <v>0</v>
      </c>
      <c r="DL579">
        <f>($B$11*$K$9+$C$11*$K$9+$F$11*((FG579+EY579)/MAX(FG579+EY579+FH579, 0.1)*$P$9+FH579/MAX(FG579+EY579+FH579, 0.1)*$Q$9))/($B$11+$C$11+$F$11)</f>
        <v>0</v>
      </c>
      <c r="DM579">
        <v>5.36</v>
      </c>
      <c r="DN579">
        <v>0.5</v>
      </c>
      <c r="DO579" t="s">
        <v>440</v>
      </c>
      <c r="DP579">
        <v>2</v>
      </c>
      <c r="DQ579" t="b">
        <v>1</v>
      </c>
      <c r="DR579">
        <v>1758657007.1</v>
      </c>
      <c r="DS579">
        <v>1282.520740740741</v>
      </c>
      <c r="DT579">
        <v>1344.924444444445</v>
      </c>
      <c r="DU579">
        <v>24.28188518518519</v>
      </c>
      <c r="DV579">
        <v>20.98392592592592</v>
      </c>
      <c r="DW579">
        <v>1282.79</v>
      </c>
      <c r="DX579">
        <v>24.12790370370371</v>
      </c>
      <c r="DY579">
        <v>500.0131481481481</v>
      </c>
      <c r="DZ579">
        <v>90.38133333333333</v>
      </c>
      <c r="EA579">
        <v>0.03024249629629629</v>
      </c>
      <c r="EB579">
        <v>30.60042962962962</v>
      </c>
      <c r="EC579">
        <v>30.0243</v>
      </c>
      <c r="ED579">
        <v>999.9000000000001</v>
      </c>
      <c r="EE579">
        <v>0</v>
      </c>
      <c r="EF579">
        <v>0</v>
      </c>
      <c r="EG579">
        <v>9998.798148148147</v>
      </c>
      <c r="EH579">
        <v>0</v>
      </c>
      <c r="EI579">
        <v>12.58944444444445</v>
      </c>
      <c r="EJ579">
        <v>-62.40203703703704</v>
      </c>
      <c r="EK579">
        <v>1314.437777777777</v>
      </c>
      <c r="EL579">
        <v>1373.750740740741</v>
      </c>
      <c r="EM579">
        <v>3.297952222222222</v>
      </c>
      <c r="EN579">
        <v>1344.924444444445</v>
      </c>
      <c r="EO579">
        <v>20.98392592592592</v>
      </c>
      <c r="EP579">
        <v>2.19463</v>
      </c>
      <c r="EQ579">
        <v>1.896555185185185</v>
      </c>
      <c r="ER579">
        <v>18.92315185185185</v>
      </c>
      <c r="ES579">
        <v>16.60611111111111</v>
      </c>
      <c r="ET579">
        <v>2000.015555555555</v>
      </c>
      <c r="EU579">
        <v>0.979999111111111</v>
      </c>
      <c r="EV579">
        <v>0.02000042592592592</v>
      </c>
      <c r="EW579">
        <v>0</v>
      </c>
      <c r="EX579">
        <v>1007.753703703704</v>
      </c>
      <c r="EY579">
        <v>5.00097</v>
      </c>
      <c r="EZ579">
        <v>20399.93333333333</v>
      </c>
      <c r="FA579">
        <v>16707.68518518518</v>
      </c>
      <c r="FB579">
        <v>40.875</v>
      </c>
      <c r="FC579">
        <v>41.22433333333333</v>
      </c>
      <c r="FD579">
        <v>40.81199999999999</v>
      </c>
      <c r="FE579">
        <v>40.81199999999999</v>
      </c>
      <c r="FF579">
        <v>41.44633333333332</v>
      </c>
      <c r="FG579">
        <v>1955.115555555555</v>
      </c>
      <c r="FH579">
        <v>39.9</v>
      </c>
      <c r="FI579">
        <v>0</v>
      </c>
      <c r="FJ579">
        <v>1758657015.6</v>
      </c>
      <c r="FK579">
        <v>0</v>
      </c>
      <c r="FL579">
        <v>1007.827307692308</v>
      </c>
      <c r="FM579">
        <v>-11.54905983751356</v>
      </c>
      <c r="FN579">
        <v>-230.7145299805076</v>
      </c>
      <c r="FO579">
        <v>20400.83076923077</v>
      </c>
      <c r="FP579">
        <v>15</v>
      </c>
      <c r="FQ579">
        <v>0</v>
      </c>
      <c r="FR579" t="s">
        <v>441</v>
      </c>
      <c r="FS579">
        <v>1747247426.5</v>
      </c>
      <c r="FT579">
        <v>1747247420.5</v>
      </c>
      <c r="FU579">
        <v>0</v>
      </c>
      <c r="FV579">
        <v>1.027</v>
      </c>
      <c r="FW579">
        <v>0.031</v>
      </c>
      <c r="FX579">
        <v>0.02</v>
      </c>
      <c r="FY579">
        <v>0.05</v>
      </c>
      <c r="FZ579">
        <v>420</v>
      </c>
      <c r="GA579">
        <v>16</v>
      </c>
      <c r="GB579">
        <v>0.01</v>
      </c>
      <c r="GC579">
        <v>0.1</v>
      </c>
      <c r="GD579">
        <v>-62.26202499999999</v>
      </c>
      <c r="GE579">
        <v>-2.165720825515829</v>
      </c>
      <c r="GF579">
        <v>0.3564265385391497</v>
      </c>
      <c r="GG579">
        <v>0</v>
      </c>
      <c r="GH579">
        <v>1008.265294117647</v>
      </c>
      <c r="GI579">
        <v>-11.18899924798556</v>
      </c>
      <c r="GJ579">
        <v>1.122471630177636</v>
      </c>
      <c r="GK579">
        <v>-1</v>
      </c>
      <c r="GL579">
        <v>3.32567625</v>
      </c>
      <c r="GM579">
        <v>-0.6073541088180241</v>
      </c>
      <c r="GN579">
        <v>0.06198618901366259</v>
      </c>
      <c r="GO579">
        <v>0</v>
      </c>
      <c r="GP579">
        <v>0</v>
      </c>
      <c r="GQ579">
        <v>2</v>
      </c>
      <c r="GR579" t="s">
        <v>482</v>
      </c>
      <c r="GS579">
        <v>3.13595</v>
      </c>
      <c r="GT579">
        <v>2.69043</v>
      </c>
      <c r="GU579">
        <v>0.203625</v>
      </c>
      <c r="GV579">
        <v>0.207532</v>
      </c>
      <c r="GW579">
        <v>0.107168</v>
      </c>
      <c r="GX579">
        <v>0.0957379</v>
      </c>
      <c r="GY579">
        <v>25310.7</v>
      </c>
      <c r="GZ579">
        <v>25235.1</v>
      </c>
      <c r="HA579">
        <v>29545.7</v>
      </c>
      <c r="HB579">
        <v>29428.8</v>
      </c>
      <c r="HC579">
        <v>34851.7</v>
      </c>
      <c r="HD579">
        <v>35254.4</v>
      </c>
      <c r="HE579">
        <v>41575.7</v>
      </c>
      <c r="HF579">
        <v>41814.5</v>
      </c>
      <c r="HG579">
        <v>1.92587</v>
      </c>
      <c r="HH579">
        <v>1.8762</v>
      </c>
      <c r="HI579">
        <v>0.0890531</v>
      </c>
      <c r="HJ579">
        <v>0</v>
      </c>
      <c r="HK579">
        <v>28.567</v>
      </c>
      <c r="HL579">
        <v>999.9</v>
      </c>
      <c r="HM579">
        <v>48.2</v>
      </c>
      <c r="HN579">
        <v>31.4</v>
      </c>
      <c r="HO579">
        <v>24.6129</v>
      </c>
      <c r="HP579">
        <v>61.935</v>
      </c>
      <c r="HQ579">
        <v>25.7772</v>
      </c>
      <c r="HR579">
        <v>1</v>
      </c>
      <c r="HS579">
        <v>0.07646849999999999</v>
      </c>
      <c r="HT579">
        <v>-0.49348</v>
      </c>
      <c r="HU579">
        <v>20.3382</v>
      </c>
      <c r="HV579">
        <v>5.21609</v>
      </c>
      <c r="HW579">
        <v>12.0146</v>
      </c>
      <c r="HX579">
        <v>4.98885</v>
      </c>
      <c r="HY579">
        <v>3.2878</v>
      </c>
      <c r="HZ579">
        <v>9999</v>
      </c>
      <c r="IA579">
        <v>9999</v>
      </c>
      <c r="IB579">
        <v>9999</v>
      </c>
      <c r="IC579">
        <v>999.9</v>
      </c>
      <c r="ID579">
        <v>1.86754</v>
      </c>
      <c r="IE579">
        <v>1.8667</v>
      </c>
      <c r="IF579">
        <v>1.86602</v>
      </c>
      <c r="IG579">
        <v>1.866</v>
      </c>
      <c r="IH579">
        <v>1.86784</v>
      </c>
      <c r="II579">
        <v>1.87027</v>
      </c>
      <c r="IJ579">
        <v>1.86891</v>
      </c>
      <c r="IK579">
        <v>1.87043</v>
      </c>
      <c r="IL579">
        <v>0</v>
      </c>
      <c r="IM579">
        <v>0</v>
      </c>
      <c r="IN579">
        <v>0</v>
      </c>
      <c r="IO579">
        <v>0</v>
      </c>
      <c r="IP579" t="s">
        <v>443</v>
      </c>
      <c r="IQ579" t="s">
        <v>444</v>
      </c>
      <c r="IR579" t="s">
        <v>445</v>
      </c>
      <c r="IS579" t="s">
        <v>445</v>
      </c>
      <c r="IT579" t="s">
        <v>445</v>
      </c>
      <c r="IU579" t="s">
        <v>445</v>
      </c>
      <c r="IV579">
        <v>0</v>
      </c>
      <c r="IW579">
        <v>100</v>
      </c>
      <c r="IX579">
        <v>100</v>
      </c>
      <c r="IY579">
        <v>-0.29</v>
      </c>
      <c r="IZ579">
        <v>0.1543</v>
      </c>
      <c r="JA579">
        <v>0.1520806729546384</v>
      </c>
      <c r="JB579">
        <v>0.0003178419753343253</v>
      </c>
      <c r="JC579">
        <v>-6.012475575984678E-07</v>
      </c>
      <c r="JD579">
        <v>7.594320938325871E-11</v>
      </c>
      <c r="JE579">
        <v>-0.06537213769188976</v>
      </c>
      <c r="JF579">
        <v>-0.002779077146552394</v>
      </c>
      <c r="JG579">
        <v>0.0007843295920201409</v>
      </c>
      <c r="JH579">
        <v>-1.211717912536145E-05</v>
      </c>
      <c r="JI579">
        <v>4</v>
      </c>
      <c r="JJ579">
        <v>2338</v>
      </c>
      <c r="JK579">
        <v>1</v>
      </c>
      <c r="JL579">
        <v>27</v>
      </c>
      <c r="JM579">
        <v>190159.8</v>
      </c>
      <c r="JN579">
        <v>190159.9</v>
      </c>
      <c r="JO579">
        <v>2.69287</v>
      </c>
      <c r="JP579">
        <v>2.23877</v>
      </c>
      <c r="JQ579">
        <v>1.39771</v>
      </c>
      <c r="JR579">
        <v>2.34863</v>
      </c>
      <c r="JS579">
        <v>1.49536</v>
      </c>
      <c r="JT579">
        <v>2.54639</v>
      </c>
      <c r="JU579">
        <v>36.4578</v>
      </c>
      <c r="JV579">
        <v>24.0612</v>
      </c>
      <c r="JW579">
        <v>18</v>
      </c>
      <c r="JX579">
        <v>489.672</v>
      </c>
      <c r="JY579">
        <v>448.416</v>
      </c>
      <c r="JZ579">
        <v>29.005</v>
      </c>
      <c r="KA579">
        <v>28.5691</v>
      </c>
      <c r="KB579">
        <v>30.0002</v>
      </c>
      <c r="KC579">
        <v>28.3708</v>
      </c>
      <c r="KD579">
        <v>28.2996</v>
      </c>
      <c r="KE579">
        <v>53.9231</v>
      </c>
      <c r="KF579">
        <v>20.7038</v>
      </c>
      <c r="KG579">
        <v>52.7276</v>
      </c>
      <c r="KH579">
        <v>28.9847</v>
      </c>
      <c r="KI579">
        <v>1389.48</v>
      </c>
      <c r="KJ579">
        <v>21.0874</v>
      </c>
      <c r="KK579">
        <v>100.977</v>
      </c>
      <c r="KL579">
        <v>100.545</v>
      </c>
    </row>
    <row r="580" spans="1:298">
      <c r="A580">
        <v>564</v>
      </c>
      <c r="B580">
        <v>1758657019.6</v>
      </c>
      <c r="C580">
        <v>15393.59999990463</v>
      </c>
      <c r="D580" t="s">
        <v>1577</v>
      </c>
      <c r="E580" t="s">
        <v>1578</v>
      </c>
      <c r="F580">
        <v>5</v>
      </c>
      <c r="G580" t="s">
        <v>1412</v>
      </c>
      <c r="H580" t="s">
        <v>437</v>
      </c>
      <c r="I580" t="s">
        <v>438</v>
      </c>
      <c r="J580">
        <v>1758657011.814285</v>
      </c>
      <c r="K580">
        <f>(L580)/1000</f>
        <v>0</v>
      </c>
      <c r="L580">
        <f>IF(DQ580, AO580, AI580)</f>
        <v>0</v>
      </c>
      <c r="M580">
        <f>IF(DQ580, AJ580, AH580)</f>
        <v>0</v>
      </c>
      <c r="N580">
        <f>DS580 - IF(AV580&gt;1, M580*DM580*100.0/(AX580), 0)</f>
        <v>0</v>
      </c>
      <c r="O580">
        <f>((U580-K580/2)*N580-M580)/(U580+K580/2)</f>
        <v>0</v>
      </c>
      <c r="P580">
        <f>O580*(DZ580+EA580)/1000.0</f>
        <v>0</v>
      </c>
      <c r="Q580">
        <f>(DS580 - IF(AV580&gt;1, M580*DM580*100.0/(AX580), 0))*(DZ580+EA580)/1000.0</f>
        <v>0</v>
      </c>
      <c r="R580">
        <f>2.0/((1/T580-1/S580)+SIGN(T580)*SQRT((1/T580-1/S580)*(1/T580-1/S580) + 4*DN580/((DN580+1)*(DN580+1))*(2*1/T580*1/S580-1/S580*1/S580)))</f>
        <v>0</v>
      </c>
      <c r="S580">
        <f>IF(LEFT(DO580,1)&lt;&gt;"0",IF(LEFT(DO580,1)="1",3.0,DP580),$D$5+$E$5*(EG580*DZ580/($K$5*1000))+$F$5*(EG580*DZ580/($K$5*1000))*MAX(MIN(DM580,$J$5),$I$5)*MAX(MIN(DM580,$J$5),$I$5)+$G$5*MAX(MIN(DM580,$J$5),$I$5)*(EG580*DZ580/($K$5*1000))+$H$5*(EG580*DZ580/($K$5*1000))*(EG580*DZ580/($K$5*1000)))</f>
        <v>0</v>
      </c>
      <c r="T580">
        <f>K580*(1000-(1000*0.61365*exp(17.502*X580/(240.97+X580))/(DZ580+EA580)+DU580)/2)/(1000*0.61365*exp(17.502*X580/(240.97+X580))/(DZ580+EA580)-DU580)</f>
        <v>0</v>
      </c>
      <c r="U580">
        <f>1/((DN580+1)/(R580/1.6)+1/(S580/1.37)) + DN580/((DN580+1)/(R580/1.6) + DN580/(S580/1.37))</f>
        <v>0</v>
      </c>
      <c r="V580">
        <f>(DI580*DL580)</f>
        <v>0</v>
      </c>
      <c r="W580">
        <f>(EB580+(V580+2*0.95*5.67E-8*(((EB580+$B$7)+273)^4-(EB580+273)^4)-44100*K580)/(1.84*29.3*S580+8*0.95*5.67E-8*(EB580+273)^3))</f>
        <v>0</v>
      </c>
      <c r="X580">
        <f>($C$7*EC580+$D$7*ED580+$E$7*W580)</f>
        <v>0</v>
      </c>
      <c r="Y580">
        <f>0.61365*exp(17.502*X580/(240.97+X580))</f>
        <v>0</v>
      </c>
      <c r="Z580">
        <f>(AA580/AB580*100)</f>
        <v>0</v>
      </c>
      <c r="AA580">
        <f>DU580*(DZ580+EA580)/1000</f>
        <v>0</v>
      </c>
      <c r="AB580">
        <f>0.61365*exp(17.502*EB580/(240.97+EB580))</f>
        <v>0</v>
      </c>
      <c r="AC580">
        <f>(Y580-DU580*(DZ580+EA580)/1000)</f>
        <v>0</v>
      </c>
      <c r="AD580">
        <f>(-K580*44100)</f>
        <v>0</v>
      </c>
      <c r="AE580">
        <f>2*29.3*S580*0.92*(EB580-X580)</f>
        <v>0</v>
      </c>
      <c r="AF580">
        <f>2*0.95*5.67E-8*(((EB580+$B$7)+273)^4-(X580+273)^4)</f>
        <v>0</v>
      </c>
      <c r="AG580">
        <f>V580+AF580+AD580+AE580</f>
        <v>0</v>
      </c>
      <c r="AH580">
        <f>DY580*AV580*(DT580-DS580*(1000-AV580*DV580)/(1000-AV580*DU580))/(100*DM580)</f>
        <v>0</v>
      </c>
      <c r="AI580">
        <f>1000*DY580*AV580*(DU580-DV580)/(100*DM580*(1000-AV580*DU580))</f>
        <v>0</v>
      </c>
      <c r="AJ580">
        <f>(AK580 - AL580 - DZ580*1E3/(8.314*(EB580+273.15)) * AN580/DY580 * AM580) * DY580/(100*DM580) * (1000 - DV580)/1000</f>
        <v>0</v>
      </c>
      <c r="AK580">
        <v>1405.828560191705</v>
      </c>
      <c r="AL580">
        <v>1355.466727272727</v>
      </c>
      <c r="AM580">
        <v>3.356802469489033</v>
      </c>
      <c r="AN580">
        <v>64.96185093379182</v>
      </c>
      <c r="AO580">
        <f>(AQ580 - AP580 + DZ580*1E3/(8.314*(EB580+273.15)) * AS580/DY580 * AR580) * DY580/(100*DM580) * 1000/(1000 - AQ580)</f>
        <v>0</v>
      </c>
      <c r="AP580">
        <v>21.04271574256342</v>
      </c>
      <c r="AQ580">
        <v>24.29173151515151</v>
      </c>
      <c r="AR580">
        <v>-0.0005150030839257424</v>
      </c>
      <c r="AS580">
        <v>107.1775153864374</v>
      </c>
      <c r="AT580">
        <v>0</v>
      </c>
      <c r="AU580">
        <v>0</v>
      </c>
      <c r="AV580">
        <f>IF(AT580*$H$13&gt;=AX580,1.0,(AX580/(AX580-AT580*$H$13)))</f>
        <v>0</v>
      </c>
      <c r="AW580">
        <f>(AV580-1)*100</f>
        <v>0</v>
      </c>
      <c r="AX580">
        <f>MAX(0,($B$13+$C$13*EG580)/(1+$D$13*EG580)*DZ580/(EB580+273)*$E$13)</f>
        <v>0</v>
      </c>
      <c r="AY580" t="s">
        <v>439</v>
      </c>
      <c r="AZ580" t="s">
        <v>439</v>
      </c>
      <c r="BA580">
        <v>0</v>
      </c>
      <c r="BB580">
        <v>0</v>
      </c>
      <c r="BC580">
        <f>1-BA580/BB580</f>
        <v>0</v>
      </c>
      <c r="BD580">
        <v>0</v>
      </c>
      <c r="BE580" t="s">
        <v>439</v>
      </c>
      <c r="BF580" t="s">
        <v>439</v>
      </c>
      <c r="BG580">
        <v>0</v>
      </c>
      <c r="BH580">
        <v>0</v>
      </c>
      <c r="BI580">
        <f>1-BG580/BH580</f>
        <v>0</v>
      </c>
      <c r="BJ580">
        <v>0.5</v>
      </c>
      <c r="BK580">
        <f>DJ580</f>
        <v>0</v>
      </c>
      <c r="BL580">
        <f>M580</f>
        <v>0</v>
      </c>
      <c r="BM580">
        <f>BI580*BJ580*BK580</f>
        <v>0</v>
      </c>
      <c r="BN580">
        <f>(BL580-BD580)/BK580</f>
        <v>0</v>
      </c>
      <c r="BO580">
        <f>(BB580-BH580)/BH580</f>
        <v>0</v>
      </c>
      <c r="BP580">
        <f>BA580/(BC580+BA580/BH580)</f>
        <v>0</v>
      </c>
      <c r="BQ580" t="s">
        <v>439</v>
      </c>
      <c r="BR580">
        <v>0</v>
      </c>
      <c r="BS580">
        <f>IF(BR580&lt;&gt;0, BR580, BP580)</f>
        <v>0</v>
      </c>
      <c r="BT580">
        <f>1-BS580/BH580</f>
        <v>0</v>
      </c>
      <c r="BU580">
        <f>(BH580-BG580)/(BH580-BS580)</f>
        <v>0</v>
      </c>
      <c r="BV580">
        <f>(BB580-BH580)/(BB580-BS580)</f>
        <v>0</v>
      </c>
      <c r="BW580">
        <f>(BH580-BG580)/(BH580-BA580)</f>
        <v>0</v>
      </c>
      <c r="BX580">
        <f>(BB580-BH580)/(BB580-BA580)</f>
        <v>0</v>
      </c>
      <c r="BY580">
        <f>(BU580*BS580/BG580)</f>
        <v>0</v>
      </c>
      <c r="BZ580">
        <f>(1-BY580)</f>
        <v>0</v>
      </c>
      <c r="DI580">
        <f>$B$11*EH580+$C$11*EI580+$F$11*ET580*(1-EW580)</f>
        <v>0</v>
      </c>
      <c r="DJ580">
        <f>DI580*DK580</f>
        <v>0</v>
      </c>
      <c r="DK580">
        <f>($B$11*$D$9+$C$11*$D$9+$F$11*((FG580+EY580)/MAX(FG580+EY580+FH580, 0.1)*$I$9+FH580/MAX(FG580+EY580+FH580, 0.1)*$J$9))/($B$11+$C$11+$F$11)</f>
        <v>0</v>
      </c>
      <c r="DL580">
        <f>($B$11*$K$9+$C$11*$K$9+$F$11*((FG580+EY580)/MAX(FG580+EY580+FH580, 0.1)*$P$9+FH580/MAX(FG580+EY580+FH580, 0.1)*$Q$9))/($B$11+$C$11+$F$11)</f>
        <v>0</v>
      </c>
      <c r="DM580">
        <v>5.36</v>
      </c>
      <c r="DN580">
        <v>0.5</v>
      </c>
      <c r="DO580" t="s">
        <v>440</v>
      </c>
      <c r="DP580">
        <v>2</v>
      </c>
      <c r="DQ580" t="b">
        <v>1</v>
      </c>
      <c r="DR580">
        <v>1758657011.814285</v>
      </c>
      <c r="DS580">
        <v>1298.295714285714</v>
      </c>
      <c r="DT580">
        <v>1360.611071428571</v>
      </c>
      <c r="DU580">
        <v>24.29139642857143</v>
      </c>
      <c r="DV580">
        <v>21.02719285714286</v>
      </c>
      <c r="DW580">
        <v>1298.577142857143</v>
      </c>
      <c r="DX580">
        <v>24.13729285714286</v>
      </c>
      <c r="DY580">
        <v>500.0098571428571</v>
      </c>
      <c r="DZ580">
        <v>90.38126785714287</v>
      </c>
      <c r="EA580">
        <v>0.030203925</v>
      </c>
      <c r="EB580">
        <v>30.59727857142857</v>
      </c>
      <c r="EC580">
        <v>30.02215357142857</v>
      </c>
      <c r="ED580">
        <v>999.9000000000002</v>
      </c>
      <c r="EE580">
        <v>0</v>
      </c>
      <c r="EF580">
        <v>0</v>
      </c>
      <c r="EG580">
        <v>9999.2875</v>
      </c>
      <c r="EH580">
        <v>0</v>
      </c>
      <c r="EI580">
        <v>12.63695357142857</v>
      </c>
      <c r="EJ580">
        <v>-62.3152</v>
      </c>
      <c r="EK580">
        <v>1330.618214285714</v>
      </c>
      <c r="EL580">
        <v>1389.835357142857</v>
      </c>
      <c r="EM580">
        <v>3.264209642857142</v>
      </c>
      <c r="EN580">
        <v>1360.611071428571</v>
      </c>
      <c r="EO580">
        <v>21.02719285714286</v>
      </c>
      <c r="EP580">
        <v>2.195488214285714</v>
      </c>
      <c r="EQ580">
        <v>1.900463928571428</v>
      </c>
      <c r="ER580">
        <v>18.92941785714286</v>
      </c>
      <c r="ES580">
        <v>16.63855357142857</v>
      </c>
      <c r="ET580">
        <v>2000.021428571429</v>
      </c>
      <c r="EU580">
        <v>0.9799993214285714</v>
      </c>
      <c r="EV580">
        <v>0.02000025714285714</v>
      </c>
      <c r="EW580">
        <v>0</v>
      </c>
      <c r="EX580">
        <v>1006.833571428571</v>
      </c>
      <c r="EY580">
        <v>5.00097</v>
      </c>
      <c r="EZ580">
        <v>20381.425</v>
      </c>
      <c r="FA580">
        <v>16707.74642857143</v>
      </c>
      <c r="FB580">
        <v>40.875</v>
      </c>
      <c r="FC580">
        <v>41.22975</v>
      </c>
      <c r="FD580">
        <v>40.81199999999999</v>
      </c>
      <c r="FE580">
        <v>40.81199999999999</v>
      </c>
      <c r="FF580">
        <v>41.44149999999998</v>
      </c>
      <c r="FG580">
        <v>1955.121428571429</v>
      </c>
      <c r="FH580">
        <v>39.9</v>
      </c>
      <c r="FI580">
        <v>0</v>
      </c>
      <c r="FJ580">
        <v>1758657021</v>
      </c>
      <c r="FK580">
        <v>0</v>
      </c>
      <c r="FL580">
        <v>1006.7096</v>
      </c>
      <c r="FM580">
        <v>-12.10076921927982</v>
      </c>
      <c r="FN580">
        <v>-240.5538458636742</v>
      </c>
      <c r="FO580">
        <v>20378.408</v>
      </c>
      <c r="FP580">
        <v>15</v>
      </c>
      <c r="FQ580">
        <v>0</v>
      </c>
      <c r="FR580" t="s">
        <v>441</v>
      </c>
      <c r="FS580">
        <v>1747247426.5</v>
      </c>
      <c r="FT580">
        <v>1747247420.5</v>
      </c>
      <c r="FU580">
        <v>0</v>
      </c>
      <c r="FV580">
        <v>1.027</v>
      </c>
      <c r="FW580">
        <v>0.031</v>
      </c>
      <c r="FX580">
        <v>0.02</v>
      </c>
      <c r="FY580">
        <v>0.05</v>
      </c>
      <c r="FZ580">
        <v>420</v>
      </c>
      <c r="GA580">
        <v>16</v>
      </c>
      <c r="GB580">
        <v>0.01</v>
      </c>
      <c r="GC580">
        <v>0.1</v>
      </c>
      <c r="GD580">
        <v>-62.3522425</v>
      </c>
      <c r="GE580">
        <v>0.661939587242222</v>
      </c>
      <c r="GF580">
        <v>0.2010033642597806</v>
      </c>
      <c r="GG580">
        <v>0</v>
      </c>
      <c r="GH580">
        <v>1007.59705882353</v>
      </c>
      <c r="GI580">
        <v>-11.79893049108396</v>
      </c>
      <c r="GJ580">
        <v>1.17748368144497</v>
      </c>
      <c r="GK580">
        <v>-1</v>
      </c>
      <c r="GL580">
        <v>3.295799</v>
      </c>
      <c r="GM580">
        <v>-0.4455730581613569</v>
      </c>
      <c r="GN580">
        <v>0.04998218311558632</v>
      </c>
      <c r="GO580">
        <v>0</v>
      </c>
      <c r="GP580">
        <v>0</v>
      </c>
      <c r="GQ580">
        <v>2</v>
      </c>
      <c r="GR580" t="s">
        <v>482</v>
      </c>
      <c r="GS580">
        <v>3.13575</v>
      </c>
      <c r="GT580">
        <v>2.69059</v>
      </c>
      <c r="GU580">
        <v>0.205208</v>
      </c>
      <c r="GV580">
        <v>0.209075</v>
      </c>
      <c r="GW580">
        <v>0.107131</v>
      </c>
      <c r="GX580">
        <v>0.0957451</v>
      </c>
      <c r="GY580">
        <v>25260.1</v>
      </c>
      <c r="GZ580">
        <v>25185.8</v>
      </c>
      <c r="HA580">
        <v>29545.4</v>
      </c>
      <c r="HB580">
        <v>29428.7</v>
      </c>
      <c r="HC580">
        <v>34852.9</v>
      </c>
      <c r="HD580">
        <v>35253.8</v>
      </c>
      <c r="HE580">
        <v>41575.4</v>
      </c>
      <c r="HF580">
        <v>41814</v>
      </c>
      <c r="HG580">
        <v>1.92512</v>
      </c>
      <c r="HH580">
        <v>1.87643</v>
      </c>
      <c r="HI580">
        <v>0.0892766</v>
      </c>
      <c r="HJ580">
        <v>0</v>
      </c>
      <c r="HK580">
        <v>28.5702</v>
      </c>
      <c r="HL580">
        <v>999.9</v>
      </c>
      <c r="HM580">
        <v>48.2</v>
      </c>
      <c r="HN580">
        <v>31.4</v>
      </c>
      <c r="HO580">
        <v>24.6136</v>
      </c>
      <c r="HP580">
        <v>61.975</v>
      </c>
      <c r="HQ580">
        <v>25.7853</v>
      </c>
      <c r="HR580">
        <v>1</v>
      </c>
      <c r="HS580">
        <v>0.0767302</v>
      </c>
      <c r="HT580">
        <v>-0.483807</v>
      </c>
      <c r="HU580">
        <v>20.3381</v>
      </c>
      <c r="HV580">
        <v>5.21639</v>
      </c>
      <c r="HW580">
        <v>12.0143</v>
      </c>
      <c r="HX580">
        <v>4.98865</v>
      </c>
      <c r="HY580">
        <v>3.28778</v>
      </c>
      <c r="HZ580">
        <v>9999</v>
      </c>
      <c r="IA580">
        <v>9999</v>
      </c>
      <c r="IB580">
        <v>9999</v>
      </c>
      <c r="IC580">
        <v>999.9</v>
      </c>
      <c r="ID580">
        <v>1.86756</v>
      </c>
      <c r="IE580">
        <v>1.86669</v>
      </c>
      <c r="IF580">
        <v>1.86603</v>
      </c>
      <c r="IG580">
        <v>1.866</v>
      </c>
      <c r="IH580">
        <v>1.86784</v>
      </c>
      <c r="II580">
        <v>1.87027</v>
      </c>
      <c r="IJ580">
        <v>1.86893</v>
      </c>
      <c r="IK580">
        <v>1.87042</v>
      </c>
      <c r="IL580">
        <v>0</v>
      </c>
      <c r="IM580">
        <v>0</v>
      </c>
      <c r="IN580">
        <v>0</v>
      </c>
      <c r="IO580">
        <v>0</v>
      </c>
      <c r="IP580" t="s">
        <v>443</v>
      </c>
      <c r="IQ580" t="s">
        <v>444</v>
      </c>
      <c r="IR580" t="s">
        <v>445</v>
      </c>
      <c r="IS580" t="s">
        <v>445</v>
      </c>
      <c r="IT580" t="s">
        <v>445</v>
      </c>
      <c r="IU580" t="s">
        <v>445</v>
      </c>
      <c r="IV580">
        <v>0</v>
      </c>
      <c r="IW580">
        <v>100</v>
      </c>
      <c r="IX580">
        <v>100</v>
      </c>
      <c r="IY580">
        <v>-0.3</v>
      </c>
      <c r="IZ580">
        <v>0.1541</v>
      </c>
      <c r="JA580">
        <v>0.1520806729546384</v>
      </c>
      <c r="JB580">
        <v>0.0003178419753343253</v>
      </c>
      <c r="JC580">
        <v>-6.012475575984678E-07</v>
      </c>
      <c r="JD580">
        <v>7.594320938325871E-11</v>
      </c>
      <c r="JE580">
        <v>-0.06537213769188976</v>
      </c>
      <c r="JF580">
        <v>-0.002779077146552394</v>
      </c>
      <c r="JG580">
        <v>0.0007843295920201409</v>
      </c>
      <c r="JH580">
        <v>-1.211717912536145E-05</v>
      </c>
      <c r="JI580">
        <v>4</v>
      </c>
      <c r="JJ580">
        <v>2338</v>
      </c>
      <c r="JK580">
        <v>1</v>
      </c>
      <c r="JL580">
        <v>27</v>
      </c>
      <c r="JM580">
        <v>190159.9</v>
      </c>
      <c r="JN580">
        <v>190160</v>
      </c>
      <c r="JO580">
        <v>2.71484</v>
      </c>
      <c r="JP580">
        <v>2.24243</v>
      </c>
      <c r="JQ580">
        <v>1.39771</v>
      </c>
      <c r="JR580">
        <v>2.34985</v>
      </c>
      <c r="JS580">
        <v>1.49536</v>
      </c>
      <c r="JT580">
        <v>2.5293</v>
      </c>
      <c r="JU580">
        <v>36.4578</v>
      </c>
      <c r="JV580">
        <v>24.0612</v>
      </c>
      <c r="JW580">
        <v>18</v>
      </c>
      <c r="JX580">
        <v>489.218</v>
      </c>
      <c r="JY580">
        <v>448.569</v>
      </c>
      <c r="JZ580">
        <v>28.9819</v>
      </c>
      <c r="KA580">
        <v>28.5722</v>
      </c>
      <c r="KB580">
        <v>30.0004</v>
      </c>
      <c r="KC580">
        <v>28.3732</v>
      </c>
      <c r="KD580">
        <v>28.3013</v>
      </c>
      <c r="KE580">
        <v>54.3732</v>
      </c>
      <c r="KF580">
        <v>20.7038</v>
      </c>
      <c r="KG580">
        <v>53.0978</v>
      </c>
      <c r="KH580">
        <v>28.9628</v>
      </c>
      <c r="KI580">
        <v>1402.85</v>
      </c>
      <c r="KJ580">
        <v>21.1463</v>
      </c>
      <c r="KK580">
        <v>100.977</v>
      </c>
      <c r="KL580">
        <v>100.544</v>
      </c>
    </row>
    <row r="581" spans="1:298">
      <c r="A581">
        <v>565</v>
      </c>
      <c r="B581">
        <v>1758657024.6</v>
      </c>
      <c r="C581">
        <v>15398.59999990463</v>
      </c>
      <c r="D581" t="s">
        <v>1579</v>
      </c>
      <c r="E581" t="s">
        <v>1580</v>
      </c>
      <c r="F581">
        <v>5</v>
      </c>
      <c r="G581" t="s">
        <v>1412</v>
      </c>
      <c r="H581" t="s">
        <v>437</v>
      </c>
      <c r="I581" t="s">
        <v>438</v>
      </c>
      <c r="J581">
        <v>1758657017.1</v>
      </c>
      <c r="K581">
        <f>(L581)/1000</f>
        <v>0</v>
      </c>
      <c r="L581">
        <f>IF(DQ581, AO581, AI581)</f>
        <v>0</v>
      </c>
      <c r="M581">
        <f>IF(DQ581, AJ581, AH581)</f>
        <v>0</v>
      </c>
      <c r="N581">
        <f>DS581 - IF(AV581&gt;1, M581*DM581*100.0/(AX581), 0)</f>
        <v>0</v>
      </c>
      <c r="O581">
        <f>((U581-K581/2)*N581-M581)/(U581+K581/2)</f>
        <v>0</v>
      </c>
      <c r="P581">
        <f>O581*(DZ581+EA581)/1000.0</f>
        <v>0</v>
      </c>
      <c r="Q581">
        <f>(DS581 - IF(AV581&gt;1, M581*DM581*100.0/(AX581), 0))*(DZ581+EA581)/1000.0</f>
        <v>0</v>
      </c>
      <c r="R581">
        <f>2.0/((1/T581-1/S581)+SIGN(T581)*SQRT((1/T581-1/S581)*(1/T581-1/S581) + 4*DN581/((DN581+1)*(DN581+1))*(2*1/T581*1/S581-1/S581*1/S581)))</f>
        <v>0</v>
      </c>
      <c r="S581">
        <f>IF(LEFT(DO581,1)&lt;&gt;"0",IF(LEFT(DO581,1)="1",3.0,DP581),$D$5+$E$5*(EG581*DZ581/($K$5*1000))+$F$5*(EG581*DZ581/($K$5*1000))*MAX(MIN(DM581,$J$5),$I$5)*MAX(MIN(DM581,$J$5),$I$5)+$G$5*MAX(MIN(DM581,$J$5),$I$5)*(EG581*DZ581/($K$5*1000))+$H$5*(EG581*DZ581/($K$5*1000))*(EG581*DZ581/($K$5*1000)))</f>
        <v>0</v>
      </c>
      <c r="T581">
        <f>K581*(1000-(1000*0.61365*exp(17.502*X581/(240.97+X581))/(DZ581+EA581)+DU581)/2)/(1000*0.61365*exp(17.502*X581/(240.97+X581))/(DZ581+EA581)-DU581)</f>
        <v>0</v>
      </c>
      <c r="U581">
        <f>1/((DN581+1)/(R581/1.6)+1/(S581/1.37)) + DN581/((DN581+1)/(R581/1.6) + DN581/(S581/1.37))</f>
        <v>0</v>
      </c>
      <c r="V581">
        <f>(DI581*DL581)</f>
        <v>0</v>
      </c>
      <c r="W581">
        <f>(EB581+(V581+2*0.95*5.67E-8*(((EB581+$B$7)+273)^4-(EB581+273)^4)-44100*K581)/(1.84*29.3*S581+8*0.95*5.67E-8*(EB581+273)^3))</f>
        <v>0</v>
      </c>
      <c r="X581">
        <f>($C$7*EC581+$D$7*ED581+$E$7*W581)</f>
        <v>0</v>
      </c>
      <c r="Y581">
        <f>0.61365*exp(17.502*X581/(240.97+X581))</f>
        <v>0</v>
      </c>
      <c r="Z581">
        <f>(AA581/AB581*100)</f>
        <v>0</v>
      </c>
      <c r="AA581">
        <f>DU581*(DZ581+EA581)/1000</f>
        <v>0</v>
      </c>
      <c r="AB581">
        <f>0.61365*exp(17.502*EB581/(240.97+EB581))</f>
        <v>0</v>
      </c>
      <c r="AC581">
        <f>(Y581-DU581*(DZ581+EA581)/1000)</f>
        <v>0</v>
      </c>
      <c r="AD581">
        <f>(-K581*44100)</f>
        <v>0</v>
      </c>
      <c r="AE581">
        <f>2*29.3*S581*0.92*(EB581-X581)</f>
        <v>0</v>
      </c>
      <c r="AF581">
        <f>2*0.95*5.67E-8*(((EB581+$B$7)+273)^4-(X581+273)^4)</f>
        <v>0</v>
      </c>
      <c r="AG581">
        <f>V581+AF581+AD581+AE581</f>
        <v>0</v>
      </c>
      <c r="AH581">
        <f>DY581*AV581*(DT581-DS581*(1000-AV581*DV581)/(1000-AV581*DU581))/(100*DM581)</f>
        <v>0</v>
      </c>
      <c r="AI581">
        <f>1000*DY581*AV581*(DU581-DV581)/(100*DM581*(1000-AV581*DU581))</f>
        <v>0</v>
      </c>
      <c r="AJ581">
        <f>(AK581 - AL581 - DZ581*1E3/(8.314*(EB581+273.15)) * AN581/DY581 * AM581) * DY581/(100*DM581) * (1000 - DV581)/1000</f>
        <v>0</v>
      </c>
      <c r="AK581">
        <v>1422.738422259664</v>
      </c>
      <c r="AL581">
        <v>1372.48393939394</v>
      </c>
      <c r="AM581">
        <v>3.385076612343627</v>
      </c>
      <c r="AN581">
        <v>64.96185093379182</v>
      </c>
      <c r="AO581">
        <f>(AQ581 - AP581 + DZ581*1E3/(8.314*(EB581+273.15)) * AS581/DY581 * AR581) * DY581/(100*DM581) * 1000/(1000 - AQ581)</f>
        <v>0</v>
      </c>
      <c r="AP581">
        <v>21.05402818046303</v>
      </c>
      <c r="AQ581">
        <v>24.26774848484848</v>
      </c>
      <c r="AR581">
        <v>-0.003786234083309995</v>
      </c>
      <c r="AS581">
        <v>107.1775153864374</v>
      </c>
      <c r="AT581">
        <v>0</v>
      </c>
      <c r="AU581">
        <v>0</v>
      </c>
      <c r="AV581">
        <f>IF(AT581*$H$13&gt;=AX581,1.0,(AX581/(AX581-AT581*$H$13)))</f>
        <v>0</v>
      </c>
      <c r="AW581">
        <f>(AV581-1)*100</f>
        <v>0</v>
      </c>
      <c r="AX581">
        <f>MAX(0,($B$13+$C$13*EG581)/(1+$D$13*EG581)*DZ581/(EB581+273)*$E$13)</f>
        <v>0</v>
      </c>
      <c r="AY581" t="s">
        <v>439</v>
      </c>
      <c r="AZ581" t="s">
        <v>439</v>
      </c>
      <c r="BA581">
        <v>0</v>
      </c>
      <c r="BB581">
        <v>0</v>
      </c>
      <c r="BC581">
        <f>1-BA581/BB581</f>
        <v>0</v>
      </c>
      <c r="BD581">
        <v>0</v>
      </c>
      <c r="BE581" t="s">
        <v>439</v>
      </c>
      <c r="BF581" t="s">
        <v>439</v>
      </c>
      <c r="BG581">
        <v>0</v>
      </c>
      <c r="BH581">
        <v>0</v>
      </c>
      <c r="BI581">
        <f>1-BG581/BH581</f>
        <v>0</v>
      </c>
      <c r="BJ581">
        <v>0.5</v>
      </c>
      <c r="BK581">
        <f>DJ581</f>
        <v>0</v>
      </c>
      <c r="BL581">
        <f>M581</f>
        <v>0</v>
      </c>
      <c r="BM581">
        <f>BI581*BJ581*BK581</f>
        <v>0</v>
      </c>
      <c r="BN581">
        <f>(BL581-BD581)/BK581</f>
        <v>0</v>
      </c>
      <c r="BO581">
        <f>(BB581-BH581)/BH581</f>
        <v>0</v>
      </c>
      <c r="BP581">
        <f>BA581/(BC581+BA581/BH581)</f>
        <v>0</v>
      </c>
      <c r="BQ581" t="s">
        <v>439</v>
      </c>
      <c r="BR581">
        <v>0</v>
      </c>
      <c r="BS581">
        <f>IF(BR581&lt;&gt;0, BR581, BP581)</f>
        <v>0</v>
      </c>
      <c r="BT581">
        <f>1-BS581/BH581</f>
        <v>0</v>
      </c>
      <c r="BU581">
        <f>(BH581-BG581)/(BH581-BS581)</f>
        <v>0</v>
      </c>
      <c r="BV581">
        <f>(BB581-BH581)/(BB581-BS581)</f>
        <v>0</v>
      </c>
      <c r="BW581">
        <f>(BH581-BG581)/(BH581-BA581)</f>
        <v>0</v>
      </c>
      <c r="BX581">
        <f>(BB581-BH581)/(BB581-BA581)</f>
        <v>0</v>
      </c>
      <c r="BY581">
        <f>(BU581*BS581/BG581)</f>
        <v>0</v>
      </c>
      <c r="BZ581">
        <f>(1-BY581)</f>
        <v>0</v>
      </c>
      <c r="DI581">
        <f>$B$11*EH581+$C$11*EI581+$F$11*ET581*(1-EW581)</f>
        <v>0</v>
      </c>
      <c r="DJ581">
        <f>DI581*DK581</f>
        <v>0</v>
      </c>
      <c r="DK581">
        <f>($B$11*$D$9+$C$11*$D$9+$F$11*((FG581+EY581)/MAX(FG581+EY581+FH581, 0.1)*$I$9+FH581/MAX(FG581+EY581+FH581, 0.1)*$J$9))/($B$11+$C$11+$F$11)</f>
        <v>0</v>
      </c>
      <c r="DL581">
        <f>($B$11*$K$9+$C$11*$K$9+$F$11*((FG581+EY581)/MAX(FG581+EY581+FH581, 0.1)*$P$9+FH581/MAX(FG581+EY581+FH581, 0.1)*$Q$9))/($B$11+$C$11+$F$11)</f>
        <v>0</v>
      </c>
      <c r="DM581">
        <v>5.36</v>
      </c>
      <c r="DN581">
        <v>0.5</v>
      </c>
      <c r="DO581" t="s">
        <v>440</v>
      </c>
      <c r="DP581">
        <v>2</v>
      </c>
      <c r="DQ581" t="b">
        <v>1</v>
      </c>
      <c r="DR581">
        <v>1758657017.1</v>
      </c>
      <c r="DS581">
        <v>1315.961111111111</v>
      </c>
      <c r="DT581">
        <v>1378.18037037037</v>
      </c>
      <c r="DU581">
        <v>24.2914962962963</v>
      </c>
      <c r="DV581">
        <v>21.04488888888889</v>
      </c>
      <c r="DW581">
        <v>1316.25925925926</v>
      </c>
      <c r="DX581">
        <v>24.13739259259259</v>
      </c>
      <c r="DY581">
        <v>500.0109259259259</v>
      </c>
      <c r="DZ581">
        <v>90.38144444444444</v>
      </c>
      <c r="EA581">
        <v>0.03024058148148148</v>
      </c>
      <c r="EB581">
        <v>30.59247407407408</v>
      </c>
      <c r="EC581">
        <v>30.02324814814815</v>
      </c>
      <c r="ED581">
        <v>999.9000000000001</v>
      </c>
      <c r="EE581">
        <v>0</v>
      </c>
      <c r="EF581">
        <v>0</v>
      </c>
      <c r="EG581">
        <v>10006.85518518518</v>
      </c>
      <c r="EH581">
        <v>0</v>
      </c>
      <c r="EI581">
        <v>12.64231851851852</v>
      </c>
      <c r="EJ581">
        <v>-62.21931851851852</v>
      </c>
      <c r="EK581">
        <v>1348.724074074074</v>
      </c>
      <c r="EL581">
        <v>1407.808148148148</v>
      </c>
      <c r="EM581">
        <v>3.24661962962963</v>
      </c>
      <c r="EN581">
        <v>1378.18037037037</v>
      </c>
      <c r="EO581">
        <v>21.04488888888889</v>
      </c>
      <c r="EP581">
        <v>2.195501481481481</v>
      </c>
      <c r="EQ581">
        <v>1.902066666666667</v>
      </c>
      <c r="ER581">
        <v>18.92952592592593</v>
      </c>
      <c r="ES581">
        <v>16.65181851851852</v>
      </c>
      <c r="ET581">
        <v>2000.005555555556</v>
      </c>
      <c r="EU581">
        <v>0.9799992962962961</v>
      </c>
      <c r="EV581">
        <v>0.02000031851851852</v>
      </c>
      <c r="EW581">
        <v>0</v>
      </c>
      <c r="EX581">
        <v>1005.734444444444</v>
      </c>
      <c r="EY581">
        <v>5.00097</v>
      </c>
      <c r="EZ581">
        <v>20359.8</v>
      </c>
      <c r="FA581">
        <v>16707.60370370371</v>
      </c>
      <c r="FB581">
        <v>40.875</v>
      </c>
      <c r="FC581">
        <v>41.24066666666667</v>
      </c>
      <c r="FD581">
        <v>40.81199999999999</v>
      </c>
      <c r="FE581">
        <v>40.81199999999999</v>
      </c>
      <c r="FF581">
        <v>41.444</v>
      </c>
      <c r="FG581">
        <v>1955.105555555556</v>
      </c>
      <c r="FH581">
        <v>39.9</v>
      </c>
      <c r="FI581">
        <v>0</v>
      </c>
      <c r="FJ581">
        <v>1758657025.8</v>
      </c>
      <c r="FK581">
        <v>0</v>
      </c>
      <c r="FL581">
        <v>1005.6948</v>
      </c>
      <c r="FM581">
        <v>-13.24384619249255</v>
      </c>
      <c r="FN581">
        <v>-254.4769235245787</v>
      </c>
      <c r="FO581">
        <v>20358.748</v>
      </c>
      <c r="FP581">
        <v>15</v>
      </c>
      <c r="FQ581">
        <v>0</v>
      </c>
      <c r="FR581" t="s">
        <v>441</v>
      </c>
      <c r="FS581">
        <v>1747247426.5</v>
      </c>
      <c r="FT581">
        <v>1747247420.5</v>
      </c>
      <c r="FU581">
        <v>0</v>
      </c>
      <c r="FV581">
        <v>1.027</v>
      </c>
      <c r="FW581">
        <v>0.031</v>
      </c>
      <c r="FX581">
        <v>0.02</v>
      </c>
      <c r="FY581">
        <v>0.05</v>
      </c>
      <c r="FZ581">
        <v>420</v>
      </c>
      <c r="GA581">
        <v>16</v>
      </c>
      <c r="GB581">
        <v>0.01</v>
      </c>
      <c r="GC581">
        <v>0.1</v>
      </c>
      <c r="GD581">
        <v>-62.25070487804879</v>
      </c>
      <c r="GE581">
        <v>0.8547993031356581</v>
      </c>
      <c r="GF581">
        <v>0.2275439094063208</v>
      </c>
      <c r="GG581">
        <v>0</v>
      </c>
      <c r="GH581">
        <v>1006.486470588235</v>
      </c>
      <c r="GI581">
        <v>-12.45775402168165</v>
      </c>
      <c r="GJ581">
        <v>1.242615558250239</v>
      </c>
      <c r="GK581">
        <v>-1</v>
      </c>
      <c r="GL581">
        <v>3.258621951219512</v>
      </c>
      <c r="GM581">
        <v>-0.2085265505226541</v>
      </c>
      <c r="GN581">
        <v>0.024605839007559</v>
      </c>
      <c r="GO581">
        <v>0</v>
      </c>
      <c r="GP581">
        <v>0</v>
      </c>
      <c r="GQ581">
        <v>2</v>
      </c>
      <c r="GR581" t="s">
        <v>482</v>
      </c>
      <c r="GS581">
        <v>3.13591</v>
      </c>
      <c r="GT581">
        <v>2.69053</v>
      </c>
      <c r="GU581">
        <v>0.206788</v>
      </c>
      <c r="GV581">
        <v>0.210553</v>
      </c>
      <c r="GW581">
        <v>0.107065</v>
      </c>
      <c r="GX581">
        <v>0.0959179</v>
      </c>
      <c r="GY581">
        <v>25209.9</v>
      </c>
      <c r="GZ581">
        <v>25138.8</v>
      </c>
      <c r="HA581">
        <v>29545.6</v>
      </c>
      <c r="HB581">
        <v>29428.9</v>
      </c>
      <c r="HC581">
        <v>34855.6</v>
      </c>
      <c r="HD581">
        <v>35246.9</v>
      </c>
      <c r="HE581">
        <v>41575.4</v>
      </c>
      <c r="HF581">
        <v>41814</v>
      </c>
      <c r="HG581">
        <v>1.92518</v>
      </c>
      <c r="HH581">
        <v>1.876</v>
      </c>
      <c r="HI581">
        <v>0.0888631</v>
      </c>
      <c r="HJ581">
        <v>0</v>
      </c>
      <c r="HK581">
        <v>28.5726</v>
      </c>
      <c r="HL581">
        <v>999.9</v>
      </c>
      <c r="HM581">
        <v>48.2</v>
      </c>
      <c r="HN581">
        <v>31.4</v>
      </c>
      <c r="HO581">
        <v>24.6156</v>
      </c>
      <c r="HP581">
        <v>62.015</v>
      </c>
      <c r="HQ581">
        <v>25.7692</v>
      </c>
      <c r="HR581">
        <v>1</v>
      </c>
      <c r="HS581">
        <v>0.0769233</v>
      </c>
      <c r="HT581">
        <v>-0.474916</v>
      </c>
      <c r="HU581">
        <v>20.3381</v>
      </c>
      <c r="HV581">
        <v>5.21489</v>
      </c>
      <c r="HW581">
        <v>12.0149</v>
      </c>
      <c r="HX581">
        <v>4.9886</v>
      </c>
      <c r="HY581">
        <v>3.28768</v>
      </c>
      <c r="HZ581">
        <v>9999</v>
      </c>
      <c r="IA581">
        <v>9999</v>
      </c>
      <c r="IB581">
        <v>9999</v>
      </c>
      <c r="IC581">
        <v>999.9</v>
      </c>
      <c r="ID581">
        <v>1.86756</v>
      </c>
      <c r="IE581">
        <v>1.86671</v>
      </c>
      <c r="IF581">
        <v>1.86603</v>
      </c>
      <c r="IG581">
        <v>1.866</v>
      </c>
      <c r="IH581">
        <v>1.86786</v>
      </c>
      <c r="II581">
        <v>1.87028</v>
      </c>
      <c r="IJ581">
        <v>1.86893</v>
      </c>
      <c r="IK581">
        <v>1.87043</v>
      </c>
      <c r="IL581">
        <v>0</v>
      </c>
      <c r="IM581">
        <v>0</v>
      </c>
      <c r="IN581">
        <v>0</v>
      </c>
      <c r="IO581">
        <v>0</v>
      </c>
      <c r="IP581" t="s">
        <v>443</v>
      </c>
      <c r="IQ581" t="s">
        <v>444</v>
      </c>
      <c r="IR581" t="s">
        <v>445</v>
      </c>
      <c r="IS581" t="s">
        <v>445</v>
      </c>
      <c r="IT581" t="s">
        <v>445</v>
      </c>
      <c r="IU581" t="s">
        <v>445</v>
      </c>
      <c r="IV581">
        <v>0</v>
      </c>
      <c r="IW581">
        <v>100</v>
      </c>
      <c r="IX581">
        <v>100</v>
      </c>
      <c r="IY581">
        <v>-0.32</v>
      </c>
      <c r="IZ581">
        <v>0.1538</v>
      </c>
      <c r="JA581">
        <v>0.1520806729546384</v>
      </c>
      <c r="JB581">
        <v>0.0003178419753343253</v>
      </c>
      <c r="JC581">
        <v>-6.012475575984678E-07</v>
      </c>
      <c r="JD581">
        <v>7.594320938325871E-11</v>
      </c>
      <c r="JE581">
        <v>-0.06537213769188976</v>
      </c>
      <c r="JF581">
        <v>-0.002779077146552394</v>
      </c>
      <c r="JG581">
        <v>0.0007843295920201409</v>
      </c>
      <c r="JH581">
        <v>-1.211717912536145E-05</v>
      </c>
      <c r="JI581">
        <v>4</v>
      </c>
      <c r="JJ581">
        <v>2338</v>
      </c>
      <c r="JK581">
        <v>1</v>
      </c>
      <c r="JL581">
        <v>27</v>
      </c>
      <c r="JM581">
        <v>190160</v>
      </c>
      <c r="JN581">
        <v>190160.1</v>
      </c>
      <c r="JO581">
        <v>2.73926</v>
      </c>
      <c r="JP581">
        <v>2.23877</v>
      </c>
      <c r="JQ581">
        <v>1.39771</v>
      </c>
      <c r="JR581">
        <v>2.34741</v>
      </c>
      <c r="JS581">
        <v>1.49536</v>
      </c>
      <c r="JT581">
        <v>2.6709</v>
      </c>
      <c r="JU581">
        <v>36.4578</v>
      </c>
      <c r="JV581">
        <v>24.0612</v>
      </c>
      <c r="JW581">
        <v>18</v>
      </c>
      <c r="JX581">
        <v>489.269</v>
      </c>
      <c r="JY581">
        <v>448.329</v>
      </c>
      <c r="JZ581">
        <v>28.9601</v>
      </c>
      <c r="KA581">
        <v>28.5752</v>
      </c>
      <c r="KB581">
        <v>30.0004</v>
      </c>
      <c r="KC581">
        <v>28.3756</v>
      </c>
      <c r="KD581">
        <v>28.3043</v>
      </c>
      <c r="KE581">
        <v>54.9108</v>
      </c>
      <c r="KF581">
        <v>20.4095</v>
      </c>
      <c r="KG581">
        <v>53.0978</v>
      </c>
      <c r="KH581">
        <v>28.9376</v>
      </c>
      <c r="KI581">
        <v>1422.91</v>
      </c>
      <c r="KJ581">
        <v>21.2069</v>
      </c>
      <c r="KK581">
        <v>100.977</v>
      </c>
      <c r="KL581">
        <v>100.544</v>
      </c>
    </row>
    <row r="582" spans="1:298">
      <c r="A582">
        <v>566</v>
      </c>
      <c r="B582">
        <v>1758657029.6</v>
      </c>
      <c r="C582">
        <v>15403.59999990463</v>
      </c>
      <c r="D582" t="s">
        <v>1581</v>
      </c>
      <c r="E582" t="s">
        <v>1582</v>
      </c>
      <c r="F582">
        <v>5</v>
      </c>
      <c r="G582" t="s">
        <v>1412</v>
      </c>
      <c r="H582" t="s">
        <v>437</v>
      </c>
      <c r="I582" t="s">
        <v>438</v>
      </c>
      <c r="J582">
        <v>1758657021.814285</v>
      </c>
      <c r="K582">
        <f>(L582)/1000</f>
        <v>0</v>
      </c>
      <c r="L582">
        <f>IF(DQ582, AO582, AI582)</f>
        <v>0</v>
      </c>
      <c r="M582">
        <f>IF(DQ582, AJ582, AH582)</f>
        <v>0</v>
      </c>
      <c r="N582">
        <f>DS582 - IF(AV582&gt;1, M582*DM582*100.0/(AX582), 0)</f>
        <v>0</v>
      </c>
      <c r="O582">
        <f>((U582-K582/2)*N582-M582)/(U582+K582/2)</f>
        <v>0</v>
      </c>
      <c r="P582">
        <f>O582*(DZ582+EA582)/1000.0</f>
        <v>0</v>
      </c>
      <c r="Q582">
        <f>(DS582 - IF(AV582&gt;1, M582*DM582*100.0/(AX582), 0))*(DZ582+EA582)/1000.0</f>
        <v>0</v>
      </c>
      <c r="R582">
        <f>2.0/((1/T582-1/S582)+SIGN(T582)*SQRT((1/T582-1/S582)*(1/T582-1/S582) + 4*DN582/((DN582+1)*(DN582+1))*(2*1/T582*1/S582-1/S582*1/S582)))</f>
        <v>0</v>
      </c>
      <c r="S582">
        <f>IF(LEFT(DO582,1)&lt;&gt;"0",IF(LEFT(DO582,1)="1",3.0,DP582),$D$5+$E$5*(EG582*DZ582/($K$5*1000))+$F$5*(EG582*DZ582/($K$5*1000))*MAX(MIN(DM582,$J$5),$I$5)*MAX(MIN(DM582,$J$5),$I$5)+$G$5*MAX(MIN(DM582,$J$5),$I$5)*(EG582*DZ582/($K$5*1000))+$H$5*(EG582*DZ582/($K$5*1000))*(EG582*DZ582/($K$5*1000)))</f>
        <v>0</v>
      </c>
      <c r="T582">
        <f>K582*(1000-(1000*0.61365*exp(17.502*X582/(240.97+X582))/(DZ582+EA582)+DU582)/2)/(1000*0.61365*exp(17.502*X582/(240.97+X582))/(DZ582+EA582)-DU582)</f>
        <v>0</v>
      </c>
      <c r="U582">
        <f>1/((DN582+1)/(R582/1.6)+1/(S582/1.37)) + DN582/((DN582+1)/(R582/1.6) + DN582/(S582/1.37))</f>
        <v>0</v>
      </c>
      <c r="V582">
        <f>(DI582*DL582)</f>
        <v>0</v>
      </c>
      <c r="W582">
        <f>(EB582+(V582+2*0.95*5.67E-8*(((EB582+$B$7)+273)^4-(EB582+273)^4)-44100*K582)/(1.84*29.3*S582+8*0.95*5.67E-8*(EB582+273)^3))</f>
        <v>0</v>
      </c>
      <c r="X582">
        <f>($C$7*EC582+$D$7*ED582+$E$7*W582)</f>
        <v>0</v>
      </c>
      <c r="Y582">
        <f>0.61365*exp(17.502*X582/(240.97+X582))</f>
        <v>0</v>
      </c>
      <c r="Z582">
        <f>(AA582/AB582*100)</f>
        <v>0</v>
      </c>
      <c r="AA582">
        <f>DU582*(DZ582+EA582)/1000</f>
        <v>0</v>
      </c>
      <c r="AB582">
        <f>0.61365*exp(17.502*EB582/(240.97+EB582))</f>
        <v>0</v>
      </c>
      <c r="AC582">
        <f>(Y582-DU582*(DZ582+EA582)/1000)</f>
        <v>0</v>
      </c>
      <c r="AD582">
        <f>(-K582*44100)</f>
        <v>0</v>
      </c>
      <c r="AE582">
        <f>2*29.3*S582*0.92*(EB582-X582)</f>
        <v>0</v>
      </c>
      <c r="AF582">
        <f>2*0.95*5.67E-8*(((EB582+$B$7)+273)^4-(X582+273)^4)</f>
        <v>0</v>
      </c>
      <c r="AG582">
        <f>V582+AF582+AD582+AE582</f>
        <v>0</v>
      </c>
      <c r="AH582">
        <f>DY582*AV582*(DT582-DS582*(1000-AV582*DV582)/(1000-AV582*DU582))/(100*DM582)</f>
        <v>0</v>
      </c>
      <c r="AI582">
        <f>1000*DY582*AV582*(DU582-DV582)/(100*DM582*(1000-AV582*DU582))</f>
        <v>0</v>
      </c>
      <c r="AJ582">
        <f>(AK582 - AL582 - DZ582*1E3/(8.314*(EB582+273.15)) * AN582/DY582 * AM582) * DY582/(100*DM582) * (1000 - DV582)/1000</f>
        <v>0</v>
      </c>
      <c r="AK582">
        <v>1439.144251857428</v>
      </c>
      <c r="AL582">
        <v>1389.120424242424</v>
      </c>
      <c r="AM582">
        <v>3.343736306450151</v>
      </c>
      <c r="AN582">
        <v>64.96185093379182</v>
      </c>
      <c r="AO582">
        <f>(AQ582 - AP582 + DZ582*1E3/(8.314*(EB582+273.15)) * AS582/DY582 * AR582) * DY582/(100*DM582) * 1000/(1000 - AQ582)</f>
        <v>0</v>
      </c>
      <c r="AP582">
        <v>21.14909361039026</v>
      </c>
      <c r="AQ582">
        <v>24.27259939393939</v>
      </c>
      <c r="AR582">
        <v>0.0003385941949601254</v>
      </c>
      <c r="AS582">
        <v>107.1775153864374</v>
      </c>
      <c r="AT582">
        <v>0</v>
      </c>
      <c r="AU582">
        <v>0</v>
      </c>
      <c r="AV582">
        <f>IF(AT582*$H$13&gt;=AX582,1.0,(AX582/(AX582-AT582*$H$13)))</f>
        <v>0</v>
      </c>
      <c r="AW582">
        <f>(AV582-1)*100</f>
        <v>0</v>
      </c>
      <c r="AX582">
        <f>MAX(0,($B$13+$C$13*EG582)/(1+$D$13*EG582)*DZ582/(EB582+273)*$E$13)</f>
        <v>0</v>
      </c>
      <c r="AY582" t="s">
        <v>439</v>
      </c>
      <c r="AZ582" t="s">
        <v>439</v>
      </c>
      <c r="BA582">
        <v>0</v>
      </c>
      <c r="BB582">
        <v>0</v>
      </c>
      <c r="BC582">
        <f>1-BA582/BB582</f>
        <v>0</v>
      </c>
      <c r="BD582">
        <v>0</v>
      </c>
      <c r="BE582" t="s">
        <v>439</v>
      </c>
      <c r="BF582" t="s">
        <v>439</v>
      </c>
      <c r="BG582">
        <v>0</v>
      </c>
      <c r="BH582">
        <v>0</v>
      </c>
      <c r="BI582">
        <f>1-BG582/BH582</f>
        <v>0</v>
      </c>
      <c r="BJ582">
        <v>0.5</v>
      </c>
      <c r="BK582">
        <f>DJ582</f>
        <v>0</v>
      </c>
      <c r="BL582">
        <f>M582</f>
        <v>0</v>
      </c>
      <c r="BM582">
        <f>BI582*BJ582*BK582</f>
        <v>0</v>
      </c>
      <c r="BN582">
        <f>(BL582-BD582)/BK582</f>
        <v>0</v>
      </c>
      <c r="BO582">
        <f>(BB582-BH582)/BH582</f>
        <v>0</v>
      </c>
      <c r="BP582">
        <f>BA582/(BC582+BA582/BH582)</f>
        <v>0</v>
      </c>
      <c r="BQ582" t="s">
        <v>439</v>
      </c>
      <c r="BR582">
        <v>0</v>
      </c>
      <c r="BS582">
        <f>IF(BR582&lt;&gt;0, BR582, BP582)</f>
        <v>0</v>
      </c>
      <c r="BT582">
        <f>1-BS582/BH582</f>
        <v>0</v>
      </c>
      <c r="BU582">
        <f>(BH582-BG582)/(BH582-BS582)</f>
        <v>0</v>
      </c>
      <c r="BV582">
        <f>(BB582-BH582)/(BB582-BS582)</f>
        <v>0</v>
      </c>
      <c r="BW582">
        <f>(BH582-BG582)/(BH582-BA582)</f>
        <v>0</v>
      </c>
      <c r="BX582">
        <f>(BB582-BH582)/(BB582-BA582)</f>
        <v>0</v>
      </c>
      <c r="BY582">
        <f>(BU582*BS582/BG582)</f>
        <v>0</v>
      </c>
      <c r="BZ582">
        <f>(1-BY582)</f>
        <v>0</v>
      </c>
      <c r="DI582">
        <f>$B$11*EH582+$C$11*EI582+$F$11*ET582*(1-EW582)</f>
        <v>0</v>
      </c>
      <c r="DJ582">
        <f>DI582*DK582</f>
        <v>0</v>
      </c>
      <c r="DK582">
        <f>($B$11*$D$9+$C$11*$D$9+$F$11*((FG582+EY582)/MAX(FG582+EY582+FH582, 0.1)*$I$9+FH582/MAX(FG582+EY582+FH582, 0.1)*$J$9))/($B$11+$C$11+$F$11)</f>
        <v>0</v>
      </c>
      <c r="DL582">
        <f>($B$11*$K$9+$C$11*$K$9+$F$11*((FG582+EY582)/MAX(FG582+EY582+FH582, 0.1)*$P$9+FH582/MAX(FG582+EY582+FH582, 0.1)*$Q$9))/($B$11+$C$11+$F$11)</f>
        <v>0</v>
      </c>
      <c r="DM582">
        <v>5.36</v>
      </c>
      <c r="DN582">
        <v>0.5</v>
      </c>
      <c r="DO582" t="s">
        <v>440</v>
      </c>
      <c r="DP582">
        <v>2</v>
      </c>
      <c r="DQ582" t="b">
        <v>1</v>
      </c>
      <c r="DR582">
        <v>1758657021.814285</v>
      </c>
      <c r="DS582">
        <v>1331.541785714286</v>
      </c>
      <c r="DT582">
        <v>1393.522857142857</v>
      </c>
      <c r="DU582">
        <v>24.28198214285714</v>
      </c>
      <c r="DV582">
        <v>21.07822142857143</v>
      </c>
      <c r="DW582">
        <v>1331.853928571428</v>
      </c>
      <c r="DX582">
        <v>24.12801785714286</v>
      </c>
      <c r="DY582">
        <v>500.00225</v>
      </c>
      <c r="DZ582">
        <v>90.38153214285715</v>
      </c>
      <c r="EA582">
        <v>0.03030067857142858</v>
      </c>
      <c r="EB582">
        <v>30.58857857142857</v>
      </c>
      <c r="EC582">
        <v>30.02187857142857</v>
      </c>
      <c r="ED582">
        <v>999.9000000000002</v>
      </c>
      <c r="EE582">
        <v>0</v>
      </c>
      <c r="EF582">
        <v>0</v>
      </c>
      <c r="EG582">
        <v>10005.47214285714</v>
      </c>
      <c r="EH582">
        <v>0</v>
      </c>
      <c r="EI582">
        <v>12.640575</v>
      </c>
      <c r="EJ582">
        <v>-61.98111428571428</v>
      </c>
      <c r="EK582">
        <v>1364.679285714286</v>
      </c>
      <c r="EL582">
        <v>1423.529285714286</v>
      </c>
      <c r="EM582">
        <v>3.203780714285714</v>
      </c>
      <c r="EN582">
        <v>1393.522857142857</v>
      </c>
      <c r="EO582">
        <v>21.07822142857143</v>
      </c>
      <c r="EP582">
        <v>2.194643571428572</v>
      </c>
      <c r="EQ582">
        <v>1.905080714285714</v>
      </c>
      <c r="ER582">
        <v>18.92326785714286</v>
      </c>
      <c r="ES582">
        <v>16.67671071428571</v>
      </c>
      <c r="ET582">
        <v>2000.008928571429</v>
      </c>
      <c r="EU582">
        <v>0.9799994999999999</v>
      </c>
      <c r="EV582">
        <v>0.02000015357142857</v>
      </c>
      <c r="EW582">
        <v>0</v>
      </c>
      <c r="EX582">
        <v>1004.686071428571</v>
      </c>
      <c r="EY582">
        <v>5.00097</v>
      </c>
      <c r="EZ582">
        <v>20340.13571428571</v>
      </c>
      <c r="FA582">
        <v>16707.64285714286</v>
      </c>
      <c r="FB582">
        <v>40.87721428571428</v>
      </c>
      <c r="FC582">
        <v>41.25</v>
      </c>
      <c r="FD582">
        <v>40.81199999999999</v>
      </c>
      <c r="FE582">
        <v>40.81199999999999</v>
      </c>
      <c r="FF582">
        <v>41.464</v>
      </c>
      <c r="FG582">
        <v>1955.108928571428</v>
      </c>
      <c r="FH582">
        <v>39.9</v>
      </c>
      <c r="FI582">
        <v>0</v>
      </c>
      <c r="FJ582">
        <v>1758657030.6</v>
      </c>
      <c r="FK582">
        <v>0</v>
      </c>
      <c r="FL582">
        <v>1004.63</v>
      </c>
      <c r="FM582">
        <v>-13.43461541528879</v>
      </c>
      <c r="FN582">
        <v>-256.884615741877</v>
      </c>
      <c r="FO582">
        <v>20338.56</v>
      </c>
      <c r="FP582">
        <v>15</v>
      </c>
      <c r="FQ582">
        <v>0</v>
      </c>
      <c r="FR582" t="s">
        <v>441</v>
      </c>
      <c r="FS582">
        <v>1747247426.5</v>
      </c>
      <c r="FT582">
        <v>1747247420.5</v>
      </c>
      <c r="FU582">
        <v>0</v>
      </c>
      <c r="FV582">
        <v>1.027</v>
      </c>
      <c r="FW582">
        <v>0.031</v>
      </c>
      <c r="FX582">
        <v>0.02</v>
      </c>
      <c r="FY582">
        <v>0.05</v>
      </c>
      <c r="FZ582">
        <v>420</v>
      </c>
      <c r="GA582">
        <v>16</v>
      </c>
      <c r="GB582">
        <v>0.01</v>
      </c>
      <c r="GC582">
        <v>0.1</v>
      </c>
      <c r="GD582">
        <v>-62.1085025</v>
      </c>
      <c r="GE582">
        <v>2.91805215759852</v>
      </c>
      <c r="GF582">
        <v>0.3076504018260826</v>
      </c>
      <c r="GG582">
        <v>0</v>
      </c>
      <c r="GH582">
        <v>1005.224117647059</v>
      </c>
      <c r="GI582">
        <v>-13.25805960023715</v>
      </c>
      <c r="GJ582">
        <v>1.319039574055252</v>
      </c>
      <c r="GK582">
        <v>-1</v>
      </c>
      <c r="GL582">
        <v>3.21910675</v>
      </c>
      <c r="GM582">
        <v>-0.5061999624765435</v>
      </c>
      <c r="GN582">
        <v>0.05371176241697435</v>
      </c>
      <c r="GO582">
        <v>0</v>
      </c>
      <c r="GP582">
        <v>0</v>
      </c>
      <c r="GQ582">
        <v>2</v>
      </c>
      <c r="GR582" t="s">
        <v>482</v>
      </c>
      <c r="GS582">
        <v>3.13578</v>
      </c>
      <c r="GT582">
        <v>2.69072</v>
      </c>
      <c r="GU582">
        <v>0.208323</v>
      </c>
      <c r="GV582">
        <v>0.212042</v>
      </c>
      <c r="GW582">
        <v>0.107078</v>
      </c>
      <c r="GX582">
        <v>0.0961072</v>
      </c>
      <c r="GY582">
        <v>25161.4</v>
      </c>
      <c r="GZ582">
        <v>25091</v>
      </c>
      <c r="HA582">
        <v>29545.9</v>
      </c>
      <c r="HB582">
        <v>29428.4</v>
      </c>
      <c r="HC582">
        <v>34855.4</v>
      </c>
      <c r="HD582">
        <v>35239.2</v>
      </c>
      <c r="HE582">
        <v>41575.8</v>
      </c>
      <c r="HF582">
        <v>41813.6</v>
      </c>
      <c r="HG582">
        <v>1.9249</v>
      </c>
      <c r="HH582">
        <v>1.87635</v>
      </c>
      <c r="HI582">
        <v>0.0888109</v>
      </c>
      <c r="HJ582">
        <v>0</v>
      </c>
      <c r="HK582">
        <v>28.5726</v>
      </c>
      <c r="HL582">
        <v>999.9</v>
      </c>
      <c r="HM582">
        <v>48.2</v>
      </c>
      <c r="HN582">
        <v>31.4</v>
      </c>
      <c r="HO582">
        <v>24.6133</v>
      </c>
      <c r="HP582">
        <v>61.995</v>
      </c>
      <c r="HQ582">
        <v>25.637</v>
      </c>
      <c r="HR582">
        <v>1</v>
      </c>
      <c r="HS582">
        <v>0.07711129999999999</v>
      </c>
      <c r="HT582">
        <v>-0.45216</v>
      </c>
      <c r="HU582">
        <v>20.3384</v>
      </c>
      <c r="HV582">
        <v>5.21579</v>
      </c>
      <c r="HW582">
        <v>12.014</v>
      </c>
      <c r="HX582">
        <v>4.9888</v>
      </c>
      <c r="HY582">
        <v>3.28775</v>
      </c>
      <c r="HZ582">
        <v>9999</v>
      </c>
      <c r="IA582">
        <v>9999</v>
      </c>
      <c r="IB582">
        <v>9999</v>
      </c>
      <c r="IC582">
        <v>999.9</v>
      </c>
      <c r="ID582">
        <v>1.86753</v>
      </c>
      <c r="IE582">
        <v>1.86671</v>
      </c>
      <c r="IF582">
        <v>1.86603</v>
      </c>
      <c r="IG582">
        <v>1.866</v>
      </c>
      <c r="IH582">
        <v>1.86786</v>
      </c>
      <c r="II582">
        <v>1.87027</v>
      </c>
      <c r="IJ582">
        <v>1.86893</v>
      </c>
      <c r="IK582">
        <v>1.87042</v>
      </c>
      <c r="IL582">
        <v>0</v>
      </c>
      <c r="IM582">
        <v>0</v>
      </c>
      <c r="IN582">
        <v>0</v>
      </c>
      <c r="IO582">
        <v>0</v>
      </c>
      <c r="IP582" t="s">
        <v>443</v>
      </c>
      <c r="IQ582" t="s">
        <v>444</v>
      </c>
      <c r="IR582" t="s">
        <v>445</v>
      </c>
      <c r="IS582" t="s">
        <v>445</v>
      </c>
      <c r="IT582" t="s">
        <v>445</v>
      </c>
      <c r="IU582" t="s">
        <v>445</v>
      </c>
      <c r="IV582">
        <v>0</v>
      </c>
      <c r="IW582">
        <v>100</v>
      </c>
      <c r="IX582">
        <v>100</v>
      </c>
      <c r="IY582">
        <v>-0.33</v>
      </c>
      <c r="IZ582">
        <v>0.1539</v>
      </c>
      <c r="JA582">
        <v>0.1520806729546384</v>
      </c>
      <c r="JB582">
        <v>0.0003178419753343253</v>
      </c>
      <c r="JC582">
        <v>-6.012475575984678E-07</v>
      </c>
      <c r="JD582">
        <v>7.594320938325871E-11</v>
      </c>
      <c r="JE582">
        <v>-0.06537213769188976</v>
      </c>
      <c r="JF582">
        <v>-0.002779077146552394</v>
      </c>
      <c r="JG582">
        <v>0.0007843295920201409</v>
      </c>
      <c r="JH582">
        <v>-1.211717912536145E-05</v>
      </c>
      <c r="JI582">
        <v>4</v>
      </c>
      <c r="JJ582">
        <v>2338</v>
      </c>
      <c r="JK582">
        <v>1</v>
      </c>
      <c r="JL582">
        <v>27</v>
      </c>
      <c r="JM582">
        <v>190160.1</v>
      </c>
      <c r="JN582">
        <v>190160.2</v>
      </c>
      <c r="JO582">
        <v>2.76733</v>
      </c>
      <c r="JP582">
        <v>2.22412</v>
      </c>
      <c r="JQ582">
        <v>1.39648</v>
      </c>
      <c r="JR582">
        <v>2.34741</v>
      </c>
      <c r="JS582">
        <v>1.49536</v>
      </c>
      <c r="JT582">
        <v>2.71118</v>
      </c>
      <c r="JU582">
        <v>36.4578</v>
      </c>
      <c r="JV582">
        <v>24.07</v>
      </c>
      <c r="JW582">
        <v>18</v>
      </c>
      <c r="JX582">
        <v>489.115</v>
      </c>
      <c r="JY582">
        <v>448.569</v>
      </c>
      <c r="JZ582">
        <v>28.9363</v>
      </c>
      <c r="KA582">
        <v>28.5783</v>
      </c>
      <c r="KB582">
        <v>30.0002</v>
      </c>
      <c r="KC582">
        <v>28.378</v>
      </c>
      <c r="KD582">
        <v>28.3073</v>
      </c>
      <c r="KE582">
        <v>55.4074</v>
      </c>
      <c r="KF582">
        <v>20.4095</v>
      </c>
      <c r="KG582">
        <v>53.4696</v>
      </c>
      <c r="KH582">
        <v>28.9191</v>
      </c>
      <c r="KI582">
        <v>1436.26</v>
      </c>
      <c r="KJ582">
        <v>21.2442</v>
      </c>
      <c r="KK582">
        <v>100.978</v>
      </c>
      <c r="KL582">
        <v>100.543</v>
      </c>
    </row>
    <row r="583" spans="1:298">
      <c r="A583">
        <v>567</v>
      </c>
      <c r="B583">
        <v>1758657034.6</v>
      </c>
      <c r="C583">
        <v>15408.59999990463</v>
      </c>
      <c r="D583" t="s">
        <v>1583</v>
      </c>
      <c r="E583" t="s">
        <v>1584</v>
      </c>
      <c r="F583">
        <v>5</v>
      </c>
      <c r="G583" t="s">
        <v>1412</v>
      </c>
      <c r="H583" t="s">
        <v>437</v>
      </c>
      <c r="I583" t="s">
        <v>438</v>
      </c>
      <c r="J583">
        <v>1758657027.1</v>
      </c>
      <c r="K583">
        <f>(L583)/1000</f>
        <v>0</v>
      </c>
      <c r="L583">
        <f>IF(DQ583, AO583, AI583)</f>
        <v>0</v>
      </c>
      <c r="M583">
        <f>IF(DQ583, AJ583, AH583)</f>
        <v>0</v>
      </c>
      <c r="N583">
        <f>DS583 - IF(AV583&gt;1, M583*DM583*100.0/(AX583), 0)</f>
        <v>0</v>
      </c>
      <c r="O583">
        <f>((U583-K583/2)*N583-M583)/(U583+K583/2)</f>
        <v>0</v>
      </c>
      <c r="P583">
        <f>O583*(DZ583+EA583)/1000.0</f>
        <v>0</v>
      </c>
      <c r="Q583">
        <f>(DS583 - IF(AV583&gt;1, M583*DM583*100.0/(AX583), 0))*(DZ583+EA583)/1000.0</f>
        <v>0</v>
      </c>
      <c r="R583">
        <f>2.0/((1/T583-1/S583)+SIGN(T583)*SQRT((1/T583-1/S583)*(1/T583-1/S583) + 4*DN583/((DN583+1)*(DN583+1))*(2*1/T583*1/S583-1/S583*1/S583)))</f>
        <v>0</v>
      </c>
      <c r="S583">
        <f>IF(LEFT(DO583,1)&lt;&gt;"0",IF(LEFT(DO583,1)="1",3.0,DP583),$D$5+$E$5*(EG583*DZ583/($K$5*1000))+$F$5*(EG583*DZ583/($K$5*1000))*MAX(MIN(DM583,$J$5),$I$5)*MAX(MIN(DM583,$J$5),$I$5)+$G$5*MAX(MIN(DM583,$J$5),$I$5)*(EG583*DZ583/($K$5*1000))+$H$5*(EG583*DZ583/($K$5*1000))*(EG583*DZ583/($K$5*1000)))</f>
        <v>0</v>
      </c>
      <c r="T583">
        <f>K583*(1000-(1000*0.61365*exp(17.502*X583/(240.97+X583))/(DZ583+EA583)+DU583)/2)/(1000*0.61365*exp(17.502*X583/(240.97+X583))/(DZ583+EA583)-DU583)</f>
        <v>0</v>
      </c>
      <c r="U583">
        <f>1/((DN583+1)/(R583/1.6)+1/(S583/1.37)) + DN583/((DN583+1)/(R583/1.6) + DN583/(S583/1.37))</f>
        <v>0</v>
      </c>
      <c r="V583">
        <f>(DI583*DL583)</f>
        <v>0</v>
      </c>
      <c r="W583">
        <f>(EB583+(V583+2*0.95*5.67E-8*(((EB583+$B$7)+273)^4-(EB583+273)^4)-44100*K583)/(1.84*29.3*S583+8*0.95*5.67E-8*(EB583+273)^3))</f>
        <v>0</v>
      </c>
      <c r="X583">
        <f>($C$7*EC583+$D$7*ED583+$E$7*W583)</f>
        <v>0</v>
      </c>
      <c r="Y583">
        <f>0.61365*exp(17.502*X583/(240.97+X583))</f>
        <v>0</v>
      </c>
      <c r="Z583">
        <f>(AA583/AB583*100)</f>
        <v>0</v>
      </c>
      <c r="AA583">
        <f>DU583*(DZ583+EA583)/1000</f>
        <v>0</v>
      </c>
      <c r="AB583">
        <f>0.61365*exp(17.502*EB583/(240.97+EB583))</f>
        <v>0</v>
      </c>
      <c r="AC583">
        <f>(Y583-DU583*(DZ583+EA583)/1000)</f>
        <v>0</v>
      </c>
      <c r="AD583">
        <f>(-K583*44100)</f>
        <v>0</v>
      </c>
      <c r="AE583">
        <f>2*29.3*S583*0.92*(EB583-X583)</f>
        <v>0</v>
      </c>
      <c r="AF583">
        <f>2*0.95*5.67E-8*(((EB583+$B$7)+273)^4-(X583+273)^4)</f>
        <v>0</v>
      </c>
      <c r="AG583">
        <f>V583+AF583+AD583+AE583</f>
        <v>0</v>
      </c>
      <c r="AH583">
        <f>DY583*AV583*(DT583-DS583*(1000-AV583*DV583)/(1000-AV583*DU583))/(100*DM583)</f>
        <v>0</v>
      </c>
      <c r="AI583">
        <f>1000*DY583*AV583*(DU583-DV583)/(100*DM583*(1000-AV583*DU583))</f>
        <v>0</v>
      </c>
      <c r="AJ583">
        <f>(AK583 - AL583 - DZ583*1E3/(8.314*(EB583+273.15)) * AN583/DY583 * AM583) * DY583/(100*DM583) * (1000 - DV583)/1000</f>
        <v>0</v>
      </c>
      <c r="AK583">
        <v>1456.451497252136</v>
      </c>
      <c r="AL583">
        <v>1406.029454545454</v>
      </c>
      <c r="AM583">
        <v>3.384441594056026</v>
      </c>
      <c r="AN583">
        <v>64.96185093379182</v>
      </c>
      <c r="AO583">
        <f>(AQ583 - AP583 + DZ583*1E3/(8.314*(EB583+273.15)) * AS583/DY583 * AR583) * DY583/(100*DM583) * 1000/(1000 - AQ583)</f>
        <v>0</v>
      </c>
      <c r="AP583">
        <v>21.16927979434556</v>
      </c>
      <c r="AQ583">
        <v>24.27381030303029</v>
      </c>
      <c r="AR583">
        <v>-6.850356973249899E-05</v>
      </c>
      <c r="AS583">
        <v>107.1775153864374</v>
      </c>
      <c r="AT583">
        <v>0</v>
      </c>
      <c r="AU583">
        <v>0</v>
      </c>
      <c r="AV583">
        <f>IF(AT583*$H$13&gt;=AX583,1.0,(AX583/(AX583-AT583*$H$13)))</f>
        <v>0</v>
      </c>
      <c r="AW583">
        <f>(AV583-1)*100</f>
        <v>0</v>
      </c>
      <c r="AX583">
        <f>MAX(0,($B$13+$C$13*EG583)/(1+$D$13*EG583)*DZ583/(EB583+273)*$E$13)</f>
        <v>0</v>
      </c>
      <c r="AY583" t="s">
        <v>439</v>
      </c>
      <c r="AZ583" t="s">
        <v>439</v>
      </c>
      <c r="BA583">
        <v>0</v>
      </c>
      <c r="BB583">
        <v>0</v>
      </c>
      <c r="BC583">
        <f>1-BA583/BB583</f>
        <v>0</v>
      </c>
      <c r="BD583">
        <v>0</v>
      </c>
      <c r="BE583" t="s">
        <v>439</v>
      </c>
      <c r="BF583" t="s">
        <v>439</v>
      </c>
      <c r="BG583">
        <v>0</v>
      </c>
      <c r="BH583">
        <v>0</v>
      </c>
      <c r="BI583">
        <f>1-BG583/BH583</f>
        <v>0</v>
      </c>
      <c r="BJ583">
        <v>0.5</v>
      </c>
      <c r="BK583">
        <f>DJ583</f>
        <v>0</v>
      </c>
      <c r="BL583">
        <f>M583</f>
        <v>0</v>
      </c>
      <c r="BM583">
        <f>BI583*BJ583*BK583</f>
        <v>0</v>
      </c>
      <c r="BN583">
        <f>(BL583-BD583)/BK583</f>
        <v>0</v>
      </c>
      <c r="BO583">
        <f>(BB583-BH583)/BH583</f>
        <v>0</v>
      </c>
      <c r="BP583">
        <f>BA583/(BC583+BA583/BH583)</f>
        <v>0</v>
      </c>
      <c r="BQ583" t="s">
        <v>439</v>
      </c>
      <c r="BR583">
        <v>0</v>
      </c>
      <c r="BS583">
        <f>IF(BR583&lt;&gt;0, BR583, BP583)</f>
        <v>0</v>
      </c>
      <c r="BT583">
        <f>1-BS583/BH583</f>
        <v>0</v>
      </c>
      <c r="BU583">
        <f>(BH583-BG583)/(BH583-BS583)</f>
        <v>0</v>
      </c>
      <c r="BV583">
        <f>(BB583-BH583)/(BB583-BS583)</f>
        <v>0</v>
      </c>
      <c r="BW583">
        <f>(BH583-BG583)/(BH583-BA583)</f>
        <v>0</v>
      </c>
      <c r="BX583">
        <f>(BB583-BH583)/(BB583-BA583)</f>
        <v>0</v>
      </c>
      <c r="BY583">
        <f>(BU583*BS583/BG583)</f>
        <v>0</v>
      </c>
      <c r="BZ583">
        <f>(1-BY583)</f>
        <v>0</v>
      </c>
      <c r="DI583">
        <f>$B$11*EH583+$C$11*EI583+$F$11*ET583*(1-EW583)</f>
        <v>0</v>
      </c>
      <c r="DJ583">
        <f>DI583*DK583</f>
        <v>0</v>
      </c>
      <c r="DK583">
        <f>($B$11*$D$9+$C$11*$D$9+$F$11*((FG583+EY583)/MAX(FG583+EY583+FH583, 0.1)*$I$9+FH583/MAX(FG583+EY583+FH583, 0.1)*$J$9))/($B$11+$C$11+$F$11)</f>
        <v>0</v>
      </c>
      <c r="DL583">
        <f>($B$11*$K$9+$C$11*$K$9+$F$11*((FG583+EY583)/MAX(FG583+EY583+FH583, 0.1)*$P$9+FH583/MAX(FG583+EY583+FH583, 0.1)*$Q$9))/($B$11+$C$11+$F$11)</f>
        <v>0</v>
      </c>
      <c r="DM583">
        <v>5.36</v>
      </c>
      <c r="DN583">
        <v>0.5</v>
      </c>
      <c r="DO583" t="s">
        <v>440</v>
      </c>
      <c r="DP583">
        <v>2</v>
      </c>
      <c r="DQ583" t="b">
        <v>1</v>
      </c>
      <c r="DR583">
        <v>1758657027.1</v>
      </c>
      <c r="DS583">
        <v>1348.916666666667</v>
      </c>
      <c r="DT583">
        <v>1410.891111111111</v>
      </c>
      <c r="DU583">
        <v>24.27381851851852</v>
      </c>
      <c r="DV583">
        <v>21.1227925925926</v>
      </c>
      <c r="DW583">
        <v>1349.245185185185</v>
      </c>
      <c r="DX583">
        <v>24.11995555555555</v>
      </c>
      <c r="DY583">
        <v>500.0169259259259</v>
      </c>
      <c r="DZ583">
        <v>90.38073703703705</v>
      </c>
      <c r="EA583">
        <v>0.03034701481481481</v>
      </c>
      <c r="EB583">
        <v>30.58323333333333</v>
      </c>
      <c r="EC583">
        <v>30.02058888888889</v>
      </c>
      <c r="ED583">
        <v>999.9000000000001</v>
      </c>
      <c r="EE583">
        <v>0</v>
      </c>
      <c r="EF583">
        <v>0</v>
      </c>
      <c r="EG583">
        <v>10006.04481481481</v>
      </c>
      <c r="EH583">
        <v>0</v>
      </c>
      <c r="EI583">
        <v>12.578</v>
      </c>
      <c r="EJ583">
        <v>-61.97321481481482</v>
      </c>
      <c r="EK583">
        <v>1382.475555555556</v>
      </c>
      <c r="EL583">
        <v>1441.336666666667</v>
      </c>
      <c r="EM583">
        <v>3.151032222222222</v>
      </c>
      <c r="EN583">
        <v>1410.891111111111</v>
      </c>
      <c r="EO583">
        <v>21.1227925925926</v>
      </c>
      <c r="EP583">
        <v>2.193886296296296</v>
      </c>
      <c r="EQ583">
        <v>1.909093703703704</v>
      </c>
      <c r="ER583">
        <v>18.91773703703704</v>
      </c>
      <c r="ES583">
        <v>16.70981481481482</v>
      </c>
      <c r="ET583">
        <v>1999.97</v>
      </c>
      <c r="EU583">
        <v>0.9799992222222222</v>
      </c>
      <c r="EV583">
        <v>0.02000042592592592</v>
      </c>
      <c r="EW583">
        <v>0</v>
      </c>
      <c r="EX583">
        <v>1003.584074074074</v>
      </c>
      <c r="EY583">
        <v>5.00097</v>
      </c>
      <c r="EZ583">
        <v>20316.08148148148</v>
      </c>
      <c r="FA583">
        <v>16707.31481481481</v>
      </c>
      <c r="FB583">
        <v>40.88648148148148</v>
      </c>
      <c r="FC583">
        <v>41.25</v>
      </c>
      <c r="FD583">
        <v>40.81199999999999</v>
      </c>
      <c r="FE583">
        <v>40.81199999999999</v>
      </c>
      <c r="FF583">
        <v>41.486</v>
      </c>
      <c r="FG583">
        <v>1955.07</v>
      </c>
      <c r="FH583">
        <v>39.9</v>
      </c>
      <c r="FI583">
        <v>0</v>
      </c>
      <c r="FJ583">
        <v>1758657036</v>
      </c>
      <c r="FK583">
        <v>0</v>
      </c>
      <c r="FL583">
        <v>1003.579230769231</v>
      </c>
      <c r="FM583">
        <v>-12.35965810525563</v>
      </c>
      <c r="FN583">
        <v>-275.7914524735612</v>
      </c>
      <c r="FO583">
        <v>20315.65</v>
      </c>
      <c r="FP583">
        <v>15</v>
      </c>
      <c r="FQ583">
        <v>0</v>
      </c>
      <c r="FR583" t="s">
        <v>441</v>
      </c>
      <c r="FS583">
        <v>1747247426.5</v>
      </c>
      <c r="FT583">
        <v>1747247420.5</v>
      </c>
      <c r="FU583">
        <v>0</v>
      </c>
      <c r="FV583">
        <v>1.027</v>
      </c>
      <c r="FW583">
        <v>0.031</v>
      </c>
      <c r="FX583">
        <v>0.02</v>
      </c>
      <c r="FY583">
        <v>0.05</v>
      </c>
      <c r="FZ583">
        <v>420</v>
      </c>
      <c r="GA583">
        <v>16</v>
      </c>
      <c r="GB583">
        <v>0.01</v>
      </c>
      <c r="GC583">
        <v>0.1</v>
      </c>
      <c r="GD583">
        <v>-62.0286225</v>
      </c>
      <c r="GE583">
        <v>0.4051666041277522</v>
      </c>
      <c r="GF583">
        <v>0.2434513447154276</v>
      </c>
      <c r="GG583">
        <v>0</v>
      </c>
      <c r="GH583">
        <v>1004.225294117647</v>
      </c>
      <c r="GI583">
        <v>-12.639572184237</v>
      </c>
      <c r="GJ583">
        <v>1.261432974354532</v>
      </c>
      <c r="GK583">
        <v>-1</v>
      </c>
      <c r="GL583">
        <v>3.17937175</v>
      </c>
      <c r="GM583">
        <v>-0.6448193245778673</v>
      </c>
      <c r="GN583">
        <v>0.06395512910969299</v>
      </c>
      <c r="GO583">
        <v>0</v>
      </c>
      <c r="GP583">
        <v>0</v>
      </c>
      <c r="GQ583">
        <v>2</v>
      </c>
      <c r="GR583" t="s">
        <v>482</v>
      </c>
      <c r="GS583">
        <v>3.13595</v>
      </c>
      <c r="GT583">
        <v>2.69042</v>
      </c>
      <c r="GU583">
        <v>0.209875</v>
      </c>
      <c r="GV583">
        <v>0.213585</v>
      </c>
      <c r="GW583">
        <v>0.10708</v>
      </c>
      <c r="GX583">
        <v>0.09629310000000001</v>
      </c>
      <c r="GY583">
        <v>25111.6</v>
      </c>
      <c r="GZ583">
        <v>25041.8</v>
      </c>
      <c r="HA583">
        <v>29545.4</v>
      </c>
      <c r="HB583">
        <v>29428.4</v>
      </c>
      <c r="HC583">
        <v>34854.9</v>
      </c>
      <c r="HD583">
        <v>35231.7</v>
      </c>
      <c r="HE583">
        <v>41575.1</v>
      </c>
      <c r="HF583">
        <v>41813.4</v>
      </c>
      <c r="HG583">
        <v>1.92498</v>
      </c>
      <c r="HH583">
        <v>1.87647</v>
      </c>
      <c r="HI583">
        <v>0.0885613</v>
      </c>
      <c r="HJ583">
        <v>0</v>
      </c>
      <c r="HK583">
        <v>28.5726</v>
      </c>
      <c r="HL583">
        <v>999.9</v>
      </c>
      <c r="HM583">
        <v>48.3</v>
      </c>
      <c r="HN583">
        <v>31.4</v>
      </c>
      <c r="HO583">
        <v>24.6652</v>
      </c>
      <c r="HP583">
        <v>61.945</v>
      </c>
      <c r="HQ583">
        <v>25.7372</v>
      </c>
      <c r="HR583">
        <v>1</v>
      </c>
      <c r="HS583">
        <v>0.07737040000000001</v>
      </c>
      <c r="HT583">
        <v>-0.451849</v>
      </c>
      <c r="HU583">
        <v>20.3382</v>
      </c>
      <c r="HV583">
        <v>5.21549</v>
      </c>
      <c r="HW583">
        <v>12.0147</v>
      </c>
      <c r="HX583">
        <v>4.98855</v>
      </c>
      <c r="HY583">
        <v>3.28793</v>
      </c>
      <c r="HZ583">
        <v>9999</v>
      </c>
      <c r="IA583">
        <v>9999</v>
      </c>
      <c r="IB583">
        <v>9999</v>
      </c>
      <c r="IC583">
        <v>999.9</v>
      </c>
      <c r="ID583">
        <v>1.86755</v>
      </c>
      <c r="IE583">
        <v>1.8667</v>
      </c>
      <c r="IF583">
        <v>1.86603</v>
      </c>
      <c r="IG583">
        <v>1.866</v>
      </c>
      <c r="IH583">
        <v>1.86789</v>
      </c>
      <c r="II583">
        <v>1.87028</v>
      </c>
      <c r="IJ583">
        <v>1.86892</v>
      </c>
      <c r="IK583">
        <v>1.87043</v>
      </c>
      <c r="IL583">
        <v>0</v>
      </c>
      <c r="IM583">
        <v>0</v>
      </c>
      <c r="IN583">
        <v>0</v>
      </c>
      <c r="IO583">
        <v>0</v>
      </c>
      <c r="IP583" t="s">
        <v>443</v>
      </c>
      <c r="IQ583" t="s">
        <v>444</v>
      </c>
      <c r="IR583" t="s">
        <v>445</v>
      </c>
      <c r="IS583" t="s">
        <v>445</v>
      </c>
      <c r="IT583" t="s">
        <v>445</v>
      </c>
      <c r="IU583" t="s">
        <v>445</v>
      </c>
      <c r="IV583">
        <v>0</v>
      </c>
      <c r="IW583">
        <v>100</v>
      </c>
      <c r="IX583">
        <v>100</v>
      </c>
      <c r="IY583">
        <v>-0.35</v>
      </c>
      <c r="IZ583">
        <v>0.1539</v>
      </c>
      <c r="JA583">
        <v>0.1520806729546384</v>
      </c>
      <c r="JB583">
        <v>0.0003178419753343253</v>
      </c>
      <c r="JC583">
        <v>-6.012475575984678E-07</v>
      </c>
      <c r="JD583">
        <v>7.594320938325871E-11</v>
      </c>
      <c r="JE583">
        <v>-0.06537213769188976</v>
      </c>
      <c r="JF583">
        <v>-0.002779077146552394</v>
      </c>
      <c r="JG583">
        <v>0.0007843295920201409</v>
      </c>
      <c r="JH583">
        <v>-1.211717912536145E-05</v>
      </c>
      <c r="JI583">
        <v>4</v>
      </c>
      <c r="JJ583">
        <v>2338</v>
      </c>
      <c r="JK583">
        <v>1</v>
      </c>
      <c r="JL583">
        <v>27</v>
      </c>
      <c r="JM583">
        <v>190160.1</v>
      </c>
      <c r="JN583">
        <v>190160.2</v>
      </c>
      <c r="JO583">
        <v>2.79175</v>
      </c>
      <c r="JP583">
        <v>2.24121</v>
      </c>
      <c r="JQ583">
        <v>1.39648</v>
      </c>
      <c r="JR583">
        <v>2.34741</v>
      </c>
      <c r="JS583">
        <v>1.49536</v>
      </c>
      <c r="JT583">
        <v>2.65381</v>
      </c>
      <c r="JU583">
        <v>36.4814</v>
      </c>
      <c r="JV583">
        <v>24.0525</v>
      </c>
      <c r="JW583">
        <v>18</v>
      </c>
      <c r="JX583">
        <v>489.182</v>
      </c>
      <c r="JY583">
        <v>448.665</v>
      </c>
      <c r="JZ583">
        <v>28.9167</v>
      </c>
      <c r="KA583">
        <v>28.5813</v>
      </c>
      <c r="KB583">
        <v>30.0003</v>
      </c>
      <c r="KC583">
        <v>28.3804</v>
      </c>
      <c r="KD583">
        <v>28.3097</v>
      </c>
      <c r="KE583">
        <v>55.9453</v>
      </c>
      <c r="KF583">
        <v>20.1127</v>
      </c>
      <c r="KG583">
        <v>53.4696</v>
      </c>
      <c r="KH583">
        <v>28.9008</v>
      </c>
      <c r="KI583">
        <v>1456.3</v>
      </c>
      <c r="KJ583">
        <v>21.2959</v>
      </c>
      <c r="KK583">
        <v>100.976</v>
      </c>
      <c r="KL583">
        <v>100.543</v>
      </c>
    </row>
    <row r="584" spans="1:298">
      <c r="A584">
        <v>568</v>
      </c>
      <c r="B584">
        <v>1758657039.6</v>
      </c>
      <c r="C584">
        <v>15413.59999990463</v>
      </c>
      <c r="D584" t="s">
        <v>1585</v>
      </c>
      <c r="E584" t="s">
        <v>1586</v>
      </c>
      <c r="F584">
        <v>5</v>
      </c>
      <c r="G584" t="s">
        <v>1412</v>
      </c>
      <c r="H584" t="s">
        <v>437</v>
      </c>
      <c r="I584" t="s">
        <v>438</v>
      </c>
      <c r="J584">
        <v>1758657031.814285</v>
      </c>
      <c r="K584">
        <f>(L584)/1000</f>
        <v>0</v>
      </c>
      <c r="L584">
        <f>IF(DQ584, AO584, AI584)</f>
        <v>0</v>
      </c>
      <c r="M584">
        <f>IF(DQ584, AJ584, AH584)</f>
        <v>0</v>
      </c>
      <c r="N584">
        <f>DS584 - IF(AV584&gt;1, M584*DM584*100.0/(AX584), 0)</f>
        <v>0</v>
      </c>
      <c r="O584">
        <f>((U584-K584/2)*N584-M584)/(U584+K584/2)</f>
        <v>0</v>
      </c>
      <c r="P584">
        <f>O584*(DZ584+EA584)/1000.0</f>
        <v>0</v>
      </c>
      <c r="Q584">
        <f>(DS584 - IF(AV584&gt;1, M584*DM584*100.0/(AX584), 0))*(DZ584+EA584)/1000.0</f>
        <v>0</v>
      </c>
      <c r="R584">
        <f>2.0/((1/T584-1/S584)+SIGN(T584)*SQRT((1/T584-1/S584)*(1/T584-1/S584) + 4*DN584/((DN584+1)*(DN584+1))*(2*1/T584*1/S584-1/S584*1/S584)))</f>
        <v>0</v>
      </c>
      <c r="S584">
        <f>IF(LEFT(DO584,1)&lt;&gt;"0",IF(LEFT(DO584,1)="1",3.0,DP584),$D$5+$E$5*(EG584*DZ584/($K$5*1000))+$F$5*(EG584*DZ584/($K$5*1000))*MAX(MIN(DM584,$J$5),$I$5)*MAX(MIN(DM584,$J$5),$I$5)+$G$5*MAX(MIN(DM584,$J$5),$I$5)*(EG584*DZ584/($K$5*1000))+$H$5*(EG584*DZ584/($K$5*1000))*(EG584*DZ584/($K$5*1000)))</f>
        <v>0</v>
      </c>
      <c r="T584">
        <f>K584*(1000-(1000*0.61365*exp(17.502*X584/(240.97+X584))/(DZ584+EA584)+DU584)/2)/(1000*0.61365*exp(17.502*X584/(240.97+X584))/(DZ584+EA584)-DU584)</f>
        <v>0</v>
      </c>
      <c r="U584">
        <f>1/((DN584+1)/(R584/1.6)+1/(S584/1.37)) + DN584/((DN584+1)/(R584/1.6) + DN584/(S584/1.37))</f>
        <v>0</v>
      </c>
      <c r="V584">
        <f>(DI584*DL584)</f>
        <v>0</v>
      </c>
      <c r="W584">
        <f>(EB584+(V584+2*0.95*5.67E-8*(((EB584+$B$7)+273)^4-(EB584+273)^4)-44100*K584)/(1.84*29.3*S584+8*0.95*5.67E-8*(EB584+273)^3))</f>
        <v>0</v>
      </c>
      <c r="X584">
        <f>($C$7*EC584+$D$7*ED584+$E$7*W584)</f>
        <v>0</v>
      </c>
      <c r="Y584">
        <f>0.61365*exp(17.502*X584/(240.97+X584))</f>
        <v>0</v>
      </c>
      <c r="Z584">
        <f>(AA584/AB584*100)</f>
        <v>0</v>
      </c>
      <c r="AA584">
        <f>DU584*(DZ584+EA584)/1000</f>
        <v>0</v>
      </c>
      <c r="AB584">
        <f>0.61365*exp(17.502*EB584/(240.97+EB584))</f>
        <v>0</v>
      </c>
      <c r="AC584">
        <f>(Y584-DU584*(DZ584+EA584)/1000)</f>
        <v>0</v>
      </c>
      <c r="AD584">
        <f>(-K584*44100)</f>
        <v>0</v>
      </c>
      <c r="AE584">
        <f>2*29.3*S584*0.92*(EB584-X584)</f>
        <v>0</v>
      </c>
      <c r="AF584">
        <f>2*0.95*5.67E-8*(((EB584+$B$7)+273)^4-(X584+273)^4)</f>
        <v>0</v>
      </c>
      <c r="AG584">
        <f>V584+AF584+AD584+AE584</f>
        <v>0</v>
      </c>
      <c r="AH584">
        <f>DY584*AV584*(DT584-DS584*(1000-AV584*DV584)/(1000-AV584*DU584))/(100*DM584)</f>
        <v>0</v>
      </c>
      <c r="AI584">
        <f>1000*DY584*AV584*(DU584-DV584)/(100*DM584*(1000-AV584*DU584))</f>
        <v>0</v>
      </c>
      <c r="AJ584">
        <f>(AK584 - AL584 - DZ584*1E3/(8.314*(EB584+273.15)) * AN584/DY584 * AM584) * DY584/(100*DM584) * (1000 - DV584)/1000</f>
        <v>0</v>
      </c>
      <c r="AK584">
        <v>1473.090995435252</v>
      </c>
      <c r="AL584">
        <v>1422.783333333333</v>
      </c>
      <c r="AM584">
        <v>3.335775246924571</v>
      </c>
      <c r="AN584">
        <v>64.96185093379182</v>
      </c>
      <c r="AO584">
        <f>(AQ584 - AP584 + DZ584*1E3/(8.314*(EB584+273.15)) * AS584/DY584 * AR584) * DY584/(100*DM584) * 1000/(1000 - AQ584)</f>
        <v>0</v>
      </c>
      <c r="AP584">
        <v>21.30164331032552</v>
      </c>
      <c r="AQ584">
        <v>24.2998503030303</v>
      </c>
      <c r="AR584">
        <v>0.006639741912715666</v>
      </c>
      <c r="AS584">
        <v>107.1775153864374</v>
      </c>
      <c r="AT584">
        <v>0</v>
      </c>
      <c r="AU584">
        <v>0</v>
      </c>
      <c r="AV584">
        <f>IF(AT584*$H$13&gt;=AX584,1.0,(AX584/(AX584-AT584*$H$13)))</f>
        <v>0</v>
      </c>
      <c r="AW584">
        <f>(AV584-1)*100</f>
        <v>0</v>
      </c>
      <c r="AX584">
        <f>MAX(0,($B$13+$C$13*EG584)/(1+$D$13*EG584)*DZ584/(EB584+273)*$E$13)</f>
        <v>0</v>
      </c>
      <c r="AY584" t="s">
        <v>439</v>
      </c>
      <c r="AZ584" t="s">
        <v>439</v>
      </c>
      <c r="BA584">
        <v>0</v>
      </c>
      <c r="BB584">
        <v>0</v>
      </c>
      <c r="BC584">
        <f>1-BA584/BB584</f>
        <v>0</v>
      </c>
      <c r="BD584">
        <v>0</v>
      </c>
      <c r="BE584" t="s">
        <v>439</v>
      </c>
      <c r="BF584" t="s">
        <v>439</v>
      </c>
      <c r="BG584">
        <v>0</v>
      </c>
      <c r="BH584">
        <v>0</v>
      </c>
      <c r="BI584">
        <f>1-BG584/BH584</f>
        <v>0</v>
      </c>
      <c r="BJ584">
        <v>0.5</v>
      </c>
      <c r="BK584">
        <f>DJ584</f>
        <v>0</v>
      </c>
      <c r="BL584">
        <f>M584</f>
        <v>0</v>
      </c>
      <c r="BM584">
        <f>BI584*BJ584*BK584</f>
        <v>0</v>
      </c>
      <c r="BN584">
        <f>(BL584-BD584)/BK584</f>
        <v>0</v>
      </c>
      <c r="BO584">
        <f>(BB584-BH584)/BH584</f>
        <v>0</v>
      </c>
      <c r="BP584">
        <f>BA584/(BC584+BA584/BH584)</f>
        <v>0</v>
      </c>
      <c r="BQ584" t="s">
        <v>439</v>
      </c>
      <c r="BR584">
        <v>0</v>
      </c>
      <c r="BS584">
        <f>IF(BR584&lt;&gt;0, BR584, BP584)</f>
        <v>0</v>
      </c>
      <c r="BT584">
        <f>1-BS584/BH584</f>
        <v>0</v>
      </c>
      <c r="BU584">
        <f>(BH584-BG584)/(BH584-BS584)</f>
        <v>0</v>
      </c>
      <c r="BV584">
        <f>(BB584-BH584)/(BB584-BS584)</f>
        <v>0</v>
      </c>
      <c r="BW584">
        <f>(BH584-BG584)/(BH584-BA584)</f>
        <v>0</v>
      </c>
      <c r="BX584">
        <f>(BB584-BH584)/(BB584-BA584)</f>
        <v>0</v>
      </c>
      <c r="BY584">
        <f>(BU584*BS584/BG584)</f>
        <v>0</v>
      </c>
      <c r="BZ584">
        <f>(1-BY584)</f>
        <v>0</v>
      </c>
      <c r="DI584">
        <f>$B$11*EH584+$C$11*EI584+$F$11*ET584*(1-EW584)</f>
        <v>0</v>
      </c>
      <c r="DJ584">
        <f>DI584*DK584</f>
        <v>0</v>
      </c>
      <c r="DK584">
        <f>($B$11*$D$9+$C$11*$D$9+$F$11*((FG584+EY584)/MAX(FG584+EY584+FH584, 0.1)*$I$9+FH584/MAX(FG584+EY584+FH584, 0.1)*$J$9))/($B$11+$C$11+$F$11)</f>
        <v>0</v>
      </c>
      <c r="DL584">
        <f>($B$11*$K$9+$C$11*$K$9+$F$11*((FG584+EY584)/MAX(FG584+EY584+FH584, 0.1)*$P$9+FH584/MAX(FG584+EY584+FH584, 0.1)*$Q$9))/($B$11+$C$11+$F$11)</f>
        <v>0</v>
      </c>
      <c r="DM584">
        <v>5.36</v>
      </c>
      <c r="DN584">
        <v>0.5</v>
      </c>
      <c r="DO584" t="s">
        <v>440</v>
      </c>
      <c r="DP584">
        <v>2</v>
      </c>
      <c r="DQ584" t="b">
        <v>1</v>
      </c>
      <c r="DR584">
        <v>1758657031.814285</v>
      </c>
      <c r="DS584">
        <v>1364.358214285714</v>
      </c>
      <c r="DT584">
        <v>1426.331785714286</v>
      </c>
      <c r="DU584">
        <v>24.27649285714286</v>
      </c>
      <c r="DV584">
        <v>21.19566071428571</v>
      </c>
      <c r="DW584">
        <v>1364.700357142857</v>
      </c>
      <c r="DX584">
        <v>24.12259285714286</v>
      </c>
      <c r="DY584">
        <v>500.0233928571428</v>
      </c>
      <c r="DZ584">
        <v>90.38089642857143</v>
      </c>
      <c r="EA584">
        <v>0.03027618928571429</v>
      </c>
      <c r="EB584">
        <v>30.58032142857143</v>
      </c>
      <c r="EC584">
        <v>30.01851428571428</v>
      </c>
      <c r="ED584">
        <v>999.9000000000002</v>
      </c>
      <c r="EE584">
        <v>0</v>
      </c>
      <c r="EF584">
        <v>0</v>
      </c>
      <c r="EG584">
        <v>10004.82107142857</v>
      </c>
      <c r="EH584">
        <v>0</v>
      </c>
      <c r="EI584">
        <v>12.28416785714286</v>
      </c>
      <c r="EJ584">
        <v>-61.97277142857143</v>
      </c>
      <c r="EK584">
        <v>1398.305</v>
      </c>
      <c r="EL584">
        <v>1457.219642857143</v>
      </c>
      <c r="EM584">
        <v>3.080833571428571</v>
      </c>
      <c r="EN584">
        <v>1426.331785714286</v>
      </c>
      <c r="EO584">
        <v>21.19566071428571</v>
      </c>
      <c r="EP584">
        <v>2.194131428571429</v>
      </c>
      <c r="EQ584">
        <v>1.9156825</v>
      </c>
      <c r="ER584">
        <v>18.91952142857143</v>
      </c>
      <c r="ES584">
        <v>16.76404642857143</v>
      </c>
      <c r="ET584">
        <v>1999.965</v>
      </c>
      <c r="EU584">
        <v>0.9799993214285714</v>
      </c>
      <c r="EV584">
        <v>0.02000035357142857</v>
      </c>
      <c r="EW584">
        <v>0</v>
      </c>
      <c r="EX584">
        <v>1002.559285714286</v>
      </c>
      <c r="EY584">
        <v>5.00097</v>
      </c>
      <c r="EZ584">
        <v>20293.73571428571</v>
      </c>
      <c r="FA584">
        <v>16707.28214285714</v>
      </c>
      <c r="FB584">
        <v>40.89271428571428</v>
      </c>
      <c r="FC584">
        <v>41.25</v>
      </c>
      <c r="FD584">
        <v>40.81199999999999</v>
      </c>
      <c r="FE584">
        <v>40.81199999999999</v>
      </c>
      <c r="FF584">
        <v>41.49099999999999</v>
      </c>
      <c r="FG584">
        <v>1955.065</v>
      </c>
      <c r="FH584">
        <v>39.9</v>
      </c>
      <c r="FI584">
        <v>0</v>
      </c>
      <c r="FJ584">
        <v>1758657040.8</v>
      </c>
      <c r="FK584">
        <v>0</v>
      </c>
      <c r="FL584">
        <v>1002.528076923077</v>
      </c>
      <c r="FM584">
        <v>-13.23452992594423</v>
      </c>
      <c r="FN584">
        <v>-296.5401710285923</v>
      </c>
      <c r="FO584">
        <v>20293.17692307692</v>
      </c>
      <c r="FP584">
        <v>15</v>
      </c>
      <c r="FQ584">
        <v>0</v>
      </c>
      <c r="FR584" t="s">
        <v>441</v>
      </c>
      <c r="FS584">
        <v>1747247426.5</v>
      </c>
      <c r="FT584">
        <v>1747247420.5</v>
      </c>
      <c r="FU584">
        <v>0</v>
      </c>
      <c r="FV584">
        <v>1.027</v>
      </c>
      <c r="FW584">
        <v>0.031</v>
      </c>
      <c r="FX584">
        <v>0.02</v>
      </c>
      <c r="FY584">
        <v>0.05</v>
      </c>
      <c r="FZ584">
        <v>420</v>
      </c>
      <c r="GA584">
        <v>16</v>
      </c>
      <c r="GB584">
        <v>0.01</v>
      </c>
      <c r="GC584">
        <v>0.1</v>
      </c>
      <c r="GD584">
        <v>-61.98858250000001</v>
      </c>
      <c r="GE584">
        <v>0.1011636022515266</v>
      </c>
      <c r="GF584">
        <v>0.2399389348224875</v>
      </c>
      <c r="GG584">
        <v>0</v>
      </c>
      <c r="GH584">
        <v>1003.280294117647</v>
      </c>
      <c r="GI584">
        <v>-12.9834988627433</v>
      </c>
      <c r="GJ584">
        <v>1.293216430851468</v>
      </c>
      <c r="GK584">
        <v>-1</v>
      </c>
      <c r="GL584">
        <v>3.12987025</v>
      </c>
      <c r="GM584">
        <v>-0.8027318949343315</v>
      </c>
      <c r="GN584">
        <v>0.07917826467811415</v>
      </c>
      <c r="GO584">
        <v>0</v>
      </c>
      <c r="GP584">
        <v>0</v>
      </c>
      <c r="GQ584">
        <v>2</v>
      </c>
      <c r="GR584" t="s">
        <v>482</v>
      </c>
      <c r="GS584">
        <v>3.13599</v>
      </c>
      <c r="GT584">
        <v>2.69029</v>
      </c>
      <c r="GU584">
        <v>0.211407</v>
      </c>
      <c r="GV584">
        <v>0.215095</v>
      </c>
      <c r="GW584">
        <v>0.107167</v>
      </c>
      <c r="GX584">
        <v>0.096633</v>
      </c>
      <c r="GY584">
        <v>25062.8</v>
      </c>
      <c r="GZ584">
        <v>24993</v>
      </c>
      <c r="HA584">
        <v>29545.4</v>
      </c>
      <c r="HB584">
        <v>29427.6</v>
      </c>
      <c r="HC584">
        <v>34851.1</v>
      </c>
      <c r="HD584">
        <v>35217.5</v>
      </c>
      <c r="HE584">
        <v>41574.8</v>
      </c>
      <c r="HF584">
        <v>41812.5</v>
      </c>
      <c r="HG584">
        <v>1.92515</v>
      </c>
      <c r="HH584">
        <v>1.87615</v>
      </c>
      <c r="HI584">
        <v>0.0887401</v>
      </c>
      <c r="HJ584">
        <v>0</v>
      </c>
      <c r="HK584">
        <v>28.5726</v>
      </c>
      <c r="HL584">
        <v>999.9</v>
      </c>
      <c r="HM584">
        <v>48.3</v>
      </c>
      <c r="HN584">
        <v>31.4</v>
      </c>
      <c r="HO584">
        <v>24.6648</v>
      </c>
      <c r="HP584">
        <v>61.865</v>
      </c>
      <c r="HQ584">
        <v>25.597</v>
      </c>
      <c r="HR584">
        <v>1</v>
      </c>
      <c r="HS584">
        <v>0.07768799999999999</v>
      </c>
      <c r="HT584">
        <v>-0.445174</v>
      </c>
      <c r="HU584">
        <v>20.338</v>
      </c>
      <c r="HV584">
        <v>5.21594</v>
      </c>
      <c r="HW584">
        <v>12.0129</v>
      </c>
      <c r="HX584">
        <v>4.98845</v>
      </c>
      <c r="HY584">
        <v>3.28788</v>
      </c>
      <c r="HZ584">
        <v>9999</v>
      </c>
      <c r="IA584">
        <v>9999</v>
      </c>
      <c r="IB584">
        <v>9999</v>
      </c>
      <c r="IC584">
        <v>999.9</v>
      </c>
      <c r="ID584">
        <v>1.86758</v>
      </c>
      <c r="IE584">
        <v>1.86669</v>
      </c>
      <c r="IF584">
        <v>1.86603</v>
      </c>
      <c r="IG584">
        <v>1.866</v>
      </c>
      <c r="IH584">
        <v>1.86786</v>
      </c>
      <c r="II584">
        <v>1.87027</v>
      </c>
      <c r="IJ584">
        <v>1.86893</v>
      </c>
      <c r="IK584">
        <v>1.87042</v>
      </c>
      <c r="IL584">
        <v>0</v>
      </c>
      <c r="IM584">
        <v>0</v>
      </c>
      <c r="IN584">
        <v>0</v>
      </c>
      <c r="IO584">
        <v>0</v>
      </c>
      <c r="IP584" t="s">
        <v>443</v>
      </c>
      <c r="IQ584" t="s">
        <v>444</v>
      </c>
      <c r="IR584" t="s">
        <v>445</v>
      </c>
      <c r="IS584" t="s">
        <v>445</v>
      </c>
      <c r="IT584" t="s">
        <v>445</v>
      </c>
      <c r="IU584" t="s">
        <v>445</v>
      </c>
      <c r="IV584">
        <v>0</v>
      </c>
      <c r="IW584">
        <v>100</v>
      </c>
      <c r="IX584">
        <v>100</v>
      </c>
      <c r="IY584">
        <v>-0.37</v>
      </c>
      <c r="IZ584">
        <v>0.1543</v>
      </c>
      <c r="JA584">
        <v>0.1520806729546384</v>
      </c>
      <c r="JB584">
        <v>0.0003178419753343253</v>
      </c>
      <c r="JC584">
        <v>-6.012475575984678E-07</v>
      </c>
      <c r="JD584">
        <v>7.594320938325871E-11</v>
      </c>
      <c r="JE584">
        <v>-0.06537213769188976</v>
      </c>
      <c r="JF584">
        <v>-0.002779077146552394</v>
      </c>
      <c r="JG584">
        <v>0.0007843295920201409</v>
      </c>
      <c r="JH584">
        <v>-1.211717912536145E-05</v>
      </c>
      <c r="JI584">
        <v>4</v>
      </c>
      <c r="JJ584">
        <v>2338</v>
      </c>
      <c r="JK584">
        <v>1</v>
      </c>
      <c r="JL584">
        <v>27</v>
      </c>
      <c r="JM584">
        <v>190160.2</v>
      </c>
      <c r="JN584">
        <v>190160.3</v>
      </c>
      <c r="JO584">
        <v>2.81982</v>
      </c>
      <c r="JP584">
        <v>2.22412</v>
      </c>
      <c r="JQ584">
        <v>1.39771</v>
      </c>
      <c r="JR584">
        <v>2.34497</v>
      </c>
      <c r="JS584">
        <v>1.49536</v>
      </c>
      <c r="JT584">
        <v>2.70874</v>
      </c>
      <c r="JU584">
        <v>36.4814</v>
      </c>
      <c r="JV584">
        <v>24.07</v>
      </c>
      <c r="JW584">
        <v>18</v>
      </c>
      <c r="JX584">
        <v>489.317</v>
      </c>
      <c r="JY584">
        <v>448.486</v>
      </c>
      <c r="JZ584">
        <v>28.8981</v>
      </c>
      <c r="KA584">
        <v>28.5844</v>
      </c>
      <c r="KB584">
        <v>30.0002</v>
      </c>
      <c r="KC584">
        <v>28.3834</v>
      </c>
      <c r="KD584">
        <v>28.3127</v>
      </c>
      <c r="KE584">
        <v>56.4382</v>
      </c>
      <c r="KF584">
        <v>20.1127</v>
      </c>
      <c r="KG584">
        <v>53.4696</v>
      </c>
      <c r="KH584">
        <v>28.8824</v>
      </c>
      <c r="KI584">
        <v>1469.66</v>
      </c>
      <c r="KJ584">
        <v>21.3033</v>
      </c>
      <c r="KK584">
        <v>100.976</v>
      </c>
      <c r="KL584">
        <v>100.541</v>
      </c>
    </row>
    <row r="585" spans="1:298">
      <c r="A585">
        <v>569</v>
      </c>
      <c r="B585">
        <v>1758657044.6</v>
      </c>
      <c r="C585">
        <v>15418.59999990463</v>
      </c>
      <c r="D585" t="s">
        <v>1587</v>
      </c>
      <c r="E585" t="s">
        <v>1588</v>
      </c>
      <c r="F585">
        <v>5</v>
      </c>
      <c r="G585" t="s">
        <v>1412</v>
      </c>
      <c r="H585" t="s">
        <v>437</v>
      </c>
      <c r="I585" t="s">
        <v>438</v>
      </c>
      <c r="J585">
        <v>1758657037.1</v>
      </c>
      <c r="K585">
        <f>(L585)/1000</f>
        <v>0</v>
      </c>
      <c r="L585">
        <f>IF(DQ585, AO585, AI585)</f>
        <v>0</v>
      </c>
      <c r="M585">
        <f>IF(DQ585, AJ585, AH585)</f>
        <v>0</v>
      </c>
      <c r="N585">
        <f>DS585 - IF(AV585&gt;1, M585*DM585*100.0/(AX585), 0)</f>
        <v>0</v>
      </c>
      <c r="O585">
        <f>((U585-K585/2)*N585-M585)/(U585+K585/2)</f>
        <v>0</v>
      </c>
      <c r="P585">
        <f>O585*(DZ585+EA585)/1000.0</f>
        <v>0</v>
      </c>
      <c r="Q585">
        <f>(DS585 - IF(AV585&gt;1, M585*DM585*100.0/(AX585), 0))*(DZ585+EA585)/1000.0</f>
        <v>0</v>
      </c>
      <c r="R585">
        <f>2.0/((1/T585-1/S585)+SIGN(T585)*SQRT((1/T585-1/S585)*(1/T585-1/S585) + 4*DN585/((DN585+1)*(DN585+1))*(2*1/T585*1/S585-1/S585*1/S585)))</f>
        <v>0</v>
      </c>
      <c r="S585">
        <f>IF(LEFT(DO585,1)&lt;&gt;"0",IF(LEFT(DO585,1)="1",3.0,DP585),$D$5+$E$5*(EG585*DZ585/($K$5*1000))+$F$5*(EG585*DZ585/($K$5*1000))*MAX(MIN(DM585,$J$5),$I$5)*MAX(MIN(DM585,$J$5),$I$5)+$G$5*MAX(MIN(DM585,$J$5),$I$5)*(EG585*DZ585/($K$5*1000))+$H$5*(EG585*DZ585/($K$5*1000))*(EG585*DZ585/($K$5*1000)))</f>
        <v>0</v>
      </c>
      <c r="T585">
        <f>K585*(1000-(1000*0.61365*exp(17.502*X585/(240.97+X585))/(DZ585+EA585)+DU585)/2)/(1000*0.61365*exp(17.502*X585/(240.97+X585))/(DZ585+EA585)-DU585)</f>
        <v>0</v>
      </c>
      <c r="U585">
        <f>1/((DN585+1)/(R585/1.6)+1/(S585/1.37)) + DN585/((DN585+1)/(R585/1.6) + DN585/(S585/1.37))</f>
        <v>0</v>
      </c>
      <c r="V585">
        <f>(DI585*DL585)</f>
        <v>0</v>
      </c>
      <c r="W585">
        <f>(EB585+(V585+2*0.95*5.67E-8*(((EB585+$B$7)+273)^4-(EB585+273)^4)-44100*K585)/(1.84*29.3*S585+8*0.95*5.67E-8*(EB585+273)^3))</f>
        <v>0</v>
      </c>
      <c r="X585">
        <f>($C$7*EC585+$D$7*ED585+$E$7*W585)</f>
        <v>0</v>
      </c>
      <c r="Y585">
        <f>0.61365*exp(17.502*X585/(240.97+X585))</f>
        <v>0</v>
      </c>
      <c r="Z585">
        <f>(AA585/AB585*100)</f>
        <v>0</v>
      </c>
      <c r="AA585">
        <f>DU585*(DZ585+EA585)/1000</f>
        <v>0</v>
      </c>
      <c r="AB585">
        <f>0.61365*exp(17.502*EB585/(240.97+EB585))</f>
        <v>0</v>
      </c>
      <c r="AC585">
        <f>(Y585-DU585*(DZ585+EA585)/1000)</f>
        <v>0</v>
      </c>
      <c r="AD585">
        <f>(-K585*44100)</f>
        <v>0</v>
      </c>
      <c r="AE585">
        <f>2*29.3*S585*0.92*(EB585-X585)</f>
        <v>0</v>
      </c>
      <c r="AF585">
        <f>2*0.95*5.67E-8*(((EB585+$B$7)+273)^4-(X585+273)^4)</f>
        <v>0</v>
      </c>
      <c r="AG585">
        <f>V585+AF585+AD585+AE585</f>
        <v>0</v>
      </c>
      <c r="AH585">
        <f>DY585*AV585*(DT585-DS585*(1000-AV585*DV585)/(1000-AV585*DU585))/(100*DM585)</f>
        <v>0</v>
      </c>
      <c r="AI585">
        <f>1000*DY585*AV585*(DU585-DV585)/(100*DM585*(1000-AV585*DU585))</f>
        <v>0</v>
      </c>
      <c r="AJ585">
        <f>(AK585 - AL585 - DZ585*1E3/(8.314*(EB585+273.15)) * AN585/DY585 * AM585) * DY585/(100*DM585) * (1000 - DV585)/1000</f>
        <v>0</v>
      </c>
      <c r="AK585">
        <v>1490.738251822624</v>
      </c>
      <c r="AL585">
        <v>1439.966969696969</v>
      </c>
      <c r="AM585">
        <v>3.453404241722017</v>
      </c>
      <c r="AN585">
        <v>64.96185093379182</v>
      </c>
      <c r="AO585">
        <f>(AQ585 - AP585 + DZ585*1E3/(8.314*(EB585+273.15)) * AS585/DY585 * AR585) * DY585/(100*DM585) * 1000/(1000 - AQ585)</f>
        <v>0</v>
      </c>
      <c r="AP585">
        <v>21.33128799844393</v>
      </c>
      <c r="AQ585">
        <v>24.32320363636364</v>
      </c>
      <c r="AR585">
        <v>0.002873664287204307</v>
      </c>
      <c r="AS585">
        <v>107.1775153864374</v>
      </c>
      <c r="AT585">
        <v>0</v>
      </c>
      <c r="AU585">
        <v>0</v>
      </c>
      <c r="AV585">
        <f>IF(AT585*$H$13&gt;=AX585,1.0,(AX585/(AX585-AT585*$H$13)))</f>
        <v>0</v>
      </c>
      <c r="AW585">
        <f>(AV585-1)*100</f>
        <v>0</v>
      </c>
      <c r="AX585">
        <f>MAX(0,($B$13+$C$13*EG585)/(1+$D$13*EG585)*DZ585/(EB585+273)*$E$13)</f>
        <v>0</v>
      </c>
      <c r="AY585" t="s">
        <v>439</v>
      </c>
      <c r="AZ585" t="s">
        <v>439</v>
      </c>
      <c r="BA585">
        <v>0</v>
      </c>
      <c r="BB585">
        <v>0</v>
      </c>
      <c r="BC585">
        <f>1-BA585/BB585</f>
        <v>0</v>
      </c>
      <c r="BD585">
        <v>0</v>
      </c>
      <c r="BE585" t="s">
        <v>439</v>
      </c>
      <c r="BF585" t="s">
        <v>439</v>
      </c>
      <c r="BG585">
        <v>0</v>
      </c>
      <c r="BH585">
        <v>0</v>
      </c>
      <c r="BI585">
        <f>1-BG585/BH585</f>
        <v>0</v>
      </c>
      <c r="BJ585">
        <v>0.5</v>
      </c>
      <c r="BK585">
        <f>DJ585</f>
        <v>0</v>
      </c>
      <c r="BL585">
        <f>M585</f>
        <v>0</v>
      </c>
      <c r="BM585">
        <f>BI585*BJ585*BK585</f>
        <v>0</v>
      </c>
      <c r="BN585">
        <f>(BL585-BD585)/BK585</f>
        <v>0</v>
      </c>
      <c r="BO585">
        <f>(BB585-BH585)/BH585</f>
        <v>0</v>
      </c>
      <c r="BP585">
        <f>BA585/(BC585+BA585/BH585)</f>
        <v>0</v>
      </c>
      <c r="BQ585" t="s">
        <v>439</v>
      </c>
      <c r="BR585">
        <v>0</v>
      </c>
      <c r="BS585">
        <f>IF(BR585&lt;&gt;0, BR585, BP585)</f>
        <v>0</v>
      </c>
      <c r="BT585">
        <f>1-BS585/BH585</f>
        <v>0</v>
      </c>
      <c r="BU585">
        <f>(BH585-BG585)/(BH585-BS585)</f>
        <v>0</v>
      </c>
      <c r="BV585">
        <f>(BB585-BH585)/(BB585-BS585)</f>
        <v>0</v>
      </c>
      <c r="BW585">
        <f>(BH585-BG585)/(BH585-BA585)</f>
        <v>0</v>
      </c>
      <c r="BX585">
        <f>(BB585-BH585)/(BB585-BA585)</f>
        <v>0</v>
      </c>
      <c r="BY585">
        <f>(BU585*BS585/BG585)</f>
        <v>0</v>
      </c>
      <c r="BZ585">
        <f>(1-BY585)</f>
        <v>0</v>
      </c>
      <c r="DI585">
        <f>$B$11*EH585+$C$11*EI585+$F$11*ET585*(1-EW585)</f>
        <v>0</v>
      </c>
      <c r="DJ585">
        <f>DI585*DK585</f>
        <v>0</v>
      </c>
      <c r="DK585">
        <f>($B$11*$D$9+$C$11*$D$9+$F$11*((FG585+EY585)/MAX(FG585+EY585+FH585, 0.1)*$I$9+FH585/MAX(FG585+EY585+FH585, 0.1)*$J$9))/($B$11+$C$11+$F$11)</f>
        <v>0</v>
      </c>
      <c r="DL585">
        <f>($B$11*$K$9+$C$11*$K$9+$F$11*((FG585+EY585)/MAX(FG585+EY585+FH585, 0.1)*$P$9+FH585/MAX(FG585+EY585+FH585, 0.1)*$Q$9))/($B$11+$C$11+$F$11)</f>
        <v>0</v>
      </c>
      <c r="DM585">
        <v>5.36</v>
      </c>
      <c r="DN585">
        <v>0.5</v>
      </c>
      <c r="DO585" t="s">
        <v>440</v>
      </c>
      <c r="DP585">
        <v>2</v>
      </c>
      <c r="DQ585" t="b">
        <v>1</v>
      </c>
      <c r="DR585">
        <v>1758657037.1</v>
      </c>
      <c r="DS585">
        <v>1381.742222222222</v>
      </c>
      <c r="DT585">
        <v>1444.018148148148</v>
      </c>
      <c r="DU585">
        <v>24.29227407407407</v>
      </c>
      <c r="DV585">
        <v>21.26299259259259</v>
      </c>
      <c r="DW585">
        <v>1382.09962962963</v>
      </c>
      <c r="DX585">
        <v>24.13815925925926</v>
      </c>
      <c r="DY585">
        <v>500.0194814814815</v>
      </c>
      <c r="DZ585">
        <v>90.38076666666667</v>
      </c>
      <c r="EA585">
        <v>0.03013001111111111</v>
      </c>
      <c r="EB585">
        <v>30.57765185185185</v>
      </c>
      <c r="EC585">
        <v>30.02247777777778</v>
      </c>
      <c r="ED585">
        <v>999.9000000000001</v>
      </c>
      <c r="EE585">
        <v>0</v>
      </c>
      <c r="EF585">
        <v>0</v>
      </c>
      <c r="EG585">
        <v>10000.00148148148</v>
      </c>
      <c r="EH585">
        <v>0</v>
      </c>
      <c r="EI585">
        <v>11.95364444444444</v>
      </c>
      <c r="EJ585">
        <v>-62.27447407407407</v>
      </c>
      <c r="EK585">
        <v>1416.144444444445</v>
      </c>
      <c r="EL585">
        <v>1475.39</v>
      </c>
      <c r="EM585">
        <v>3.029282962962963</v>
      </c>
      <c r="EN585">
        <v>1444.018148148148</v>
      </c>
      <c r="EO585">
        <v>21.26299259259259</v>
      </c>
      <c r="EP585">
        <v>2.195554444444444</v>
      </c>
      <c r="EQ585">
        <v>1.921765185185185</v>
      </c>
      <c r="ER585">
        <v>18.9299037037037</v>
      </c>
      <c r="ES585">
        <v>16.81398888888889</v>
      </c>
      <c r="ET585">
        <v>1999.967407407408</v>
      </c>
      <c r="EU585">
        <v>0.9799994444444445</v>
      </c>
      <c r="EV585">
        <v>0.0200002037037037</v>
      </c>
      <c r="EW585">
        <v>0</v>
      </c>
      <c r="EX585">
        <v>1001.351888888889</v>
      </c>
      <c r="EY585">
        <v>5.00097</v>
      </c>
      <c r="EZ585">
        <v>20267.74814814815</v>
      </c>
      <c r="FA585">
        <v>16707.3</v>
      </c>
      <c r="FB585">
        <v>40.90255555555555</v>
      </c>
      <c r="FC585">
        <v>41.25</v>
      </c>
      <c r="FD585">
        <v>40.81199999999999</v>
      </c>
      <c r="FE585">
        <v>40.819</v>
      </c>
      <c r="FF585">
        <v>41.48833333333333</v>
      </c>
      <c r="FG585">
        <v>1955.067407407407</v>
      </c>
      <c r="FH585">
        <v>39.9</v>
      </c>
      <c r="FI585">
        <v>0</v>
      </c>
      <c r="FJ585">
        <v>1758657045.6</v>
      </c>
      <c r="FK585">
        <v>0</v>
      </c>
      <c r="FL585">
        <v>1001.4545</v>
      </c>
      <c r="FM585">
        <v>-14.89555555189014</v>
      </c>
      <c r="FN585">
        <v>-292.7692307234919</v>
      </c>
      <c r="FO585">
        <v>20269.81153846154</v>
      </c>
      <c r="FP585">
        <v>15</v>
      </c>
      <c r="FQ585">
        <v>0</v>
      </c>
      <c r="FR585" t="s">
        <v>441</v>
      </c>
      <c r="FS585">
        <v>1747247426.5</v>
      </c>
      <c r="FT585">
        <v>1747247420.5</v>
      </c>
      <c r="FU585">
        <v>0</v>
      </c>
      <c r="FV585">
        <v>1.027</v>
      </c>
      <c r="FW585">
        <v>0.031</v>
      </c>
      <c r="FX585">
        <v>0.02</v>
      </c>
      <c r="FY585">
        <v>0.05</v>
      </c>
      <c r="FZ585">
        <v>420</v>
      </c>
      <c r="GA585">
        <v>16</v>
      </c>
      <c r="GB585">
        <v>0.01</v>
      </c>
      <c r="GC585">
        <v>0.1</v>
      </c>
      <c r="GD585">
        <v>-62.10443902439025</v>
      </c>
      <c r="GE585">
        <v>-2.810615331010685</v>
      </c>
      <c r="GF585">
        <v>0.3403766514004162</v>
      </c>
      <c r="GG585">
        <v>0</v>
      </c>
      <c r="GH585">
        <v>1002.101264705882</v>
      </c>
      <c r="GI585">
        <v>-13.60542398760312</v>
      </c>
      <c r="GJ585">
        <v>1.361408684562204</v>
      </c>
      <c r="GK585">
        <v>-1</v>
      </c>
      <c r="GL585">
        <v>3.065042195121952</v>
      </c>
      <c r="GM585">
        <v>-0.679113240418118</v>
      </c>
      <c r="GN585">
        <v>0.07012947414576791</v>
      </c>
      <c r="GO585">
        <v>0</v>
      </c>
      <c r="GP585">
        <v>0</v>
      </c>
      <c r="GQ585">
        <v>2</v>
      </c>
      <c r="GR585" t="s">
        <v>482</v>
      </c>
      <c r="GS585">
        <v>3.13595</v>
      </c>
      <c r="GT585">
        <v>2.69036</v>
      </c>
      <c r="GU585">
        <v>0.212964</v>
      </c>
      <c r="GV585">
        <v>0.216608</v>
      </c>
      <c r="GW585">
        <v>0.107232</v>
      </c>
      <c r="GX585">
        <v>0.0966769</v>
      </c>
      <c r="GY585">
        <v>25012.9</v>
      </c>
      <c r="GZ585">
        <v>24945</v>
      </c>
      <c r="HA585">
        <v>29544.9</v>
      </c>
      <c r="HB585">
        <v>29427.9</v>
      </c>
      <c r="HC585">
        <v>34848.2</v>
      </c>
      <c r="HD585">
        <v>35216</v>
      </c>
      <c r="HE585">
        <v>41574.3</v>
      </c>
      <c r="HF585">
        <v>41812.8</v>
      </c>
      <c r="HG585">
        <v>1.92493</v>
      </c>
      <c r="HH585">
        <v>1.87617</v>
      </c>
      <c r="HI585">
        <v>0.0899918</v>
      </c>
      <c r="HJ585">
        <v>0</v>
      </c>
      <c r="HK585">
        <v>28.5726</v>
      </c>
      <c r="HL585">
        <v>999.9</v>
      </c>
      <c r="HM585">
        <v>48.3</v>
      </c>
      <c r="HN585">
        <v>31.4</v>
      </c>
      <c r="HO585">
        <v>24.6638</v>
      </c>
      <c r="HP585">
        <v>61.815</v>
      </c>
      <c r="HQ585">
        <v>25.5889</v>
      </c>
      <c r="HR585">
        <v>1</v>
      </c>
      <c r="HS585">
        <v>0.07790900000000001</v>
      </c>
      <c r="HT585">
        <v>-0.435831</v>
      </c>
      <c r="HU585">
        <v>20.3381</v>
      </c>
      <c r="HV585">
        <v>5.21609</v>
      </c>
      <c r="HW585">
        <v>12.0141</v>
      </c>
      <c r="HX585">
        <v>4.9883</v>
      </c>
      <c r="HY585">
        <v>3.28778</v>
      </c>
      <c r="HZ585">
        <v>9999</v>
      </c>
      <c r="IA585">
        <v>9999</v>
      </c>
      <c r="IB585">
        <v>9999</v>
      </c>
      <c r="IC585">
        <v>999.9</v>
      </c>
      <c r="ID585">
        <v>1.86754</v>
      </c>
      <c r="IE585">
        <v>1.86671</v>
      </c>
      <c r="IF585">
        <v>1.866</v>
      </c>
      <c r="IG585">
        <v>1.866</v>
      </c>
      <c r="IH585">
        <v>1.86785</v>
      </c>
      <c r="II585">
        <v>1.87027</v>
      </c>
      <c r="IJ585">
        <v>1.86891</v>
      </c>
      <c r="IK585">
        <v>1.87042</v>
      </c>
      <c r="IL585">
        <v>0</v>
      </c>
      <c r="IM585">
        <v>0</v>
      </c>
      <c r="IN585">
        <v>0</v>
      </c>
      <c r="IO585">
        <v>0</v>
      </c>
      <c r="IP585" t="s">
        <v>443</v>
      </c>
      <c r="IQ585" t="s">
        <v>444</v>
      </c>
      <c r="IR585" t="s">
        <v>445</v>
      </c>
      <c r="IS585" t="s">
        <v>445</v>
      </c>
      <c r="IT585" t="s">
        <v>445</v>
      </c>
      <c r="IU585" t="s">
        <v>445</v>
      </c>
      <c r="IV585">
        <v>0</v>
      </c>
      <c r="IW585">
        <v>100</v>
      </c>
      <c r="IX585">
        <v>100</v>
      </c>
      <c r="IY585">
        <v>-0.38</v>
      </c>
      <c r="IZ585">
        <v>0.1546</v>
      </c>
      <c r="JA585">
        <v>0.1520806729546384</v>
      </c>
      <c r="JB585">
        <v>0.0003178419753343253</v>
      </c>
      <c r="JC585">
        <v>-6.012475575984678E-07</v>
      </c>
      <c r="JD585">
        <v>7.594320938325871E-11</v>
      </c>
      <c r="JE585">
        <v>-0.06537213769188976</v>
      </c>
      <c r="JF585">
        <v>-0.002779077146552394</v>
      </c>
      <c r="JG585">
        <v>0.0007843295920201409</v>
      </c>
      <c r="JH585">
        <v>-1.211717912536145E-05</v>
      </c>
      <c r="JI585">
        <v>4</v>
      </c>
      <c r="JJ585">
        <v>2338</v>
      </c>
      <c r="JK585">
        <v>1</v>
      </c>
      <c r="JL585">
        <v>27</v>
      </c>
      <c r="JM585">
        <v>190160.3</v>
      </c>
      <c r="JN585">
        <v>190160.4</v>
      </c>
      <c r="JO585">
        <v>2.84302</v>
      </c>
      <c r="JP585">
        <v>2.22534</v>
      </c>
      <c r="JQ585">
        <v>1.39648</v>
      </c>
      <c r="JR585">
        <v>2.34863</v>
      </c>
      <c r="JS585">
        <v>1.49536</v>
      </c>
      <c r="JT585">
        <v>2.68066</v>
      </c>
      <c r="JU585">
        <v>36.4814</v>
      </c>
      <c r="JV585">
        <v>24.0612</v>
      </c>
      <c r="JW585">
        <v>18</v>
      </c>
      <c r="JX585">
        <v>489.199</v>
      </c>
      <c r="JY585">
        <v>448.522</v>
      </c>
      <c r="JZ585">
        <v>28.8798</v>
      </c>
      <c r="KA585">
        <v>28.5875</v>
      </c>
      <c r="KB585">
        <v>30.0004</v>
      </c>
      <c r="KC585">
        <v>28.3864</v>
      </c>
      <c r="KD585">
        <v>28.3153</v>
      </c>
      <c r="KE585">
        <v>56.9838</v>
      </c>
      <c r="KF585">
        <v>20.1127</v>
      </c>
      <c r="KG585">
        <v>53.8468</v>
      </c>
      <c r="KH585">
        <v>28.853</v>
      </c>
      <c r="KI585">
        <v>1489.7</v>
      </c>
      <c r="KJ585">
        <v>21.3228</v>
      </c>
      <c r="KK585">
        <v>100.974</v>
      </c>
      <c r="KL585">
        <v>100.541</v>
      </c>
    </row>
    <row r="586" spans="1:298">
      <c r="A586">
        <v>570</v>
      </c>
      <c r="B586">
        <v>1758657049.6</v>
      </c>
      <c r="C586">
        <v>15423.59999990463</v>
      </c>
      <c r="D586" t="s">
        <v>1589</v>
      </c>
      <c r="E586" t="s">
        <v>1590</v>
      </c>
      <c r="F586">
        <v>5</v>
      </c>
      <c r="G586" t="s">
        <v>1412</v>
      </c>
      <c r="H586" t="s">
        <v>437</v>
      </c>
      <c r="I586" t="s">
        <v>438</v>
      </c>
      <c r="J586">
        <v>1758657041.814285</v>
      </c>
      <c r="K586">
        <f>(L586)/1000</f>
        <v>0</v>
      </c>
      <c r="L586">
        <f>IF(DQ586, AO586, AI586)</f>
        <v>0</v>
      </c>
      <c r="M586">
        <f>IF(DQ586, AJ586, AH586)</f>
        <v>0</v>
      </c>
      <c r="N586">
        <f>DS586 - IF(AV586&gt;1, M586*DM586*100.0/(AX586), 0)</f>
        <v>0</v>
      </c>
      <c r="O586">
        <f>((U586-K586/2)*N586-M586)/(U586+K586/2)</f>
        <v>0</v>
      </c>
      <c r="P586">
        <f>O586*(DZ586+EA586)/1000.0</f>
        <v>0</v>
      </c>
      <c r="Q586">
        <f>(DS586 - IF(AV586&gt;1, M586*DM586*100.0/(AX586), 0))*(DZ586+EA586)/1000.0</f>
        <v>0</v>
      </c>
      <c r="R586">
        <f>2.0/((1/T586-1/S586)+SIGN(T586)*SQRT((1/T586-1/S586)*(1/T586-1/S586) + 4*DN586/((DN586+1)*(DN586+1))*(2*1/T586*1/S586-1/S586*1/S586)))</f>
        <v>0</v>
      </c>
      <c r="S586">
        <f>IF(LEFT(DO586,1)&lt;&gt;"0",IF(LEFT(DO586,1)="1",3.0,DP586),$D$5+$E$5*(EG586*DZ586/($K$5*1000))+$F$5*(EG586*DZ586/($K$5*1000))*MAX(MIN(DM586,$J$5),$I$5)*MAX(MIN(DM586,$J$5),$I$5)+$G$5*MAX(MIN(DM586,$J$5),$I$5)*(EG586*DZ586/($K$5*1000))+$H$5*(EG586*DZ586/($K$5*1000))*(EG586*DZ586/($K$5*1000)))</f>
        <v>0</v>
      </c>
      <c r="T586">
        <f>K586*(1000-(1000*0.61365*exp(17.502*X586/(240.97+X586))/(DZ586+EA586)+DU586)/2)/(1000*0.61365*exp(17.502*X586/(240.97+X586))/(DZ586+EA586)-DU586)</f>
        <v>0</v>
      </c>
      <c r="U586">
        <f>1/((DN586+1)/(R586/1.6)+1/(S586/1.37)) + DN586/((DN586+1)/(R586/1.6) + DN586/(S586/1.37))</f>
        <v>0</v>
      </c>
      <c r="V586">
        <f>(DI586*DL586)</f>
        <v>0</v>
      </c>
      <c r="W586">
        <f>(EB586+(V586+2*0.95*5.67E-8*(((EB586+$B$7)+273)^4-(EB586+273)^4)-44100*K586)/(1.84*29.3*S586+8*0.95*5.67E-8*(EB586+273)^3))</f>
        <v>0</v>
      </c>
      <c r="X586">
        <f>($C$7*EC586+$D$7*ED586+$E$7*W586)</f>
        <v>0</v>
      </c>
      <c r="Y586">
        <f>0.61365*exp(17.502*X586/(240.97+X586))</f>
        <v>0</v>
      </c>
      <c r="Z586">
        <f>(AA586/AB586*100)</f>
        <v>0</v>
      </c>
      <c r="AA586">
        <f>DU586*(DZ586+EA586)/1000</f>
        <v>0</v>
      </c>
      <c r="AB586">
        <f>0.61365*exp(17.502*EB586/(240.97+EB586))</f>
        <v>0</v>
      </c>
      <c r="AC586">
        <f>(Y586-DU586*(DZ586+EA586)/1000)</f>
        <v>0</v>
      </c>
      <c r="AD586">
        <f>(-K586*44100)</f>
        <v>0</v>
      </c>
      <c r="AE586">
        <f>2*29.3*S586*0.92*(EB586-X586)</f>
        <v>0</v>
      </c>
      <c r="AF586">
        <f>2*0.95*5.67E-8*(((EB586+$B$7)+273)^4-(X586+273)^4)</f>
        <v>0</v>
      </c>
      <c r="AG586">
        <f>V586+AF586+AD586+AE586</f>
        <v>0</v>
      </c>
      <c r="AH586">
        <f>DY586*AV586*(DT586-DS586*(1000-AV586*DV586)/(1000-AV586*DU586))/(100*DM586)</f>
        <v>0</v>
      </c>
      <c r="AI586">
        <f>1000*DY586*AV586*(DU586-DV586)/(100*DM586*(1000-AV586*DU586))</f>
        <v>0</v>
      </c>
      <c r="AJ586">
        <f>(AK586 - AL586 - DZ586*1E3/(8.314*(EB586+273.15)) * AN586/DY586 * AM586) * DY586/(100*DM586) * (1000 - DV586)/1000</f>
        <v>0</v>
      </c>
      <c r="AK586">
        <v>1507.90837290722</v>
      </c>
      <c r="AL586">
        <v>1457.148242424242</v>
      </c>
      <c r="AM586">
        <v>3.440439376381101</v>
      </c>
      <c r="AN586">
        <v>64.96185093379182</v>
      </c>
      <c r="AO586">
        <f>(AQ586 - AP586 + DZ586*1E3/(8.314*(EB586+273.15)) * AS586/DY586 * AR586) * DY586/(100*DM586) * 1000/(1000 - AQ586)</f>
        <v>0</v>
      </c>
      <c r="AP586">
        <v>21.37002609367866</v>
      </c>
      <c r="AQ586">
        <v>24.3264</v>
      </c>
      <c r="AR586">
        <v>0.0001512613422427157</v>
      </c>
      <c r="AS586">
        <v>107.1775153864374</v>
      </c>
      <c r="AT586">
        <v>0</v>
      </c>
      <c r="AU586">
        <v>0</v>
      </c>
      <c r="AV586">
        <f>IF(AT586*$H$13&gt;=AX586,1.0,(AX586/(AX586-AT586*$H$13)))</f>
        <v>0</v>
      </c>
      <c r="AW586">
        <f>(AV586-1)*100</f>
        <v>0</v>
      </c>
      <c r="AX586">
        <f>MAX(0,($B$13+$C$13*EG586)/(1+$D$13*EG586)*DZ586/(EB586+273)*$E$13)</f>
        <v>0</v>
      </c>
      <c r="AY586" t="s">
        <v>439</v>
      </c>
      <c r="AZ586" t="s">
        <v>439</v>
      </c>
      <c r="BA586">
        <v>0</v>
      </c>
      <c r="BB586">
        <v>0</v>
      </c>
      <c r="BC586">
        <f>1-BA586/BB586</f>
        <v>0</v>
      </c>
      <c r="BD586">
        <v>0</v>
      </c>
      <c r="BE586" t="s">
        <v>439</v>
      </c>
      <c r="BF586" t="s">
        <v>439</v>
      </c>
      <c r="BG586">
        <v>0</v>
      </c>
      <c r="BH586">
        <v>0</v>
      </c>
      <c r="BI586">
        <f>1-BG586/BH586</f>
        <v>0</v>
      </c>
      <c r="BJ586">
        <v>0.5</v>
      </c>
      <c r="BK586">
        <f>DJ586</f>
        <v>0</v>
      </c>
      <c r="BL586">
        <f>M586</f>
        <v>0</v>
      </c>
      <c r="BM586">
        <f>BI586*BJ586*BK586</f>
        <v>0</v>
      </c>
      <c r="BN586">
        <f>(BL586-BD586)/BK586</f>
        <v>0</v>
      </c>
      <c r="BO586">
        <f>(BB586-BH586)/BH586</f>
        <v>0</v>
      </c>
      <c r="BP586">
        <f>BA586/(BC586+BA586/BH586)</f>
        <v>0</v>
      </c>
      <c r="BQ586" t="s">
        <v>439</v>
      </c>
      <c r="BR586">
        <v>0</v>
      </c>
      <c r="BS586">
        <f>IF(BR586&lt;&gt;0, BR586, BP586)</f>
        <v>0</v>
      </c>
      <c r="BT586">
        <f>1-BS586/BH586</f>
        <v>0</v>
      </c>
      <c r="BU586">
        <f>(BH586-BG586)/(BH586-BS586)</f>
        <v>0</v>
      </c>
      <c r="BV586">
        <f>(BB586-BH586)/(BB586-BS586)</f>
        <v>0</v>
      </c>
      <c r="BW586">
        <f>(BH586-BG586)/(BH586-BA586)</f>
        <v>0</v>
      </c>
      <c r="BX586">
        <f>(BB586-BH586)/(BB586-BA586)</f>
        <v>0</v>
      </c>
      <c r="BY586">
        <f>(BU586*BS586/BG586)</f>
        <v>0</v>
      </c>
      <c r="BZ586">
        <f>(1-BY586)</f>
        <v>0</v>
      </c>
      <c r="DI586">
        <f>$B$11*EH586+$C$11*EI586+$F$11*ET586*(1-EW586)</f>
        <v>0</v>
      </c>
      <c r="DJ586">
        <f>DI586*DK586</f>
        <v>0</v>
      </c>
      <c r="DK586">
        <f>($B$11*$D$9+$C$11*$D$9+$F$11*((FG586+EY586)/MAX(FG586+EY586+FH586, 0.1)*$I$9+FH586/MAX(FG586+EY586+FH586, 0.1)*$J$9))/($B$11+$C$11+$F$11)</f>
        <v>0</v>
      </c>
      <c r="DL586">
        <f>($B$11*$K$9+$C$11*$K$9+$F$11*((FG586+EY586)/MAX(FG586+EY586+FH586, 0.1)*$P$9+FH586/MAX(FG586+EY586+FH586, 0.1)*$Q$9))/($B$11+$C$11+$F$11)</f>
        <v>0</v>
      </c>
      <c r="DM586">
        <v>5.36</v>
      </c>
      <c r="DN586">
        <v>0.5</v>
      </c>
      <c r="DO586" t="s">
        <v>440</v>
      </c>
      <c r="DP586">
        <v>2</v>
      </c>
      <c r="DQ586" t="b">
        <v>1</v>
      </c>
      <c r="DR586">
        <v>1758657041.814285</v>
      </c>
      <c r="DS586">
        <v>1397.36</v>
      </c>
      <c r="DT586">
        <v>1459.771428571429</v>
      </c>
      <c r="DU586">
        <v>24.30745357142857</v>
      </c>
      <c r="DV586">
        <v>21.323075</v>
      </c>
      <c r="DW586">
        <v>1397.731428571428</v>
      </c>
      <c r="DX586">
        <v>24.15314642857143</v>
      </c>
      <c r="DY586">
        <v>500.0272142857143</v>
      </c>
      <c r="DZ586">
        <v>90.38104285714284</v>
      </c>
      <c r="EA586">
        <v>0.03001345714285714</v>
      </c>
      <c r="EB586">
        <v>30.57681071428572</v>
      </c>
      <c r="EC586">
        <v>30.02458214285715</v>
      </c>
      <c r="ED586">
        <v>999.9000000000002</v>
      </c>
      <c r="EE586">
        <v>0</v>
      </c>
      <c r="EF586">
        <v>0</v>
      </c>
      <c r="EG586">
        <v>10000.04035714286</v>
      </c>
      <c r="EH586">
        <v>0</v>
      </c>
      <c r="EI586">
        <v>11.71136785714286</v>
      </c>
      <c r="EJ586">
        <v>-62.41076071428571</v>
      </c>
      <c r="EK586">
        <v>1432.1725</v>
      </c>
      <c r="EL586">
        <v>1491.576785714285</v>
      </c>
      <c r="EM586">
        <v>2.984393571428572</v>
      </c>
      <c r="EN586">
        <v>1459.771428571429</v>
      </c>
      <c r="EO586">
        <v>21.323075</v>
      </c>
      <c r="EP586">
        <v>2.196933928571429</v>
      </c>
      <c r="EQ586">
        <v>1.927199642857143</v>
      </c>
      <c r="ER586">
        <v>18.93996785714286</v>
      </c>
      <c r="ES586">
        <v>16.85855</v>
      </c>
      <c r="ET586">
        <v>1999.981428571429</v>
      </c>
      <c r="EU586">
        <v>0.9799996785714287</v>
      </c>
      <c r="EV586">
        <v>0.01999993928571428</v>
      </c>
      <c r="EW586">
        <v>0</v>
      </c>
      <c r="EX586">
        <v>1000.119821428571</v>
      </c>
      <c r="EY586">
        <v>5.00097</v>
      </c>
      <c r="EZ586">
        <v>20244.82857142857</v>
      </c>
      <c r="FA586">
        <v>16707.43214285714</v>
      </c>
      <c r="FB586">
        <v>40.91264285714284</v>
      </c>
      <c r="FC586">
        <v>41.25</v>
      </c>
      <c r="FD586">
        <v>40.81199999999999</v>
      </c>
      <c r="FE586">
        <v>40.81874999999999</v>
      </c>
      <c r="FF586">
        <v>41.48875</v>
      </c>
      <c r="FG586">
        <v>1955.081428571428</v>
      </c>
      <c r="FH586">
        <v>39.9</v>
      </c>
      <c r="FI586">
        <v>0</v>
      </c>
      <c r="FJ586">
        <v>1758657051</v>
      </c>
      <c r="FK586">
        <v>0</v>
      </c>
      <c r="FL586">
        <v>999.9782799999999</v>
      </c>
      <c r="FM586">
        <v>-15.22169229355743</v>
      </c>
      <c r="FN586">
        <v>-290.5076919504254</v>
      </c>
      <c r="FO586">
        <v>20241.92</v>
      </c>
      <c r="FP586">
        <v>15</v>
      </c>
      <c r="FQ586">
        <v>0</v>
      </c>
      <c r="FR586" t="s">
        <v>441</v>
      </c>
      <c r="FS586">
        <v>1747247426.5</v>
      </c>
      <c r="FT586">
        <v>1747247420.5</v>
      </c>
      <c r="FU586">
        <v>0</v>
      </c>
      <c r="FV586">
        <v>1.027</v>
      </c>
      <c r="FW586">
        <v>0.031</v>
      </c>
      <c r="FX586">
        <v>0.02</v>
      </c>
      <c r="FY586">
        <v>0.05</v>
      </c>
      <c r="FZ586">
        <v>420</v>
      </c>
      <c r="GA586">
        <v>16</v>
      </c>
      <c r="GB586">
        <v>0.01</v>
      </c>
      <c r="GC586">
        <v>0.1</v>
      </c>
      <c r="GD586">
        <v>-62.3550475</v>
      </c>
      <c r="GE586">
        <v>-2.352563977485679</v>
      </c>
      <c r="GF586">
        <v>0.3013542325797826</v>
      </c>
      <c r="GG586">
        <v>0</v>
      </c>
      <c r="GH586">
        <v>1000.807470588235</v>
      </c>
      <c r="GI586">
        <v>-15.49063405974987</v>
      </c>
      <c r="GJ586">
        <v>1.544025320489086</v>
      </c>
      <c r="GK586">
        <v>-1</v>
      </c>
      <c r="GL586">
        <v>3.014171</v>
      </c>
      <c r="GM586">
        <v>-0.5366681425891296</v>
      </c>
      <c r="GN586">
        <v>0.05733514148408462</v>
      </c>
      <c r="GO586">
        <v>0</v>
      </c>
      <c r="GP586">
        <v>0</v>
      </c>
      <c r="GQ586">
        <v>2</v>
      </c>
      <c r="GR586" t="s">
        <v>482</v>
      </c>
      <c r="GS586">
        <v>3.13596</v>
      </c>
      <c r="GT586">
        <v>2.69035</v>
      </c>
      <c r="GU586">
        <v>0.214506</v>
      </c>
      <c r="GV586">
        <v>0.21809</v>
      </c>
      <c r="GW586">
        <v>0.107237</v>
      </c>
      <c r="GX586">
        <v>0.09684570000000001</v>
      </c>
      <c r="GY586">
        <v>24963.5</v>
      </c>
      <c r="GZ586">
        <v>24897.8</v>
      </c>
      <c r="HA586">
        <v>29544.5</v>
      </c>
      <c r="HB586">
        <v>29427.9</v>
      </c>
      <c r="HC586">
        <v>34847.7</v>
      </c>
      <c r="HD586">
        <v>35209.5</v>
      </c>
      <c r="HE586">
        <v>41573.9</v>
      </c>
      <c r="HF586">
        <v>41812.9</v>
      </c>
      <c r="HG586">
        <v>1.92488</v>
      </c>
      <c r="HH586">
        <v>1.87637</v>
      </c>
      <c r="HI586">
        <v>0.0883974</v>
      </c>
      <c r="HJ586">
        <v>0</v>
      </c>
      <c r="HK586">
        <v>28.5749</v>
      </c>
      <c r="HL586">
        <v>999.9</v>
      </c>
      <c r="HM586">
        <v>48.4</v>
      </c>
      <c r="HN586">
        <v>31.4</v>
      </c>
      <c r="HO586">
        <v>24.7151</v>
      </c>
      <c r="HP586">
        <v>61.945</v>
      </c>
      <c r="HQ586">
        <v>25.5889</v>
      </c>
      <c r="HR586">
        <v>1</v>
      </c>
      <c r="HS586">
        <v>0.0782342</v>
      </c>
      <c r="HT586">
        <v>-0.379246</v>
      </c>
      <c r="HU586">
        <v>20.3385</v>
      </c>
      <c r="HV586">
        <v>5.21579</v>
      </c>
      <c r="HW586">
        <v>12.0134</v>
      </c>
      <c r="HX586">
        <v>4.98815</v>
      </c>
      <c r="HY586">
        <v>3.28768</v>
      </c>
      <c r="HZ586">
        <v>9999</v>
      </c>
      <c r="IA586">
        <v>9999</v>
      </c>
      <c r="IB586">
        <v>9999</v>
      </c>
      <c r="IC586">
        <v>999.9</v>
      </c>
      <c r="ID586">
        <v>1.86757</v>
      </c>
      <c r="IE586">
        <v>1.86669</v>
      </c>
      <c r="IF586">
        <v>1.86601</v>
      </c>
      <c r="IG586">
        <v>1.866</v>
      </c>
      <c r="IH586">
        <v>1.86788</v>
      </c>
      <c r="II586">
        <v>1.87027</v>
      </c>
      <c r="IJ586">
        <v>1.86894</v>
      </c>
      <c r="IK586">
        <v>1.87042</v>
      </c>
      <c r="IL586">
        <v>0</v>
      </c>
      <c r="IM586">
        <v>0</v>
      </c>
      <c r="IN586">
        <v>0</v>
      </c>
      <c r="IO586">
        <v>0</v>
      </c>
      <c r="IP586" t="s">
        <v>443</v>
      </c>
      <c r="IQ586" t="s">
        <v>444</v>
      </c>
      <c r="IR586" t="s">
        <v>445</v>
      </c>
      <c r="IS586" t="s">
        <v>445</v>
      </c>
      <c r="IT586" t="s">
        <v>445</v>
      </c>
      <c r="IU586" t="s">
        <v>445</v>
      </c>
      <c r="IV586">
        <v>0</v>
      </c>
      <c r="IW586">
        <v>100</v>
      </c>
      <c r="IX586">
        <v>100</v>
      </c>
      <c r="IY586">
        <v>-0.4</v>
      </c>
      <c r="IZ586">
        <v>0.1546</v>
      </c>
      <c r="JA586">
        <v>0.1520806729546384</v>
      </c>
      <c r="JB586">
        <v>0.0003178419753343253</v>
      </c>
      <c r="JC586">
        <v>-6.012475575984678E-07</v>
      </c>
      <c r="JD586">
        <v>7.594320938325871E-11</v>
      </c>
      <c r="JE586">
        <v>-0.06537213769188976</v>
      </c>
      <c r="JF586">
        <v>-0.002779077146552394</v>
      </c>
      <c r="JG586">
        <v>0.0007843295920201409</v>
      </c>
      <c r="JH586">
        <v>-1.211717912536145E-05</v>
      </c>
      <c r="JI586">
        <v>4</v>
      </c>
      <c r="JJ586">
        <v>2338</v>
      </c>
      <c r="JK586">
        <v>1</v>
      </c>
      <c r="JL586">
        <v>27</v>
      </c>
      <c r="JM586">
        <v>190160.4</v>
      </c>
      <c r="JN586">
        <v>190160.5</v>
      </c>
      <c r="JO586">
        <v>2.87109</v>
      </c>
      <c r="JP586">
        <v>2.22778</v>
      </c>
      <c r="JQ586">
        <v>1.39648</v>
      </c>
      <c r="JR586">
        <v>2.34985</v>
      </c>
      <c r="JS586">
        <v>1.49536</v>
      </c>
      <c r="JT586">
        <v>2.71484</v>
      </c>
      <c r="JU586">
        <v>36.4814</v>
      </c>
      <c r="JV586">
        <v>24.07</v>
      </c>
      <c r="JW586">
        <v>18</v>
      </c>
      <c r="JX586">
        <v>489.187</v>
      </c>
      <c r="JY586">
        <v>448.664</v>
      </c>
      <c r="JZ586">
        <v>28.8553</v>
      </c>
      <c r="KA586">
        <v>28.5911</v>
      </c>
      <c r="KB586">
        <v>30.0003</v>
      </c>
      <c r="KC586">
        <v>28.3888</v>
      </c>
      <c r="KD586">
        <v>28.3177</v>
      </c>
      <c r="KE586">
        <v>57.4653</v>
      </c>
      <c r="KF586">
        <v>20.1127</v>
      </c>
      <c r="KG586">
        <v>53.8468</v>
      </c>
      <c r="KH586">
        <v>28.8267</v>
      </c>
      <c r="KI586">
        <v>1503.06</v>
      </c>
      <c r="KJ586">
        <v>21.3535</v>
      </c>
      <c r="KK586">
        <v>100.973</v>
      </c>
      <c r="KL586">
        <v>100.542</v>
      </c>
    </row>
    <row r="587" spans="1:298">
      <c r="A587">
        <v>571</v>
      </c>
      <c r="B587">
        <v>1758657054.6</v>
      </c>
      <c r="C587">
        <v>15428.59999990463</v>
      </c>
      <c r="D587" t="s">
        <v>1591</v>
      </c>
      <c r="E587" t="s">
        <v>1592</v>
      </c>
      <c r="F587">
        <v>5</v>
      </c>
      <c r="G587" t="s">
        <v>1412</v>
      </c>
      <c r="H587" t="s">
        <v>437</v>
      </c>
      <c r="I587" t="s">
        <v>438</v>
      </c>
      <c r="J587">
        <v>1758657047.1</v>
      </c>
      <c r="K587">
        <f>(L587)/1000</f>
        <v>0</v>
      </c>
      <c r="L587">
        <f>IF(DQ587, AO587, AI587)</f>
        <v>0</v>
      </c>
      <c r="M587">
        <f>IF(DQ587, AJ587, AH587)</f>
        <v>0</v>
      </c>
      <c r="N587">
        <f>DS587 - IF(AV587&gt;1, M587*DM587*100.0/(AX587), 0)</f>
        <v>0</v>
      </c>
      <c r="O587">
        <f>((U587-K587/2)*N587-M587)/(U587+K587/2)</f>
        <v>0</v>
      </c>
      <c r="P587">
        <f>O587*(DZ587+EA587)/1000.0</f>
        <v>0</v>
      </c>
      <c r="Q587">
        <f>(DS587 - IF(AV587&gt;1, M587*DM587*100.0/(AX587), 0))*(DZ587+EA587)/1000.0</f>
        <v>0</v>
      </c>
      <c r="R587">
        <f>2.0/((1/T587-1/S587)+SIGN(T587)*SQRT((1/T587-1/S587)*(1/T587-1/S587) + 4*DN587/((DN587+1)*(DN587+1))*(2*1/T587*1/S587-1/S587*1/S587)))</f>
        <v>0</v>
      </c>
      <c r="S587">
        <f>IF(LEFT(DO587,1)&lt;&gt;"0",IF(LEFT(DO587,1)="1",3.0,DP587),$D$5+$E$5*(EG587*DZ587/($K$5*1000))+$F$5*(EG587*DZ587/($K$5*1000))*MAX(MIN(DM587,$J$5),$I$5)*MAX(MIN(DM587,$J$5),$I$5)+$G$5*MAX(MIN(DM587,$J$5),$I$5)*(EG587*DZ587/($K$5*1000))+$H$5*(EG587*DZ587/($K$5*1000))*(EG587*DZ587/($K$5*1000)))</f>
        <v>0</v>
      </c>
      <c r="T587">
        <f>K587*(1000-(1000*0.61365*exp(17.502*X587/(240.97+X587))/(DZ587+EA587)+DU587)/2)/(1000*0.61365*exp(17.502*X587/(240.97+X587))/(DZ587+EA587)-DU587)</f>
        <v>0</v>
      </c>
      <c r="U587">
        <f>1/((DN587+1)/(R587/1.6)+1/(S587/1.37)) + DN587/((DN587+1)/(R587/1.6) + DN587/(S587/1.37))</f>
        <v>0</v>
      </c>
      <c r="V587">
        <f>(DI587*DL587)</f>
        <v>0</v>
      </c>
      <c r="W587">
        <f>(EB587+(V587+2*0.95*5.67E-8*(((EB587+$B$7)+273)^4-(EB587+273)^4)-44100*K587)/(1.84*29.3*S587+8*0.95*5.67E-8*(EB587+273)^3))</f>
        <v>0</v>
      </c>
      <c r="X587">
        <f>($C$7*EC587+$D$7*ED587+$E$7*W587)</f>
        <v>0</v>
      </c>
      <c r="Y587">
        <f>0.61365*exp(17.502*X587/(240.97+X587))</f>
        <v>0</v>
      </c>
      <c r="Z587">
        <f>(AA587/AB587*100)</f>
        <v>0</v>
      </c>
      <c r="AA587">
        <f>DU587*(DZ587+EA587)/1000</f>
        <v>0</v>
      </c>
      <c r="AB587">
        <f>0.61365*exp(17.502*EB587/(240.97+EB587))</f>
        <v>0</v>
      </c>
      <c r="AC587">
        <f>(Y587-DU587*(DZ587+EA587)/1000)</f>
        <v>0</v>
      </c>
      <c r="AD587">
        <f>(-K587*44100)</f>
        <v>0</v>
      </c>
      <c r="AE587">
        <f>2*29.3*S587*0.92*(EB587-X587)</f>
        <v>0</v>
      </c>
      <c r="AF587">
        <f>2*0.95*5.67E-8*(((EB587+$B$7)+273)^4-(X587+273)^4)</f>
        <v>0</v>
      </c>
      <c r="AG587">
        <f>V587+AF587+AD587+AE587</f>
        <v>0</v>
      </c>
      <c r="AH587">
        <f>DY587*AV587*(DT587-DS587*(1000-AV587*DV587)/(1000-AV587*DU587))/(100*DM587)</f>
        <v>0</v>
      </c>
      <c r="AI587">
        <f>1000*DY587*AV587*(DU587-DV587)/(100*DM587*(1000-AV587*DU587))</f>
        <v>0</v>
      </c>
      <c r="AJ587">
        <f>(AK587 - AL587 - DZ587*1E3/(8.314*(EB587+273.15)) * AN587/DY587 * AM587) * DY587/(100*DM587) * (1000 - DV587)/1000</f>
        <v>0</v>
      </c>
      <c r="AK587">
        <v>1525.002611814853</v>
      </c>
      <c r="AL587">
        <v>1474.225575757575</v>
      </c>
      <c r="AM587">
        <v>3.392875595552507</v>
      </c>
      <c r="AN587">
        <v>64.96185093379182</v>
      </c>
      <c r="AO587">
        <f>(AQ587 - AP587 + DZ587*1E3/(8.314*(EB587+273.15)) * AS587/DY587 * AR587) * DY587/(100*DM587) * 1000/(1000 - AQ587)</f>
        <v>0</v>
      </c>
      <c r="AP587">
        <v>21.39728327901713</v>
      </c>
      <c r="AQ587">
        <v>24.33127999999999</v>
      </c>
      <c r="AR587">
        <v>0.0001309995591334679</v>
      </c>
      <c r="AS587">
        <v>107.1775153864374</v>
      </c>
      <c r="AT587">
        <v>0</v>
      </c>
      <c r="AU587">
        <v>0</v>
      </c>
      <c r="AV587">
        <f>IF(AT587*$H$13&gt;=AX587,1.0,(AX587/(AX587-AT587*$H$13)))</f>
        <v>0</v>
      </c>
      <c r="AW587">
        <f>(AV587-1)*100</f>
        <v>0</v>
      </c>
      <c r="AX587">
        <f>MAX(0,($B$13+$C$13*EG587)/(1+$D$13*EG587)*DZ587/(EB587+273)*$E$13)</f>
        <v>0</v>
      </c>
      <c r="AY587" t="s">
        <v>439</v>
      </c>
      <c r="AZ587" t="s">
        <v>439</v>
      </c>
      <c r="BA587">
        <v>0</v>
      </c>
      <c r="BB587">
        <v>0</v>
      </c>
      <c r="BC587">
        <f>1-BA587/BB587</f>
        <v>0</v>
      </c>
      <c r="BD587">
        <v>0</v>
      </c>
      <c r="BE587" t="s">
        <v>439</v>
      </c>
      <c r="BF587" t="s">
        <v>439</v>
      </c>
      <c r="BG587">
        <v>0</v>
      </c>
      <c r="BH587">
        <v>0</v>
      </c>
      <c r="BI587">
        <f>1-BG587/BH587</f>
        <v>0</v>
      </c>
      <c r="BJ587">
        <v>0.5</v>
      </c>
      <c r="BK587">
        <f>DJ587</f>
        <v>0</v>
      </c>
      <c r="BL587">
        <f>M587</f>
        <v>0</v>
      </c>
      <c r="BM587">
        <f>BI587*BJ587*BK587</f>
        <v>0</v>
      </c>
      <c r="BN587">
        <f>(BL587-BD587)/BK587</f>
        <v>0</v>
      </c>
      <c r="BO587">
        <f>(BB587-BH587)/BH587</f>
        <v>0</v>
      </c>
      <c r="BP587">
        <f>BA587/(BC587+BA587/BH587)</f>
        <v>0</v>
      </c>
      <c r="BQ587" t="s">
        <v>439</v>
      </c>
      <c r="BR587">
        <v>0</v>
      </c>
      <c r="BS587">
        <f>IF(BR587&lt;&gt;0, BR587, BP587)</f>
        <v>0</v>
      </c>
      <c r="BT587">
        <f>1-BS587/BH587</f>
        <v>0</v>
      </c>
      <c r="BU587">
        <f>(BH587-BG587)/(BH587-BS587)</f>
        <v>0</v>
      </c>
      <c r="BV587">
        <f>(BB587-BH587)/(BB587-BS587)</f>
        <v>0</v>
      </c>
      <c r="BW587">
        <f>(BH587-BG587)/(BH587-BA587)</f>
        <v>0</v>
      </c>
      <c r="BX587">
        <f>(BB587-BH587)/(BB587-BA587)</f>
        <v>0</v>
      </c>
      <c r="BY587">
        <f>(BU587*BS587/BG587)</f>
        <v>0</v>
      </c>
      <c r="BZ587">
        <f>(1-BY587)</f>
        <v>0</v>
      </c>
      <c r="DI587">
        <f>$B$11*EH587+$C$11*EI587+$F$11*ET587*(1-EW587)</f>
        <v>0</v>
      </c>
      <c r="DJ587">
        <f>DI587*DK587</f>
        <v>0</v>
      </c>
      <c r="DK587">
        <f>($B$11*$D$9+$C$11*$D$9+$F$11*((FG587+EY587)/MAX(FG587+EY587+FH587, 0.1)*$I$9+FH587/MAX(FG587+EY587+FH587, 0.1)*$J$9))/($B$11+$C$11+$F$11)</f>
        <v>0</v>
      </c>
      <c r="DL587">
        <f>($B$11*$K$9+$C$11*$K$9+$F$11*((FG587+EY587)/MAX(FG587+EY587+FH587, 0.1)*$P$9+FH587/MAX(FG587+EY587+FH587, 0.1)*$Q$9))/($B$11+$C$11+$F$11)</f>
        <v>0</v>
      </c>
      <c r="DM587">
        <v>5.36</v>
      </c>
      <c r="DN587">
        <v>0.5</v>
      </c>
      <c r="DO587" t="s">
        <v>440</v>
      </c>
      <c r="DP587">
        <v>2</v>
      </c>
      <c r="DQ587" t="b">
        <v>1</v>
      </c>
      <c r="DR587">
        <v>1758657047.1</v>
      </c>
      <c r="DS587">
        <v>1414.975555555556</v>
      </c>
      <c r="DT587">
        <v>1477.558518518518</v>
      </c>
      <c r="DU587">
        <v>24.32353333333334</v>
      </c>
      <c r="DV587">
        <v>21.36400370370371</v>
      </c>
      <c r="DW587">
        <v>1415.364074074074</v>
      </c>
      <c r="DX587">
        <v>24.16900740740741</v>
      </c>
      <c r="DY587">
        <v>500.0070740740741</v>
      </c>
      <c r="DZ587">
        <v>90.38049629629629</v>
      </c>
      <c r="EA587">
        <v>0.03005403703703704</v>
      </c>
      <c r="EB587">
        <v>30.57475555555556</v>
      </c>
      <c r="EC587">
        <v>30.02178888888889</v>
      </c>
      <c r="ED587">
        <v>999.9000000000001</v>
      </c>
      <c r="EE587">
        <v>0</v>
      </c>
      <c r="EF587">
        <v>0</v>
      </c>
      <c r="EG587">
        <v>9994.395185185187</v>
      </c>
      <c r="EH587">
        <v>0</v>
      </c>
      <c r="EI587">
        <v>11.6912</v>
      </c>
      <c r="EJ587">
        <v>-62.58155555555555</v>
      </c>
      <c r="EK587">
        <v>1450.251481481482</v>
      </c>
      <c r="EL587">
        <v>1509.814074074074</v>
      </c>
      <c r="EM587">
        <v>2.959551481481481</v>
      </c>
      <c r="EN587">
        <v>1477.558518518518</v>
      </c>
      <c r="EO587">
        <v>21.36400370370371</v>
      </c>
      <c r="EP587">
        <v>2.198374074074074</v>
      </c>
      <c r="EQ587">
        <v>1.930887037037037</v>
      </c>
      <c r="ER587">
        <v>18.95047037037037</v>
      </c>
      <c r="ES587">
        <v>16.88869259259259</v>
      </c>
      <c r="ET587">
        <v>2000.031111111111</v>
      </c>
      <c r="EU587">
        <v>0.9800002222222224</v>
      </c>
      <c r="EV587">
        <v>0.01999935185185185</v>
      </c>
      <c r="EW587">
        <v>0</v>
      </c>
      <c r="EX587">
        <v>998.8121111111111</v>
      </c>
      <c r="EY587">
        <v>5.00097</v>
      </c>
      <c r="EZ587">
        <v>20219.51111111111</v>
      </c>
      <c r="FA587">
        <v>16707.85185185185</v>
      </c>
      <c r="FB587">
        <v>40.92781481481481</v>
      </c>
      <c r="FC587">
        <v>41.25</v>
      </c>
      <c r="FD587">
        <v>40.81666666666666</v>
      </c>
      <c r="FE587">
        <v>40.83066666666667</v>
      </c>
      <c r="FF587">
        <v>41.49766666666666</v>
      </c>
      <c r="FG587">
        <v>1955.131111111111</v>
      </c>
      <c r="FH587">
        <v>39.9</v>
      </c>
      <c r="FI587">
        <v>0</v>
      </c>
      <c r="FJ587">
        <v>1758657055.8</v>
      </c>
      <c r="FK587">
        <v>0</v>
      </c>
      <c r="FL587">
        <v>998.7630800000001</v>
      </c>
      <c r="FM587">
        <v>-15.5561538755431</v>
      </c>
      <c r="FN587">
        <v>-293.6538466906954</v>
      </c>
      <c r="FO587">
        <v>20218.58</v>
      </c>
      <c r="FP587">
        <v>15</v>
      </c>
      <c r="FQ587">
        <v>0</v>
      </c>
      <c r="FR587" t="s">
        <v>441</v>
      </c>
      <c r="FS587">
        <v>1747247426.5</v>
      </c>
      <c r="FT587">
        <v>1747247420.5</v>
      </c>
      <c r="FU587">
        <v>0</v>
      </c>
      <c r="FV587">
        <v>1.027</v>
      </c>
      <c r="FW587">
        <v>0.031</v>
      </c>
      <c r="FX587">
        <v>0.02</v>
      </c>
      <c r="FY587">
        <v>0.05</v>
      </c>
      <c r="FZ587">
        <v>420</v>
      </c>
      <c r="GA587">
        <v>16</v>
      </c>
      <c r="GB587">
        <v>0.01</v>
      </c>
      <c r="GC587">
        <v>0.1</v>
      </c>
      <c r="GD587">
        <v>-62.4359625</v>
      </c>
      <c r="GE587">
        <v>-1.650309568480315</v>
      </c>
      <c r="GF587">
        <v>0.2654629961854376</v>
      </c>
      <c r="GG587">
        <v>0</v>
      </c>
      <c r="GH587">
        <v>999.4454999999999</v>
      </c>
      <c r="GI587">
        <v>-15.22378915704683</v>
      </c>
      <c r="GJ587">
        <v>1.522537650456896</v>
      </c>
      <c r="GK587">
        <v>-1</v>
      </c>
      <c r="GL587">
        <v>2.97122675</v>
      </c>
      <c r="GM587">
        <v>-0.2895947842401565</v>
      </c>
      <c r="GN587">
        <v>0.03083692497538462</v>
      </c>
      <c r="GO587">
        <v>0</v>
      </c>
      <c r="GP587">
        <v>0</v>
      </c>
      <c r="GQ587">
        <v>2</v>
      </c>
      <c r="GR587" t="s">
        <v>482</v>
      </c>
      <c r="GS587">
        <v>3.13592</v>
      </c>
      <c r="GT587">
        <v>2.69051</v>
      </c>
      <c r="GU587">
        <v>0.216027</v>
      </c>
      <c r="GV587">
        <v>0.219576</v>
      </c>
      <c r="GW587">
        <v>0.107247</v>
      </c>
      <c r="GX587">
        <v>0.096872</v>
      </c>
      <c r="GY587">
        <v>24915.2</v>
      </c>
      <c r="GZ587">
        <v>24850.3</v>
      </c>
      <c r="HA587">
        <v>29544.7</v>
      </c>
      <c r="HB587">
        <v>29427.7</v>
      </c>
      <c r="HC587">
        <v>34847.6</v>
      </c>
      <c r="HD587">
        <v>35208.3</v>
      </c>
      <c r="HE587">
        <v>41574.2</v>
      </c>
      <c r="HF587">
        <v>41812.7</v>
      </c>
      <c r="HG587">
        <v>1.92467</v>
      </c>
      <c r="HH587">
        <v>1.8763</v>
      </c>
      <c r="HI587">
        <v>0.08744</v>
      </c>
      <c r="HJ587">
        <v>0</v>
      </c>
      <c r="HK587">
        <v>28.5751</v>
      </c>
      <c r="HL587">
        <v>999.9</v>
      </c>
      <c r="HM587">
        <v>48.4</v>
      </c>
      <c r="HN587">
        <v>31.4</v>
      </c>
      <c r="HO587">
        <v>24.7152</v>
      </c>
      <c r="HP587">
        <v>61.985</v>
      </c>
      <c r="HQ587">
        <v>25.613</v>
      </c>
      <c r="HR587">
        <v>1</v>
      </c>
      <c r="HS587">
        <v>0.07838920000000001</v>
      </c>
      <c r="HT587">
        <v>-0.370035</v>
      </c>
      <c r="HU587">
        <v>20.3386</v>
      </c>
      <c r="HV587">
        <v>5.21654</v>
      </c>
      <c r="HW587">
        <v>12.014</v>
      </c>
      <c r="HX587">
        <v>4.98835</v>
      </c>
      <c r="HY587">
        <v>3.2879</v>
      </c>
      <c r="HZ587">
        <v>9999</v>
      </c>
      <c r="IA587">
        <v>9999</v>
      </c>
      <c r="IB587">
        <v>9999</v>
      </c>
      <c r="IC587">
        <v>999.9</v>
      </c>
      <c r="ID587">
        <v>1.86755</v>
      </c>
      <c r="IE587">
        <v>1.86669</v>
      </c>
      <c r="IF587">
        <v>1.86602</v>
      </c>
      <c r="IG587">
        <v>1.866</v>
      </c>
      <c r="IH587">
        <v>1.86785</v>
      </c>
      <c r="II587">
        <v>1.87027</v>
      </c>
      <c r="IJ587">
        <v>1.86891</v>
      </c>
      <c r="IK587">
        <v>1.87042</v>
      </c>
      <c r="IL587">
        <v>0</v>
      </c>
      <c r="IM587">
        <v>0</v>
      </c>
      <c r="IN587">
        <v>0</v>
      </c>
      <c r="IO587">
        <v>0</v>
      </c>
      <c r="IP587" t="s">
        <v>443</v>
      </c>
      <c r="IQ587" t="s">
        <v>444</v>
      </c>
      <c r="IR587" t="s">
        <v>445</v>
      </c>
      <c r="IS587" t="s">
        <v>445</v>
      </c>
      <c r="IT587" t="s">
        <v>445</v>
      </c>
      <c r="IU587" t="s">
        <v>445</v>
      </c>
      <c r="IV587">
        <v>0</v>
      </c>
      <c r="IW587">
        <v>100</v>
      </c>
      <c r="IX587">
        <v>100</v>
      </c>
      <c r="IY587">
        <v>-0.41</v>
      </c>
      <c r="IZ587">
        <v>0.1546</v>
      </c>
      <c r="JA587">
        <v>0.1520806729546384</v>
      </c>
      <c r="JB587">
        <v>0.0003178419753343253</v>
      </c>
      <c r="JC587">
        <v>-6.012475575984678E-07</v>
      </c>
      <c r="JD587">
        <v>7.594320938325871E-11</v>
      </c>
      <c r="JE587">
        <v>-0.06537213769188976</v>
      </c>
      <c r="JF587">
        <v>-0.002779077146552394</v>
      </c>
      <c r="JG587">
        <v>0.0007843295920201409</v>
      </c>
      <c r="JH587">
        <v>-1.211717912536145E-05</v>
      </c>
      <c r="JI587">
        <v>4</v>
      </c>
      <c r="JJ587">
        <v>2338</v>
      </c>
      <c r="JK587">
        <v>1</v>
      </c>
      <c r="JL587">
        <v>27</v>
      </c>
      <c r="JM587">
        <v>190160.5</v>
      </c>
      <c r="JN587">
        <v>190160.6</v>
      </c>
      <c r="JO587">
        <v>2.89429</v>
      </c>
      <c r="JP587">
        <v>2.2229</v>
      </c>
      <c r="JQ587">
        <v>1.39771</v>
      </c>
      <c r="JR587">
        <v>2.34741</v>
      </c>
      <c r="JS587">
        <v>1.49536</v>
      </c>
      <c r="JT587">
        <v>2.66602</v>
      </c>
      <c r="JU587">
        <v>36.4814</v>
      </c>
      <c r="JV587">
        <v>24.0612</v>
      </c>
      <c r="JW587">
        <v>18</v>
      </c>
      <c r="JX587">
        <v>489.085</v>
      </c>
      <c r="JY587">
        <v>448.639</v>
      </c>
      <c r="JZ587">
        <v>28.8268</v>
      </c>
      <c r="KA587">
        <v>28.5941</v>
      </c>
      <c r="KB587">
        <v>30.0003</v>
      </c>
      <c r="KC587">
        <v>28.3919</v>
      </c>
      <c r="KD587">
        <v>28.3205</v>
      </c>
      <c r="KE587">
        <v>58.005</v>
      </c>
      <c r="KF587">
        <v>20.1127</v>
      </c>
      <c r="KG587">
        <v>54.2215</v>
      </c>
      <c r="KH587">
        <v>28.8163</v>
      </c>
      <c r="KI587">
        <v>1523.09</v>
      </c>
      <c r="KJ587">
        <v>21.3838</v>
      </c>
      <c r="KK587">
        <v>100.974</v>
      </c>
      <c r="KL587">
        <v>100.541</v>
      </c>
    </row>
    <row r="588" spans="1:298">
      <c r="A588">
        <v>572</v>
      </c>
      <c r="B588">
        <v>1758657059.6</v>
      </c>
      <c r="C588">
        <v>15433.59999990463</v>
      </c>
      <c r="D588" t="s">
        <v>1593</v>
      </c>
      <c r="E588" t="s">
        <v>1594</v>
      </c>
      <c r="F588">
        <v>5</v>
      </c>
      <c r="G588" t="s">
        <v>1412</v>
      </c>
      <c r="H588" t="s">
        <v>437</v>
      </c>
      <c r="I588" t="s">
        <v>438</v>
      </c>
      <c r="J588">
        <v>1758657051.814285</v>
      </c>
      <c r="K588">
        <f>(L588)/1000</f>
        <v>0</v>
      </c>
      <c r="L588">
        <f>IF(DQ588, AO588, AI588)</f>
        <v>0</v>
      </c>
      <c r="M588">
        <f>IF(DQ588, AJ588, AH588)</f>
        <v>0</v>
      </c>
      <c r="N588">
        <f>DS588 - IF(AV588&gt;1, M588*DM588*100.0/(AX588), 0)</f>
        <v>0</v>
      </c>
      <c r="O588">
        <f>((U588-K588/2)*N588-M588)/(U588+K588/2)</f>
        <v>0</v>
      </c>
      <c r="P588">
        <f>O588*(DZ588+EA588)/1000.0</f>
        <v>0</v>
      </c>
      <c r="Q588">
        <f>(DS588 - IF(AV588&gt;1, M588*DM588*100.0/(AX588), 0))*(DZ588+EA588)/1000.0</f>
        <v>0</v>
      </c>
      <c r="R588">
        <f>2.0/((1/T588-1/S588)+SIGN(T588)*SQRT((1/T588-1/S588)*(1/T588-1/S588) + 4*DN588/((DN588+1)*(DN588+1))*(2*1/T588*1/S588-1/S588*1/S588)))</f>
        <v>0</v>
      </c>
      <c r="S588">
        <f>IF(LEFT(DO588,1)&lt;&gt;"0",IF(LEFT(DO588,1)="1",3.0,DP588),$D$5+$E$5*(EG588*DZ588/($K$5*1000))+$F$5*(EG588*DZ588/($K$5*1000))*MAX(MIN(DM588,$J$5),$I$5)*MAX(MIN(DM588,$J$5),$I$5)+$G$5*MAX(MIN(DM588,$J$5),$I$5)*(EG588*DZ588/($K$5*1000))+$H$5*(EG588*DZ588/($K$5*1000))*(EG588*DZ588/($K$5*1000)))</f>
        <v>0</v>
      </c>
      <c r="T588">
        <f>K588*(1000-(1000*0.61365*exp(17.502*X588/(240.97+X588))/(DZ588+EA588)+DU588)/2)/(1000*0.61365*exp(17.502*X588/(240.97+X588))/(DZ588+EA588)-DU588)</f>
        <v>0</v>
      </c>
      <c r="U588">
        <f>1/((DN588+1)/(R588/1.6)+1/(S588/1.37)) + DN588/((DN588+1)/(R588/1.6) + DN588/(S588/1.37))</f>
        <v>0</v>
      </c>
      <c r="V588">
        <f>(DI588*DL588)</f>
        <v>0</v>
      </c>
      <c r="W588">
        <f>(EB588+(V588+2*0.95*5.67E-8*(((EB588+$B$7)+273)^4-(EB588+273)^4)-44100*K588)/(1.84*29.3*S588+8*0.95*5.67E-8*(EB588+273)^3))</f>
        <v>0</v>
      </c>
      <c r="X588">
        <f>($C$7*EC588+$D$7*ED588+$E$7*W588)</f>
        <v>0</v>
      </c>
      <c r="Y588">
        <f>0.61365*exp(17.502*X588/(240.97+X588))</f>
        <v>0</v>
      </c>
      <c r="Z588">
        <f>(AA588/AB588*100)</f>
        <v>0</v>
      </c>
      <c r="AA588">
        <f>DU588*(DZ588+EA588)/1000</f>
        <v>0</v>
      </c>
      <c r="AB588">
        <f>0.61365*exp(17.502*EB588/(240.97+EB588))</f>
        <v>0</v>
      </c>
      <c r="AC588">
        <f>(Y588-DU588*(DZ588+EA588)/1000)</f>
        <v>0</v>
      </c>
      <c r="AD588">
        <f>(-K588*44100)</f>
        <v>0</v>
      </c>
      <c r="AE588">
        <f>2*29.3*S588*0.92*(EB588-X588)</f>
        <v>0</v>
      </c>
      <c r="AF588">
        <f>2*0.95*5.67E-8*(((EB588+$B$7)+273)^4-(X588+273)^4)</f>
        <v>0</v>
      </c>
      <c r="AG588">
        <f>V588+AF588+AD588+AE588</f>
        <v>0</v>
      </c>
      <c r="AH588">
        <f>DY588*AV588*(DT588-DS588*(1000-AV588*DV588)/(1000-AV588*DU588))/(100*DM588)</f>
        <v>0</v>
      </c>
      <c r="AI588">
        <f>1000*DY588*AV588*(DU588-DV588)/(100*DM588*(1000-AV588*DU588))</f>
        <v>0</v>
      </c>
      <c r="AJ588">
        <f>(AK588 - AL588 - DZ588*1E3/(8.314*(EB588+273.15)) * AN588/DY588 * AM588) * DY588/(100*DM588) * (1000 - DV588)/1000</f>
        <v>0</v>
      </c>
      <c r="AK588">
        <v>1542.264762093244</v>
      </c>
      <c r="AL588">
        <v>1491.30006060606</v>
      </c>
      <c r="AM588">
        <v>3.419304842163948</v>
      </c>
      <c r="AN588">
        <v>64.96185093379182</v>
      </c>
      <c r="AO588">
        <f>(AQ588 - AP588 + DZ588*1E3/(8.314*(EB588+273.15)) * AS588/DY588 * AR588) * DY588/(100*DM588) * 1000/(1000 - AQ588)</f>
        <v>0</v>
      </c>
      <c r="AP588">
        <v>21.4104383251692</v>
      </c>
      <c r="AQ588">
        <v>24.3217896969697</v>
      </c>
      <c r="AR588">
        <v>-0.000225702512279558</v>
      </c>
      <c r="AS588">
        <v>107.1775153864374</v>
      </c>
      <c r="AT588">
        <v>0</v>
      </c>
      <c r="AU588">
        <v>0</v>
      </c>
      <c r="AV588">
        <f>IF(AT588*$H$13&gt;=AX588,1.0,(AX588/(AX588-AT588*$H$13)))</f>
        <v>0</v>
      </c>
      <c r="AW588">
        <f>(AV588-1)*100</f>
        <v>0</v>
      </c>
      <c r="AX588">
        <f>MAX(0,($B$13+$C$13*EG588)/(1+$D$13*EG588)*DZ588/(EB588+273)*$E$13)</f>
        <v>0</v>
      </c>
      <c r="AY588" t="s">
        <v>439</v>
      </c>
      <c r="AZ588" t="s">
        <v>439</v>
      </c>
      <c r="BA588">
        <v>0</v>
      </c>
      <c r="BB588">
        <v>0</v>
      </c>
      <c r="BC588">
        <f>1-BA588/BB588</f>
        <v>0</v>
      </c>
      <c r="BD588">
        <v>0</v>
      </c>
      <c r="BE588" t="s">
        <v>439</v>
      </c>
      <c r="BF588" t="s">
        <v>439</v>
      </c>
      <c r="BG588">
        <v>0</v>
      </c>
      <c r="BH588">
        <v>0</v>
      </c>
      <c r="BI588">
        <f>1-BG588/BH588</f>
        <v>0</v>
      </c>
      <c r="BJ588">
        <v>0.5</v>
      </c>
      <c r="BK588">
        <f>DJ588</f>
        <v>0</v>
      </c>
      <c r="BL588">
        <f>M588</f>
        <v>0</v>
      </c>
      <c r="BM588">
        <f>BI588*BJ588*BK588</f>
        <v>0</v>
      </c>
      <c r="BN588">
        <f>(BL588-BD588)/BK588</f>
        <v>0</v>
      </c>
      <c r="BO588">
        <f>(BB588-BH588)/BH588</f>
        <v>0</v>
      </c>
      <c r="BP588">
        <f>BA588/(BC588+BA588/BH588)</f>
        <v>0</v>
      </c>
      <c r="BQ588" t="s">
        <v>439</v>
      </c>
      <c r="BR588">
        <v>0</v>
      </c>
      <c r="BS588">
        <f>IF(BR588&lt;&gt;0, BR588, BP588)</f>
        <v>0</v>
      </c>
      <c r="BT588">
        <f>1-BS588/BH588</f>
        <v>0</v>
      </c>
      <c r="BU588">
        <f>(BH588-BG588)/(BH588-BS588)</f>
        <v>0</v>
      </c>
      <c r="BV588">
        <f>(BB588-BH588)/(BB588-BS588)</f>
        <v>0</v>
      </c>
      <c r="BW588">
        <f>(BH588-BG588)/(BH588-BA588)</f>
        <v>0</v>
      </c>
      <c r="BX588">
        <f>(BB588-BH588)/(BB588-BA588)</f>
        <v>0</v>
      </c>
      <c r="BY588">
        <f>(BU588*BS588/BG588)</f>
        <v>0</v>
      </c>
      <c r="BZ588">
        <f>(1-BY588)</f>
        <v>0</v>
      </c>
      <c r="DI588">
        <f>$B$11*EH588+$C$11*EI588+$F$11*ET588*(1-EW588)</f>
        <v>0</v>
      </c>
      <c r="DJ588">
        <f>DI588*DK588</f>
        <v>0</v>
      </c>
      <c r="DK588">
        <f>($B$11*$D$9+$C$11*$D$9+$F$11*((FG588+EY588)/MAX(FG588+EY588+FH588, 0.1)*$I$9+FH588/MAX(FG588+EY588+FH588, 0.1)*$J$9))/($B$11+$C$11+$F$11)</f>
        <v>0</v>
      </c>
      <c r="DL588">
        <f>($B$11*$K$9+$C$11*$K$9+$F$11*((FG588+EY588)/MAX(FG588+EY588+FH588, 0.1)*$P$9+FH588/MAX(FG588+EY588+FH588, 0.1)*$Q$9))/($B$11+$C$11+$F$11)</f>
        <v>0</v>
      </c>
      <c r="DM588">
        <v>5.36</v>
      </c>
      <c r="DN588">
        <v>0.5</v>
      </c>
      <c r="DO588" t="s">
        <v>440</v>
      </c>
      <c r="DP588">
        <v>2</v>
      </c>
      <c r="DQ588" t="b">
        <v>1</v>
      </c>
      <c r="DR588">
        <v>1758657051.814285</v>
      </c>
      <c r="DS588">
        <v>1430.73</v>
      </c>
      <c r="DT588">
        <v>1493.350714285714</v>
      </c>
      <c r="DU588">
        <v>24.32671071428572</v>
      </c>
      <c r="DV588">
        <v>21.38885714285714</v>
      </c>
      <c r="DW588">
        <v>1431.1325</v>
      </c>
      <c r="DX588">
        <v>24.172125</v>
      </c>
      <c r="DY588">
        <v>499.9985357142858</v>
      </c>
      <c r="DZ588">
        <v>90.37978571428572</v>
      </c>
      <c r="EA588">
        <v>0.03014876785714286</v>
      </c>
      <c r="EB588">
        <v>30.57178928571429</v>
      </c>
      <c r="EC588">
        <v>30.01422857142858</v>
      </c>
      <c r="ED588">
        <v>999.9000000000002</v>
      </c>
      <c r="EE588">
        <v>0</v>
      </c>
      <c r="EF588">
        <v>0</v>
      </c>
      <c r="EG588">
        <v>9998.592142857144</v>
      </c>
      <c r="EH588">
        <v>0</v>
      </c>
      <c r="EI588">
        <v>11.6912</v>
      </c>
      <c r="EJ588">
        <v>-62.62053928571428</v>
      </c>
      <c r="EK588">
        <v>1466.402857142857</v>
      </c>
      <c r="EL588">
        <v>1525.99</v>
      </c>
      <c r="EM588">
        <v>2.937858214285714</v>
      </c>
      <c r="EN588">
        <v>1493.350714285714</v>
      </c>
      <c r="EO588">
        <v>21.38885714285714</v>
      </c>
      <c r="EP588">
        <v>2.198643214285714</v>
      </c>
      <c r="EQ588">
        <v>1.933118928571429</v>
      </c>
      <c r="ER588">
        <v>18.95243214285714</v>
      </c>
      <c r="ES588">
        <v>16.90691071428571</v>
      </c>
      <c r="ET588">
        <v>2000.029285714285</v>
      </c>
      <c r="EU588">
        <v>0.9800002500000001</v>
      </c>
      <c r="EV588">
        <v>0.01999932499999999</v>
      </c>
      <c r="EW588">
        <v>0</v>
      </c>
      <c r="EX588">
        <v>997.6228571428572</v>
      </c>
      <c r="EY588">
        <v>5.00097</v>
      </c>
      <c r="EZ588">
        <v>20196.21785714286</v>
      </c>
      <c r="FA588">
        <v>16707.84285714286</v>
      </c>
      <c r="FB588">
        <v>40.93699999999999</v>
      </c>
      <c r="FC588">
        <v>41.25</v>
      </c>
      <c r="FD588">
        <v>40.82324999999999</v>
      </c>
      <c r="FE588">
        <v>40.84575</v>
      </c>
      <c r="FF588">
        <v>41.49775</v>
      </c>
      <c r="FG588">
        <v>1955.129285714286</v>
      </c>
      <c r="FH588">
        <v>39.9</v>
      </c>
      <c r="FI588">
        <v>0</v>
      </c>
      <c r="FJ588">
        <v>1758657060.6</v>
      </c>
      <c r="FK588">
        <v>0</v>
      </c>
      <c r="FL588">
        <v>997.5201999999999</v>
      </c>
      <c r="FM588">
        <v>-14.49984618165703</v>
      </c>
      <c r="FN588">
        <v>-295.6000004560316</v>
      </c>
      <c r="FO588">
        <v>20194.812</v>
      </c>
      <c r="FP588">
        <v>15</v>
      </c>
      <c r="FQ588">
        <v>0</v>
      </c>
      <c r="FR588" t="s">
        <v>441</v>
      </c>
      <c r="FS588">
        <v>1747247426.5</v>
      </c>
      <c r="FT588">
        <v>1747247420.5</v>
      </c>
      <c r="FU588">
        <v>0</v>
      </c>
      <c r="FV588">
        <v>1.027</v>
      </c>
      <c r="FW588">
        <v>0.031</v>
      </c>
      <c r="FX588">
        <v>0.02</v>
      </c>
      <c r="FY588">
        <v>0.05</v>
      </c>
      <c r="FZ588">
        <v>420</v>
      </c>
      <c r="GA588">
        <v>16</v>
      </c>
      <c r="GB588">
        <v>0.01</v>
      </c>
      <c r="GC588">
        <v>0.1</v>
      </c>
      <c r="GD588">
        <v>-62.5925475</v>
      </c>
      <c r="GE588">
        <v>-0.4908641651031149</v>
      </c>
      <c r="GF588">
        <v>0.1277345822154282</v>
      </c>
      <c r="GG588">
        <v>0</v>
      </c>
      <c r="GH588">
        <v>998.5494117647058</v>
      </c>
      <c r="GI588">
        <v>-15.71272725980131</v>
      </c>
      <c r="GJ588">
        <v>1.568953849987621</v>
      </c>
      <c r="GK588">
        <v>-1</v>
      </c>
      <c r="GL588">
        <v>2.95350975</v>
      </c>
      <c r="GM588">
        <v>-0.2557516322701724</v>
      </c>
      <c r="GN588">
        <v>0.02628962594708224</v>
      </c>
      <c r="GO588">
        <v>0</v>
      </c>
      <c r="GP588">
        <v>0</v>
      </c>
      <c r="GQ588">
        <v>2</v>
      </c>
      <c r="GR588" t="s">
        <v>482</v>
      </c>
      <c r="GS588">
        <v>3.13608</v>
      </c>
      <c r="GT588">
        <v>2.6905</v>
      </c>
      <c r="GU588">
        <v>0.217543</v>
      </c>
      <c r="GV588">
        <v>0.221052</v>
      </c>
      <c r="GW588">
        <v>0.10722</v>
      </c>
      <c r="GX588">
        <v>0.09698519999999999</v>
      </c>
      <c r="GY588">
        <v>24866.5</v>
      </c>
      <c r="GZ588">
        <v>24802.9</v>
      </c>
      <c r="HA588">
        <v>29544.2</v>
      </c>
      <c r="HB588">
        <v>29427.3</v>
      </c>
      <c r="HC588">
        <v>34848.4</v>
      </c>
      <c r="HD588">
        <v>35203.3</v>
      </c>
      <c r="HE588">
        <v>41573.8</v>
      </c>
      <c r="HF588">
        <v>41812.1</v>
      </c>
      <c r="HG588">
        <v>1.92502</v>
      </c>
      <c r="HH588">
        <v>1.87635</v>
      </c>
      <c r="HI588">
        <v>0.0878163</v>
      </c>
      <c r="HJ588">
        <v>0</v>
      </c>
      <c r="HK588">
        <v>28.5751</v>
      </c>
      <c r="HL588">
        <v>999.9</v>
      </c>
      <c r="HM588">
        <v>48.4</v>
      </c>
      <c r="HN588">
        <v>31.4</v>
      </c>
      <c r="HO588">
        <v>24.7156</v>
      </c>
      <c r="HP588">
        <v>61.845</v>
      </c>
      <c r="HQ588">
        <v>25.597</v>
      </c>
      <c r="HR588">
        <v>1</v>
      </c>
      <c r="HS588">
        <v>0.0786408</v>
      </c>
      <c r="HT588">
        <v>-0.405899</v>
      </c>
      <c r="HU588">
        <v>20.3385</v>
      </c>
      <c r="HV588">
        <v>5.21684</v>
      </c>
      <c r="HW588">
        <v>12.0134</v>
      </c>
      <c r="HX588">
        <v>4.98825</v>
      </c>
      <c r="HY588">
        <v>3.28785</v>
      </c>
      <c r="HZ588">
        <v>9999</v>
      </c>
      <c r="IA588">
        <v>9999</v>
      </c>
      <c r="IB588">
        <v>9999</v>
      </c>
      <c r="IC588">
        <v>999.9</v>
      </c>
      <c r="ID588">
        <v>1.86756</v>
      </c>
      <c r="IE588">
        <v>1.86671</v>
      </c>
      <c r="IF588">
        <v>1.86602</v>
      </c>
      <c r="IG588">
        <v>1.866</v>
      </c>
      <c r="IH588">
        <v>1.86788</v>
      </c>
      <c r="II588">
        <v>1.87027</v>
      </c>
      <c r="IJ588">
        <v>1.86892</v>
      </c>
      <c r="IK588">
        <v>1.87043</v>
      </c>
      <c r="IL588">
        <v>0</v>
      </c>
      <c r="IM588">
        <v>0</v>
      </c>
      <c r="IN588">
        <v>0</v>
      </c>
      <c r="IO588">
        <v>0</v>
      </c>
      <c r="IP588" t="s">
        <v>443</v>
      </c>
      <c r="IQ588" t="s">
        <v>444</v>
      </c>
      <c r="IR588" t="s">
        <v>445</v>
      </c>
      <c r="IS588" t="s">
        <v>445</v>
      </c>
      <c r="IT588" t="s">
        <v>445</v>
      </c>
      <c r="IU588" t="s">
        <v>445</v>
      </c>
      <c r="IV588">
        <v>0</v>
      </c>
      <c r="IW588">
        <v>100</v>
      </c>
      <c r="IX588">
        <v>100</v>
      </c>
      <c r="IY588">
        <v>-0.43</v>
      </c>
      <c r="IZ588">
        <v>0.1545</v>
      </c>
      <c r="JA588">
        <v>0.1520806729546384</v>
      </c>
      <c r="JB588">
        <v>0.0003178419753343253</v>
      </c>
      <c r="JC588">
        <v>-6.012475575984678E-07</v>
      </c>
      <c r="JD588">
        <v>7.594320938325871E-11</v>
      </c>
      <c r="JE588">
        <v>-0.06537213769188976</v>
      </c>
      <c r="JF588">
        <v>-0.002779077146552394</v>
      </c>
      <c r="JG588">
        <v>0.0007843295920201409</v>
      </c>
      <c r="JH588">
        <v>-1.211717912536145E-05</v>
      </c>
      <c r="JI588">
        <v>4</v>
      </c>
      <c r="JJ588">
        <v>2338</v>
      </c>
      <c r="JK588">
        <v>1</v>
      </c>
      <c r="JL588">
        <v>27</v>
      </c>
      <c r="JM588">
        <v>190160.6</v>
      </c>
      <c r="JN588">
        <v>190160.7</v>
      </c>
      <c r="JO588">
        <v>2.92114</v>
      </c>
      <c r="JP588">
        <v>2.22412</v>
      </c>
      <c r="JQ588">
        <v>1.39648</v>
      </c>
      <c r="JR588">
        <v>2.35107</v>
      </c>
      <c r="JS588">
        <v>1.49536</v>
      </c>
      <c r="JT588">
        <v>2.71362</v>
      </c>
      <c r="JU588">
        <v>36.4814</v>
      </c>
      <c r="JV588">
        <v>24.07</v>
      </c>
      <c r="JW588">
        <v>18</v>
      </c>
      <c r="JX588">
        <v>489.326</v>
      </c>
      <c r="JY588">
        <v>448.692</v>
      </c>
      <c r="JZ588">
        <v>28.8107</v>
      </c>
      <c r="KA588">
        <v>28.5977</v>
      </c>
      <c r="KB588">
        <v>30.0004</v>
      </c>
      <c r="KC588">
        <v>28.3943</v>
      </c>
      <c r="KD588">
        <v>28.3235</v>
      </c>
      <c r="KE588">
        <v>58.4856</v>
      </c>
      <c r="KF588">
        <v>20.1127</v>
      </c>
      <c r="KG588">
        <v>54.2215</v>
      </c>
      <c r="KH588">
        <v>28.8116</v>
      </c>
      <c r="KI588">
        <v>1536.45</v>
      </c>
      <c r="KJ588">
        <v>21.4178</v>
      </c>
      <c r="KK588">
        <v>100.972</v>
      </c>
      <c r="KL588">
        <v>100.54</v>
      </c>
    </row>
    <row r="589" spans="1:298">
      <c r="A589">
        <v>573</v>
      </c>
      <c r="B589">
        <v>1758657064.6</v>
      </c>
      <c r="C589">
        <v>15438.59999990463</v>
      </c>
      <c r="D589" t="s">
        <v>1595</v>
      </c>
      <c r="E589" t="s">
        <v>1596</v>
      </c>
      <c r="F589">
        <v>5</v>
      </c>
      <c r="G589" t="s">
        <v>1412</v>
      </c>
      <c r="H589" t="s">
        <v>437</v>
      </c>
      <c r="I589" t="s">
        <v>438</v>
      </c>
      <c r="J589">
        <v>1758657057.1</v>
      </c>
      <c r="K589">
        <f>(L589)/1000</f>
        <v>0</v>
      </c>
      <c r="L589">
        <f>IF(DQ589, AO589, AI589)</f>
        <v>0</v>
      </c>
      <c r="M589">
        <f>IF(DQ589, AJ589, AH589)</f>
        <v>0</v>
      </c>
      <c r="N589">
        <f>DS589 - IF(AV589&gt;1, M589*DM589*100.0/(AX589), 0)</f>
        <v>0</v>
      </c>
      <c r="O589">
        <f>((U589-K589/2)*N589-M589)/(U589+K589/2)</f>
        <v>0</v>
      </c>
      <c r="P589">
        <f>O589*(DZ589+EA589)/1000.0</f>
        <v>0</v>
      </c>
      <c r="Q589">
        <f>(DS589 - IF(AV589&gt;1, M589*DM589*100.0/(AX589), 0))*(DZ589+EA589)/1000.0</f>
        <v>0</v>
      </c>
      <c r="R589">
        <f>2.0/((1/T589-1/S589)+SIGN(T589)*SQRT((1/T589-1/S589)*(1/T589-1/S589) + 4*DN589/((DN589+1)*(DN589+1))*(2*1/T589*1/S589-1/S589*1/S589)))</f>
        <v>0</v>
      </c>
      <c r="S589">
        <f>IF(LEFT(DO589,1)&lt;&gt;"0",IF(LEFT(DO589,1)="1",3.0,DP589),$D$5+$E$5*(EG589*DZ589/($K$5*1000))+$F$5*(EG589*DZ589/($K$5*1000))*MAX(MIN(DM589,$J$5),$I$5)*MAX(MIN(DM589,$J$5),$I$5)+$G$5*MAX(MIN(DM589,$J$5),$I$5)*(EG589*DZ589/($K$5*1000))+$H$5*(EG589*DZ589/($K$5*1000))*(EG589*DZ589/($K$5*1000)))</f>
        <v>0</v>
      </c>
      <c r="T589">
        <f>K589*(1000-(1000*0.61365*exp(17.502*X589/(240.97+X589))/(DZ589+EA589)+DU589)/2)/(1000*0.61365*exp(17.502*X589/(240.97+X589))/(DZ589+EA589)-DU589)</f>
        <v>0</v>
      </c>
      <c r="U589">
        <f>1/((DN589+1)/(R589/1.6)+1/(S589/1.37)) + DN589/((DN589+1)/(R589/1.6) + DN589/(S589/1.37))</f>
        <v>0</v>
      </c>
      <c r="V589">
        <f>(DI589*DL589)</f>
        <v>0</v>
      </c>
      <c r="W589">
        <f>(EB589+(V589+2*0.95*5.67E-8*(((EB589+$B$7)+273)^4-(EB589+273)^4)-44100*K589)/(1.84*29.3*S589+8*0.95*5.67E-8*(EB589+273)^3))</f>
        <v>0</v>
      </c>
      <c r="X589">
        <f>($C$7*EC589+$D$7*ED589+$E$7*W589)</f>
        <v>0</v>
      </c>
      <c r="Y589">
        <f>0.61365*exp(17.502*X589/(240.97+X589))</f>
        <v>0</v>
      </c>
      <c r="Z589">
        <f>(AA589/AB589*100)</f>
        <v>0</v>
      </c>
      <c r="AA589">
        <f>DU589*(DZ589+EA589)/1000</f>
        <v>0</v>
      </c>
      <c r="AB589">
        <f>0.61365*exp(17.502*EB589/(240.97+EB589))</f>
        <v>0</v>
      </c>
      <c r="AC589">
        <f>(Y589-DU589*(DZ589+EA589)/1000)</f>
        <v>0</v>
      </c>
      <c r="AD589">
        <f>(-K589*44100)</f>
        <v>0</v>
      </c>
      <c r="AE589">
        <f>2*29.3*S589*0.92*(EB589-X589)</f>
        <v>0</v>
      </c>
      <c r="AF589">
        <f>2*0.95*5.67E-8*(((EB589+$B$7)+273)^4-(X589+273)^4)</f>
        <v>0</v>
      </c>
      <c r="AG589">
        <f>V589+AF589+AD589+AE589</f>
        <v>0</v>
      </c>
      <c r="AH589">
        <f>DY589*AV589*(DT589-DS589*(1000-AV589*DV589)/(1000-AV589*DU589))/(100*DM589)</f>
        <v>0</v>
      </c>
      <c r="AI589">
        <f>1000*DY589*AV589*(DU589-DV589)/(100*DM589*(1000-AV589*DU589))</f>
        <v>0</v>
      </c>
      <c r="AJ589">
        <f>(AK589 - AL589 - DZ589*1E3/(8.314*(EB589+273.15)) * AN589/DY589 * AM589) * DY589/(100*DM589) * (1000 - DV589)/1000</f>
        <v>0</v>
      </c>
      <c r="AK589">
        <v>1559.3743623541</v>
      </c>
      <c r="AL589">
        <v>1508.408303030303</v>
      </c>
      <c r="AM589">
        <v>3.418741371335138</v>
      </c>
      <c r="AN589">
        <v>64.96185093379182</v>
      </c>
      <c r="AO589">
        <f>(AQ589 - AP589 + DZ589*1E3/(8.314*(EB589+273.15)) * AS589/DY589 * AR589) * DY589/(100*DM589) * 1000/(1000 - AQ589)</f>
        <v>0</v>
      </c>
      <c r="AP589">
        <v>21.45681969084719</v>
      </c>
      <c r="AQ589">
        <v>24.31983212121212</v>
      </c>
      <c r="AR589">
        <v>-1.091786794747687E-05</v>
      </c>
      <c r="AS589">
        <v>107.1775153864374</v>
      </c>
      <c r="AT589">
        <v>0</v>
      </c>
      <c r="AU589">
        <v>0</v>
      </c>
      <c r="AV589">
        <f>IF(AT589*$H$13&gt;=AX589,1.0,(AX589/(AX589-AT589*$H$13)))</f>
        <v>0</v>
      </c>
      <c r="AW589">
        <f>(AV589-1)*100</f>
        <v>0</v>
      </c>
      <c r="AX589">
        <f>MAX(0,($B$13+$C$13*EG589)/(1+$D$13*EG589)*DZ589/(EB589+273)*$E$13)</f>
        <v>0</v>
      </c>
      <c r="AY589" t="s">
        <v>439</v>
      </c>
      <c r="AZ589" t="s">
        <v>439</v>
      </c>
      <c r="BA589">
        <v>0</v>
      </c>
      <c r="BB589">
        <v>0</v>
      </c>
      <c r="BC589">
        <f>1-BA589/BB589</f>
        <v>0</v>
      </c>
      <c r="BD589">
        <v>0</v>
      </c>
      <c r="BE589" t="s">
        <v>439</v>
      </c>
      <c r="BF589" t="s">
        <v>439</v>
      </c>
      <c r="BG589">
        <v>0</v>
      </c>
      <c r="BH589">
        <v>0</v>
      </c>
      <c r="BI589">
        <f>1-BG589/BH589</f>
        <v>0</v>
      </c>
      <c r="BJ589">
        <v>0.5</v>
      </c>
      <c r="BK589">
        <f>DJ589</f>
        <v>0</v>
      </c>
      <c r="BL589">
        <f>M589</f>
        <v>0</v>
      </c>
      <c r="BM589">
        <f>BI589*BJ589*BK589</f>
        <v>0</v>
      </c>
      <c r="BN589">
        <f>(BL589-BD589)/BK589</f>
        <v>0</v>
      </c>
      <c r="BO589">
        <f>(BB589-BH589)/BH589</f>
        <v>0</v>
      </c>
      <c r="BP589">
        <f>BA589/(BC589+BA589/BH589)</f>
        <v>0</v>
      </c>
      <c r="BQ589" t="s">
        <v>439</v>
      </c>
      <c r="BR589">
        <v>0</v>
      </c>
      <c r="BS589">
        <f>IF(BR589&lt;&gt;0, BR589, BP589)</f>
        <v>0</v>
      </c>
      <c r="BT589">
        <f>1-BS589/BH589</f>
        <v>0</v>
      </c>
      <c r="BU589">
        <f>(BH589-BG589)/(BH589-BS589)</f>
        <v>0</v>
      </c>
      <c r="BV589">
        <f>(BB589-BH589)/(BB589-BS589)</f>
        <v>0</v>
      </c>
      <c r="BW589">
        <f>(BH589-BG589)/(BH589-BA589)</f>
        <v>0</v>
      </c>
      <c r="BX589">
        <f>(BB589-BH589)/(BB589-BA589)</f>
        <v>0</v>
      </c>
      <c r="BY589">
        <f>(BU589*BS589/BG589)</f>
        <v>0</v>
      </c>
      <c r="BZ589">
        <f>(1-BY589)</f>
        <v>0</v>
      </c>
      <c r="DI589">
        <f>$B$11*EH589+$C$11*EI589+$F$11*ET589*(1-EW589)</f>
        <v>0</v>
      </c>
      <c r="DJ589">
        <f>DI589*DK589</f>
        <v>0</v>
      </c>
      <c r="DK589">
        <f>($B$11*$D$9+$C$11*$D$9+$F$11*((FG589+EY589)/MAX(FG589+EY589+FH589, 0.1)*$I$9+FH589/MAX(FG589+EY589+FH589, 0.1)*$J$9))/($B$11+$C$11+$F$11)</f>
        <v>0</v>
      </c>
      <c r="DL589">
        <f>($B$11*$K$9+$C$11*$K$9+$F$11*((FG589+EY589)/MAX(FG589+EY589+FH589, 0.1)*$P$9+FH589/MAX(FG589+EY589+FH589, 0.1)*$Q$9))/($B$11+$C$11+$F$11)</f>
        <v>0</v>
      </c>
      <c r="DM589">
        <v>5.36</v>
      </c>
      <c r="DN589">
        <v>0.5</v>
      </c>
      <c r="DO589" t="s">
        <v>440</v>
      </c>
      <c r="DP589">
        <v>2</v>
      </c>
      <c r="DQ589" t="b">
        <v>1</v>
      </c>
      <c r="DR589">
        <v>1758657057.1</v>
      </c>
      <c r="DS589">
        <v>1448.375185185185</v>
      </c>
      <c r="DT589">
        <v>1511.047037037037</v>
      </c>
      <c r="DU589">
        <v>24.32511851851851</v>
      </c>
      <c r="DV589">
        <v>21.4202962962963</v>
      </c>
      <c r="DW589">
        <v>1448.793703703704</v>
      </c>
      <c r="DX589">
        <v>24.17053703703703</v>
      </c>
      <c r="DY589">
        <v>499.9777777777778</v>
      </c>
      <c r="DZ589">
        <v>90.37895555555555</v>
      </c>
      <c r="EA589">
        <v>0.03025040000000001</v>
      </c>
      <c r="EB589">
        <v>30.56678148148148</v>
      </c>
      <c r="EC589">
        <v>30.01141111111111</v>
      </c>
      <c r="ED589">
        <v>999.9000000000001</v>
      </c>
      <c r="EE589">
        <v>0</v>
      </c>
      <c r="EF589">
        <v>0</v>
      </c>
      <c r="EG589">
        <v>9998.404444444444</v>
      </c>
      <c r="EH589">
        <v>0</v>
      </c>
      <c r="EI589">
        <v>11.6912</v>
      </c>
      <c r="EJ589">
        <v>-62.67183333333332</v>
      </c>
      <c r="EK589">
        <v>1484.485185185185</v>
      </c>
      <c r="EL589">
        <v>1544.122592592593</v>
      </c>
      <c r="EM589">
        <v>2.904819629629629</v>
      </c>
      <c r="EN589">
        <v>1511.047037037037</v>
      </c>
      <c r="EO589">
        <v>21.4202962962963</v>
      </c>
      <c r="EP589">
        <v>2.198478148148148</v>
      </c>
      <c r="EQ589">
        <v>1.935943333333333</v>
      </c>
      <c r="ER589">
        <v>18.95123333333333</v>
      </c>
      <c r="ES589">
        <v>16.92993333333333</v>
      </c>
      <c r="ET589">
        <v>2000.028888888888</v>
      </c>
      <c r="EU589">
        <v>0.9800003333333335</v>
      </c>
      <c r="EV589">
        <v>0.01999924444444444</v>
      </c>
      <c r="EW589">
        <v>0</v>
      </c>
      <c r="EX589">
        <v>996.3258148148149</v>
      </c>
      <c r="EY589">
        <v>5.00097</v>
      </c>
      <c r="EZ589">
        <v>20169.9962962963</v>
      </c>
      <c r="FA589">
        <v>16707.82962962963</v>
      </c>
      <c r="FB589">
        <v>40.93699999999999</v>
      </c>
      <c r="FC589">
        <v>41.25</v>
      </c>
      <c r="FD589">
        <v>40.82833333333333</v>
      </c>
      <c r="FE589">
        <v>40.86566666666667</v>
      </c>
      <c r="FF589">
        <v>41.5</v>
      </c>
      <c r="FG589">
        <v>1955.128888888889</v>
      </c>
      <c r="FH589">
        <v>39.9</v>
      </c>
      <c r="FI589">
        <v>0</v>
      </c>
      <c r="FJ589">
        <v>1758657066</v>
      </c>
      <c r="FK589">
        <v>0</v>
      </c>
      <c r="FL589">
        <v>996.2816923076924</v>
      </c>
      <c r="FM589">
        <v>-15.38748717205332</v>
      </c>
      <c r="FN589">
        <v>-303.4222218238602</v>
      </c>
      <c r="FO589">
        <v>20169.51923076923</v>
      </c>
      <c r="FP589">
        <v>15</v>
      </c>
      <c r="FQ589">
        <v>0</v>
      </c>
      <c r="FR589" t="s">
        <v>441</v>
      </c>
      <c r="FS589">
        <v>1747247426.5</v>
      </c>
      <c r="FT589">
        <v>1747247420.5</v>
      </c>
      <c r="FU589">
        <v>0</v>
      </c>
      <c r="FV589">
        <v>1.027</v>
      </c>
      <c r="FW589">
        <v>0.031</v>
      </c>
      <c r="FX589">
        <v>0.02</v>
      </c>
      <c r="FY589">
        <v>0.05</v>
      </c>
      <c r="FZ589">
        <v>420</v>
      </c>
      <c r="GA589">
        <v>16</v>
      </c>
      <c r="GB589">
        <v>0.01</v>
      </c>
      <c r="GC589">
        <v>0.1</v>
      </c>
      <c r="GD589">
        <v>-62.64550487804878</v>
      </c>
      <c r="GE589">
        <v>-0.7447505226481916</v>
      </c>
      <c r="GF589">
        <v>0.1323050686697859</v>
      </c>
      <c r="GG589">
        <v>0</v>
      </c>
      <c r="GH589">
        <v>997.1649411764706</v>
      </c>
      <c r="GI589">
        <v>-14.77964859437244</v>
      </c>
      <c r="GJ589">
        <v>1.475256865792941</v>
      </c>
      <c r="GK589">
        <v>-1</v>
      </c>
      <c r="GL589">
        <v>2.92496512195122</v>
      </c>
      <c r="GM589">
        <v>-0.3655768641114977</v>
      </c>
      <c r="GN589">
        <v>0.03722732297929357</v>
      </c>
      <c r="GO589">
        <v>0</v>
      </c>
      <c r="GP589">
        <v>0</v>
      </c>
      <c r="GQ589">
        <v>2</v>
      </c>
      <c r="GR589" t="s">
        <v>482</v>
      </c>
      <c r="GS589">
        <v>3.13586</v>
      </c>
      <c r="GT589">
        <v>2.69072</v>
      </c>
      <c r="GU589">
        <v>0.219056</v>
      </c>
      <c r="GV589">
        <v>0.222528</v>
      </c>
      <c r="GW589">
        <v>0.107212</v>
      </c>
      <c r="GX589">
        <v>0.09706040000000001</v>
      </c>
      <c r="GY589">
        <v>24818.6</v>
      </c>
      <c r="GZ589">
        <v>24755.7</v>
      </c>
      <c r="HA589">
        <v>29544.4</v>
      </c>
      <c r="HB589">
        <v>29427.2</v>
      </c>
      <c r="HC589">
        <v>34849</v>
      </c>
      <c r="HD589">
        <v>35200.3</v>
      </c>
      <c r="HE589">
        <v>41574.1</v>
      </c>
      <c r="HF589">
        <v>41812</v>
      </c>
      <c r="HG589">
        <v>1.92475</v>
      </c>
      <c r="HH589">
        <v>1.87658</v>
      </c>
      <c r="HI589">
        <v>0.0887178</v>
      </c>
      <c r="HJ589">
        <v>0</v>
      </c>
      <c r="HK589">
        <v>28.5755</v>
      </c>
      <c r="HL589">
        <v>999.9</v>
      </c>
      <c r="HM589">
        <v>48.5</v>
      </c>
      <c r="HN589">
        <v>31.4</v>
      </c>
      <c r="HO589">
        <v>24.769</v>
      </c>
      <c r="HP589">
        <v>61.975</v>
      </c>
      <c r="HQ589">
        <v>25.7692</v>
      </c>
      <c r="HR589">
        <v>1</v>
      </c>
      <c r="HS589">
        <v>0.078999</v>
      </c>
      <c r="HT589">
        <v>-0.431827</v>
      </c>
      <c r="HU589">
        <v>20.3383</v>
      </c>
      <c r="HV589">
        <v>5.21669</v>
      </c>
      <c r="HW589">
        <v>12.0123</v>
      </c>
      <c r="HX589">
        <v>4.988</v>
      </c>
      <c r="HY589">
        <v>3.28785</v>
      </c>
      <c r="HZ589">
        <v>9999</v>
      </c>
      <c r="IA589">
        <v>9999</v>
      </c>
      <c r="IB589">
        <v>9999</v>
      </c>
      <c r="IC589">
        <v>999.9</v>
      </c>
      <c r="ID589">
        <v>1.86759</v>
      </c>
      <c r="IE589">
        <v>1.86672</v>
      </c>
      <c r="IF589">
        <v>1.86602</v>
      </c>
      <c r="IG589">
        <v>1.866</v>
      </c>
      <c r="IH589">
        <v>1.86788</v>
      </c>
      <c r="II589">
        <v>1.87027</v>
      </c>
      <c r="IJ589">
        <v>1.86891</v>
      </c>
      <c r="IK589">
        <v>1.87042</v>
      </c>
      <c r="IL589">
        <v>0</v>
      </c>
      <c r="IM589">
        <v>0</v>
      </c>
      <c r="IN589">
        <v>0</v>
      </c>
      <c r="IO589">
        <v>0</v>
      </c>
      <c r="IP589" t="s">
        <v>443</v>
      </c>
      <c r="IQ589" t="s">
        <v>444</v>
      </c>
      <c r="IR589" t="s">
        <v>445</v>
      </c>
      <c r="IS589" t="s">
        <v>445</v>
      </c>
      <c r="IT589" t="s">
        <v>445</v>
      </c>
      <c r="IU589" t="s">
        <v>445</v>
      </c>
      <c r="IV589">
        <v>0</v>
      </c>
      <c r="IW589">
        <v>100</v>
      </c>
      <c r="IX589">
        <v>100</v>
      </c>
      <c r="IY589">
        <v>-0.44</v>
      </c>
      <c r="IZ589">
        <v>0.1544</v>
      </c>
      <c r="JA589">
        <v>0.1520806729546384</v>
      </c>
      <c r="JB589">
        <v>0.0003178419753343253</v>
      </c>
      <c r="JC589">
        <v>-6.012475575984678E-07</v>
      </c>
      <c r="JD589">
        <v>7.594320938325871E-11</v>
      </c>
      <c r="JE589">
        <v>-0.06537213769188976</v>
      </c>
      <c r="JF589">
        <v>-0.002779077146552394</v>
      </c>
      <c r="JG589">
        <v>0.0007843295920201409</v>
      </c>
      <c r="JH589">
        <v>-1.211717912536145E-05</v>
      </c>
      <c r="JI589">
        <v>4</v>
      </c>
      <c r="JJ589">
        <v>2338</v>
      </c>
      <c r="JK589">
        <v>1</v>
      </c>
      <c r="JL589">
        <v>27</v>
      </c>
      <c r="JM589">
        <v>190160.6</v>
      </c>
      <c r="JN589">
        <v>190160.7</v>
      </c>
      <c r="JO589">
        <v>2.94434</v>
      </c>
      <c r="JP589">
        <v>2.23755</v>
      </c>
      <c r="JQ589">
        <v>1.39648</v>
      </c>
      <c r="JR589">
        <v>2.34985</v>
      </c>
      <c r="JS589">
        <v>1.49536</v>
      </c>
      <c r="JT589">
        <v>2.54272</v>
      </c>
      <c r="JU589">
        <v>36.4814</v>
      </c>
      <c r="JV589">
        <v>24.0525</v>
      </c>
      <c r="JW589">
        <v>18</v>
      </c>
      <c r="JX589">
        <v>489.177</v>
      </c>
      <c r="JY589">
        <v>448.851</v>
      </c>
      <c r="JZ589">
        <v>28.805</v>
      </c>
      <c r="KA589">
        <v>28.6009</v>
      </c>
      <c r="KB589">
        <v>30.0003</v>
      </c>
      <c r="KC589">
        <v>28.3973</v>
      </c>
      <c r="KD589">
        <v>28.3259</v>
      </c>
      <c r="KE589">
        <v>59.0173</v>
      </c>
      <c r="KF589">
        <v>20.1127</v>
      </c>
      <c r="KG589">
        <v>54.5954</v>
      </c>
      <c r="KH589">
        <v>28.7938</v>
      </c>
      <c r="KI589">
        <v>1556.48</v>
      </c>
      <c r="KJ589">
        <v>21.4567</v>
      </c>
      <c r="KK589">
        <v>100.973</v>
      </c>
      <c r="KL589">
        <v>100.539</v>
      </c>
    </row>
    <row r="590" spans="1:298">
      <c r="A590">
        <v>574</v>
      </c>
      <c r="B590">
        <v>1758657069.6</v>
      </c>
      <c r="C590">
        <v>15443.59999990463</v>
      </c>
      <c r="D590" t="s">
        <v>1597</v>
      </c>
      <c r="E590" t="s">
        <v>1598</v>
      </c>
      <c r="F590">
        <v>5</v>
      </c>
      <c r="G590" t="s">
        <v>1412</v>
      </c>
      <c r="H590" t="s">
        <v>437</v>
      </c>
      <c r="I590" t="s">
        <v>438</v>
      </c>
      <c r="J590">
        <v>1758657061.814285</v>
      </c>
      <c r="K590">
        <f>(L590)/1000</f>
        <v>0</v>
      </c>
      <c r="L590">
        <f>IF(DQ590, AO590, AI590)</f>
        <v>0</v>
      </c>
      <c r="M590">
        <f>IF(DQ590, AJ590, AH590)</f>
        <v>0</v>
      </c>
      <c r="N590">
        <f>DS590 - IF(AV590&gt;1, M590*DM590*100.0/(AX590), 0)</f>
        <v>0</v>
      </c>
      <c r="O590">
        <f>((U590-K590/2)*N590-M590)/(U590+K590/2)</f>
        <v>0</v>
      </c>
      <c r="P590">
        <f>O590*(DZ590+EA590)/1000.0</f>
        <v>0</v>
      </c>
      <c r="Q590">
        <f>(DS590 - IF(AV590&gt;1, M590*DM590*100.0/(AX590), 0))*(DZ590+EA590)/1000.0</f>
        <v>0</v>
      </c>
      <c r="R590">
        <f>2.0/((1/T590-1/S590)+SIGN(T590)*SQRT((1/T590-1/S590)*(1/T590-1/S590) + 4*DN590/((DN590+1)*(DN590+1))*(2*1/T590*1/S590-1/S590*1/S590)))</f>
        <v>0</v>
      </c>
      <c r="S590">
        <f>IF(LEFT(DO590,1)&lt;&gt;"0",IF(LEFT(DO590,1)="1",3.0,DP590),$D$5+$E$5*(EG590*DZ590/($K$5*1000))+$F$5*(EG590*DZ590/($K$5*1000))*MAX(MIN(DM590,$J$5),$I$5)*MAX(MIN(DM590,$J$5),$I$5)+$G$5*MAX(MIN(DM590,$J$5),$I$5)*(EG590*DZ590/($K$5*1000))+$H$5*(EG590*DZ590/($K$5*1000))*(EG590*DZ590/($K$5*1000)))</f>
        <v>0</v>
      </c>
      <c r="T590">
        <f>K590*(1000-(1000*0.61365*exp(17.502*X590/(240.97+X590))/(DZ590+EA590)+DU590)/2)/(1000*0.61365*exp(17.502*X590/(240.97+X590))/(DZ590+EA590)-DU590)</f>
        <v>0</v>
      </c>
      <c r="U590">
        <f>1/((DN590+1)/(R590/1.6)+1/(S590/1.37)) + DN590/((DN590+1)/(R590/1.6) + DN590/(S590/1.37))</f>
        <v>0</v>
      </c>
      <c r="V590">
        <f>(DI590*DL590)</f>
        <v>0</v>
      </c>
      <c r="W590">
        <f>(EB590+(V590+2*0.95*5.67E-8*(((EB590+$B$7)+273)^4-(EB590+273)^4)-44100*K590)/(1.84*29.3*S590+8*0.95*5.67E-8*(EB590+273)^3))</f>
        <v>0</v>
      </c>
      <c r="X590">
        <f>($C$7*EC590+$D$7*ED590+$E$7*W590)</f>
        <v>0</v>
      </c>
      <c r="Y590">
        <f>0.61365*exp(17.502*X590/(240.97+X590))</f>
        <v>0</v>
      </c>
      <c r="Z590">
        <f>(AA590/AB590*100)</f>
        <v>0</v>
      </c>
      <c r="AA590">
        <f>DU590*(DZ590+EA590)/1000</f>
        <v>0</v>
      </c>
      <c r="AB590">
        <f>0.61365*exp(17.502*EB590/(240.97+EB590))</f>
        <v>0</v>
      </c>
      <c r="AC590">
        <f>(Y590-DU590*(DZ590+EA590)/1000)</f>
        <v>0</v>
      </c>
      <c r="AD590">
        <f>(-K590*44100)</f>
        <v>0</v>
      </c>
      <c r="AE590">
        <f>2*29.3*S590*0.92*(EB590-X590)</f>
        <v>0</v>
      </c>
      <c r="AF590">
        <f>2*0.95*5.67E-8*(((EB590+$B$7)+273)^4-(X590+273)^4)</f>
        <v>0</v>
      </c>
      <c r="AG590">
        <f>V590+AF590+AD590+AE590</f>
        <v>0</v>
      </c>
      <c r="AH590">
        <f>DY590*AV590*(DT590-DS590*(1000-AV590*DV590)/(1000-AV590*DU590))/(100*DM590)</f>
        <v>0</v>
      </c>
      <c r="AI590">
        <f>1000*DY590*AV590*(DU590-DV590)/(100*DM590*(1000-AV590*DU590))</f>
        <v>0</v>
      </c>
      <c r="AJ590">
        <f>(AK590 - AL590 - DZ590*1E3/(8.314*(EB590+273.15)) * AN590/DY590 * AM590) * DY590/(100*DM590) * (1000 - DV590)/1000</f>
        <v>0</v>
      </c>
      <c r="AK590">
        <v>1576.530990141688</v>
      </c>
      <c r="AL590">
        <v>1525.680424242424</v>
      </c>
      <c r="AM590">
        <v>3.462510604304798</v>
      </c>
      <c r="AN590">
        <v>64.96185093379182</v>
      </c>
      <c r="AO590">
        <f>(AQ590 - AP590 + DZ590*1E3/(8.314*(EB590+273.15)) * AS590/DY590 * AR590) * DY590/(100*DM590) * 1000/(1000 - AQ590)</f>
        <v>0</v>
      </c>
      <c r="AP590">
        <v>21.47603870252803</v>
      </c>
      <c r="AQ590">
        <v>24.31040303030302</v>
      </c>
      <c r="AR590">
        <v>-0.0001399923090639081</v>
      </c>
      <c r="AS590">
        <v>107.1775153864374</v>
      </c>
      <c r="AT590">
        <v>0</v>
      </c>
      <c r="AU590">
        <v>0</v>
      </c>
      <c r="AV590">
        <f>IF(AT590*$H$13&gt;=AX590,1.0,(AX590/(AX590-AT590*$H$13)))</f>
        <v>0</v>
      </c>
      <c r="AW590">
        <f>(AV590-1)*100</f>
        <v>0</v>
      </c>
      <c r="AX590">
        <f>MAX(0,($B$13+$C$13*EG590)/(1+$D$13*EG590)*DZ590/(EB590+273)*$E$13)</f>
        <v>0</v>
      </c>
      <c r="AY590" t="s">
        <v>439</v>
      </c>
      <c r="AZ590" t="s">
        <v>439</v>
      </c>
      <c r="BA590">
        <v>0</v>
      </c>
      <c r="BB590">
        <v>0</v>
      </c>
      <c r="BC590">
        <f>1-BA590/BB590</f>
        <v>0</v>
      </c>
      <c r="BD590">
        <v>0</v>
      </c>
      <c r="BE590" t="s">
        <v>439</v>
      </c>
      <c r="BF590" t="s">
        <v>439</v>
      </c>
      <c r="BG590">
        <v>0</v>
      </c>
      <c r="BH590">
        <v>0</v>
      </c>
      <c r="BI590">
        <f>1-BG590/BH590</f>
        <v>0</v>
      </c>
      <c r="BJ590">
        <v>0.5</v>
      </c>
      <c r="BK590">
        <f>DJ590</f>
        <v>0</v>
      </c>
      <c r="BL590">
        <f>M590</f>
        <v>0</v>
      </c>
      <c r="BM590">
        <f>BI590*BJ590*BK590</f>
        <v>0</v>
      </c>
      <c r="BN590">
        <f>(BL590-BD590)/BK590</f>
        <v>0</v>
      </c>
      <c r="BO590">
        <f>(BB590-BH590)/BH590</f>
        <v>0</v>
      </c>
      <c r="BP590">
        <f>BA590/(BC590+BA590/BH590)</f>
        <v>0</v>
      </c>
      <c r="BQ590" t="s">
        <v>439</v>
      </c>
      <c r="BR590">
        <v>0</v>
      </c>
      <c r="BS590">
        <f>IF(BR590&lt;&gt;0, BR590, BP590)</f>
        <v>0</v>
      </c>
      <c r="BT590">
        <f>1-BS590/BH590</f>
        <v>0</v>
      </c>
      <c r="BU590">
        <f>(BH590-BG590)/(BH590-BS590)</f>
        <v>0</v>
      </c>
      <c r="BV590">
        <f>(BB590-BH590)/(BB590-BS590)</f>
        <v>0</v>
      </c>
      <c r="BW590">
        <f>(BH590-BG590)/(BH590-BA590)</f>
        <v>0</v>
      </c>
      <c r="BX590">
        <f>(BB590-BH590)/(BB590-BA590)</f>
        <v>0</v>
      </c>
      <c r="BY590">
        <f>(BU590*BS590/BG590)</f>
        <v>0</v>
      </c>
      <c r="BZ590">
        <f>(1-BY590)</f>
        <v>0</v>
      </c>
      <c r="DI590">
        <f>$B$11*EH590+$C$11*EI590+$F$11*ET590*(1-EW590)</f>
        <v>0</v>
      </c>
      <c r="DJ590">
        <f>DI590*DK590</f>
        <v>0</v>
      </c>
      <c r="DK590">
        <f>($B$11*$D$9+$C$11*$D$9+$F$11*((FG590+EY590)/MAX(FG590+EY590+FH590, 0.1)*$I$9+FH590/MAX(FG590+EY590+FH590, 0.1)*$J$9))/($B$11+$C$11+$F$11)</f>
        <v>0</v>
      </c>
      <c r="DL590">
        <f>($B$11*$K$9+$C$11*$K$9+$F$11*((FG590+EY590)/MAX(FG590+EY590+FH590, 0.1)*$P$9+FH590/MAX(FG590+EY590+FH590, 0.1)*$Q$9))/($B$11+$C$11+$F$11)</f>
        <v>0</v>
      </c>
      <c r="DM590">
        <v>5.36</v>
      </c>
      <c r="DN590">
        <v>0.5</v>
      </c>
      <c r="DO590" t="s">
        <v>440</v>
      </c>
      <c r="DP590">
        <v>2</v>
      </c>
      <c r="DQ590" t="b">
        <v>1</v>
      </c>
      <c r="DR590">
        <v>1758657061.814285</v>
      </c>
      <c r="DS590">
        <v>1464.111428571428</v>
      </c>
      <c r="DT590">
        <v>1526.867142857143</v>
      </c>
      <c r="DU590">
        <v>24.32011428571429</v>
      </c>
      <c r="DV590">
        <v>21.44486785714286</v>
      </c>
      <c r="DW590">
        <v>1464.544285714286</v>
      </c>
      <c r="DX590">
        <v>24.16560714285714</v>
      </c>
      <c r="DY590">
        <v>499.98</v>
      </c>
      <c r="DZ590">
        <v>90.37852499999998</v>
      </c>
      <c r="EA590">
        <v>0.03034078571428572</v>
      </c>
      <c r="EB590">
        <v>30.56186785714286</v>
      </c>
      <c r="EC590">
        <v>30.01249285714286</v>
      </c>
      <c r="ED590">
        <v>999.9000000000002</v>
      </c>
      <c r="EE590">
        <v>0</v>
      </c>
      <c r="EF590">
        <v>0</v>
      </c>
      <c r="EG590">
        <v>9999.488214285713</v>
      </c>
      <c r="EH590">
        <v>0</v>
      </c>
      <c r="EI590">
        <v>11.6912</v>
      </c>
      <c r="EJ590">
        <v>-62.75510714285714</v>
      </c>
      <c r="EK590">
        <v>1500.605714285714</v>
      </c>
      <c r="EL590">
        <v>1560.3275</v>
      </c>
      <c r="EM590">
        <v>2.875253928571428</v>
      </c>
      <c r="EN590">
        <v>1526.867142857143</v>
      </c>
      <c r="EO590">
        <v>21.44486785714286</v>
      </c>
      <c r="EP590">
        <v>2.198016785714286</v>
      </c>
      <c r="EQ590">
        <v>1.938155</v>
      </c>
      <c r="ER590">
        <v>18.94786785714286</v>
      </c>
      <c r="ES590">
        <v>16.94793928571429</v>
      </c>
      <c r="ET590">
        <v>2000.009285714286</v>
      </c>
      <c r="EU590">
        <v>0.9800002500000004</v>
      </c>
      <c r="EV590">
        <v>0.01999932499999999</v>
      </c>
      <c r="EW590">
        <v>0</v>
      </c>
      <c r="EX590">
        <v>995.1043214285716</v>
      </c>
      <c r="EY590">
        <v>5.00097</v>
      </c>
      <c r="EZ590">
        <v>20146.04642857143</v>
      </c>
      <c r="FA590">
        <v>16707.66428571428</v>
      </c>
      <c r="FB590">
        <v>40.93699999999999</v>
      </c>
      <c r="FC590">
        <v>41.25</v>
      </c>
      <c r="FD590">
        <v>40.83224999999999</v>
      </c>
      <c r="FE590">
        <v>40.875</v>
      </c>
      <c r="FF590">
        <v>41.5</v>
      </c>
      <c r="FG590">
        <v>1955.109285714286</v>
      </c>
      <c r="FH590">
        <v>39.9</v>
      </c>
      <c r="FI590">
        <v>0</v>
      </c>
      <c r="FJ590">
        <v>1758657070.8</v>
      </c>
      <c r="FK590">
        <v>0</v>
      </c>
      <c r="FL590">
        <v>995.0668461538462</v>
      </c>
      <c r="FM590">
        <v>-14.07172651817737</v>
      </c>
      <c r="FN590">
        <v>-302.8376070500879</v>
      </c>
      <c r="FO590">
        <v>20145.41538461539</v>
      </c>
      <c r="FP590">
        <v>15</v>
      </c>
      <c r="FQ590">
        <v>0</v>
      </c>
      <c r="FR590" t="s">
        <v>441</v>
      </c>
      <c r="FS590">
        <v>1747247426.5</v>
      </c>
      <c r="FT590">
        <v>1747247420.5</v>
      </c>
      <c r="FU590">
        <v>0</v>
      </c>
      <c r="FV590">
        <v>1.027</v>
      </c>
      <c r="FW590">
        <v>0.031</v>
      </c>
      <c r="FX590">
        <v>0.02</v>
      </c>
      <c r="FY590">
        <v>0.05</v>
      </c>
      <c r="FZ590">
        <v>420</v>
      </c>
      <c r="GA590">
        <v>16</v>
      </c>
      <c r="GB590">
        <v>0.01</v>
      </c>
      <c r="GC590">
        <v>0.1</v>
      </c>
      <c r="GD590">
        <v>-62.6874425</v>
      </c>
      <c r="GE590">
        <v>-1.07080637898673</v>
      </c>
      <c r="GF590">
        <v>0.1393124543741511</v>
      </c>
      <c r="GG590">
        <v>0</v>
      </c>
      <c r="GH590">
        <v>995.8331176470589</v>
      </c>
      <c r="GI590">
        <v>-15.09292591225038</v>
      </c>
      <c r="GJ590">
        <v>1.501676000237269</v>
      </c>
      <c r="GK590">
        <v>-1</v>
      </c>
      <c r="GL590">
        <v>2.88962925</v>
      </c>
      <c r="GM590">
        <v>-0.3924645028142636</v>
      </c>
      <c r="GN590">
        <v>0.03877498693665156</v>
      </c>
      <c r="GO590">
        <v>0</v>
      </c>
      <c r="GP590">
        <v>0</v>
      </c>
      <c r="GQ590">
        <v>2</v>
      </c>
      <c r="GR590" t="s">
        <v>482</v>
      </c>
      <c r="GS590">
        <v>3.136</v>
      </c>
      <c r="GT590">
        <v>2.69058</v>
      </c>
      <c r="GU590">
        <v>0.220571</v>
      </c>
      <c r="GV590">
        <v>0.223985</v>
      </c>
      <c r="GW590">
        <v>0.107185</v>
      </c>
      <c r="GX590">
        <v>0.0971963</v>
      </c>
      <c r="GY590">
        <v>24770.4</v>
      </c>
      <c r="GZ590">
        <v>24709.5</v>
      </c>
      <c r="HA590">
        <v>29544.4</v>
      </c>
      <c r="HB590">
        <v>29427.5</v>
      </c>
      <c r="HC590">
        <v>34850</v>
      </c>
      <c r="HD590">
        <v>35195.2</v>
      </c>
      <c r="HE590">
        <v>41574</v>
      </c>
      <c r="HF590">
        <v>41812.2</v>
      </c>
      <c r="HG590">
        <v>1.925</v>
      </c>
      <c r="HH590">
        <v>1.87633</v>
      </c>
      <c r="HI590">
        <v>0.0876449</v>
      </c>
      <c r="HJ590">
        <v>0</v>
      </c>
      <c r="HK590">
        <v>28.5775</v>
      </c>
      <c r="HL590">
        <v>999.9</v>
      </c>
      <c r="HM590">
        <v>48.5</v>
      </c>
      <c r="HN590">
        <v>31.4</v>
      </c>
      <c r="HO590">
        <v>24.7665</v>
      </c>
      <c r="HP590">
        <v>62.045</v>
      </c>
      <c r="HQ590">
        <v>25.617</v>
      </c>
      <c r="HR590">
        <v>1</v>
      </c>
      <c r="HS590">
        <v>0.0791235</v>
      </c>
      <c r="HT590">
        <v>-0.395602</v>
      </c>
      <c r="HU590">
        <v>20.3384</v>
      </c>
      <c r="HV590">
        <v>5.21729</v>
      </c>
      <c r="HW590">
        <v>12.0143</v>
      </c>
      <c r="HX590">
        <v>4.98835</v>
      </c>
      <c r="HY590">
        <v>3.28778</v>
      </c>
      <c r="HZ590">
        <v>9999</v>
      </c>
      <c r="IA590">
        <v>9999</v>
      </c>
      <c r="IB590">
        <v>9999</v>
      </c>
      <c r="IC590">
        <v>999.9</v>
      </c>
      <c r="ID590">
        <v>1.8676</v>
      </c>
      <c r="IE590">
        <v>1.86671</v>
      </c>
      <c r="IF590">
        <v>1.86602</v>
      </c>
      <c r="IG590">
        <v>1.866</v>
      </c>
      <c r="IH590">
        <v>1.86787</v>
      </c>
      <c r="II590">
        <v>1.87027</v>
      </c>
      <c r="IJ590">
        <v>1.86892</v>
      </c>
      <c r="IK590">
        <v>1.87042</v>
      </c>
      <c r="IL590">
        <v>0</v>
      </c>
      <c r="IM590">
        <v>0</v>
      </c>
      <c r="IN590">
        <v>0</v>
      </c>
      <c r="IO590">
        <v>0</v>
      </c>
      <c r="IP590" t="s">
        <v>443</v>
      </c>
      <c r="IQ590" t="s">
        <v>444</v>
      </c>
      <c r="IR590" t="s">
        <v>445</v>
      </c>
      <c r="IS590" t="s">
        <v>445</v>
      </c>
      <c r="IT590" t="s">
        <v>445</v>
      </c>
      <c r="IU590" t="s">
        <v>445</v>
      </c>
      <c r="IV590">
        <v>0</v>
      </c>
      <c r="IW590">
        <v>100</v>
      </c>
      <c r="IX590">
        <v>100</v>
      </c>
      <c r="IY590">
        <v>-0.46</v>
      </c>
      <c r="IZ590">
        <v>0.1544</v>
      </c>
      <c r="JA590">
        <v>0.1520806729546384</v>
      </c>
      <c r="JB590">
        <v>0.0003178419753343253</v>
      </c>
      <c r="JC590">
        <v>-6.012475575984678E-07</v>
      </c>
      <c r="JD590">
        <v>7.594320938325871E-11</v>
      </c>
      <c r="JE590">
        <v>-0.06537213769188976</v>
      </c>
      <c r="JF590">
        <v>-0.002779077146552394</v>
      </c>
      <c r="JG590">
        <v>0.0007843295920201409</v>
      </c>
      <c r="JH590">
        <v>-1.211717912536145E-05</v>
      </c>
      <c r="JI590">
        <v>4</v>
      </c>
      <c r="JJ590">
        <v>2338</v>
      </c>
      <c r="JK590">
        <v>1</v>
      </c>
      <c r="JL590">
        <v>27</v>
      </c>
      <c r="JM590">
        <v>190160.7</v>
      </c>
      <c r="JN590">
        <v>190160.8</v>
      </c>
      <c r="JO590">
        <v>2.97119</v>
      </c>
      <c r="JP590">
        <v>2.21924</v>
      </c>
      <c r="JQ590">
        <v>1.39648</v>
      </c>
      <c r="JR590">
        <v>2.35107</v>
      </c>
      <c r="JS590">
        <v>1.49536</v>
      </c>
      <c r="JT590">
        <v>2.73071</v>
      </c>
      <c r="JU590">
        <v>36.4814</v>
      </c>
      <c r="JV590">
        <v>24.07</v>
      </c>
      <c r="JW590">
        <v>18</v>
      </c>
      <c r="JX590">
        <v>489.355</v>
      </c>
      <c r="JY590">
        <v>448.718</v>
      </c>
      <c r="JZ590">
        <v>28.7936</v>
      </c>
      <c r="KA590">
        <v>28.6046</v>
      </c>
      <c r="KB590">
        <v>30.0003</v>
      </c>
      <c r="KC590">
        <v>28.3998</v>
      </c>
      <c r="KD590">
        <v>28.3289</v>
      </c>
      <c r="KE590">
        <v>59.4866</v>
      </c>
      <c r="KF590">
        <v>20.1127</v>
      </c>
      <c r="KG590">
        <v>54.5954</v>
      </c>
      <c r="KH590">
        <v>28.7791</v>
      </c>
      <c r="KI590">
        <v>1569.84</v>
      </c>
      <c r="KJ590">
        <v>21.4852</v>
      </c>
      <c r="KK590">
        <v>100.973</v>
      </c>
      <c r="KL590">
        <v>100.54</v>
      </c>
    </row>
    <row r="591" spans="1:298">
      <c r="A591">
        <v>575</v>
      </c>
      <c r="B591">
        <v>1758657074.6</v>
      </c>
      <c r="C591">
        <v>15448.59999990463</v>
      </c>
      <c r="D591" t="s">
        <v>1599</v>
      </c>
      <c r="E591" t="s">
        <v>1600</v>
      </c>
      <c r="F591">
        <v>5</v>
      </c>
      <c r="G591" t="s">
        <v>1412</v>
      </c>
      <c r="H591" t="s">
        <v>437</v>
      </c>
      <c r="I591" t="s">
        <v>438</v>
      </c>
      <c r="J591">
        <v>1758657067.1</v>
      </c>
      <c r="K591">
        <f>(L591)/1000</f>
        <v>0</v>
      </c>
      <c r="L591">
        <f>IF(DQ591, AO591, AI591)</f>
        <v>0</v>
      </c>
      <c r="M591">
        <f>IF(DQ591, AJ591, AH591)</f>
        <v>0</v>
      </c>
      <c r="N591">
        <f>DS591 - IF(AV591&gt;1, M591*DM591*100.0/(AX591), 0)</f>
        <v>0</v>
      </c>
      <c r="O591">
        <f>((U591-K591/2)*N591-M591)/(U591+K591/2)</f>
        <v>0</v>
      </c>
      <c r="P591">
        <f>O591*(DZ591+EA591)/1000.0</f>
        <v>0</v>
      </c>
      <c r="Q591">
        <f>(DS591 - IF(AV591&gt;1, M591*DM591*100.0/(AX591), 0))*(DZ591+EA591)/1000.0</f>
        <v>0</v>
      </c>
      <c r="R591">
        <f>2.0/((1/T591-1/S591)+SIGN(T591)*SQRT((1/T591-1/S591)*(1/T591-1/S591) + 4*DN591/((DN591+1)*(DN591+1))*(2*1/T591*1/S591-1/S591*1/S591)))</f>
        <v>0</v>
      </c>
      <c r="S591">
        <f>IF(LEFT(DO591,1)&lt;&gt;"0",IF(LEFT(DO591,1)="1",3.0,DP591),$D$5+$E$5*(EG591*DZ591/($K$5*1000))+$F$5*(EG591*DZ591/($K$5*1000))*MAX(MIN(DM591,$J$5),$I$5)*MAX(MIN(DM591,$J$5),$I$5)+$G$5*MAX(MIN(DM591,$J$5),$I$5)*(EG591*DZ591/($K$5*1000))+$H$5*(EG591*DZ591/($K$5*1000))*(EG591*DZ591/($K$5*1000)))</f>
        <v>0</v>
      </c>
      <c r="T591">
        <f>K591*(1000-(1000*0.61365*exp(17.502*X591/(240.97+X591))/(DZ591+EA591)+DU591)/2)/(1000*0.61365*exp(17.502*X591/(240.97+X591))/(DZ591+EA591)-DU591)</f>
        <v>0</v>
      </c>
      <c r="U591">
        <f>1/((DN591+1)/(R591/1.6)+1/(S591/1.37)) + DN591/((DN591+1)/(R591/1.6) + DN591/(S591/1.37))</f>
        <v>0</v>
      </c>
      <c r="V591">
        <f>(DI591*DL591)</f>
        <v>0</v>
      </c>
      <c r="W591">
        <f>(EB591+(V591+2*0.95*5.67E-8*(((EB591+$B$7)+273)^4-(EB591+273)^4)-44100*K591)/(1.84*29.3*S591+8*0.95*5.67E-8*(EB591+273)^3))</f>
        <v>0</v>
      </c>
      <c r="X591">
        <f>($C$7*EC591+$D$7*ED591+$E$7*W591)</f>
        <v>0</v>
      </c>
      <c r="Y591">
        <f>0.61365*exp(17.502*X591/(240.97+X591))</f>
        <v>0</v>
      </c>
      <c r="Z591">
        <f>(AA591/AB591*100)</f>
        <v>0</v>
      </c>
      <c r="AA591">
        <f>DU591*(DZ591+EA591)/1000</f>
        <v>0</v>
      </c>
      <c r="AB591">
        <f>0.61365*exp(17.502*EB591/(240.97+EB591))</f>
        <v>0</v>
      </c>
      <c r="AC591">
        <f>(Y591-DU591*(DZ591+EA591)/1000)</f>
        <v>0</v>
      </c>
      <c r="AD591">
        <f>(-K591*44100)</f>
        <v>0</v>
      </c>
      <c r="AE591">
        <f>2*29.3*S591*0.92*(EB591-X591)</f>
        <v>0</v>
      </c>
      <c r="AF591">
        <f>2*0.95*5.67E-8*(((EB591+$B$7)+273)^4-(X591+273)^4)</f>
        <v>0</v>
      </c>
      <c r="AG591">
        <f>V591+AF591+AD591+AE591</f>
        <v>0</v>
      </c>
      <c r="AH591">
        <f>DY591*AV591*(DT591-DS591*(1000-AV591*DV591)/(1000-AV591*DU591))/(100*DM591)</f>
        <v>0</v>
      </c>
      <c r="AI591">
        <f>1000*DY591*AV591*(DU591-DV591)/(100*DM591*(1000-AV591*DU591))</f>
        <v>0</v>
      </c>
      <c r="AJ591">
        <f>(AK591 - AL591 - DZ591*1E3/(8.314*(EB591+273.15)) * AN591/DY591 * AM591) * DY591/(100*DM591) * (1000 - DV591)/1000</f>
        <v>0</v>
      </c>
      <c r="AK591">
        <v>1593.554525607189</v>
      </c>
      <c r="AL591">
        <v>1542.667212121213</v>
      </c>
      <c r="AM591">
        <v>3.383116492352823</v>
      </c>
      <c r="AN591">
        <v>64.96185093379182</v>
      </c>
      <c r="AO591">
        <f>(AQ591 - AP591 + DZ591*1E3/(8.314*(EB591+273.15)) * AS591/DY591 * AR591) * DY591/(100*DM591) * 1000/(1000 - AQ591)</f>
        <v>0</v>
      </c>
      <c r="AP591">
        <v>21.51674258930307</v>
      </c>
      <c r="AQ591">
        <v>24.31090909090908</v>
      </c>
      <c r="AR591">
        <v>-9.455692835589849E-06</v>
      </c>
      <c r="AS591">
        <v>107.1775153864374</v>
      </c>
      <c r="AT591">
        <v>0</v>
      </c>
      <c r="AU591">
        <v>0</v>
      </c>
      <c r="AV591">
        <f>IF(AT591*$H$13&gt;=AX591,1.0,(AX591/(AX591-AT591*$H$13)))</f>
        <v>0</v>
      </c>
      <c r="AW591">
        <f>(AV591-1)*100</f>
        <v>0</v>
      </c>
      <c r="AX591">
        <f>MAX(0,($B$13+$C$13*EG591)/(1+$D$13*EG591)*DZ591/(EB591+273)*$E$13)</f>
        <v>0</v>
      </c>
      <c r="AY591" t="s">
        <v>439</v>
      </c>
      <c r="AZ591" t="s">
        <v>439</v>
      </c>
      <c r="BA591">
        <v>0</v>
      </c>
      <c r="BB591">
        <v>0</v>
      </c>
      <c r="BC591">
        <f>1-BA591/BB591</f>
        <v>0</v>
      </c>
      <c r="BD591">
        <v>0</v>
      </c>
      <c r="BE591" t="s">
        <v>439</v>
      </c>
      <c r="BF591" t="s">
        <v>439</v>
      </c>
      <c r="BG591">
        <v>0</v>
      </c>
      <c r="BH591">
        <v>0</v>
      </c>
      <c r="BI591">
        <f>1-BG591/BH591</f>
        <v>0</v>
      </c>
      <c r="BJ591">
        <v>0.5</v>
      </c>
      <c r="BK591">
        <f>DJ591</f>
        <v>0</v>
      </c>
      <c r="BL591">
        <f>M591</f>
        <v>0</v>
      </c>
      <c r="BM591">
        <f>BI591*BJ591*BK591</f>
        <v>0</v>
      </c>
      <c r="BN591">
        <f>(BL591-BD591)/BK591</f>
        <v>0</v>
      </c>
      <c r="BO591">
        <f>(BB591-BH591)/BH591</f>
        <v>0</v>
      </c>
      <c r="BP591">
        <f>BA591/(BC591+BA591/BH591)</f>
        <v>0</v>
      </c>
      <c r="BQ591" t="s">
        <v>439</v>
      </c>
      <c r="BR591">
        <v>0</v>
      </c>
      <c r="BS591">
        <f>IF(BR591&lt;&gt;0, BR591, BP591)</f>
        <v>0</v>
      </c>
      <c r="BT591">
        <f>1-BS591/BH591</f>
        <v>0</v>
      </c>
      <c r="BU591">
        <f>(BH591-BG591)/(BH591-BS591)</f>
        <v>0</v>
      </c>
      <c r="BV591">
        <f>(BB591-BH591)/(BB591-BS591)</f>
        <v>0</v>
      </c>
      <c r="BW591">
        <f>(BH591-BG591)/(BH591-BA591)</f>
        <v>0</v>
      </c>
      <c r="BX591">
        <f>(BB591-BH591)/(BB591-BA591)</f>
        <v>0</v>
      </c>
      <c r="BY591">
        <f>(BU591*BS591/BG591)</f>
        <v>0</v>
      </c>
      <c r="BZ591">
        <f>(1-BY591)</f>
        <v>0</v>
      </c>
      <c r="DI591">
        <f>$B$11*EH591+$C$11*EI591+$F$11*ET591*(1-EW591)</f>
        <v>0</v>
      </c>
      <c r="DJ591">
        <f>DI591*DK591</f>
        <v>0</v>
      </c>
      <c r="DK591">
        <f>($B$11*$D$9+$C$11*$D$9+$F$11*((FG591+EY591)/MAX(FG591+EY591+FH591, 0.1)*$I$9+FH591/MAX(FG591+EY591+FH591, 0.1)*$J$9))/($B$11+$C$11+$F$11)</f>
        <v>0</v>
      </c>
      <c r="DL591">
        <f>($B$11*$K$9+$C$11*$K$9+$F$11*((FG591+EY591)/MAX(FG591+EY591+FH591, 0.1)*$P$9+FH591/MAX(FG591+EY591+FH591, 0.1)*$Q$9))/($B$11+$C$11+$F$11)</f>
        <v>0</v>
      </c>
      <c r="DM591">
        <v>5.36</v>
      </c>
      <c r="DN591">
        <v>0.5</v>
      </c>
      <c r="DO591" t="s">
        <v>440</v>
      </c>
      <c r="DP591">
        <v>2</v>
      </c>
      <c r="DQ591" t="b">
        <v>1</v>
      </c>
      <c r="DR591">
        <v>1758657067.1</v>
      </c>
      <c r="DS591">
        <v>1481.804814814815</v>
      </c>
      <c r="DT591">
        <v>1544.508148148148</v>
      </c>
      <c r="DU591">
        <v>24.31497037037037</v>
      </c>
      <c r="DV591">
        <v>21.48124074074074</v>
      </c>
      <c r="DW591">
        <v>1482.254814814814</v>
      </c>
      <c r="DX591">
        <v>24.16055185185185</v>
      </c>
      <c r="DY591">
        <v>500.0102962962963</v>
      </c>
      <c r="DZ591">
        <v>90.37866666666666</v>
      </c>
      <c r="EA591">
        <v>0.03028009629629629</v>
      </c>
      <c r="EB591">
        <v>30.55661481481481</v>
      </c>
      <c r="EC591">
        <v>30.01313703703704</v>
      </c>
      <c r="ED591">
        <v>999.9000000000001</v>
      </c>
      <c r="EE591">
        <v>0</v>
      </c>
      <c r="EF591">
        <v>0</v>
      </c>
      <c r="EG591">
        <v>10000.76518518519</v>
      </c>
      <c r="EH591">
        <v>0</v>
      </c>
      <c r="EI591">
        <v>11.6912</v>
      </c>
      <c r="EJ591">
        <v>-62.70305555555555</v>
      </c>
      <c r="EK591">
        <v>1518.732222222223</v>
      </c>
      <c r="EL591">
        <v>1578.413703703704</v>
      </c>
      <c r="EM591">
        <v>2.833743703703704</v>
      </c>
      <c r="EN591">
        <v>1544.508148148148</v>
      </c>
      <c r="EO591">
        <v>21.48124074074074</v>
      </c>
      <c r="EP591">
        <v>2.197555555555555</v>
      </c>
      <c r="EQ591">
        <v>1.941445925925926</v>
      </c>
      <c r="ER591">
        <v>18.94450740740741</v>
      </c>
      <c r="ES591">
        <v>16.97469259259259</v>
      </c>
      <c r="ET591">
        <v>2000.003333333334</v>
      </c>
      <c r="EU591">
        <v>0.9800003703703705</v>
      </c>
      <c r="EV591">
        <v>0.01999924074074073</v>
      </c>
      <c r="EW591">
        <v>0</v>
      </c>
      <c r="EX591">
        <v>993.7777777777778</v>
      </c>
      <c r="EY591">
        <v>5.00097</v>
      </c>
      <c r="EZ591">
        <v>20119.50370370371</v>
      </c>
      <c r="FA591">
        <v>16707.61111111111</v>
      </c>
      <c r="FB591">
        <v>40.93699999999999</v>
      </c>
      <c r="FC591">
        <v>41.25</v>
      </c>
      <c r="FD591">
        <v>40.84233333333333</v>
      </c>
      <c r="FE591">
        <v>40.875</v>
      </c>
      <c r="FF591">
        <v>41.5</v>
      </c>
      <c r="FG591">
        <v>1955.103333333333</v>
      </c>
      <c r="FH591">
        <v>39.9</v>
      </c>
      <c r="FI591">
        <v>0</v>
      </c>
      <c r="FJ591">
        <v>1758657075.6</v>
      </c>
      <c r="FK591">
        <v>0</v>
      </c>
      <c r="FL591">
        <v>993.8718461538459</v>
      </c>
      <c r="FM591">
        <v>-15.37353847480375</v>
      </c>
      <c r="FN591">
        <v>-301.6170940403526</v>
      </c>
      <c r="FO591">
        <v>20121.21153846154</v>
      </c>
      <c r="FP591">
        <v>15</v>
      </c>
      <c r="FQ591">
        <v>0</v>
      </c>
      <c r="FR591" t="s">
        <v>441</v>
      </c>
      <c r="FS591">
        <v>1747247426.5</v>
      </c>
      <c r="FT591">
        <v>1747247420.5</v>
      </c>
      <c r="FU591">
        <v>0</v>
      </c>
      <c r="FV591">
        <v>1.027</v>
      </c>
      <c r="FW591">
        <v>0.031</v>
      </c>
      <c r="FX591">
        <v>0.02</v>
      </c>
      <c r="FY591">
        <v>0.05</v>
      </c>
      <c r="FZ591">
        <v>420</v>
      </c>
      <c r="GA591">
        <v>16</v>
      </c>
      <c r="GB591">
        <v>0.01</v>
      </c>
      <c r="GC591">
        <v>0.1</v>
      </c>
      <c r="GD591">
        <v>-62.7081775</v>
      </c>
      <c r="GE591">
        <v>0.47385478424013</v>
      </c>
      <c r="GF591">
        <v>0.1107712699383282</v>
      </c>
      <c r="GG591">
        <v>0</v>
      </c>
      <c r="GH591">
        <v>994.4508529411764</v>
      </c>
      <c r="GI591">
        <v>-14.85040489817316</v>
      </c>
      <c r="GJ591">
        <v>1.476545334702771</v>
      </c>
      <c r="GK591">
        <v>-1</v>
      </c>
      <c r="GL591">
        <v>2.855754</v>
      </c>
      <c r="GM591">
        <v>-0.4576730206379046</v>
      </c>
      <c r="GN591">
        <v>0.04452750497164647</v>
      </c>
      <c r="GO591">
        <v>0</v>
      </c>
      <c r="GP591">
        <v>0</v>
      </c>
      <c r="GQ591">
        <v>2</v>
      </c>
      <c r="GR591" t="s">
        <v>482</v>
      </c>
      <c r="GS591">
        <v>3.13599</v>
      </c>
      <c r="GT591">
        <v>2.69017</v>
      </c>
      <c r="GU591">
        <v>0.222053</v>
      </c>
      <c r="GV591">
        <v>0.225411</v>
      </c>
      <c r="GW591">
        <v>0.107186</v>
      </c>
      <c r="GX591">
        <v>0.09724869999999999</v>
      </c>
      <c r="GY591">
        <v>24723.5</v>
      </c>
      <c r="GZ591">
        <v>24663.6</v>
      </c>
      <c r="HA591">
        <v>29544.7</v>
      </c>
      <c r="HB591">
        <v>29427</v>
      </c>
      <c r="HC591">
        <v>34850.5</v>
      </c>
      <c r="HD591">
        <v>35192.4</v>
      </c>
      <c r="HE591">
        <v>41574.6</v>
      </c>
      <c r="HF591">
        <v>41811.4</v>
      </c>
      <c r="HG591">
        <v>1.92482</v>
      </c>
      <c r="HH591">
        <v>1.8767</v>
      </c>
      <c r="HI591">
        <v>0.08788700000000001</v>
      </c>
      <c r="HJ591">
        <v>0</v>
      </c>
      <c r="HK591">
        <v>28.5792</v>
      </c>
      <c r="HL591">
        <v>999.9</v>
      </c>
      <c r="HM591">
        <v>48.5</v>
      </c>
      <c r="HN591">
        <v>31.4</v>
      </c>
      <c r="HO591">
        <v>24.766</v>
      </c>
      <c r="HP591">
        <v>62.235</v>
      </c>
      <c r="HQ591">
        <v>25.7732</v>
      </c>
      <c r="HR591">
        <v>1</v>
      </c>
      <c r="HS591">
        <v>0.0795198</v>
      </c>
      <c r="HT591">
        <v>-0.386678</v>
      </c>
      <c r="HU591">
        <v>20.3383</v>
      </c>
      <c r="HV591">
        <v>5.21549</v>
      </c>
      <c r="HW591">
        <v>12.0137</v>
      </c>
      <c r="HX591">
        <v>4.9876</v>
      </c>
      <c r="HY591">
        <v>3.28758</v>
      </c>
      <c r="HZ591">
        <v>9999</v>
      </c>
      <c r="IA591">
        <v>9999</v>
      </c>
      <c r="IB591">
        <v>9999</v>
      </c>
      <c r="IC591">
        <v>999.9</v>
      </c>
      <c r="ID591">
        <v>1.86758</v>
      </c>
      <c r="IE591">
        <v>1.86668</v>
      </c>
      <c r="IF591">
        <v>1.86602</v>
      </c>
      <c r="IG591">
        <v>1.866</v>
      </c>
      <c r="IH591">
        <v>1.86786</v>
      </c>
      <c r="II591">
        <v>1.87027</v>
      </c>
      <c r="IJ591">
        <v>1.86893</v>
      </c>
      <c r="IK591">
        <v>1.87042</v>
      </c>
      <c r="IL591">
        <v>0</v>
      </c>
      <c r="IM591">
        <v>0</v>
      </c>
      <c r="IN591">
        <v>0</v>
      </c>
      <c r="IO591">
        <v>0</v>
      </c>
      <c r="IP591" t="s">
        <v>443</v>
      </c>
      <c r="IQ591" t="s">
        <v>444</v>
      </c>
      <c r="IR591" t="s">
        <v>445</v>
      </c>
      <c r="IS591" t="s">
        <v>445</v>
      </c>
      <c r="IT591" t="s">
        <v>445</v>
      </c>
      <c r="IU591" t="s">
        <v>445</v>
      </c>
      <c r="IV591">
        <v>0</v>
      </c>
      <c r="IW591">
        <v>100</v>
      </c>
      <c r="IX591">
        <v>100</v>
      </c>
      <c r="IY591">
        <v>-0.48</v>
      </c>
      <c r="IZ591">
        <v>0.1544</v>
      </c>
      <c r="JA591">
        <v>0.1520806729546384</v>
      </c>
      <c r="JB591">
        <v>0.0003178419753343253</v>
      </c>
      <c r="JC591">
        <v>-6.012475575984678E-07</v>
      </c>
      <c r="JD591">
        <v>7.594320938325871E-11</v>
      </c>
      <c r="JE591">
        <v>-0.06537213769188976</v>
      </c>
      <c r="JF591">
        <v>-0.002779077146552394</v>
      </c>
      <c r="JG591">
        <v>0.0007843295920201409</v>
      </c>
      <c r="JH591">
        <v>-1.211717912536145E-05</v>
      </c>
      <c r="JI591">
        <v>4</v>
      </c>
      <c r="JJ591">
        <v>2338</v>
      </c>
      <c r="JK591">
        <v>1</v>
      </c>
      <c r="JL591">
        <v>27</v>
      </c>
      <c r="JM591">
        <v>190160.8</v>
      </c>
      <c r="JN591">
        <v>190160.9</v>
      </c>
      <c r="JO591">
        <v>2.99561</v>
      </c>
      <c r="JP591">
        <v>2.23999</v>
      </c>
      <c r="JQ591">
        <v>1.39771</v>
      </c>
      <c r="JR591">
        <v>2.34985</v>
      </c>
      <c r="JS591">
        <v>1.49536</v>
      </c>
      <c r="JT591">
        <v>2.5647</v>
      </c>
      <c r="JU591">
        <v>36.4814</v>
      </c>
      <c r="JV591">
        <v>24.0612</v>
      </c>
      <c r="JW591">
        <v>18</v>
      </c>
      <c r="JX591">
        <v>489.268</v>
      </c>
      <c r="JY591">
        <v>448.975</v>
      </c>
      <c r="JZ591">
        <v>28.7792</v>
      </c>
      <c r="KA591">
        <v>28.6082</v>
      </c>
      <c r="KB591">
        <v>30.0003</v>
      </c>
      <c r="KC591">
        <v>28.4027</v>
      </c>
      <c r="KD591">
        <v>28.3319</v>
      </c>
      <c r="KE591">
        <v>60.0322</v>
      </c>
      <c r="KF591">
        <v>20.1127</v>
      </c>
      <c r="KG591">
        <v>54.5954</v>
      </c>
      <c r="KH591">
        <v>28.7729</v>
      </c>
      <c r="KI591">
        <v>1589.88</v>
      </c>
      <c r="KJ591">
        <v>21.4451</v>
      </c>
      <c r="KK591">
        <v>100.974</v>
      </c>
      <c r="KL591">
        <v>100.538</v>
      </c>
    </row>
    <row r="592" spans="1:298">
      <c r="A592">
        <v>576</v>
      </c>
      <c r="B592">
        <v>1758657079.6</v>
      </c>
      <c r="C592">
        <v>15453.59999990463</v>
      </c>
      <c r="D592" t="s">
        <v>1601</v>
      </c>
      <c r="E592" t="s">
        <v>1602</v>
      </c>
      <c r="F592">
        <v>5</v>
      </c>
      <c r="G592" t="s">
        <v>1412</v>
      </c>
      <c r="H592" t="s">
        <v>437</v>
      </c>
      <c r="I592" t="s">
        <v>438</v>
      </c>
      <c r="J592">
        <v>1758657071.814285</v>
      </c>
      <c r="K592">
        <f>(L592)/1000</f>
        <v>0</v>
      </c>
      <c r="L592">
        <f>IF(DQ592, AO592, AI592)</f>
        <v>0</v>
      </c>
      <c r="M592">
        <f>IF(DQ592, AJ592, AH592)</f>
        <v>0</v>
      </c>
      <c r="N592">
        <f>DS592 - IF(AV592&gt;1, M592*DM592*100.0/(AX592), 0)</f>
        <v>0</v>
      </c>
      <c r="O592">
        <f>((U592-K592/2)*N592-M592)/(U592+K592/2)</f>
        <v>0</v>
      </c>
      <c r="P592">
        <f>O592*(DZ592+EA592)/1000.0</f>
        <v>0</v>
      </c>
      <c r="Q592">
        <f>(DS592 - IF(AV592&gt;1, M592*DM592*100.0/(AX592), 0))*(DZ592+EA592)/1000.0</f>
        <v>0</v>
      </c>
      <c r="R592">
        <f>2.0/((1/T592-1/S592)+SIGN(T592)*SQRT((1/T592-1/S592)*(1/T592-1/S592) + 4*DN592/((DN592+1)*(DN592+1))*(2*1/T592*1/S592-1/S592*1/S592)))</f>
        <v>0</v>
      </c>
      <c r="S592">
        <f>IF(LEFT(DO592,1)&lt;&gt;"0",IF(LEFT(DO592,1)="1",3.0,DP592),$D$5+$E$5*(EG592*DZ592/($K$5*1000))+$F$5*(EG592*DZ592/($K$5*1000))*MAX(MIN(DM592,$J$5),$I$5)*MAX(MIN(DM592,$J$5),$I$5)+$G$5*MAX(MIN(DM592,$J$5),$I$5)*(EG592*DZ592/($K$5*1000))+$H$5*(EG592*DZ592/($K$5*1000))*(EG592*DZ592/($K$5*1000)))</f>
        <v>0</v>
      </c>
      <c r="T592">
        <f>K592*(1000-(1000*0.61365*exp(17.502*X592/(240.97+X592))/(DZ592+EA592)+DU592)/2)/(1000*0.61365*exp(17.502*X592/(240.97+X592))/(DZ592+EA592)-DU592)</f>
        <v>0</v>
      </c>
      <c r="U592">
        <f>1/((DN592+1)/(R592/1.6)+1/(S592/1.37)) + DN592/((DN592+1)/(R592/1.6) + DN592/(S592/1.37))</f>
        <v>0</v>
      </c>
      <c r="V592">
        <f>(DI592*DL592)</f>
        <v>0</v>
      </c>
      <c r="W592">
        <f>(EB592+(V592+2*0.95*5.67E-8*(((EB592+$B$7)+273)^4-(EB592+273)^4)-44100*K592)/(1.84*29.3*S592+8*0.95*5.67E-8*(EB592+273)^3))</f>
        <v>0</v>
      </c>
      <c r="X592">
        <f>($C$7*EC592+$D$7*ED592+$E$7*W592)</f>
        <v>0</v>
      </c>
      <c r="Y592">
        <f>0.61365*exp(17.502*X592/(240.97+X592))</f>
        <v>0</v>
      </c>
      <c r="Z592">
        <f>(AA592/AB592*100)</f>
        <v>0</v>
      </c>
      <c r="AA592">
        <f>DU592*(DZ592+EA592)/1000</f>
        <v>0</v>
      </c>
      <c r="AB592">
        <f>0.61365*exp(17.502*EB592/(240.97+EB592))</f>
        <v>0</v>
      </c>
      <c r="AC592">
        <f>(Y592-DU592*(DZ592+EA592)/1000)</f>
        <v>0</v>
      </c>
      <c r="AD592">
        <f>(-K592*44100)</f>
        <v>0</v>
      </c>
      <c r="AE592">
        <f>2*29.3*S592*0.92*(EB592-X592)</f>
        <v>0</v>
      </c>
      <c r="AF592">
        <f>2*0.95*5.67E-8*(((EB592+$B$7)+273)^4-(X592+273)^4)</f>
        <v>0</v>
      </c>
      <c r="AG592">
        <f>V592+AF592+AD592+AE592</f>
        <v>0</v>
      </c>
      <c r="AH592">
        <f>DY592*AV592*(DT592-DS592*(1000-AV592*DV592)/(1000-AV592*DU592))/(100*DM592)</f>
        <v>0</v>
      </c>
      <c r="AI592">
        <f>1000*DY592*AV592*(DU592-DV592)/(100*DM592*(1000-AV592*DU592))</f>
        <v>0</v>
      </c>
      <c r="AJ592">
        <f>(AK592 - AL592 - DZ592*1E3/(8.314*(EB592+273.15)) * AN592/DY592 * AM592) * DY592/(100*DM592) * (1000 - DV592)/1000</f>
        <v>0</v>
      </c>
      <c r="AK592">
        <v>1610.612829167918</v>
      </c>
      <c r="AL592">
        <v>1559.81793939394</v>
      </c>
      <c r="AM592">
        <v>3.425920859981786</v>
      </c>
      <c r="AN592">
        <v>64.96185093379182</v>
      </c>
      <c r="AO592">
        <f>(AQ592 - AP592 + DZ592*1E3/(8.314*(EB592+273.15)) * AS592/DY592 * AR592) * DY592/(100*DM592) * 1000/(1000 - AQ592)</f>
        <v>0</v>
      </c>
      <c r="AP592">
        <v>21.52168267645333</v>
      </c>
      <c r="AQ592">
        <v>24.30436060606061</v>
      </c>
      <c r="AR592">
        <v>-9.021291225443367E-05</v>
      </c>
      <c r="AS592">
        <v>107.1775153864374</v>
      </c>
      <c r="AT592">
        <v>0</v>
      </c>
      <c r="AU592">
        <v>0</v>
      </c>
      <c r="AV592">
        <f>IF(AT592*$H$13&gt;=AX592,1.0,(AX592/(AX592-AT592*$H$13)))</f>
        <v>0</v>
      </c>
      <c r="AW592">
        <f>(AV592-1)*100</f>
        <v>0</v>
      </c>
      <c r="AX592">
        <f>MAX(0,($B$13+$C$13*EG592)/(1+$D$13*EG592)*DZ592/(EB592+273)*$E$13)</f>
        <v>0</v>
      </c>
      <c r="AY592" t="s">
        <v>439</v>
      </c>
      <c r="AZ592" t="s">
        <v>439</v>
      </c>
      <c r="BA592">
        <v>0</v>
      </c>
      <c r="BB592">
        <v>0</v>
      </c>
      <c r="BC592">
        <f>1-BA592/BB592</f>
        <v>0</v>
      </c>
      <c r="BD592">
        <v>0</v>
      </c>
      <c r="BE592" t="s">
        <v>439</v>
      </c>
      <c r="BF592" t="s">
        <v>439</v>
      </c>
      <c r="BG592">
        <v>0</v>
      </c>
      <c r="BH592">
        <v>0</v>
      </c>
      <c r="BI592">
        <f>1-BG592/BH592</f>
        <v>0</v>
      </c>
      <c r="BJ592">
        <v>0.5</v>
      </c>
      <c r="BK592">
        <f>DJ592</f>
        <v>0</v>
      </c>
      <c r="BL592">
        <f>M592</f>
        <v>0</v>
      </c>
      <c r="BM592">
        <f>BI592*BJ592*BK592</f>
        <v>0</v>
      </c>
      <c r="BN592">
        <f>(BL592-BD592)/BK592</f>
        <v>0</v>
      </c>
      <c r="BO592">
        <f>(BB592-BH592)/BH592</f>
        <v>0</v>
      </c>
      <c r="BP592">
        <f>BA592/(BC592+BA592/BH592)</f>
        <v>0</v>
      </c>
      <c r="BQ592" t="s">
        <v>439</v>
      </c>
      <c r="BR592">
        <v>0</v>
      </c>
      <c r="BS592">
        <f>IF(BR592&lt;&gt;0, BR592, BP592)</f>
        <v>0</v>
      </c>
      <c r="BT592">
        <f>1-BS592/BH592</f>
        <v>0</v>
      </c>
      <c r="BU592">
        <f>(BH592-BG592)/(BH592-BS592)</f>
        <v>0</v>
      </c>
      <c r="BV592">
        <f>(BB592-BH592)/(BB592-BS592)</f>
        <v>0</v>
      </c>
      <c r="BW592">
        <f>(BH592-BG592)/(BH592-BA592)</f>
        <v>0</v>
      </c>
      <c r="BX592">
        <f>(BB592-BH592)/(BB592-BA592)</f>
        <v>0</v>
      </c>
      <c r="BY592">
        <f>(BU592*BS592/BG592)</f>
        <v>0</v>
      </c>
      <c r="BZ592">
        <f>(1-BY592)</f>
        <v>0</v>
      </c>
      <c r="DI592">
        <f>$B$11*EH592+$C$11*EI592+$F$11*ET592*(1-EW592)</f>
        <v>0</v>
      </c>
      <c r="DJ592">
        <f>DI592*DK592</f>
        <v>0</v>
      </c>
      <c r="DK592">
        <f>($B$11*$D$9+$C$11*$D$9+$F$11*((FG592+EY592)/MAX(FG592+EY592+FH592, 0.1)*$I$9+FH592/MAX(FG592+EY592+FH592, 0.1)*$J$9))/($B$11+$C$11+$F$11)</f>
        <v>0</v>
      </c>
      <c r="DL592">
        <f>($B$11*$K$9+$C$11*$K$9+$F$11*((FG592+EY592)/MAX(FG592+EY592+FH592, 0.1)*$P$9+FH592/MAX(FG592+EY592+FH592, 0.1)*$Q$9))/($B$11+$C$11+$F$11)</f>
        <v>0</v>
      </c>
      <c r="DM592">
        <v>5.36</v>
      </c>
      <c r="DN592">
        <v>0.5</v>
      </c>
      <c r="DO592" t="s">
        <v>440</v>
      </c>
      <c r="DP592">
        <v>2</v>
      </c>
      <c r="DQ592" t="b">
        <v>1</v>
      </c>
      <c r="DR592">
        <v>1758657071.814285</v>
      </c>
      <c r="DS592">
        <v>1497.5725</v>
      </c>
      <c r="DT592">
        <v>1560.233571428571</v>
      </c>
      <c r="DU592">
        <v>24.31168214285714</v>
      </c>
      <c r="DV592">
        <v>21.50220714285715</v>
      </c>
      <c r="DW592">
        <v>1498.038571428571</v>
      </c>
      <c r="DX592">
        <v>24.15731071428572</v>
      </c>
      <c r="DY592">
        <v>499.9900357142857</v>
      </c>
      <c r="DZ592">
        <v>90.3787142857143</v>
      </c>
      <c r="EA592">
        <v>0.03020757857142857</v>
      </c>
      <c r="EB592">
        <v>30.55341071428572</v>
      </c>
      <c r="EC592">
        <v>30.00955714285714</v>
      </c>
      <c r="ED592">
        <v>999.9000000000002</v>
      </c>
      <c r="EE592">
        <v>0</v>
      </c>
      <c r="EF592">
        <v>0</v>
      </c>
      <c r="EG592">
        <v>10005.40428571429</v>
      </c>
      <c r="EH592">
        <v>0</v>
      </c>
      <c r="EI592">
        <v>11.6912</v>
      </c>
      <c r="EJ592">
        <v>-62.66027857142858</v>
      </c>
      <c r="EK592">
        <v>1534.888214285714</v>
      </c>
      <c r="EL592">
        <v>1594.518571428571</v>
      </c>
      <c r="EM592">
        <v>2.809484285714285</v>
      </c>
      <c r="EN592">
        <v>1560.233571428571</v>
      </c>
      <c r="EO592">
        <v>21.50220714285715</v>
      </c>
      <c r="EP592">
        <v>2.197259642857143</v>
      </c>
      <c r="EQ592">
        <v>1.943342142857143</v>
      </c>
      <c r="ER592">
        <v>18.94234285714285</v>
      </c>
      <c r="ES592">
        <v>16.99008928571428</v>
      </c>
      <c r="ET592">
        <v>1999.991785714286</v>
      </c>
      <c r="EU592">
        <v>0.980000392857143</v>
      </c>
      <c r="EV592">
        <v>0.01999921785714285</v>
      </c>
      <c r="EW592">
        <v>0</v>
      </c>
      <c r="EX592">
        <v>992.5922142857142</v>
      </c>
      <c r="EY592">
        <v>5.00097</v>
      </c>
      <c r="EZ592">
        <v>20095.94642857143</v>
      </c>
      <c r="FA592">
        <v>16707.525</v>
      </c>
      <c r="FB592">
        <v>40.93699999999999</v>
      </c>
      <c r="FC592">
        <v>41.25885714285714</v>
      </c>
      <c r="FD592">
        <v>40.85700000000001</v>
      </c>
      <c r="FE592">
        <v>40.875</v>
      </c>
      <c r="FF592">
        <v>41.5</v>
      </c>
      <c r="FG592">
        <v>1955.091785714285</v>
      </c>
      <c r="FH592">
        <v>39.9</v>
      </c>
      <c r="FI592">
        <v>0</v>
      </c>
      <c r="FJ592">
        <v>1758657081</v>
      </c>
      <c r="FK592">
        <v>0</v>
      </c>
      <c r="FL592">
        <v>992.4444399999999</v>
      </c>
      <c r="FM592">
        <v>-15.12446151977642</v>
      </c>
      <c r="FN592">
        <v>-296.9153841315483</v>
      </c>
      <c r="FO592">
        <v>20092.804</v>
      </c>
      <c r="FP592">
        <v>15</v>
      </c>
      <c r="FQ592">
        <v>0</v>
      </c>
      <c r="FR592" t="s">
        <v>441</v>
      </c>
      <c r="FS592">
        <v>1747247426.5</v>
      </c>
      <c r="FT592">
        <v>1747247420.5</v>
      </c>
      <c r="FU592">
        <v>0</v>
      </c>
      <c r="FV592">
        <v>1.027</v>
      </c>
      <c r="FW592">
        <v>0.031</v>
      </c>
      <c r="FX592">
        <v>0.02</v>
      </c>
      <c r="FY592">
        <v>0.05</v>
      </c>
      <c r="FZ592">
        <v>420</v>
      </c>
      <c r="GA592">
        <v>16</v>
      </c>
      <c r="GB592">
        <v>0.01</v>
      </c>
      <c r="GC592">
        <v>0.1</v>
      </c>
      <c r="GD592">
        <v>-62.6850025</v>
      </c>
      <c r="GE592">
        <v>0.6041864915573314</v>
      </c>
      <c r="GF592">
        <v>0.1086374693360904</v>
      </c>
      <c r="GG592">
        <v>0</v>
      </c>
      <c r="GH592">
        <v>993.417911764706</v>
      </c>
      <c r="GI592">
        <v>-15.15738732743027</v>
      </c>
      <c r="GJ592">
        <v>1.506266525272229</v>
      </c>
      <c r="GK592">
        <v>-1</v>
      </c>
      <c r="GL592">
        <v>2.829274</v>
      </c>
      <c r="GM592">
        <v>-0.3614102814258908</v>
      </c>
      <c r="GN592">
        <v>0.0357916309212084</v>
      </c>
      <c r="GO592">
        <v>0</v>
      </c>
      <c r="GP592">
        <v>0</v>
      </c>
      <c r="GQ592">
        <v>2</v>
      </c>
      <c r="GR592" t="s">
        <v>482</v>
      </c>
      <c r="GS592">
        <v>3.13595</v>
      </c>
      <c r="GT592">
        <v>2.6908</v>
      </c>
      <c r="GU592">
        <v>0.22353</v>
      </c>
      <c r="GV592">
        <v>0.22685</v>
      </c>
      <c r="GW592">
        <v>0.107156</v>
      </c>
      <c r="GX592">
        <v>0.0972541</v>
      </c>
      <c r="GY592">
        <v>24676.3</v>
      </c>
      <c r="GZ592">
        <v>24617.8</v>
      </c>
      <c r="HA592">
        <v>29544.4</v>
      </c>
      <c r="HB592">
        <v>29427</v>
      </c>
      <c r="HC592">
        <v>34851.2</v>
      </c>
      <c r="HD592">
        <v>35192.4</v>
      </c>
      <c r="HE592">
        <v>41574</v>
      </c>
      <c r="HF592">
        <v>41811.6</v>
      </c>
      <c r="HG592">
        <v>1.92432</v>
      </c>
      <c r="HH592">
        <v>1.87678</v>
      </c>
      <c r="HI592">
        <v>0.0878051</v>
      </c>
      <c r="HJ592">
        <v>0</v>
      </c>
      <c r="HK592">
        <v>28.5816</v>
      </c>
      <c r="HL592">
        <v>999.9</v>
      </c>
      <c r="HM592">
        <v>48.6</v>
      </c>
      <c r="HN592">
        <v>31.4</v>
      </c>
      <c r="HO592">
        <v>24.8166</v>
      </c>
      <c r="HP592">
        <v>61.9151</v>
      </c>
      <c r="HQ592">
        <v>25.7011</v>
      </c>
      <c r="HR592">
        <v>1</v>
      </c>
      <c r="HS592">
        <v>0.0797688</v>
      </c>
      <c r="HT592">
        <v>-0.402424</v>
      </c>
      <c r="HU592">
        <v>20.3385</v>
      </c>
      <c r="HV592">
        <v>5.21594</v>
      </c>
      <c r="HW592">
        <v>12.0134</v>
      </c>
      <c r="HX592">
        <v>4.98805</v>
      </c>
      <c r="HY592">
        <v>3.28778</v>
      </c>
      <c r="HZ592">
        <v>9999</v>
      </c>
      <c r="IA592">
        <v>9999</v>
      </c>
      <c r="IB592">
        <v>9999</v>
      </c>
      <c r="IC592">
        <v>999.9</v>
      </c>
      <c r="ID592">
        <v>1.86756</v>
      </c>
      <c r="IE592">
        <v>1.86669</v>
      </c>
      <c r="IF592">
        <v>1.86601</v>
      </c>
      <c r="IG592">
        <v>1.866</v>
      </c>
      <c r="IH592">
        <v>1.86784</v>
      </c>
      <c r="II592">
        <v>1.87027</v>
      </c>
      <c r="IJ592">
        <v>1.86891</v>
      </c>
      <c r="IK592">
        <v>1.87042</v>
      </c>
      <c r="IL592">
        <v>0</v>
      </c>
      <c r="IM592">
        <v>0</v>
      </c>
      <c r="IN592">
        <v>0</v>
      </c>
      <c r="IO592">
        <v>0</v>
      </c>
      <c r="IP592" t="s">
        <v>443</v>
      </c>
      <c r="IQ592" t="s">
        <v>444</v>
      </c>
      <c r="IR592" t="s">
        <v>445</v>
      </c>
      <c r="IS592" t="s">
        <v>445</v>
      </c>
      <c r="IT592" t="s">
        <v>445</v>
      </c>
      <c r="IU592" t="s">
        <v>445</v>
      </c>
      <c r="IV592">
        <v>0</v>
      </c>
      <c r="IW592">
        <v>100</v>
      </c>
      <c r="IX592">
        <v>100</v>
      </c>
      <c r="IY592">
        <v>-0.49</v>
      </c>
      <c r="IZ592">
        <v>0.1542</v>
      </c>
      <c r="JA592">
        <v>0.1520806729546384</v>
      </c>
      <c r="JB592">
        <v>0.0003178419753343253</v>
      </c>
      <c r="JC592">
        <v>-6.012475575984678E-07</v>
      </c>
      <c r="JD592">
        <v>7.594320938325871E-11</v>
      </c>
      <c r="JE592">
        <v>-0.06537213769188976</v>
      </c>
      <c r="JF592">
        <v>-0.002779077146552394</v>
      </c>
      <c r="JG592">
        <v>0.0007843295920201409</v>
      </c>
      <c r="JH592">
        <v>-1.211717912536145E-05</v>
      </c>
      <c r="JI592">
        <v>4</v>
      </c>
      <c r="JJ592">
        <v>2338</v>
      </c>
      <c r="JK592">
        <v>1</v>
      </c>
      <c r="JL592">
        <v>27</v>
      </c>
      <c r="JM592">
        <v>190160.9</v>
      </c>
      <c r="JN592">
        <v>190161</v>
      </c>
      <c r="JO592">
        <v>3.02246</v>
      </c>
      <c r="JP592">
        <v>2.23389</v>
      </c>
      <c r="JQ592">
        <v>1.39648</v>
      </c>
      <c r="JR592">
        <v>2.34741</v>
      </c>
      <c r="JS592">
        <v>1.49536</v>
      </c>
      <c r="JT592">
        <v>2.69653</v>
      </c>
      <c r="JU592">
        <v>36.5051</v>
      </c>
      <c r="JV592">
        <v>24.07</v>
      </c>
      <c r="JW592">
        <v>18</v>
      </c>
      <c r="JX592">
        <v>488.977</v>
      </c>
      <c r="JY592">
        <v>449.039</v>
      </c>
      <c r="JZ592">
        <v>28.7698</v>
      </c>
      <c r="KA592">
        <v>28.6112</v>
      </c>
      <c r="KB592">
        <v>30.0004</v>
      </c>
      <c r="KC592">
        <v>28.4057</v>
      </c>
      <c r="KD592">
        <v>28.3342</v>
      </c>
      <c r="KE592">
        <v>60.5093</v>
      </c>
      <c r="KF592">
        <v>20.1127</v>
      </c>
      <c r="KG592">
        <v>54.9716</v>
      </c>
      <c r="KH592">
        <v>28.7656</v>
      </c>
      <c r="KI592">
        <v>1603.24</v>
      </c>
      <c r="KJ592">
        <v>21.4451</v>
      </c>
      <c r="KK592">
        <v>100.973</v>
      </c>
      <c r="KL592">
        <v>100.539</v>
      </c>
    </row>
    <row r="593" spans="1:298">
      <c r="A593">
        <v>577</v>
      </c>
      <c r="B593">
        <v>1758658733.5</v>
      </c>
      <c r="C593">
        <v>17107.5</v>
      </c>
      <c r="D593" t="s">
        <v>1603</v>
      </c>
      <c r="E593" t="s">
        <v>1604</v>
      </c>
      <c r="F593">
        <v>5</v>
      </c>
      <c r="G593" t="s">
        <v>1412</v>
      </c>
      <c r="H593" t="s">
        <v>437</v>
      </c>
      <c r="I593" t="s">
        <v>438</v>
      </c>
      <c r="J593">
        <v>1758658725.5</v>
      </c>
      <c r="K593">
        <f>(L593)/1000</f>
        <v>0</v>
      </c>
      <c r="L593">
        <f>IF(DQ593, AO593, AI593)</f>
        <v>0</v>
      </c>
      <c r="M593">
        <f>IF(DQ593, AJ593, AH593)</f>
        <v>0</v>
      </c>
      <c r="N593">
        <f>DS593 - IF(AV593&gt;1, M593*DM593*100.0/(AX593), 0)</f>
        <v>0</v>
      </c>
      <c r="O593">
        <f>((U593-K593/2)*N593-M593)/(U593+K593/2)</f>
        <v>0</v>
      </c>
      <c r="P593">
        <f>O593*(DZ593+EA593)/1000.0</f>
        <v>0</v>
      </c>
      <c r="Q593">
        <f>(DS593 - IF(AV593&gt;1, M593*DM593*100.0/(AX593), 0))*(DZ593+EA593)/1000.0</f>
        <v>0</v>
      </c>
      <c r="R593">
        <f>2.0/((1/T593-1/S593)+SIGN(T593)*SQRT((1/T593-1/S593)*(1/T593-1/S593) + 4*DN593/((DN593+1)*(DN593+1))*(2*1/T593*1/S593-1/S593*1/S593)))</f>
        <v>0</v>
      </c>
      <c r="S593">
        <f>IF(LEFT(DO593,1)&lt;&gt;"0",IF(LEFT(DO593,1)="1",3.0,DP593),$D$5+$E$5*(EG593*DZ593/($K$5*1000))+$F$5*(EG593*DZ593/($K$5*1000))*MAX(MIN(DM593,$J$5),$I$5)*MAX(MIN(DM593,$J$5),$I$5)+$G$5*MAX(MIN(DM593,$J$5),$I$5)*(EG593*DZ593/($K$5*1000))+$H$5*(EG593*DZ593/($K$5*1000))*(EG593*DZ593/($K$5*1000)))</f>
        <v>0</v>
      </c>
      <c r="T593">
        <f>K593*(1000-(1000*0.61365*exp(17.502*X593/(240.97+X593))/(DZ593+EA593)+DU593)/2)/(1000*0.61365*exp(17.502*X593/(240.97+X593))/(DZ593+EA593)-DU593)</f>
        <v>0</v>
      </c>
      <c r="U593">
        <f>1/((DN593+1)/(R593/1.6)+1/(S593/1.37)) + DN593/((DN593+1)/(R593/1.6) + DN593/(S593/1.37))</f>
        <v>0</v>
      </c>
      <c r="V593">
        <f>(DI593*DL593)</f>
        <v>0</v>
      </c>
      <c r="W593">
        <f>(EB593+(V593+2*0.95*5.67E-8*(((EB593+$B$7)+273)^4-(EB593+273)^4)-44100*K593)/(1.84*29.3*S593+8*0.95*5.67E-8*(EB593+273)^3))</f>
        <v>0</v>
      </c>
      <c r="X593">
        <f>($C$7*EC593+$D$7*ED593+$E$7*W593)</f>
        <v>0</v>
      </c>
      <c r="Y593">
        <f>0.61365*exp(17.502*X593/(240.97+X593))</f>
        <v>0</v>
      </c>
      <c r="Z593">
        <f>(AA593/AB593*100)</f>
        <v>0</v>
      </c>
      <c r="AA593">
        <f>DU593*(DZ593+EA593)/1000</f>
        <v>0</v>
      </c>
      <c r="AB593">
        <f>0.61365*exp(17.502*EB593/(240.97+EB593))</f>
        <v>0</v>
      </c>
      <c r="AC593">
        <f>(Y593-DU593*(DZ593+EA593)/1000)</f>
        <v>0</v>
      </c>
      <c r="AD593">
        <f>(-K593*44100)</f>
        <v>0</v>
      </c>
      <c r="AE593">
        <f>2*29.3*S593*0.92*(EB593-X593)</f>
        <v>0</v>
      </c>
      <c r="AF593">
        <f>2*0.95*5.67E-8*(((EB593+$B$7)+273)^4-(X593+273)^4)</f>
        <v>0</v>
      </c>
      <c r="AG593">
        <f>V593+AF593+AD593+AE593</f>
        <v>0</v>
      </c>
      <c r="AH593">
        <f>DY593*AV593*(DT593-DS593*(1000-AV593*DV593)/(1000-AV593*DU593))/(100*DM593)</f>
        <v>0</v>
      </c>
      <c r="AI593">
        <f>1000*DY593*AV593*(DU593-DV593)/(100*DM593*(1000-AV593*DU593))</f>
        <v>0</v>
      </c>
      <c r="AJ593">
        <f>(AK593 - AL593 - DZ593*1E3/(8.314*(EB593+273.15)) * AN593/DY593 * AM593) * DY593/(100*DM593) * (1000 - DV593)/1000</f>
        <v>0</v>
      </c>
      <c r="AK593">
        <v>428.8611154679946</v>
      </c>
      <c r="AL593">
        <v>410.6351454545452</v>
      </c>
      <c r="AM593">
        <v>-0.001839904021526405</v>
      </c>
      <c r="AN593">
        <v>64.96119101993769</v>
      </c>
      <c r="AO593">
        <f>(AQ593 - AP593 + DZ593*1E3/(8.314*(EB593+273.15)) * AS593/DY593 * AR593) * DY593/(100*DM593) * 1000/(1000 - AQ593)</f>
        <v>0</v>
      </c>
      <c r="AP593">
        <v>20.48119095705465</v>
      </c>
      <c r="AQ593">
        <v>24.75005151515151</v>
      </c>
      <c r="AR593">
        <v>1.40306995427975E-05</v>
      </c>
      <c r="AS593">
        <v>107.1200567102836</v>
      </c>
      <c r="AT593">
        <v>0</v>
      </c>
      <c r="AU593">
        <v>0</v>
      </c>
      <c r="AV593">
        <f>IF(AT593*$H$13&gt;=AX593,1.0,(AX593/(AX593-AT593*$H$13)))</f>
        <v>0</v>
      </c>
      <c r="AW593">
        <f>(AV593-1)*100</f>
        <v>0</v>
      </c>
      <c r="AX593">
        <f>MAX(0,($B$13+$C$13*EG593)/(1+$D$13*EG593)*DZ593/(EB593+273)*$E$13)</f>
        <v>0</v>
      </c>
      <c r="AY593" t="s">
        <v>439</v>
      </c>
      <c r="AZ593" t="s">
        <v>439</v>
      </c>
      <c r="BA593">
        <v>0</v>
      </c>
      <c r="BB593">
        <v>0</v>
      </c>
      <c r="BC593">
        <f>1-BA593/BB593</f>
        <v>0</v>
      </c>
      <c r="BD593">
        <v>0</v>
      </c>
      <c r="BE593" t="s">
        <v>439</v>
      </c>
      <c r="BF593" t="s">
        <v>439</v>
      </c>
      <c r="BG593">
        <v>0</v>
      </c>
      <c r="BH593">
        <v>0</v>
      </c>
      <c r="BI593">
        <f>1-BG593/BH593</f>
        <v>0</v>
      </c>
      <c r="BJ593">
        <v>0.5</v>
      </c>
      <c r="BK593">
        <f>DJ593</f>
        <v>0</v>
      </c>
      <c r="BL593">
        <f>M593</f>
        <v>0</v>
      </c>
      <c r="BM593">
        <f>BI593*BJ593*BK593</f>
        <v>0</v>
      </c>
      <c r="BN593">
        <f>(BL593-BD593)/BK593</f>
        <v>0</v>
      </c>
      <c r="BO593">
        <f>(BB593-BH593)/BH593</f>
        <v>0</v>
      </c>
      <c r="BP593">
        <f>BA593/(BC593+BA593/BH593)</f>
        <v>0</v>
      </c>
      <c r="BQ593" t="s">
        <v>439</v>
      </c>
      <c r="BR593">
        <v>0</v>
      </c>
      <c r="BS593">
        <f>IF(BR593&lt;&gt;0, BR593, BP593)</f>
        <v>0</v>
      </c>
      <c r="BT593">
        <f>1-BS593/BH593</f>
        <v>0</v>
      </c>
      <c r="BU593">
        <f>(BH593-BG593)/(BH593-BS593)</f>
        <v>0</v>
      </c>
      <c r="BV593">
        <f>(BB593-BH593)/(BB593-BS593)</f>
        <v>0</v>
      </c>
      <c r="BW593">
        <f>(BH593-BG593)/(BH593-BA593)</f>
        <v>0</v>
      </c>
      <c r="BX593">
        <f>(BB593-BH593)/(BB593-BA593)</f>
        <v>0</v>
      </c>
      <c r="BY593">
        <f>(BU593*BS593/BG593)</f>
        <v>0</v>
      </c>
      <c r="BZ593">
        <f>(1-BY593)</f>
        <v>0</v>
      </c>
      <c r="DI593">
        <f>$B$11*EH593+$C$11*EI593+$F$11*ET593*(1-EW593)</f>
        <v>0</v>
      </c>
      <c r="DJ593">
        <f>DI593*DK593</f>
        <v>0</v>
      </c>
      <c r="DK593">
        <f>($B$11*$D$9+$C$11*$D$9+$F$11*((FG593+EY593)/MAX(FG593+EY593+FH593, 0.1)*$I$9+FH593/MAX(FG593+EY593+FH593, 0.1)*$J$9))/($B$11+$C$11+$F$11)</f>
        <v>0</v>
      </c>
      <c r="DL593">
        <f>($B$11*$K$9+$C$11*$K$9+$F$11*((FG593+EY593)/MAX(FG593+EY593+FH593, 0.1)*$P$9+FH593/MAX(FG593+EY593+FH593, 0.1)*$Q$9))/($B$11+$C$11+$F$11)</f>
        <v>0</v>
      </c>
      <c r="DM593">
        <v>5.36</v>
      </c>
      <c r="DN593">
        <v>0.5</v>
      </c>
      <c r="DO593" t="s">
        <v>440</v>
      </c>
      <c r="DP593">
        <v>2</v>
      </c>
      <c r="DQ593" t="b">
        <v>1</v>
      </c>
      <c r="DR593">
        <v>1758658725.5</v>
      </c>
      <c r="DS593">
        <v>400.5335161290322</v>
      </c>
      <c r="DT593">
        <v>420.1424516129031</v>
      </c>
      <c r="DU593">
        <v>24.7391870967742</v>
      </c>
      <c r="DV593">
        <v>20.45652580645161</v>
      </c>
      <c r="DW593">
        <v>400.3457096774194</v>
      </c>
      <c r="DX593">
        <v>24.57895806451613</v>
      </c>
      <c r="DY593">
        <v>500.007741935484</v>
      </c>
      <c r="DZ593">
        <v>90.37362258064518</v>
      </c>
      <c r="EA593">
        <v>0.03212429677419355</v>
      </c>
      <c r="EB593">
        <v>30.9120129032258</v>
      </c>
      <c r="EC593">
        <v>29.9922</v>
      </c>
      <c r="ED593">
        <v>999.9000000000003</v>
      </c>
      <c r="EE593">
        <v>0</v>
      </c>
      <c r="EF593">
        <v>0</v>
      </c>
      <c r="EG593">
        <v>9997.750645161292</v>
      </c>
      <c r="EH593">
        <v>0</v>
      </c>
      <c r="EI593">
        <v>11.5796129032258</v>
      </c>
      <c r="EJ593">
        <v>-19.60895483870968</v>
      </c>
      <c r="EK593">
        <v>410.6938709677419</v>
      </c>
      <c r="EL593">
        <v>428.9167096774194</v>
      </c>
      <c r="EM593">
        <v>4.282664193548388</v>
      </c>
      <c r="EN593">
        <v>420.1424516129031</v>
      </c>
      <c r="EO593">
        <v>20.45652580645161</v>
      </c>
      <c r="EP593">
        <v>2.23577</v>
      </c>
      <c r="EQ593">
        <v>1.84872935483871</v>
      </c>
      <c r="ER593">
        <v>19.22094838709678</v>
      </c>
      <c r="ES593">
        <v>16.20500967741936</v>
      </c>
      <c r="ET593">
        <v>2000.013225806451</v>
      </c>
      <c r="EU593">
        <v>0.9800055161290323</v>
      </c>
      <c r="EV593">
        <v>0.01999476774193549</v>
      </c>
      <c r="EW593">
        <v>0</v>
      </c>
      <c r="EX593">
        <v>835.2037096774194</v>
      </c>
      <c r="EY593">
        <v>5.000969999999999</v>
      </c>
      <c r="EZ593">
        <v>16778.8935483871</v>
      </c>
      <c r="FA593">
        <v>16707.72903225806</v>
      </c>
      <c r="FB593">
        <v>41.68699999999998</v>
      </c>
      <c r="FC593">
        <v>42.04</v>
      </c>
      <c r="FD593">
        <v>41.59858064516128</v>
      </c>
      <c r="FE593">
        <v>41.629</v>
      </c>
      <c r="FF593">
        <v>42.25</v>
      </c>
      <c r="FG593">
        <v>1955.123225806452</v>
      </c>
      <c r="FH593">
        <v>39.89000000000002</v>
      </c>
      <c r="FI593">
        <v>0</v>
      </c>
      <c r="FJ593">
        <v>1758658734.6</v>
      </c>
      <c r="FK593">
        <v>0</v>
      </c>
      <c r="FL593">
        <v>835.1771199999999</v>
      </c>
      <c r="FM593">
        <v>-0.119461529001266</v>
      </c>
      <c r="FN593">
        <v>-7.107692292135574</v>
      </c>
      <c r="FO593">
        <v>16778.756</v>
      </c>
      <c r="FP593">
        <v>15</v>
      </c>
      <c r="FQ593">
        <v>0</v>
      </c>
      <c r="FR593" t="s">
        <v>441</v>
      </c>
      <c r="FS593">
        <v>1747247426.5</v>
      </c>
      <c r="FT593">
        <v>1747247420.5</v>
      </c>
      <c r="FU593">
        <v>0</v>
      </c>
      <c r="FV593">
        <v>1.027</v>
      </c>
      <c r="FW593">
        <v>0.031</v>
      </c>
      <c r="FX593">
        <v>0.02</v>
      </c>
      <c r="FY593">
        <v>0.05</v>
      </c>
      <c r="FZ593">
        <v>420</v>
      </c>
      <c r="GA593">
        <v>16</v>
      </c>
      <c r="GB593">
        <v>0.01</v>
      </c>
      <c r="GC593">
        <v>0.1</v>
      </c>
      <c r="GD593">
        <v>-19.6027525</v>
      </c>
      <c r="GE593">
        <v>0.008572232645447517</v>
      </c>
      <c r="GF593">
        <v>0.053911074871032</v>
      </c>
      <c r="GG593">
        <v>1</v>
      </c>
      <c r="GH593">
        <v>835.2095588235293</v>
      </c>
      <c r="GI593">
        <v>-0.07133689610108691</v>
      </c>
      <c r="GJ593">
        <v>0.2263684127799135</v>
      </c>
      <c r="GK593">
        <v>-1</v>
      </c>
      <c r="GL593">
        <v>4.28527925</v>
      </c>
      <c r="GM593">
        <v>-0.0380479924953234</v>
      </c>
      <c r="GN593">
        <v>0.01405595396753625</v>
      </c>
      <c r="GO593">
        <v>1</v>
      </c>
      <c r="GP593">
        <v>2</v>
      </c>
      <c r="GQ593">
        <v>2</v>
      </c>
      <c r="GR593" t="s">
        <v>575</v>
      </c>
      <c r="GS593">
        <v>3.13547</v>
      </c>
      <c r="GT593">
        <v>2.69188</v>
      </c>
      <c r="GU593">
        <v>0.0903331</v>
      </c>
      <c r="GV593">
        <v>0.09280140000000001</v>
      </c>
      <c r="GW593">
        <v>0.108292</v>
      </c>
      <c r="GX593">
        <v>0.09392300000000001</v>
      </c>
      <c r="GY593">
        <v>28867.9</v>
      </c>
      <c r="GZ593">
        <v>28847.4</v>
      </c>
      <c r="HA593">
        <v>29505.7</v>
      </c>
      <c r="HB593">
        <v>29389.4</v>
      </c>
      <c r="HC593">
        <v>34760</v>
      </c>
      <c r="HD593">
        <v>35276.8</v>
      </c>
      <c r="HE593">
        <v>41518.4</v>
      </c>
      <c r="HF593">
        <v>41758</v>
      </c>
      <c r="HG593">
        <v>1.9171</v>
      </c>
      <c r="HH593">
        <v>1.85783</v>
      </c>
      <c r="HI593">
        <v>0.07880479999999999</v>
      </c>
      <c r="HJ593">
        <v>0</v>
      </c>
      <c r="HK593">
        <v>28.7123</v>
      </c>
      <c r="HL593">
        <v>999.9</v>
      </c>
      <c r="HM593">
        <v>52.4</v>
      </c>
      <c r="HN593">
        <v>31.6</v>
      </c>
      <c r="HO593">
        <v>27.0677</v>
      </c>
      <c r="HP593">
        <v>62.0255</v>
      </c>
      <c r="HQ593">
        <v>25.7372</v>
      </c>
      <c r="HR593">
        <v>1</v>
      </c>
      <c r="HS593">
        <v>0.145734</v>
      </c>
      <c r="HT593">
        <v>-0.769028</v>
      </c>
      <c r="HU593">
        <v>20.3366</v>
      </c>
      <c r="HV593">
        <v>5.21969</v>
      </c>
      <c r="HW593">
        <v>12.0147</v>
      </c>
      <c r="HX593">
        <v>4.9894</v>
      </c>
      <c r="HY593">
        <v>3.28823</v>
      </c>
      <c r="HZ593">
        <v>9999</v>
      </c>
      <c r="IA593">
        <v>9999</v>
      </c>
      <c r="IB593">
        <v>9999</v>
      </c>
      <c r="IC593">
        <v>999.9</v>
      </c>
      <c r="ID593">
        <v>1.8676</v>
      </c>
      <c r="IE593">
        <v>1.86671</v>
      </c>
      <c r="IF593">
        <v>1.86603</v>
      </c>
      <c r="IG593">
        <v>1.866</v>
      </c>
      <c r="IH593">
        <v>1.86784</v>
      </c>
      <c r="II593">
        <v>1.87027</v>
      </c>
      <c r="IJ593">
        <v>1.86895</v>
      </c>
      <c r="IK593">
        <v>1.87042</v>
      </c>
      <c r="IL593">
        <v>0</v>
      </c>
      <c r="IM593">
        <v>0</v>
      </c>
      <c r="IN593">
        <v>0</v>
      </c>
      <c r="IO593">
        <v>0</v>
      </c>
      <c r="IP593" t="s">
        <v>443</v>
      </c>
      <c r="IQ593" t="s">
        <v>444</v>
      </c>
      <c r="IR593" t="s">
        <v>445</v>
      </c>
      <c r="IS593" t="s">
        <v>445</v>
      </c>
      <c r="IT593" t="s">
        <v>445</v>
      </c>
      <c r="IU593" t="s">
        <v>445</v>
      </c>
      <c r="IV593">
        <v>0</v>
      </c>
      <c r="IW593">
        <v>100</v>
      </c>
      <c r="IX593">
        <v>100</v>
      </c>
      <c r="IY593">
        <v>0.188</v>
      </c>
      <c r="IZ593">
        <v>0.1604</v>
      </c>
      <c r="JA593">
        <v>0.1520806729546384</v>
      </c>
      <c r="JB593">
        <v>0.0003178419753343253</v>
      </c>
      <c r="JC593">
        <v>-6.012475575984678E-07</v>
      </c>
      <c r="JD593">
        <v>7.594320938325871E-11</v>
      </c>
      <c r="JE593">
        <v>-0.06537213769188976</v>
      </c>
      <c r="JF593">
        <v>-0.002779077146552394</v>
      </c>
      <c r="JG593">
        <v>0.0007843295920201409</v>
      </c>
      <c r="JH593">
        <v>-1.211717912536145E-05</v>
      </c>
      <c r="JI593">
        <v>4</v>
      </c>
      <c r="JJ593">
        <v>2338</v>
      </c>
      <c r="JK593">
        <v>1</v>
      </c>
      <c r="JL593">
        <v>27</v>
      </c>
      <c r="JM593">
        <v>190188.5</v>
      </c>
      <c r="JN593">
        <v>190188.5</v>
      </c>
      <c r="JO593">
        <v>1.03149</v>
      </c>
      <c r="JP593">
        <v>2.26562</v>
      </c>
      <c r="JQ593">
        <v>1.39648</v>
      </c>
      <c r="JR593">
        <v>2.34619</v>
      </c>
      <c r="JS593">
        <v>1.49536</v>
      </c>
      <c r="JT593">
        <v>2.61963</v>
      </c>
      <c r="JU593">
        <v>37.0032</v>
      </c>
      <c r="JV593">
        <v>24.07</v>
      </c>
      <c r="JW593">
        <v>18</v>
      </c>
      <c r="JX593">
        <v>491.94</v>
      </c>
      <c r="JY593">
        <v>444.388</v>
      </c>
      <c r="JZ593">
        <v>29.6188</v>
      </c>
      <c r="KA593">
        <v>29.5052</v>
      </c>
      <c r="KB593">
        <v>29.9999</v>
      </c>
      <c r="KC593">
        <v>29.3435</v>
      </c>
      <c r="KD593">
        <v>29.2719</v>
      </c>
      <c r="KE593">
        <v>20.5787</v>
      </c>
      <c r="KF593">
        <v>29.6854</v>
      </c>
      <c r="KG593">
        <v>68.006</v>
      </c>
      <c r="KH593">
        <v>29.6193</v>
      </c>
      <c r="KI593">
        <v>413.454</v>
      </c>
      <c r="KJ593">
        <v>20.5237</v>
      </c>
      <c r="KK593">
        <v>100.839</v>
      </c>
      <c r="KL593">
        <v>100.41</v>
      </c>
    </row>
    <row r="594" spans="1:298">
      <c r="A594">
        <v>578</v>
      </c>
      <c r="B594">
        <v>1758658738.5</v>
      </c>
      <c r="C594">
        <v>17112.5</v>
      </c>
      <c r="D594" t="s">
        <v>1605</v>
      </c>
      <c r="E594" t="s">
        <v>1606</v>
      </c>
      <c r="F594">
        <v>5</v>
      </c>
      <c r="G594" t="s">
        <v>1412</v>
      </c>
      <c r="H594" t="s">
        <v>437</v>
      </c>
      <c r="I594" t="s">
        <v>438</v>
      </c>
      <c r="J594">
        <v>1758658730.655172</v>
      </c>
      <c r="K594">
        <f>(L594)/1000</f>
        <v>0</v>
      </c>
      <c r="L594">
        <f>IF(DQ594, AO594, AI594)</f>
        <v>0</v>
      </c>
      <c r="M594">
        <f>IF(DQ594, AJ594, AH594)</f>
        <v>0</v>
      </c>
      <c r="N594">
        <f>DS594 - IF(AV594&gt;1, M594*DM594*100.0/(AX594), 0)</f>
        <v>0</v>
      </c>
      <c r="O594">
        <f>((U594-K594/2)*N594-M594)/(U594+K594/2)</f>
        <v>0</v>
      </c>
      <c r="P594">
        <f>O594*(DZ594+EA594)/1000.0</f>
        <v>0</v>
      </c>
      <c r="Q594">
        <f>(DS594 - IF(AV594&gt;1, M594*DM594*100.0/(AX594), 0))*(DZ594+EA594)/1000.0</f>
        <v>0</v>
      </c>
      <c r="R594">
        <f>2.0/((1/T594-1/S594)+SIGN(T594)*SQRT((1/T594-1/S594)*(1/T594-1/S594) + 4*DN594/((DN594+1)*(DN594+1))*(2*1/T594*1/S594-1/S594*1/S594)))</f>
        <v>0</v>
      </c>
      <c r="S594">
        <f>IF(LEFT(DO594,1)&lt;&gt;"0",IF(LEFT(DO594,1)="1",3.0,DP594),$D$5+$E$5*(EG594*DZ594/($K$5*1000))+$F$5*(EG594*DZ594/($K$5*1000))*MAX(MIN(DM594,$J$5),$I$5)*MAX(MIN(DM594,$J$5),$I$5)+$G$5*MAX(MIN(DM594,$J$5),$I$5)*(EG594*DZ594/($K$5*1000))+$H$5*(EG594*DZ594/($K$5*1000))*(EG594*DZ594/($K$5*1000)))</f>
        <v>0</v>
      </c>
      <c r="T594">
        <f>K594*(1000-(1000*0.61365*exp(17.502*X594/(240.97+X594))/(DZ594+EA594)+DU594)/2)/(1000*0.61365*exp(17.502*X594/(240.97+X594))/(DZ594+EA594)-DU594)</f>
        <v>0</v>
      </c>
      <c r="U594">
        <f>1/((DN594+1)/(R594/1.6)+1/(S594/1.37)) + DN594/((DN594+1)/(R594/1.6) + DN594/(S594/1.37))</f>
        <v>0</v>
      </c>
      <c r="V594">
        <f>(DI594*DL594)</f>
        <v>0</v>
      </c>
      <c r="W594">
        <f>(EB594+(V594+2*0.95*5.67E-8*(((EB594+$B$7)+273)^4-(EB594+273)^4)-44100*K594)/(1.84*29.3*S594+8*0.95*5.67E-8*(EB594+273)^3))</f>
        <v>0</v>
      </c>
      <c r="X594">
        <f>($C$7*EC594+$D$7*ED594+$E$7*W594)</f>
        <v>0</v>
      </c>
      <c r="Y594">
        <f>0.61365*exp(17.502*X594/(240.97+X594))</f>
        <v>0</v>
      </c>
      <c r="Z594">
        <f>(AA594/AB594*100)</f>
        <v>0</v>
      </c>
      <c r="AA594">
        <f>DU594*(DZ594+EA594)/1000</f>
        <v>0</v>
      </c>
      <c r="AB594">
        <f>0.61365*exp(17.502*EB594/(240.97+EB594))</f>
        <v>0</v>
      </c>
      <c r="AC594">
        <f>(Y594-DU594*(DZ594+EA594)/1000)</f>
        <v>0</v>
      </c>
      <c r="AD594">
        <f>(-K594*44100)</f>
        <v>0</v>
      </c>
      <c r="AE594">
        <f>2*29.3*S594*0.92*(EB594-X594)</f>
        <v>0</v>
      </c>
      <c r="AF594">
        <f>2*0.95*5.67E-8*(((EB594+$B$7)+273)^4-(X594+273)^4)</f>
        <v>0</v>
      </c>
      <c r="AG594">
        <f>V594+AF594+AD594+AE594</f>
        <v>0</v>
      </c>
      <c r="AH594">
        <f>DY594*AV594*(DT594-DS594*(1000-AV594*DV594)/(1000-AV594*DU594))/(100*DM594)</f>
        <v>0</v>
      </c>
      <c r="AI594">
        <f>1000*DY594*AV594*(DU594-DV594)/(100*DM594*(1000-AV594*DU594))</f>
        <v>0</v>
      </c>
      <c r="AJ594">
        <f>(AK594 - AL594 - DZ594*1E3/(8.314*(EB594+273.15)) * AN594/DY594 * AM594) * DY594/(100*DM594) * (1000 - DV594)/1000</f>
        <v>0</v>
      </c>
      <c r="AK594">
        <v>428.8242140724841</v>
      </c>
      <c r="AL594">
        <v>410.4866848484848</v>
      </c>
      <c r="AM594">
        <v>-0.03795132287152306</v>
      </c>
      <c r="AN594">
        <v>64.96119101993769</v>
      </c>
      <c r="AO594">
        <f>(AQ594 - AP594 + DZ594*1E3/(8.314*(EB594+273.15)) * AS594/DY594 * AR594) * DY594/(100*DM594) * 1000/(1000 - AQ594)</f>
        <v>0</v>
      </c>
      <c r="AP594">
        <v>20.57022316910811</v>
      </c>
      <c r="AQ594">
        <v>24.79462606060605</v>
      </c>
      <c r="AR594">
        <v>0.008668272281705502</v>
      </c>
      <c r="AS594">
        <v>107.1200567102836</v>
      </c>
      <c r="AT594">
        <v>0</v>
      </c>
      <c r="AU594">
        <v>0</v>
      </c>
      <c r="AV594">
        <f>IF(AT594*$H$13&gt;=AX594,1.0,(AX594/(AX594-AT594*$H$13)))</f>
        <v>0</v>
      </c>
      <c r="AW594">
        <f>(AV594-1)*100</f>
        <v>0</v>
      </c>
      <c r="AX594">
        <f>MAX(0,($B$13+$C$13*EG594)/(1+$D$13*EG594)*DZ594/(EB594+273)*$E$13)</f>
        <v>0</v>
      </c>
      <c r="AY594" t="s">
        <v>439</v>
      </c>
      <c r="AZ594" t="s">
        <v>439</v>
      </c>
      <c r="BA594">
        <v>0</v>
      </c>
      <c r="BB594">
        <v>0</v>
      </c>
      <c r="BC594">
        <f>1-BA594/BB594</f>
        <v>0</v>
      </c>
      <c r="BD594">
        <v>0</v>
      </c>
      <c r="BE594" t="s">
        <v>439</v>
      </c>
      <c r="BF594" t="s">
        <v>439</v>
      </c>
      <c r="BG594">
        <v>0</v>
      </c>
      <c r="BH594">
        <v>0</v>
      </c>
      <c r="BI594">
        <f>1-BG594/BH594</f>
        <v>0</v>
      </c>
      <c r="BJ594">
        <v>0.5</v>
      </c>
      <c r="BK594">
        <f>DJ594</f>
        <v>0</v>
      </c>
      <c r="BL594">
        <f>M594</f>
        <v>0</v>
      </c>
      <c r="BM594">
        <f>BI594*BJ594*BK594</f>
        <v>0</v>
      </c>
      <c r="BN594">
        <f>(BL594-BD594)/BK594</f>
        <v>0</v>
      </c>
      <c r="BO594">
        <f>(BB594-BH594)/BH594</f>
        <v>0</v>
      </c>
      <c r="BP594">
        <f>BA594/(BC594+BA594/BH594)</f>
        <v>0</v>
      </c>
      <c r="BQ594" t="s">
        <v>439</v>
      </c>
      <c r="BR594">
        <v>0</v>
      </c>
      <c r="BS594">
        <f>IF(BR594&lt;&gt;0, BR594, BP594)</f>
        <v>0</v>
      </c>
      <c r="BT594">
        <f>1-BS594/BH594</f>
        <v>0</v>
      </c>
      <c r="BU594">
        <f>(BH594-BG594)/(BH594-BS594)</f>
        <v>0</v>
      </c>
      <c r="BV594">
        <f>(BB594-BH594)/(BB594-BS594)</f>
        <v>0</v>
      </c>
      <c r="BW594">
        <f>(BH594-BG594)/(BH594-BA594)</f>
        <v>0</v>
      </c>
      <c r="BX594">
        <f>(BB594-BH594)/(BB594-BA594)</f>
        <v>0</v>
      </c>
      <c r="BY594">
        <f>(BU594*BS594/BG594)</f>
        <v>0</v>
      </c>
      <c r="BZ594">
        <f>(1-BY594)</f>
        <v>0</v>
      </c>
      <c r="DI594">
        <f>$B$11*EH594+$C$11*EI594+$F$11*ET594*(1-EW594)</f>
        <v>0</v>
      </c>
      <c r="DJ594">
        <f>DI594*DK594</f>
        <v>0</v>
      </c>
      <c r="DK594">
        <f>($B$11*$D$9+$C$11*$D$9+$F$11*((FG594+EY594)/MAX(FG594+EY594+FH594, 0.1)*$I$9+FH594/MAX(FG594+EY594+FH594, 0.1)*$J$9))/($B$11+$C$11+$F$11)</f>
        <v>0</v>
      </c>
      <c r="DL594">
        <f>($B$11*$K$9+$C$11*$K$9+$F$11*((FG594+EY594)/MAX(FG594+EY594+FH594, 0.1)*$P$9+FH594/MAX(FG594+EY594+FH594, 0.1)*$Q$9))/($B$11+$C$11+$F$11)</f>
        <v>0</v>
      </c>
      <c r="DM594">
        <v>5.36</v>
      </c>
      <c r="DN594">
        <v>0.5</v>
      </c>
      <c r="DO594" t="s">
        <v>440</v>
      </c>
      <c r="DP594">
        <v>2</v>
      </c>
      <c r="DQ594" t="b">
        <v>1</v>
      </c>
      <c r="DR594">
        <v>1758658730.655172</v>
      </c>
      <c r="DS594">
        <v>400.4953448275861</v>
      </c>
      <c r="DT594">
        <v>419.9245172413793</v>
      </c>
      <c r="DU594">
        <v>24.7528</v>
      </c>
      <c r="DV594">
        <v>20.4924448275862</v>
      </c>
      <c r="DW594">
        <v>400.3075172413793</v>
      </c>
      <c r="DX594">
        <v>24.59237586206897</v>
      </c>
      <c r="DY594">
        <v>499.9782413793104</v>
      </c>
      <c r="DZ594">
        <v>90.3730379310345</v>
      </c>
      <c r="EA594">
        <v>0.03193029310344828</v>
      </c>
      <c r="EB594">
        <v>30.91464827586207</v>
      </c>
      <c r="EC594">
        <v>29.99101379310344</v>
      </c>
      <c r="ED594">
        <v>999.9000000000002</v>
      </c>
      <c r="EE594">
        <v>0</v>
      </c>
      <c r="EF594">
        <v>0</v>
      </c>
      <c r="EG594">
        <v>10001.92931034483</v>
      </c>
      <c r="EH594">
        <v>0</v>
      </c>
      <c r="EI594">
        <v>11.58944482758621</v>
      </c>
      <c r="EJ594">
        <v>-19.4291724137931</v>
      </c>
      <c r="EK594">
        <v>410.6604482758621</v>
      </c>
      <c r="EL594">
        <v>428.7098275862069</v>
      </c>
      <c r="EM594">
        <v>4.260353793103447</v>
      </c>
      <c r="EN594">
        <v>419.9245172413793</v>
      </c>
      <c r="EO594">
        <v>20.4924448275862</v>
      </c>
      <c r="EP594">
        <v>2.236985172413793</v>
      </c>
      <c r="EQ594">
        <v>1.851963448275862</v>
      </c>
      <c r="ER594">
        <v>19.22966896551724</v>
      </c>
      <c r="ES594">
        <v>16.23237931034483</v>
      </c>
      <c r="ET594">
        <v>2000.016896551724</v>
      </c>
      <c r="EU594">
        <v>0.9800054827586206</v>
      </c>
      <c r="EV594">
        <v>0.0199948</v>
      </c>
      <c r="EW594">
        <v>0</v>
      </c>
      <c r="EX594">
        <v>835.2224137931033</v>
      </c>
      <c r="EY594">
        <v>5.000969999999999</v>
      </c>
      <c r="EZ594">
        <v>16778.62413793103</v>
      </c>
      <c r="FA594">
        <v>16707.74827586207</v>
      </c>
      <c r="FB594">
        <v>41.68272413793103</v>
      </c>
      <c r="FC594">
        <v>42.03206896551723</v>
      </c>
      <c r="FD594">
        <v>41.59893103448275</v>
      </c>
      <c r="FE594">
        <v>41.62927586206897</v>
      </c>
      <c r="FF594">
        <v>42.24565517241379</v>
      </c>
      <c r="FG594">
        <v>1955.126896551724</v>
      </c>
      <c r="FH594">
        <v>39.89000000000001</v>
      </c>
      <c r="FI594">
        <v>0</v>
      </c>
      <c r="FJ594">
        <v>1758658740</v>
      </c>
      <c r="FK594">
        <v>0</v>
      </c>
      <c r="FL594">
        <v>835.2171923076922</v>
      </c>
      <c r="FM594">
        <v>0.006119659850091137</v>
      </c>
      <c r="FN594">
        <v>-0.345299130224818</v>
      </c>
      <c r="FO594">
        <v>16778.62692307692</v>
      </c>
      <c r="FP594">
        <v>15</v>
      </c>
      <c r="FQ594">
        <v>0</v>
      </c>
      <c r="FR594" t="s">
        <v>441</v>
      </c>
      <c r="FS594">
        <v>1747247426.5</v>
      </c>
      <c r="FT594">
        <v>1747247420.5</v>
      </c>
      <c r="FU594">
        <v>0</v>
      </c>
      <c r="FV594">
        <v>1.027</v>
      </c>
      <c r="FW594">
        <v>0.031</v>
      </c>
      <c r="FX594">
        <v>0.02</v>
      </c>
      <c r="FY594">
        <v>0.05</v>
      </c>
      <c r="FZ594">
        <v>420</v>
      </c>
      <c r="GA594">
        <v>16</v>
      </c>
      <c r="GB594">
        <v>0.01</v>
      </c>
      <c r="GC594">
        <v>0.1</v>
      </c>
      <c r="GD594">
        <v>-19.47955853658537</v>
      </c>
      <c r="GE594">
        <v>2.154041811846692</v>
      </c>
      <c r="GF594">
        <v>0.3899499886480818</v>
      </c>
      <c r="GG594">
        <v>0</v>
      </c>
      <c r="GH594">
        <v>835.1997058823529</v>
      </c>
      <c r="GI594">
        <v>0.08794499537180946</v>
      </c>
      <c r="GJ594">
        <v>0.2474803057418934</v>
      </c>
      <c r="GK594">
        <v>-1</v>
      </c>
      <c r="GL594">
        <v>4.265400975609756</v>
      </c>
      <c r="GM594">
        <v>-0.2745071080139364</v>
      </c>
      <c r="GN594">
        <v>0.03491633273600064</v>
      </c>
      <c r="GO594">
        <v>0</v>
      </c>
      <c r="GP594">
        <v>0</v>
      </c>
      <c r="GQ594">
        <v>2</v>
      </c>
      <c r="GR594" t="s">
        <v>482</v>
      </c>
      <c r="GS594">
        <v>3.1357</v>
      </c>
      <c r="GT594">
        <v>2.69153</v>
      </c>
      <c r="GU594">
        <v>0.0902829</v>
      </c>
      <c r="GV594">
        <v>0.0922945</v>
      </c>
      <c r="GW594">
        <v>0.108427</v>
      </c>
      <c r="GX594">
        <v>0.0940185</v>
      </c>
      <c r="GY594">
        <v>28869.2</v>
      </c>
      <c r="GZ594">
        <v>28863.8</v>
      </c>
      <c r="HA594">
        <v>29505.4</v>
      </c>
      <c r="HB594">
        <v>29389.6</v>
      </c>
      <c r="HC594">
        <v>34754.3</v>
      </c>
      <c r="HD594">
        <v>35273.2</v>
      </c>
      <c r="HE594">
        <v>41518</v>
      </c>
      <c r="HF594">
        <v>41758.2</v>
      </c>
      <c r="HG594">
        <v>1.91715</v>
      </c>
      <c r="HH594">
        <v>1.85758</v>
      </c>
      <c r="HI594">
        <v>0.07815660000000001</v>
      </c>
      <c r="HJ594">
        <v>0</v>
      </c>
      <c r="HK594">
        <v>28.7074</v>
      </c>
      <c r="HL594">
        <v>999.9</v>
      </c>
      <c r="HM594">
        <v>52.4</v>
      </c>
      <c r="HN594">
        <v>31.6</v>
      </c>
      <c r="HO594">
        <v>27.0644</v>
      </c>
      <c r="HP594">
        <v>61.8255</v>
      </c>
      <c r="HQ594">
        <v>25.6811</v>
      </c>
      <c r="HR594">
        <v>1</v>
      </c>
      <c r="HS594">
        <v>0.145729</v>
      </c>
      <c r="HT594">
        <v>-0.7553</v>
      </c>
      <c r="HU594">
        <v>20.3363</v>
      </c>
      <c r="HV594">
        <v>5.21669</v>
      </c>
      <c r="HW594">
        <v>12.0152</v>
      </c>
      <c r="HX594">
        <v>4.9887</v>
      </c>
      <c r="HY594">
        <v>3.28778</v>
      </c>
      <c r="HZ594">
        <v>9999</v>
      </c>
      <c r="IA594">
        <v>9999</v>
      </c>
      <c r="IB594">
        <v>9999</v>
      </c>
      <c r="IC594">
        <v>999.9</v>
      </c>
      <c r="ID594">
        <v>1.86765</v>
      </c>
      <c r="IE594">
        <v>1.86675</v>
      </c>
      <c r="IF594">
        <v>1.86602</v>
      </c>
      <c r="IG594">
        <v>1.866</v>
      </c>
      <c r="IH594">
        <v>1.86783</v>
      </c>
      <c r="II594">
        <v>1.87028</v>
      </c>
      <c r="IJ594">
        <v>1.86894</v>
      </c>
      <c r="IK594">
        <v>1.87042</v>
      </c>
      <c r="IL594">
        <v>0</v>
      </c>
      <c r="IM594">
        <v>0</v>
      </c>
      <c r="IN594">
        <v>0</v>
      </c>
      <c r="IO594">
        <v>0</v>
      </c>
      <c r="IP594" t="s">
        <v>443</v>
      </c>
      <c r="IQ594" t="s">
        <v>444</v>
      </c>
      <c r="IR594" t="s">
        <v>445</v>
      </c>
      <c r="IS594" t="s">
        <v>445</v>
      </c>
      <c r="IT594" t="s">
        <v>445</v>
      </c>
      <c r="IU594" t="s">
        <v>445</v>
      </c>
      <c r="IV594">
        <v>0</v>
      </c>
      <c r="IW594">
        <v>100</v>
      </c>
      <c r="IX594">
        <v>100</v>
      </c>
      <c r="IY594">
        <v>0.188</v>
      </c>
      <c r="IZ594">
        <v>0.161</v>
      </c>
      <c r="JA594">
        <v>0.1520806729546384</v>
      </c>
      <c r="JB594">
        <v>0.0003178419753343253</v>
      </c>
      <c r="JC594">
        <v>-6.012475575984678E-07</v>
      </c>
      <c r="JD594">
        <v>7.594320938325871E-11</v>
      </c>
      <c r="JE594">
        <v>-0.06537213769188976</v>
      </c>
      <c r="JF594">
        <v>-0.002779077146552394</v>
      </c>
      <c r="JG594">
        <v>0.0007843295920201409</v>
      </c>
      <c r="JH594">
        <v>-1.211717912536145E-05</v>
      </c>
      <c r="JI594">
        <v>4</v>
      </c>
      <c r="JJ594">
        <v>2338</v>
      </c>
      <c r="JK594">
        <v>1</v>
      </c>
      <c r="JL594">
        <v>27</v>
      </c>
      <c r="JM594">
        <v>190188.5</v>
      </c>
      <c r="JN594">
        <v>190188.6</v>
      </c>
      <c r="JO594">
        <v>1.00464</v>
      </c>
      <c r="JP594">
        <v>2.26318</v>
      </c>
      <c r="JQ594">
        <v>1.39771</v>
      </c>
      <c r="JR594">
        <v>2.34375</v>
      </c>
      <c r="JS594">
        <v>1.49536</v>
      </c>
      <c r="JT594">
        <v>2.67944</v>
      </c>
      <c r="JU594">
        <v>37.0032</v>
      </c>
      <c r="JV594">
        <v>24.07</v>
      </c>
      <c r="JW594">
        <v>18</v>
      </c>
      <c r="JX594">
        <v>491.96</v>
      </c>
      <c r="JY594">
        <v>444.215</v>
      </c>
      <c r="JZ594">
        <v>29.6234</v>
      </c>
      <c r="KA594">
        <v>29.5027</v>
      </c>
      <c r="KB594">
        <v>29.9999</v>
      </c>
      <c r="KC594">
        <v>29.3422</v>
      </c>
      <c r="KD594">
        <v>29.2694</v>
      </c>
      <c r="KE594">
        <v>20.0772</v>
      </c>
      <c r="KF594">
        <v>29.6854</v>
      </c>
      <c r="KG594">
        <v>67.6298</v>
      </c>
      <c r="KH594">
        <v>29.622</v>
      </c>
      <c r="KI594">
        <v>400.072</v>
      </c>
      <c r="KJ594">
        <v>20.4814</v>
      </c>
      <c r="KK594">
        <v>100.838</v>
      </c>
      <c r="KL594">
        <v>100.41</v>
      </c>
    </row>
    <row r="595" spans="1:298">
      <c r="A595">
        <v>579</v>
      </c>
      <c r="B595">
        <v>1758658743.5</v>
      </c>
      <c r="C595">
        <v>17117.5</v>
      </c>
      <c r="D595" t="s">
        <v>1607</v>
      </c>
      <c r="E595" t="s">
        <v>1608</v>
      </c>
      <c r="F595">
        <v>5</v>
      </c>
      <c r="G595" t="s">
        <v>1412</v>
      </c>
      <c r="H595" t="s">
        <v>437</v>
      </c>
      <c r="I595" t="s">
        <v>438</v>
      </c>
      <c r="J595">
        <v>1758658735.732143</v>
      </c>
      <c r="K595">
        <f>(L595)/1000</f>
        <v>0</v>
      </c>
      <c r="L595">
        <f>IF(DQ595, AO595, AI595)</f>
        <v>0</v>
      </c>
      <c r="M595">
        <f>IF(DQ595, AJ595, AH595)</f>
        <v>0</v>
      </c>
      <c r="N595">
        <f>DS595 - IF(AV595&gt;1, M595*DM595*100.0/(AX595), 0)</f>
        <v>0</v>
      </c>
      <c r="O595">
        <f>((U595-K595/2)*N595-M595)/(U595+K595/2)</f>
        <v>0</v>
      </c>
      <c r="P595">
        <f>O595*(DZ595+EA595)/1000.0</f>
        <v>0</v>
      </c>
      <c r="Q595">
        <f>(DS595 - IF(AV595&gt;1, M595*DM595*100.0/(AX595), 0))*(DZ595+EA595)/1000.0</f>
        <v>0</v>
      </c>
      <c r="R595">
        <f>2.0/((1/T595-1/S595)+SIGN(T595)*SQRT((1/T595-1/S595)*(1/T595-1/S595) + 4*DN595/((DN595+1)*(DN595+1))*(2*1/T595*1/S595-1/S595*1/S595)))</f>
        <v>0</v>
      </c>
      <c r="S595">
        <f>IF(LEFT(DO595,1)&lt;&gt;"0",IF(LEFT(DO595,1)="1",3.0,DP595),$D$5+$E$5*(EG595*DZ595/($K$5*1000))+$F$5*(EG595*DZ595/($K$5*1000))*MAX(MIN(DM595,$J$5),$I$5)*MAX(MIN(DM595,$J$5),$I$5)+$G$5*MAX(MIN(DM595,$J$5),$I$5)*(EG595*DZ595/($K$5*1000))+$H$5*(EG595*DZ595/($K$5*1000))*(EG595*DZ595/($K$5*1000)))</f>
        <v>0</v>
      </c>
      <c r="T595">
        <f>K595*(1000-(1000*0.61365*exp(17.502*X595/(240.97+X595))/(DZ595+EA595)+DU595)/2)/(1000*0.61365*exp(17.502*X595/(240.97+X595))/(DZ595+EA595)-DU595)</f>
        <v>0</v>
      </c>
      <c r="U595">
        <f>1/((DN595+1)/(R595/1.6)+1/(S595/1.37)) + DN595/((DN595+1)/(R595/1.6) + DN595/(S595/1.37))</f>
        <v>0</v>
      </c>
      <c r="V595">
        <f>(DI595*DL595)</f>
        <v>0</v>
      </c>
      <c r="W595">
        <f>(EB595+(V595+2*0.95*5.67E-8*(((EB595+$B$7)+273)^4-(EB595+273)^4)-44100*K595)/(1.84*29.3*S595+8*0.95*5.67E-8*(EB595+273)^3))</f>
        <v>0</v>
      </c>
      <c r="X595">
        <f>($C$7*EC595+$D$7*ED595+$E$7*W595)</f>
        <v>0</v>
      </c>
      <c r="Y595">
        <f>0.61365*exp(17.502*X595/(240.97+X595))</f>
        <v>0</v>
      </c>
      <c r="Z595">
        <f>(AA595/AB595*100)</f>
        <v>0</v>
      </c>
      <c r="AA595">
        <f>DU595*(DZ595+EA595)/1000</f>
        <v>0</v>
      </c>
      <c r="AB595">
        <f>0.61365*exp(17.502*EB595/(240.97+EB595))</f>
        <v>0</v>
      </c>
      <c r="AC595">
        <f>(Y595-DU595*(DZ595+EA595)/1000)</f>
        <v>0</v>
      </c>
      <c r="AD595">
        <f>(-K595*44100)</f>
        <v>0</v>
      </c>
      <c r="AE595">
        <f>2*29.3*S595*0.92*(EB595-X595)</f>
        <v>0</v>
      </c>
      <c r="AF595">
        <f>2*0.95*5.67E-8*(((EB595+$B$7)+273)^4-(X595+273)^4)</f>
        <v>0</v>
      </c>
      <c r="AG595">
        <f>V595+AF595+AD595+AE595</f>
        <v>0</v>
      </c>
      <c r="AH595">
        <f>DY595*AV595*(DT595-DS595*(1000-AV595*DV595)/(1000-AV595*DU595))/(100*DM595)</f>
        <v>0</v>
      </c>
      <c r="AI595">
        <f>1000*DY595*AV595*(DU595-DV595)/(100*DM595*(1000-AV595*DU595))</f>
        <v>0</v>
      </c>
      <c r="AJ595">
        <f>(AK595 - AL595 - DZ595*1E3/(8.314*(EB595+273.15)) * AN595/DY595 * AM595) * DY595/(100*DM595) * (1000 - DV595)/1000</f>
        <v>0</v>
      </c>
      <c r="AK595">
        <v>421.0094200697391</v>
      </c>
      <c r="AL595">
        <v>406.7918</v>
      </c>
      <c r="AM595">
        <v>-0.8752668044335761</v>
      </c>
      <c r="AN595">
        <v>64.96119101993769</v>
      </c>
      <c r="AO595">
        <f>(AQ595 - AP595 + DZ595*1E3/(8.314*(EB595+273.15)) * AS595/DY595 * AR595) * DY595/(100*DM595) * 1000/(1000 - AQ595)</f>
        <v>0</v>
      </c>
      <c r="AP595">
        <v>20.56961757646222</v>
      </c>
      <c r="AQ595">
        <v>24.82395636363636</v>
      </c>
      <c r="AR595">
        <v>0.005592257076031028</v>
      </c>
      <c r="AS595">
        <v>107.1200567102836</v>
      </c>
      <c r="AT595">
        <v>0</v>
      </c>
      <c r="AU595">
        <v>0</v>
      </c>
      <c r="AV595">
        <f>IF(AT595*$H$13&gt;=AX595,1.0,(AX595/(AX595-AT595*$H$13)))</f>
        <v>0</v>
      </c>
      <c r="AW595">
        <f>(AV595-1)*100</f>
        <v>0</v>
      </c>
      <c r="AX595">
        <f>MAX(0,($B$13+$C$13*EG595)/(1+$D$13*EG595)*DZ595/(EB595+273)*$E$13)</f>
        <v>0</v>
      </c>
      <c r="AY595" t="s">
        <v>439</v>
      </c>
      <c r="AZ595" t="s">
        <v>439</v>
      </c>
      <c r="BA595">
        <v>0</v>
      </c>
      <c r="BB595">
        <v>0</v>
      </c>
      <c r="BC595">
        <f>1-BA595/BB595</f>
        <v>0</v>
      </c>
      <c r="BD595">
        <v>0</v>
      </c>
      <c r="BE595" t="s">
        <v>439</v>
      </c>
      <c r="BF595" t="s">
        <v>439</v>
      </c>
      <c r="BG595">
        <v>0</v>
      </c>
      <c r="BH595">
        <v>0</v>
      </c>
      <c r="BI595">
        <f>1-BG595/BH595</f>
        <v>0</v>
      </c>
      <c r="BJ595">
        <v>0.5</v>
      </c>
      <c r="BK595">
        <f>DJ595</f>
        <v>0</v>
      </c>
      <c r="BL595">
        <f>M595</f>
        <v>0</v>
      </c>
      <c r="BM595">
        <f>BI595*BJ595*BK595</f>
        <v>0</v>
      </c>
      <c r="BN595">
        <f>(BL595-BD595)/BK595</f>
        <v>0</v>
      </c>
      <c r="BO595">
        <f>(BB595-BH595)/BH595</f>
        <v>0</v>
      </c>
      <c r="BP595">
        <f>BA595/(BC595+BA595/BH595)</f>
        <v>0</v>
      </c>
      <c r="BQ595" t="s">
        <v>439</v>
      </c>
      <c r="BR595">
        <v>0</v>
      </c>
      <c r="BS595">
        <f>IF(BR595&lt;&gt;0, BR595, BP595)</f>
        <v>0</v>
      </c>
      <c r="BT595">
        <f>1-BS595/BH595</f>
        <v>0</v>
      </c>
      <c r="BU595">
        <f>(BH595-BG595)/(BH595-BS595)</f>
        <v>0</v>
      </c>
      <c r="BV595">
        <f>(BB595-BH595)/(BB595-BS595)</f>
        <v>0</v>
      </c>
      <c r="BW595">
        <f>(BH595-BG595)/(BH595-BA595)</f>
        <v>0</v>
      </c>
      <c r="BX595">
        <f>(BB595-BH595)/(BB595-BA595)</f>
        <v>0</v>
      </c>
      <c r="BY595">
        <f>(BU595*BS595/BG595)</f>
        <v>0</v>
      </c>
      <c r="BZ595">
        <f>(1-BY595)</f>
        <v>0</v>
      </c>
      <c r="DI595">
        <f>$B$11*EH595+$C$11*EI595+$F$11*ET595*(1-EW595)</f>
        <v>0</v>
      </c>
      <c r="DJ595">
        <f>DI595*DK595</f>
        <v>0</v>
      </c>
      <c r="DK595">
        <f>($B$11*$D$9+$C$11*$D$9+$F$11*((FG595+EY595)/MAX(FG595+EY595+FH595, 0.1)*$I$9+FH595/MAX(FG595+EY595+FH595, 0.1)*$J$9))/($B$11+$C$11+$F$11)</f>
        <v>0</v>
      </c>
      <c r="DL595">
        <f>($B$11*$K$9+$C$11*$K$9+$F$11*((FG595+EY595)/MAX(FG595+EY595+FH595, 0.1)*$P$9+FH595/MAX(FG595+EY595+FH595, 0.1)*$Q$9))/($B$11+$C$11+$F$11)</f>
        <v>0</v>
      </c>
      <c r="DM595">
        <v>5.36</v>
      </c>
      <c r="DN595">
        <v>0.5</v>
      </c>
      <c r="DO595" t="s">
        <v>440</v>
      </c>
      <c r="DP595">
        <v>2</v>
      </c>
      <c r="DQ595" t="b">
        <v>1</v>
      </c>
      <c r="DR595">
        <v>1758658735.732143</v>
      </c>
      <c r="DS595">
        <v>399.9048928571428</v>
      </c>
      <c r="DT595">
        <v>416.8523928571429</v>
      </c>
      <c r="DU595">
        <v>24.77706785714286</v>
      </c>
      <c r="DV595">
        <v>20.53474642857143</v>
      </c>
      <c r="DW595">
        <v>399.717</v>
      </c>
      <c r="DX595">
        <v>24.61632142857143</v>
      </c>
      <c r="DY595">
        <v>500.0041785714287</v>
      </c>
      <c r="DZ595">
        <v>90.37232857142855</v>
      </c>
      <c r="EA595">
        <v>0.03146124285714286</v>
      </c>
      <c r="EB595">
        <v>30.91540357142857</v>
      </c>
      <c r="EC595">
        <v>29.99198928571429</v>
      </c>
      <c r="ED595">
        <v>999.9000000000002</v>
      </c>
      <c r="EE595">
        <v>0</v>
      </c>
      <c r="EF595">
        <v>0</v>
      </c>
      <c r="EG595">
        <v>10002.18214285714</v>
      </c>
      <c r="EH595">
        <v>0</v>
      </c>
      <c r="EI595">
        <v>11.590675</v>
      </c>
      <c r="EJ595">
        <v>-16.94749571428571</v>
      </c>
      <c r="EK595">
        <v>410.0651428571429</v>
      </c>
      <c r="EL595">
        <v>425.5915714285714</v>
      </c>
      <c r="EM595">
        <v>4.242332857142857</v>
      </c>
      <c r="EN595">
        <v>416.8523928571429</v>
      </c>
      <c r="EO595">
        <v>20.53474642857143</v>
      </c>
      <c r="EP595">
        <v>2.239161428571429</v>
      </c>
      <c r="EQ595">
        <v>1.855772142857143</v>
      </c>
      <c r="ER595">
        <v>19.24526785714285</v>
      </c>
      <c r="ES595">
        <v>16.264625</v>
      </c>
      <c r="ET595">
        <v>1999.976785714286</v>
      </c>
      <c r="EU595">
        <v>0.9800050357142857</v>
      </c>
      <c r="EV595">
        <v>0.019995225</v>
      </c>
      <c r="EW595">
        <v>0</v>
      </c>
      <c r="EX595">
        <v>835.2744285714286</v>
      </c>
      <c r="EY595">
        <v>5.00097</v>
      </c>
      <c r="EZ595">
        <v>16779.71428571429</v>
      </c>
      <c r="FA595">
        <v>16707.41428571428</v>
      </c>
      <c r="FB595">
        <v>41.68257142857141</v>
      </c>
      <c r="FC595">
        <v>42.02214285714285</v>
      </c>
      <c r="FD595">
        <v>41.59575</v>
      </c>
      <c r="FE595">
        <v>41.625</v>
      </c>
      <c r="FF595">
        <v>42.241</v>
      </c>
      <c r="FG595">
        <v>1955.086785714286</v>
      </c>
      <c r="FH595">
        <v>39.89000000000001</v>
      </c>
      <c r="FI595">
        <v>0</v>
      </c>
      <c r="FJ595">
        <v>1758658744.8</v>
      </c>
      <c r="FK595">
        <v>0</v>
      </c>
      <c r="FL595">
        <v>835.248923076923</v>
      </c>
      <c r="FM595">
        <v>1.169914527328634</v>
      </c>
      <c r="FN595">
        <v>26.05470087995797</v>
      </c>
      <c r="FO595">
        <v>16779.95</v>
      </c>
      <c r="FP595">
        <v>15</v>
      </c>
      <c r="FQ595">
        <v>0</v>
      </c>
      <c r="FR595" t="s">
        <v>441</v>
      </c>
      <c r="FS595">
        <v>1747247426.5</v>
      </c>
      <c r="FT595">
        <v>1747247420.5</v>
      </c>
      <c r="FU595">
        <v>0</v>
      </c>
      <c r="FV595">
        <v>1.027</v>
      </c>
      <c r="FW595">
        <v>0.031</v>
      </c>
      <c r="FX595">
        <v>0.02</v>
      </c>
      <c r="FY595">
        <v>0.05</v>
      </c>
      <c r="FZ595">
        <v>420</v>
      </c>
      <c r="GA595">
        <v>16</v>
      </c>
      <c r="GB595">
        <v>0.01</v>
      </c>
      <c r="GC595">
        <v>0.1</v>
      </c>
      <c r="GD595">
        <v>-18.26965658536585</v>
      </c>
      <c r="GE595">
        <v>19.33425574912891</v>
      </c>
      <c r="GF595">
        <v>2.627588584434739</v>
      </c>
      <c r="GG595">
        <v>0</v>
      </c>
      <c r="GH595">
        <v>835.2365294117648</v>
      </c>
      <c r="GI595">
        <v>0.07676088664822571</v>
      </c>
      <c r="GJ595">
        <v>0.242977514729977</v>
      </c>
      <c r="GK595">
        <v>-1</v>
      </c>
      <c r="GL595">
        <v>4.25681</v>
      </c>
      <c r="GM595">
        <v>-0.2753692682926877</v>
      </c>
      <c r="GN595">
        <v>0.03530800648509084</v>
      </c>
      <c r="GO595">
        <v>0</v>
      </c>
      <c r="GP595">
        <v>0</v>
      </c>
      <c r="GQ595">
        <v>2</v>
      </c>
      <c r="GR595" t="s">
        <v>482</v>
      </c>
      <c r="GS595">
        <v>3.13545</v>
      </c>
      <c r="GT595">
        <v>2.69115</v>
      </c>
      <c r="GU595">
        <v>0.0895495</v>
      </c>
      <c r="GV595">
        <v>0.0899914</v>
      </c>
      <c r="GW595">
        <v>0.10851</v>
      </c>
      <c r="GX595">
        <v>0.0939748</v>
      </c>
      <c r="GY595">
        <v>28892.8</v>
      </c>
      <c r="GZ595">
        <v>28937.7</v>
      </c>
      <c r="HA595">
        <v>29505.8</v>
      </c>
      <c r="HB595">
        <v>29390.3</v>
      </c>
      <c r="HC595">
        <v>34751</v>
      </c>
      <c r="HD595">
        <v>35275.8</v>
      </c>
      <c r="HE595">
        <v>41518</v>
      </c>
      <c r="HF595">
        <v>41759.3</v>
      </c>
      <c r="HG595">
        <v>1.91695</v>
      </c>
      <c r="HH595">
        <v>1.85753</v>
      </c>
      <c r="HI595">
        <v>0.0788793</v>
      </c>
      <c r="HJ595">
        <v>0</v>
      </c>
      <c r="HK595">
        <v>28.7018</v>
      </c>
      <c r="HL595">
        <v>999.9</v>
      </c>
      <c r="HM595">
        <v>52.4</v>
      </c>
      <c r="HN595">
        <v>31.6</v>
      </c>
      <c r="HO595">
        <v>27.0662</v>
      </c>
      <c r="HP595">
        <v>61.8955</v>
      </c>
      <c r="HQ595">
        <v>25.597</v>
      </c>
      <c r="HR595">
        <v>1</v>
      </c>
      <c r="HS595">
        <v>0.145427</v>
      </c>
      <c r="HT595">
        <v>-0.780351</v>
      </c>
      <c r="HU595">
        <v>20.3365</v>
      </c>
      <c r="HV595">
        <v>5.21654</v>
      </c>
      <c r="HW595">
        <v>12.0146</v>
      </c>
      <c r="HX595">
        <v>4.9888</v>
      </c>
      <c r="HY595">
        <v>3.28788</v>
      </c>
      <c r="HZ595">
        <v>9999</v>
      </c>
      <c r="IA595">
        <v>9999</v>
      </c>
      <c r="IB595">
        <v>9999</v>
      </c>
      <c r="IC595">
        <v>999.9</v>
      </c>
      <c r="ID595">
        <v>1.86764</v>
      </c>
      <c r="IE595">
        <v>1.86676</v>
      </c>
      <c r="IF595">
        <v>1.86602</v>
      </c>
      <c r="IG595">
        <v>1.866</v>
      </c>
      <c r="IH595">
        <v>1.86787</v>
      </c>
      <c r="II595">
        <v>1.87027</v>
      </c>
      <c r="IJ595">
        <v>1.86897</v>
      </c>
      <c r="IK595">
        <v>1.87042</v>
      </c>
      <c r="IL595">
        <v>0</v>
      </c>
      <c r="IM595">
        <v>0</v>
      </c>
      <c r="IN595">
        <v>0</v>
      </c>
      <c r="IO595">
        <v>0</v>
      </c>
      <c r="IP595" t="s">
        <v>443</v>
      </c>
      <c r="IQ595" t="s">
        <v>444</v>
      </c>
      <c r="IR595" t="s">
        <v>445</v>
      </c>
      <c r="IS595" t="s">
        <v>445</v>
      </c>
      <c r="IT595" t="s">
        <v>445</v>
      </c>
      <c r="IU595" t="s">
        <v>445</v>
      </c>
      <c r="IV595">
        <v>0</v>
      </c>
      <c r="IW595">
        <v>100</v>
      </c>
      <c r="IX595">
        <v>100</v>
      </c>
      <c r="IY595">
        <v>0.189</v>
      </c>
      <c r="IZ595">
        <v>0.1614</v>
      </c>
      <c r="JA595">
        <v>0.1520806729546384</v>
      </c>
      <c r="JB595">
        <v>0.0003178419753343253</v>
      </c>
      <c r="JC595">
        <v>-6.012475575984678E-07</v>
      </c>
      <c r="JD595">
        <v>7.594320938325871E-11</v>
      </c>
      <c r="JE595">
        <v>-0.06537213769188976</v>
      </c>
      <c r="JF595">
        <v>-0.002779077146552394</v>
      </c>
      <c r="JG595">
        <v>0.0007843295920201409</v>
      </c>
      <c r="JH595">
        <v>-1.211717912536145E-05</v>
      </c>
      <c r="JI595">
        <v>4</v>
      </c>
      <c r="JJ595">
        <v>2338</v>
      </c>
      <c r="JK595">
        <v>1</v>
      </c>
      <c r="JL595">
        <v>27</v>
      </c>
      <c r="JM595">
        <v>190188.6</v>
      </c>
      <c r="JN595">
        <v>190188.7</v>
      </c>
      <c r="JO595">
        <v>0.975342</v>
      </c>
      <c r="JP595">
        <v>2.2644</v>
      </c>
      <c r="JQ595">
        <v>1.39648</v>
      </c>
      <c r="JR595">
        <v>2.34863</v>
      </c>
      <c r="JS595">
        <v>1.49536</v>
      </c>
      <c r="JT595">
        <v>2.68799</v>
      </c>
      <c r="JU595">
        <v>37.0032</v>
      </c>
      <c r="JV595">
        <v>24.0612</v>
      </c>
      <c r="JW595">
        <v>18</v>
      </c>
      <c r="JX595">
        <v>491.814</v>
      </c>
      <c r="JY595">
        <v>444.172</v>
      </c>
      <c r="JZ595">
        <v>29.6294</v>
      </c>
      <c r="KA595">
        <v>29.5001</v>
      </c>
      <c r="KB595">
        <v>29.9998</v>
      </c>
      <c r="KC595">
        <v>29.3398</v>
      </c>
      <c r="KD595">
        <v>29.2678</v>
      </c>
      <c r="KE595">
        <v>19.4109</v>
      </c>
      <c r="KF595">
        <v>29.9578</v>
      </c>
      <c r="KG595">
        <v>67.6298</v>
      </c>
      <c r="KH595">
        <v>29.6321</v>
      </c>
      <c r="KI595">
        <v>379.985</v>
      </c>
      <c r="KJ595">
        <v>20.4505</v>
      </c>
      <c r="KK595">
        <v>100.839</v>
      </c>
      <c r="KL595">
        <v>100.413</v>
      </c>
    </row>
    <row r="596" spans="1:298">
      <c r="A596">
        <v>580</v>
      </c>
      <c r="B596">
        <v>1758658748.5</v>
      </c>
      <c r="C596">
        <v>17122.5</v>
      </c>
      <c r="D596" t="s">
        <v>1609</v>
      </c>
      <c r="E596" t="s">
        <v>1610</v>
      </c>
      <c r="F596">
        <v>5</v>
      </c>
      <c r="G596" t="s">
        <v>1412</v>
      </c>
      <c r="H596" t="s">
        <v>437</v>
      </c>
      <c r="I596" t="s">
        <v>438</v>
      </c>
      <c r="J596">
        <v>1758658741</v>
      </c>
      <c r="K596">
        <f>(L596)/1000</f>
        <v>0</v>
      </c>
      <c r="L596">
        <f>IF(DQ596, AO596, AI596)</f>
        <v>0</v>
      </c>
      <c r="M596">
        <f>IF(DQ596, AJ596, AH596)</f>
        <v>0</v>
      </c>
      <c r="N596">
        <f>DS596 - IF(AV596&gt;1, M596*DM596*100.0/(AX596), 0)</f>
        <v>0</v>
      </c>
      <c r="O596">
        <f>((U596-K596/2)*N596-M596)/(U596+K596/2)</f>
        <v>0</v>
      </c>
      <c r="P596">
        <f>O596*(DZ596+EA596)/1000.0</f>
        <v>0</v>
      </c>
      <c r="Q596">
        <f>(DS596 - IF(AV596&gt;1, M596*DM596*100.0/(AX596), 0))*(DZ596+EA596)/1000.0</f>
        <v>0</v>
      </c>
      <c r="R596">
        <f>2.0/((1/T596-1/S596)+SIGN(T596)*SQRT((1/T596-1/S596)*(1/T596-1/S596) + 4*DN596/((DN596+1)*(DN596+1))*(2*1/T596*1/S596-1/S596*1/S596)))</f>
        <v>0</v>
      </c>
      <c r="S596">
        <f>IF(LEFT(DO596,1)&lt;&gt;"0",IF(LEFT(DO596,1)="1",3.0,DP596),$D$5+$E$5*(EG596*DZ596/($K$5*1000))+$F$5*(EG596*DZ596/($K$5*1000))*MAX(MIN(DM596,$J$5),$I$5)*MAX(MIN(DM596,$J$5),$I$5)+$G$5*MAX(MIN(DM596,$J$5),$I$5)*(EG596*DZ596/($K$5*1000))+$H$5*(EG596*DZ596/($K$5*1000))*(EG596*DZ596/($K$5*1000)))</f>
        <v>0</v>
      </c>
      <c r="T596">
        <f>K596*(1000-(1000*0.61365*exp(17.502*X596/(240.97+X596))/(DZ596+EA596)+DU596)/2)/(1000*0.61365*exp(17.502*X596/(240.97+X596))/(DZ596+EA596)-DU596)</f>
        <v>0</v>
      </c>
      <c r="U596">
        <f>1/((DN596+1)/(R596/1.6)+1/(S596/1.37)) + DN596/((DN596+1)/(R596/1.6) + DN596/(S596/1.37))</f>
        <v>0</v>
      </c>
      <c r="V596">
        <f>(DI596*DL596)</f>
        <v>0</v>
      </c>
      <c r="W596">
        <f>(EB596+(V596+2*0.95*5.67E-8*(((EB596+$B$7)+273)^4-(EB596+273)^4)-44100*K596)/(1.84*29.3*S596+8*0.95*5.67E-8*(EB596+273)^3))</f>
        <v>0</v>
      </c>
      <c r="X596">
        <f>($C$7*EC596+$D$7*ED596+$E$7*W596)</f>
        <v>0</v>
      </c>
      <c r="Y596">
        <f>0.61365*exp(17.502*X596/(240.97+X596))</f>
        <v>0</v>
      </c>
      <c r="Z596">
        <f>(AA596/AB596*100)</f>
        <v>0</v>
      </c>
      <c r="AA596">
        <f>DU596*(DZ596+EA596)/1000</f>
        <v>0</v>
      </c>
      <c r="AB596">
        <f>0.61365*exp(17.502*EB596/(240.97+EB596))</f>
        <v>0</v>
      </c>
      <c r="AC596">
        <f>(Y596-DU596*(DZ596+EA596)/1000)</f>
        <v>0</v>
      </c>
      <c r="AD596">
        <f>(-K596*44100)</f>
        <v>0</v>
      </c>
      <c r="AE596">
        <f>2*29.3*S596*0.92*(EB596-X596)</f>
        <v>0</v>
      </c>
      <c r="AF596">
        <f>2*0.95*5.67E-8*(((EB596+$B$7)+273)^4-(X596+273)^4)</f>
        <v>0</v>
      </c>
      <c r="AG596">
        <f>V596+AF596+AD596+AE596</f>
        <v>0</v>
      </c>
      <c r="AH596">
        <f>DY596*AV596*(DT596-DS596*(1000-AV596*DV596)/(1000-AV596*DU596))/(100*DM596)</f>
        <v>0</v>
      </c>
      <c r="AI596">
        <f>1000*DY596*AV596*(DU596-DV596)/(100*DM596*(1000-AV596*DU596))</f>
        <v>0</v>
      </c>
      <c r="AJ596">
        <f>(AK596 - AL596 - DZ596*1E3/(8.314*(EB596+273.15)) * AN596/DY596 * AM596) * DY596/(100*DM596) * (1000 - DV596)/1000</f>
        <v>0</v>
      </c>
      <c r="AK596">
        <v>405.7636106683939</v>
      </c>
      <c r="AL596">
        <v>397.1709696969697</v>
      </c>
      <c r="AM596">
        <v>-2.02581345971707</v>
      </c>
      <c r="AN596">
        <v>64.96119101993769</v>
      </c>
      <c r="AO596">
        <f>(AQ596 - AP596 + DZ596*1E3/(8.314*(EB596+273.15)) * AS596/DY596 * AR596) * DY596/(100*DM596) * 1000/(1000 - AQ596)</f>
        <v>0</v>
      </c>
      <c r="AP596">
        <v>20.53436202375299</v>
      </c>
      <c r="AQ596">
        <v>24.82585757575757</v>
      </c>
      <c r="AR596">
        <v>-1.30026524908701E-05</v>
      </c>
      <c r="AS596">
        <v>107.1200567102836</v>
      </c>
      <c r="AT596">
        <v>0</v>
      </c>
      <c r="AU596">
        <v>0</v>
      </c>
      <c r="AV596">
        <f>IF(AT596*$H$13&gt;=AX596,1.0,(AX596/(AX596-AT596*$H$13)))</f>
        <v>0</v>
      </c>
      <c r="AW596">
        <f>(AV596-1)*100</f>
        <v>0</v>
      </c>
      <c r="AX596">
        <f>MAX(0,($B$13+$C$13*EG596)/(1+$D$13*EG596)*DZ596/(EB596+273)*$E$13)</f>
        <v>0</v>
      </c>
      <c r="AY596" t="s">
        <v>439</v>
      </c>
      <c r="AZ596" t="s">
        <v>439</v>
      </c>
      <c r="BA596">
        <v>0</v>
      </c>
      <c r="BB596">
        <v>0</v>
      </c>
      <c r="BC596">
        <f>1-BA596/BB596</f>
        <v>0</v>
      </c>
      <c r="BD596">
        <v>0</v>
      </c>
      <c r="BE596" t="s">
        <v>439</v>
      </c>
      <c r="BF596" t="s">
        <v>439</v>
      </c>
      <c r="BG596">
        <v>0</v>
      </c>
      <c r="BH596">
        <v>0</v>
      </c>
      <c r="BI596">
        <f>1-BG596/BH596</f>
        <v>0</v>
      </c>
      <c r="BJ596">
        <v>0.5</v>
      </c>
      <c r="BK596">
        <f>DJ596</f>
        <v>0</v>
      </c>
      <c r="BL596">
        <f>M596</f>
        <v>0</v>
      </c>
      <c r="BM596">
        <f>BI596*BJ596*BK596</f>
        <v>0</v>
      </c>
      <c r="BN596">
        <f>(BL596-BD596)/BK596</f>
        <v>0</v>
      </c>
      <c r="BO596">
        <f>(BB596-BH596)/BH596</f>
        <v>0</v>
      </c>
      <c r="BP596">
        <f>BA596/(BC596+BA596/BH596)</f>
        <v>0</v>
      </c>
      <c r="BQ596" t="s">
        <v>439</v>
      </c>
      <c r="BR596">
        <v>0</v>
      </c>
      <c r="BS596">
        <f>IF(BR596&lt;&gt;0, BR596, BP596)</f>
        <v>0</v>
      </c>
      <c r="BT596">
        <f>1-BS596/BH596</f>
        <v>0</v>
      </c>
      <c r="BU596">
        <f>(BH596-BG596)/(BH596-BS596)</f>
        <v>0</v>
      </c>
      <c r="BV596">
        <f>(BB596-BH596)/(BB596-BS596)</f>
        <v>0</v>
      </c>
      <c r="BW596">
        <f>(BH596-BG596)/(BH596-BA596)</f>
        <v>0</v>
      </c>
      <c r="BX596">
        <f>(BB596-BH596)/(BB596-BA596)</f>
        <v>0</v>
      </c>
      <c r="BY596">
        <f>(BU596*BS596/BG596)</f>
        <v>0</v>
      </c>
      <c r="BZ596">
        <f>(1-BY596)</f>
        <v>0</v>
      </c>
      <c r="DI596">
        <f>$B$11*EH596+$C$11*EI596+$F$11*ET596*(1-EW596)</f>
        <v>0</v>
      </c>
      <c r="DJ596">
        <f>DI596*DK596</f>
        <v>0</v>
      </c>
      <c r="DK596">
        <f>($B$11*$D$9+$C$11*$D$9+$F$11*((FG596+EY596)/MAX(FG596+EY596+FH596, 0.1)*$I$9+FH596/MAX(FG596+EY596+FH596, 0.1)*$J$9))/($B$11+$C$11+$F$11)</f>
        <v>0</v>
      </c>
      <c r="DL596">
        <f>($B$11*$K$9+$C$11*$K$9+$F$11*((FG596+EY596)/MAX(FG596+EY596+FH596, 0.1)*$P$9+FH596/MAX(FG596+EY596+FH596, 0.1)*$Q$9))/($B$11+$C$11+$F$11)</f>
        <v>0</v>
      </c>
      <c r="DM596">
        <v>5.36</v>
      </c>
      <c r="DN596">
        <v>0.5</v>
      </c>
      <c r="DO596" t="s">
        <v>440</v>
      </c>
      <c r="DP596">
        <v>2</v>
      </c>
      <c r="DQ596" t="b">
        <v>1</v>
      </c>
      <c r="DR596">
        <v>1758658741</v>
      </c>
      <c r="DS596">
        <v>396.855</v>
      </c>
      <c r="DT596">
        <v>408.5714444444445</v>
      </c>
      <c r="DU596">
        <v>24.80625925925926</v>
      </c>
      <c r="DV596">
        <v>20.55771111111111</v>
      </c>
      <c r="DW596">
        <v>396.6666296296296</v>
      </c>
      <c r="DX596">
        <v>24.64511481481482</v>
      </c>
      <c r="DY596">
        <v>500.0008148148149</v>
      </c>
      <c r="DZ596">
        <v>90.37269999999999</v>
      </c>
      <c r="EA596">
        <v>0.03095610740740741</v>
      </c>
      <c r="EB596">
        <v>30.91915555555556</v>
      </c>
      <c r="EC596">
        <v>29.98494444444444</v>
      </c>
      <c r="ED596">
        <v>999.9000000000001</v>
      </c>
      <c r="EE596">
        <v>0</v>
      </c>
      <c r="EF596">
        <v>0</v>
      </c>
      <c r="EG596">
        <v>10002.67962962963</v>
      </c>
      <c r="EH596">
        <v>0</v>
      </c>
      <c r="EI596">
        <v>11.59292962962963</v>
      </c>
      <c r="EJ596">
        <v>-11.71653</v>
      </c>
      <c r="EK596">
        <v>406.9497777777779</v>
      </c>
      <c r="EL596">
        <v>417.1470740740741</v>
      </c>
      <c r="EM596">
        <v>4.248547037037037</v>
      </c>
      <c r="EN596">
        <v>408.5714444444445</v>
      </c>
      <c r="EO596">
        <v>20.55771111111111</v>
      </c>
      <c r="EP596">
        <v>2.241809259259259</v>
      </c>
      <c r="EQ596">
        <v>1.857856296296296</v>
      </c>
      <c r="ER596">
        <v>19.26424074074074</v>
      </c>
      <c r="ES596">
        <v>16.28226666666667</v>
      </c>
      <c r="ET596">
        <v>2000.001111111111</v>
      </c>
      <c r="EU596">
        <v>0.9800052222222221</v>
      </c>
      <c r="EV596">
        <v>0.01999504444444445</v>
      </c>
      <c r="EW596">
        <v>0</v>
      </c>
      <c r="EX596">
        <v>835.5659999999999</v>
      </c>
      <c r="EY596">
        <v>5.00097</v>
      </c>
      <c r="EZ596">
        <v>16785.44074074074</v>
      </c>
      <c r="FA596">
        <v>16707.61851851852</v>
      </c>
      <c r="FB596">
        <v>41.6824074074074</v>
      </c>
      <c r="FC596">
        <v>42.02525925925925</v>
      </c>
      <c r="FD596">
        <v>41.604</v>
      </c>
      <c r="FE596">
        <v>41.62959259259259</v>
      </c>
      <c r="FF596">
        <v>42.24066666666667</v>
      </c>
      <c r="FG596">
        <v>1955.111111111111</v>
      </c>
      <c r="FH596">
        <v>39.89000000000001</v>
      </c>
      <c r="FI596">
        <v>0</v>
      </c>
      <c r="FJ596">
        <v>1758658749.6</v>
      </c>
      <c r="FK596">
        <v>0</v>
      </c>
      <c r="FL596">
        <v>835.5258076923078</v>
      </c>
      <c r="FM596">
        <v>5.243863252161596</v>
      </c>
      <c r="FN596">
        <v>94.67350422473933</v>
      </c>
      <c r="FO596">
        <v>16785.21538461539</v>
      </c>
      <c r="FP596">
        <v>15</v>
      </c>
      <c r="FQ596">
        <v>0</v>
      </c>
      <c r="FR596" t="s">
        <v>441</v>
      </c>
      <c r="FS596">
        <v>1747247426.5</v>
      </c>
      <c r="FT596">
        <v>1747247420.5</v>
      </c>
      <c r="FU596">
        <v>0</v>
      </c>
      <c r="FV596">
        <v>1.027</v>
      </c>
      <c r="FW596">
        <v>0.031</v>
      </c>
      <c r="FX596">
        <v>0.02</v>
      </c>
      <c r="FY596">
        <v>0.05</v>
      </c>
      <c r="FZ596">
        <v>420</v>
      </c>
      <c r="GA596">
        <v>16</v>
      </c>
      <c r="GB596">
        <v>0.01</v>
      </c>
      <c r="GC596">
        <v>0.1</v>
      </c>
      <c r="GD596">
        <v>-14.33807025</v>
      </c>
      <c r="GE596">
        <v>58.61053924953095</v>
      </c>
      <c r="GF596">
        <v>6.099035094600819</v>
      </c>
      <c r="GG596">
        <v>0</v>
      </c>
      <c r="GH596">
        <v>835.4189411764705</v>
      </c>
      <c r="GI596">
        <v>2.834927431511599</v>
      </c>
      <c r="GJ596">
        <v>0.4419371755442367</v>
      </c>
      <c r="GK596">
        <v>-1</v>
      </c>
      <c r="GL596">
        <v>4.2520875</v>
      </c>
      <c r="GM596">
        <v>0.0560665666041175</v>
      </c>
      <c r="GN596">
        <v>0.03227279518030627</v>
      </c>
      <c r="GO596">
        <v>1</v>
      </c>
      <c r="GP596">
        <v>1</v>
      </c>
      <c r="GQ596">
        <v>2</v>
      </c>
      <c r="GR596" t="s">
        <v>442</v>
      </c>
      <c r="GS596">
        <v>3.13557</v>
      </c>
      <c r="GT596">
        <v>2.69103</v>
      </c>
      <c r="GU596">
        <v>0.08782860000000001</v>
      </c>
      <c r="GV596">
        <v>0.0872362</v>
      </c>
      <c r="GW596">
        <v>0.10851</v>
      </c>
      <c r="GX596">
        <v>0.0938513</v>
      </c>
      <c r="GY596">
        <v>28948</v>
      </c>
      <c r="GZ596">
        <v>29025.6</v>
      </c>
      <c r="HA596">
        <v>29506.3</v>
      </c>
      <c r="HB596">
        <v>29390.6</v>
      </c>
      <c r="HC596">
        <v>34751.8</v>
      </c>
      <c r="HD596">
        <v>35280.5</v>
      </c>
      <c r="HE596">
        <v>41518.9</v>
      </c>
      <c r="HF596">
        <v>41759.2</v>
      </c>
      <c r="HG596">
        <v>1.91712</v>
      </c>
      <c r="HH596">
        <v>1.85737</v>
      </c>
      <c r="HI596">
        <v>0.0789613</v>
      </c>
      <c r="HJ596">
        <v>0</v>
      </c>
      <c r="HK596">
        <v>28.6969</v>
      </c>
      <c r="HL596">
        <v>999.9</v>
      </c>
      <c r="HM596">
        <v>52.4</v>
      </c>
      <c r="HN596">
        <v>31.6</v>
      </c>
      <c r="HO596">
        <v>27.0667</v>
      </c>
      <c r="HP596">
        <v>61.8455</v>
      </c>
      <c r="HQ596">
        <v>25.649</v>
      </c>
      <c r="HR596">
        <v>1</v>
      </c>
      <c r="HS596">
        <v>0.145124</v>
      </c>
      <c r="HT596">
        <v>-0.777203</v>
      </c>
      <c r="HU596">
        <v>20.3364</v>
      </c>
      <c r="HV596">
        <v>5.21549</v>
      </c>
      <c r="HW596">
        <v>12.0146</v>
      </c>
      <c r="HX596">
        <v>4.98855</v>
      </c>
      <c r="HY596">
        <v>3.28765</v>
      </c>
      <c r="HZ596">
        <v>9999</v>
      </c>
      <c r="IA596">
        <v>9999</v>
      </c>
      <c r="IB596">
        <v>9999</v>
      </c>
      <c r="IC596">
        <v>999.9</v>
      </c>
      <c r="ID596">
        <v>1.86766</v>
      </c>
      <c r="IE596">
        <v>1.86675</v>
      </c>
      <c r="IF596">
        <v>1.86606</v>
      </c>
      <c r="IG596">
        <v>1.86601</v>
      </c>
      <c r="IH596">
        <v>1.86786</v>
      </c>
      <c r="II596">
        <v>1.87028</v>
      </c>
      <c r="IJ596">
        <v>1.86896</v>
      </c>
      <c r="IK596">
        <v>1.87042</v>
      </c>
      <c r="IL596">
        <v>0</v>
      </c>
      <c r="IM596">
        <v>0</v>
      </c>
      <c r="IN596">
        <v>0</v>
      </c>
      <c r="IO596">
        <v>0</v>
      </c>
      <c r="IP596" t="s">
        <v>443</v>
      </c>
      <c r="IQ596" t="s">
        <v>444</v>
      </c>
      <c r="IR596" t="s">
        <v>445</v>
      </c>
      <c r="IS596" t="s">
        <v>445</v>
      </c>
      <c r="IT596" t="s">
        <v>445</v>
      </c>
      <c r="IU596" t="s">
        <v>445</v>
      </c>
      <c r="IV596">
        <v>0</v>
      </c>
      <c r="IW596">
        <v>100</v>
      </c>
      <c r="IX596">
        <v>100</v>
      </c>
      <c r="IY596">
        <v>0.189</v>
      </c>
      <c r="IZ596">
        <v>0.1614</v>
      </c>
      <c r="JA596">
        <v>0.1520806729546384</v>
      </c>
      <c r="JB596">
        <v>0.0003178419753343253</v>
      </c>
      <c r="JC596">
        <v>-6.012475575984678E-07</v>
      </c>
      <c r="JD596">
        <v>7.594320938325871E-11</v>
      </c>
      <c r="JE596">
        <v>-0.06537213769188976</v>
      </c>
      <c r="JF596">
        <v>-0.002779077146552394</v>
      </c>
      <c r="JG596">
        <v>0.0007843295920201409</v>
      </c>
      <c r="JH596">
        <v>-1.211717912536145E-05</v>
      </c>
      <c r="JI596">
        <v>4</v>
      </c>
      <c r="JJ596">
        <v>2338</v>
      </c>
      <c r="JK596">
        <v>1</v>
      </c>
      <c r="JL596">
        <v>27</v>
      </c>
      <c r="JM596">
        <v>190188.7</v>
      </c>
      <c r="JN596">
        <v>190188.8</v>
      </c>
      <c r="JO596">
        <v>0.939941</v>
      </c>
      <c r="JP596">
        <v>2.27905</v>
      </c>
      <c r="JQ596">
        <v>1.39648</v>
      </c>
      <c r="JR596">
        <v>2.34619</v>
      </c>
      <c r="JS596">
        <v>1.49536</v>
      </c>
      <c r="JT596">
        <v>2.69775</v>
      </c>
      <c r="JU596">
        <v>36.9794</v>
      </c>
      <c r="JV596">
        <v>24.0612</v>
      </c>
      <c r="JW596">
        <v>18</v>
      </c>
      <c r="JX596">
        <v>491.916</v>
      </c>
      <c r="JY596">
        <v>444.07</v>
      </c>
      <c r="JZ596">
        <v>29.6368</v>
      </c>
      <c r="KA596">
        <v>29.4982</v>
      </c>
      <c r="KB596">
        <v>29.9999</v>
      </c>
      <c r="KC596">
        <v>29.3385</v>
      </c>
      <c r="KD596">
        <v>29.2666</v>
      </c>
      <c r="KE596">
        <v>18.779</v>
      </c>
      <c r="KF596">
        <v>29.9578</v>
      </c>
      <c r="KG596">
        <v>67.6298</v>
      </c>
      <c r="KH596">
        <v>29.6375</v>
      </c>
      <c r="KI596">
        <v>366.609</v>
      </c>
      <c r="KJ596">
        <v>20.4347</v>
      </c>
      <c r="KK596">
        <v>100.841</v>
      </c>
      <c r="KL596">
        <v>100.413</v>
      </c>
    </row>
    <row r="597" spans="1:298">
      <c r="A597">
        <v>581</v>
      </c>
      <c r="B597">
        <v>1758658753.5</v>
      </c>
      <c r="C597">
        <v>17127.5</v>
      </c>
      <c r="D597" t="s">
        <v>1611</v>
      </c>
      <c r="E597" t="s">
        <v>1612</v>
      </c>
      <c r="F597">
        <v>5</v>
      </c>
      <c r="G597" t="s">
        <v>1412</v>
      </c>
      <c r="H597" t="s">
        <v>437</v>
      </c>
      <c r="I597" t="s">
        <v>438</v>
      </c>
      <c r="J597">
        <v>1758658745.714286</v>
      </c>
      <c r="K597">
        <f>(L597)/1000</f>
        <v>0</v>
      </c>
      <c r="L597">
        <f>IF(DQ597, AO597, AI597)</f>
        <v>0</v>
      </c>
      <c r="M597">
        <f>IF(DQ597, AJ597, AH597)</f>
        <v>0</v>
      </c>
      <c r="N597">
        <f>DS597 - IF(AV597&gt;1, M597*DM597*100.0/(AX597), 0)</f>
        <v>0</v>
      </c>
      <c r="O597">
        <f>((U597-K597/2)*N597-M597)/(U597+K597/2)</f>
        <v>0</v>
      </c>
      <c r="P597">
        <f>O597*(DZ597+EA597)/1000.0</f>
        <v>0</v>
      </c>
      <c r="Q597">
        <f>(DS597 - IF(AV597&gt;1, M597*DM597*100.0/(AX597), 0))*(DZ597+EA597)/1000.0</f>
        <v>0</v>
      </c>
      <c r="R597">
        <f>2.0/((1/T597-1/S597)+SIGN(T597)*SQRT((1/T597-1/S597)*(1/T597-1/S597) + 4*DN597/((DN597+1)*(DN597+1))*(2*1/T597*1/S597-1/S597*1/S597)))</f>
        <v>0</v>
      </c>
      <c r="S597">
        <f>IF(LEFT(DO597,1)&lt;&gt;"0",IF(LEFT(DO597,1)="1",3.0,DP597),$D$5+$E$5*(EG597*DZ597/($K$5*1000))+$F$5*(EG597*DZ597/($K$5*1000))*MAX(MIN(DM597,$J$5),$I$5)*MAX(MIN(DM597,$J$5),$I$5)+$G$5*MAX(MIN(DM597,$J$5),$I$5)*(EG597*DZ597/($K$5*1000))+$H$5*(EG597*DZ597/($K$5*1000))*(EG597*DZ597/($K$5*1000)))</f>
        <v>0</v>
      </c>
      <c r="T597">
        <f>K597*(1000-(1000*0.61365*exp(17.502*X597/(240.97+X597))/(DZ597+EA597)+DU597)/2)/(1000*0.61365*exp(17.502*X597/(240.97+X597))/(DZ597+EA597)-DU597)</f>
        <v>0</v>
      </c>
      <c r="U597">
        <f>1/((DN597+1)/(R597/1.6)+1/(S597/1.37)) + DN597/((DN597+1)/(R597/1.6) + DN597/(S597/1.37))</f>
        <v>0</v>
      </c>
      <c r="V597">
        <f>(DI597*DL597)</f>
        <v>0</v>
      </c>
      <c r="W597">
        <f>(EB597+(V597+2*0.95*5.67E-8*(((EB597+$B$7)+273)^4-(EB597+273)^4)-44100*K597)/(1.84*29.3*S597+8*0.95*5.67E-8*(EB597+273)^3))</f>
        <v>0</v>
      </c>
      <c r="X597">
        <f>($C$7*EC597+$D$7*ED597+$E$7*W597)</f>
        <v>0</v>
      </c>
      <c r="Y597">
        <f>0.61365*exp(17.502*X597/(240.97+X597))</f>
        <v>0</v>
      </c>
      <c r="Z597">
        <f>(AA597/AB597*100)</f>
        <v>0</v>
      </c>
      <c r="AA597">
        <f>DU597*(DZ597+EA597)/1000</f>
        <v>0</v>
      </c>
      <c r="AB597">
        <f>0.61365*exp(17.502*EB597/(240.97+EB597))</f>
        <v>0</v>
      </c>
      <c r="AC597">
        <f>(Y597-DU597*(DZ597+EA597)/1000)</f>
        <v>0</v>
      </c>
      <c r="AD597">
        <f>(-K597*44100)</f>
        <v>0</v>
      </c>
      <c r="AE597">
        <f>2*29.3*S597*0.92*(EB597-X597)</f>
        <v>0</v>
      </c>
      <c r="AF597">
        <f>2*0.95*5.67E-8*(((EB597+$B$7)+273)^4-(X597+273)^4)</f>
        <v>0</v>
      </c>
      <c r="AG597">
        <f>V597+AF597+AD597+AE597</f>
        <v>0</v>
      </c>
      <c r="AH597">
        <f>DY597*AV597*(DT597-DS597*(1000-AV597*DV597)/(1000-AV597*DU597))/(100*DM597)</f>
        <v>0</v>
      </c>
      <c r="AI597">
        <f>1000*DY597*AV597*(DU597-DV597)/(100*DM597*(1000-AV597*DU597))</f>
        <v>0</v>
      </c>
      <c r="AJ597">
        <f>(AK597 - AL597 - DZ597*1E3/(8.314*(EB597+273.15)) * AN597/DY597 * AM597) * DY597/(100*DM597) * (1000 - DV597)/1000</f>
        <v>0</v>
      </c>
      <c r="AK597">
        <v>389.0417508121208</v>
      </c>
      <c r="AL597">
        <v>384.0284484848483</v>
      </c>
      <c r="AM597">
        <v>-2.691444171434328</v>
      </c>
      <c r="AN597">
        <v>64.96119101993769</v>
      </c>
      <c r="AO597">
        <f>(AQ597 - AP597 + DZ597*1E3/(8.314*(EB597+273.15)) * AS597/DY597 * AR597) * DY597/(100*DM597) * 1000/(1000 - AQ597)</f>
        <v>0</v>
      </c>
      <c r="AP597">
        <v>20.51835862275686</v>
      </c>
      <c r="AQ597">
        <v>24.81974060606059</v>
      </c>
      <c r="AR597">
        <v>-0.0001300227631243168</v>
      </c>
      <c r="AS597">
        <v>107.1200567102836</v>
      </c>
      <c r="AT597">
        <v>0</v>
      </c>
      <c r="AU597">
        <v>0</v>
      </c>
      <c r="AV597">
        <f>IF(AT597*$H$13&gt;=AX597,1.0,(AX597/(AX597-AT597*$H$13)))</f>
        <v>0</v>
      </c>
      <c r="AW597">
        <f>(AV597-1)*100</f>
        <v>0</v>
      </c>
      <c r="AX597">
        <f>MAX(0,($B$13+$C$13*EG597)/(1+$D$13*EG597)*DZ597/(EB597+273)*$E$13)</f>
        <v>0</v>
      </c>
      <c r="AY597" t="s">
        <v>439</v>
      </c>
      <c r="AZ597" t="s">
        <v>439</v>
      </c>
      <c r="BA597">
        <v>0</v>
      </c>
      <c r="BB597">
        <v>0</v>
      </c>
      <c r="BC597">
        <f>1-BA597/BB597</f>
        <v>0</v>
      </c>
      <c r="BD597">
        <v>0</v>
      </c>
      <c r="BE597" t="s">
        <v>439</v>
      </c>
      <c r="BF597" t="s">
        <v>439</v>
      </c>
      <c r="BG597">
        <v>0</v>
      </c>
      <c r="BH597">
        <v>0</v>
      </c>
      <c r="BI597">
        <f>1-BG597/BH597</f>
        <v>0</v>
      </c>
      <c r="BJ597">
        <v>0.5</v>
      </c>
      <c r="BK597">
        <f>DJ597</f>
        <v>0</v>
      </c>
      <c r="BL597">
        <f>M597</f>
        <v>0</v>
      </c>
      <c r="BM597">
        <f>BI597*BJ597*BK597</f>
        <v>0</v>
      </c>
      <c r="BN597">
        <f>(BL597-BD597)/BK597</f>
        <v>0</v>
      </c>
      <c r="BO597">
        <f>(BB597-BH597)/BH597</f>
        <v>0</v>
      </c>
      <c r="BP597">
        <f>BA597/(BC597+BA597/BH597)</f>
        <v>0</v>
      </c>
      <c r="BQ597" t="s">
        <v>439</v>
      </c>
      <c r="BR597">
        <v>0</v>
      </c>
      <c r="BS597">
        <f>IF(BR597&lt;&gt;0, BR597, BP597)</f>
        <v>0</v>
      </c>
      <c r="BT597">
        <f>1-BS597/BH597</f>
        <v>0</v>
      </c>
      <c r="BU597">
        <f>(BH597-BG597)/(BH597-BS597)</f>
        <v>0</v>
      </c>
      <c r="BV597">
        <f>(BB597-BH597)/(BB597-BS597)</f>
        <v>0</v>
      </c>
      <c r="BW597">
        <f>(BH597-BG597)/(BH597-BA597)</f>
        <v>0</v>
      </c>
      <c r="BX597">
        <f>(BB597-BH597)/(BB597-BA597)</f>
        <v>0</v>
      </c>
      <c r="BY597">
        <f>(BU597*BS597/BG597)</f>
        <v>0</v>
      </c>
      <c r="BZ597">
        <f>(1-BY597)</f>
        <v>0</v>
      </c>
      <c r="DI597">
        <f>$B$11*EH597+$C$11*EI597+$F$11*ET597*(1-EW597)</f>
        <v>0</v>
      </c>
      <c r="DJ597">
        <f>DI597*DK597</f>
        <v>0</v>
      </c>
      <c r="DK597">
        <f>($B$11*$D$9+$C$11*$D$9+$F$11*((FG597+EY597)/MAX(FG597+EY597+FH597, 0.1)*$I$9+FH597/MAX(FG597+EY597+FH597, 0.1)*$J$9))/($B$11+$C$11+$F$11)</f>
        <v>0</v>
      </c>
      <c r="DL597">
        <f>($B$11*$K$9+$C$11*$K$9+$F$11*((FG597+EY597)/MAX(FG597+EY597+FH597, 0.1)*$P$9+FH597/MAX(FG597+EY597+FH597, 0.1)*$Q$9))/($B$11+$C$11+$F$11)</f>
        <v>0</v>
      </c>
      <c r="DM597">
        <v>5.36</v>
      </c>
      <c r="DN597">
        <v>0.5</v>
      </c>
      <c r="DO597" t="s">
        <v>440</v>
      </c>
      <c r="DP597">
        <v>2</v>
      </c>
      <c r="DQ597" t="b">
        <v>1</v>
      </c>
      <c r="DR597">
        <v>1758658745.714286</v>
      </c>
      <c r="DS597">
        <v>390.3609642857143</v>
      </c>
      <c r="DT597">
        <v>395.9673928571428</v>
      </c>
      <c r="DU597">
        <v>24.81938571428571</v>
      </c>
      <c r="DV597">
        <v>20.54281785714286</v>
      </c>
      <c r="DW597">
        <v>390.1717857142857</v>
      </c>
      <c r="DX597">
        <v>24.65806785714286</v>
      </c>
      <c r="DY597">
        <v>500.0383214285715</v>
      </c>
      <c r="DZ597">
        <v>90.3729392857143</v>
      </c>
      <c r="EA597">
        <v>0.03078725</v>
      </c>
      <c r="EB597">
        <v>30.92198571428571</v>
      </c>
      <c r="EC597">
        <v>29.98713214285715</v>
      </c>
      <c r="ED597">
        <v>999.9000000000002</v>
      </c>
      <c r="EE597">
        <v>0</v>
      </c>
      <c r="EF597">
        <v>0</v>
      </c>
      <c r="EG597">
        <v>10002.49571428571</v>
      </c>
      <c r="EH597">
        <v>0</v>
      </c>
      <c r="EI597">
        <v>11.58275</v>
      </c>
      <c r="EJ597">
        <v>-5.606571810714287</v>
      </c>
      <c r="EK597">
        <v>400.2959999999999</v>
      </c>
      <c r="EL597">
        <v>404.2725714285714</v>
      </c>
      <c r="EM597">
        <v>4.276563571428571</v>
      </c>
      <c r="EN597">
        <v>395.9673928571428</v>
      </c>
      <c r="EO597">
        <v>20.54281785714286</v>
      </c>
      <c r="EP597">
        <v>2.243001071428571</v>
      </c>
      <c r="EQ597">
        <v>1.856515</v>
      </c>
      <c r="ER597">
        <v>19.27278214285715</v>
      </c>
      <c r="ES597">
        <v>16.27092857142857</v>
      </c>
      <c r="ET597">
        <v>1999.984642857142</v>
      </c>
      <c r="EU597">
        <v>0.9800050357142857</v>
      </c>
      <c r="EV597">
        <v>0.019995225</v>
      </c>
      <c r="EW597">
        <v>0</v>
      </c>
      <c r="EX597">
        <v>836.0483571428571</v>
      </c>
      <c r="EY597">
        <v>5.00097</v>
      </c>
      <c r="EZ597">
        <v>16794.375</v>
      </c>
      <c r="FA597">
        <v>16707.48571428571</v>
      </c>
      <c r="FB597">
        <v>41.67814285714285</v>
      </c>
      <c r="FC597">
        <v>42.02214285714285</v>
      </c>
      <c r="FD597">
        <v>41.59349999999999</v>
      </c>
      <c r="FE597">
        <v>41.62942857142857</v>
      </c>
      <c r="FF597">
        <v>42.24325</v>
      </c>
      <c r="FG597">
        <v>1955.094642857143</v>
      </c>
      <c r="FH597">
        <v>39.89000000000001</v>
      </c>
      <c r="FI597">
        <v>0</v>
      </c>
      <c r="FJ597">
        <v>1758658755</v>
      </c>
      <c r="FK597">
        <v>0</v>
      </c>
      <c r="FL597">
        <v>836.1033199999999</v>
      </c>
      <c r="FM597">
        <v>8.548692300669787</v>
      </c>
      <c r="FN597">
        <v>149.6999997593423</v>
      </c>
      <c r="FO597">
        <v>16796.032</v>
      </c>
      <c r="FP597">
        <v>15</v>
      </c>
      <c r="FQ597">
        <v>0</v>
      </c>
      <c r="FR597" t="s">
        <v>441</v>
      </c>
      <c r="FS597">
        <v>1747247426.5</v>
      </c>
      <c r="FT597">
        <v>1747247420.5</v>
      </c>
      <c r="FU597">
        <v>0</v>
      </c>
      <c r="FV597">
        <v>1.027</v>
      </c>
      <c r="FW597">
        <v>0.031</v>
      </c>
      <c r="FX597">
        <v>0.02</v>
      </c>
      <c r="FY597">
        <v>0.05</v>
      </c>
      <c r="FZ597">
        <v>420</v>
      </c>
      <c r="GA597">
        <v>16</v>
      </c>
      <c r="GB597">
        <v>0.01</v>
      </c>
      <c r="GC597">
        <v>0.1</v>
      </c>
      <c r="GD597">
        <v>-9.154429285365854</v>
      </c>
      <c r="GE597">
        <v>77.68324700069682</v>
      </c>
      <c r="GF597">
        <v>7.752299981249387</v>
      </c>
      <c r="GG597">
        <v>0</v>
      </c>
      <c r="GH597">
        <v>835.8206176470588</v>
      </c>
      <c r="GI597">
        <v>6.455508016783166</v>
      </c>
      <c r="GJ597">
        <v>0.7089542428902559</v>
      </c>
      <c r="GK597">
        <v>-1</v>
      </c>
      <c r="GL597">
        <v>4.259920243902439</v>
      </c>
      <c r="GM597">
        <v>0.3632648780487836</v>
      </c>
      <c r="GN597">
        <v>0.03697093660700324</v>
      </c>
      <c r="GO597">
        <v>0</v>
      </c>
      <c r="GP597">
        <v>0</v>
      </c>
      <c r="GQ597">
        <v>2</v>
      </c>
      <c r="GR597" t="s">
        <v>482</v>
      </c>
      <c r="GS597">
        <v>3.1354</v>
      </c>
      <c r="GT597">
        <v>2.69106</v>
      </c>
      <c r="GU597">
        <v>0.0855028</v>
      </c>
      <c r="GV597">
        <v>0.0843155</v>
      </c>
      <c r="GW597">
        <v>0.108493</v>
      </c>
      <c r="GX597">
        <v>0.0938253</v>
      </c>
      <c r="GY597">
        <v>29021</v>
      </c>
      <c r="GZ597">
        <v>29118.7</v>
      </c>
      <c r="HA597">
        <v>29505.4</v>
      </c>
      <c r="HB597">
        <v>29390.7</v>
      </c>
      <c r="HC597">
        <v>34751.7</v>
      </c>
      <c r="HD597">
        <v>35281.8</v>
      </c>
      <c r="HE597">
        <v>41518.2</v>
      </c>
      <c r="HF597">
        <v>41759.6</v>
      </c>
      <c r="HG597">
        <v>1.91702</v>
      </c>
      <c r="HH597">
        <v>1.85732</v>
      </c>
      <c r="HI597">
        <v>0.080578</v>
      </c>
      <c r="HJ597">
        <v>0</v>
      </c>
      <c r="HK597">
        <v>28.6908</v>
      </c>
      <c r="HL597">
        <v>999.9</v>
      </c>
      <c r="HM597">
        <v>52.3</v>
      </c>
      <c r="HN597">
        <v>31.6</v>
      </c>
      <c r="HO597">
        <v>27.0167</v>
      </c>
      <c r="HP597">
        <v>61.7955</v>
      </c>
      <c r="HQ597">
        <v>25.7812</v>
      </c>
      <c r="HR597">
        <v>1</v>
      </c>
      <c r="HS597">
        <v>0.145023</v>
      </c>
      <c r="HT597">
        <v>-0.822895</v>
      </c>
      <c r="HU597">
        <v>20.3361</v>
      </c>
      <c r="HV597">
        <v>5.21654</v>
      </c>
      <c r="HW597">
        <v>12.0146</v>
      </c>
      <c r="HX597">
        <v>4.9885</v>
      </c>
      <c r="HY597">
        <v>3.28785</v>
      </c>
      <c r="HZ597">
        <v>9999</v>
      </c>
      <c r="IA597">
        <v>9999</v>
      </c>
      <c r="IB597">
        <v>9999</v>
      </c>
      <c r="IC597">
        <v>999.9</v>
      </c>
      <c r="ID597">
        <v>1.86764</v>
      </c>
      <c r="IE597">
        <v>1.86673</v>
      </c>
      <c r="IF597">
        <v>1.86603</v>
      </c>
      <c r="IG597">
        <v>1.866</v>
      </c>
      <c r="IH597">
        <v>1.86784</v>
      </c>
      <c r="II597">
        <v>1.87027</v>
      </c>
      <c r="IJ597">
        <v>1.86895</v>
      </c>
      <c r="IK597">
        <v>1.87042</v>
      </c>
      <c r="IL597">
        <v>0</v>
      </c>
      <c r="IM597">
        <v>0</v>
      </c>
      <c r="IN597">
        <v>0</v>
      </c>
      <c r="IO597">
        <v>0</v>
      </c>
      <c r="IP597" t="s">
        <v>443</v>
      </c>
      <c r="IQ597" t="s">
        <v>444</v>
      </c>
      <c r="IR597" t="s">
        <v>445</v>
      </c>
      <c r="IS597" t="s">
        <v>445</v>
      </c>
      <c r="IT597" t="s">
        <v>445</v>
      </c>
      <c r="IU597" t="s">
        <v>445</v>
      </c>
      <c r="IV597">
        <v>0</v>
      </c>
      <c r="IW597">
        <v>100</v>
      </c>
      <c r="IX597">
        <v>100</v>
      </c>
      <c r="IY597">
        <v>0.191</v>
      </c>
      <c r="IZ597">
        <v>0.1614</v>
      </c>
      <c r="JA597">
        <v>0.1520806729546384</v>
      </c>
      <c r="JB597">
        <v>0.0003178419753343253</v>
      </c>
      <c r="JC597">
        <v>-6.012475575984678E-07</v>
      </c>
      <c r="JD597">
        <v>7.594320938325871E-11</v>
      </c>
      <c r="JE597">
        <v>-0.06537213769188976</v>
      </c>
      <c r="JF597">
        <v>-0.002779077146552394</v>
      </c>
      <c r="JG597">
        <v>0.0007843295920201409</v>
      </c>
      <c r="JH597">
        <v>-1.211717912536145E-05</v>
      </c>
      <c r="JI597">
        <v>4</v>
      </c>
      <c r="JJ597">
        <v>2338</v>
      </c>
      <c r="JK597">
        <v>1</v>
      </c>
      <c r="JL597">
        <v>27</v>
      </c>
      <c r="JM597">
        <v>190188.8</v>
      </c>
      <c r="JN597">
        <v>190188.9</v>
      </c>
      <c r="JO597">
        <v>0.908203</v>
      </c>
      <c r="JP597">
        <v>2.2876</v>
      </c>
      <c r="JQ597">
        <v>1.39648</v>
      </c>
      <c r="JR597">
        <v>2.34741</v>
      </c>
      <c r="JS597">
        <v>1.49536</v>
      </c>
      <c r="JT597">
        <v>2.6001</v>
      </c>
      <c r="JU597">
        <v>37.0032</v>
      </c>
      <c r="JV597">
        <v>24.0612</v>
      </c>
      <c r="JW597">
        <v>18</v>
      </c>
      <c r="JX597">
        <v>491.84</v>
      </c>
      <c r="JY597">
        <v>444.023</v>
      </c>
      <c r="JZ597">
        <v>29.6486</v>
      </c>
      <c r="KA597">
        <v>29.495</v>
      </c>
      <c r="KB597">
        <v>29.9998</v>
      </c>
      <c r="KC597">
        <v>29.3372</v>
      </c>
      <c r="KD597">
        <v>29.2645</v>
      </c>
      <c r="KE597">
        <v>18.0805</v>
      </c>
      <c r="KF597">
        <v>30.2382</v>
      </c>
      <c r="KG597">
        <v>67.6298</v>
      </c>
      <c r="KH597">
        <v>29.6546</v>
      </c>
      <c r="KI597">
        <v>346.562</v>
      </c>
      <c r="KJ597">
        <v>20.4134</v>
      </c>
      <c r="KK597">
        <v>100.839</v>
      </c>
      <c r="KL597">
        <v>100.414</v>
      </c>
    </row>
    <row r="598" spans="1:298">
      <c r="A598">
        <v>582</v>
      </c>
      <c r="B598">
        <v>1758658758.5</v>
      </c>
      <c r="C598">
        <v>17132.5</v>
      </c>
      <c r="D598" t="s">
        <v>1613</v>
      </c>
      <c r="E598" t="s">
        <v>1614</v>
      </c>
      <c r="F598">
        <v>5</v>
      </c>
      <c r="G598" t="s">
        <v>1412</v>
      </c>
      <c r="H598" t="s">
        <v>437</v>
      </c>
      <c r="I598" t="s">
        <v>438</v>
      </c>
      <c r="J598">
        <v>1758658751</v>
      </c>
      <c r="K598">
        <f>(L598)/1000</f>
        <v>0</v>
      </c>
      <c r="L598">
        <f>IF(DQ598, AO598, AI598)</f>
        <v>0</v>
      </c>
      <c r="M598">
        <f>IF(DQ598, AJ598, AH598)</f>
        <v>0</v>
      </c>
      <c r="N598">
        <f>DS598 - IF(AV598&gt;1, M598*DM598*100.0/(AX598), 0)</f>
        <v>0</v>
      </c>
      <c r="O598">
        <f>((U598-K598/2)*N598-M598)/(U598+K598/2)</f>
        <v>0</v>
      </c>
      <c r="P598">
        <f>O598*(DZ598+EA598)/1000.0</f>
        <v>0</v>
      </c>
      <c r="Q598">
        <f>(DS598 - IF(AV598&gt;1, M598*DM598*100.0/(AX598), 0))*(DZ598+EA598)/1000.0</f>
        <v>0</v>
      </c>
      <c r="R598">
        <f>2.0/((1/T598-1/S598)+SIGN(T598)*SQRT((1/T598-1/S598)*(1/T598-1/S598) + 4*DN598/((DN598+1)*(DN598+1))*(2*1/T598*1/S598-1/S598*1/S598)))</f>
        <v>0</v>
      </c>
      <c r="S598">
        <f>IF(LEFT(DO598,1)&lt;&gt;"0",IF(LEFT(DO598,1)="1",3.0,DP598),$D$5+$E$5*(EG598*DZ598/($K$5*1000))+$F$5*(EG598*DZ598/($K$5*1000))*MAX(MIN(DM598,$J$5),$I$5)*MAX(MIN(DM598,$J$5),$I$5)+$G$5*MAX(MIN(DM598,$J$5),$I$5)*(EG598*DZ598/($K$5*1000))+$H$5*(EG598*DZ598/($K$5*1000))*(EG598*DZ598/($K$5*1000)))</f>
        <v>0</v>
      </c>
      <c r="T598">
        <f>K598*(1000-(1000*0.61365*exp(17.502*X598/(240.97+X598))/(DZ598+EA598)+DU598)/2)/(1000*0.61365*exp(17.502*X598/(240.97+X598))/(DZ598+EA598)-DU598)</f>
        <v>0</v>
      </c>
      <c r="U598">
        <f>1/((DN598+1)/(R598/1.6)+1/(S598/1.37)) + DN598/((DN598+1)/(R598/1.6) + DN598/(S598/1.37))</f>
        <v>0</v>
      </c>
      <c r="V598">
        <f>(DI598*DL598)</f>
        <v>0</v>
      </c>
      <c r="W598">
        <f>(EB598+(V598+2*0.95*5.67E-8*(((EB598+$B$7)+273)^4-(EB598+273)^4)-44100*K598)/(1.84*29.3*S598+8*0.95*5.67E-8*(EB598+273)^3))</f>
        <v>0</v>
      </c>
      <c r="X598">
        <f>($C$7*EC598+$D$7*ED598+$E$7*W598)</f>
        <v>0</v>
      </c>
      <c r="Y598">
        <f>0.61365*exp(17.502*X598/(240.97+X598))</f>
        <v>0</v>
      </c>
      <c r="Z598">
        <f>(AA598/AB598*100)</f>
        <v>0</v>
      </c>
      <c r="AA598">
        <f>DU598*(DZ598+EA598)/1000</f>
        <v>0</v>
      </c>
      <c r="AB598">
        <f>0.61365*exp(17.502*EB598/(240.97+EB598))</f>
        <v>0</v>
      </c>
      <c r="AC598">
        <f>(Y598-DU598*(DZ598+EA598)/1000)</f>
        <v>0</v>
      </c>
      <c r="AD598">
        <f>(-K598*44100)</f>
        <v>0</v>
      </c>
      <c r="AE598">
        <f>2*29.3*S598*0.92*(EB598-X598)</f>
        <v>0</v>
      </c>
      <c r="AF598">
        <f>2*0.95*5.67E-8*(((EB598+$B$7)+273)^4-(X598+273)^4)</f>
        <v>0</v>
      </c>
      <c r="AG598">
        <f>V598+AF598+AD598+AE598</f>
        <v>0</v>
      </c>
      <c r="AH598">
        <f>DY598*AV598*(DT598-DS598*(1000-AV598*DV598)/(1000-AV598*DU598))/(100*DM598)</f>
        <v>0</v>
      </c>
      <c r="AI598">
        <f>1000*DY598*AV598*(DU598-DV598)/(100*DM598*(1000-AV598*DU598))</f>
        <v>0</v>
      </c>
      <c r="AJ598">
        <f>(AK598 - AL598 - DZ598*1E3/(8.314*(EB598+273.15)) * AN598/DY598 * AM598) * DY598/(100*DM598) * (1000 - DV598)/1000</f>
        <v>0</v>
      </c>
      <c r="AK598">
        <v>372.1634378778509</v>
      </c>
      <c r="AL598">
        <v>369.1733575757575</v>
      </c>
      <c r="AM598">
        <v>-2.999677962215742</v>
      </c>
      <c r="AN598">
        <v>64.96119101993769</v>
      </c>
      <c r="AO598">
        <f>(AQ598 - AP598 + DZ598*1E3/(8.314*(EB598+273.15)) * AS598/DY598 * AR598) * DY598/(100*DM598) * 1000/(1000 - AQ598)</f>
        <v>0</v>
      </c>
      <c r="AP598">
        <v>20.4625084483237</v>
      </c>
      <c r="AQ598">
        <v>24.80147818181817</v>
      </c>
      <c r="AR598">
        <v>-0.0005736796398290557</v>
      </c>
      <c r="AS598">
        <v>107.1200567102836</v>
      </c>
      <c r="AT598">
        <v>0</v>
      </c>
      <c r="AU598">
        <v>0</v>
      </c>
      <c r="AV598">
        <f>IF(AT598*$H$13&gt;=AX598,1.0,(AX598/(AX598-AT598*$H$13)))</f>
        <v>0</v>
      </c>
      <c r="AW598">
        <f>(AV598-1)*100</f>
        <v>0</v>
      </c>
      <c r="AX598">
        <f>MAX(0,($B$13+$C$13*EG598)/(1+$D$13*EG598)*DZ598/(EB598+273)*$E$13)</f>
        <v>0</v>
      </c>
      <c r="AY598" t="s">
        <v>439</v>
      </c>
      <c r="AZ598" t="s">
        <v>439</v>
      </c>
      <c r="BA598">
        <v>0</v>
      </c>
      <c r="BB598">
        <v>0</v>
      </c>
      <c r="BC598">
        <f>1-BA598/BB598</f>
        <v>0</v>
      </c>
      <c r="BD598">
        <v>0</v>
      </c>
      <c r="BE598" t="s">
        <v>439</v>
      </c>
      <c r="BF598" t="s">
        <v>439</v>
      </c>
      <c r="BG598">
        <v>0</v>
      </c>
      <c r="BH598">
        <v>0</v>
      </c>
      <c r="BI598">
        <f>1-BG598/BH598</f>
        <v>0</v>
      </c>
      <c r="BJ598">
        <v>0.5</v>
      </c>
      <c r="BK598">
        <f>DJ598</f>
        <v>0</v>
      </c>
      <c r="BL598">
        <f>M598</f>
        <v>0</v>
      </c>
      <c r="BM598">
        <f>BI598*BJ598*BK598</f>
        <v>0</v>
      </c>
      <c r="BN598">
        <f>(BL598-BD598)/BK598</f>
        <v>0</v>
      </c>
      <c r="BO598">
        <f>(BB598-BH598)/BH598</f>
        <v>0</v>
      </c>
      <c r="BP598">
        <f>BA598/(BC598+BA598/BH598)</f>
        <v>0</v>
      </c>
      <c r="BQ598" t="s">
        <v>439</v>
      </c>
      <c r="BR598">
        <v>0</v>
      </c>
      <c r="BS598">
        <f>IF(BR598&lt;&gt;0, BR598, BP598)</f>
        <v>0</v>
      </c>
      <c r="BT598">
        <f>1-BS598/BH598</f>
        <v>0</v>
      </c>
      <c r="BU598">
        <f>(BH598-BG598)/(BH598-BS598)</f>
        <v>0</v>
      </c>
      <c r="BV598">
        <f>(BB598-BH598)/(BB598-BS598)</f>
        <v>0</v>
      </c>
      <c r="BW598">
        <f>(BH598-BG598)/(BH598-BA598)</f>
        <v>0</v>
      </c>
      <c r="BX598">
        <f>(BB598-BH598)/(BB598-BA598)</f>
        <v>0</v>
      </c>
      <c r="BY598">
        <f>(BU598*BS598/BG598)</f>
        <v>0</v>
      </c>
      <c r="BZ598">
        <f>(1-BY598)</f>
        <v>0</v>
      </c>
      <c r="DI598">
        <f>$B$11*EH598+$C$11*EI598+$F$11*ET598*(1-EW598)</f>
        <v>0</v>
      </c>
      <c r="DJ598">
        <f>DI598*DK598</f>
        <v>0</v>
      </c>
      <c r="DK598">
        <f>($B$11*$D$9+$C$11*$D$9+$F$11*((FG598+EY598)/MAX(FG598+EY598+FH598, 0.1)*$I$9+FH598/MAX(FG598+EY598+FH598, 0.1)*$J$9))/($B$11+$C$11+$F$11)</f>
        <v>0</v>
      </c>
      <c r="DL598">
        <f>($B$11*$K$9+$C$11*$K$9+$F$11*((FG598+EY598)/MAX(FG598+EY598+FH598, 0.1)*$P$9+FH598/MAX(FG598+EY598+FH598, 0.1)*$Q$9))/($B$11+$C$11+$F$11)</f>
        <v>0</v>
      </c>
      <c r="DM598">
        <v>5.36</v>
      </c>
      <c r="DN598">
        <v>0.5</v>
      </c>
      <c r="DO598" t="s">
        <v>440</v>
      </c>
      <c r="DP598">
        <v>2</v>
      </c>
      <c r="DQ598" t="b">
        <v>1</v>
      </c>
      <c r="DR598">
        <v>1758658751</v>
      </c>
      <c r="DS598">
        <v>379.0644444444443</v>
      </c>
      <c r="DT598">
        <v>379.1632222222222</v>
      </c>
      <c r="DU598">
        <v>24.81983703703704</v>
      </c>
      <c r="DV598">
        <v>20.50858148148148</v>
      </c>
      <c r="DW598">
        <v>378.8741851851851</v>
      </c>
      <c r="DX598">
        <v>24.65851111111111</v>
      </c>
      <c r="DY598">
        <v>500.0035925925926</v>
      </c>
      <c r="DZ598">
        <v>90.37267037037036</v>
      </c>
      <c r="EA598">
        <v>0.03077661481481482</v>
      </c>
      <c r="EB598">
        <v>30.92394074074074</v>
      </c>
      <c r="EC598">
        <v>29.9894</v>
      </c>
      <c r="ED598">
        <v>999.9000000000001</v>
      </c>
      <c r="EE598">
        <v>0</v>
      </c>
      <c r="EF598">
        <v>0</v>
      </c>
      <c r="EG598">
        <v>9998.122222222222</v>
      </c>
      <c r="EH598">
        <v>0</v>
      </c>
      <c r="EI598">
        <v>11.58747037037037</v>
      </c>
      <c r="EJ598">
        <v>-0.09879743333333331</v>
      </c>
      <c r="EK598">
        <v>388.7123703703705</v>
      </c>
      <c r="EL598">
        <v>387.1026296296296</v>
      </c>
      <c r="EM598">
        <v>4.311248518518519</v>
      </c>
      <c r="EN598">
        <v>379.1632222222222</v>
      </c>
      <c r="EO598">
        <v>20.50858148148148</v>
      </c>
      <c r="EP598">
        <v>2.243035185185185</v>
      </c>
      <c r="EQ598">
        <v>1.853415555555555</v>
      </c>
      <c r="ER598">
        <v>19.27302222222222</v>
      </c>
      <c r="ES598">
        <v>16.24469629629629</v>
      </c>
      <c r="ET598">
        <v>2000.009259259259</v>
      </c>
      <c r="EU598">
        <v>0.9800052222222222</v>
      </c>
      <c r="EV598">
        <v>0.01999505185185185</v>
      </c>
      <c r="EW598">
        <v>0</v>
      </c>
      <c r="EX598">
        <v>836.6979999999999</v>
      </c>
      <c r="EY598">
        <v>5.00097</v>
      </c>
      <c r="EZ598">
        <v>16806.44074074074</v>
      </c>
      <c r="FA598">
        <v>16707.68518518519</v>
      </c>
      <c r="FB598">
        <v>41.66403703703703</v>
      </c>
      <c r="FC598">
        <v>42.01148148148148</v>
      </c>
      <c r="FD598">
        <v>41.58299999999999</v>
      </c>
      <c r="FE598">
        <v>41.63188888888889</v>
      </c>
      <c r="FF598">
        <v>42.23833333333333</v>
      </c>
      <c r="FG598">
        <v>1955.119259259259</v>
      </c>
      <c r="FH598">
        <v>39.89000000000001</v>
      </c>
      <c r="FI598">
        <v>0</v>
      </c>
      <c r="FJ598">
        <v>1758658759.8</v>
      </c>
      <c r="FK598">
        <v>0</v>
      </c>
      <c r="FL598">
        <v>836.73468</v>
      </c>
      <c r="FM598">
        <v>7.482000015313719</v>
      </c>
      <c r="FN598">
        <v>127.0153848409894</v>
      </c>
      <c r="FO598">
        <v>16806.924</v>
      </c>
      <c r="FP598">
        <v>15</v>
      </c>
      <c r="FQ598">
        <v>0</v>
      </c>
      <c r="FR598" t="s">
        <v>441</v>
      </c>
      <c r="FS598">
        <v>1747247426.5</v>
      </c>
      <c r="FT598">
        <v>1747247420.5</v>
      </c>
      <c r="FU598">
        <v>0</v>
      </c>
      <c r="FV598">
        <v>1.027</v>
      </c>
      <c r="FW598">
        <v>0.031</v>
      </c>
      <c r="FX598">
        <v>0.02</v>
      </c>
      <c r="FY598">
        <v>0.05</v>
      </c>
      <c r="FZ598">
        <v>420</v>
      </c>
      <c r="GA598">
        <v>16</v>
      </c>
      <c r="GB598">
        <v>0.01</v>
      </c>
      <c r="GC598">
        <v>0.1</v>
      </c>
      <c r="GD598">
        <v>-4.783476846341464</v>
      </c>
      <c r="GE598">
        <v>68.96212502717768</v>
      </c>
      <c r="GF598">
        <v>6.989117340664371</v>
      </c>
      <c r="GG598">
        <v>0</v>
      </c>
      <c r="GH598">
        <v>836.2390882352942</v>
      </c>
      <c r="GI598">
        <v>7.416944238419203</v>
      </c>
      <c r="GJ598">
        <v>0.7716035010306534</v>
      </c>
      <c r="GK598">
        <v>-1</v>
      </c>
      <c r="GL598">
        <v>4.283853170731708</v>
      </c>
      <c r="GM598">
        <v>0.3686962369337934</v>
      </c>
      <c r="GN598">
        <v>0.03755674324428566</v>
      </c>
      <c r="GO598">
        <v>0</v>
      </c>
      <c r="GP598">
        <v>0</v>
      </c>
      <c r="GQ598">
        <v>2</v>
      </c>
      <c r="GR598" t="s">
        <v>482</v>
      </c>
      <c r="GS598">
        <v>3.13552</v>
      </c>
      <c r="GT598">
        <v>2.69105</v>
      </c>
      <c r="GU598">
        <v>0.0828618</v>
      </c>
      <c r="GV598">
        <v>0.081359</v>
      </c>
      <c r="GW598">
        <v>0.108427</v>
      </c>
      <c r="GX598">
        <v>0.0935724</v>
      </c>
      <c r="GY598">
        <v>29105.2</v>
      </c>
      <c r="GZ598">
        <v>29212.9</v>
      </c>
      <c r="HA598">
        <v>29505.8</v>
      </c>
      <c r="HB598">
        <v>29390.9</v>
      </c>
      <c r="HC598">
        <v>34754.5</v>
      </c>
      <c r="HD598">
        <v>35292.1</v>
      </c>
      <c r="HE598">
        <v>41518.4</v>
      </c>
      <c r="HF598">
        <v>41760.1</v>
      </c>
      <c r="HG598">
        <v>1.91688</v>
      </c>
      <c r="HH598">
        <v>1.85737</v>
      </c>
      <c r="HI598">
        <v>0.08036939999999999</v>
      </c>
      <c r="HJ598">
        <v>0</v>
      </c>
      <c r="HK598">
        <v>28.6852</v>
      </c>
      <c r="HL598">
        <v>999.9</v>
      </c>
      <c r="HM598">
        <v>52.3</v>
      </c>
      <c r="HN598">
        <v>31.6</v>
      </c>
      <c r="HO598">
        <v>27.016</v>
      </c>
      <c r="HP598">
        <v>62.0755</v>
      </c>
      <c r="HQ598">
        <v>25.6571</v>
      </c>
      <c r="HR598">
        <v>1</v>
      </c>
      <c r="HS598">
        <v>0.14454</v>
      </c>
      <c r="HT598">
        <v>-0.7922439999999999</v>
      </c>
      <c r="HU598">
        <v>20.3364</v>
      </c>
      <c r="HV598">
        <v>5.21564</v>
      </c>
      <c r="HW598">
        <v>12.015</v>
      </c>
      <c r="HX598">
        <v>4.9886</v>
      </c>
      <c r="HY598">
        <v>3.28788</v>
      </c>
      <c r="HZ598">
        <v>9999</v>
      </c>
      <c r="IA598">
        <v>9999</v>
      </c>
      <c r="IB598">
        <v>9999</v>
      </c>
      <c r="IC598">
        <v>999.9</v>
      </c>
      <c r="ID598">
        <v>1.86764</v>
      </c>
      <c r="IE598">
        <v>1.86673</v>
      </c>
      <c r="IF598">
        <v>1.86602</v>
      </c>
      <c r="IG598">
        <v>1.866</v>
      </c>
      <c r="IH598">
        <v>1.86785</v>
      </c>
      <c r="II598">
        <v>1.87027</v>
      </c>
      <c r="IJ598">
        <v>1.86893</v>
      </c>
      <c r="IK598">
        <v>1.87042</v>
      </c>
      <c r="IL598">
        <v>0</v>
      </c>
      <c r="IM598">
        <v>0</v>
      </c>
      <c r="IN598">
        <v>0</v>
      </c>
      <c r="IO598">
        <v>0</v>
      </c>
      <c r="IP598" t="s">
        <v>443</v>
      </c>
      <c r="IQ598" t="s">
        <v>444</v>
      </c>
      <c r="IR598" t="s">
        <v>445</v>
      </c>
      <c r="IS598" t="s">
        <v>445</v>
      </c>
      <c r="IT598" t="s">
        <v>445</v>
      </c>
      <c r="IU598" t="s">
        <v>445</v>
      </c>
      <c r="IV598">
        <v>0</v>
      </c>
      <c r="IW598">
        <v>100</v>
      </c>
      <c r="IX598">
        <v>100</v>
      </c>
      <c r="IY598">
        <v>0.193</v>
      </c>
      <c r="IZ598">
        <v>0.161</v>
      </c>
      <c r="JA598">
        <v>0.1520806729546384</v>
      </c>
      <c r="JB598">
        <v>0.0003178419753343253</v>
      </c>
      <c r="JC598">
        <v>-6.012475575984678E-07</v>
      </c>
      <c r="JD598">
        <v>7.594320938325871E-11</v>
      </c>
      <c r="JE598">
        <v>-0.06537213769188976</v>
      </c>
      <c r="JF598">
        <v>-0.002779077146552394</v>
      </c>
      <c r="JG598">
        <v>0.0007843295920201409</v>
      </c>
      <c r="JH598">
        <v>-1.211717912536145E-05</v>
      </c>
      <c r="JI598">
        <v>4</v>
      </c>
      <c r="JJ598">
        <v>2338</v>
      </c>
      <c r="JK598">
        <v>1</v>
      </c>
      <c r="JL598">
        <v>27</v>
      </c>
      <c r="JM598">
        <v>190188.9</v>
      </c>
      <c r="JN598">
        <v>190189</v>
      </c>
      <c r="JO598">
        <v>0.872803</v>
      </c>
      <c r="JP598">
        <v>2.27295</v>
      </c>
      <c r="JQ598">
        <v>1.39648</v>
      </c>
      <c r="JR598">
        <v>2.35229</v>
      </c>
      <c r="JS598">
        <v>1.49536</v>
      </c>
      <c r="JT598">
        <v>2.70752</v>
      </c>
      <c r="JU598">
        <v>37.0032</v>
      </c>
      <c r="JV598">
        <v>24.0612</v>
      </c>
      <c r="JW598">
        <v>18</v>
      </c>
      <c r="JX598">
        <v>491.725</v>
      </c>
      <c r="JY598">
        <v>444.035</v>
      </c>
      <c r="JZ598">
        <v>29.6576</v>
      </c>
      <c r="KA598">
        <v>29.4925</v>
      </c>
      <c r="KB598">
        <v>29.9998</v>
      </c>
      <c r="KC598">
        <v>29.3346</v>
      </c>
      <c r="KD598">
        <v>29.262</v>
      </c>
      <c r="KE598">
        <v>17.4327</v>
      </c>
      <c r="KF598">
        <v>30.2382</v>
      </c>
      <c r="KG598">
        <v>67.25230000000001</v>
      </c>
      <c r="KH598">
        <v>29.6563</v>
      </c>
      <c r="KI598">
        <v>333.189</v>
      </c>
      <c r="KJ598">
        <v>20.4198</v>
      </c>
      <c r="KK598">
        <v>100.839</v>
      </c>
      <c r="KL598">
        <v>100.415</v>
      </c>
    </row>
    <row r="599" spans="1:298">
      <c r="A599">
        <v>583</v>
      </c>
      <c r="B599">
        <v>1758658763.5</v>
      </c>
      <c r="C599">
        <v>17137.5</v>
      </c>
      <c r="D599" t="s">
        <v>1615</v>
      </c>
      <c r="E599" t="s">
        <v>1616</v>
      </c>
      <c r="F599">
        <v>5</v>
      </c>
      <c r="G599" t="s">
        <v>1412</v>
      </c>
      <c r="H599" t="s">
        <v>437</v>
      </c>
      <c r="I599" t="s">
        <v>438</v>
      </c>
      <c r="J599">
        <v>1758658755.714286</v>
      </c>
      <c r="K599">
        <f>(L599)/1000</f>
        <v>0</v>
      </c>
      <c r="L599">
        <f>IF(DQ599, AO599, AI599)</f>
        <v>0</v>
      </c>
      <c r="M599">
        <f>IF(DQ599, AJ599, AH599)</f>
        <v>0</v>
      </c>
      <c r="N599">
        <f>DS599 - IF(AV599&gt;1, M599*DM599*100.0/(AX599), 0)</f>
        <v>0</v>
      </c>
      <c r="O599">
        <f>((U599-K599/2)*N599-M599)/(U599+K599/2)</f>
        <v>0</v>
      </c>
      <c r="P599">
        <f>O599*(DZ599+EA599)/1000.0</f>
        <v>0</v>
      </c>
      <c r="Q599">
        <f>(DS599 - IF(AV599&gt;1, M599*DM599*100.0/(AX599), 0))*(DZ599+EA599)/1000.0</f>
        <v>0</v>
      </c>
      <c r="R599">
        <f>2.0/((1/T599-1/S599)+SIGN(T599)*SQRT((1/T599-1/S599)*(1/T599-1/S599) + 4*DN599/((DN599+1)*(DN599+1))*(2*1/T599*1/S599-1/S599*1/S599)))</f>
        <v>0</v>
      </c>
      <c r="S599">
        <f>IF(LEFT(DO599,1)&lt;&gt;"0",IF(LEFT(DO599,1)="1",3.0,DP599),$D$5+$E$5*(EG599*DZ599/($K$5*1000))+$F$5*(EG599*DZ599/($K$5*1000))*MAX(MIN(DM599,$J$5),$I$5)*MAX(MIN(DM599,$J$5),$I$5)+$G$5*MAX(MIN(DM599,$J$5),$I$5)*(EG599*DZ599/($K$5*1000))+$H$5*(EG599*DZ599/($K$5*1000))*(EG599*DZ599/($K$5*1000)))</f>
        <v>0</v>
      </c>
      <c r="T599">
        <f>K599*(1000-(1000*0.61365*exp(17.502*X599/(240.97+X599))/(DZ599+EA599)+DU599)/2)/(1000*0.61365*exp(17.502*X599/(240.97+X599))/(DZ599+EA599)-DU599)</f>
        <v>0</v>
      </c>
      <c r="U599">
        <f>1/((DN599+1)/(R599/1.6)+1/(S599/1.37)) + DN599/((DN599+1)/(R599/1.6) + DN599/(S599/1.37))</f>
        <v>0</v>
      </c>
      <c r="V599">
        <f>(DI599*DL599)</f>
        <v>0</v>
      </c>
      <c r="W599">
        <f>(EB599+(V599+2*0.95*5.67E-8*(((EB599+$B$7)+273)^4-(EB599+273)^4)-44100*K599)/(1.84*29.3*S599+8*0.95*5.67E-8*(EB599+273)^3))</f>
        <v>0</v>
      </c>
      <c r="X599">
        <f>($C$7*EC599+$D$7*ED599+$E$7*W599)</f>
        <v>0</v>
      </c>
      <c r="Y599">
        <f>0.61365*exp(17.502*X599/(240.97+X599))</f>
        <v>0</v>
      </c>
      <c r="Z599">
        <f>(AA599/AB599*100)</f>
        <v>0</v>
      </c>
      <c r="AA599">
        <f>DU599*(DZ599+EA599)/1000</f>
        <v>0</v>
      </c>
      <c r="AB599">
        <f>0.61365*exp(17.502*EB599/(240.97+EB599))</f>
        <v>0</v>
      </c>
      <c r="AC599">
        <f>(Y599-DU599*(DZ599+EA599)/1000)</f>
        <v>0</v>
      </c>
      <c r="AD599">
        <f>(-K599*44100)</f>
        <v>0</v>
      </c>
      <c r="AE599">
        <f>2*29.3*S599*0.92*(EB599-X599)</f>
        <v>0</v>
      </c>
      <c r="AF599">
        <f>2*0.95*5.67E-8*(((EB599+$B$7)+273)^4-(X599+273)^4)</f>
        <v>0</v>
      </c>
      <c r="AG599">
        <f>V599+AF599+AD599+AE599</f>
        <v>0</v>
      </c>
      <c r="AH599">
        <f>DY599*AV599*(DT599-DS599*(1000-AV599*DV599)/(1000-AV599*DU599))/(100*DM599)</f>
        <v>0</v>
      </c>
      <c r="AI599">
        <f>1000*DY599*AV599*(DU599-DV599)/(100*DM599*(1000-AV599*DU599))</f>
        <v>0</v>
      </c>
      <c r="AJ599">
        <f>(AK599 - AL599 - DZ599*1E3/(8.314*(EB599+273.15)) * AN599/DY599 * AM599) * DY599/(100*DM599) * (1000 - DV599)/1000</f>
        <v>0</v>
      </c>
      <c r="AK599">
        <v>355.3106548646032</v>
      </c>
      <c r="AL599">
        <v>353.5930787878788</v>
      </c>
      <c r="AM599">
        <v>-3.121106513358373</v>
      </c>
      <c r="AN599">
        <v>64.96119101993769</v>
      </c>
      <c r="AO599">
        <f>(AQ599 - AP599 + DZ599*1E3/(8.314*(EB599+273.15)) * AS599/DY599 * AR599) * DY599/(100*DM599) * 1000/(1000 - AQ599)</f>
        <v>0</v>
      </c>
      <c r="AP599">
        <v>20.42163488961365</v>
      </c>
      <c r="AQ599">
        <v>24.77509757575757</v>
      </c>
      <c r="AR599">
        <v>-0.003807194135072336</v>
      </c>
      <c r="AS599">
        <v>107.1200567102836</v>
      </c>
      <c r="AT599">
        <v>0</v>
      </c>
      <c r="AU599">
        <v>0</v>
      </c>
      <c r="AV599">
        <f>IF(AT599*$H$13&gt;=AX599,1.0,(AX599/(AX599-AT599*$H$13)))</f>
        <v>0</v>
      </c>
      <c r="AW599">
        <f>(AV599-1)*100</f>
        <v>0</v>
      </c>
      <c r="AX599">
        <f>MAX(0,($B$13+$C$13*EG599)/(1+$D$13*EG599)*DZ599/(EB599+273)*$E$13)</f>
        <v>0</v>
      </c>
      <c r="AY599" t="s">
        <v>439</v>
      </c>
      <c r="AZ599" t="s">
        <v>439</v>
      </c>
      <c r="BA599">
        <v>0</v>
      </c>
      <c r="BB599">
        <v>0</v>
      </c>
      <c r="BC599">
        <f>1-BA599/BB599</f>
        <v>0</v>
      </c>
      <c r="BD599">
        <v>0</v>
      </c>
      <c r="BE599" t="s">
        <v>439</v>
      </c>
      <c r="BF599" t="s">
        <v>439</v>
      </c>
      <c r="BG599">
        <v>0</v>
      </c>
      <c r="BH599">
        <v>0</v>
      </c>
      <c r="BI599">
        <f>1-BG599/BH599</f>
        <v>0</v>
      </c>
      <c r="BJ599">
        <v>0.5</v>
      </c>
      <c r="BK599">
        <f>DJ599</f>
        <v>0</v>
      </c>
      <c r="BL599">
        <f>M599</f>
        <v>0</v>
      </c>
      <c r="BM599">
        <f>BI599*BJ599*BK599</f>
        <v>0</v>
      </c>
      <c r="BN599">
        <f>(BL599-BD599)/BK599</f>
        <v>0</v>
      </c>
      <c r="BO599">
        <f>(BB599-BH599)/BH599</f>
        <v>0</v>
      </c>
      <c r="BP599">
        <f>BA599/(BC599+BA599/BH599)</f>
        <v>0</v>
      </c>
      <c r="BQ599" t="s">
        <v>439</v>
      </c>
      <c r="BR599">
        <v>0</v>
      </c>
      <c r="BS599">
        <f>IF(BR599&lt;&gt;0, BR599, BP599)</f>
        <v>0</v>
      </c>
      <c r="BT599">
        <f>1-BS599/BH599</f>
        <v>0</v>
      </c>
      <c r="BU599">
        <f>(BH599-BG599)/(BH599-BS599)</f>
        <v>0</v>
      </c>
      <c r="BV599">
        <f>(BB599-BH599)/(BB599-BS599)</f>
        <v>0</v>
      </c>
      <c r="BW599">
        <f>(BH599-BG599)/(BH599-BA599)</f>
        <v>0</v>
      </c>
      <c r="BX599">
        <f>(BB599-BH599)/(BB599-BA599)</f>
        <v>0</v>
      </c>
      <c r="BY599">
        <f>(BU599*BS599/BG599)</f>
        <v>0</v>
      </c>
      <c r="BZ599">
        <f>(1-BY599)</f>
        <v>0</v>
      </c>
      <c r="DI599">
        <f>$B$11*EH599+$C$11*EI599+$F$11*ET599*(1-EW599)</f>
        <v>0</v>
      </c>
      <c r="DJ599">
        <f>DI599*DK599</f>
        <v>0</v>
      </c>
      <c r="DK599">
        <f>($B$11*$D$9+$C$11*$D$9+$F$11*((FG599+EY599)/MAX(FG599+EY599+FH599, 0.1)*$I$9+FH599/MAX(FG599+EY599+FH599, 0.1)*$J$9))/($B$11+$C$11+$F$11)</f>
        <v>0</v>
      </c>
      <c r="DL599">
        <f>($B$11*$K$9+$C$11*$K$9+$F$11*((FG599+EY599)/MAX(FG599+EY599+FH599, 0.1)*$P$9+FH599/MAX(FG599+EY599+FH599, 0.1)*$Q$9))/($B$11+$C$11+$F$11)</f>
        <v>0</v>
      </c>
      <c r="DM599">
        <v>5.36</v>
      </c>
      <c r="DN599">
        <v>0.5</v>
      </c>
      <c r="DO599" t="s">
        <v>440</v>
      </c>
      <c r="DP599">
        <v>2</v>
      </c>
      <c r="DQ599" t="b">
        <v>1</v>
      </c>
      <c r="DR599">
        <v>1758658755.714286</v>
      </c>
      <c r="DS599">
        <v>366.3409285714286</v>
      </c>
      <c r="DT599">
        <v>363.6301428571429</v>
      </c>
      <c r="DU599">
        <v>24.80646785714286</v>
      </c>
      <c r="DV599">
        <v>20.471925</v>
      </c>
      <c r="DW599">
        <v>366.1495714285714</v>
      </c>
      <c r="DX599">
        <v>24.64532142857143</v>
      </c>
      <c r="DY599">
        <v>499.9858928571428</v>
      </c>
      <c r="DZ599">
        <v>90.37176428571425</v>
      </c>
      <c r="EA599">
        <v>0.030819675</v>
      </c>
      <c r="EB599">
        <v>30.92571785714286</v>
      </c>
      <c r="EC599">
        <v>29.99669642857143</v>
      </c>
      <c r="ED599">
        <v>999.9000000000002</v>
      </c>
      <c r="EE599">
        <v>0</v>
      </c>
      <c r="EF599">
        <v>0</v>
      </c>
      <c r="EG599">
        <v>10001.69107142857</v>
      </c>
      <c r="EH599">
        <v>0</v>
      </c>
      <c r="EI599">
        <v>11.59444285714286</v>
      </c>
      <c r="EJ599">
        <v>2.710822475</v>
      </c>
      <c r="EK599">
        <v>375.6600714285714</v>
      </c>
      <c r="EL599">
        <v>371.2306071428572</v>
      </c>
      <c r="EM599">
        <v>4.334535357142857</v>
      </c>
      <c r="EN599">
        <v>363.6301428571429</v>
      </c>
      <c r="EO599">
        <v>20.471925</v>
      </c>
      <c r="EP599">
        <v>2.241803928571429</v>
      </c>
      <c r="EQ599">
        <v>1.850083928571429</v>
      </c>
      <c r="ER599">
        <v>19.26420714285714</v>
      </c>
      <c r="ES599">
        <v>16.21645714285714</v>
      </c>
      <c r="ET599">
        <v>1999.986428571428</v>
      </c>
      <c r="EU599">
        <v>0.9800049285714285</v>
      </c>
      <c r="EV599">
        <v>0.01999533571428572</v>
      </c>
      <c r="EW599">
        <v>0</v>
      </c>
      <c r="EX599">
        <v>837.2429642857144</v>
      </c>
      <c r="EY599">
        <v>5.00097</v>
      </c>
      <c r="EZ599">
        <v>16815.66428571429</v>
      </c>
      <c r="FA599">
        <v>16707.48571428572</v>
      </c>
      <c r="FB599">
        <v>41.64935714285713</v>
      </c>
      <c r="FC599">
        <v>42.00221428571428</v>
      </c>
      <c r="FD599">
        <v>41.56874999999999</v>
      </c>
      <c r="FE599">
        <v>41.62721428571428</v>
      </c>
      <c r="FF599">
        <v>42.22975</v>
      </c>
      <c r="FG599">
        <v>1955.096428571429</v>
      </c>
      <c r="FH599">
        <v>39.89000000000001</v>
      </c>
      <c r="FI599">
        <v>0</v>
      </c>
      <c r="FJ599">
        <v>1758658765.2</v>
      </c>
      <c r="FK599">
        <v>0</v>
      </c>
      <c r="FL599">
        <v>837.2877307692307</v>
      </c>
      <c r="FM599">
        <v>5.882837611870374</v>
      </c>
      <c r="FN599">
        <v>101.948718019483</v>
      </c>
      <c r="FO599">
        <v>16816.66153846154</v>
      </c>
      <c r="FP599">
        <v>15</v>
      </c>
      <c r="FQ599">
        <v>0</v>
      </c>
      <c r="FR599" t="s">
        <v>441</v>
      </c>
      <c r="FS599">
        <v>1747247426.5</v>
      </c>
      <c r="FT599">
        <v>1747247420.5</v>
      </c>
      <c r="FU599">
        <v>0</v>
      </c>
      <c r="FV599">
        <v>1.027</v>
      </c>
      <c r="FW599">
        <v>0.031</v>
      </c>
      <c r="FX599">
        <v>0.02</v>
      </c>
      <c r="FY599">
        <v>0.05</v>
      </c>
      <c r="FZ599">
        <v>420</v>
      </c>
      <c r="GA599">
        <v>16</v>
      </c>
      <c r="GB599">
        <v>0.01</v>
      </c>
      <c r="GC599">
        <v>0.1</v>
      </c>
      <c r="GD599">
        <v>0.7192319341463413</v>
      </c>
      <c r="GE599">
        <v>37.76103976724737</v>
      </c>
      <c r="GF599">
        <v>3.878547335075716</v>
      </c>
      <c r="GG599">
        <v>0</v>
      </c>
      <c r="GH599">
        <v>836.9296764705883</v>
      </c>
      <c r="GI599">
        <v>6.90134454689878</v>
      </c>
      <c r="GJ599">
        <v>0.721151110891801</v>
      </c>
      <c r="GK599">
        <v>-1</v>
      </c>
      <c r="GL599">
        <v>4.32115</v>
      </c>
      <c r="GM599">
        <v>0.3204012543554073</v>
      </c>
      <c r="GN599">
        <v>0.03302716287852886</v>
      </c>
      <c r="GO599">
        <v>0</v>
      </c>
      <c r="GP599">
        <v>0</v>
      </c>
      <c r="GQ599">
        <v>2</v>
      </c>
      <c r="GR599" t="s">
        <v>482</v>
      </c>
      <c r="GS599">
        <v>3.13544</v>
      </c>
      <c r="GT599">
        <v>2.69126</v>
      </c>
      <c r="GU599">
        <v>0.0800534</v>
      </c>
      <c r="GV599">
        <v>0.07829700000000001</v>
      </c>
      <c r="GW599">
        <v>0.108352</v>
      </c>
      <c r="GX599">
        <v>0.09347660000000001</v>
      </c>
      <c r="GY599">
        <v>29194.5</v>
      </c>
      <c r="GZ599">
        <v>29310.3</v>
      </c>
      <c r="HA599">
        <v>29506</v>
      </c>
      <c r="HB599">
        <v>29390.8</v>
      </c>
      <c r="HC599">
        <v>34757.4</v>
      </c>
      <c r="HD599">
        <v>35295.9</v>
      </c>
      <c r="HE599">
        <v>41518.5</v>
      </c>
      <c r="HF599">
        <v>41760.2</v>
      </c>
      <c r="HG599">
        <v>1.91695</v>
      </c>
      <c r="HH599">
        <v>1.85735</v>
      </c>
      <c r="HI599">
        <v>0.0806302</v>
      </c>
      <c r="HJ599">
        <v>0</v>
      </c>
      <c r="HK599">
        <v>28.68</v>
      </c>
      <c r="HL599">
        <v>999.9</v>
      </c>
      <c r="HM599">
        <v>52.3</v>
      </c>
      <c r="HN599">
        <v>31.6</v>
      </c>
      <c r="HO599">
        <v>27.0153</v>
      </c>
      <c r="HP599">
        <v>61.9355</v>
      </c>
      <c r="HQ599">
        <v>25.8534</v>
      </c>
      <c r="HR599">
        <v>1</v>
      </c>
      <c r="HS599">
        <v>0.144472</v>
      </c>
      <c r="HT599">
        <v>-0.782764</v>
      </c>
      <c r="HU599">
        <v>20.3365</v>
      </c>
      <c r="HV599">
        <v>5.21639</v>
      </c>
      <c r="HW599">
        <v>12.0152</v>
      </c>
      <c r="HX599">
        <v>4.98845</v>
      </c>
      <c r="HY599">
        <v>3.28788</v>
      </c>
      <c r="HZ599">
        <v>9999</v>
      </c>
      <c r="IA599">
        <v>9999</v>
      </c>
      <c r="IB599">
        <v>9999</v>
      </c>
      <c r="IC599">
        <v>999.9</v>
      </c>
      <c r="ID599">
        <v>1.86764</v>
      </c>
      <c r="IE599">
        <v>1.86674</v>
      </c>
      <c r="IF599">
        <v>1.86603</v>
      </c>
      <c r="IG599">
        <v>1.86601</v>
      </c>
      <c r="IH599">
        <v>1.86783</v>
      </c>
      <c r="II599">
        <v>1.87029</v>
      </c>
      <c r="IJ599">
        <v>1.86898</v>
      </c>
      <c r="IK599">
        <v>1.87042</v>
      </c>
      <c r="IL599">
        <v>0</v>
      </c>
      <c r="IM599">
        <v>0</v>
      </c>
      <c r="IN599">
        <v>0</v>
      </c>
      <c r="IO599">
        <v>0</v>
      </c>
      <c r="IP599" t="s">
        <v>443</v>
      </c>
      <c r="IQ599" t="s">
        <v>444</v>
      </c>
      <c r="IR599" t="s">
        <v>445</v>
      </c>
      <c r="IS599" t="s">
        <v>445</v>
      </c>
      <c r="IT599" t="s">
        <v>445</v>
      </c>
      <c r="IU599" t="s">
        <v>445</v>
      </c>
      <c r="IV599">
        <v>0</v>
      </c>
      <c r="IW599">
        <v>100</v>
      </c>
      <c r="IX599">
        <v>100</v>
      </c>
      <c r="IY599">
        <v>0.193</v>
      </c>
      <c r="IZ599">
        <v>0.1607</v>
      </c>
      <c r="JA599">
        <v>0.1520806729546384</v>
      </c>
      <c r="JB599">
        <v>0.0003178419753343253</v>
      </c>
      <c r="JC599">
        <v>-6.012475575984678E-07</v>
      </c>
      <c r="JD599">
        <v>7.594320938325871E-11</v>
      </c>
      <c r="JE599">
        <v>-0.06537213769188976</v>
      </c>
      <c r="JF599">
        <v>-0.002779077146552394</v>
      </c>
      <c r="JG599">
        <v>0.0007843295920201409</v>
      </c>
      <c r="JH599">
        <v>-1.211717912536145E-05</v>
      </c>
      <c r="JI599">
        <v>4</v>
      </c>
      <c r="JJ599">
        <v>2338</v>
      </c>
      <c r="JK599">
        <v>1</v>
      </c>
      <c r="JL599">
        <v>27</v>
      </c>
      <c r="JM599">
        <v>190189</v>
      </c>
      <c r="JN599">
        <v>190189</v>
      </c>
      <c r="JO599">
        <v>0.842285</v>
      </c>
      <c r="JP599">
        <v>2.27539</v>
      </c>
      <c r="JQ599">
        <v>1.39648</v>
      </c>
      <c r="JR599">
        <v>2.34985</v>
      </c>
      <c r="JS599">
        <v>1.49536</v>
      </c>
      <c r="JT599">
        <v>2.64404</v>
      </c>
      <c r="JU599">
        <v>37.0032</v>
      </c>
      <c r="JV599">
        <v>24.0612</v>
      </c>
      <c r="JW599">
        <v>18</v>
      </c>
      <c r="JX599">
        <v>491.755</v>
      </c>
      <c r="JY599">
        <v>444.005</v>
      </c>
      <c r="JZ599">
        <v>29.6598</v>
      </c>
      <c r="KA599">
        <v>29.4901</v>
      </c>
      <c r="KB599">
        <v>29.9999</v>
      </c>
      <c r="KC599">
        <v>29.3324</v>
      </c>
      <c r="KD599">
        <v>29.2599</v>
      </c>
      <c r="KE599">
        <v>16.7474</v>
      </c>
      <c r="KF599">
        <v>30.2382</v>
      </c>
      <c r="KG599">
        <v>67.25230000000001</v>
      </c>
      <c r="KH599">
        <v>29.6579</v>
      </c>
      <c r="KI599">
        <v>313.107</v>
      </c>
      <c r="KJ599">
        <v>20.4341</v>
      </c>
      <c r="KK599">
        <v>100.84</v>
      </c>
      <c r="KL599">
        <v>100.415</v>
      </c>
    </row>
    <row r="600" spans="1:298">
      <c r="A600">
        <v>584</v>
      </c>
      <c r="B600">
        <v>1758658768.5</v>
      </c>
      <c r="C600">
        <v>17142.5</v>
      </c>
      <c r="D600" t="s">
        <v>1617</v>
      </c>
      <c r="E600" t="s">
        <v>1618</v>
      </c>
      <c r="F600">
        <v>5</v>
      </c>
      <c r="G600" t="s">
        <v>1412</v>
      </c>
      <c r="H600" t="s">
        <v>437</v>
      </c>
      <c r="I600" t="s">
        <v>438</v>
      </c>
      <c r="J600">
        <v>1758658761</v>
      </c>
      <c r="K600">
        <f>(L600)/1000</f>
        <v>0</v>
      </c>
      <c r="L600">
        <f>IF(DQ600, AO600, AI600)</f>
        <v>0</v>
      </c>
      <c r="M600">
        <f>IF(DQ600, AJ600, AH600)</f>
        <v>0</v>
      </c>
      <c r="N600">
        <f>DS600 - IF(AV600&gt;1, M600*DM600*100.0/(AX600), 0)</f>
        <v>0</v>
      </c>
      <c r="O600">
        <f>((U600-K600/2)*N600-M600)/(U600+K600/2)</f>
        <v>0</v>
      </c>
      <c r="P600">
        <f>O600*(DZ600+EA600)/1000.0</f>
        <v>0</v>
      </c>
      <c r="Q600">
        <f>(DS600 - IF(AV600&gt;1, M600*DM600*100.0/(AX600), 0))*(DZ600+EA600)/1000.0</f>
        <v>0</v>
      </c>
      <c r="R600">
        <f>2.0/((1/T600-1/S600)+SIGN(T600)*SQRT((1/T600-1/S600)*(1/T600-1/S600) + 4*DN600/((DN600+1)*(DN600+1))*(2*1/T600*1/S600-1/S600*1/S600)))</f>
        <v>0</v>
      </c>
      <c r="S600">
        <f>IF(LEFT(DO600,1)&lt;&gt;"0",IF(LEFT(DO600,1)="1",3.0,DP600),$D$5+$E$5*(EG600*DZ600/($K$5*1000))+$F$5*(EG600*DZ600/($K$5*1000))*MAX(MIN(DM600,$J$5),$I$5)*MAX(MIN(DM600,$J$5),$I$5)+$G$5*MAX(MIN(DM600,$J$5),$I$5)*(EG600*DZ600/($K$5*1000))+$H$5*(EG600*DZ600/($K$5*1000))*(EG600*DZ600/($K$5*1000)))</f>
        <v>0</v>
      </c>
      <c r="T600">
        <f>K600*(1000-(1000*0.61365*exp(17.502*X600/(240.97+X600))/(DZ600+EA600)+DU600)/2)/(1000*0.61365*exp(17.502*X600/(240.97+X600))/(DZ600+EA600)-DU600)</f>
        <v>0</v>
      </c>
      <c r="U600">
        <f>1/((DN600+1)/(R600/1.6)+1/(S600/1.37)) + DN600/((DN600+1)/(R600/1.6) + DN600/(S600/1.37))</f>
        <v>0</v>
      </c>
      <c r="V600">
        <f>(DI600*DL600)</f>
        <v>0</v>
      </c>
      <c r="W600">
        <f>(EB600+(V600+2*0.95*5.67E-8*(((EB600+$B$7)+273)^4-(EB600+273)^4)-44100*K600)/(1.84*29.3*S600+8*0.95*5.67E-8*(EB600+273)^3))</f>
        <v>0</v>
      </c>
      <c r="X600">
        <f>($C$7*EC600+$D$7*ED600+$E$7*W600)</f>
        <v>0</v>
      </c>
      <c r="Y600">
        <f>0.61365*exp(17.502*X600/(240.97+X600))</f>
        <v>0</v>
      </c>
      <c r="Z600">
        <f>(AA600/AB600*100)</f>
        <v>0</v>
      </c>
      <c r="AA600">
        <f>DU600*(DZ600+EA600)/1000</f>
        <v>0</v>
      </c>
      <c r="AB600">
        <f>0.61365*exp(17.502*EB600/(240.97+EB600))</f>
        <v>0</v>
      </c>
      <c r="AC600">
        <f>(Y600-DU600*(DZ600+EA600)/1000)</f>
        <v>0</v>
      </c>
      <c r="AD600">
        <f>(-K600*44100)</f>
        <v>0</v>
      </c>
      <c r="AE600">
        <f>2*29.3*S600*0.92*(EB600-X600)</f>
        <v>0</v>
      </c>
      <c r="AF600">
        <f>2*0.95*5.67E-8*(((EB600+$B$7)+273)^4-(X600+273)^4)</f>
        <v>0</v>
      </c>
      <c r="AG600">
        <f>V600+AF600+AD600+AE600</f>
        <v>0</v>
      </c>
      <c r="AH600">
        <f>DY600*AV600*(DT600-DS600*(1000-AV600*DV600)/(1000-AV600*DU600))/(100*DM600)</f>
        <v>0</v>
      </c>
      <c r="AI600">
        <f>1000*DY600*AV600*(DU600-DV600)/(100*DM600*(1000-AV600*DU600))</f>
        <v>0</v>
      </c>
      <c r="AJ600">
        <f>(AK600 - AL600 - DZ600*1E3/(8.314*(EB600+273.15)) * AN600/DY600 * AM600) * DY600/(100*DM600) * (1000 - DV600)/1000</f>
        <v>0</v>
      </c>
      <c r="AK600">
        <v>338.5365874373275</v>
      </c>
      <c r="AL600">
        <v>337.7500545454546</v>
      </c>
      <c r="AM600">
        <v>-3.164309873475077</v>
      </c>
      <c r="AN600">
        <v>64.96119101993769</v>
      </c>
      <c r="AO600">
        <f>(AQ600 - AP600 + DZ600*1E3/(8.314*(EB600+273.15)) * AS600/DY600 * AR600) * DY600/(100*DM600) * 1000/(1000 - AQ600)</f>
        <v>0</v>
      </c>
      <c r="AP600">
        <v>20.38922015490673</v>
      </c>
      <c r="AQ600">
        <v>24.74999878787878</v>
      </c>
      <c r="AR600">
        <v>-0.003758135689897915</v>
      </c>
      <c r="AS600">
        <v>107.1200567102836</v>
      </c>
      <c r="AT600">
        <v>0</v>
      </c>
      <c r="AU600">
        <v>0</v>
      </c>
      <c r="AV600">
        <f>IF(AT600*$H$13&gt;=AX600,1.0,(AX600/(AX600-AT600*$H$13)))</f>
        <v>0</v>
      </c>
      <c r="AW600">
        <f>(AV600-1)*100</f>
        <v>0</v>
      </c>
      <c r="AX600">
        <f>MAX(0,($B$13+$C$13*EG600)/(1+$D$13*EG600)*DZ600/(EB600+273)*$E$13)</f>
        <v>0</v>
      </c>
      <c r="AY600" t="s">
        <v>439</v>
      </c>
      <c r="AZ600" t="s">
        <v>439</v>
      </c>
      <c r="BA600">
        <v>0</v>
      </c>
      <c r="BB600">
        <v>0</v>
      </c>
      <c r="BC600">
        <f>1-BA600/BB600</f>
        <v>0</v>
      </c>
      <c r="BD600">
        <v>0</v>
      </c>
      <c r="BE600" t="s">
        <v>439</v>
      </c>
      <c r="BF600" t="s">
        <v>439</v>
      </c>
      <c r="BG600">
        <v>0</v>
      </c>
      <c r="BH600">
        <v>0</v>
      </c>
      <c r="BI600">
        <f>1-BG600/BH600</f>
        <v>0</v>
      </c>
      <c r="BJ600">
        <v>0.5</v>
      </c>
      <c r="BK600">
        <f>DJ600</f>
        <v>0</v>
      </c>
      <c r="BL600">
        <f>M600</f>
        <v>0</v>
      </c>
      <c r="BM600">
        <f>BI600*BJ600*BK600</f>
        <v>0</v>
      </c>
      <c r="BN600">
        <f>(BL600-BD600)/BK600</f>
        <v>0</v>
      </c>
      <c r="BO600">
        <f>(BB600-BH600)/BH600</f>
        <v>0</v>
      </c>
      <c r="BP600">
        <f>BA600/(BC600+BA600/BH600)</f>
        <v>0</v>
      </c>
      <c r="BQ600" t="s">
        <v>439</v>
      </c>
      <c r="BR600">
        <v>0</v>
      </c>
      <c r="BS600">
        <f>IF(BR600&lt;&gt;0, BR600, BP600)</f>
        <v>0</v>
      </c>
      <c r="BT600">
        <f>1-BS600/BH600</f>
        <v>0</v>
      </c>
      <c r="BU600">
        <f>(BH600-BG600)/(BH600-BS600)</f>
        <v>0</v>
      </c>
      <c r="BV600">
        <f>(BB600-BH600)/(BB600-BS600)</f>
        <v>0</v>
      </c>
      <c r="BW600">
        <f>(BH600-BG600)/(BH600-BA600)</f>
        <v>0</v>
      </c>
      <c r="BX600">
        <f>(BB600-BH600)/(BB600-BA600)</f>
        <v>0</v>
      </c>
      <c r="BY600">
        <f>(BU600*BS600/BG600)</f>
        <v>0</v>
      </c>
      <c r="BZ600">
        <f>(1-BY600)</f>
        <v>0</v>
      </c>
      <c r="DI600">
        <f>$B$11*EH600+$C$11*EI600+$F$11*ET600*(1-EW600)</f>
        <v>0</v>
      </c>
      <c r="DJ600">
        <f>DI600*DK600</f>
        <v>0</v>
      </c>
      <c r="DK600">
        <f>($B$11*$D$9+$C$11*$D$9+$F$11*((FG600+EY600)/MAX(FG600+EY600+FH600, 0.1)*$I$9+FH600/MAX(FG600+EY600+FH600, 0.1)*$J$9))/($B$11+$C$11+$F$11)</f>
        <v>0</v>
      </c>
      <c r="DL600">
        <f>($B$11*$K$9+$C$11*$K$9+$F$11*((FG600+EY600)/MAX(FG600+EY600+FH600, 0.1)*$P$9+FH600/MAX(FG600+EY600+FH600, 0.1)*$Q$9))/($B$11+$C$11+$F$11)</f>
        <v>0</v>
      </c>
      <c r="DM600">
        <v>5.36</v>
      </c>
      <c r="DN600">
        <v>0.5</v>
      </c>
      <c r="DO600" t="s">
        <v>440</v>
      </c>
      <c r="DP600">
        <v>2</v>
      </c>
      <c r="DQ600" t="b">
        <v>1</v>
      </c>
      <c r="DR600">
        <v>1758658761</v>
      </c>
      <c r="DS600">
        <v>350.7970740740741</v>
      </c>
      <c r="DT600">
        <v>346.2209629629629</v>
      </c>
      <c r="DU600">
        <v>24.78503703703704</v>
      </c>
      <c r="DV600">
        <v>20.42780740740741</v>
      </c>
      <c r="DW600">
        <v>350.6044444444445</v>
      </c>
      <c r="DX600">
        <v>24.62417777777777</v>
      </c>
      <c r="DY600">
        <v>499.9766296296296</v>
      </c>
      <c r="DZ600">
        <v>90.37138888888887</v>
      </c>
      <c r="EA600">
        <v>0.03086939259259259</v>
      </c>
      <c r="EB600">
        <v>30.92942592592593</v>
      </c>
      <c r="EC600">
        <v>29.9938074074074</v>
      </c>
      <c r="ED600">
        <v>999.9000000000001</v>
      </c>
      <c r="EE600">
        <v>0</v>
      </c>
      <c r="EF600">
        <v>0</v>
      </c>
      <c r="EG600">
        <v>9999.597037037036</v>
      </c>
      <c r="EH600">
        <v>0</v>
      </c>
      <c r="EI600">
        <v>11.61125185185185</v>
      </c>
      <c r="EJ600">
        <v>4.576157777777778</v>
      </c>
      <c r="EK600">
        <v>359.713</v>
      </c>
      <c r="EL600">
        <v>353.4415555555556</v>
      </c>
      <c r="EM600">
        <v>4.35722925925926</v>
      </c>
      <c r="EN600">
        <v>346.2209629629629</v>
      </c>
      <c r="EO600">
        <v>20.42780740740741</v>
      </c>
      <c r="EP600">
        <v>2.239857777777778</v>
      </c>
      <c r="EQ600">
        <v>1.846088888888889</v>
      </c>
      <c r="ER600">
        <v>19.25026666666666</v>
      </c>
      <c r="ES600">
        <v>16.18257037037037</v>
      </c>
      <c r="ET600">
        <v>1999.967037037037</v>
      </c>
      <c r="EU600">
        <v>0.9800046666666666</v>
      </c>
      <c r="EV600">
        <v>0.01999558148148148</v>
      </c>
      <c r="EW600">
        <v>0</v>
      </c>
      <c r="EX600">
        <v>837.774</v>
      </c>
      <c r="EY600">
        <v>5.00097</v>
      </c>
      <c r="EZ600">
        <v>16824.62222222222</v>
      </c>
      <c r="FA600">
        <v>16707.31111111112</v>
      </c>
      <c r="FB600">
        <v>41.64566666666666</v>
      </c>
      <c r="FC600">
        <v>42</v>
      </c>
      <c r="FD600">
        <v>41.56666666666666</v>
      </c>
      <c r="FE600">
        <v>41.62729629629629</v>
      </c>
      <c r="FF600">
        <v>42.21033333333332</v>
      </c>
      <c r="FG600">
        <v>1955.077037037037</v>
      </c>
      <c r="FH600">
        <v>39.89000000000001</v>
      </c>
      <c r="FI600">
        <v>0</v>
      </c>
      <c r="FJ600">
        <v>1758658770</v>
      </c>
      <c r="FK600">
        <v>0</v>
      </c>
      <c r="FL600">
        <v>837.7625384615385</v>
      </c>
      <c r="FM600">
        <v>5.936410261011789</v>
      </c>
      <c r="FN600">
        <v>94.47179475482572</v>
      </c>
      <c r="FO600">
        <v>16824.72692307692</v>
      </c>
      <c r="FP600">
        <v>15</v>
      </c>
      <c r="FQ600">
        <v>0</v>
      </c>
      <c r="FR600" t="s">
        <v>441</v>
      </c>
      <c r="FS600">
        <v>1747247426.5</v>
      </c>
      <c r="FT600">
        <v>1747247420.5</v>
      </c>
      <c r="FU600">
        <v>0</v>
      </c>
      <c r="FV600">
        <v>1.027</v>
      </c>
      <c r="FW600">
        <v>0.031</v>
      </c>
      <c r="FX600">
        <v>0.02</v>
      </c>
      <c r="FY600">
        <v>0.05</v>
      </c>
      <c r="FZ600">
        <v>420</v>
      </c>
      <c r="GA600">
        <v>16</v>
      </c>
      <c r="GB600">
        <v>0.01</v>
      </c>
      <c r="GC600">
        <v>0.1</v>
      </c>
      <c r="GD600">
        <v>2.941201934146342</v>
      </c>
      <c r="GE600">
        <v>24.26048901324041</v>
      </c>
      <c r="GF600">
        <v>2.485337574277304</v>
      </c>
      <c r="GG600">
        <v>0</v>
      </c>
      <c r="GH600">
        <v>837.371705882353</v>
      </c>
      <c r="GI600">
        <v>6.194744087589489</v>
      </c>
      <c r="GJ600">
        <v>0.6441952357244681</v>
      </c>
      <c r="GK600">
        <v>-1</v>
      </c>
      <c r="GL600">
        <v>4.338666585365853</v>
      </c>
      <c r="GM600">
        <v>0.268751498257837</v>
      </c>
      <c r="GN600">
        <v>0.0287737410446769</v>
      </c>
      <c r="GO600">
        <v>0</v>
      </c>
      <c r="GP600">
        <v>0</v>
      </c>
      <c r="GQ600">
        <v>2</v>
      </c>
      <c r="GR600" t="s">
        <v>482</v>
      </c>
      <c r="GS600">
        <v>3.1356</v>
      </c>
      <c r="GT600">
        <v>2.69066</v>
      </c>
      <c r="GU600">
        <v>0.077158</v>
      </c>
      <c r="GV600">
        <v>0.07528169999999999</v>
      </c>
      <c r="GW600">
        <v>0.108279</v>
      </c>
      <c r="GX600">
        <v>0.09342159999999999</v>
      </c>
      <c r="GY600">
        <v>29286.6</v>
      </c>
      <c r="GZ600">
        <v>29406.2</v>
      </c>
      <c r="HA600">
        <v>29506.1</v>
      </c>
      <c r="HB600">
        <v>29390.9</v>
      </c>
      <c r="HC600">
        <v>34760.4</v>
      </c>
      <c r="HD600">
        <v>35298.3</v>
      </c>
      <c r="HE600">
        <v>41518.7</v>
      </c>
      <c r="HF600">
        <v>41760.5</v>
      </c>
      <c r="HG600">
        <v>1.91723</v>
      </c>
      <c r="HH600">
        <v>1.85688</v>
      </c>
      <c r="HI600">
        <v>0.08038430000000001</v>
      </c>
      <c r="HJ600">
        <v>0</v>
      </c>
      <c r="HK600">
        <v>28.6736</v>
      </c>
      <c r="HL600">
        <v>999.9</v>
      </c>
      <c r="HM600">
        <v>52.3</v>
      </c>
      <c r="HN600">
        <v>31.6</v>
      </c>
      <c r="HO600">
        <v>27.0158</v>
      </c>
      <c r="HP600">
        <v>62.0355</v>
      </c>
      <c r="HQ600">
        <v>25.7692</v>
      </c>
      <c r="HR600">
        <v>1</v>
      </c>
      <c r="HS600">
        <v>0.144014</v>
      </c>
      <c r="HT600">
        <v>-0.778004</v>
      </c>
      <c r="HU600">
        <v>20.3361</v>
      </c>
      <c r="HV600">
        <v>5.21519</v>
      </c>
      <c r="HW600">
        <v>12.0143</v>
      </c>
      <c r="HX600">
        <v>4.9884</v>
      </c>
      <c r="HY600">
        <v>3.28745</v>
      </c>
      <c r="HZ600">
        <v>9999</v>
      </c>
      <c r="IA600">
        <v>9999</v>
      </c>
      <c r="IB600">
        <v>9999</v>
      </c>
      <c r="IC600">
        <v>999.9</v>
      </c>
      <c r="ID600">
        <v>1.86762</v>
      </c>
      <c r="IE600">
        <v>1.86673</v>
      </c>
      <c r="IF600">
        <v>1.86604</v>
      </c>
      <c r="IG600">
        <v>1.866</v>
      </c>
      <c r="IH600">
        <v>1.86786</v>
      </c>
      <c r="II600">
        <v>1.87029</v>
      </c>
      <c r="IJ600">
        <v>1.86896</v>
      </c>
      <c r="IK600">
        <v>1.87042</v>
      </c>
      <c r="IL600">
        <v>0</v>
      </c>
      <c r="IM600">
        <v>0</v>
      </c>
      <c r="IN600">
        <v>0</v>
      </c>
      <c r="IO600">
        <v>0</v>
      </c>
      <c r="IP600" t="s">
        <v>443</v>
      </c>
      <c r="IQ600" t="s">
        <v>444</v>
      </c>
      <c r="IR600" t="s">
        <v>445</v>
      </c>
      <c r="IS600" t="s">
        <v>445</v>
      </c>
      <c r="IT600" t="s">
        <v>445</v>
      </c>
      <c r="IU600" t="s">
        <v>445</v>
      </c>
      <c r="IV600">
        <v>0</v>
      </c>
      <c r="IW600">
        <v>100</v>
      </c>
      <c r="IX600">
        <v>100</v>
      </c>
      <c r="IY600">
        <v>0.195</v>
      </c>
      <c r="IZ600">
        <v>0.1603</v>
      </c>
      <c r="JA600">
        <v>0.1520806729546384</v>
      </c>
      <c r="JB600">
        <v>0.0003178419753343253</v>
      </c>
      <c r="JC600">
        <v>-6.012475575984678E-07</v>
      </c>
      <c r="JD600">
        <v>7.594320938325871E-11</v>
      </c>
      <c r="JE600">
        <v>-0.06537213769188976</v>
      </c>
      <c r="JF600">
        <v>-0.002779077146552394</v>
      </c>
      <c r="JG600">
        <v>0.0007843295920201409</v>
      </c>
      <c r="JH600">
        <v>-1.211717912536145E-05</v>
      </c>
      <c r="JI600">
        <v>4</v>
      </c>
      <c r="JJ600">
        <v>2338</v>
      </c>
      <c r="JK600">
        <v>1</v>
      </c>
      <c r="JL600">
        <v>27</v>
      </c>
      <c r="JM600">
        <v>190189</v>
      </c>
      <c r="JN600">
        <v>190189.1</v>
      </c>
      <c r="JO600">
        <v>0.804443</v>
      </c>
      <c r="JP600">
        <v>2.29004</v>
      </c>
      <c r="JQ600">
        <v>1.39771</v>
      </c>
      <c r="JR600">
        <v>2.35107</v>
      </c>
      <c r="JS600">
        <v>1.49536</v>
      </c>
      <c r="JT600">
        <v>2.58545</v>
      </c>
      <c r="JU600">
        <v>37.0032</v>
      </c>
      <c r="JV600">
        <v>24.0612</v>
      </c>
      <c r="JW600">
        <v>18</v>
      </c>
      <c r="JX600">
        <v>491.914</v>
      </c>
      <c r="JY600">
        <v>443.7</v>
      </c>
      <c r="JZ600">
        <v>29.6613</v>
      </c>
      <c r="KA600">
        <v>29.4874</v>
      </c>
      <c r="KB600">
        <v>29.9998</v>
      </c>
      <c r="KC600">
        <v>29.3304</v>
      </c>
      <c r="KD600">
        <v>29.2585</v>
      </c>
      <c r="KE600">
        <v>16.0688</v>
      </c>
      <c r="KF600">
        <v>30.2382</v>
      </c>
      <c r="KG600">
        <v>67.25230000000001</v>
      </c>
      <c r="KH600">
        <v>29.66</v>
      </c>
      <c r="KI600">
        <v>299.711</v>
      </c>
      <c r="KJ600">
        <v>20.5169</v>
      </c>
      <c r="KK600">
        <v>100.84</v>
      </c>
      <c r="KL600">
        <v>100.416</v>
      </c>
    </row>
    <row r="601" spans="1:298">
      <c r="A601">
        <v>585</v>
      </c>
      <c r="B601">
        <v>1758658773.5</v>
      </c>
      <c r="C601">
        <v>17147.5</v>
      </c>
      <c r="D601" t="s">
        <v>1619</v>
      </c>
      <c r="E601" t="s">
        <v>1620</v>
      </c>
      <c r="F601">
        <v>5</v>
      </c>
      <c r="G601" t="s">
        <v>1412</v>
      </c>
      <c r="H601" t="s">
        <v>437</v>
      </c>
      <c r="I601" t="s">
        <v>438</v>
      </c>
      <c r="J601">
        <v>1758658765.714286</v>
      </c>
      <c r="K601">
        <f>(L601)/1000</f>
        <v>0</v>
      </c>
      <c r="L601">
        <f>IF(DQ601, AO601, AI601)</f>
        <v>0</v>
      </c>
      <c r="M601">
        <f>IF(DQ601, AJ601, AH601)</f>
        <v>0</v>
      </c>
      <c r="N601">
        <f>DS601 - IF(AV601&gt;1, M601*DM601*100.0/(AX601), 0)</f>
        <v>0</v>
      </c>
      <c r="O601">
        <f>((U601-K601/2)*N601-M601)/(U601+K601/2)</f>
        <v>0</v>
      </c>
      <c r="P601">
        <f>O601*(DZ601+EA601)/1000.0</f>
        <v>0</v>
      </c>
      <c r="Q601">
        <f>(DS601 - IF(AV601&gt;1, M601*DM601*100.0/(AX601), 0))*(DZ601+EA601)/1000.0</f>
        <v>0</v>
      </c>
      <c r="R601">
        <f>2.0/((1/T601-1/S601)+SIGN(T601)*SQRT((1/T601-1/S601)*(1/T601-1/S601) + 4*DN601/((DN601+1)*(DN601+1))*(2*1/T601*1/S601-1/S601*1/S601)))</f>
        <v>0</v>
      </c>
      <c r="S601">
        <f>IF(LEFT(DO601,1)&lt;&gt;"0",IF(LEFT(DO601,1)="1",3.0,DP601),$D$5+$E$5*(EG601*DZ601/($K$5*1000))+$F$5*(EG601*DZ601/($K$5*1000))*MAX(MIN(DM601,$J$5),$I$5)*MAX(MIN(DM601,$J$5),$I$5)+$G$5*MAX(MIN(DM601,$J$5),$I$5)*(EG601*DZ601/($K$5*1000))+$H$5*(EG601*DZ601/($K$5*1000))*(EG601*DZ601/($K$5*1000)))</f>
        <v>0</v>
      </c>
      <c r="T601">
        <f>K601*(1000-(1000*0.61365*exp(17.502*X601/(240.97+X601))/(DZ601+EA601)+DU601)/2)/(1000*0.61365*exp(17.502*X601/(240.97+X601))/(DZ601+EA601)-DU601)</f>
        <v>0</v>
      </c>
      <c r="U601">
        <f>1/((DN601+1)/(R601/1.6)+1/(S601/1.37)) + DN601/((DN601+1)/(R601/1.6) + DN601/(S601/1.37))</f>
        <v>0</v>
      </c>
      <c r="V601">
        <f>(DI601*DL601)</f>
        <v>0</v>
      </c>
      <c r="W601">
        <f>(EB601+(V601+2*0.95*5.67E-8*(((EB601+$B$7)+273)^4-(EB601+273)^4)-44100*K601)/(1.84*29.3*S601+8*0.95*5.67E-8*(EB601+273)^3))</f>
        <v>0</v>
      </c>
      <c r="X601">
        <f>($C$7*EC601+$D$7*ED601+$E$7*W601)</f>
        <v>0</v>
      </c>
      <c r="Y601">
        <f>0.61365*exp(17.502*X601/(240.97+X601))</f>
        <v>0</v>
      </c>
      <c r="Z601">
        <f>(AA601/AB601*100)</f>
        <v>0</v>
      </c>
      <c r="AA601">
        <f>DU601*(DZ601+EA601)/1000</f>
        <v>0</v>
      </c>
      <c r="AB601">
        <f>0.61365*exp(17.502*EB601/(240.97+EB601))</f>
        <v>0</v>
      </c>
      <c r="AC601">
        <f>(Y601-DU601*(DZ601+EA601)/1000)</f>
        <v>0</v>
      </c>
      <c r="AD601">
        <f>(-K601*44100)</f>
        <v>0</v>
      </c>
      <c r="AE601">
        <f>2*29.3*S601*0.92*(EB601-X601)</f>
        <v>0</v>
      </c>
      <c r="AF601">
        <f>2*0.95*5.67E-8*(((EB601+$B$7)+273)^4-(X601+273)^4)</f>
        <v>0</v>
      </c>
      <c r="AG601">
        <f>V601+AF601+AD601+AE601</f>
        <v>0</v>
      </c>
      <c r="AH601">
        <f>DY601*AV601*(DT601-DS601*(1000-AV601*DV601)/(1000-AV601*DU601))/(100*DM601)</f>
        <v>0</v>
      </c>
      <c r="AI601">
        <f>1000*DY601*AV601*(DU601-DV601)/(100*DM601*(1000-AV601*DU601))</f>
        <v>0</v>
      </c>
      <c r="AJ601">
        <f>(AK601 - AL601 - DZ601*1E3/(8.314*(EB601+273.15)) * AN601/DY601 * AM601) * DY601/(100*DM601) * (1000 - DV601)/1000</f>
        <v>0</v>
      </c>
      <c r="AK601">
        <v>321.7023483541941</v>
      </c>
      <c r="AL601">
        <v>321.831212121212</v>
      </c>
      <c r="AM601">
        <v>-3.198907020856976</v>
      </c>
      <c r="AN601">
        <v>64.96119101993769</v>
      </c>
      <c r="AO601">
        <f>(AQ601 - AP601 + DZ601*1E3/(8.314*(EB601+273.15)) * AS601/DY601 * AR601) * DY601/(100*DM601) * 1000/(1000 - AQ601)</f>
        <v>0</v>
      </c>
      <c r="AP601">
        <v>20.38897536905043</v>
      </c>
      <c r="AQ601">
        <v>24.73516545454545</v>
      </c>
      <c r="AR601">
        <v>-0.0007262987406293569</v>
      </c>
      <c r="AS601">
        <v>107.1200567102836</v>
      </c>
      <c r="AT601">
        <v>0</v>
      </c>
      <c r="AU601">
        <v>0</v>
      </c>
      <c r="AV601">
        <f>IF(AT601*$H$13&gt;=AX601,1.0,(AX601/(AX601-AT601*$H$13)))</f>
        <v>0</v>
      </c>
      <c r="AW601">
        <f>(AV601-1)*100</f>
        <v>0</v>
      </c>
      <c r="AX601">
        <f>MAX(0,($B$13+$C$13*EG601)/(1+$D$13*EG601)*DZ601/(EB601+273)*$E$13)</f>
        <v>0</v>
      </c>
      <c r="AY601" t="s">
        <v>439</v>
      </c>
      <c r="AZ601" t="s">
        <v>439</v>
      </c>
      <c r="BA601">
        <v>0</v>
      </c>
      <c r="BB601">
        <v>0</v>
      </c>
      <c r="BC601">
        <f>1-BA601/BB601</f>
        <v>0</v>
      </c>
      <c r="BD601">
        <v>0</v>
      </c>
      <c r="BE601" t="s">
        <v>439</v>
      </c>
      <c r="BF601" t="s">
        <v>439</v>
      </c>
      <c r="BG601">
        <v>0</v>
      </c>
      <c r="BH601">
        <v>0</v>
      </c>
      <c r="BI601">
        <f>1-BG601/BH601</f>
        <v>0</v>
      </c>
      <c r="BJ601">
        <v>0.5</v>
      </c>
      <c r="BK601">
        <f>DJ601</f>
        <v>0</v>
      </c>
      <c r="BL601">
        <f>M601</f>
        <v>0</v>
      </c>
      <c r="BM601">
        <f>BI601*BJ601*BK601</f>
        <v>0</v>
      </c>
      <c r="BN601">
        <f>(BL601-BD601)/BK601</f>
        <v>0</v>
      </c>
      <c r="BO601">
        <f>(BB601-BH601)/BH601</f>
        <v>0</v>
      </c>
      <c r="BP601">
        <f>BA601/(BC601+BA601/BH601)</f>
        <v>0</v>
      </c>
      <c r="BQ601" t="s">
        <v>439</v>
      </c>
      <c r="BR601">
        <v>0</v>
      </c>
      <c r="BS601">
        <f>IF(BR601&lt;&gt;0, BR601, BP601)</f>
        <v>0</v>
      </c>
      <c r="BT601">
        <f>1-BS601/BH601</f>
        <v>0</v>
      </c>
      <c r="BU601">
        <f>(BH601-BG601)/(BH601-BS601)</f>
        <v>0</v>
      </c>
      <c r="BV601">
        <f>(BB601-BH601)/(BB601-BS601)</f>
        <v>0</v>
      </c>
      <c r="BW601">
        <f>(BH601-BG601)/(BH601-BA601)</f>
        <v>0</v>
      </c>
      <c r="BX601">
        <f>(BB601-BH601)/(BB601-BA601)</f>
        <v>0</v>
      </c>
      <c r="BY601">
        <f>(BU601*BS601/BG601)</f>
        <v>0</v>
      </c>
      <c r="BZ601">
        <f>(1-BY601)</f>
        <v>0</v>
      </c>
      <c r="DI601">
        <f>$B$11*EH601+$C$11*EI601+$F$11*ET601*(1-EW601)</f>
        <v>0</v>
      </c>
      <c r="DJ601">
        <f>DI601*DK601</f>
        <v>0</v>
      </c>
      <c r="DK601">
        <f>($B$11*$D$9+$C$11*$D$9+$F$11*((FG601+EY601)/MAX(FG601+EY601+FH601, 0.1)*$I$9+FH601/MAX(FG601+EY601+FH601, 0.1)*$J$9))/($B$11+$C$11+$F$11)</f>
        <v>0</v>
      </c>
      <c r="DL601">
        <f>($B$11*$K$9+$C$11*$K$9+$F$11*((FG601+EY601)/MAX(FG601+EY601+FH601, 0.1)*$P$9+FH601/MAX(FG601+EY601+FH601, 0.1)*$Q$9))/($B$11+$C$11+$F$11)</f>
        <v>0</v>
      </c>
      <c r="DM601">
        <v>5.36</v>
      </c>
      <c r="DN601">
        <v>0.5</v>
      </c>
      <c r="DO601" t="s">
        <v>440</v>
      </c>
      <c r="DP601">
        <v>2</v>
      </c>
      <c r="DQ601" t="b">
        <v>1</v>
      </c>
      <c r="DR601">
        <v>1758658765.714286</v>
      </c>
      <c r="DS601">
        <v>336.4131785714285</v>
      </c>
      <c r="DT601">
        <v>330.6685357142857</v>
      </c>
      <c r="DU601">
        <v>24.76235357142857</v>
      </c>
      <c r="DV601">
        <v>20.40275714285714</v>
      </c>
      <c r="DW601">
        <v>336.2194642857143</v>
      </c>
      <c r="DX601">
        <v>24.6018</v>
      </c>
      <c r="DY601">
        <v>500.013142857143</v>
      </c>
      <c r="DZ601">
        <v>90.37184999999999</v>
      </c>
      <c r="EA601">
        <v>0.03069185</v>
      </c>
      <c r="EB601">
        <v>30.931475</v>
      </c>
      <c r="EC601">
        <v>29.99077142857143</v>
      </c>
      <c r="ED601">
        <v>999.9000000000002</v>
      </c>
      <c r="EE601">
        <v>0</v>
      </c>
      <c r="EF601">
        <v>0</v>
      </c>
      <c r="EG601">
        <v>10005.07321428572</v>
      </c>
      <c r="EH601">
        <v>0</v>
      </c>
      <c r="EI601">
        <v>11.62345</v>
      </c>
      <c r="EJ601">
        <v>5.74459</v>
      </c>
      <c r="EK601">
        <v>344.955392857143</v>
      </c>
      <c r="EL601">
        <v>337.5558928571429</v>
      </c>
      <c r="EM601">
        <v>4.359598214285713</v>
      </c>
      <c r="EN601">
        <v>330.6685357142857</v>
      </c>
      <c r="EO601">
        <v>20.40275714285714</v>
      </c>
      <c r="EP601">
        <v>2.237819285714286</v>
      </c>
      <c r="EQ601">
        <v>1.843833928571429</v>
      </c>
      <c r="ER601">
        <v>19.23565357142857</v>
      </c>
      <c r="ES601">
        <v>16.16342857142857</v>
      </c>
      <c r="ET601">
        <v>1999.975</v>
      </c>
      <c r="EU601">
        <v>0.9800047142857142</v>
      </c>
      <c r="EV601">
        <v>0.01999553571428572</v>
      </c>
      <c r="EW601">
        <v>0</v>
      </c>
      <c r="EX601">
        <v>838.192392857143</v>
      </c>
      <c r="EY601">
        <v>5.00097</v>
      </c>
      <c r="EZ601">
        <v>16832.61428571429</v>
      </c>
      <c r="FA601">
        <v>16707.38571428571</v>
      </c>
      <c r="FB601">
        <v>41.64492857142857</v>
      </c>
      <c r="FC601">
        <v>42</v>
      </c>
      <c r="FD601">
        <v>41.56649999999998</v>
      </c>
      <c r="FE601">
        <v>41.62721428571428</v>
      </c>
      <c r="FF601">
        <v>42.20049999999998</v>
      </c>
      <c r="FG601">
        <v>1955.085</v>
      </c>
      <c r="FH601">
        <v>39.89000000000001</v>
      </c>
      <c r="FI601">
        <v>0</v>
      </c>
      <c r="FJ601">
        <v>1758658774.8</v>
      </c>
      <c r="FK601">
        <v>0</v>
      </c>
      <c r="FL601">
        <v>838.1922307692307</v>
      </c>
      <c r="FM601">
        <v>4.855726514217044</v>
      </c>
      <c r="FN601">
        <v>104.423931654414</v>
      </c>
      <c r="FO601">
        <v>16832.82307692308</v>
      </c>
      <c r="FP601">
        <v>15</v>
      </c>
      <c r="FQ601">
        <v>0</v>
      </c>
      <c r="FR601" t="s">
        <v>441</v>
      </c>
      <c r="FS601">
        <v>1747247426.5</v>
      </c>
      <c r="FT601">
        <v>1747247420.5</v>
      </c>
      <c r="FU601">
        <v>0</v>
      </c>
      <c r="FV601">
        <v>1.027</v>
      </c>
      <c r="FW601">
        <v>0.031</v>
      </c>
      <c r="FX601">
        <v>0.02</v>
      </c>
      <c r="FY601">
        <v>0.05</v>
      </c>
      <c r="FZ601">
        <v>420</v>
      </c>
      <c r="GA601">
        <v>16</v>
      </c>
      <c r="GB601">
        <v>0.01</v>
      </c>
      <c r="GC601">
        <v>0.1</v>
      </c>
      <c r="GD601">
        <v>5.017737073170731</v>
      </c>
      <c r="GE601">
        <v>15.04443386759582</v>
      </c>
      <c r="GF601">
        <v>1.500084510824581</v>
      </c>
      <c r="GG601">
        <v>0</v>
      </c>
      <c r="GH601">
        <v>837.9080882352941</v>
      </c>
      <c r="GI601">
        <v>5.664216966716349</v>
      </c>
      <c r="GJ601">
        <v>0.5946433121503253</v>
      </c>
      <c r="GK601">
        <v>-1</v>
      </c>
      <c r="GL601">
        <v>4.353464390243903</v>
      </c>
      <c r="GM601">
        <v>0.06780062717769676</v>
      </c>
      <c r="GN601">
        <v>0.01737158740640706</v>
      </c>
      <c r="GO601">
        <v>1</v>
      </c>
      <c r="GP601">
        <v>1</v>
      </c>
      <c r="GQ601">
        <v>2</v>
      </c>
      <c r="GR601" t="s">
        <v>442</v>
      </c>
      <c r="GS601">
        <v>3.13549</v>
      </c>
      <c r="GT601">
        <v>2.69083</v>
      </c>
      <c r="GU601">
        <v>0.0741723</v>
      </c>
      <c r="GV601">
        <v>0.072024</v>
      </c>
      <c r="GW601">
        <v>0.108238</v>
      </c>
      <c r="GX601">
        <v>0.09349929999999999</v>
      </c>
      <c r="GY601">
        <v>29381.5</v>
      </c>
      <c r="GZ601">
        <v>29509.8</v>
      </c>
      <c r="HA601">
        <v>29506.3</v>
      </c>
      <c r="HB601">
        <v>29390.8</v>
      </c>
      <c r="HC601">
        <v>34762.1</v>
      </c>
      <c r="HD601">
        <v>35295.2</v>
      </c>
      <c r="HE601">
        <v>41518.8</v>
      </c>
      <c r="HF601">
        <v>41760.5</v>
      </c>
      <c r="HG601">
        <v>1.91745</v>
      </c>
      <c r="HH601">
        <v>1.857</v>
      </c>
      <c r="HI601">
        <v>0.08123370000000001</v>
      </c>
      <c r="HJ601">
        <v>0</v>
      </c>
      <c r="HK601">
        <v>28.6683</v>
      </c>
      <c r="HL601">
        <v>999.9</v>
      </c>
      <c r="HM601">
        <v>52.3</v>
      </c>
      <c r="HN601">
        <v>31.6</v>
      </c>
      <c r="HO601">
        <v>27.0149</v>
      </c>
      <c r="HP601">
        <v>61.7455</v>
      </c>
      <c r="HQ601">
        <v>25.7372</v>
      </c>
      <c r="HR601">
        <v>1</v>
      </c>
      <c r="HS601">
        <v>0.143885</v>
      </c>
      <c r="HT601">
        <v>-0.814047</v>
      </c>
      <c r="HU601">
        <v>20.3361</v>
      </c>
      <c r="HV601">
        <v>5.21759</v>
      </c>
      <c r="HW601">
        <v>12.0147</v>
      </c>
      <c r="HX601">
        <v>4.98885</v>
      </c>
      <c r="HY601">
        <v>3.2877</v>
      </c>
      <c r="HZ601">
        <v>9999</v>
      </c>
      <c r="IA601">
        <v>9999</v>
      </c>
      <c r="IB601">
        <v>9999</v>
      </c>
      <c r="IC601">
        <v>999.9</v>
      </c>
      <c r="ID601">
        <v>1.86764</v>
      </c>
      <c r="IE601">
        <v>1.86673</v>
      </c>
      <c r="IF601">
        <v>1.86607</v>
      </c>
      <c r="IG601">
        <v>1.866</v>
      </c>
      <c r="IH601">
        <v>1.86786</v>
      </c>
      <c r="II601">
        <v>1.87027</v>
      </c>
      <c r="IJ601">
        <v>1.86898</v>
      </c>
      <c r="IK601">
        <v>1.87042</v>
      </c>
      <c r="IL601">
        <v>0</v>
      </c>
      <c r="IM601">
        <v>0</v>
      </c>
      <c r="IN601">
        <v>0</v>
      </c>
      <c r="IO601">
        <v>0</v>
      </c>
      <c r="IP601" t="s">
        <v>443</v>
      </c>
      <c r="IQ601" t="s">
        <v>444</v>
      </c>
      <c r="IR601" t="s">
        <v>445</v>
      </c>
      <c r="IS601" t="s">
        <v>445</v>
      </c>
      <c r="IT601" t="s">
        <v>445</v>
      </c>
      <c r="IU601" t="s">
        <v>445</v>
      </c>
      <c r="IV601">
        <v>0</v>
      </c>
      <c r="IW601">
        <v>100</v>
      </c>
      <c r="IX601">
        <v>100</v>
      </c>
      <c r="IY601">
        <v>0.195</v>
      </c>
      <c r="IZ601">
        <v>0.1601</v>
      </c>
      <c r="JA601">
        <v>0.1520806729546384</v>
      </c>
      <c r="JB601">
        <v>0.0003178419753343253</v>
      </c>
      <c r="JC601">
        <v>-6.012475575984678E-07</v>
      </c>
      <c r="JD601">
        <v>7.594320938325871E-11</v>
      </c>
      <c r="JE601">
        <v>-0.06537213769188976</v>
      </c>
      <c r="JF601">
        <v>-0.002779077146552394</v>
      </c>
      <c r="JG601">
        <v>0.0007843295920201409</v>
      </c>
      <c r="JH601">
        <v>-1.211717912536145E-05</v>
      </c>
      <c r="JI601">
        <v>4</v>
      </c>
      <c r="JJ601">
        <v>2338</v>
      </c>
      <c r="JK601">
        <v>1</v>
      </c>
      <c r="JL601">
        <v>27</v>
      </c>
      <c r="JM601">
        <v>190189.1</v>
      </c>
      <c r="JN601">
        <v>190189.2</v>
      </c>
      <c r="JO601">
        <v>0.772705</v>
      </c>
      <c r="JP601">
        <v>2.28149</v>
      </c>
      <c r="JQ601">
        <v>1.39648</v>
      </c>
      <c r="JR601">
        <v>2.34985</v>
      </c>
      <c r="JS601">
        <v>1.49536</v>
      </c>
      <c r="JT601">
        <v>2.71484</v>
      </c>
      <c r="JU601">
        <v>36.9794</v>
      </c>
      <c r="JV601">
        <v>24.0612</v>
      </c>
      <c r="JW601">
        <v>18</v>
      </c>
      <c r="JX601">
        <v>492.048</v>
      </c>
      <c r="JY601">
        <v>443.766</v>
      </c>
      <c r="JZ601">
        <v>29.6669</v>
      </c>
      <c r="KA601">
        <v>29.485</v>
      </c>
      <c r="KB601">
        <v>29.9999</v>
      </c>
      <c r="KC601">
        <v>29.3293</v>
      </c>
      <c r="KD601">
        <v>29.257</v>
      </c>
      <c r="KE601">
        <v>15.3456</v>
      </c>
      <c r="KF601">
        <v>29.9392</v>
      </c>
      <c r="KG601">
        <v>67.25230000000001</v>
      </c>
      <c r="KH601">
        <v>29.6713</v>
      </c>
      <c r="KI601">
        <v>279.669</v>
      </c>
      <c r="KJ601">
        <v>20.5579</v>
      </c>
      <c r="KK601">
        <v>100.841</v>
      </c>
      <c r="KL601">
        <v>100.415</v>
      </c>
    </row>
    <row r="602" spans="1:298">
      <c r="A602">
        <v>586</v>
      </c>
      <c r="B602">
        <v>1758658778.5</v>
      </c>
      <c r="C602">
        <v>17152.5</v>
      </c>
      <c r="D602" t="s">
        <v>1621</v>
      </c>
      <c r="E602" t="s">
        <v>1622</v>
      </c>
      <c r="F602">
        <v>5</v>
      </c>
      <c r="G602" t="s">
        <v>1412</v>
      </c>
      <c r="H602" t="s">
        <v>437</v>
      </c>
      <c r="I602" t="s">
        <v>438</v>
      </c>
      <c r="J602">
        <v>1758658771</v>
      </c>
      <c r="K602">
        <f>(L602)/1000</f>
        <v>0</v>
      </c>
      <c r="L602">
        <f>IF(DQ602, AO602, AI602)</f>
        <v>0</v>
      </c>
      <c r="M602">
        <f>IF(DQ602, AJ602, AH602)</f>
        <v>0</v>
      </c>
      <c r="N602">
        <f>DS602 - IF(AV602&gt;1, M602*DM602*100.0/(AX602), 0)</f>
        <v>0</v>
      </c>
      <c r="O602">
        <f>((U602-K602/2)*N602-M602)/(U602+K602/2)</f>
        <v>0</v>
      </c>
      <c r="P602">
        <f>O602*(DZ602+EA602)/1000.0</f>
        <v>0</v>
      </c>
      <c r="Q602">
        <f>(DS602 - IF(AV602&gt;1, M602*DM602*100.0/(AX602), 0))*(DZ602+EA602)/1000.0</f>
        <v>0</v>
      </c>
      <c r="R602">
        <f>2.0/((1/T602-1/S602)+SIGN(T602)*SQRT((1/T602-1/S602)*(1/T602-1/S602) + 4*DN602/((DN602+1)*(DN602+1))*(2*1/T602*1/S602-1/S602*1/S602)))</f>
        <v>0</v>
      </c>
      <c r="S602">
        <f>IF(LEFT(DO602,1)&lt;&gt;"0",IF(LEFT(DO602,1)="1",3.0,DP602),$D$5+$E$5*(EG602*DZ602/($K$5*1000))+$F$5*(EG602*DZ602/($K$5*1000))*MAX(MIN(DM602,$J$5),$I$5)*MAX(MIN(DM602,$J$5),$I$5)+$G$5*MAX(MIN(DM602,$J$5),$I$5)*(EG602*DZ602/($K$5*1000))+$H$5*(EG602*DZ602/($K$5*1000))*(EG602*DZ602/($K$5*1000)))</f>
        <v>0</v>
      </c>
      <c r="T602">
        <f>K602*(1000-(1000*0.61365*exp(17.502*X602/(240.97+X602))/(DZ602+EA602)+DU602)/2)/(1000*0.61365*exp(17.502*X602/(240.97+X602))/(DZ602+EA602)-DU602)</f>
        <v>0</v>
      </c>
      <c r="U602">
        <f>1/((DN602+1)/(R602/1.6)+1/(S602/1.37)) + DN602/((DN602+1)/(R602/1.6) + DN602/(S602/1.37))</f>
        <v>0</v>
      </c>
      <c r="V602">
        <f>(DI602*DL602)</f>
        <v>0</v>
      </c>
      <c r="W602">
        <f>(EB602+(V602+2*0.95*5.67E-8*(((EB602+$B$7)+273)^4-(EB602+273)^4)-44100*K602)/(1.84*29.3*S602+8*0.95*5.67E-8*(EB602+273)^3))</f>
        <v>0</v>
      </c>
      <c r="X602">
        <f>($C$7*EC602+$D$7*ED602+$E$7*W602)</f>
        <v>0</v>
      </c>
      <c r="Y602">
        <f>0.61365*exp(17.502*X602/(240.97+X602))</f>
        <v>0</v>
      </c>
      <c r="Z602">
        <f>(AA602/AB602*100)</f>
        <v>0</v>
      </c>
      <c r="AA602">
        <f>DU602*(DZ602+EA602)/1000</f>
        <v>0</v>
      </c>
      <c r="AB602">
        <f>0.61365*exp(17.502*EB602/(240.97+EB602))</f>
        <v>0</v>
      </c>
      <c r="AC602">
        <f>(Y602-DU602*(DZ602+EA602)/1000)</f>
        <v>0</v>
      </c>
      <c r="AD602">
        <f>(-K602*44100)</f>
        <v>0</v>
      </c>
      <c r="AE602">
        <f>2*29.3*S602*0.92*(EB602-X602)</f>
        <v>0</v>
      </c>
      <c r="AF602">
        <f>2*0.95*5.67E-8*(((EB602+$B$7)+273)^4-(X602+273)^4)</f>
        <v>0</v>
      </c>
      <c r="AG602">
        <f>V602+AF602+AD602+AE602</f>
        <v>0</v>
      </c>
      <c r="AH602">
        <f>DY602*AV602*(DT602-DS602*(1000-AV602*DV602)/(1000-AV602*DU602))/(100*DM602)</f>
        <v>0</v>
      </c>
      <c r="AI602">
        <f>1000*DY602*AV602*(DU602-DV602)/(100*DM602*(1000-AV602*DU602))</f>
        <v>0</v>
      </c>
      <c r="AJ602">
        <f>(AK602 - AL602 - DZ602*1E3/(8.314*(EB602+273.15)) * AN602/DY602 * AM602) * DY602/(100*DM602) * (1000 - DV602)/1000</f>
        <v>0</v>
      </c>
      <c r="AK602">
        <v>304.4472974734585</v>
      </c>
      <c r="AL602">
        <v>305.5955818181819</v>
      </c>
      <c r="AM602">
        <v>-3.249155236622994</v>
      </c>
      <c r="AN602">
        <v>64.96119101993769</v>
      </c>
      <c r="AO602">
        <f>(AQ602 - AP602 + DZ602*1E3/(8.314*(EB602+273.15)) * AS602/DY602 * AR602) * DY602/(100*DM602) * 1000/(1000 - AQ602)</f>
        <v>0</v>
      </c>
      <c r="AP602">
        <v>20.44534288672917</v>
      </c>
      <c r="AQ602">
        <v>24.75171818181818</v>
      </c>
      <c r="AR602">
        <v>0.0006954926263638911</v>
      </c>
      <c r="AS602">
        <v>107.1200567102836</v>
      </c>
      <c r="AT602">
        <v>0</v>
      </c>
      <c r="AU602">
        <v>0</v>
      </c>
      <c r="AV602">
        <f>IF(AT602*$H$13&gt;=AX602,1.0,(AX602/(AX602-AT602*$H$13)))</f>
        <v>0</v>
      </c>
      <c r="AW602">
        <f>(AV602-1)*100</f>
        <v>0</v>
      </c>
      <c r="AX602">
        <f>MAX(0,($B$13+$C$13*EG602)/(1+$D$13*EG602)*DZ602/(EB602+273)*$E$13)</f>
        <v>0</v>
      </c>
      <c r="AY602" t="s">
        <v>439</v>
      </c>
      <c r="AZ602" t="s">
        <v>439</v>
      </c>
      <c r="BA602">
        <v>0</v>
      </c>
      <c r="BB602">
        <v>0</v>
      </c>
      <c r="BC602">
        <f>1-BA602/BB602</f>
        <v>0</v>
      </c>
      <c r="BD602">
        <v>0</v>
      </c>
      <c r="BE602" t="s">
        <v>439</v>
      </c>
      <c r="BF602" t="s">
        <v>439</v>
      </c>
      <c r="BG602">
        <v>0</v>
      </c>
      <c r="BH602">
        <v>0</v>
      </c>
      <c r="BI602">
        <f>1-BG602/BH602</f>
        <v>0</v>
      </c>
      <c r="BJ602">
        <v>0.5</v>
      </c>
      <c r="BK602">
        <f>DJ602</f>
        <v>0</v>
      </c>
      <c r="BL602">
        <f>M602</f>
        <v>0</v>
      </c>
      <c r="BM602">
        <f>BI602*BJ602*BK602</f>
        <v>0</v>
      </c>
      <c r="BN602">
        <f>(BL602-BD602)/BK602</f>
        <v>0</v>
      </c>
      <c r="BO602">
        <f>(BB602-BH602)/BH602</f>
        <v>0</v>
      </c>
      <c r="BP602">
        <f>BA602/(BC602+BA602/BH602)</f>
        <v>0</v>
      </c>
      <c r="BQ602" t="s">
        <v>439</v>
      </c>
      <c r="BR602">
        <v>0</v>
      </c>
      <c r="BS602">
        <f>IF(BR602&lt;&gt;0, BR602, BP602)</f>
        <v>0</v>
      </c>
      <c r="BT602">
        <f>1-BS602/BH602</f>
        <v>0</v>
      </c>
      <c r="BU602">
        <f>(BH602-BG602)/(BH602-BS602)</f>
        <v>0</v>
      </c>
      <c r="BV602">
        <f>(BB602-BH602)/(BB602-BS602)</f>
        <v>0</v>
      </c>
      <c r="BW602">
        <f>(BH602-BG602)/(BH602-BA602)</f>
        <v>0</v>
      </c>
      <c r="BX602">
        <f>(BB602-BH602)/(BB602-BA602)</f>
        <v>0</v>
      </c>
      <c r="BY602">
        <f>(BU602*BS602/BG602)</f>
        <v>0</v>
      </c>
      <c r="BZ602">
        <f>(1-BY602)</f>
        <v>0</v>
      </c>
      <c r="DI602">
        <f>$B$11*EH602+$C$11*EI602+$F$11*ET602*(1-EW602)</f>
        <v>0</v>
      </c>
      <c r="DJ602">
        <f>DI602*DK602</f>
        <v>0</v>
      </c>
      <c r="DK602">
        <f>($B$11*$D$9+$C$11*$D$9+$F$11*((FG602+EY602)/MAX(FG602+EY602+FH602, 0.1)*$I$9+FH602/MAX(FG602+EY602+FH602, 0.1)*$J$9))/($B$11+$C$11+$F$11)</f>
        <v>0</v>
      </c>
      <c r="DL602">
        <f>($B$11*$K$9+$C$11*$K$9+$F$11*((FG602+EY602)/MAX(FG602+EY602+FH602, 0.1)*$P$9+FH602/MAX(FG602+EY602+FH602, 0.1)*$Q$9))/($B$11+$C$11+$F$11)</f>
        <v>0</v>
      </c>
      <c r="DM602">
        <v>5.36</v>
      </c>
      <c r="DN602">
        <v>0.5</v>
      </c>
      <c r="DO602" t="s">
        <v>440</v>
      </c>
      <c r="DP602">
        <v>2</v>
      </c>
      <c r="DQ602" t="b">
        <v>1</v>
      </c>
      <c r="DR602">
        <v>1758658771</v>
      </c>
      <c r="DS602">
        <v>320.0129259259259</v>
      </c>
      <c r="DT602">
        <v>313.123037037037</v>
      </c>
      <c r="DU602">
        <v>24.74657777777777</v>
      </c>
      <c r="DV602">
        <v>20.40808518518518</v>
      </c>
      <c r="DW602">
        <v>319.8183333333334</v>
      </c>
      <c r="DX602">
        <v>24.58624074074074</v>
      </c>
      <c r="DY602">
        <v>500.0098148148149</v>
      </c>
      <c r="DZ602">
        <v>90.37199999999997</v>
      </c>
      <c r="EA602">
        <v>0.03057739259259259</v>
      </c>
      <c r="EB602">
        <v>30.93257037037037</v>
      </c>
      <c r="EC602">
        <v>29.99027037037037</v>
      </c>
      <c r="ED602">
        <v>999.9000000000001</v>
      </c>
      <c r="EE602">
        <v>0</v>
      </c>
      <c r="EF602">
        <v>0</v>
      </c>
      <c r="EG602">
        <v>10001.6962962963</v>
      </c>
      <c r="EH602">
        <v>0</v>
      </c>
      <c r="EI602">
        <v>11.63249629629629</v>
      </c>
      <c r="EJ602">
        <v>6.889841111111111</v>
      </c>
      <c r="EK602">
        <v>328.1331111111111</v>
      </c>
      <c r="EL602">
        <v>319.6461481481481</v>
      </c>
      <c r="EM602">
        <v>4.338503333333333</v>
      </c>
      <c r="EN602">
        <v>313.123037037037</v>
      </c>
      <c r="EO602">
        <v>20.40808518518518</v>
      </c>
      <c r="EP602">
        <v>2.236397777777778</v>
      </c>
      <c r="EQ602">
        <v>1.844318518518519</v>
      </c>
      <c r="ER602">
        <v>19.22545555555555</v>
      </c>
      <c r="ES602">
        <v>16.16754444444445</v>
      </c>
      <c r="ET602">
        <v>1999.987407407407</v>
      </c>
      <c r="EU602">
        <v>0.9800047777777777</v>
      </c>
      <c r="EV602">
        <v>0.01999547407407408</v>
      </c>
      <c r="EW602">
        <v>0</v>
      </c>
      <c r="EX602">
        <v>838.7163703703704</v>
      </c>
      <c r="EY602">
        <v>5.00097</v>
      </c>
      <c r="EZ602">
        <v>16842.77037037037</v>
      </c>
      <c r="FA602">
        <v>16707.48888888889</v>
      </c>
      <c r="FB602">
        <v>41.64337037037038</v>
      </c>
      <c r="FC602">
        <v>42</v>
      </c>
      <c r="FD602">
        <v>41.56666666666666</v>
      </c>
      <c r="FE602">
        <v>41.625</v>
      </c>
      <c r="FF602">
        <v>42.18699999999999</v>
      </c>
      <c r="FG602">
        <v>1955.097407407408</v>
      </c>
      <c r="FH602">
        <v>39.89000000000001</v>
      </c>
      <c r="FI602">
        <v>0</v>
      </c>
      <c r="FJ602">
        <v>1758658779.6</v>
      </c>
      <c r="FK602">
        <v>0</v>
      </c>
      <c r="FL602">
        <v>838.6473846153846</v>
      </c>
      <c r="FM602">
        <v>6.406974372214516</v>
      </c>
      <c r="FN602">
        <v>124.7931623676179</v>
      </c>
      <c r="FO602">
        <v>16842.1</v>
      </c>
      <c r="FP602">
        <v>15</v>
      </c>
      <c r="FQ602">
        <v>0</v>
      </c>
      <c r="FR602" t="s">
        <v>441</v>
      </c>
      <c r="FS602">
        <v>1747247426.5</v>
      </c>
      <c r="FT602">
        <v>1747247420.5</v>
      </c>
      <c r="FU602">
        <v>0</v>
      </c>
      <c r="FV602">
        <v>1.027</v>
      </c>
      <c r="FW602">
        <v>0.031</v>
      </c>
      <c r="FX602">
        <v>0.02</v>
      </c>
      <c r="FY602">
        <v>0.05</v>
      </c>
      <c r="FZ602">
        <v>420</v>
      </c>
      <c r="GA602">
        <v>16</v>
      </c>
      <c r="GB602">
        <v>0.01</v>
      </c>
      <c r="GC602">
        <v>0.1</v>
      </c>
      <c r="GD602">
        <v>6.024994390243902</v>
      </c>
      <c r="GE602">
        <v>13.49741393728222</v>
      </c>
      <c r="GF602">
        <v>1.337687056764169</v>
      </c>
      <c r="GG602">
        <v>0</v>
      </c>
      <c r="GH602">
        <v>838.313294117647</v>
      </c>
      <c r="GI602">
        <v>5.150374334593522</v>
      </c>
      <c r="GJ602">
        <v>0.5500549988229475</v>
      </c>
      <c r="GK602">
        <v>-1</v>
      </c>
      <c r="GL602">
        <v>4.349561707317073</v>
      </c>
      <c r="GM602">
        <v>-0.1868859930313501</v>
      </c>
      <c r="GN602">
        <v>0.0233304748785934</v>
      </c>
      <c r="GO602">
        <v>0</v>
      </c>
      <c r="GP602">
        <v>0</v>
      </c>
      <c r="GQ602">
        <v>2</v>
      </c>
      <c r="GR602" t="s">
        <v>482</v>
      </c>
      <c r="GS602">
        <v>3.1355</v>
      </c>
      <c r="GT602">
        <v>2.69107</v>
      </c>
      <c r="GU602">
        <v>0.0710702</v>
      </c>
      <c r="GV602">
        <v>0.0687815</v>
      </c>
      <c r="GW602">
        <v>0.108296</v>
      </c>
      <c r="GX602">
        <v>0.093706</v>
      </c>
      <c r="GY602">
        <v>29480.1</v>
      </c>
      <c r="GZ602">
        <v>29613.6</v>
      </c>
      <c r="HA602">
        <v>29506.4</v>
      </c>
      <c r="HB602">
        <v>29391.5</v>
      </c>
      <c r="HC602">
        <v>34759.8</v>
      </c>
      <c r="HD602">
        <v>35287.6</v>
      </c>
      <c r="HE602">
        <v>41518.9</v>
      </c>
      <c r="HF602">
        <v>41761.3</v>
      </c>
      <c r="HG602">
        <v>1.91712</v>
      </c>
      <c r="HH602">
        <v>1.85742</v>
      </c>
      <c r="HI602">
        <v>0.082396</v>
      </c>
      <c r="HJ602">
        <v>0</v>
      </c>
      <c r="HK602">
        <v>28.6625</v>
      </c>
      <c r="HL602">
        <v>999.9</v>
      </c>
      <c r="HM602">
        <v>52.3</v>
      </c>
      <c r="HN602">
        <v>31.6</v>
      </c>
      <c r="HO602">
        <v>27.0141</v>
      </c>
      <c r="HP602">
        <v>61.6655</v>
      </c>
      <c r="HQ602">
        <v>25.6931</v>
      </c>
      <c r="HR602">
        <v>1</v>
      </c>
      <c r="HS602">
        <v>0.143664</v>
      </c>
      <c r="HT602">
        <v>-0.814273</v>
      </c>
      <c r="HU602">
        <v>20.3364</v>
      </c>
      <c r="HV602">
        <v>5.21654</v>
      </c>
      <c r="HW602">
        <v>12.0143</v>
      </c>
      <c r="HX602">
        <v>4.9887</v>
      </c>
      <c r="HY602">
        <v>3.2876</v>
      </c>
      <c r="HZ602">
        <v>9999</v>
      </c>
      <c r="IA602">
        <v>9999</v>
      </c>
      <c r="IB602">
        <v>9999</v>
      </c>
      <c r="IC602">
        <v>999.9</v>
      </c>
      <c r="ID602">
        <v>1.86765</v>
      </c>
      <c r="IE602">
        <v>1.86672</v>
      </c>
      <c r="IF602">
        <v>1.86606</v>
      </c>
      <c r="IG602">
        <v>1.866</v>
      </c>
      <c r="IH602">
        <v>1.86784</v>
      </c>
      <c r="II602">
        <v>1.87028</v>
      </c>
      <c r="IJ602">
        <v>1.86895</v>
      </c>
      <c r="IK602">
        <v>1.87042</v>
      </c>
      <c r="IL602">
        <v>0</v>
      </c>
      <c r="IM602">
        <v>0</v>
      </c>
      <c r="IN602">
        <v>0</v>
      </c>
      <c r="IO602">
        <v>0</v>
      </c>
      <c r="IP602" t="s">
        <v>443</v>
      </c>
      <c r="IQ602" t="s">
        <v>444</v>
      </c>
      <c r="IR602" t="s">
        <v>445</v>
      </c>
      <c r="IS602" t="s">
        <v>445</v>
      </c>
      <c r="IT602" t="s">
        <v>445</v>
      </c>
      <c r="IU602" t="s">
        <v>445</v>
      </c>
      <c r="IV602">
        <v>0</v>
      </c>
      <c r="IW602">
        <v>100</v>
      </c>
      <c r="IX602">
        <v>100</v>
      </c>
      <c r="IY602">
        <v>0.196</v>
      </c>
      <c r="IZ602">
        <v>0.1604</v>
      </c>
      <c r="JA602">
        <v>0.1520806729546384</v>
      </c>
      <c r="JB602">
        <v>0.0003178419753343253</v>
      </c>
      <c r="JC602">
        <v>-6.012475575984678E-07</v>
      </c>
      <c r="JD602">
        <v>7.594320938325871E-11</v>
      </c>
      <c r="JE602">
        <v>-0.06537213769188976</v>
      </c>
      <c r="JF602">
        <v>-0.002779077146552394</v>
      </c>
      <c r="JG602">
        <v>0.0007843295920201409</v>
      </c>
      <c r="JH602">
        <v>-1.211717912536145E-05</v>
      </c>
      <c r="JI602">
        <v>4</v>
      </c>
      <c r="JJ602">
        <v>2338</v>
      </c>
      <c r="JK602">
        <v>1</v>
      </c>
      <c r="JL602">
        <v>27</v>
      </c>
      <c r="JM602">
        <v>190189.2</v>
      </c>
      <c r="JN602">
        <v>190189.3</v>
      </c>
      <c r="JO602">
        <v>0.737305</v>
      </c>
      <c r="JP602">
        <v>2.28638</v>
      </c>
      <c r="JQ602">
        <v>1.39771</v>
      </c>
      <c r="JR602">
        <v>2.34619</v>
      </c>
      <c r="JS602">
        <v>1.49536</v>
      </c>
      <c r="JT602">
        <v>2.6123</v>
      </c>
      <c r="JU602">
        <v>36.9794</v>
      </c>
      <c r="JV602">
        <v>24.07</v>
      </c>
      <c r="JW602">
        <v>18</v>
      </c>
      <c r="JX602">
        <v>491.824</v>
      </c>
      <c r="JY602">
        <v>444.011</v>
      </c>
      <c r="JZ602">
        <v>29.6764</v>
      </c>
      <c r="KA602">
        <v>29.4823</v>
      </c>
      <c r="KB602">
        <v>29.9998</v>
      </c>
      <c r="KC602">
        <v>29.3271</v>
      </c>
      <c r="KD602">
        <v>29.2546</v>
      </c>
      <c r="KE602">
        <v>14.7293</v>
      </c>
      <c r="KF602">
        <v>29.6565</v>
      </c>
      <c r="KG602">
        <v>67.25230000000001</v>
      </c>
      <c r="KH602">
        <v>29.6783</v>
      </c>
      <c r="KI602">
        <v>266.306</v>
      </c>
      <c r="KJ602">
        <v>20.5642</v>
      </c>
      <c r="KK602">
        <v>100.841</v>
      </c>
      <c r="KL602">
        <v>100.417</v>
      </c>
    </row>
    <row r="603" spans="1:298">
      <c r="A603">
        <v>587</v>
      </c>
      <c r="B603">
        <v>1758658783.5</v>
      </c>
      <c r="C603">
        <v>17157.5</v>
      </c>
      <c r="D603" t="s">
        <v>1623</v>
      </c>
      <c r="E603" t="s">
        <v>1624</v>
      </c>
      <c r="F603">
        <v>5</v>
      </c>
      <c r="G603" t="s">
        <v>1412</v>
      </c>
      <c r="H603" t="s">
        <v>437</v>
      </c>
      <c r="I603" t="s">
        <v>438</v>
      </c>
      <c r="J603">
        <v>1758658775.714286</v>
      </c>
      <c r="K603">
        <f>(L603)/1000</f>
        <v>0</v>
      </c>
      <c r="L603">
        <f>IF(DQ603, AO603, AI603)</f>
        <v>0</v>
      </c>
      <c r="M603">
        <f>IF(DQ603, AJ603, AH603)</f>
        <v>0</v>
      </c>
      <c r="N603">
        <f>DS603 - IF(AV603&gt;1, M603*DM603*100.0/(AX603), 0)</f>
        <v>0</v>
      </c>
      <c r="O603">
        <f>((U603-K603/2)*N603-M603)/(U603+K603/2)</f>
        <v>0</v>
      </c>
      <c r="P603">
        <f>O603*(DZ603+EA603)/1000.0</f>
        <v>0</v>
      </c>
      <c r="Q603">
        <f>(DS603 - IF(AV603&gt;1, M603*DM603*100.0/(AX603), 0))*(DZ603+EA603)/1000.0</f>
        <v>0</v>
      </c>
      <c r="R603">
        <f>2.0/((1/T603-1/S603)+SIGN(T603)*SQRT((1/T603-1/S603)*(1/T603-1/S603) + 4*DN603/((DN603+1)*(DN603+1))*(2*1/T603*1/S603-1/S603*1/S603)))</f>
        <v>0</v>
      </c>
      <c r="S603">
        <f>IF(LEFT(DO603,1)&lt;&gt;"0",IF(LEFT(DO603,1)="1",3.0,DP603),$D$5+$E$5*(EG603*DZ603/($K$5*1000))+$F$5*(EG603*DZ603/($K$5*1000))*MAX(MIN(DM603,$J$5),$I$5)*MAX(MIN(DM603,$J$5),$I$5)+$G$5*MAX(MIN(DM603,$J$5),$I$5)*(EG603*DZ603/($K$5*1000))+$H$5*(EG603*DZ603/($K$5*1000))*(EG603*DZ603/($K$5*1000)))</f>
        <v>0</v>
      </c>
      <c r="T603">
        <f>K603*(1000-(1000*0.61365*exp(17.502*X603/(240.97+X603))/(DZ603+EA603)+DU603)/2)/(1000*0.61365*exp(17.502*X603/(240.97+X603))/(DZ603+EA603)-DU603)</f>
        <v>0</v>
      </c>
      <c r="U603">
        <f>1/((DN603+1)/(R603/1.6)+1/(S603/1.37)) + DN603/((DN603+1)/(R603/1.6) + DN603/(S603/1.37))</f>
        <v>0</v>
      </c>
      <c r="V603">
        <f>(DI603*DL603)</f>
        <v>0</v>
      </c>
      <c r="W603">
        <f>(EB603+(V603+2*0.95*5.67E-8*(((EB603+$B$7)+273)^4-(EB603+273)^4)-44100*K603)/(1.84*29.3*S603+8*0.95*5.67E-8*(EB603+273)^3))</f>
        <v>0</v>
      </c>
      <c r="X603">
        <f>($C$7*EC603+$D$7*ED603+$E$7*W603)</f>
        <v>0</v>
      </c>
      <c r="Y603">
        <f>0.61365*exp(17.502*X603/(240.97+X603))</f>
        <v>0</v>
      </c>
      <c r="Z603">
        <f>(AA603/AB603*100)</f>
        <v>0</v>
      </c>
      <c r="AA603">
        <f>DU603*(DZ603+EA603)/1000</f>
        <v>0</v>
      </c>
      <c r="AB603">
        <f>0.61365*exp(17.502*EB603/(240.97+EB603))</f>
        <v>0</v>
      </c>
      <c r="AC603">
        <f>(Y603-DU603*(DZ603+EA603)/1000)</f>
        <v>0</v>
      </c>
      <c r="AD603">
        <f>(-K603*44100)</f>
        <v>0</v>
      </c>
      <c r="AE603">
        <f>2*29.3*S603*0.92*(EB603-X603)</f>
        <v>0</v>
      </c>
      <c r="AF603">
        <f>2*0.95*5.67E-8*(((EB603+$B$7)+273)^4-(X603+273)^4)</f>
        <v>0</v>
      </c>
      <c r="AG603">
        <f>V603+AF603+AD603+AE603</f>
        <v>0</v>
      </c>
      <c r="AH603">
        <f>DY603*AV603*(DT603-DS603*(1000-AV603*DV603)/(1000-AV603*DU603))/(100*DM603)</f>
        <v>0</v>
      </c>
      <c r="AI603">
        <f>1000*DY603*AV603*(DU603-DV603)/(100*DM603*(1000-AV603*DU603))</f>
        <v>0</v>
      </c>
      <c r="AJ603">
        <f>(AK603 - AL603 - DZ603*1E3/(8.314*(EB603+273.15)) * AN603/DY603 * AM603) * DY603/(100*DM603) * (1000 - DV603)/1000</f>
        <v>0</v>
      </c>
      <c r="AK603">
        <v>287.9567781593564</v>
      </c>
      <c r="AL603">
        <v>289.5859333333332</v>
      </c>
      <c r="AM603">
        <v>-3.193039190838515</v>
      </c>
      <c r="AN603">
        <v>64.96119101993769</v>
      </c>
      <c r="AO603">
        <f>(AQ603 - AP603 + DZ603*1E3/(8.314*(EB603+273.15)) * AS603/DY603 * AR603) * DY603/(100*DM603) * 1000/(1000 - AQ603)</f>
        <v>0</v>
      </c>
      <c r="AP603">
        <v>20.50736929056188</v>
      </c>
      <c r="AQ603">
        <v>24.78684484848484</v>
      </c>
      <c r="AR603">
        <v>0.007706366814500909</v>
      </c>
      <c r="AS603">
        <v>107.1200567102836</v>
      </c>
      <c r="AT603">
        <v>0</v>
      </c>
      <c r="AU603">
        <v>0</v>
      </c>
      <c r="AV603">
        <f>IF(AT603*$H$13&gt;=AX603,1.0,(AX603/(AX603-AT603*$H$13)))</f>
        <v>0</v>
      </c>
      <c r="AW603">
        <f>(AV603-1)*100</f>
        <v>0</v>
      </c>
      <c r="AX603">
        <f>MAX(0,($B$13+$C$13*EG603)/(1+$D$13*EG603)*DZ603/(EB603+273)*$E$13)</f>
        <v>0</v>
      </c>
      <c r="AY603" t="s">
        <v>439</v>
      </c>
      <c r="AZ603" t="s">
        <v>439</v>
      </c>
      <c r="BA603">
        <v>0</v>
      </c>
      <c r="BB603">
        <v>0</v>
      </c>
      <c r="BC603">
        <f>1-BA603/BB603</f>
        <v>0</v>
      </c>
      <c r="BD603">
        <v>0</v>
      </c>
      <c r="BE603" t="s">
        <v>439</v>
      </c>
      <c r="BF603" t="s">
        <v>439</v>
      </c>
      <c r="BG603">
        <v>0</v>
      </c>
      <c r="BH603">
        <v>0</v>
      </c>
      <c r="BI603">
        <f>1-BG603/BH603</f>
        <v>0</v>
      </c>
      <c r="BJ603">
        <v>0.5</v>
      </c>
      <c r="BK603">
        <f>DJ603</f>
        <v>0</v>
      </c>
      <c r="BL603">
        <f>M603</f>
        <v>0</v>
      </c>
      <c r="BM603">
        <f>BI603*BJ603*BK603</f>
        <v>0</v>
      </c>
      <c r="BN603">
        <f>(BL603-BD603)/BK603</f>
        <v>0</v>
      </c>
      <c r="BO603">
        <f>(BB603-BH603)/BH603</f>
        <v>0</v>
      </c>
      <c r="BP603">
        <f>BA603/(BC603+BA603/BH603)</f>
        <v>0</v>
      </c>
      <c r="BQ603" t="s">
        <v>439</v>
      </c>
      <c r="BR603">
        <v>0</v>
      </c>
      <c r="BS603">
        <f>IF(BR603&lt;&gt;0, BR603, BP603)</f>
        <v>0</v>
      </c>
      <c r="BT603">
        <f>1-BS603/BH603</f>
        <v>0</v>
      </c>
      <c r="BU603">
        <f>(BH603-BG603)/(BH603-BS603)</f>
        <v>0</v>
      </c>
      <c r="BV603">
        <f>(BB603-BH603)/(BB603-BS603)</f>
        <v>0</v>
      </c>
      <c r="BW603">
        <f>(BH603-BG603)/(BH603-BA603)</f>
        <v>0</v>
      </c>
      <c r="BX603">
        <f>(BB603-BH603)/(BB603-BA603)</f>
        <v>0</v>
      </c>
      <c r="BY603">
        <f>(BU603*BS603/BG603)</f>
        <v>0</v>
      </c>
      <c r="BZ603">
        <f>(1-BY603)</f>
        <v>0</v>
      </c>
      <c r="DI603">
        <f>$B$11*EH603+$C$11*EI603+$F$11*ET603*(1-EW603)</f>
        <v>0</v>
      </c>
      <c r="DJ603">
        <f>DI603*DK603</f>
        <v>0</v>
      </c>
      <c r="DK603">
        <f>($B$11*$D$9+$C$11*$D$9+$F$11*((FG603+EY603)/MAX(FG603+EY603+FH603, 0.1)*$I$9+FH603/MAX(FG603+EY603+FH603, 0.1)*$J$9))/($B$11+$C$11+$F$11)</f>
        <v>0</v>
      </c>
      <c r="DL603">
        <f>($B$11*$K$9+$C$11*$K$9+$F$11*((FG603+EY603)/MAX(FG603+EY603+FH603, 0.1)*$P$9+FH603/MAX(FG603+EY603+FH603, 0.1)*$Q$9))/($B$11+$C$11+$F$11)</f>
        <v>0</v>
      </c>
      <c r="DM603">
        <v>5.36</v>
      </c>
      <c r="DN603">
        <v>0.5</v>
      </c>
      <c r="DO603" t="s">
        <v>440</v>
      </c>
      <c r="DP603">
        <v>2</v>
      </c>
      <c r="DQ603" t="b">
        <v>1</v>
      </c>
      <c r="DR603">
        <v>1758658775.714286</v>
      </c>
      <c r="DS603">
        <v>305.2666785714285</v>
      </c>
      <c r="DT603">
        <v>297.5835357142857</v>
      </c>
      <c r="DU603">
        <v>24.75067857142858</v>
      </c>
      <c r="DV603">
        <v>20.4428</v>
      </c>
      <c r="DW603">
        <v>305.0715714285715</v>
      </c>
      <c r="DX603">
        <v>24.59028214285714</v>
      </c>
      <c r="DY603">
        <v>500.0091785714285</v>
      </c>
      <c r="DZ603">
        <v>90.37226428571431</v>
      </c>
      <c r="EA603">
        <v>0.03058581785714285</v>
      </c>
      <c r="EB603">
        <v>30.931725</v>
      </c>
      <c r="EC603">
        <v>29.99228571428571</v>
      </c>
      <c r="ED603">
        <v>999.9000000000002</v>
      </c>
      <c r="EE603">
        <v>0</v>
      </c>
      <c r="EF603">
        <v>0</v>
      </c>
      <c r="EG603">
        <v>10000.99107142857</v>
      </c>
      <c r="EH603">
        <v>0</v>
      </c>
      <c r="EI603">
        <v>11.635</v>
      </c>
      <c r="EJ603">
        <v>7.683122857142856</v>
      </c>
      <c r="EK603">
        <v>313.0137857142857</v>
      </c>
      <c r="EL603">
        <v>303.7932142857143</v>
      </c>
      <c r="EM603">
        <v>4.3078825</v>
      </c>
      <c r="EN603">
        <v>297.5835357142857</v>
      </c>
      <c r="EO603">
        <v>20.4428</v>
      </c>
      <c r="EP603">
        <v>2.236775</v>
      </c>
      <c r="EQ603">
        <v>1.847461071428571</v>
      </c>
      <c r="ER603">
        <v>19.22816428571428</v>
      </c>
      <c r="ES603">
        <v>16.19421785714286</v>
      </c>
      <c r="ET603">
        <v>2000.010714285714</v>
      </c>
      <c r="EU603">
        <v>0.9800049285714285</v>
      </c>
      <c r="EV603">
        <v>0.01999533571428572</v>
      </c>
      <c r="EW603">
        <v>0</v>
      </c>
      <c r="EX603">
        <v>839.2350714285712</v>
      </c>
      <c r="EY603">
        <v>5.00097</v>
      </c>
      <c r="EZ603">
        <v>16853.56785714285</v>
      </c>
      <c r="FA603">
        <v>16707.68571428572</v>
      </c>
      <c r="FB603">
        <v>41.63385714285715</v>
      </c>
      <c r="FC603">
        <v>42</v>
      </c>
      <c r="FD603">
        <v>41.56199999999999</v>
      </c>
      <c r="FE603">
        <v>41.625</v>
      </c>
      <c r="FF603">
        <v>42.18699999999999</v>
      </c>
      <c r="FG603">
        <v>1955.120714285715</v>
      </c>
      <c r="FH603">
        <v>39.89000000000001</v>
      </c>
      <c r="FI603">
        <v>0</v>
      </c>
      <c r="FJ603">
        <v>1758658785</v>
      </c>
      <c r="FK603">
        <v>0</v>
      </c>
      <c r="FL603">
        <v>839.30164</v>
      </c>
      <c r="FM603">
        <v>8.604307687140022</v>
      </c>
      <c r="FN603">
        <v>149.4615381873718</v>
      </c>
      <c r="FO603">
        <v>16855.024</v>
      </c>
      <c r="FP603">
        <v>15</v>
      </c>
      <c r="FQ603">
        <v>0</v>
      </c>
      <c r="FR603" t="s">
        <v>441</v>
      </c>
      <c r="FS603">
        <v>1747247426.5</v>
      </c>
      <c r="FT603">
        <v>1747247420.5</v>
      </c>
      <c r="FU603">
        <v>0</v>
      </c>
      <c r="FV603">
        <v>1.027</v>
      </c>
      <c r="FW603">
        <v>0.031</v>
      </c>
      <c r="FX603">
        <v>0.02</v>
      </c>
      <c r="FY603">
        <v>0.05</v>
      </c>
      <c r="FZ603">
        <v>420</v>
      </c>
      <c r="GA603">
        <v>16</v>
      </c>
      <c r="GB603">
        <v>0.01</v>
      </c>
      <c r="GC603">
        <v>0.1</v>
      </c>
      <c r="GD603">
        <v>7.16267780487805</v>
      </c>
      <c r="GE603">
        <v>10.51545909407665</v>
      </c>
      <c r="GF603">
        <v>1.075940013158119</v>
      </c>
      <c r="GG603">
        <v>0</v>
      </c>
      <c r="GH603">
        <v>838.9521470588234</v>
      </c>
      <c r="GI603">
        <v>7.185958750860146</v>
      </c>
      <c r="GJ603">
        <v>0.7584132868481617</v>
      </c>
      <c r="GK603">
        <v>-1</v>
      </c>
      <c r="GL603">
        <v>4.323401951219513</v>
      </c>
      <c r="GM603">
        <v>-0.3884308013937209</v>
      </c>
      <c r="GN603">
        <v>0.03956232904063622</v>
      </c>
      <c r="GO603">
        <v>0</v>
      </c>
      <c r="GP603">
        <v>0</v>
      </c>
      <c r="GQ603">
        <v>2</v>
      </c>
      <c r="GR603" t="s">
        <v>482</v>
      </c>
      <c r="GS603">
        <v>3.13545</v>
      </c>
      <c r="GT603">
        <v>2.69112</v>
      </c>
      <c r="GU603">
        <v>0.0679569</v>
      </c>
      <c r="GV603">
        <v>0.065681</v>
      </c>
      <c r="GW603">
        <v>0.108408</v>
      </c>
      <c r="GX603">
        <v>0.09382020000000001</v>
      </c>
      <c r="GY603">
        <v>29578.7</v>
      </c>
      <c r="GZ603">
        <v>29712.3</v>
      </c>
      <c r="HA603">
        <v>29506.1</v>
      </c>
      <c r="HB603">
        <v>29391.6</v>
      </c>
      <c r="HC603">
        <v>34755.3</v>
      </c>
      <c r="HD603">
        <v>35283.2</v>
      </c>
      <c r="HE603">
        <v>41518.9</v>
      </c>
      <c r="HF603">
        <v>41761.4</v>
      </c>
      <c r="HG603">
        <v>1.91702</v>
      </c>
      <c r="HH603">
        <v>1.85735</v>
      </c>
      <c r="HI603">
        <v>0.0819042</v>
      </c>
      <c r="HJ603">
        <v>0</v>
      </c>
      <c r="HK603">
        <v>28.6579</v>
      </c>
      <c r="HL603">
        <v>999.9</v>
      </c>
      <c r="HM603">
        <v>52.3</v>
      </c>
      <c r="HN603">
        <v>31.6</v>
      </c>
      <c r="HO603">
        <v>27.017</v>
      </c>
      <c r="HP603">
        <v>61.9455</v>
      </c>
      <c r="HQ603">
        <v>25.7933</v>
      </c>
      <c r="HR603">
        <v>1</v>
      </c>
      <c r="HS603">
        <v>0.143277</v>
      </c>
      <c r="HT603">
        <v>-0.796536</v>
      </c>
      <c r="HU603">
        <v>20.3364</v>
      </c>
      <c r="HV603">
        <v>5.21654</v>
      </c>
      <c r="HW603">
        <v>12.0149</v>
      </c>
      <c r="HX603">
        <v>4.9888</v>
      </c>
      <c r="HY603">
        <v>3.28768</v>
      </c>
      <c r="HZ603">
        <v>9999</v>
      </c>
      <c r="IA603">
        <v>9999</v>
      </c>
      <c r="IB603">
        <v>9999</v>
      </c>
      <c r="IC603">
        <v>999.9</v>
      </c>
      <c r="ID603">
        <v>1.86762</v>
      </c>
      <c r="IE603">
        <v>1.86675</v>
      </c>
      <c r="IF603">
        <v>1.86609</v>
      </c>
      <c r="IG603">
        <v>1.866</v>
      </c>
      <c r="IH603">
        <v>1.86786</v>
      </c>
      <c r="II603">
        <v>1.87028</v>
      </c>
      <c r="IJ603">
        <v>1.869</v>
      </c>
      <c r="IK603">
        <v>1.87042</v>
      </c>
      <c r="IL603">
        <v>0</v>
      </c>
      <c r="IM603">
        <v>0</v>
      </c>
      <c r="IN603">
        <v>0</v>
      </c>
      <c r="IO603">
        <v>0</v>
      </c>
      <c r="IP603" t="s">
        <v>443</v>
      </c>
      <c r="IQ603" t="s">
        <v>444</v>
      </c>
      <c r="IR603" t="s">
        <v>445</v>
      </c>
      <c r="IS603" t="s">
        <v>445</v>
      </c>
      <c r="IT603" t="s">
        <v>445</v>
      </c>
      <c r="IU603" t="s">
        <v>445</v>
      </c>
      <c r="IV603">
        <v>0</v>
      </c>
      <c r="IW603">
        <v>100</v>
      </c>
      <c r="IX603">
        <v>100</v>
      </c>
      <c r="IY603">
        <v>0.196</v>
      </c>
      <c r="IZ603">
        <v>0.1609</v>
      </c>
      <c r="JA603">
        <v>0.1520806729546384</v>
      </c>
      <c r="JB603">
        <v>0.0003178419753343253</v>
      </c>
      <c r="JC603">
        <v>-6.012475575984678E-07</v>
      </c>
      <c r="JD603">
        <v>7.594320938325871E-11</v>
      </c>
      <c r="JE603">
        <v>-0.06537213769188976</v>
      </c>
      <c r="JF603">
        <v>-0.002779077146552394</v>
      </c>
      <c r="JG603">
        <v>0.0007843295920201409</v>
      </c>
      <c r="JH603">
        <v>-1.211717912536145E-05</v>
      </c>
      <c r="JI603">
        <v>4</v>
      </c>
      <c r="JJ603">
        <v>2338</v>
      </c>
      <c r="JK603">
        <v>1</v>
      </c>
      <c r="JL603">
        <v>27</v>
      </c>
      <c r="JM603">
        <v>190189.3</v>
      </c>
      <c r="JN603">
        <v>190189.4</v>
      </c>
      <c r="JO603">
        <v>0.705566</v>
      </c>
      <c r="JP603">
        <v>2.30103</v>
      </c>
      <c r="JQ603">
        <v>1.39648</v>
      </c>
      <c r="JR603">
        <v>2.35229</v>
      </c>
      <c r="JS603">
        <v>1.49536</v>
      </c>
      <c r="JT603">
        <v>2.5354</v>
      </c>
      <c r="JU603">
        <v>37.0032</v>
      </c>
      <c r="JV603">
        <v>24.0612</v>
      </c>
      <c r="JW603">
        <v>18</v>
      </c>
      <c r="JX603">
        <v>491.74</v>
      </c>
      <c r="JY603">
        <v>443.954</v>
      </c>
      <c r="JZ603">
        <v>29.6806</v>
      </c>
      <c r="KA603">
        <v>29.4799</v>
      </c>
      <c r="KB603">
        <v>29.9999</v>
      </c>
      <c r="KC603">
        <v>29.3246</v>
      </c>
      <c r="KD603">
        <v>29.2531</v>
      </c>
      <c r="KE603">
        <v>14.0857</v>
      </c>
      <c r="KF603">
        <v>29.6565</v>
      </c>
      <c r="KG603">
        <v>66.8789</v>
      </c>
      <c r="KH603">
        <v>29.679</v>
      </c>
      <c r="KI603">
        <v>246.269</v>
      </c>
      <c r="KJ603">
        <v>20.5509</v>
      </c>
      <c r="KK603">
        <v>100.84</v>
      </c>
      <c r="KL603">
        <v>100.418</v>
      </c>
    </row>
    <row r="604" spans="1:298">
      <c r="A604">
        <v>588</v>
      </c>
      <c r="B604">
        <v>1758658788.5</v>
      </c>
      <c r="C604">
        <v>17162.5</v>
      </c>
      <c r="D604" t="s">
        <v>1625</v>
      </c>
      <c r="E604" t="s">
        <v>1626</v>
      </c>
      <c r="F604">
        <v>5</v>
      </c>
      <c r="G604" t="s">
        <v>1412</v>
      </c>
      <c r="H604" t="s">
        <v>437</v>
      </c>
      <c r="I604" t="s">
        <v>438</v>
      </c>
      <c r="J604">
        <v>1758658781</v>
      </c>
      <c r="K604">
        <f>(L604)/1000</f>
        <v>0</v>
      </c>
      <c r="L604">
        <f>IF(DQ604, AO604, AI604)</f>
        <v>0</v>
      </c>
      <c r="M604">
        <f>IF(DQ604, AJ604, AH604)</f>
        <v>0</v>
      </c>
      <c r="N604">
        <f>DS604 - IF(AV604&gt;1, M604*DM604*100.0/(AX604), 0)</f>
        <v>0</v>
      </c>
      <c r="O604">
        <f>((U604-K604/2)*N604-M604)/(U604+K604/2)</f>
        <v>0</v>
      </c>
      <c r="P604">
        <f>O604*(DZ604+EA604)/1000.0</f>
        <v>0</v>
      </c>
      <c r="Q604">
        <f>(DS604 - IF(AV604&gt;1, M604*DM604*100.0/(AX604), 0))*(DZ604+EA604)/1000.0</f>
        <v>0</v>
      </c>
      <c r="R604">
        <f>2.0/((1/T604-1/S604)+SIGN(T604)*SQRT((1/T604-1/S604)*(1/T604-1/S604) + 4*DN604/((DN604+1)*(DN604+1))*(2*1/T604*1/S604-1/S604*1/S604)))</f>
        <v>0</v>
      </c>
      <c r="S604">
        <f>IF(LEFT(DO604,1)&lt;&gt;"0",IF(LEFT(DO604,1)="1",3.0,DP604),$D$5+$E$5*(EG604*DZ604/($K$5*1000))+$F$5*(EG604*DZ604/($K$5*1000))*MAX(MIN(DM604,$J$5),$I$5)*MAX(MIN(DM604,$J$5),$I$5)+$G$5*MAX(MIN(DM604,$J$5),$I$5)*(EG604*DZ604/($K$5*1000))+$H$5*(EG604*DZ604/($K$5*1000))*(EG604*DZ604/($K$5*1000)))</f>
        <v>0</v>
      </c>
      <c r="T604">
        <f>K604*(1000-(1000*0.61365*exp(17.502*X604/(240.97+X604))/(DZ604+EA604)+DU604)/2)/(1000*0.61365*exp(17.502*X604/(240.97+X604))/(DZ604+EA604)-DU604)</f>
        <v>0</v>
      </c>
      <c r="U604">
        <f>1/((DN604+1)/(R604/1.6)+1/(S604/1.37)) + DN604/((DN604+1)/(R604/1.6) + DN604/(S604/1.37))</f>
        <v>0</v>
      </c>
      <c r="V604">
        <f>(DI604*DL604)</f>
        <v>0</v>
      </c>
      <c r="W604">
        <f>(EB604+(V604+2*0.95*5.67E-8*(((EB604+$B$7)+273)^4-(EB604+273)^4)-44100*K604)/(1.84*29.3*S604+8*0.95*5.67E-8*(EB604+273)^3))</f>
        <v>0</v>
      </c>
      <c r="X604">
        <f>($C$7*EC604+$D$7*ED604+$E$7*W604)</f>
        <v>0</v>
      </c>
      <c r="Y604">
        <f>0.61365*exp(17.502*X604/(240.97+X604))</f>
        <v>0</v>
      </c>
      <c r="Z604">
        <f>(AA604/AB604*100)</f>
        <v>0</v>
      </c>
      <c r="AA604">
        <f>DU604*(DZ604+EA604)/1000</f>
        <v>0</v>
      </c>
      <c r="AB604">
        <f>0.61365*exp(17.502*EB604/(240.97+EB604))</f>
        <v>0</v>
      </c>
      <c r="AC604">
        <f>(Y604-DU604*(DZ604+EA604)/1000)</f>
        <v>0</v>
      </c>
      <c r="AD604">
        <f>(-K604*44100)</f>
        <v>0</v>
      </c>
      <c r="AE604">
        <f>2*29.3*S604*0.92*(EB604-X604)</f>
        <v>0</v>
      </c>
      <c r="AF604">
        <f>2*0.95*5.67E-8*(((EB604+$B$7)+273)^4-(X604+273)^4)</f>
        <v>0</v>
      </c>
      <c r="AG604">
        <f>V604+AF604+AD604+AE604</f>
        <v>0</v>
      </c>
      <c r="AH604">
        <f>DY604*AV604*(DT604-DS604*(1000-AV604*DV604)/(1000-AV604*DU604))/(100*DM604)</f>
        <v>0</v>
      </c>
      <c r="AI604">
        <f>1000*DY604*AV604*(DU604-DV604)/(100*DM604*(1000-AV604*DU604))</f>
        <v>0</v>
      </c>
      <c r="AJ604">
        <f>(AK604 - AL604 - DZ604*1E3/(8.314*(EB604+273.15)) * AN604/DY604 * AM604) * DY604/(100*DM604) * (1000 - DV604)/1000</f>
        <v>0</v>
      </c>
      <c r="AK604">
        <v>272.0196552593482</v>
      </c>
      <c r="AL604">
        <v>274.0315575757574</v>
      </c>
      <c r="AM604">
        <v>-3.110072678558215</v>
      </c>
      <c r="AN604">
        <v>64.96119101993769</v>
      </c>
      <c r="AO604">
        <f>(AQ604 - AP604 + DZ604*1E3/(8.314*(EB604+273.15)) * AS604/DY604 * AR604) * DY604/(100*DM604) * 1000/(1000 - AQ604)</f>
        <v>0</v>
      </c>
      <c r="AP604">
        <v>20.48885530305546</v>
      </c>
      <c r="AQ604">
        <v>24.80941333333333</v>
      </c>
      <c r="AR604">
        <v>0.002401909337806935</v>
      </c>
      <c r="AS604">
        <v>107.1200567102836</v>
      </c>
      <c r="AT604">
        <v>0</v>
      </c>
      <c r="AU604">
        <v>0</v>
      </c>
      <c r="AV604">
        <f>IF(AT604*$H$13&gt;=AX604,1.0,(AX604/(AX604-AT604*$H$13)))</f>
        <v>0</v>
      </c>
      <c r="AW604">
        <f>(AV604-1)*100</f>
        <v>0</v>
      </c>
      <c r="AX604">
        <f>MAX(0,($B$13+$C$13*EG604)/(1+$D$13*EG604)*DZ604/(EB604+273)*$E$13)</f>
        <v>0</v>
      </c>
      <c r="AY604" t="s">
        <v>439</v>
      </c>
      <c r="AZ604" t="s">
        <v>439</v>
      </c>
      <c r="BA604">
        <v>0</v>
      </c>
      <c r="BB604">
        <v>0</v>
      </c>
      <c r="BC604">
        <f>1-BA604/BB604</f>
        <v>0</v>
      </c>
      <c r="BD604">
        <v>0</v>
      </c>
      <c r="BE604" t="s">
        <v>439</v>
      </c>
      <c r="BF604" t="s">
        <v>439</v>
      </c>
      <c r="BG604">
        <v>0</v>
      </c>
      <c r="BH604">
        <v>0</v>
      </c>
      <c r="BI604">
        <f>1-BG604/BH604</f>
        <v>0</v>
      </c>
      <c r="BJ604">
        <v>0.5</v>
      </c>
      <c r="BK604">
        <f>DJ604</f>
        <v>0</v>
      </c>
      <c r="BL604">
        <f>M604</f>
        <v>0</v>
      </c>
      <c r="BM604">
        <f>BI604*BJ604*BK604</f>
        <v>0</v>
      </c>
      <c r="BN604">
        <f>(BL604-BD604)/BK604</f>
        <v>0</v>
      </c>
      <c r="BO604">
        <f>(BB604-BH604)/BH604</f>
        <v>0</v>
      </c>
      <c r="BP604">
        <f>BA604/(BC604+BA604/BH604)</f>
        <v>0</v>
      </c>
      <c r="BQ604" t="s">
        <v>439</v>
      </c>
      <c r="BR604">
        <v>0</v>
      </c>
      <c r="BS604">
        <f>IF(BR604&lt;&gt;0, BR604, BP604)</f>
        <v>0</v>
      </c>
      <c r="BT604">
        <f>1-BS604/BH604</f>
        <v>0</v>
      </c>
      <c r="BU604">
        <f>(BH604-BG604)/(BH604-BS604)</f>
        <v>0</v>
      </c>
      <c r="BV604">
        <f>(BB604-BH604)/(BB604-BS604)</f>
        <v>0</v>
      </c>
      <c r="BW604">
        <f>(BH604-BG604)/(BH604-BA604)</f>
        <v>0</v>
      </c>
      <c r="BX604">
        <f>(BB604-BH604)/(BB604-BA604)</f>
        <v>0</v>
      </c>
      <c r="BY604">
        <f>(BU604*BS604/BG604)</f>
        <v>0</v>
      </c>
      <c r="BZ604">
        <f>(1-BY604)</f>
        <v>0</v>
      </c>
      <c r="DI604">
        <f>$B$11*EH604+$C$11*EI604+$F$11*ET604*(1-EW604)</f>
        <v>0</v>
      </c>
      <c r="DJ604">
        <f>DI604*DK604</f>
        <v>0</v>
      </c>
      <c r="DK604">
        <f>($B$11*$D$9+$C$11*$D$9+$F$11*((FG604+EY604)/MAX(FG604+EY604+FH604, 0.1)*$I$9+FH604/MAX(FG604+EY604+FH604, 0.1)*$J$9))/($B$11+$C$11+$F$11)</f>
        <v>0</v>
      </c>
      <c r="DL604">
        <f>($B$11*$K$9+$C$11*$K$9+$F$11*((FG604+EY604)/MAX(FG604+EY604+FH604, 0.1)*$P$9+FH604/MAX(FG604+EY604+FH604, 0.1)*$Q$9))/($B$11+$C$11+$F$11)</f>
        <v>0</v>
      </c>
      <c r="DM604">
        <v>5.36</v>
      </c>
      <c r="DN604">
        <v>0.5</v>
      </c>
      <c r="DO604" t="s">
        <v>440</v>
      </c>
      <c r="DP604">
        <v>2</v>
      </c>
      <c r="DQ604" t="b">
        <v>1</v>
      </c>
      <c r="DR604">
        <v>1758658781</v>
      </c>
      <c r="DS604">
        <v>288.7643703703704</v>
      </c>
      <c r="DT604">
        <v>280.4299259259259</v>
      </c>
      <c r="DU604">
        <v>24.7719962962963</v>
      </c>
      <c r="DV604">
        <v>20.47843703703704</v>
      </c>
      <c r="DW604">
        <v>288.5688888888889</v>
      </c>
      <c r="DX604">
        <v>24.61131111111111</v>
      </c>
      <c r="DY604">
        <v>499.9942962962963</v>
      </c>
      <c r="DZ604">
        <v>90.37238518518517</v>
      </c>
      <c r="EA604">
        <v>0.03068993703703704</v>
      </c>
      <c r="EB604">
        <v>30.93362592592593</v>
      </c>
      <c r="EC604">
        <v>29.99433703703704</v>
      </c>
      <c r="ED604">
        <v>999.9000000000001</v>
      </c>
      <c r="EE604">
        <v>0</v>
      </c>
      <c r="EF604">
        <v>0</v>
      </c>
      <c r="EG604">
        <v>9997.659259259259</v>
      </c>
      <c r="EH604">
        <v>0</v>
      </c>
      <c r="EI604">
        <v>11.635</v>
      </c>
      <c r="EJ604">
        <v>8.334422592592592</v>
      </c>
      <c r="EK604">
        <v>296.099</v>
      </c>
      <c r="EL604">
        <v>286.2924074074074</v>
      </c>
      <c r="EM604">
        <v>4.293562962962963</v>
      </c>
      <c r="EN604">
        <v>280.4299259259259</v>
      </c>
      <c r="EO604">
        <v>20.47843703703704</v>
      </c>
      <c r="EP604">
        <v>2.238704444444445</v>
      </c>
      <c r="EQ604">
        <v>1.850684814814815</v>
      </c>
      <c r="ER604">
        <v>19.2420037037037</v>
      </c>
      <c r="ES604">
        <v>16.22158148148148</v>
      </c>
      <c r="ET604">
        <v>2000.025925925926</v>
      </c>
      <c r="EU604">
        <v>0.9800049999999999</v>
      </c>
      <c r="EV604">
        <v>0.01999526666666667</v>
      </c>
      <c r="EW604">
        <v>0</v>
      </c>
      <c r="EX604">
        <v>839.982962962963</v>
      </c>
      <c r="EY604">
        <v>5.00097</v>
      </c>
      <c r="EZ604">
        <v>16867.15555555555</v>
      </c>
      <c r="FA604">
        <v>16707.81111111111</v>
      </c>
      <c r="FB604">
        <v>41.62959259259259</v>
      </c>
      <c r="FC604">
        <v>42</v>
      </c>
      <c r="FD604">
        <v>41.56199999999999</v>
      </c>
      <c r="FE604">
        <v>41.625</v>
      </c>
      <c r="FF604">
        <v>42.18699999999999</v>
      </c>
      <c r="FG604">
        <v>1955.135925925926</v>
      </c>
      <c r="FH604">
        <v>39.89000000000001</v>
      </c>
      <c r="FI604">
        <v>0</v>
      </c>
      <c r="FJ604">
        <v>1758658789.8</v>
      </c>
      <c r="FK604">
        <v>0</v>
      </c>
      <c r="FL604">
        <v>839.98984</v>
      </c>
      <c r="FM604">
        <v>9.251538491576765</v>
      </c>
      <c r="FN604">
        <v>165.146154076489</v>
      </c>
      <c r="FO604">
        <v>16867.652</v>
      </c>
      <c r="FP604">
        <v>15</v>
      </c>
      <c r="FQ604">
        <v>0</v>
      </c>
      <c r="FR604" t="s">
        <v>441</v>
      </c>
      <c r="FS604">
        <v>1747247426.5</v>
      </c>
      <c r="FT604">
        <v>1747247420.5</v>
      </c>
      <c r="FU604">
        <v>0</v>
      </c>
      <c r="FV604">
        <v>1.027</v>
      </c>
      <c r="FW604">
        <v>0.031</v>
      </c>
      <c r="FX604">
        <v>0.02</v>
      </c>
      <c r="FY604">
        <v>0.05</v>
      </c>
      <c r="FZ604">
        <v>420</v>
      </c>
      <c r="GA604">
        <v>16</v>
      </c>
      <c r="GB604">
        <v>0.01</v>
      </c>
      <c r="GC604">
        <v>0.1</v>
      </c>
      <c r="GD604">
        <v>7.743802926829267</v>
      </c>
      <c r="GE604">
        <v>7.930860836236928</v>
      </c>
      <c r="GF604">
        <v>0.8480369449822621</v>
      </c>
      <c r="GG604">
        <v>0</v>
      </c>
      <c r="GH604">
        <v>839.4462352941176</v>
      </c>
      <c r="GI604">
        <v>8.41992361453757</v>
      </c>
      <c r="GJ604">
        <v>0.8624831135200718</v>
      </c>
      <c r="GK604">
        <v>-1</v>
      </c>
      <c r="GL604">
        <v>4.310688536585365</v>
      </c>
      <c r="GM604">
        <v>-0.2550746341463374</v>
      </c>
      <c r="GN604">
        <v>0.03376490843702759</v>
      </c>
      <c r="GO604">
        <v>0</v>
      </c>
      <c r="GP604">
        <v>0</v>
      </c>
      <c r="GQ604">
        <v>2</v>
      </c>
      <c r="GR604" t="s">
        <v>482</v>
      </c>
      <c r="GS604">
        <v>3.13552</v>
      </c>
      <c r="GT604">
        <v>2.69092</v>
      </c>
      <c r="GU604">
        <v>0.06486169999999999</v>
      </c>
      <c r="GV604">
        <v>0.062388</v>
      </c>
      <c r="GW604">
        <v>0.10847</v>
      </c>
      <c r="GX604">
        <v>0.0936987</v>
      </c>
      <c r="GY604">
        <v>29676.8</v>
      </c>
      <c r="GZ604">
        <v>29817.5</v>
      </c>
      <c r="HA604">
        <v>29505.9</v>
      </c>
      <c r="HB604">
        <v>29392</v>
      </c>
      <c r="HC604">
        <v>34752.5</v>
      </c>
      <c r="HD604">
        <v>35288.4</v>
      </c>
      <c r="HE604">
        <v>41518.5</v>
      </c>
      <c r="HF604">
        <v>41762</v>
      </c>
      <c r="HG604">
        <v>1.9174</v>
      </c>
      <c r="HH604">
        <v>1.85705</v>
      </c>
      <c r="HI604">
        <v>0.0821427</v>
      </c>
      <c r="HJ604">
        <v>0</v>
      </c>
      <c r="HK604">
        <v>28.6534</v>
      </c>
      <c r="HL604">
        <v>999.9</v>
      </c>
      <c r="HM604">
        <v>52.3</v>
      </c>
      <c r="HN604">
        <v>31.6</v>
      </c>
      <c r="HO604">
        <v>27.0144</v>
      </c>
      <c r="HP604">
        <v>62.0755</v>
      </c>
      <c r="HQ604">
        <v>25.7212</v>
      </c>
      <c r="HR604">
        <v>1</v>
      </c>
      <c r="HS604">
        <v>0.143199</v>
      </c>
      <c r="HT604">
        <v>-0.810436</v>
      </c>
      <c r="HU604">
        <v>20.3364</v>
      </c>
      <c r="HV604">
        <v>5.21609</v>
      </c>
      <c r="HW604">
        <v>12.0141</v>
      </c>
      <c r="HX604">
        <v>4.98865</v>
      </c>
      <c r="HY604">
        <v>3.28755</v>
      </c>
      <c r="HZ604">
        <v>9999</v>
      </c>
      <c r="IA604">
        <v>9999</v>
      </c>
      <c r="IB604">
        <v>9999</v>
      </c>
      <c r="IC604">
        <v>999.9</v>
      </c>
      <c r="ID604">
        <v>1.86764</v>
      </c>
      <c r="IE604">
        <v>1.86674</v>
      </c>
      <c r="IF604">
        <v>1.86609</v>
      </c>
      <c r="IG604">
        <v>1.866</v>
      </c>
      <c r="IH604">
        <v>1.86784</v>
      </c>
      <c r="II604">
        <v>1.87027</v>
      </c>
      <c r="IJ604">
        <v>1.86896</v>
      </c>
      <c r="IK604">
        <v>1.87042</v>
      </c>
      <c r="IL604">
        <v>0</v>
      </c>
      <c r="IM604">
        <v>0</v>
      </c>
      <c r="IN604">
        <v>0</v>
      </c>
      <c r="IO604">
        <v>0</v>
      </c>
      <c r="IP604" t="s">
        <v>443</v>
      </c>
      <c r="IQ604" t="s">
        <v>444</v>
      </c>
      <c r="IR604" t="s">
        <v>445</v>
      </c>
      <c r="IS604" t="s">
        <v>445</v>
      </c>
      <c r="IT604" t="s">
        <v>445</v>
      </c>
      <c r="IU604" t="s">
        <v>445</v>
      </c>
      <c r="IV604">
        <v>0</v>
      </c>
      <c r="IW604">
        <v>100</v>
      </c>
      <c r="IX604">
        <v>100</v>
      </c>
      <c r="IY604">
        <v>0.196</v>
      </c>
      <c r="IZ604">
        <v>0.1612</v>
      </c>
      <c r="JA604">
        <v>0.1520806729546384</v>
      </c>
      <c r="JB604">
        <v>0.0003178419753343253</v>
      </c>
      <c r="JC604">
        <v>-6.012475575984678E-07</v>
      </c>
      <c r="JD604">
        <v>7.594320938325871E-11</v>
      </c>
      <c r="JE604">
        <v>-0.06537213769188976</v>
      </c>
      <c r="JF604">
        <v>-0.002779077146552394</v>
      </c>
      <c r="JG604">
        <v>0.0007843295920201409</v>
      </c>
      <c r="JH604">
        <v>-1.211717912536145E-05</v>
      </c>
      <c r="JI604">
        <v>4</v>
      </c>
      <c r="JJ604">
        <v>2338</v>
      </c>
      <c r="JK604">
        <v>1</v>
      </c>
      <c r="JL604">
        <v>27</v>
      </c>
      <c r="JM604">
        <v>190189.4</v>
      </c>
      <c r="JN604">
        <v>190189.5</v>
      </c>
      <c r="JO604">
        <v>0.670166</v>
      </c>
      <c r="JP604">
        <v>2.30225</v>
      </c>
      <c r="JQ604">
        <v>1.39648</v>
      </c>
      <c r="JR604">
        <v>2.34985</v>
      </c>
      <c r="JS604">
        <v>1.49536</v>
      </c>
      <c r="JT604">
        <v>2.65747</v>
      </c>
      <c r="JU604">
        <v>37.0032</v>
      </c>
      <c r="JV604">
        <v>24.0612</v>
      </c>
      <c r="JW604">
        <v>18</v>
      </c>
      <c r="JX604">
        <v>491.965</v>
      </c>
      <c r="JY604">
        <v>443.749</v>
      </c>
      <c r="JZ604">
        <v>29.6841</v>
      </c>
      <c r="KA604">
        <v>29.4767</v>
      </c>
      <c r="KB604">
        <v>29.9998</v>
      </c>
      <c r="KC604">
        <v>29.3228</v>
      </c>
      <c r="KD604">
        <v>29.2504</v>
      </c>
      <c r="KE604">
        <v>13.3409</v>
      </c>
      <c r="KF604">
        <v>29.6565</v>
      </c>
      <c r="KG604">
        <v>66.8789</v>
      </c>
      <c r="KH604">
        <v>29.6854</v>
      </c>
      <c r="KI604">
        <v>232.892</v>
      </c>
      <c r="KJ604">
        <v>20.5544</v>
      </c>
      <c r="KK604">
        <v>100.84</v>
      </c>
      <c r="KL604">
        <v>100.419</v>
      </c>
    </row>
    <row r="605" spans="1:298">
      <c r="A605">
        <v>589</v>
      </c>
      <c r="B605">
        <v>1758658793.5</v>
      </c>
      <c r="C605">
        <v>17167.5</v>
      </c>
      <c r="D605" t="s">
        <v>1627</v>
      </c>
      <c r="E605" t="s">
        <v>1628</v>
      </c>
      <c r="F605">
        <v>5</v>
      </c>
      <c r="G605" t="s">
        <v>1412</v>
      </c>
      <c r="H605" t="s">
        <v>437</v>
      </c>
      <c r="I605" t="s">
        <v>438</v>
      </c>
      <c r="J605">
        <v>1758658785.714286</v>
      </c>
      <c r="K605">
        <f>(L605)/1000</f>
        <v>0</v>
      </c>
      <c r="L605">
        <f>IF(DQ605, AO605, AI605)</f>
        <v>0</v>
      </c>
      <c r="M605">
        <f>IF(DQ605, AJ605, AH605)</f>
        <v>0</v>
      </c>
      <c r="N605">
        <f>DS605 - IF(AV605&gt;1, M605*DM605*100.0/(AX605), 0)</f>
        <v>0</v>
      </c>
      <c r="O605">
        <f>((U605-K605/2)*N605-M605)/(U605+K605/2)</f>
        <v>0</v>
      </c>
      <c r="P605">
        <f>O605*(DZ605+EA605)/1000.0</f>
        <v>0</v>
      </c>
      <c r="Q605">
        <f>(DS605 - IF(AV605&gt;1, M605*DM605*100.0/(AX605), 0))*(DZ605+EA605)/1000.0</f>
        <v>0</v>
      </c>
      <c r="R605">
        <f>2.0/((1/T605-1/S605)+SIGN(T605)*SQRT((1/T605-1/S605)*(1/T605-1/S605) + 4*DN605/((DN605+1)*(DN605+1))*(2*1/T605*1/S605-1/S605*1/S605)))</f>
        <v>0</v>
      </c>
      <c r="S605">
        <f>IF(LEFT(DO605,1)&lt;&gt;"0",IF(LEFT(DO605,1)="1",3.0,DP605),$D$5+$E$5*(EG605*DZ605/($K$5*1000))+$F$5*(EG605*DZ605/($K$5*1000))*MAX(MIN(DM605,$J$5),$I$5)*MAX(MIN(DM605,$J$5),$I$5)+$G$5*MAX(MIN(DM605,$J$5),$I$5)*(EG605*DZ605/($K$5*1000))+$H$5*(EG605*DZ605/($K$5*1000))*(EG605*DZ605/($K$5*1000)))</f>
        <v>0</v>
      </c>
      <c r="T605">
        <f>K605*(1000-(1000*0.61365*exp(17.502*X605/(240.97+X605))/(DZ605+EA605)+DU605)/2)/(1000*0.61365*exp(17.502*X605/(240.97+X605))/(DZ605+EA605)-DU605)</f>
        <v>0</v>
      </c>
      <c r="U605">
        <f>1/((DN605+1)/(R605/1.6)+1/(S605/1.37)) + DN605/((DN605+1)/(R605/1.6) + DN605/(S605/1.37))</f>
        <v>0</v>
      </c>
      <c r="V605">
        <f>(DI605*DL605)</f>
        <v>0</v>
      </c>
      <c r="W605">
        <f>(EB605+(V605+2*0.95*5.67E-8*(((EB605+$B$7)+273)^4-(EB605+273)^4)-44100*K605)/(1.84*29.3*S605+8*0.95*5.67E-8*(EB605+273)^3))</f>
        <v>0</v>
      </c>
      <c r="X605">
        <f>($C$7*EC605+$D$7*ED605+$E$7*W605)</f>
        <v>0</v>
      </c>
      <c r="Y605">
        <f>0.61365*exp(17.502*X605/(240.97+X605))</f>
        <v>0</v>
      </c>
      <c r="Z605">
        <f>(AA605/AB605*100)</f>
        <v>0</v>
      </c>
      <c r="AA605">
        <f>DU605*(DZ605+EA605)/1000</f>
        <v>0</v>
      </c>
      <c r="AB605">
        <f>0.61365*exp(17.502*EB605/(240.97+EB605))</f>
        <v>0</v>
      </c>
      <c r="AC605">
        <f>(Y605-DU605*(DZ605+EA605)/1000)</f>
        <v>0</v>
      </c>
      <c r="AD605">
        <f>(-K605*44100)</f>
        <v>0</v>
      </c>
      <c r="AE605">
        <f>2*29.3*S605*0.92*(EB605-X605)</f>
        <v>0</v>
      </c>
      <c r="AF605">
        <f>2*0.95*5.67E-8*(((EB605+$B$7)+273)^4-(X605+273)^4)</f>
        <v>0</v>
      </c>
      <c r="AG605">
        <f>V605+AF605+AD605+AE605</f>
        <v>0</v>
      </c>
      <c r="AH605">
        <f>DY605*AV605*(DT605-DS605*(1000-AV605*DV605)/(1000-AV605*DU605))/(100*DM605)</f>
        <v>0</v>
      </c>
      <c r="AI605">
        <f>1000*DY605*AV605*(DU605-DV605)/(100*DM605*(1000-AV605*DU605))</f>
        <v>0</v>
      </c>
      <c r="AJ605">
        <f>(AK605 - AL605 - DZ605*1E3/(8.314*(EB605+273.15)) * AN605/DY605 * AM605) * DY605/(100*DM605) * (1000 - DV605)/1000</f>
        <v>0</v>
      </c>
      <c r="AK605">
        <v>255.3303460154593</v>
      </c>
      <c r="AL605">
        <v>258.3340303030301</v>
      </c>
      <c r="AM605">
        <v>-3.142526547071827</v>
      </c>
      <c r="AN605">
        <v>64.96119101993769</v>
      </c>
      <c r="AO605">
        <f>(AQ605 - AP605 + DZ605*1E3/(8.314*(EB605+273.15)) * AS605/DY605 * AR605) * DY605/(100*DM605) * 1000/(1000 - AQ605)</f>
        <v>0</v>
      </c>
      <c r="AP605">
        <v>20.46796635079613</v>
      </c>
      <c r="AQ605">
        <v>24.81542666666666</v>
      </c>
      <c r="AR605">
        <v>0.0003234563778049369</v>
      </c>
      <c r="AS605">
        <v>107.1200567102836</v>
      </c>
      <c r="AT605">
        <v>0</v>
      </c>
      <c r="AU605">
        <v>0</v>
      </c>
      <c r="AV605">
        <f>IF(AT605*$H$13&gt;=AX605,1.0,(AX605/(AX605-AT605*$H$13)))</f>
        <v>0</v>
      </c>
      <c r="AW605">
        <f>(AV605-1)*100</f>
        <v>0</v>
      </c>
      <c r="AX605">
        <f>MAX(0,($B$13+$C$13*EG605)/(1+$D$13*EG605)*DZ605/(EB605+273)*$E$13)</f>
        <v>0</v>
      </c>
      <c r="AY605" t="s">
        <v>439</v>
      </c>
      <c r="AZ605" t="s">
        <v>439</v>
      </c>
      <c r="BA605">
        <v>0</v>
      </c>
      <c r="BB605">
        <v>0</v>
      </c>
      <c r="BC605">
        <f>1-BA605/BB605</f>
        <v>0</v>
      </c>
      <c r="BD605">
        <v>0</v>
      </c>
      <c r="BE605" t="s">
        <v>439</v>
      </c>
      <c r="BF605" t="s">
        <v>439</v>
      </c>
      <c r="BG605">
        <v>0</v>
      </c>
      <c r="BH605">
        <v>0</v>
      </c>
      <c r="BI605">
        <f>1-BG605/BH605</f>
        <v>0</v>
      </c>
      <c r="BJ605">
        <v>0.5</v>
      </c>
      <c r="BK605">
        <f>DJ605</f>
        <v>0</v>
      </c>
      <c r="BL605">
        <f>M605</f>
        <v>0</v>
      </c>
      <c r="BM605">
        <f>BI605*BJ605*BK605</f>
        <v>0</v>
      </c>
      <c r="BN605">
        <f>(BL605-BD605)/BK605</f>
        <v>0</v>
      </c>
      <c r="BO605">
        <f>(BB605-BH605)/BH605</f>
        <v>0</v>
      </c>
      <c r="BP605">
        <f>BA605/(BC605+BA605/BH605)</f>
        <v>0</v>
      </c>
      <c r="BQ605" t="s">
        <v>439</v>
      </c>
      <c r="BR605">
        <v>0</v>
      </c>
      <c r="BS605">
        <f>IF(BR605&lt;&gt;0, BR605, BP605)</f>
        <v>0</v>
      </c>
      <c r="BT605">
        <f>1-BS605/BH605</f>
        <v>0</v>
      </c>
      <c r="BU605">
        <f>(BH605-BG605)/(BH605-BS605)</f>
        <v>0</v>
      </c>
      <c r="BV605">
        <f>(BB605-BH605)/(BB605-BS605)</f>
        <v>0</v>
      </c>
      <c r="BW605">
        <f>(BH605-BG605)/(BH605-BA605)</f>
        <v>0</v>
      </c>
      <c r="BX605">
        <f>(BB605-BH605)/(BB605-BA605)</f>
        <v>0</v>
      </c>
      <c r="BY605">
        <f>(BU605*BS605/BG605)</f>
        <v>0</v>
      </c>
      <c r="BZ605">
        <f>(1-BY605)</f>
        <v>0</v>
      </c>
      <c r="DI605">
        <f>$B$11*EH605+$C$11*EI605+$F$11*ET605*(1-EW605)</f>
        <v>0</v>
      </c>
      <c r="DJ605">
        <f>DI605*DK605</f>
        <v>0</v>
      </c>
      <c r="DK605">
        <f>($B$11*$D$9+$C$11*$D$9+$F$11*((FG605+EY605)/MAX(FG605+EY605+FH605, 0.1)*$I$9+FH605/MAX(FG605+EY605+FH605, 0.1)*$J$9))/($B$11+$C$11+$F$11)</f>
        <v>0</v>
      </c>
      <c r="DL605">
        <f>($B$11*$K$9+$C$11*$K$9+$F$11*((FG605+EY605)/MAX(FG605+EY605+FH605, 0.1)*$P$9+FH605/MAX(FG605+EY605+FH605, 0.1)*$Q$9))/($B$11+$C$11+$F$11)</f>
        <v>0</v>
      </c>
      <c r="DM605">
        <v>5.36</v>
      </c>
      <c r="DN605">
        <v>0.5</v>
      </c>
      <c r="DO605" t="s">
        <v>440</v>
      </c>
      <c r="DP605">
        <v>2</v>
      </c>
      <c r="DQ605" t="b">
        <v>1</v>
      </c>
      <c r="DR605">
        <v>1758658785.714286</v>
      </c>
      <c r="DS605">
        <v>274.2153214285714</v>
      </c>
      <c r="DT605">
        <v>265.2918928571428</v>
      </c>
      <c r="DU605">
        <v>24.794225</v>
      </c>
      <c r="DV605">
        <v>20.48661428571428</v>
      </c>
      <c r="DW605">
        <v>274.01975</v>
      </c>
      <c r="DX605">
        <v>24.63323928571429</v>
      </c>
      <c r="DY605">
        <v>500.011107142857</v>
      </c>
      <c r="DZ605">
        <v>90.37303571428573</v>
      </c>
      <c r="EA605">
        <v>0.03075983214285714</v>
      </c>
      <c r="EB605">
        <v>30.93636428571429</v>
      </c>
      <c r="EC605">
        <v>29.99268571428572</v>
      </c>
      <c r="ED605">
        <v>999.9000000000002</v>
      </c>
      <c r="EE605">
        <v>0</v>
      </c>
      <c r="EF605">
        <v>0</v>
      </c>
      <c r="EG605">
        <v>9999.126428571428</v>
      </c>
      <c r="EH605">
        <v>0</v>
      </c>
      <c r="EI605">
        <v>11.635</v>
      </c>
      <c r="EJ605">
        <v>8.923363928571428</v>
      </c>
      <c r="EK605">
        <v>281.1868928571429</v>
      </c>
      <c r="EL605">
        <v>270.8406428571428</v>
      </c>
      <c r="EM605">
        <v>4.307607857142857</v>
      </c>
      <c r="EN605">
        <v>265.2918928571428</v>
      </c>
      <c r="EO605">
        <v>20.48661428571428</v>
      </c>
      <c r="EP605">
        <v>2.240728928571429</v>
      </c>
      <c r="EQ605">
        <v>1.851437142857143</v>
      </c>
      <c r="ER605">
        <v>19.256525</v>
      </c>
      <c r="ES605">
        <v>16.22796071428572</v>
      </c>
      <c r="ET605">
        <v>2000.026428571429</v>
      </c>
      <c r="EU605">
        <v>0.9800049285714285</v>
      </c>
      <c r="EV605">
        <v>0.01999533571428572</v>
      </c>
      <c r="EW605">
        <v>0</v>
      </c>
      <c r="EX605">
        <v>840.741392857143</v>
      </c>
      <c r="EY605">
        <v>5.00097</v>
      </c>
      <c r="EZ605">
        <v>16880.675</v>
      </c>
      <c r="FA605">
        <v>16707.81428571428</v>
      </c>
      <c r="FB605">
        <v>41.625</v>
      </c>
      <c r="FC605">
        <v>42</v>
      </c>
      <c r="FD605">
        <v>41.56199999999999</v>
      </c>
      <c r="FE605">
        <v>41.625</v>
      </c>
      <c r="FF605">
        <v>42.18699999999999</v>
      </c>
      <c r="FG605">
        <v>1955.136428571428</v>
      </c>
      <c r="FH605">
        <v>39.89000000000001</v>
      </c>
      <c r="FI605">
        <v>0</v>
      </c>
      <c r="FJ605">
        <v>1758658795.2</v>
      </c>
      <c r="FK605">
        <v>0</v>
      </c>
      <c r="FL605">
        <v>840.8107307692309</v>
      </c>
      <c r="FM605">
        <v>10.33398293216041</v>
      </c>
      <c r="FN605">
        <v>181.6888890066878</v>
      </c>
      <c r="FO605">
        <v>16882.44615384615</v>
      </c>
      <c r="FP605">
        <v>15</v>
      </c>
      <c r="FQ605">
        <v>0</v>
      </c>
      <c r="FR605" t="s">
        <v>441</v>
      </c>
      <c r="FS605">
        <v>1747247426.5</v>
      </c>
      <c r="FT605">
        <v>1747247420.5</v>
      </c>
      <c r="FU605">
        <v>0</v>
      </c>
      <c r="FV605">
        <v>1.027</v>
      </c>
      <c r="FW605">
        <v>0.031</v>
      </c>
      <c r="FX605">
        <v>0.02</v>
      </c>
      <c r="FY605">
        <v>0.05</v>
      </c>
      <c r="FZ605">
        <v>420</v>
      </c>
      <c r="GA605">
        <v>16</v>
      </c>
      <c r="GB605">
        <v>0.01</v>
      </c>
      <c r="GC605">
        <v>0.1</v>
      </c>
      <c r="GD605">
        <v>8.648524146341463</v>
      </c>
      <c r="GE605">
        <v>7.025936655052262</v>
      </c>
      <c r="GF605">
        <v>0.7423985229365815</v>
      </c>
      <c r="GG605">
        <v>0</v>
      </c>
      <c r="GH605">
        <v>840.3310882352941</v>
      </c>
      <c r="GI605">
        <v>9.567074114183978</v>
      </c>
      <c r="GJ605">
        <v>0.9782861775348243</v>
      </c>
      <c r="GK605">
        <v>-1</v>
      </c>
      <c r="GL605">
        <v>4.306758048780488</v>
      </c>
      <c r="GM605">
        <v>0.1663429965156857</v>
      </c>
      <c r="GN605">
        <v>0.02849070128317967</v>
      </c>
      <c r="GO605">
        <v>0</v>
      </c>
      <c r="GP605">
        <v>0</v>
      </c>
      <c r="GQ605">
        <v>2</v>
      </c>
      <c r="GR605" t="s">
        <v>482</v>
      </c>
      <c r="GS605">
        <v>3.13551</v>
      </c>
      <c r="GT605">
        <v>2.69098</v>
      </c>
      <c r="GU605">
        <v>0.0616629</v>
      </c>
      <c r="GV605">
        <v>0.0589151</v>
      </c>
      <c r="GW605">
        <v>0.108486</v>
      </c>
      <c r="GX605">
        <v>0.09369769999999999</v>
      </c>
      <c r="GY605">
        <v>29779.3</v>
      </c>
      <c r="GZ605">
        <v>29927.9</v>
      </c>
      <c r="HA605">
        <v>29507</v>
      </c>
      <c r="HB605">
        <v>29392</v>
      </c>
      <c r="HC605">
        <v>34753.1</v>
      </c>
      <c r="HD605">
        <v>35288.6</v>
      </c>
      <c r="HE605">
        <v>41520</v>
      </c>
      <c r="HF605">
        <v>41762.2</v>
      </c>
      <c r="HG605">
        <v>1.9172</v>
      </c>
      <c r="HH605">
        <v>1.85728</v>
      </c>
      <c r="HI605">
        <v>0.0830814</v>
      </c>
      <c r="HJ605">
        <v>0</v>
      </c>
      <c r="HK605">
        <v>28.6495</v>
      </c>
      <c r="HL605">
        <v>999.9</v>
      </c>
      <c r="HM605">
        <v>52.2</v>
      </c>
      <c r="HN605">
        <v>31.6</v>
      </c>
      <c r="HO605">
        <v>26.9648</v>
      </c>
      <c r="HP605">
        <v>61.8455</v>
      </c>
      <c r="HQ605">
        <v>25.629</v>
      </c>
      <c r="HR605">
        <v>1</v>
      </c>
      <c r="HS605">
        <v>0.142757</v>
      </c>
      <c r="HT605">
        <v>-0.812304</v>
      </c>
      <c r="HU605">
        <v>20.3365</v>
      </c>
      <c r="HV605">
        <v>5.21624</v>
      </c>
      <c r="HW605">
        <v>12.0138</v>
      </c>
      <c r="HX605">
        <v>4.9888</v>
      </c>
      <c r="HY605">
        <v>3.28763</v>
      </c>
      <c r="HZ605">
        <v>9999</v>
      </c>
      <c r="IA605">
        <v>9999</v>
      </c>
      <c r="IB605">
        <v>9999</v>
      </c>
      <c r="IC605">
        <v>999.9</v>
      </c>
      <c r="ID605">
        <v>1.86765</v>
      </c>
      <c r="IE605">
        <v>1.86675</v>
      </c>
      <c r="IF605">
        <v>1.86609</v>
      </c>
      <c r="IG605">
        <v>1.866</v>
      </c>
      <c r="IH605">
        <v>1.86784</v>
      </c>
      <c r="II605">
        <v>1.87029</v>
      </c>
      <c r="IJ605">
        <v>1.86894</v>
      </c>
      <c r="IK605">
        <v>1.87042</v>
      </c>
      <c r="IL605">
        <v>0</v>
      </c>
      <c r="IM605">
        <v>0</v>
      </c>
      <c r="IN605">
        <v>0</v>
      </c>
      <c r="IO605">
        <v>0</v>
      </c>
      <c r="IP605" t="s">
        <v>443</v>
      </c>
      <c r="IQ605" t="s">
        <v>444</v>
      </c>
      <c r="IR605" t="s">
        <v>445</v>
      </c>
      <c r="IS605" t="s">
        <v>445</v>
      </c>
      <c r="IT605" t="s">
        <v>445</v>
      </c>
      <c r="IU605" t="s">
        <v>445</v>
      </c>
      <c r="IV605">
        <v>0</v>
      </c>
      <c r="IW605">
        <v>100</v>
      </c>
      <c r="IX605">
        <v>100</v>
      </c>
      <c r="IY605">
        <v>0.195</v>
      </c>
      <c r="IZ605">
        <v>0.1612</v>
      </c>
      <c r="JA605">
        <v>0.1520806729546384</v>
      </c>
      <c r="JB605">
        <v>0.0003178419753343253</v>
      </c>
      <c r="JC605">
        <v>-6.012475575984678E-07</v>
      </c>
      <c r="JD605">
        <v>7.594320938325871E-11</v>
      </c>
      <c r="JE605">
        <v>-0.06537213769188976</v>
      </c>
      <c r="JF605">
        <v>-0.002779077146552394</v>
      </c>
      <c r="JG605">
        <v>0.0007843295920201409</v>
      </c>
      <c r="JH605">
        <v>-1.211717912536145E-05</v>
      </c>
      <c r="JI605">
        <v>4</v>
      </c>
      <c r="JJ605">
        <v>2338</v>
      </c>
      <c r="JK605">
        <v>1</v>
      </c>
      <c r="JL605">
        <v>27</v>
      </c>
      <c r="JM605">
        <v>190189.5</v>
      </c>
      <c r="JN605">
        <v>190189.5</v>
      </c>
      <c r="JO605">
        <v>0.6347660000000001</v>
      </c>
      <c r="JP605">
        <v>2.29004</v>
      </c>
      <c r="JQ605">
        <v>1.39648</v>
      </c>
      <c r="JR605">
        <v>2.34863</v>
      </c>
      <c r="JS605">
        <v>1.49536</v>
      </c>
      <c r="JT605">
        <v>2.71118</v>
      </c>
      <c r="JU605">
        <v>37.0032</v>
      </c>
      <c r="JV605">
        <v>24.0612</v>
      </c>
      <c r="JW605">
        <v>18</v>
      </c>
      <c r="JX605">
        <v>491.824</v>
      </c>
      <c r="JY605">
        <v>443.879</v>
      </c>
      <c r="JZ605">
        <v>29.6891</v>
      </c>
      <c r="KA605">
        <v>29.4742</v>
      </c>
      <c r="KB605">
        <v>29.9998</v>
      </c>
      <c r="KC605">
        <v>29.321</v>
      </c>
      <c r="KD605">
        <v>29.2492</v>
      </c>
      <c r="KE605">
        <v>12.6723</v>
      </c>
      <c r="KF605">
        <v>29.3776</v>
      </c>
      <c r="KG605">
        <v>66.8789</v>
      </c>
      <c r="KH605">
        <v>29.6899</v>
      </c>
      <c r="KI605">
        <v>212.856</v>
      </c>
      <c r="KJ605">
        <v>20.5575</v>
      </c>
      <c r="KK605">
        <v>100.843</v>
      </c>
      <c r="KL605">
        <v>100.419</v>
      </c>
    </row>
    <row r="606" spans="1:298">
      <c r="A606">
        <v>590</v>
      </c>
      <c r="B606">
        <v>1758658798.5</v>
      </c>
      <c r="C606">
        <v>17172.5</v>
      </c>
      <c r="D606" t="s">
        <v>1629</v>
      </c>
      <c r="E606" t="s">
        <v>1630</v>
      </c>
      <c r="F606">
        <v>5</v>
      </c>
      <c r="G606" t="s">
        <v>1412</v>
      </c>
      <c r="H606" t="s">
        <v>437</v>
      </c>
      <c r="I606" t="s">
        <v>438</v>
      </c>
      <c r="J606">
        <v>1758658791</v>
      </c>
      <c r="K606">
        <f>(L606)/1000</f>
        <v>0</v>
      </c>
      <c r="L606">
        <f>IF(DQ606, AO606, AI606)</f>
        <v>0</v>
      </c>
      <c r="M606">
        <f>IF(DQ606, AJ606, AH606)</f>
        <v>0</v>
      </c>
      <c r="N606">
        <f>DS606 - IF(AV606&gt;1, M606*DM606*100.0/(AX606), 0)</f>
        <v>0</v>
      </c>
      <c r="O606">
        <f>((U606-K606/2)*N606-M606)/(U606+K606/2)</f>
        <v>0</v>
      </c>
      <c r="P606">
        <f>O606*(DZ606+EA606)/1000.0</f>
        <v>0</v>
      </c>
      <c r="Q606">
        <f>(DS606 - IF(AV606&gt;1, M606*DM606*100.0/(AX606), 0))*(DZ606+EA606)/1000.0</f>
        <v>0</v>
      </c>
      <c r="R606">
        <f>2.0/((1/T606-1/S606)+SIGN(T606)*SQRT((1/T606-1/S606)*(1/T606-1/S606) + 4*DN606/((DN606+1)*(DN606+1))*(2*1/T606*1/S606-1/S606*1/S606)))</f>
        <v>0</v>
      </c>
      <c r="S606">
        <f>IF(LEFT(DO606,1)&lt;&gt;"0",IF(LEFT(DO606,1)="1",3.0,DP606),$D$5+$E$5*(EG606*DZ606/($K$5*1000))+$F$5*(EG606*DZ606/($K$5*1000))*MAX(MIN(DM606,$J$5),$I$5)*MAX(MIN(DM606,$J$5),$I$5)+$G$5*MAX(MIN(DM606,$J$5),$I$5)*(EG606*DZ606/($K$5*1000))+$H$5*(EG606*DZ606/($K$5*1000))*(EG606*DZ606/($K$5*1000)))</f>
        <v>0</v>
      </c>
      <c r="T606">
        <f>K606*(1000-(1000*0.61365*exp(17.502*X606/(240.97+X606))/(DZ606+EA606)+DU606)/2)/(1000*0.61365*exp(17.502*X606/(240.97+X606))/(DZ606+EA606)-DU606)</f>
        <v>0</v>
      </c>
      <c r="U606">
        <f>1/((DN606+1)/(R606/1.6)+1/(S606/1.37)) + DN606/((DN606+1)/(R606/1.6) + DN606/(S606/1.37))</f>
        <v>0</v>
      </c>
      <c r="V606">
        <f>(DI606*DL606)</f>
        <v>0</v>
      </c>
      <c r="W606">
        <f>(EB606+(V606+2*0.95*5.67E-8*(((EB606+$B$7)+273)^4-(EB606+273)^4)-44100*K606)/(1.84*29.3*S606+8*0.95*5.67E-8*(EB606+273)^3))</f>
        <v>0</v>
      </c>
      <c r="X606">
        <f>($C$7*EC606+$D$7*ED606+$E$7*W606)</f>
        <v>0</v>
      </c>
      <c r="Y606">
        <f>0.61365*exp(17.502*X606/(240.97+X606))</f>
        <v>0</v>
      </c>
      <c r="Z606">
        <f>(AA606/AB606*100)</f>
        <v>0</v>
      </c>
      <c r="AA606">
        <f>DU606*(DZ606+EA606)/1000</f>
        <v>0</v>
      </c>
      <c r="AB606">
        <f>0.61365*exp(17.502*EB606/(240.97+EB606))</f>
        <v>0</v>
      </c>
      <c r="AC606">
        <f>(Y606-DU606*(DZ606+EA606)/1000)</f>
        <v>0</v>
      </c>
      <c r="AD606">
        <f>(-K606*44100)</f>
        <v>0</v>
      </c>
      <c r="AE606">
        <f>2*29.3*S606*0.92*(EB606-X606)</f>
        <v>0</v>
      </c>
      <c r="AF606">
        <f>2*0.95*5.67E-8*(((EB606+$B$7)+273)^4-(X606+273)^4)</f>
        <v>0</v>
      </c>
      <c r="AG606">
        <f>V606+AF606+AD606+AE606</f>
        <v>0</v>
      </c>
      <c r="AH606">
        <f>DY606*AV606*(DT606-DS606*(1000-AV606*DV606)/(1000-AV606*DU606))/(100*DM606)</f>
        <v>0</v>
      </c>
      <c r="AI606">
        <f>1000*DY606*AV606*(DU606-DV606)/(100*DM606*(1000-AV606*DU606))</f>
        <v>0</v>
      </c>
      <c r="AJ606">
        <f>(AK606 - AL606 - DZ606*1E3/(8.314*(EB606+273.15)) * AN606/DY606 * AM606) * DY606/(100*DM606) * (1000 - DV606)/1000</f>
        <v>0</v>
      </c>
      <c r="AK606">
        <v>238.3943386518333</v>
      </c>
      <c r="AL606">
        <v>242.4067818181818</v>
      </c>
      <c r="AM606">
        <v>-3.186919508119747</v>
      </c>
      <c r="AN606">
        <v>64.96119101993769</v>
      </c>
      <c r="AO606">
        <f>(AQ606 - AP606 + DZ606*1E3/(8.314*(EB606+273.15)) * AS606/DY606 * AR606) * DY606/(100*DM606) * 1000/(1000 - AQ606)</f>
        <v>0</v>
      </c>
      <c r="AP606">
        <v>20.53246248345763</v>
      </c>
      <c r="AQ606">
        <v>24.8369</v>
      </c>
      <c r="AR606">
        <v>0.005435062596180872</v>
      </c>
      <c r="AS606">
        <v>107.1200567102836</v>
      </c>
      <c r="AT606">
        <v>0</v>
      </c>
      <c r="AU606">
        <v>0</v>
      </c>
      <c r="AV606">
        <f>IF(AT606*$H$13&gt;=AX606,1.0,(AX606/(AX606-AT606*$H$13)))</f>
        <v>0</v>
      </c>
      <c r="AW606">
        <f>(AV606-1)*100</f>
        <v>0</v>
      </c>
      <c r="AX606">
        <f>MAX(0,($B$13+$C$13*EG606)/(1+$D$13*EG606)*DZ606/(EB606+273)*$E$13)</f>
        <v>0</v>
      </c>
      <c r="AY606" t="s">
        <v>439</v>
      </c>
      <c r="AZ606" t="s">
        <v>439</v>
      </c>
      <c r="BA606">
        <v>0</v>
      </c>
      <c r="BB606">
        <v>0</v>
      </c>
      <c r="BC606">
        <f>1-BA606/BB606</f>
        <v>0</v>
      </c>
      <c r="BD606">
        <v>0</v>
      </c>
      <c r="BE606" t="s">
        <v>439</v>
      </c>
      <c r="BF606" t="s">
        <v>439</v>
      </c>
      <c r="BG606">
        <v>0</v>
      </c>
      <c r="BH606">
        <v>0</v>
      </c>
      <c r="BI606">
        <f>1-BG606/BH606</f>
        <v>0</v>
      </c>
      <c r="BJ606">
        <v>0.5</v>
      </c>
      <c r="BK606">
        <f>DJ606</f>
        <v>0</v>
      </c>
      <c r="BL606">
        <f>M606</f>
        <v>0</v>
      </c>
      <c r="BM606">
        <f>BI606*BJ606*BK606</f>
        <v>0</v>
      </c>
      <c r="BN606">
        <f>(BL606-BD606)/BK606</f>
        <v>0</v>
      </c>
      <c r="BO606">
        <f>(BB606-BH606)/BH606</f>
        <v>0</v>
      </c>
      <c r="BP606">
        <f>BA606/(BC606+BA606/BH606)</f>
        <v>0</v>
      </c>
      <c r="BQ606" t="s">
        <v>439</v>
      </c>
      <c r="BR606">
        <v>0</v>
      </c>
      <c r="BS606">
        <f>IF(BR606&lt;&gt;0, BR606, BP606)</f>
        <v>0</v>
      </c>
      <c r="BT606">
        <f>1-BS606/BH606</f>
        <v>0</v>
      </c>
      <c r="BU606">
        <f>(BH606-BG606)/(BH606-BS606)</f>
        <v>0</v>
      </c>
      <c r="BV606">
        <f>(BB606-BH606)/(BB606-BS606)</f>
        <v>0</v>
      </c>
      <c r="BW606">
        <f>(BH606-BG606)/(BH606-BA606)</f>
        <v>0</v>
      </c>
      <c r="BX606">
        <f>(BB606-BH606)/(BB606-BA606)</f>
        <v>0</v>
      </c>
      <c r="BY606">
        <f>(BU606*BS606/BG606)</f>
        <v>0</v>
      </c>
      <c r="BZ606">
        <f>(1-BY606)</f>
        <v>0</v>
      </c>
      <c r="DI606">
        <f>$B$11*EH606+$C$11*EI606+$F$11*ET606*(1-EW606)</f>
        <v>0</v>
      </c>
      <c r="DJ606">
        <f>DI606*DK606</f>
        <v>0</v>
      </c>
      <c r="DK606">
        <f>($B$11*$D$9+$C$11*$D$9+$F$11*((FG606+EY606)/MAX(FG606+EY606+FH606, 0.1)*$I$9+FH606/MAX(FG606+EY606+FH606, 0.1)*$J$9))/($B$11+$C$11+$F$11)</f>
        <v>0</v>
      </c>
      <c r="DL606">
        <f>($B$11*$K$9+$C$11*$K$9+$F$11*((FG606+EY606)/MAX(FG606+EY606+FH606, 0.1)*$P$9+FH606/MAX(FG606+EY606+FH606, 0.1)*$Q$9))/($B$11+$C$11+$F$11)</f>
        <v>0</v>
      </c>
      <c r="DM606">
        <v>5.36</v>
      </c>
      <c r="DN606">
        <v>0.5</v>
      </c>
      <c r="DO606" t="s">
        <v>440</v>
      </c>
      <c r="DP606">
        <v>2</v>
      </c>
      <c r="DQ606" t="b">
        <v>1</v>
      </c>
      <c r="DR606">
        <v>1758658791</v>
      </c>
      <c r="DS606">
        <v>257.998037037037</v>
      </c>
      <c r="DT606">
        <v>248.1607037037037</v>
      </c>
      <c r="DU606">
        <v>24.81332962962963</v>
      </c>
      <c r="DV606">
        <v>20.49504444444445</v>
      </c>
      <c r="DW606">
        <v>257.8027407407407</v>
      </c>
      <c r="DX606">
        <v>24.65208148148148</v>
      </c>
      <c r="DY606">
        <v>500.0051111111111</v>
      </c>
      <c r="DZ606">
        <v>90.37326296296297</v>
      </c>
      <c r="EA606">
        <v>0.03081001481481481</v>
      </c>
      <c r="EB606">
        <v>30.93822962962963</v>
      </c>
      <c r="EC606">
        <v>29.99595555555556</v>
      </c>
      <c r="ED606">
        <v>999.9000000000001</v>
      </c>
      <c r="EE606">
        <v>0</v>
      </c>
      <c r="EF606">
        <v>0</v>
      </c>
      <c r="EG606">
        <v>9994.815185185185</v>
      </c>
      <c r="EH606">
        <v>0</v>
      </c>
      <c r="EI606">
        <v>11.635</v>
      </c>
      <c r="EJ606">
        <v>9.837330370370369</v>
      </c>
      <c r="EK606">
        <v>264.5625555555556</v>
      </c>
      <c r="EL606">
        <v>253.352962962963</v>
      </c>
      <c r="EM606">
        <v>4.318283703703703</v>
      </c>
      <c r="EN606">
        <v>248.1607037037037</v>
      </c>
      <c r="EO606">
        <v>20.49504444444445</v>
      </c>
      <c r="EP606">
        <v>2.242461481481481</v>
      </c>
      <c r="EQ606">
        <v>1.852204074074074</v>
      </c>
      <c r="ER606">
        <v>19.26893333333333</v>
      </c>
      <c r="ES606">
        <v>16.23444814814815</v>
      </c>
      <c r="ET606">
        <v>2000.018518518518</v>
      </c>
      <c r="EU606">
        <v>0.9800047777777777</v>
      </c>
      <c r="EV606">
        <v>0.01999548148148149</v>
      </c>
      <c r="EW606">
        <v>0</v>
      </c>
      <c r="EX606">
        <v>841.6650740740741</v>
      </c>
      <c r="EY606">
        <v>5.00097</v>
      </c>
      <c r="EZ606">
        <v>16897.60740740741</v>
      </c>
      <c r="FA606">
        <v>16707.75555555556</v>
      </c>
      <c r="FB606">
        <v>41.625</v>
      </c>
      <c r="FC606">
        <v>42</v>
      </c>
      <c r="FD606">
        <v>41.56199999999999</v>
      </c>
      <c r="FE606">
        <v>41.625</v>
      </c>
      <c r="FF606">
        <v>42.18699999999999</v>
      </c>
      <c r="FG606">
        <v>1955.128518518518</v>
      </c>
      <c r="FH606">
        <v>39.89000000000001</v>
      </c>
      <c r="FI606">
        <v>0</v>
      </c>
      <c r="FJ606">
        <v>1758658800</v>
      </c>
      <c r="FK606">
        <v>0</v>
      </c>
      <c r="FL606">
        <v>841.6621538461538</v>
      </c>
      <c r="FM606">
        <v>11.36061538163732</v>
      </c>
      <c r="FN606">
        <v>208.0068373721101</v>
      </c>
      <c r="FO606">
        <v>16898.11538461538</v>
      </c>
      <c r="FP606">
        <v>15</v>
      </c>
      <c r="FQ606">
        <v>0</v>
      </c>
      <c r="FR606" t="s">
        <v>441</v>
      </c>
      <c r="FS606">
        <v>1747247426.5</v>
      </c>
      <c r="FT606">
        <v>1747247420.5</v>
      </c>
      <c r="FU606">
        <v>0</v>
      </c>
      <c r="FV606">
        <v>1.027</v>
      </c>
      <c r="FW606">
        <v>0.031</v>
      </c>
      <c r="FX606">
        <v>0.02</v>
      </c>
      <c r="FY606">
        <v>0.05</v>
      </c>
      <c r="FZ606">
        <v>420</v>
      </c>
      <c r="GA606">
        <v>16</v>
      </c>
      <c r="GB606">
        <v>0.01</v>
      </c>
      <c r="GC606">
        <v>0.1</v>
      </c>
      <c r="GD606">
        <v>9.235491219512195</v>
      </c>
      <c r="GE606">
        <v>9.607859581881534</v>
      </c>
      <c r="GF606">
        <v>0.9969460431865619</v>
      </c>
      <c r="GG606">
        <v>0</v>
      </c>
      <c r="GH606">
        <v>840.9764705882353</v>
      </c>
      <c r="GI606">
        <v>10.32889229824099</v>
      </c>
      <c r="GJ606">
        <v>1.053288302951735</v>
      </c>
      <c r="GK606">
        <v>-1</v>
      </c>
      <c r="GL606">
        <v>4.307046341463415</v>
      </c>
      <c r="GM606">
        <v>0.1928688501742107</v>
      </c>
      <c r="GN606">
        <v>0.02987500707264721</v>
      </c>
      <c r="GO606">
        <v>0</v>
      </c>
      <c r="GP606">
        <v>0</v>
      </c>
      <c r="GQ606">
        <v>2</v>
      </c>
      <c r="GR606" t="s">
        <v>482</v>
      </c>
      <c r="GS606">
        <v>3.13557</v>
      </c>
      <c r="GT606">
        <v>2.69126</v>
      </c>
      <c r="GU606">
        <v>0.0583499</v>
      </c>
      <c r="GV606">
        <v>0.0553748</v>
      </c>
      <c r="GW606">
        <v>0.108566</v>
      </c>
      <c r="GX606">
        <v>0.09404750000000001</v>
      </c>
      <c r="GY606">
        <v>29885.3</v>
      </c>
      <c r="GZ606">
        <v>30040.3</v>
      </c>
      <c r="HA606">
        <v>29507.7</v>
      </c>
      <c r="HB606">
        <v>29391.8</v>
      </c>
      <c r="HC606">
        <v>34750.9</v>
      </c>
      <c r="HD606">
        <v>35274.6</v>
      </c>
      <c r="HE606">
        <v>41521.2</v>
      </c>
      <c r="HF606">
        <v>41762</v>
      </c>
      <c r="HG606">
        <v>1.9171</v>
      </c>
      <c r="HH606">
        <v>1.8572</v>
      </c>
      <c r="HI606">
        <v>0.08300689999999999</v>
      </c>
      <c r="HJ606">
        <v>0</v>
      </c>
      <c r="HK606">
        <v>28.6457</v>
      </c>
      <c r="HL606">
        <v>999.9</v>
      </c>
      <c r="HM606">
        <v>52.2</v>
      </c>
      <c r="HN606">
        <v>31.6</v>
      </c>
      <c r="HO606">
        <v>26.9629</v>
      </c>
      <c r="HP606">
        <v>61.9755</v>
      </c>
      <c r="HQ606">
        <v>25.653</v>
      </c>
      <c r="HR606">
        <v>1</v>
      </c>
      <c r="HS606">
        <v>0.142609</v>
      </c>
      <c r="HT606">
        <v>-0.814273</v>
      </c>
      <c r="HU606">
        <v>20.3366</v>
      </c>
      <c r="HV606">
        <v>5.21609</v>
      </c>
      <c r="HW606">
        <v>12.0144</v>
      </c>
      <c r="HX606">
        <v>4.98835</v>
      </c>
      <c r="HY606">
        <v>3.28755</v>
      </c>
      <c r="HZ606">
        <v>9999</v>
      </c>
      <c r="IA606">
        <v>9999</v>
      </c>
      <c r="IB606">
        <v>9999</v>
      </c>
      <c r="IC606">
        <v>999.9</v>
      </c>
      <c r="ID606">
        <v>1.86764</v>
      </c>
      <c r="IE606">
        <v>1.86674</v>
      </c>
      <c r="IF606">
        <v>1.86604</v>
      </c>
      <c r="IG606">
        <v>1.866</v>
      </c>
      <c r="IH606">
        <v>1.86783</v>
      </c>
      <c r="II606">
        <v>1.87027</v>
      </c>
      <c r="IJ606">
        <v>1.86895</v>
      </c>
      <c r="IK606">
        <v>1.87042</v>
      </c>
      <c r="IL606">
        <v>0</v>
      </c>
      <c r="IM606">
        <v>0</v>
      </c>
      <c r="IN606">
        <v>0</v>
      </c>
      <c r="IO606">
        <v>0</v>
      </c>
      <c r="IP606" t="s">
        <v>443</v>
      </c>
      <c r="IQ606" t="s">
        <v>444</v>
      </c>
      <c r="IR606" t="s">
        <v>445</v>
      </c>
      <c r="IS606" t="s">
        <v>445</v>
      </c>
      <c r="IT606" t="s">
        <v>445</v>
      </c>
      <c r="IU606" t="s">
        <v>445</v>
      </c>
      <c r="IV606">
        <v>0</v>
      </c>
      <c r="IW606">
        <v>100</v>
      </c>
      <c r="IX606">
        <v>100</v>
      </c>
      <c r="IY606">
        <v>0.194</v>
      </c>
      <c r="IZ606">
        <v>0.1616</v>
      </c>
      <c r="JA606">
        <v>0.1520806729546384</v>
      </c>
      <c r="JB606">
        <v>0.0003178419753343253</v>
      </c>
      <c r="JC606">
        <v>-6.012475575984678E-07</v>
      </c>
      <c r="JD606">
        <v>7.594320938325871E-11</v>
      </c>
      <c r="JE606">
        <v>-0.06537213769188976</v>
      </c>
      <c r="JF606">
        <v>-0.002779077146552394</v>
      </c>
      <c r="JG606">
        <v>0.0007843295920201409</v>
      </c>
      <c r="JH606">
        <v>-1.211717912536145E-05</v>
      </c>
      <c r="JI606">
        <v>4</v>
      </c>
      <c r="JJ606">
        <v>2338</v>
      </c>
      <c r="JK606">
        <v>1</v>
      </c>
      <c r="JL606">
        <v>27</v>
      </c>
      <c r="JM606">
        <v>190189.5</v>
      </c>
      <c r="JN606">
        <v>190189.6</v>
      </c>
      <c r="JO606">
        <v>0.598145</v>
      </c>
      <c r="JP606">
        <v>2.29858</v>
      </c>
      <c r="JQ606">
        <v>1.39771</v>
      </c>
      <c r="JR606">
        <v>2.34985</v>
      </c>
      <c r="JS606">
        <v>1.49536</v>
      </c>
      <c r="JT606">
        <v>2.69897</v>
      </c>
      <c r="JU606">
        <v>37.0032</v>
      </c>
      <c r="JV606">
        <v>24.07</v>
      </c>
      <c r="JW606">
        <v>18</v>
      </c>
      <c r="JX606">
        <v>491.744</v>
      </c>
      <c r="JY606">
        <v>443.816</v>
      </c>
      <c r="JZ606">
        <v>29.6937</v>
      </c>
      <c r="KA606">
        <v>29.4716</v>
      </c>
      <c r="KB606">
        <v>29.9998</v>
      </c>
      <c r="KC606">
        <v>29.3191</v>
      </c>
      <c r="KD606">
        <v>29.2471</v>
      </c>
      <c r="KE606">
        <v>11.918</v>
      </c>
      <c r="KF606">
        <v>29.3776</v>
      </c>
      <c r="KG606">
        <v>66.8789</v>
      </c>
      <c r="KH606">
        <v>29.6943</v>
      </c>
      <c r="KI606">
        <v>199.499</v>
      </c>
      <c r="KJ606">
        <v>20.5467</v>
      </c>
      <c r="KK606">
        <v>100.846</v>
      </c>
      <c r="KL606">
        <v>100.419</v>
      </c>
    </row>
    <row r="607" spans="1:298">
      <c r="A607">
        <v>591</v>
      </c>
      <c r="B607">
        <v>1758658803.5</v>
      </c>
      <c r="C607">
        <v>17177.5</v>
      </c>
      <c r="D607" t="s">
        <v>1631</v>
      </c>
      <c r="E607" t="s">
        <v>1632</v>
      </c>
      <c r="F607">
        <v>5</v>
      </c>
      <c r="G607" t="s">
        <v>1412</v>
      </c>
      <c r="H607" t="s">
        <v>437</v>
      </c>
      <c r="I607" t="s">
        <v>438</v>
      </c>
      <c r="J607">
        <v>1758658795.714286</v>
      </c>
      <c r="K607">
        <f>(L607)/1000</f>
        <v>0</v>
      </c>
      <c r="L607">
        <f>IF(DQ607, AO607, AI607)</f>
        <v>0</v>
      </c>
      <c r="M607">
        <f>IF(DQ607, AJ607, AH607)</f>
        <v>0</v>
      </c>
      <c r="N607">
        <f>DS607 - IF(AV607&gt;1, M607*DM607*100.0/(AX607), 0)</f>
        <v>0</v>
      </c>
      <c r="O607">
        <f>((U607-K607/2)*N607-M607)/(U607+K607/2)</f>
        <v>0</v>
      </c>
      <c r="P607">
        <f>O607*(DZ607+EA607)/1000.0</f>
        <v>0</v>
      </c>
      <c r="Q607">
        <f>(DS607 - IF(AV607&gt;1, M607*DM607*100.0/(AX607), 0))*(DZ607+EA607)/1000.0</f>
        <v>0</v>
      </c>
      <c r="R607">
        <f>2.0/((1/T607-1/S607)+SIGN(T607)*SQRT((1/T607-1/S607)*(1/T607-1/S607) + 4*DN607/((DN607+1)*(DN607+1))*(2*1/T607*1/S607-1/S607*1/S607)))</f>
        <v>0</v>
      </c>
      <c r="S607">
        <f>IF(LEFT(DO607,1)&lt;&gt;"0",IF(LEFT(DO607,1)="1",3.0,DP607),$D$5+$E$5*(EG607*DZ607/($K$5*1000))+$F$5*(EG607*DZ607/($K$5*1000))*MAX(MIN(DM607,$J$5),$I$5)*MAX(MIN(DM607,$J$5),$I$5)+$G$5*MAX(MIN(DM607,$J$5),$I$5)*(EG607*DZ607/($K$5*1000))+$H$5*(EG607*DZ607/($K$5*1000))*(EG607*DZ607/($K$5*1000)))</f>
        <v>0</v>
      </c>
      <c r="T607">
        <f>K607*(1000-(1000*0.61365*exp(17.502*X607/(240.97+X607))/(DZ607+EA607)+DU607)/2)/(1000*0.61365*exp(17.502*X607/(240.97+X607))/(DZ607+EA607)-DU607)</f>
        <v>0</v>
      </c>
      <c r="U607">
        <f>1/((DN607+1)/(R607/1.6)+1/(S607/1.37)) + DN607/((DN607+1)/(R607/1.6) + DN607/(S607/1.37))</f>
        <v>0</v>
      </c>
      <c r="V607">
        <f>(DI607*DL607)</f>
        <v>0</v>
      </c>
      <c r="W607">
        <f>(EB607+(V607+2*0.95*5.67E-8*(((EB607+$B$7)+273)^4-(EB607+273)^4)-44100*K607)/(1.84*29.3*S607+8*0.95*5.67E-8*(EB607+273)^3))</f>
        <v>0</v>
      </c>
      <c r="X607">
        <f>($C$7*EC607+$D$7*ED607+$E$7*W607)</f>
        <v>0</v>
      </c>
      <c r="Y607">
        <f>0.61365*exp(17.502*X607/(240.97+X607))</f>
        <v>0</v>
      </c>
      <c r="Z607">
        <f>(AA607/AB607*100)</f>
        <v>0</v>
      </c>
      <c r="AA607">
        <f>DU607*(DZ607+EA607)/1000</f>
        <v>0</v>
      </c>
      <c r="AB607">
        <f>0.61365*exp(17.502*EB607/(240.97+EB607))</f>
        <v>0</v>
      </c>
      <c r="AC607">
        <f>(Y607-DU607*(DZ607+EA607)/1000)</f>
        <v>0</v>
      </c>
      <c r="AD607">
        <f>(-K607*44100)</f>
        <v>0</v>
      </c>
      <c r="AE607">
        <f>2*29.3*S607*0.92*(EB607-X607)</f>
        <v>0</v>
      </c>
      <c r="AF607">
        <f>2*0.95*5.67E-8*(((EB607+$B$7)+273)^4-(X607+273)^4)</f>
        <v>0</v>
      </c>
      <c r="AG607">
        <f>V607+AF607+AD607+AE607</f>
        <v>0</v>
      </c>
      <c r="AH607">
        <f>DY607*AV607*(DT607-DS607*(1000-AV607*DV607)/(1000-AV607*DU607))/(100*DM607)</f>
        <v>0</v>
      </c>
      <c r="AI607">
        <f>1000*DY607*AV607*(DU607-DV607)/(100*DM607*(1000-AV607*DU607))</f>
        <v>0</v>
      </c>
      <c r="AJ607">
        <f>(AK607 - AL607 - DZ607*1E3/(8.314*(EB607+273.15)) * AN607/DY607 * AM607) * DY607/(100*DM607) * (1000 - DV607)/1000</f>
        <v>0</v>
      </c>
      <c r="AK607">
        <v>221.5560711959736</v>
      </c>
      <c r="AL607">
        <v>226.3970606060605</v>
      </c>
      <c r="AM607">
        <v>-3.205957220481188</v>
      </c>
      <c r="AN607">
        <v>64.96119101993769</v>
      </c>
      <c r="AO607">
        <f>(AQ607 - AP607 + DZ607*1E3/(8.314*(EB607+273.15)) * AS607/DY607 * AR607) * DY607/(100*DM607) * 1000/(1000 - AQ607)</f>
        <v>0</v>
      </c>
      <c r="AP607">
        <v>20.59472896202155</v>
      </c>
      <c r="AQ607">
        <v>24.88826666666667</v>
      </c>
      <c r="AR607">
        <v>0.01007840432809197</v>
      </c>
      <c r="AS607">
        <v>107.1200567102836</v>
      </c>
      <c r="AT607">
        <v>0</v>
      </c>
      <c r="AU607">
        <v>0</v>
      </c>
      <c r="AV607">
        <f>IF(AT607*$H$13&gt;=AX607,1.0,(AX607/(AX607-AT607*$H$13)))</f>
        <v>0</v>
      </c>
      <c r="AW607">
        <f>(AV607-1)*100</f>
        <v>0</v>
      </c>
      <c r="AX607">
        <f>MAX(0,($B$13+$C$13*EG607)/(1+$D$13*EG607)*DZ607/(EB607+273)*$E$13)</f>
        <v>0</v>
      </c>
      <c r="AY607" t="s">
        <v>439</v>
      </c>
      <c r="AZ607" t="s">
        <v>439</v>
      </c>
      <c r="BA607">
        <v>0</v>
      </c>
      <c r="BB607">
        <v>0</v>
      </c>
      <c r="BC607">
        <f>1-BA607/BB607</f>
        <v>0</v>
      </c>
      <c r="BD607">
        <v>0</v>
      </c>
      <c r="BE607" t="s">
        <v>439</v>
      </c>
      <c r="BF607" t="s">
        <v>439</v>
      </c>
      <c r="BG607">
        <v>0</v>
      </c>
      <c r="BH607">
        <v>0</v>
      </c>
      <c r="BI607">
        <f>1-BG607/BH607</f>
        <v>0</v>
      </c>
      <c r="BJ607">
        <v>0.5</v>
      </c>
      <c r="BK607">
        <f>DJ607</f>
        <v>0</v>
      </c>
      <c r="BL607">
        <f>M607</f>
        <v>0</v>
      </c>
      <c r="BM607">
        <f>BI607*BJ607*BK607</f>
        <v>0</v>
      </c>
      <c r="BN607">
        <f>(BL607-BD607)/BK607</f>
        <v>0</v>
      </c>
      <c r="BO607">
        <f>(BB607-BH607)/BH607</f>
        <v>0</v>
      </c>
      <c r="BP607">
        <f>BA607/(BC607+BA607/BH607)</f>
        <v>0</v>
      </c>
      <c r="BQ607" t="s">
        <v>439</v>
      </c>
      <c r="BR607">
        <v>0</v>
      </c>
      <c r="BS607">
        <f>IF(BR607&lt;&gt;0, BR607, BP607)</f>
        <v>0</v>
      </c>
      <c r="BT607">
        <f>1-BS607/BH607</f>
        <v>0</v>
      </c>
      <c r="BU607">
        <f>(BH607-BG607)/(BH607-BS607)</f>
        <v>0</v>
      </c>
      <c r="BV607">
        <f>(BB607-BH607)/(BB607-BS607)</f>
        <v>0</v>
      </c>
      <c r="BW607">
        <f>(BH607-BG607)/(BH607-BA607)</f>
        <v>0</v>
      </c>
      <c r="BX607">
        <f>(BB607-BH607)/(BB607-BA607)</f>
        <v>0</v>
      </c>
      <c r="BY607">
        <f>(BU607*BS607/BG607)</f>
        <v>0</v>
      </c>
      <c r="BZ607">
        <f>(1-BY607)</f>
        <v>0</v>
      </c>
      <c r="DI607">
        <f>$B$11*EH607+$C$11*EI607+$F$11*ET607*(1-EW607)</f>
        <v>0</v>
      </c>
      <c r="DJ607">
        <f>DI607*DK607</f>
        <v>0</v>
      </c>
      <c r="DK607">
        <f>($B$11*$D$9+$C$11*$D$9+$F$11*((FG607+EY607)/MAX(FG607+EY607+FH607, 0.1)*$I$9+FH607/MAX(FG607+EY607+FH607, 0.1)*$J$9))/($B$11+$C$11+$F$11)</f>
        <v>0</v>
      </c>
      <c r="DL607">
        <f>($B$11*$K$9+$C$11*$K$9+$F$11*((FG607+EY607)/MAX(FG607+EY607+FH607, 0.1)*$P$9+FH607/MAX(FG607+EY607+FH607, 0.1)*$Q$9))/($B$11+$C$11+$F$11)</f>
        <v>0</v>
      </c>
      <c r="DM607">
        <v>5.36</v>
      </c>
      <c r="DN607">
        <v>0.5</v>
      </c>
      <c r="DO607" t="s">
        <v>440</v>
      </c>
      <c r="DP607">
        <v>2</v>
      </c>
      <c r="DQ607" t="b">
        <v>1</v>
      </c>
      <c r="DR607">
        <v>1758658795.714286</v>
      </c>
      <c r="DS607">
        <v>243.4536071428572</v>
      </c>
      <c r="DT607">
        <v>232.6112142857143</v>
      </c>
      <c r="DU607">
        <v>24.83400714285714</v>
      </c>
      <c r="DV607">
        <v>20.5268</v>
      </c>
      <c r="DW607">
        <v>243.2588214285715</v>
      </c>
      <c r="DX607">
        <v>24.67247857142857</v>
      </c>
      <c r="DY607">
        <v>499.9966785714286</v>
      </c>
      <c r="DZ607">
        <v>90.37298571428572</v>
      </c>
      <c r="EA607">
        <v>0.03082156785714285</v>
      </c>
      <c r="EB607">
        <v>30.93990357142857</v>
      </c>
      <c r="EC607">
        <v>29.99699285714286</v>
      </c>
      <c r="ED607">
        <v>999.9000000000002</v>
      </c>
      <c r="EE607">
        <v>0</v>
      </c>
      <c r="EF607">
        <v>0</v>
      </c>
      <c r="EG607">
        <v>9997.738571428574</v>
      </c>
      <c r="EH607">
        <v>0</v>
      </c>
      <c r="EI607">
        <v>11.635</v>
      </c>
      <c r="EJ607">
        <v>10.84242571428571</v>
      </c>
      <c r="EK607">
        <v>249.6530714285714</v>
      </c>
      <c r="EL607">
        <v>237.48525</v>
      </c>
      <c r="EM607">
        <v>4.307206428571429</v>
      </c>
      <c r="EN607">
        <v>232.6112142857143</v>
      </c>
      <c r="EO607">
        <v>20.5268</v>
      </c>
      <c r="EP607">
        <v>2.244323571428572</v>
      </c>
      <c r="EQ607">
        <v>1.855067857142857</v>
      </c>
      <c r="ER607">
        <v>19.28226071428571</v>
      </c>
      <c r="ES607">
        <v>16.25865357142857</v>
      </c>
      <c r="ET607">
        <v>1999.997857142857</v>
      </c>
      <c r="EU607">
        <v>0.9800044999999999</v>
      </c>
      <c r="EV607">
        <v>0.01999574285714286</v>
      </c>
      <c r="EW607">
        <v>0</v>
      </c>
      <c r="EX607">
        <v>842.5839999999999</v>
      </c>
      <c r="EY607">
        <v>5.00097</v>
      </c>
      <c r="EZ607">
        <v>16914.71428571428</v>
      </c>
      <c r="FA607">
        <v>16707.58214285714</v>
      </c>
      <c r="FB607">
        <v>41.625</v>
      </c>
      <c r="FC607">
        <v>42</v>
      </c>
      <c r="FD607">
        <v>41.56199999999999</v>
      </c>
      <c r="FE607">
        <v>41.625</v>
      </c>
      <c r="FF607">
        <v>42.18699999999999</v>
      </c>
      <c r="FG607">
        <v>1955.107857142857</v>
      </c>
      <c r="FH607">
        <v>39.89000000000001</v>
      </c>
      <c r="FI607">
        <v>0</v>
      </c>
      <c r="FJ607">
        <v>1758658804.8</v>
      </c>
      <c r="FK607">
        <v>0</v>
      </c>
      <c r="FL607">
        <v>842.6075000000001</v>
      </c>
      <c r="FM607">
        <v>12.41623933673185</v>
      </c>
      <c r="FN607">
        <v>232.5504275206388</v>
      </c>
      <c r="FO607">
        <v>16915.68846153846</v>
      </c>
      <c r="FP607">
        <v>15</v>
      </c>
      <c r="FQ607">
        <v>0</v>
      </c>
      <c r="FR607" t="s">
        <v>441</v>
      </c>
      <c r="FS607">
        <v>1747247426.5</v>
      </c>
      <c r="FT607">
        <v>1747247420.5</v>
      </c>
      <c r="FU607">
        <v>0</v>
      </c>
      <c r="FV607">
        <v>1.027</v>
      </c>
      <c r="FW607">
        <v>0.031</v>
      </c>
      <c r="FX607">
        <v>0.02</v>
      </c>
      <c r="FY607">
        <v>0.05</v>
      </c>
      <c r="FZ607">
        <v>420</v>
      </c>
      <c r="GA607">
        <v>16</v>
      </c>
      <c r="GB607">
        <v>0.01</v>
      </c>
      <c r="GC607">
        <v>0.1</v>
      </c>
      <c r="GD607">
        <v>10.2541587804878</v>
      </c>
      <c r="GE607">
        <v>12.81404634146342</v>
      </c>
      <c r="GF607">
        <v>1.265407838399889</v>
      </c>
      <c r="GG607">
        <v>0</v>
      </c>
      <c r="GH607">
        <v>842.0527058823529</v>
      </c>
      <c r="GI607">
        <v>11.54783805910077</v>
      </c>
      <c r="GJ607">
        <v>1.171951678621701</v>
      </c>
      <c r="GK607">
        <v>-1</v>
      </c>
      <c r="GL607">
        <v>4.30676756097561</v>
      </c>
      <c r="GM607">
        <v>-0.1362142160278822</v>
      </c>
      <c r="GN607">
        <v>0.03018999614478106</v>
      </c>
      <c r="GO607">
        <v>0</v>
      </c>
      <c r="GP607">
        <v>0</v>
      </c>
      <c r="GQ607">
        <v>2</v>
      </c>
      <c r="GR607" t="s">
        <v>482</v>
      </c>
      <c r="GS607">
        <v>3.13567</v>
      </c>
      <c r="GT607">
        <v>2.69103</v>
      </c>
      <c r="GU607">
        <v>0.0549324</v>
      </c>
      <c r="GV607">
        <v>0.0517459</v>
      </c>
      <c r="GW607">
        <v>0.108715</v>
      </c>
      <c r="GX607">
        <v>0.0941013</v>
      </c>
      <c r="GY607">
        <v>29993.3</v>
      </c>
      <c r="GZ607">
        <v>30156.4</v>
      </c>
      <c r="HA607">
        <v>29507.3</v>
      </c>
      <c r="HB607">
        <v>29392.5</v>
      </c>
      <c r="HC607">
        <v>34744.4</v>
      </c>
      <c r="HD607">
        <v>35272.9</v>
      </c>
      <c r="HE607">
        <v>41520.6</v>
      </c>
      <c r="HF607">
        <v>41762.7</v>
      </c>
      <c r="HG607">
        <v>1.91702</v>
      </c>
      <c r="HH607">
        <v>1.85737</v>
      </c>
      <c r="HI607">
        <v>0.0832379</v>
      </c>
      <c r="HJ607">
        <v>0</v>
      </c>
      <c r="HK607">
        <v>28.6421</v>
      </c>
      <c r="HL607">
        <v>999.9</v>
      </c>
      <c r="HM607">
        <v>52.2</v>
      </c>
      <c r="HN607">
        <v>31.6</v>
      </c>
      <c r="HO607">
        <v>26.9634</v>
      </c>
      <c r="HP607">
        <v>61.7155</v>
      </c>
      <c r="HQ607">
        <v>25.7051</v>
      </c>
      <c r="HR607">
        <v>1</v>
      </c>
      <c r="HS607">
        <v>0.142429</v>
      </c>
      <c r="HT607">
        <v>0.271743</v>
      </c>
      <c r="HU607">
        <v>20.3374</v>
      </c>
      <c r="HV607">
        <v>5.21639</v>
      </c>
      <c r="HW607">
        <v>12.014</v>
      </c>
      <c r="HX607">
        <v>4.9887</v>
      </c>
      <c r="HY607">
        <v>3.2877</v>
      </c>
      <c r="HZ607">
        <v>9999</v>
      </c>
      <c r="IA607">
        <v>9999</v>
      </c>
      <c r="IB607">
        <v>9999</v>
      </c>
      <c r="IC607">
        <v>999.9</v>
      </c>
      <c r="ID607">
        <v>1.8676</v>
      </c>
      <c r="IE607">
        <v>1.86674</v>
      </c>
      <c r="IF607">
        <v>1.86604</v>
      </c>
      <c r="IG607">
        <v>1.866</v>
      </c>
      <c r="IH607">
        <v>1.86785</v>
      </c>
      <c r="II607">
        <v>1.87027</v>
      </c>
      <c r="IJ607">
        <v>1.86893</v>
      </c>
      <c r="IK607">
        <v>1.87043</v>
      </c>
      <c r="IL607">
        <v>0</v>
      </c>
      <c r="IM607">
        <v>0</v>
      </c>
      <c r="IN607">
        <v>0</v>
      </c>
      <c r="IO607">
        <v>0</v>
      </c>
      <c r="IP607" t="s">
        <v>443</v>
      </c>
      <c r="IQ607" t="s">
        <v>444</v>
      </c>
      <c r="IR607" t="s">
        <v>445</v>
      </c>
      <c r="IS607" t="s">
        <v>445</v>
      </c>
      <c r="IT607" t="s">
        <v>445</v>
      </c>
      <c r="IU607" t="s">
        <v>445</v>
      </c>
      <c r="IV607">
        <v>0</v>
      </c>
      <c r="IW607">
        <v>100</v>
      </c>
      <c r="IX607">
        <v>100</v>
      </c>
      <c r="IY607">
        <v>0.193</v>
      </c>
      <c r="IZ607">
        <v>0.1623</v>
      </c>
      <c r="JA607">
        <v>0.1520806729546384</v>
      </c>
      <c r="JB607">
        <v>0.0003178419753343253</v>
      </c>
      <c r="JC607">
        <v>-6.012475575984678E-07</v>
      </c>
      <c r="JD607">
        <v>7.594320938325871E-11</v>
      </c>
      <c r="JE607">
        <v>-0.06537213769188976</v>
      </c>
      <c r="JF607">
        <v>-0.002779077146552394</v>
      </c>
      <c r="JG607">
        <v>0.0007843295920201409</v>
      </c>
      <c r="JH607">
        <v>-1.211717912536145E-05</v>
      </c>
      <c r="JI607">
        <v>4</v>
      </c>
      <c r="JJ607">
        <v>2338</v>
      </c>
      <c r="JK607">
        <v>1</v>
      </c>
      <c r="JL607">
        <v>27</v>
      </c>
      <c r="JM607">
        <v>190189.6</v>
      </c>
      <c r="JN607">
        <v>190189.7</v>
      </c>
      <c r="JO607">
        <v>0.563965</v>
      </c>
      <c r="JP607">
        <v>2.30591</v>
      </c>
      <c r="JQ607">
        <v>1.39771</v>
      </c>
      <c r="JR607">
        <v>2.34619</v>
      </c>
      <c r="JS607">
        <v>1.49536</v>
      </c>
      <c r="JT607">
        <v>2.69653</v>
      </c>
      <c r="JU607">
        <v>37.0032</v>
      </c>
      <c r="JV607">
        <v>24.0612</v>
      </c>
      <c r="JW607">
        <v>18</v>
      </c>
      <c r="JX607">
        <v>491.68</v>
      </c>
      <c r="JY607">
        <v>443.906</v>
      </c>
      <c r="JZ607">
        <v>29.5669</v>
      </c>
      <c r="KA607">
        <v>29.4685</v>
      </c>
      <c r="KB607">
        <v>30</v>
      </c>
      <c r="KC607">
        <v>29.3171</v>
      </c>
      <c r="KD607">
        <v>29.2446</v>
      </c>
      <c r="KE607">
        <v>11.2346</v>
      </c>
      <c r="KF607">
        <v>29.3776</v>
      </c>
      <c r="KG607">
        <v>66.5016</v>
      </c>
      <c r="KH607">
        <v>29.4234</v>
      </c>
      <c r="KI607">
        <v>179.463</v>
      </c>
      <c r="KJ607">
        <v>20.5398</v>
      </c>
      <c r="KK607">
        <v>100.845</v>
      </c>
      <c r="KL607">
        <v>100.421</v>
      </c>
    </row>
    <row r="608" spans="1:298">
      <c r="A608">
        <v>592</v>
      </c>
      <c r="B608">
        <v>1758658808</v>
      </c>
      <c r="C608">
        <v>17182</v>
      </c>
      <c r="D608" t="s">
        <v>1633</v>
      </c>
      <c r="E608" t="s">
        <v>1634</v>
      </c>
      <c r="F608">
        <v>5</v>
      </c>
      <c r="G608" t="s">
        <v>1412</v>
      </c>
      <c r="H608" t="s">
        <v>437</v>
      </c>
      <c r="I608" t="s">
        <v>438</v>
      </c>
      <c r="J608">
        <v>1758658800.160714</v>
      </c>
      <c r="K608">
        <f>(L608)/1000</f>
        <v>0</v>
      </c>
      <c r="L608">
        <f>IF(DQ608, AO608, AI608)</f>
        <v>0</v>
      </c>
      <c r="M608">
        <f>IF(DQ608, AJ608, AH608)</f>
        <v>0</v>
      </c>
      <c r="N608">
        <f>DS608 - IF(AV608&gt;1, M608*DM608*100.0/(AX608), 0)</f>
        <v>0</v>
      </c>
      <c r="O608">
        <f>((U608-K608/2)*N608-M608)/(U608+K608/2)</f>
        <v>0</v>
      </c>
      <c r="P608">
        <f>O608*(DZ608+EA608)/1000.0</f>
        <v>0</v>
      </c>
      <c r="Q608">
        <f>(DS608 - IF(AV608&gt;1, M608*DM608*100.0/(AX608), 0))*(DZ608+EA608)/1000.0</f>
        <v>0</v>
      </c>
      <c r="R608">
        <f>2.0/((1/T608-1/S608)+SIGN(T608)*SQRT((1/T608-1/S608)*(1/T608-1/S608) + 4*DN608/((DN608+1)*(DN608+1))*(2*1/T608*1/S608-1/S608*1/S608)))</f>
        <v>0</v>
      </c>
      <c r="S608">
        <f>IF(LEFT(DO608,1)&lt;&gt;"0",IF(LEFT(DO608,1)="1",3.0,DP608),$D$5+$E$5*(EG608*DZ608/($K$5*1000))+$F$5*(EG608*DZ608/($K$5*1000))*MAX(MIN(DM608,$J$5),$I$5)*MAX(MIN(DM608,$J$5),$I$5)+$G$5*MAX(MIN(DM608,$J$5),$I$5)*(EG608*DZ608/($K$5*1000))+$H$5*(EG608*DZ608/($K$5*1000))*(EG608*DZ608/($K$5*1000)))</f>
        <v>0</v>
      </c>
      <c r="T608">
        <f>K608*(1000-(1000*0.61365*exp(17.502*X608/(240.97+X608))/(DZ608+EA608)+DU608)/2)/(1000*0.61365*exp(17.502*X608/(240.97+X608))/(DZ608+EA608)-DU608)</f>
        <v>0</v>
      </c>
      <c r="U608">
        <f>1/((DN608+1)/(R608/1.6)+1/(S608/1.37)) + DN608/((DN608+1)/(R608/1.6) + DN608/(S608/1.37))</f>
        <v>0</v>
      </c>
      <c r="V608">
        <f>(DI608*DL608)</f>
        <v>0</v>
      </c>
      <c r="W608">
        <f>(EB608+(V608+2*0.95*5.67E-8*(((EB608+$B$7)+273)^4-(EB608+273)^4)-44100*K608)/(1.84*29.3*S608+8*0.95*5.67E-8*(EB608+273)^3))</f>
        <v>0</v>
      </c>
      <c r="X608">
        <f>($C$7*EC608+$D$7*ED608+$E$7*W608)</f>
        <v>0</v>
      </c>
      <c r="Y608">
        <f>0.61365*exp(17.502*X608/(240.97+X608))</f>
        <v>0</v>
      </c>
      <c r="Z608">
        <f>(AA608/AB608*100)</f>
        <v>0</v>
      </c>
      <c r="AA608">
        <f>DU608*(DZ608+EA608)/1000</f>
        <v>0</v>
      </c>
      <c r="AB608">
        <f>0.61365*exp(17.502*EB608/(240.97+EB608))</f>
        <v>0</v>
      </c>
      <c r="AC608">
        <f>(Y608-DU608*(DZ608+EA608)/1000)</f>
        <v>0</v>
      </c>
      <c r="AD608">
        <f>(-K608*44100)</f>
        <v>0</v>
      </c>
      <c r="AE608">
        <f>2*29.3*S608*0.92*(EB608-X608)</f>
        <v>0</v>
      </c>
      <c r="AF608">
        <f>2*0.95*5.67E-8*(((EB608+$B$7)+273)^4-(X608+273)^4)</f>
        <v>0</v>
      </c>
      <c r="AG608">
        <f>V608+AF608+AD608+AE608</f>
        <v>0</v>
      </c>
      <c r="AH608">
        <f>DY608*AV608*(DT608-DS608*(1000-AV608*DV608)/(1000-AV608*DU608))/(100*DM608)</f>
        <v>0</v>
      </c>
      <c r="AI608">
        <f>1000*DY608*AV608*(DU608-DV608)/(100*DM608*(1000-AV608*DU608))</f>
        <v>0</v>
      </c>
      <c r="AJ608">
        <f>(AK608 - AL608 - DZ608*1E3/(8.314*(EB608+273.15)) * AN608/DY608 * AM608) * DY608/(100*DM608) * (1000 - DV608)/1000</f>
        <v>0</v>
      </c>
      <c r="AK608">
        <v>206.3591765416693</v>
      </c>
      <c r="AL608">
        <v>211.9210060606061</v>
      </c>
      <c r="AM608">
        <v>-3.210195857684785</v>
      </c>
      <c r="AN608">
        <v>64.96119101993769</v>
      </c>
      <c r="AO608">
        <f>(AQ608 - AP608 + DZ608*1E3/(8.314*(EB608+273.15)) * AS608/DY608 * AR608) * DY608/(100*DM608) * 1000/(1000 - AQ608)</f>
        <v>0</v>
      </c>
      <c r="AP608">
        <v>20.59737776416291</v>
      </c>
      <c r="AQ608">
        <v>24.91688909090908</v>
      </c>
      <c r="AR608">
        <v>0.006029969798271855</v>
      </c>
      <c r="AS608">
        <v>107.1200567102836</v>
      </c>
      <c r="AT608">
        <v>0</v>
      </c>
      <c r="AU608">
        <v>0</v>
      </c>
      <c r="AV608">
        <f>IF(AT608*$H$13&gt;=AX608,1.0,(AX608/(AX608-AT608*$H$13)))</f>
        <v>0</v>
      </c>
      <c r="AW608">
        <f>(AV608-1)*100</f>
        <v>0</v>
      </c>
      <c r="AX608">
        <f>MAX(0,($B$13+$C$13*EG608)/(1+$D$13*EG608)*DZ608/(EB608+273)*$E$13)</f>
        <v>0</v>
      </c>
      <c r="AY608" t="s">
        <v>439</v>
      </c>
      <c r="AZ608" t="s">
        <v>439</v>
      </c>
      <c r="BA608">
        <v>0</v>
      </c>
      <c r="BB608">
        <v>0</v>
      </c>
      <c r="BC608">
        <f>1-BA608/BB608</f>
        <v>0</v>
      </c>
      <c r="BD608">
        <v>0</v>
      </c>
      <c r="BE608" t="s">
        <v>439</v>
      </c>
      <c r="BF608" t="s">
        <v>439</v>
      </c>
      <c r="BG608">
        <v>0</v>
      </c>
      <c r="BH608">
        <v>0</v>
      </c>
      <c r="BI608">
        <f>1-BG608/BH608</f>
        <v>0</v>
      </c>
      <c r="BJ608">
        <v>0.5</v>
      </c>
      <c r="BK608">
        <f>DJ608</f>
        <v>0</v>
      </c>
      <c r="BL608">
        <f>M608</f>
        <v>0</v>
      </c>
      <c r="BM608">
        <f>BI608*BJ608*BK608</f>
        <v>0</v>
      </c>
      <c r="BN608">
        <f>(BL608-BD608)/BK608</f>
        <v>0</v>
      </c>
      <c r="BO608">
        <f>(BB608-BH608)/BH608</f>
        <v>0</v>
      </c>
      <c r="BP608">
        <f>BA608/(BC608+BA608/BH608)</f>
        <v>0</v>
      </c>
      <c r="BQ608" t="s">
        <v>439</v>
      </c>
      <c r="BR608">
        <v>0</v>
      </c>
      <c r="BS608">
        <f>IF(BR608&lt;&gt;0, BR608, BP608)</f>
        <v>0</v>
      </c>
      <c r="BT608">
        <f>1-BS608/BH608</f>
        <v>0</v>
      </c>
      <c r="BU608">
        <f>(BH608-BG608)/(BH608-BS608)</f>
        <v>0</v>
      </c>
      <c r="BV608">
        <f>(BB608-BH608)/(BB608-BS608)</f>
        <v>0</v>
      </c>
      <c r="BW608">
        <f>(BH608-BG608)/(BH608-BA608)</f>
        <v>0</v>
      </c>
      <c r="BX608">
        <f>(BB608-BH608)/(BB608-BA608)</f>
        <v>0</v>
      </c>
      <c r="BY608">
        <f>(BU608*BS608/BG608)</f>
        <v>0</v>
      </c>
      <c r="BZ608">
        <f>(1-BY608)</f>
        <v>0</v>
      </c>
      <c r="DI608">
        <f>$B$11*EH608+$C$11*EI608+$F$11*ET608*(1-EW608)</f>
        <v>0</v>
      </c>
      <c r="DJ608">
        <f>DI608*DK608</f>
        <v>0</v>
      </c>
      <c r="DK608">
        <f>($B$11*$D$9+$C$11*$D$9+$F$11*((FG608+EY608)/MAX(FG608+EY608+FH608, 0.1)*$I$9+FH608/MAX(FG608+EY608+FH608, 0.1)*$J$9))/($B$11+$C$11+$F$11)</f>
        <v>0</v>
      </c>
      <c r="DL608">
        <f>($B$11*$K$9+$C$11*$K$9+$F$11*((FG608+EY608)/MAX(FG608+EY608+FH608, 0.1)*$P$9+FH608/MAX(FG608+EY608+FH608, 0.1)*$Q$9))/($B$11+$C$11+$F$11)</f>
        <v>0</v>
      </c>
      <c r="DM608">
        <v>5.36</v>
      </c>
      <c r="DN608">
        <v>0.5</v>
      </c>
      <c r="DO608" t="s">
        <v>440</v>
      </c>
      <c r="DP608">
        <v>2</v>
      </c>
      <c r="DQ608" t="b">
        <v>1</v>
      </c>
      <c r="DR608">
        <v>1758658800.160714</v>
      </c>
      <c r="DS608">
        <v>229.6094285714286</v>
      </c>
      <c r="DT608">
        <v>217.8960714285714</v>
      </c>
      <c r="DU608">
        <v>24.86136785714286</v>
      </c>
      <c r="DV608">
        <v>20.56295357142858</v>
      </c>
      <c r="DW608">
        <v>229.4152857142857</v>
      </c>
      <c r="DX608">
        <v>24.69947142857143</v>
      </c>
      <c r="DY608">
        <v>499.9949642857142</v>
      </c>
      <c r="DZ608">
        <v>90.37247499999999</v>
      </c>
      <c r="EA608">
        <v>0.03079411785714286</v>
      </c>
      <c r="EB608">
        <v>30.93976428571429</v>
      </c>
      <c r="EC608">
        <v>29.99855714285714</v>
      </c>
      <c r="ED608">
        <v>999.9000000000002</v>
      </c>
      <c r="EE608">
        <v>0</v>
      </c>
      <c r="EF608">
        <v>0</v>
      </c>
      <c r="EG608">
        <v>9998.434285714287</v>
      </c>
      <c r="EH608">
        <v>0</v>
      </c>
      <c r="EI608">
        <v>11.635</v>
      </c>
      <c r="EJ608">
        <v>11.71345357142857</v>
      </c>
      <c r="EK608">
        <v>235.4627857142857</v>
      </c>
      <c r="EL608">
        <v>222.4700714285714</v>
      </c>
      <c r="EM608">
        <v>4.29841</v>
      </c>
      <c r="EN608">
        <v>217.8960714285714</v>
      </c>
      <c r="EO608">
        <v>20.56295357142858</v>
      </c>
      <c r="EP608">
        <v>2.246783928571429</v>
      </c>
      <c r="EQ608">
        <v>1.858325357142857</v>
      </c>
      <c r="ER608">
        <v>19.29984285714286</v>
      </c>
      <c r="ES608">
        <v>16.2862</v>
      </c>
      <c r="ET608">
        <v>1999.97</v>
      </c>
      <c r="EU608">
        <v>0.9800041785714285</v>
      </c>
      <c r="EV608">
        <v>0.01999605357142857</v>
      </c>
      <c r="EW608">
        <v>0</v>
      </c>
      <c r="EX608">
        <v>843.5635357142856</v>
      </c>
      <c r="EY608">
        <v>5.00097</v>
      </c>
      <c r="EZ608">
        <v>16932.95</v>
      </c>
      <c r="FA608">
        <v>16707.34642857143</v>
      </c>
      <c r="FB608">
        <v>41.625</v>
      </c>
      <c r="FC608">
        <v>42</v>
      </c>
      <c r="FD608">
        <v>41.56199999999999</v>
      </c>
      <c r="FE608">
        <v>41.625</v>
      </c>
      <c r="FF608">
        <v>42.18699999999999</v>
      </c>
      <c r="FG608">
        <v>1955.08</v>
      </c>
      <c r="FH608">
        <v>39.89000000000001</v>
      </c>
      <c r="FI608">
        <v>0</v>
      </c>
      <c r="FJ608">
        <v>1758658809.6</v>
      </c>
      <c r="FK608">
        <v>0</v>
      </c>
      <c r="FL608">
        <v>843.6995000000001</v>
      </c>
      <c r="FM608">
        <v>14.01241026229038</v>
      </c>
      <c r="FN608">
        <v>262.2085469483724</v>
      </c>
      <c r="FO608">
        <v>16935.56923076923</v>
      </c>
      <c r="FP608">
        <v>15</v>
      </c>
      <c r="FQ608">
        <v>0</v>
      </c>
      <c r="FR608" t="s">
        <v>441</v>
      </c>
      <c r="FS608">
        <v>1747247426.5</v>
      </c>
      <c r="FT608">
        <v>1747247420.5</v>
      </c>
      <c r="FU608">
        <v>0</v>
      </c>
      <c r="FV608">
        <v>1.027</v>
      </c>
      <c r="FW608">
        <v>0.031</v>
      </c>
      <c r="FX608">
        <v>0.02</v>
      </c>
      <c r="FY608">
        <v>0.05</v>
      </c>
      <c r="FZ608">
        <v>420</v>
      </c>
      <c r="GA608">
        <v>16</v>
      </c>
      <c r="GB608">
        <v>0.01</v>
      </c>
      <c r="GC608">
        <v>0.1</v>
      </c>
      <c r="GD608">
        <v>11.05865097560976</v>
      </c>
      <c r="GE608">
        <v>12.01697435540069</v>
      </c>
      <c r="GF608">
        <v>1.18913934170445</v>
      </c>
      <c r="GG608">
        <v>0</v>
      </c>
      <c r="GH608">
        <v>842.9278529411765</v>
      </c>
      <c r="GI608">
        <v>12.87301756396148</v>
      </c>
      <c r="GJ608">
        <v>1.294273339899151</v>
      </c>
      <c r="GK608">
        <v>-1</v>
      </c>
      <c r="GL608">
        <v>4.308905365853659</v>
      </c>
      <c r="GM608">
        <v>-0.1778343554006979</v>
      </c>
      <c r="GN608">
        <v>0.02930676747763402</v>
      </c>
      <c r="GO608">
        <v>0</v>
      </c>
      <c r="GP608">
        <v>0</v>
      </c>
      <c r="GQ608">
        <v>2</v>
      </c>
      <c r="GR608" t="s">
        <v>482</v>
      </c>
      <c r="GS608">
        <v>3.13538</v>
      </c>
      <c r="GT608">
        <v>2.69097</v>
      </c>
      <c r="GU608">
        <v>0.0517967</v>
      </c>
      <c r="GV608">
        <v>0.048403</v>
      </c>
      <c r="GW608">
        <v>0.108794</v>
      </c>
      <c r="GX608">
        <v>0.09405719999999999</v>
      </c>
      <c r="GY608">
        <v>30092.7</v>
      </c>
      <c r="GZ608">
        <v>30262.8</v>
      </c>
      <c r="HA608">
        <v>29507.2</v>
      </c>
      <c r="HB608">
        <v>29392.6</v>
      </c>
      <c r="HC608">
        <v>34741.2</v>
      </c>
      <c r="HD608">
        <v>35274.9</v>
      </c>
      <c r="HE608">
        <v>41520.6</v>
      </c>
      <c r="HF608">
        <v>41763</v>
      </c>
      <c r="HG608">
        <v>1.91693</v>
      </c>
      <c r="HH608">
        <v>1.85732</v>
      </c>
      <c r="HI608">
        <v>0.0828393</v>
      </c>
      <c r="HJ608">
        <v>0</v>
      </c>
      <c r="HK608">
        <v>28.6393</v>
      </c>
      <c r="HL608">
        <v>999.9</v>
      </c>
      <c r="HM608">
        <v>52.2</v>
      </c>
      <c r="HN608">
        <v>31.6</v>
      </c>
      <c r="HO608">
        <v>26.9632</v>
      </c>
      <c r="HP608">
        <v>61.7855</v>
      </c>
      <c r="HQ608">
        <v>25.8253</v>
      </c>
      <c r="HR608">
        <v>1</v>
      </c>
      <c r="HS608">
        <v>0.142025</v>
      </c>
      <c r="HT608">
        <v>-0.489924</v>
      </c>
      <c r="HU608">
        <v>20.3379</v>
      </c>
      <c r="HV608">
        <v>5.21624</v>
      </c>
      <c r="HW608">
        <v>12.014</v>
      </c>
      <c r="HX608">
        <v>4.9888</v>
      </c>
      <c r="HY608">
        <v>3.28765</v>
      </c>
      <c r="HZ608">
        <v>9999</v>
      </c>
      <c r="IA608">
        <v>9999</v>
      </c>
      <c r="IB608">
        <v>9999</v>
      </c>
      <c r="IC608">
        <v>999.9</v>
      </c>
      <c r="ID608">
        <v>1.86764</v>
      </c>
      <c r="IE608">
        <v>1.86676</v>
      </c>
      <c r="IF608">
        <v>1.86606</v>
      </c>
      <c r="IG608">
        <v>1.86601</v>
      </c>
      <c r="IH608">
        <v>1.86786</v>
      </c>
      <c r="II608">
        <v>1.87028</v>
      </c>
      <c r="IJ608">
        <v>1.86896</v>
      </c>
      <c r="IK608">
        <v>1.87043</v>
      </c>
      <c r="IL608">
        <v>0</v>
      </c>
      <c r="IM608">
        <v>0</v>
      </c>
      <c r="IN608">
        <v>0</v>
      </c>
      <c r="IO608">
        <v>0</v>
      </c>
      <c r="IP608" t="s">
        <v>443</v>
      </c>
      <c r="IQ608" t="s">
        <v>444</v>
      </c>
      <c r="IR608" t="s">
        <v>445</v>
      </c>
      <c r="IS608" t="s">
        <v>445</v>
      </c>
      <c r="IT608" t="s">
        <v>445</v>
      </c>
      <c r="IU608" t="s">
        <v>445</v>
      </c>
      <c r="IV608">
        <v>0</v>
      </c>
      <c r="IW608">
        <v>100</v>
      </c>
      <c r="IX608">
        <v>100</v>
      </c>
      <c r="IY608">
        <v>0.193</v>
      </c>
      <c r="IZ608">
        <v>0.1627</v>
      </c>
      <c r="JA608">
        <v>0.1520806729546384</v>
      </c>
      <c r="JB608">
        <v>0.0003178419753343253</v>
      </c>
      <c r="JC608">
        <v>-6.012475575984678E-07</v>
      </c>
      <c r="JD608">
        <v>7.594320938325871E-11</v>
      </c>
      <c r="JE608">
        <v>-0.06537213769188976</v>
      </c>
      <c r="JF608">
        <v>-0.002779077146552394</v>
      </c>
      <c r="JG608">
        <v>0.0007843295920201409</v>
      </c>
      <c r="JH608">
        <v>-1.211717912536145E-05</v>
      </c>
      <c r="JI608">
        <v>4</v>
      </c>
      <c r="JJ608">
        <v>2338</v>
      </c>
      <c r="JK608">
        <v>1</v>
      </c>
      <c r="JL608">
        <v>27</v>
      </c>
      <c r="JM608">
        <v>190189.7</v>
      </c>
      <c r="JN608">
        <v>190189.8</v>
      </c>
      <c r="JO608">
        <v>0.532227</v>
      </c>
      <c r="JP608">
        <v>2.31567</v>
      </c>
      <c r="JQ608">
        <v>1.39648</v>
      </c>
      <c r="JR608">
        <v>2.35107</v>
      </c>
      <c r="JS608">
        <v>1.49536</v>
      </c>
      <c r="JT608">
        <v>2.55005</v>
      </c>
      <c r="JU608">
        <v>37.0032</v>
      </c>
      <c r="JV608">
        <v>24.0612</v>
      </c>
      <c r="JW608">
        <v>18</v>
      </c>
      <c r="JX608">
        <v>491.596</v>
      </c>
      <c r="JY608">
        <v>443.861</v>
      </c>
      <c r="JZ608">
        <v>29.4294</v>
      </c>
      <c r="KA608">
        <v>29.4657</v>
      </c>
      <c r="KB608">
        <v>29.9998</v>
      </c>
      <c r="KC608">
        <v>29.3146</v>
      </c>
      <c r="KD608">
        <v>29.2427</v>
      </c>
      <c r="KE608">
        <v>10.5293</v>
      </c>
      <c r="KF608">
        <v>29.3776</v>
      </c>
      <c r="KG608">
        <v>66.5016</v>
      </c>
      <c r="KH608">
        <v>29.4757</v>
      </c>
      <c r="KI608">
        <v>166.101</v>
      </c>
      <c r="KJ608">
        <v>20.5209</v>
      </c>
      <c r="KK608">
        <v>100.844</v>
      </c>
      <c r="KL608">
        <v>100.421</v>
      </c>
    </row>
    <row r="609" spans="1:298">
      <c r="A609">
        <v>593</v>
      </c>
      <c r="B609">
        <v>1758658813</v>
      </c>
      <c r="C609">
        <v>17187</v>
      </c>
      <c r="D609" t="s">
        <v>1635</v>
      </c>
      <c r="E609" t="s">
        <v>1636</v>
      </c>
      <c r="F609">
        <v>5</v>
      </c>
      <c r="G609" t="s">
        <v>1412</v>
      </c>
      <c r="H609" t="s">
        <v>437</v>
      </c>
      <c r="I609" t="s">
        <v>438</v>
      </c>
      <c r="J609">
        <v>1758658805.462963</v>
      </c>
      <c r="K609">
        <f>(L609)/1000</f>
        <v>0</v>
      </c>
      <c r="L609">
        <f>IF(DQ609, AO609, AI609)</f>
        <v>0</v>
      </c>
      <c r="M609">
        <f>IF(DQ609, AJ609, AH609)</f>
        <v>0</v>
      </c>
      <c r="N609">
        <f>DS609 - IF(AV609&gt;1, M609*DM609*100.0/(AX609), 0)</f>
        <v>0</v>
      </c>
      <c r="O609">
        <f>((U609-K609/2)*N609-M609)/(U609+K609/2)</f>
        <v>0</v>
      </c>
      <c r="P609">
        <f>O609*(DZ609+EA609)/1000.0</f>
        <v>0</v>
      </c>
      <c r="Q609">
        <f>(DS609 - IF(AV609&gt;1, M609*DM609*100.0/(AX609), 0))*(DZ609+EA609)/1000.0</f>
        <v>0</v>
      </c>
      <c r="R609">
        <f>2.0/((1/T609-1/S609)+SIGN(T609)*SQRT((1/T609-1/S609)*(1/T609-1/S609) + 4*DN609/((DN609+1)*(DN609+1))*(2*1/T609*1/S609-1/S609*1/S609)))</f>
        <v>0</v>
      </c>
      <c r="S609">
        <f>IF(LEFT(DO609,1)&lt;&gt;"0",IF(LEFT(DO609,1)="1",3.0,DP609),$D$5+$E$5*(EG609*DZ609/($K$5*1000))+$F$5*(EG609*DZ609/($K$5*1000))*MAX(MIN(DM609,$J$5),$I$5)*MAX(MIN(DM609,$J$5),$I$5)+$G$5*MAX(MIN(DM609,$J$5),$I$5)*(EG609*DZ609/($K$5*1000))+$H$5*(EG609*DZ609/($K$5*1000))*(EG609*DZ609/($K$5*1000)))</f>
        <v>0</v>
      </c>
      <c r="T609">
        <f>K609*(1000-(1000*0.61365*exp(17.502*X609/(240.97+X609))/(DZ609+EA609)+DU609)/2)/(1000*0.61365*exp(17.502*X609/(240.97+X609))/(DZ609+EA609)-DU609)</f>
        <v>0</v>
      </c>
      <c r="U609">
        <f>1/((DN609+1)/(R609/1.6)+1/(S609/1.37)) + DN609/((DN609+1)/(R609/1.6) + DN609/(S609/1.37))</f>
        <v>0</v>
      </c>
      <c r="V609">
        <f>(DI609*DL609)</f>
        <v>0</v>
      </c>
      <c r="W609">
        <f>(EB609+(V609+2*0.95*5.67E-8*(((EB609+$B$7)+273)^4-(EB609+273)^4)-44100*K609)/(1.84*29.3*S609+8*0.95*5.67E-8*(EB609+273)^3))</f>
        <v>0</v>
      </c>
      <c r="X609">
        <f>($C$7*EC609+$D$7*ED609+$E$7*W609)</f>
        <v>0</v>
      </c>
      <c r="Y609">
        <f>0.61365*exp(17.502*X609/(240.97+X609))</f>
        <v>0</v>
      </c>
      <c r="Z609">
        <f>(AA609/AB609*100)</f>
        <v>0</v>
      </c>
      <c r="AA609">
        <f>DU609*(DZ609+EA609)/1000</f>
        <v>0</v>
      </c>
      <c r="AB609">
        <f>0.61365*exp(17.502*EB609/(240.97+EB609))</f>
        <v>0</v>
      </c>
      <c r="AC609">
        <f>(Y609-DU609*(DZ609+EA609)/1000)</f>
        <v>0</v>
      </c>
      <c r="AD609">
        <f>(-K609*44100)</f>
        <v>0</v>
      </c>
      <c r="AE609">
        <f>2*29.3*S609*0.92*(EB609-X609)</f>
        <v>0</v>
      </c>
      <c r="AF609">
        <f>2*0.95*5.67E-8*(((EB609+$B$7)+273)^4-(X609+273)^4)</f>
        <v>0</v>
      </c>
      <c r="AG609">
        <f>V609+AF609+AD609+AE609</f>
        <v>0</v>
      </c>
      <c r="AH609">
        <f>DY609*AV609*(DT609-DS609*(1000-AV609*DV609)/(1000-AV609*DU609))/(100*DM609)</f>
        <v>0</v>
      </c>
      <c r="AI609">
        <f>1000*DY609*AV609*(DU609-DV609)/(100*DM609*(1000-AV609*DU609))</f>
        <v>0</v>
      </c>
      <c r="AJ609">
        <f>(AK609 - AL609 - DZ609*1E3/(8.314*(EB609+273.15)) * AN609/DY609 * AM609) * DY609/(100*DM609) * (1000 - DV609)/1000</f>
        <v>0</v>
      </c>
      <c r="AK609">
        <v>189.4165447118337</v>
      </c>
      <c r="AL609">
        <v>195.8375878787878</v>
      </c>
      <c r="AM609">
        <v>-3.221192718303344</v>
      </c>
      <c r="AN609">
        <v>64.96119101993769</v>
      </c>
      <c r="AO609">
        <f>(AQ609 - AP609 + DZ609*1E3/(8.314*(EB609+273.15)) * AS609/DY609 * AR609) * DY609/(100*DM609) * 1000/(1000 - AQ609)</f>
        <v>0</v>
      </c>
      <c r="AP609">
        <v>20.56007152526865</v>
      </c>
      <c r="AQ609">
        <v>24.92399333333333</v>
      </c>
      <c r="AR609">
        <v>0.0002827144301680919</v>
      </c>
      <c r="AS609">
        <v>107.1200567102836</v>
      </c>
      <c r="AT609">
        <v>0</v>
      </c>
      <c r="AU609">
        <v>0</v>
      </c>
      <c r="AV609">
        <f>IF(AT609*$H$13&gt;=AX609,1.0,(AX609/(AX609-AT609*$H$13)))</f>
        <v>0</v>
      </c>
      <c r="AW609">
        <f>(AV609-1)*100</f>
        <v>0</v>
      </c>
      <c r="AX609">
        <f>MAX(0,($B$13+$C$13*EG609)/(1+$D$13*EG609)*DZ609/(EB609+273)*$E$13)</f>
        <v>0</v>
      </c>
      <c r="AY609" t="s">
        <v>439</v>
      </c>
      <c r="AZ609" t="s">
        <v>439</v>
      </c>
      <c r="BA609">
        <v>0</v>
      </c>
      <c r="BB609">
        <v>0</v>
      </c>
      <c r="BC609">
        <f>1-BA609/BB609</f>
        <v>0</v>
      </c>
      <c r="BD609">
        <v>0</v>
      </c>
      <c r="BE609" t="s">
        <v>439</v>
      </c>
      <c r="BF609" t="s">
        <v>439</v>
      </c>
      <c r="BG609">
        <v>0</v>
      </c>
      <c r="BH609">
        <v>0</v>
      </c>
      <c r="BI609">
        <f>1-BG609/BH609</f>
        <v>0</v>
      </c>
      <c r="BJ609">
        <v>0.5</v>
      </c>
      <c r="BK609">
        <f>DJ609</f>
        <v>0</v>
      </c>
      <c r="BL609">
        <f>M609</f>
        <v>0</v>
      </c>
      <c r="BM609">
        <f>BI609*BJ609*BK609</f>
        <v>0</v>
      </c>
      <c r="BN609">
        <f>(BL609-BD609)/BK609</f>
        <v>0</v>
      </c>
      <c r="BO609">
        <f>(BB609-BH609)/BH609</f>
        <v>0</v>
      </c>
      <c r="BP609">
        <f>BA609/(BC609+BA609/BH609)</f>
        <v>0</v>
      </c>
      <c r="BQ609" t="s">
        <v>439</v>
      </c>
      <c r="BR609">
        <v>0</v>
      </c>
      <c r="BS609">
        <f>IF(BR609&lt;&gt;0, BR609, BP609)</f>
        <v>0</v>
      </c>
      <c r="BT609">
        <f>1-BS609/BH609</f>
        <v>0</v>
      </c>
      <c r="BU609">
        <f>(BH609-BG609)/(BH609-BS609)</f>
        <v>0</v>
      </c>
      <c r="BV609">
        <f>(BB609-BH609)/(BB609-BS609)</f>
        <v>0</v>
      </c>
      <c r="BW609">
        <f>(BH609-BG609)/(BH609-BA609)</f>
        <v>0</v>
      </c>
      <c r="BX609">
        <f>(BB609-BH609)/(BB609-BA609)</f>
        <v>0</v>
      </c>
      <c r="BY609">
        <f>(BU609*BS609/BG609)</f>
        <v>0</v>
      </c>
      <c r="BZ609">
        <f>(1-BY609)</f>
        <v>0</v>
      </c>
      <c r="DI609">
        <f>$B$11*EH609+$C$11*EI609+$F$11*ET609*(1-EW609)</f>
        <v>0</v>
      </c>
      <c r="DJ609">
        <f>DI609*DK609</f>
        <v>0</v>
      </c>
      <c r="DK609">
        <f>($B$11*$D$9+$C$11*$D$9+$F$11*((FG609+EY609)/MAX(FG609+EY609+FH609, 0.1)*$I$9+FH609/MAX(FG609+EY609+FH609, 0.1)*$J$9))/($B$11+$C$11+$F$11)</f>
        <v>0</v>
      </c>
      <c r="DL609">
        <f>($B$11*$K$9+$C$11*$K$9+$F$11*((FG609+EY609)/MAX(FG609+EY609+FH609, 0.1)*$P$9+FH609/MAX(FG609+EY609+FH609, 0.1)*$Q$9))/($B$11+$C$11+$F$11)</f>
        <v>0</v>
      </c>
      <c r="DM609">
        <v>5.36</v>
      </c>
      <c r="DN609">
        <v>0.5</v>
      </c>
      <c r="DO609" t="s">
        <v>440</v>
      </c>
      <c r="DP609">
        <v>2</v>
      </c>
      <c r="DQ609" t="b">
        <v>1</v>
      </c>
      <c r="DR609">
        <v>1758658805.462963</v>
      </c>
      <c r="DS609">
        <v>213.0257037037037</v>
      </c>
      <c r="DT609">
        <v>200.3478888888889</v>
      </c>
      <c r="DU609">
        <v>24.89700370370371</v>
      </c>
      <c r="DV609">
        <v>20.58345925925926</v>
      </c>
      <c r="DW609">
        <v>212.8325925925926</v>
      </c>
      <c r="DX609">
        <v>24.73462592592592</v>
      </c>
      <c r="DY609">
        <v>499.9985185185186</v>
      </c>
      <c r="DZ609">
        <v>90.37150740740741</v>
      </c>
      <c r="EA609">
        <v>0.03072034074074074</v>
      </c>
      <c r="EB609">
        <v>30.93738888888888</v>
      </c>
      <c r="EC609">
        <v>29.99338888888889</v>
      </c>
      <c r="ED609">
        <v>999.9000000000001</v>
      </c>
      <c r="EE609">
        <v>0</v>
      </c>
      <c r="EF609">
        <v>0</v>
      </c>
      <c r="EG609">
        <v>9999.995925925927</v>
      </c>
      <c r="EH609">
        <v>0</v>
      </c>
      <c r="EI609">
        <v>11.635</v>
      </c>
      <c r="EJ609">
        <v>12.67785185185185</v>
      </c>
      <c r="EK609">
        <v>218.4644444444445</v>
      </c>
      <c r="EL609">
        <v>204.5585185185185</v>
      </c>
      <c r="EM609">
        <v>4.31353962962963</v>
      </c>
      <c r="EN609">
        <v>200.3478888888889</v>
      </c>
      <c r="EO609">
        <v>20.58345925925926</v>
      </c>
      <c r="EP609">
        <v>2.249979259259259</v>
      </c>
      <c r="EQ609">
        <v>1.860158518518518</v>
      </c>
      <c r="ER609">
        <v>19.32268888888889</v>
      </c>
      <c r="ES609">
        <v>16.3016962962963</v>
      </c>
      <c r="ET609">
        <v>1999.990370370371</v>
      </c>
      <c r="EU609">
        <v>0.9800043333333334</v>
      </c>
      <c r="EV609">
        <v>0.01999590370370371</v>
      </c>
      <c r="EW609">
        <v>0</v>
      </c>
      <c r="EX609">
        <v>844.8056666666666</v>
      </c>
      <c r="EY609">
        <v>5.00097</v>
      </c>
      <c r="EZ609">
        <v>16957.1037037037</v>
      </c>
      <c r="FA609">
        <v>16707.51111111111</v>
      </c>
      <c r="FB609">
        <v>41.625</v>
      </c>
      <c r="FC609">
        <v>42</v>
      </c>
      <c r="FD609">
        <v>41.56199999999999</v>
      </c>
      <c r="FE609">
        <v>41.625</v>
      </c>
      <c r="FF609">
        <v>42.18699999999999</v>
      </c>
      <c r="FG609">
        <v>1955.10037037037</v>
      </c>
      <c r="FH609">
        <v>39.89000000000001</v>
      </c>
      <c r="FI609">
        <v>0</v>
      </c>
      <c r="FJ609">
        <v>1758658814.4</v>
      </c>
      <c r="FK609">
        <v>0</v>
      </c>
      <c r="FL609">
        <v>844.8270769230771</v>
      </c>
      <c r="FM609">
        <v>15.00478632546232</v>
      </c>
      <c r="FN609">
        <v>289.2239315274172</v>
      </c>
      <c r="FO609">
        <v>16957.43076923077</v>
      </c>
      <c r="FP609">
        <v>15</v>
      </c>
      <c r="FQ609">
        <v>0</v>
      </c>
      <c r="FR609" t="s">
        <v>441</v>
      </c>
      <c r="FS609">
        <v>1747247426.5</v>
      </c>
      <c r="FT609">
        <v>1747247420.5</v>
      </c>
      <c r="FU609">
        <v>0</v>
      </c>
      <c r="FV609">
        <v>1.027</v>
      </c>
      <c r="FW609">
        <v>0.031</v>
      </c>
      <c r="FX609">
        <v>0.02</v>
      </c>
      <c r="FY609">
        <v>0.05</v>
      </c>
      <c r="FZ609">
        <v>420</v>
      </c>
      <c r="GA609">
        <v>16</v>
      </c>
      <c r="GB609">
        <v>0.01</v>
      </c>
      <c r="GC609">
        <v>0.1</v>
      </c>
      <c r="GD609">
        <v>12.1833875</v>
      </c>
      <c r="GE609">
        <v>10.81304803001875</v>
      </c>
      <c r="GF609">
        <v>1.04067180565909</v>
      </c>
      <c r="GG609">
        <v>0</v>
      </c>
      <c r="GH609">
        <v>844.1287941176471</v>
      </c>
      <c r="GI609">
        <v>14.11069519076221</v>
      </c>
      <c r="GJ609">
        <v>1.406478639544453</v>
      </c>
      <c r="GK609">
        <v>-1</v>
      </c>
      <c r="GL609">
        <v>4.31166125</v>
      </c>
      <c r="GM609">
        <v>0.1936026641650998</v>
      </c>
      <c r="GN609">
        <v>0.03395296328654546</v>
      </c>
      <c r="GO609">
        <v>0</v>
      </c>
      <c r="GP609">
        <v>0</v>
      </c>
      <c r="GQ609">
        <v>2</v>
      </c>
      <c r="GR609" t="s">
        <v>482</v>
      </c>
      <c r="GS609">
        <v>3.1356</v>
      </c>
      <c r="GT609">
        <v>2.69092</v>
      </c>
      <c r="GU609">
        <v>0.0482259</v>
      </c>
      <c r="GV609">
        <v>0.0445958</v>
      </c>
      <c r="GW609">
        <v>0.108814</v>
      </c>
      <c r="GX609">
        <v>0.09397179999999999</v>
      </c>
      <c r="GY609">
        <v>30206.6</v>
      </c>
      <c r="GZ609">
        <v>30384.3</v>
      </c>
      <c r="HA609">
        <v>29507.7</v>
      </c>
      <c r="HB609">
        <v>29393</v>
      </c>
      <c r="HC609">
        <v>34740.8</v>
      </c>
      <c r="HD609">
        <v>35278.4</v>
      </c>
      <c r="HE609">
        <v>41521.2</v>
      </c>
      <c r="HF609">
        <v>41763.3</v>
      </c>
      <c r="HG609">
        <v>1.91742</v>
      </c>
      <c r="HH609">
        <v>1.85725</v>
      </c>
      <c r="HI609">
        <v>0.0828058</v>
      </c>
      <c r="HJ609">
        <v>0</v>
      </c>
      <c r="HK609">
        <v>28.6363</v>
      </c>
      <c r="HL609">
        <v>999.9</v>
      </c>
      <c r="HM609">
        <v>52.2</v>
      </c>
      <c r="HN609">
        <v>31.6</v>
      </c>
      <c r="HO609">
        <v>26.9602</v>
      </c>
      <c r="HP609">
        <v>61.9155</v>
      </c>
      <c r="HQ609">
        <v>25.617</v>
      </c>
      <c r="HR609">
        <v>1</v>
      </c>
      <c r="HS609">
        <v>0.141702</v>
      </c>
      <c r="HT609">
        <v>-0.626765</v>
      </c>
      <c r="HU609">
        <v>20.3374</v>
      </c>
      <c r="HV609">
        <v>5.21579</v>
      </c>
      <c r="HW609">
        <v>12.0143</v>
      </c>
      <c r="HX609">
        <v>4.9888</v>
      </c>
      <c r="HY609">
        <v>3.2876</v>
      </c>
      <c r="HZ609">
        <v>9999</v>
      </c>
      <c r="IA609">
        <v>9999</v>
      </c>
      <c r="IB609">
        <v>9999</v>
      </c>
      <c r="IC609">
        <v>999.9</v>
      </c>
      <c r="ID609">
        <v>1.86765</v>
      </c>
      <c r="IE609">
        <v>1.86675</v>
      </c>
      <c r="IF609">
        <v>1.86607</v>
      </c>
      <c r="IG609">
        <v>1.866</v>
      </c>
      <c r="IH609">
        <v>1.86786</v>
      </c>
      <c r="II609">
        <v>1.87027</v>
      </c>
      <c r="IJ609">
        <v>1.86897</v>
      </c>
      <c r="IK609">
        <v>1.87043</v>
      </c>
      <c r="IL609">
        <v>0</v>
      </c>
      <c r="IM609">
        <v>0</v>
      </c>
      <c r="IN609">
        <v>0</v>
      </c>
      <c r="IO609">
        <v>0</v>
      </c>
      <c r="IP609" t="s">
        <v>443</v>
      </c>
      <c r="IQ609" t="s">
        <v>444</v>
      </c>
      <c r="IR609" t="s">
        <v>445</v>
      </c>
      <c r="IS609" t="s">
        <v>445</v>
      </c>
      <c r="IT609" t="s">
        <v>445</v>
      </c>
      <c r="IU609" t="s">
        <v>445</v>
      </c>
      <c r="IV609">
        <v>0</v>
      </c>
      <c r="IW609">
        <v>100</v>
      </c>
      <c r="IX609">
        <v>100</v>
      </c>
      <c r="IY609">
        <v>0.191</v>
      </c>
      <c r="IZ609">
        <v>0.1627</v>
      </c>
      <c r="JA609">
        <v>0.1520806729546384</v>
      </c>
      <c r="JB609">
        <v>0.0003178419753343253</v>
      </c>
      <c r="JC609">
        <v>-6.012475575984678E-07</v>
      </c>
      <c r="JD609">
        <v>7.594320938325871E-11</v>
      </c>
      <c r="JE609">
        <v>-0.06537213769188976</v>
      </c>
      <c r="JF609">
        <v>-0.002779077146552394</v>
      </c>
      <c r="JG609">
        <v>0.0007843295920201409</v>
      </c>
      <c r="JH609">
        <v>-1.211717912536145E-05</v>
      </c>
      <c r="JI609">
        <v>4</v>
      </c>
      <c r="JJ609">
        <v>2338</v>
      </c>
      <c r="JK609">
        <v>1</v>
      </c>
      <c r="JL609">
        <v>27</v>
      </c>
      <c r="JM609">
        <v>190189.8</v>
      </c>
      <c r="JN609">
        <v>190189.9</v>
      </c>
      <c r="JO609">
        <v>0.494385</v>
      </c>
      <c r="JP609">
        <v>2.30591</v>
      </c>
      <c r="JQ609">
        <v>1.39648</v>
      </c>
      <c r="JR609">
        <v>2.34863</v>
      </c>
      <c r="JS609">
        <v>1.49536</v>
      </c>
      <c r="JT609">
        <v>2.69775</v>
      </c>
      <c r="JU609">
        <v>37.0032</v>
      </c>
      <c r="JV609">
        <v>24.07</v>
      </c>
      <c r="JW609">
        <v>18</v>
      </c>
      <c r="JX609">
        <v>491.899</v>
      </c>
      <c r="JY609">
        <v>443.8</v>
      </c>
      <c r="JZ609">
        <v>29.445</v>
      </c>
      <c r="KA609">
        <v>29.4631</v>
      </c>
      <c r="KB609">
        <v>29.9996</v>
      </c>
      <c r="KC609">
        <v>29.3125</v>
      </c>
      <c r="KD609">
        <v>29.2408</v>
      </c>
      <c r="KE609">
        <v>9.82592</v>
      </c>
      <c r="KF609">
        <v>29.3776</v>
      </c>
      <c r="KG609">
        <v>66.5016</v>
      </c>
      <c r="KH609">
        <v>29.4813</v>
      </c>
      <c r="KI609">
        <v>152.744</v>
      </c>
      <c r="KJ609">
        <v>20.5076</v>
      </c>
      <c r="KK609">
        <v>100.846</v>
      </c>
      <c r="KL609">
        <v>100.422</v>
      </c>
    </row>
    <row r="610" spans="1:298">
      <c r="A610">
        <v>594</v>
      </c>
      <c r="B610">
        <v>1758658818</v>
      </c>
      <c r="C610">
        <v>17192</v>
      </c>
      <c r="D610" t="s">
        <v>1637</v>
      </c>
      <c r="E610" t="s">
        <v>1638</v>
      </c>
      <c r="F610">
        <v>5</v>
      </c>
      <c r="G610" t="s">
        <v>1412</v>
      </c>
      <c r="H610" t="s">
        <v>437</v>
      </c>
      <c r="I610" t="s">
        <v>438</v>
      </c>
      <c r="J610">
        <v>1758658810.481482</v>
      </c>
      <c r="K610">
        <f>(L610)/1000</f>
        <v>0</v>
      </c>
      <c r="L610">
        <f>IF(DQ610, AO610, AI610)</f>
        <v>0</v>
      </c>
      <c r="M610">
        <f>IF(DQ610, AJ610, AH610)</f>
        <v>0</v>
      </c>
      <c r="N610">
        <f>DS610 - IF(AV610&gt;1, M610*DM610*100.0/(AX610), 0)</f>
        <v>0</v>
      </c>
      <c r="O610">
        <f>((U610-K610/2)*N610-M610)/(U610+K610/2)</f>
        <v>0</v>
      </c>
      <c r="P610">
        <f>O610*(DZ610+EA610)/1000.0</f>
        <v>0</v>
      </c>
      <c r="Q610">
        <f>(DS610 - IF(AV610&gt;1, M610*DM610*100.0/(AX610), 0))*(DZ610+EA610)/1000.0</f>
        <v>0</v>
      </c>
      <c r="R610">
        <f>2.0/((1/T610-1/S610)+SIGN(T610)*SQRT((1/T610-1/S610)*(1/T610-1/S610) + 4*DN610/((DN610+1)*(DN610+1))*(2*1/T610*1/S610-1/S610*1/S610)))</f>
        <v>0</v>
      </c>
      <c r="S610">
        <f>IF(LEFT(DO610,1)&lt;&gt;"0",IF(LEFT(DO610,1)="1",3.0,DP610),$D$5+$E$5*(EG610*DZ610/($K$5*1000))+$F$5*(EG610*DZ610/($K$5*1000))*MAX(MIN(DM610,$J$5),$I$5)*MAX(MIN(DM610,$J$5),$I$5)+$G$5*MAX(MIN(DM610,$J$5),$I$5)*(EG610*DZ610/($K$5*1000))+$H$5*(EG610*DZ610/($K$5*1000))*(EG610*DZ610/($K$5*1000)))</f>
        <v>0</v>
      </c>
      <c r="T610">
        <f>K610*(1000-(1000*0.61365*exp(17.502*X610/(240.97+X610))/(DZ610+EA610)+DU610)/2)/(1000*0.61365*exp(17.502*X610/(240.97+X610))/(DZ610+EA610)-DU610)</f>
        <v>0</v>
      </c>
      <c r="U610">
        <f>1/((DN610+1)/(R610/1.6)+1/(S610/1.37)) + DN610/((DN610+1)/(R610/1.6) + DN610/(S610/1.37))</f>
        <v>0</v>
      </c>
      <c r="V610">
        <f>(DI610*DL610)</f>
        <v>0</v>
      </c>
      <c r="W610">
        <f>(EB610+(V610+2*0.95*5.67E-8*(((EB610+$B$7)+273)^4-(EB610+273)^4)-44100*K610)/(1.84*29.3*S610+8*0.95*5.67E-8*(EB610+273)^3))</f>
        <v>0</v>
      </c>
      <c r="X610">
        <f>($C$7*EC610+$D$7*ED610+$E$7*W610)</f>
        <v>0</v>
      </c>
      <c r="Y610">
        <f>0.61365*exp(17.502*X610/(240.97+X610))</f>
        <v>0</v>
      </c>
      <c r="Z610">
        <f>(AA610/AB610*100)</f>
        <v>0</v>
      </c>
      <c r="AA610">
        <f>DU610*(DZ610+EA610)/1000</f>
        <v>0</v>
      </c>
      <c r="AB610">
        <f>0.61365*exp(17.502*EB610/(240.97+EB610))</f>
        <v>0</v>
      </c>
      <c r="AC610">
        <f>(Y610-DU610*(DZ610+EA610)/1000)</f>
        <v>0</v>
      </c>
      <c r="AD610">
        <f>(-K610*44100)</f>
        <v>0</v>
      </c>
      <c r="AE610">
        <f>2*29.3*S610*0.92*(EB610-X610)</f>
        <v>0</v>
      </c>
      <c r="AF610">
        <f>2*0.95*5.67E-8*(((EB610+$B$7)+273)^4-(X610+273)^4)</f>
        <v>0</v>
      </c>
      <c r="AG610">
        <f>V610+AF610+AD610+AE610</f>
        <v>0</v>
      </c>
      <c r="AH610">
        <f>DY610*AV610*(DT610-DS610*(1000-AV610*DV610)/(1000-AV610*DU610))/(100*DM610)</f>
        <v>0</v>
      </c>
      <c r="AI610">
        <f>1000*DY610*AV610*(DU610-DV610)/(100*DM610*(1000-AV610*DU610))</f>
        <v>0</v>
      </c>
      <c r="AJ610">
        <f>(AK610 - AL610 - DZ610*1E3/(8.314*(EB610+273.15)) * AN610/DY610 * AM610) * DY610/(100*DM610) * (1000 - DV610)/1000</f>
        <v>0</v>
      </c>
      <c r="AK610">
        <v>172.4930280318518</v>
      </c>
      <c r="AL610">
        <v>179.7564484848484</v>
      </c>
      <c r="AM610">
        <v>-3.217608874455563</v>
      </c>
      <c r="AN610">
        <v>64.96119101993769</v>
      </c>
      <c r="AO610">
        <f>(AQ610 - AP610 + DZ610*1E3/(8.314*(EB610+273.15)) * AS610/DY610 * AR610) * DY610/(100*DM610) * 1000/(1000 - AQ610)</f>
        <v>0</v>
      </c>
      <c r="AP610">
        <v>20.55765712014604</v>
      </c>
      <c r="AQ610">
        <v>24.93124909090909</v>
      </c>
      <c r="AR610">
        <v>0.0002786796237307289</v>
      </c>
      <c r="AS610">
        <v>107.1200567102836</v>
      </c>
      <c r="AT610">
        <v>0</v>
      </c>
      <c r="AU610">
        <v>0</v>
      </c>
      <c r="AV610">
        <f>IF(AT610*$H$13&gt;=AX610,1.0,(AX610/(AX610-AT610*$H$13)))</f>
        <v>0</v>
      </c>
      <c r="AW610">
        <f>(AV610-1)*100</f>
        <v>0</v>
      </c>
      <c r="AX610">
        <f>MAX(0,($B$13+$C$13*EG610)/(1+$D$13*EG610)*DZ610/(EB610+273)*$E$13)</f>
        <v>0</v>
      </c>
      <c r="AY610" t="s">
        <v>439</v>
      </c>
      <c r="AZ610" t="s">
        <v>439</v>
      </c>
      <c r="BA610">
        <v>0</v>
      </c>
      <c r="BB610">
        <v>0</v>
      </c>
      <c r="BC610">
        <f>1-BA610/BB610</f>
        <v>0</v>
      </c>
      <c r="BD610">
        <v>0</v>
      </c>
      <c r="BE610" t="s">
        <v>439</v>
      </c>
      <c r="BF610" t="s">
        <v>439</v>
      </c>
      <c r="BG610">
        <v>0</v>
      </c>
      <c r="BH610">
        <v>0</v>
      </c>
      <c r="BI610">
        <f>1-BG610/BH610</f>
        <v>0</v>
      </c>
      <c r="BJ610">
        <v>0.5</v>
      </c>
      <c r="BK610">
        <f>DJ610</f>
        <v>0</v>
      </c>
      <c r="BL610">
        <f>M610</f>
        <v>0</v>
      </c>
      <c r="BM610">
        <f>BI610*BJ610*BK610</f>
        <v>0</v>
      </c>
      <c r="BN610">
        <f>(BL610-BD610)/BK610</f>
        <v>0</v>
      </c>
      <c r="BO610">
        <f>(BB610-BH610)/BH610</f>
        <v>0</v>
      </c>
      <c r="BP610">
        <f>BA610/(BC610+BA610/BH610)</f>
        <v>0</v>
      </c>
      <c r="BQ610" t="s">
        <v>439</v>
      </c>
      <c r="BR610">
        <v>0</v>
      </c>
      <c r="BS610">
        <f>IF(BR610&lt;&gt;0, BR610, BP610)</f>
        <v>0</v>
      </c>
      <c r="BT610">
        <f>1-BS610/BH610</f>
        <v>0</v>
      </c>
      <c r="BU610">
        <f>(BH610-BG610)/(BH610-BS610)</f>
        <v>0</v>
      </c>
      <c r="BV610">
        <f>(BB610-BH610)/(BB610-BS610)</f>
        <v>0</v>
      </c>
      <c r="BW610">
        <f>(BH610-BG610)/(BH610-BA610)</f>
        <v>0</v>
      </c>
      <c r="BX610">
        <f>(BB610-BH610)/(BB610-BA610)</f>
        <v>0</v>
      </c>
      <c r="BY610">
        <f>(BU610*BS610/BG610)</f>
        <v>0</v>
      </c>
      <c r="BZ610">
        <f>(1-BY610)</f>
        <v>0</v>
      </c>
      <c r="DI610">
        <f>$B$11*EH610+$C$11*EI610+$F$11*ET610*(1-EW610)</f>
        <v>0</v>
      </c>
      <c r="DJ610">
        <f>DI610*DK610</f>
        <v>0</v>
      </c>
      <c r="DK610">
        <f>($B$11*$D$9+$C$11*$D$9+$F$11*((FG610+EY610)/MAX(FG610+EY610+FH610, 0.1)*$I$9+FH610/MAX(FG610+EY610+FH610, 0.1)*$J$9))/($B$11+$C$11+$F$11)</f>
        <v>0</v>
      </c>
      <c r="DL610">
        <f>($B$11*$K$9+$C$11*$K$9+$F$11*((FG610+EY610)/MAX(FG610+EY610+FH610, 0.1)*$P$9+FH610/MAX(FG610+EY610+FH610, 0.1)*$Q$9))/($B$11+$C$11+$F$11)</f>
        <v>0</v>
      </c>
      <c r="DM610">
        <v>5.36</v>
      </c>
      <c r="DN610">
        <v>0.5</v>
      </c>
      <c r="DO610" t="s">
        <v>440</v>
      </c>
      <c r="DP610">
        <v>2</v>
      </c>
      <c r="DQ610" t="b">
        <v>1</v>
      </c>
      <c r="DR610">
        <v>1758658810.481482</v>
      </c>
      <c r="DS610">
        <v>197.2834074074074</v>
      </c>
      <c r="DT610">
        <v>183.7187777777777</v>
      </c>
      <c r="DU610">
        <v>24.91854444444445</v>
      </c>
      <c r="DV610">
        <v>20.57264074074074</v>
      </c>
      <c r="DW610">
        <v>197.0914814814815</v>
      </c>
      <c r="DX610">
        <v>24.75587407407407</v>
      </c>
      <c r="DY610">
        <v>499.991</v>
      </c>
      <c r="DZ610">
        <v>90.37117407407406</v>
      </c>
      <c r="EA610">
        <v>0.03073743333333333</v>
      </c>
      <c r="EB610">
        <v>30.93273703703704</v>
      </c>
      <c r="EC610">
        <v>29.98618148148148</v>
      </c>
      <c r="ED610">
        <v>999.9000000000001</v>
      </c>
      <c r="EE610">
        <v>0</v>
      </c>
      <c r="EF610">
        <v>0</v>
      </c>
      <c r="EG610">
        <v>9995.279629629629</v>
      </c>
      <c r="EH610">
        <v>0</v>
      </c>
      <c r="EI610">
        <v>11.635</v>
      </c>
      <c r="EJ610">
        <v>13.56458148148148</v>
      </c>
      <c r="EK610">
        <v>202.3249259259259</v>
      </c>
      <c r="EL610">
        <v>187.5778888888889</v>
      </c>
      <c r="EM610">
        <v>4.345894814814814</v>
      </c>
      <c r="EN610">
        <v>183.7187777777777</v>
      </c>
      <c r="EO610">
        <v>20.57264074074074</v>
      </c>
      <c r="EP610">
        <v>2.251917777777778</v>
      </c>
      <c r="EQ610">
        <v>1.859174814814815</v>
      </c>
      <c r="ER610">
        <v>19.33652962962963</v>
      </c>
      <c r="ES610">
        <v>16.29338148148148</v>
      </c>
      <c r="ET610">
        <v>1999.988518518518</v>
      </c>
      <c r="EU610">
        <v>0.9800042222222223</v>
      </c>
      <c r="EV610">
        <v>0.01999601111111111</v>
      </c>
      <c r="EW610">
        <v>0</v>
      </c>
      <c r="EX610">
        <v>846.1414814814814</v>
      </c>
      <c r="EY610">
        <v>5.00097</v>
      </c>
      <c r="EZ610">
        <v>16982.21111111111</v>
      </c>
      <c r="FA610">
        <v>16707.4962962963</v>
      </c>
      <c r="FB610">
        <v>41.625</v>
      </c>
      <c r="FC610">
        <v>42</v>
      </c>
      <c r="FD610">
        <v>41.56199999999999</v>
      </c>
      <c r="FE610">
        <v>41.618</v>
      </c>
      <c r="FF610">
        <v>42.18699999999999</v>
      </c>
      <c r="FG610">
        <v>1955.098518518518</v>
      </c>
      <c r="FH610">
        <v>39.89000000000001</v>
      </c>
      <c r="FI610">
        <v>0</v>
      </c>
      <c r="FJ610">
        <v>1758658819.2</v>
      </c>
      <c r="FK610">
        <v>0</v>
      </c>
      <c r="FL610">
        <v>846.083</v>
      </c>
      <c r="FM610">
        <v>16.21367522871916</v>
      </c>
      <c r="FN610">
        <v>309.2341881307401</v>
      </c>
      <c r="FO610">
        <v>16981.34230769231</v>
      </c>
      <c r="FP610">
        <v>15</v>
      </c>
      <c r="FQ610">
        <v>0</v>
      </c>
      <c r="FR610" t="s">
        <v>441</v>
      </c>
      <c r="FS610">
        <v>1747247426.5</v>
      </c>
      <c r="FT610">
        <v>1747247420.5</v>
      </c>
      <c r="FU610">
        <v>0</v>
      </c>
      <c r="FV610">
        <v>1.027</v>
      </c>
      <c r="FW610">
        <v>0.031</v>
      </c>
      <c r="FX610">
        <v>0.02</v>
      </c>
      <c r="FY610">
        <v>0.05</v>
      </c>
      <c r="FZ610">
        <v>420</v>
      </c>
      <c r="GA610">
        <v>16</v>
      </c>
      <c r="GB610">
        <v>0.01</v>
      </c>
      <c r="GC610">
        <v>0.1</v>
      </c>
      <c r="GD610">
        <v>13.0853625</v>
      </c>
      <c r="GE610">
        <v>10.65859924953094</v>
      </c>
      <c r="GF610">
        <v>1.025583820486532</v>
      </c>
      <c r="GG610">
        <v>0</v>
      </c>
      <c r="GH610">
        <v>845.473</v>
      </c>
      <c r="GI610">
        <v>15.70682964968978</v>
      </c>
      <c r="GJ610">
        <v>1.557913064855373</v>
      </c>
      <c r="GK610">
        <v>-1</v>
      </c>
      <c r="GL610">
        <v>4.326316</v>
      </c>
      <c r="GM610">
        <v>0.4052109568480283</v>
      </c>
      <c r="GN610">
        <v>0.03996744855504292</v>
      </c>
      <c r="GO610">
        <v>0</v>
      </c>
      <c r="GP610">
        <v>0</v>
      </c>
      <c r="GQ610">
        <v>2</v>
      </c>
      <c r="GR610" t="s">
        <v>482</v>
      </c>
      <c r="GS610">
        <v>3.13552</v>
      </c>
      <c r="GT610">
        <v>2.69131</v>
      </c>
      <c r="GU610">
        <v>0.0445776</v>
      </c>
      <c r="GV610">
        <v>0.0407059</v>
      </c>
      <c r="GW610">
        <v>0.108839</v>
      </c>
      <c r="GX610">
        <v>0.0939763</v>
      </c>
      <c r="GY610">
        <v>30322.7</v>
      </c>
      <c r="GZ610">
        <v>30507.9</v>
      </c>
      <c r="HA610">
        <v>29508</v>
      </c>
      <c r="HB610">
        <v>29392.8</v>
      </c>
      <c r="HC610">
        <v>34740</v>
      </c>
      <c r="HD610">
        <v>35278.1</v>
      </c>
      <c r="HE610">
        <v>41521.5</v>
      </c>
      <c r="HF610">
        <v>41763.2</v>
      </c>
      <c r="HG610">
        <v>1.91723</v>
      </c>
      <c r="HH610">
        <v>1.85745</v>
      </c>
      <c r="HI610">
        <v>0.08181860000000001</v>
      </c>
      <c r="HJ610">
        <v>0</v>
      </c>
      <c r="HK610">
        <v>28.6339</v>
      </c>
      <c r="HL610">
        <v>999.9</v>
      </c>
      <c r="HM610">
        <v>52.1</v>
      </c>
      <c r="HN610">
        <v>31.6</v>
      </c>
      <c r="HO610">
        <v>26.911</v>
      </c>
      <c r="HP610">
        <v>61.8055</v>
      </c>
      <c r="HQ610">
        <v>25.653</v>
      </c>
      <c r="HR610">
        <v>1</v>
      </c>
      <c r="HS610">
        <v>0.141311</v>
      </c>
      <c r="HT610">
        <v>-0.7180800000000001</v>
      </c>
      <c r="HU610">
        <v>20.3368</v>
      </c>
      <c r="HV610">
        <v>5.21684</v>
      </c>
      <c r="HW610">
        <v>12.0143</v>
      </c>
      <c r="HX610">
        <v>4.98885</v>
      </c>
      <c r="HY610">
        <v>3.2878</v>
      </c>
      <c r="HZ610">
        <v>9999</v>
      </c>
      <c r="IA610">
        <v>9999</v>
      </c>
      <c r="IB610">
        <v>9999</v>
      </c>
      <c r="IC610">
        <v>999.9</v>
      </c>
      <c r="ID610">
        <v>1.86763</v>
      </c>
      <c r="IE610">
        <v>1.86675</v>
      </c>
      <c r="IF610">
        <v>1.86608</v>
      </c>
      <c r="IG610">
        <v>1.86601</v>
      </c>
      <c r="IH610">
        <v>1.86784</v>
      </c>
      <c r="II610">
        <v>1.87028</v>
      </c>
      <c r="IJ610">
        <v>1.86894</v>
      </c>
      <c r="IK610">
        <v>1.87042</v>
      </c>
      <c r="IL610">
        <v>0</v>
      </c>
      <c r="IM610">
        <v>0</v>
      </c>
      <c r="IN610">
        <v>0</v>
      </c>
      <c r="IO610">
        <v>0</v>
      </c>
      <c r="IP610" t="s">
        <v>443</v>
      </c>
      <c r="IQ610" t="s">
        <v>444</v>
      </c>
      <c r="IR610" t="s">
        <v>445</v>
      </c>
      <c r="IS610" t="s">
        <v>445</v>
      </c>
      <c r="IT610" t="s">
        <v>445</v>
      </c>
      <c r="IU610" t="s">
        <v>445</v>
      </c>
      <c r="IV610">
        <v>0</v>
      </c>
      <c r="IW610">
        <v>100</v>
      </c>
      <c r="IX610">
        <v>100</v>
      </c>
      <c r="IY610">
        <v>0.19</v>
      </c>
      <c r="IZ610">
        <v>0.1629</v>
      </c>
      <c r="JA610">
        <v>0.1520806729546384</v>
      </c>
      <c r="JB610">
        <v>0.0003178419753343253</v>
      </c>
      <c r="JC610">
        <v>-6.012475575984678E-07</v>
      </c>
      <c r="JD610">
        <v>7.594320938325871E-11</v>
      </c>
      <c r="JE610">
        <v>-0.06537213769188976</v>
      </c>
      <c r="JF610">
        <v>-0.002779077146552394</v>
      </c>
      <c r="JG610">
        <v>0.0007843295920201409</v>
      </c>
      <c r="JH610">
        <v>-1.211717912536145E-05</v>
      </c>
      <c r="JI610">
        <v>4</v>
      </c>
      <c r="JJ610">
        <v>2338</v>
      </c>
      <c r="JK610">
        <v>1</v>
      </c>
      <c r="JL610">
        <v>27</v>
      </c>
      <c r="JM610">
        <v>190189.9</v>
      </c>
      <c r="JN610">
        <v>190190</v>
      </c>
      <c r="JO610">
        <v>0.458984</v>
      </c>
      <c r="JP610">
        <v>2.323</v>
      </c>
      <c r="JQ610">
        <v>1.39771</v>
      </c>
      <c r="JR610">
        <v>2.34741</v>
      </c>
      <c r="JS610">
        <v>1.49536</v>
      </c>
      <c r="JT610">
        <v>2.61841</v>
      </c>
      <c r="JU610">
        <v>37.0032</v>
      </c>
      <c r="JV610">
        <v>24.0525</v>
      </c>
      <c r="JW610">
        <v>18</v>
      </c>
      <c r="JX610">
        <v>491.751</v>
      </c>
      <c r="JY610">
        <v>443.906</v>
      </c>
      <c r="JZ610">
        <v>29.4652</v>
      </c>
      <c r="KA610">
        <v>29.4599</v>
      </c>
      <c r="KB610">
        <v>29.9998</v>
      </c>
      <c r="KC610">
        <v>29.31</v>
      </c>
      <c r="KD610">
        <v>29.2383</v>
      </c>
      <c r="KE610">
        <v>9.06033</v>
      </c>
      <c r="KF610">
        <v>29.3776</v>
      </c>
      <c r="KG610">
        <v>66.5016</v>
      </c>
      <c r="KH610">
        <v>29.4909</v>
      </c>
      <c r="KI610">
        <v>132.707</v>
      </c>
      <c r="KJ610">
        <v>20.4881</v>
      </c>
      <c r="KK610">
        <v>100.847</v>
      </c>
      <c r="KL610">
        <v>100.422</v>
      </c>
    </row>
    <row r="611" spans="1:298">
      <c r="A611">
        <v>595</v>
      </c>
      <c r="B611">
        <v>1758658823</v>
      </c>
      <c r="C611">
        <v>17197</v>
      </c>
      <c r="D611" t="s">
        <v>1639</v>
      </c>
      <c r="E611" t="s">
        <v>1640</v>
      </c>
      <c r="F611">
        <v>5</v>
      </c>
      <c r="G611" t="s">
        <v>1412</v>
      </c>
      <c r="H611" t="s">
        <v>437</v>
      </c>
      <c r="I611" t="s">
        <v>438</v>
      </c>
      <c r="J611">
        <v>1758658815.5</v>
      </c>
      <c r="K611">
        <f>(L611)/1000</f>
        <v>0</v>
      </c>
      <c r="L611">
        <f>IF(DQ611, AO611, AI611)</f>
        <v>0</v>
      </c>
      <c r="M611">
        <f>IF(DQ611, AJ611, AH611)</f>
        <v>0</v>
      </c>
      <c r="N611">
        <f>DS611 - IF(AV611&gt;1, M611*DM611*100.0/(AX611), 0)</f>
        <v>0</v>
      </c>
      <c r="O611">
        <f>((U611-K611/2)*N611-M611)/(U611+K611/2)</f>
        <v>0</v>
      </c>
      <c r="P611">
        <f>O611*(DZ611+EA611)/1000.0</f>
        <v>0</v>
      </c>
      <c r="Q611">
        <f>(DS611 - IF(AV611&gt;1, M611*DM611*100.0/(AX611), 0))*(DZ611+EA611)/1000.0</f>
        <v>0</v>
      </c>
      <c r="R611">
        <f>2.0/((1/T611-1/S611)+SIGN(T611)*SQRT((1/T611-1/S611)*(1/T611-1/S611) + 4*DN611/((DN611+1)*(DN611+1))*(2*1/T611*1/S611-1/S611*1/S611)))</f>
        <v>0</v>
      </c>
      <c r="S611">
        <f>IF(LEFT(DO611,1)&lt;&gt;"0",IF(LEFT(DO611,1)="1",3.0,DP611),$D$5+$E$5*(EG611*DZ611/($K$5*1000))+$F$5*(EG611*DZ611/($K$5*1000))*MAX(MIN(DM611,$J$5),$I$5)*MAX(MIN(DM611,$J$5),$I$5)+$G$5*MAX(MIN(DM611,$J$5),$I$5)*(EG611*DZ611/($K$5*1000))+$H$5*(EG611*DZ611/($K$5*1000))*(EG611*DZ611/($K$5*1000)))</f>
        <v>0</v>
      </c>
      <c r="T611">
        <f>K611*(1000-(1000*0.61365*exp(17.502*X611/(240.97+X611))/(DZ611+EA611)+DU611)/2)/(1000*0.61365*exp(17.502*X611/(240.97+X611))/(DZ611+EA611)-DU611)</f>
        <v>0</v>
      </c>
      <c r="U611">
        <f>1/((DN611+1)/(R611/1.6)+1/(S611/1.37)) + DN611/((DN611+1)/(R611/1.6) + DN611/(S611/1.37))</f>
        <v>0</v>
      </c>
      <c r="V611">
        <f>(DI611*DL611)</f>
        <v>0</v>
      </c>
      <c r="W611">
        <f>(EB611+(V611+2*0.95*5.67E-8*(((EB611+$B$7)+273)^4-(EB611+273)^4)-44100*K611)/(1.84*29.3*S611+8*0.95*5.67E-8*(EB611+273)^3))</f>
        <v>0</v>
      </c>
      <c r="X611">
        <f>($C$7*EC611+$D$7*ED611+$E$7*W611)</f>
        <v>0</v>
      </c>
      <c r="Y611">
        <f>0.61365*exp(17.502*X611/(240.97+X611))</f>
        <v>0</v>
      </c>
      <c r="Z611">
        <f>(AA611/AB611*100)</f>
        <v>0</v>
      </c>
      <c r="AA611">
        <f>DU611*(DZ611+EA611)/1000</f>
        <v>0</v>
      </c>
      <c r="AB611">
        <f>0.61365*exp(17.502*EB611/(240.97+EB611))</f>
        <v>0</v>
      </c>
      <c r="AC611">
        <f>(Y611-DU611*(DZ611+EA611)/1000)</f>
        <v>0</v>
      </c>
      <c r="AD611">
        <f>(-K611*44100)</f>
        <v>0</v>
      </c>
      <c r="AE611">
        <f>2*29.3*S611*0.92*(EB611-X611)</f>
        <v>0</v>
      </c>
      <c r="AF611">
        <f>2*0.95*5.67E-8*(((EB611+$B$7)+273)^4-(X611+273)^4)</f>
        <v>0</v>
      </c>
      <c r="AG611">
        <f>V611+AF611+AD611+AE611</f>
        <v>0</v>
      </c>
      <c r="AH611">
        <f>DY611*AV611*(DT611-DS611*(1000-AV611*DV611)/(1000-AV611*DU611))/(100*DM611)</f>
        <v>0</v>
      </c>
      <c r="AI611">
        <f>1000*DY611*AV611*(DU611-DV611)/(100*DM611*(1000-AV611*DU611))</f>
        <v>0</v>
      </c>
      <c r="AJ611">
        <f>(AK611 - AL611 - DZ611*1E3/(8.314*(EB611+273.15)) * AN611/DY611 * AM611) * DY611/(100*DM611) * (1000 - DV611)/1000</f>
        <v>0</v>
      </c>
      <c r="AK611">
        <v>155.5908082479813</v>
      </c>
      <c r="AL611">
        <v>163.5974242424242</v>
      </c>
      <c r="AM611">
        <v>-3.228769372726891</v>
      </c>
      <c r="AN611">
        <v>64.96119101993769</v>
      </c>
      <c r="AO611">
        <f>(AQ611 - AP611 + DZ611*1E3/(8.314*(EB611+273.15)) * AS611/DY611 * AR611) * DY611/(100*DM611) * 1000/(1000 - AQ611)</f>
        <v>0</v>
      </c>
      <c r="AP611">
        <v>20.5591823166179</v>
      </c>
      <c r="AQ611">
        <v>24.9418496969697</v>
      </c>
      <c r="AR611">
        <v>0.0002894986888764516</v>
      </c>
      <c r="AS611">
        <v>107.1200567102836</v>
      </c>
      <c r="AT611">
        <v>0</v>
      </c>
      <c r="AU611">
        <v>0</v>
      </c>
      <c r="AV611">
        <f>IF(AT611*$H$13&gt;=AX611,1.0,(AX611/(AX611-AT611*$H$13)))</f>
        <v>0</v>
      </c>
      <c r="AW611">
        <f>(AV611-1)*100</f>
        <v>0</v>
      </c>
      <c r="AX611">
        <f>MAX(0,($B$13+$C$13*EG611)/(1+$D$13*EG611)*DZ611/(EB611+273)*$E$13)</f>
        <v>0</v>
      </c>
      <c r="AY611" t="s">
        <v>439</v>
      </c>
      <c r="AZ611" t="s">
        <v>439</v>
      </c>
      <c r="BA611">
        <v>0</v>
      </c>
      <c r="BB611">
        <v>0</v>
      </c>
      <c r="BC611">
        <f>1-BA611/BB611</f>
        <v>0</v>
      </c>
      <c r="BD611">
        <v>0</v>
      </c>
      <c r="BE611" t="s">
        <v>439</v>
      </c>
      <c r="BF611" t="s">
        <v>439</v>
      </c>
      <c r="BG611">
        <v>0</v>
      </c>
      <c r="BH611">
        <v>0</v>
      </c>
      <c r="BI611">
        <f>1-BG611/BH611</f>
        <v>0</v>
      </c>
      <c r="BJ611">
        <v>0.5</v>
      </c>
      <c r="BK611">
        <f>DJ611</f>
        <v>0</v>
      </c>
      <c r="BL611">
        <f>M611</f>
        <v>0</v>
      </c>
      <c r="BM611">
        <f>BI611*BJ611*BK611</f>
        <v>0</v>
      </c>
      <c r="BN611">
        <f>(BL611-BD611)/BK611</f>
        <v>0</v>
      </c>
      <c r="BO611">
        <f>(BB611-BH611)/BH611</f>
        <v>0</v>
      </c>
      <c r="BP611">
        <f>BA611/(BC611+BA611/BH611)</f>
        <v>0</v>
      </c>
      <c r="BQ611" t="s">
        <v>439</v>
      </c>
      <c r="BR611">
        <v>0</v>
      </c>
      <c r="BS611">
        <f>IF(BR611&lt;&gt;0, BR611, BP611)</f>
        <v>0</v>
      </c>
      <c r="BT611">
        <f>1-BS611/BH611</f>
        <v>0</v>
      </c>
      <c r="BU611">
        <f>(BH611-BG611)/(BH611-BS611)</f>
        <v>0</v>
      </c>
      <c r="BV611">
        <f>(BB611-BH611)/(BB611-BS611)</f>
        <v>0</v>
      </c>
      <c r="BW611">
        <f>(BH611-BG611)/(BH611-BA611)</f>
        <v>0</v>
      </c>
      <c r="BX611">
        <f>(BB611-BH611)/(BB611-BA611)</f>
        <v>0</v>
      </c>
      <c r="BY611">
        <f>(BU611*BS611/BG611)</f>
        <v>0</v>
      </c>
      <c r="BZ611">
        <f>(1-BY611)</f>
        <v>0</v>
      </c>
      <c r="DI611">
        <f>$B$11*EH611+$C$11*EI611+$F$11*ET611*(1-EW611)</f>
        <v>0</v>
      </c>
      <c r="DJ611">
        <f>DI611*DK611</f>
        <v>0</v>
      </c>
      <c r="DK611">
        <f>($B$11*$D$9+$C$11*$D$9+$F$11*((FG611+EY611)/MAX(FG611+EY611+FH611, 0.1)*$I$9+FH611/MAX(FG611+EY611+FH611, 0.1)*$J$9))/($B$11+$C$11+$F$11)</f>
        <v>0</v>
      </c>
      <c r="DL611">
        <f>($B$11*$K$9+$C$11*$K$9+$F$11*((FG611+EY611)/MAX(FG611+EY611+FH611, 0.1)*$P$9+FH611/MAX(FG611+EY611+FH611, 0.1)*$Q$9))/($B$11+$C$11+$F$11)</f>
        <v>0</v>
      </c>
      <c r="DM611">
        <v>5.36</v>
      </c>
      <c r="DN611">
        <v>0.5</v>
      </c>
      <c r="DO611" t="s">
        <v>440</v>
      </c>
      <c r="DP611">
        <v>2</v>
      </c>
      <c r="DQ611" t="b">
        <v>1</v>
      </c>
      <c r="DR611">
        <v>1758658815.5</v>
      </c>
      <c r="DS611">
        <v>181.5331111111111</v>
      </c>
      <c r="DT611">
        <v>167.0798888888889</v>
      </c>
      <c r="DU611">
        <v>24.92908148148148</v>
      </c>
      <c r="DV611">
        <v>20.56032222222222</v>
      </c>
      <c r="DW611">
        <v>181.3428148148148</v>
      </c>
      <c r="DX611">
        <v>24.76626296296296</v>
      </c>
      <c r="DY611">
        <v>499.9996296296296</v>
      </c>
      <c r="DZ611">
        <v>90.37142592592593</v>
      </c>
      <c r="EA611">
        <v>0.03084451111111111</v>
      </c>
      <c r="EB611">
        <v>30.92770740740741</v>
      </c>
      <c r="EC611">
        <v>29.97782962962963</v>
      </c>
      <c r="ED611">
        <v>999.9000000000001</v>
      </c>
      <c r="EE611">
        <v>0</v>
      </c>
      <c r="EF611">
        <v>0</v>
      </c>
      <c r="EG611">
        <v>9993.240370370369</v>
      </c>
      <c r="EH611">
        <v>0</v>
      </c>
      <c r="EI611">
        <v>11.635</v>
      </c>
      <c r="EJ611">
        <v>14.45311481481481</v>
      </c>
      <c r="EK611">
        <v>186.1741851851852</v>
      </c>
      <c r="EL611">
        <v>170.5872962962963</v>
      </c>
      <c r="EM611">
        <v>4.368757037037037</v>
      </c>
      <c r="EN611">
        <v>167.0798888888889</v>
      </c>
      <c r="EO611">
        <v>20.56032222222222</v>
      </c>
      <c r="EP611">
        <v>2.252875925925926</v>
      </c>
      <c r="EQ611">
        <v>1.858065185185185</v>
      </c>
      <c r="ER611">
        <v>19.34337037037037</v>
      </c>
      <c r="ES611">
        <v>16.28402222222222</v>
      </c>
      <c r="ET611">
        <v>2000.007037037037</v>
      </c>
      <c r="EU611">
        <v>0.9800043333333334</v>
      </c>
      <c r="EV611">
        <v>0.01999590370370371</v>
      </c>
      <c r="EW611">
        <v>0</v>
      </c>
      <c r="EX611">
        <v>847.4572222222223</v>
      </c>
      <c r="EY611">
        <v>5.00097</v>
      </c>
      <c r="EZ611">
        <v>17009.19259259259</v>
      </c>
      <c r="FA611">
        <v>16707.65925925926</v>
      </c>
      <c r="FB611">
        <v>41.625</v>
      </c>
      <c r="FC611">
        <v>42</v>
      </c>
      <c r="FD611">
        <v>41.56199999999999</v>
      </c>
      <c r="FE611">
        <v>41.59933333333333</v>
      </c>
      <c r="FF611">
        <v>42.18699999999999</v>
      </c>
      <c r="FG611">
        <v>1955.117037037037</v>
      </c>
      <c r="FH611">
        <v>39.89000000000001</v>
      </c>
      <c r="FI611">
        <v>0</v>
      </c>
      <c r="FJ611">
        <v>1758658824.6</v>
      </c>
      <c r="FK611">
        <v>0</v>
      </c>
      <c r="FL611">
        <v>847.6205200000001</v>
      </c>
      <c r="FM611">
        <v>17.8605384875021</v>
      </c>
      <c r="FN611">
        <v>339.6615389935993</v>
      </c>
      <c r="FO611">
        <v>17012.068</v>
      </c>
      <c r="FP611">
        <v>15</v>
      </c>
      <c r="FQ611">
        <v>0</v>
      </c>
      <c r="FR611" t="s">
        <v>441</v>
      </c>
      <c r="FS611">
        <v>1747247426.5</v>
      </c>
      <c r="FT611">
        <v>1747247420.5</v>
      </c>
      <c r="FU611">
        <v>0</v>
      </c>
      <c r="FV611">
        <v>1.027</v>
      </c>
      <c r="FW611">
        <v>0.031</v>
      </c>
      <c r="FX611">
        <v>0.02</v>
      </c>
      <c r="FY611">
        <v>0.05</v>
      </c>
      <c r="FZ611">
        <v>420</v>
      </c>
      <c r="GA611">
        <v>16</v>
      </c>
      <c r="GB611">
        <v>0.01</v>
      </c>
      <c r="GC611">
        <v>0.1</v>
      </c>
      <c r="GD611">
        <v>13.7835275</v>
      </c>
      <c r="GE611">
        <v>10.6044123827392</v>
      </c>
      <c r="GF611">
        <v>1.020434304104752</v>
      </c>
      <c r="GG611">
        <v>0</v>
      </c>
      <c r="GH611">
        <v>846.4123823529412</v>
      </c>
      <c r="GI611">
        <v>16.1474255151445</v>
      </c>
      <c r="GJ611">
        <v>1.600861514654009</v>
      </c>
      <c r="GK611">
        <v>-1</v>
      </c>
      <c r="GL611">
        <v>4.347938000000001</v>
      </c>
      <c r="GM611">
        <v>0.2988175609756033</v>
      </c>
      <c r="GN611">
        <v>0.03100804219875877</v>
      </c>
      <c r="GO611">
        <v>0</v>
      </c>
      <c r="GP611">
        <v>0</v>
      </c>
      <c r="GQ611">
        <v>2</v>
      </c>
      <c r="GR611" t="s">
        <v>482</v>
      </c>
      <c r="GS611">
        <v>3.1356</v>
      </c>
      <c r="GT611">
        <v>2.69108</v>
      </c>
      <c r="GU611">
        <v>0.0408411</v>
      </c>
      <c r="GV611">
        <v>0.0367135</v>
      </c>
      <c r="GW611">
        <v>0.108881</v>
      </c>
      <c r="GX611">
        <v>0.0939825</v>
      </c>
      <c r="GY611">
        <v>30441.5</v>
      </c>
      <c r="GZ611">
        <v>30635.1</v>
      </c>
      <c r="HA611">
        <v>29508.2</v>
      </c>
      <c r="HB611">
        <v>29393</v>
      </c>
      <c r="HC611">
        <v>34738.4</v>
      </c>
      <c r="HD611">
        <v>35278.1</v>
      </c>
      <c r="HE611">
        <v>41521.5</v>
      </c>
      <c r="HF611">
        <v>41763.6</v>
      </c>
      <c r="HG611">
        <v>1.91777</v>
      </c>
      <c r="HH611">
        <v>1.85713</v>
      </c>
      <c r="HI611">
        <v>0.08235870000000001</v>
      </c>
      <c r="HJ611">
        <v>0</v>
      </c>
      <c r="HK611">
        <v>28.6313</v>
      </c>
      <c r="HL611">
        <v>999.9</v>
      </c>
      <c r="HM611">
        <v>52.1</v>
      </c>
      <c r="HN611">
        <v>31.6</v>
      </c>
      <c r="HO611">
        <v>26.9111</v>
      </c>
      <c r="HP611">
        <v>61.7855</v>
      </c>
      <c r="HQ611">
        <v>25.7973</v>
      </c>
      <c r="HR611">
        <v>1</v>
      </c>
      <c r="HS611">
        <v>0.140981</v>
      </c>
      <c r="HT611">
        <v>-0.784929</v>
      </c>
      <c r="HU611">
        <v>20.3366</v>
      </c>
      <c r="HV611">
        <v>5.21624</v>
      </c>
      <c r="HW611">
        <v>12.0143</v>
      </c>
      <c r="HX611">
        <v>4.98875</v>
      </c>
      <c r="HY611">
        <v>3.28775</v>
      </c>
      <c r="HZ611">
        <v>9999</v>
      </c>
      <c r="IA611">
        <v>9999</v>
      </c>
      <c r="IB611">
        <v>9999</v>
      </c>
      <c r="IC611">
        <v>999.9</v>
      </c>
      <c r="ID611">
        <v>1.86764</v>
      </c>
      <c r="IE611">
        <v>1.86673</v>
      </c>
      <c r="IF611">
        <v>1.86606</v>
      </c>
      <c r="IG611">
        <v>1.866</v>
      </c>
      <c r="IH611">
        <v>1.86784</v>
      </c>
      <c r="II611">
        <v>1.87027</v>
      </c>
      <c r="IJ611">
        <v>1.86893</v>
      </c>
      <c r="IK611">
        <v>1.87042</v>
      </c>
      <c r="IL611">
        <v>0</v>
      </c>
      <c r="IM611">
        <v>0</v>
      </c>
      <c r="IN611">
        <v>0</v>
      </c>
      <c r="IO611">
        <v>0</v>
      </c>
      <c r="IP611" t="s">
        <v>443</v>
      </c>
      <c r="IQ611" t="s">
        <v>444</v>
      </c>
      <c r="IR611" t="s">
        <v>445</v>
      </c>
      <c r="IS611" t="s">
        <v>445</v>
      </c>
      <c r="IT611" t="s">
        <v>445</v>
      </c>
      <c r="IU611" t="s">
        <v>445</v>
      </c>
      <c r="IV611">
        <v>0</v>
      </c>
      <c r="IW611">
        <v>100</v>
      </c>
      <c r="IX611">
        <v>100</v>
      </c>
      <c r="IY611">
        <v>0.188</v>
      </c>
      <c r="IZ611">
        <v>0.163</v>
      </c>
      <c r="JA611">
        <v>0.1520806729546384</v>
      </c>
      <c r="JB611">
        <v>0.0003178419753343253</v>
      </c>
      <c r="JC611">
        <v>-6.012475575984678E-07</v>
      </c>
      <c r="JD611">
        <v>7.594320938325871E-11</v>
      </c>
      <c r="JE611">
        <v>-0.06537213769188976</v>
      </c>
      <c r="JF611">
        <v>-0.002779077146552394</v>
      </c>
      <c r="JG611">
        <v>0.0007843295920201409</v>
      </c>
      <c r="JH611">
        <v>-1.211717912536145E-05</v>
      </c>
      <c r="JI611">
        <v>4</v>
      </c>
      <c r="JJ611">
        <v>2338</v>
      </c>
      <c r="JK611">
        <v>1</v>
      </c>
      <c r="JL611">
        <v>27</v>
      </c>
      <c r="JM611">
        <v>190189.9</v>
      </c>
      <c r="JN611">
        <v>190190</v>
      </c>
      <c r="JO611">
        <v>0.421143</v>
      </c>
      <c r="JP611">
        <v>2.33887</v>
      </c>
      <c r="JQ611">
        <v>1.39648</v>
      </c>
      <c r="JR611">
        <v>2.34863</v>
      </c>
      <c r="JS611">
        <v>1.49536</v>
      </c>
      <c r="JT611">
        <v>2.53784</v>
      </c>
      <c r="JU611">
        <v>36.9794</v>
      </c>
      <c r="JV611">
        <v>24.0612</v>
      </c>
      <c r="JW611">
        <v>18</v>
      </c>
      <c r="JX611">
        <v>492.087</v>
      </c>
      <c r="JY611">
        <v>443.686</v>
      </c>
      <c r="JZ611">
        <v>29.4911</v>
      </c>
      <c r="KA611">
        <v>29.4573</v>
      </c>
      <c r="KB611">
        <v>29.9998</v>
      </c>
      <c r="KC611">
        <v>29.3081</v>
      </c>
      <c r="KD611">
        <v>29.2358</v>
      </c>
      <c r="KE611">
        <v>8.34863</v>
      </c>
      <c r="KF611">
        <v>29.668</v>
      </c>
      <c r="KG611">
        <v>66.5016</v>
      </c>
      <c r="KH611">
        <v>29.5101</v>
      </c>
      <c r="KI611">
        <v>119.345</v>
      </c>
      <c r="KJ611">
        <v>20.4608</v>
      </c>
      <c r="KK611">
        <v>100.847</v>
      </c>
      <c r="KL611">
        <v>100.423</v>
      </c>
    </row>
    <row r="612" spans="1:298">
      <c r="A612">
        <v>596</v>
      </c>
      <c r="B612">
        <v>1758658828</v>
      </c>
      <c r="C612">
        <v>17202</v>
      </c>
      <c r="D612" t="s">
        <v>1641</v>
      </c>
      <c r="E612" t="s">
        <v>1642</v>
      </c>
      <c r="F612">
        <v>5</v>
      </c>
      <c r="G612" t="s">
        <v>1412</v>
      </c>
      <c r="H612" t="s">
        <v>437</v>
      </c>
      <c r="I612" t="s">
        <v>438</v>
      </c>
      <c r="J612">
        <v>1758658820.214286</v>
      </c>
      <c r="K612">
        <f>(L612)/1000</f>
        <v>0</v>
      </c>
      <c r="L612">
        <f>IF(DQ612, AO612, AI612)</f>
        <v>0</v>
      </c>
      <c r="M612">
        <f>IF(DQ612, AJ612, AH612)</f>
        <v>0</v>
      </c>
      <c r="N612">
        <f>DS612 - IF(AV612&gt;1, M612*DM612*100.0/(AX612), 0)</f>
        <v>0</v>
      </c>
      <c r="O612">
        <f>((U612-K612/2)*N612-M612)/(U612+K612/2)</f>
        <v>0</v>
      </c>
      <c r="P612">
        <f>O612*(DZ612+EA612)/1000.0</f>
        <v>0</v>
      </c>
      <c r="Q612">
        <f>(DS612 - IF(AV612&gt;1, M612*DM612*100.0/(AX612), 0))*(DZ612+EA612)/1000.0</f>
        <v>0</v>
      </c>
      <c r="R612">
        <f>2.0/((1/T612-1/S612)+SIGN(T612)*SQRT((1/T612-1/S612)*(1/T612-1/S612) + 4*DN612/((DN612+1)*(DN612+1))*(2*1/T612*1/S612-1/S612*1/S612)))</f>
        <v>0</v>
      </c>
      <c r="S612">
        <f>IF(LEFT(DO612,1)&lt;&gt;"0",IF(LEFT(DO612,1)="1",3.0,DP612),$D$5+$E$5*(EG612*DZ612/($K$5*1000))+$F$5*(EG612*DZ612/($K$5*1000))*MAX(MIN(DM612,$J$5),$I$5)*MAX(MIN(DM612,$J$5),$I$5)+$G$5*MAX(MIN(DM612,$J$5),$I$5)*(EG612*DZ612/($K$5*1000))+$H$5*(EG612*DZ612/($K$5*1000))*(EG612*DZ612/($K$5*1000)))</f>
        <v>0</v>
      </c>
      <c r="T612">
        <f>K612*(1000-(1000*0.61365*exp(17.502*X612/(240.97+X612))/(DZ612+EA612)+DU612)/2)/(1000*0.61365*exp(17.502*X612/(240.97+X612))/(DZ612+EA612)-DU612)</f>
        <v>0</v>
      </c>
      <c r="U612">
        <f>1/((DN612+1)/(R612/1.6)+1/(S612/1.37)) + DN612/((DN612+1)/(R612/1.6) + DN612/(S612/1.37))</f>
        <v>0</v>
      </c>
      <c r="V612">
        <f>(DI612*DL612)</f>
        <v>0</v>
      </c>
      <c r="W612">
        <f>(EB612+(V612+2*0.95*5.67E-8*(((EB612+$B$7)+273)^4-(EB612+273)^4)-44100*K612)/(1.84*29.3*S612+8*0.95*5.67E-8*(EB612+273)^3))</f>
        <v>0</v>
      </c>
      <c r="X612">
        <f>($C$7*EC612+$D$7*ED612+$E$7*W612)</f>
        <v>0</v>
      </c>
      <c r="Y612">
        <f>0.61365*exp(17.502*X612/(240.97+X612))</f>
        <v>0</v>
      </c>
      <c r="Z612">
        <f>(AA612/AB612*100)</f>
        <v>0</v>
      </c>
      <c r="AA612">
        <f>DU612*(DZ612+EA612)/1000</f>
        <v>0</v>
      </c>
      <c r="AB612">
        <f>0.61365*exp(17.502*EB612/(240.97+EB612))</f>
        <v>0</v>
      </c>
      <c r="AC612">
        <f>(Y612-DU612*(DZ612+EA612)/1000)</f>
        <v>0</v>
      </c>
      <c r="AD612">
        <f>(-K612*44100)</f>
        <v>0</v>
      </c>
      <c r="AE612">
        <f>2*29.3*S612*0.92*(EB612-X612)</f>
        <v>0</v>
      </c>
      <c r="AF612">
        <f>2*0.95*5.67E-8*(((EB612+$B$7)+273)^4-(X612+273)^4)</f>
        <v>0</v>
      </c>
      <c r="AG612">
        <f>V612+AF612+AD612+AE612</f>
        <v>0</v>
      </c>
      <c r="AH612">
        <f>DY612*AV612*(DT612-DS612*(1000-AV612*DV612)/(1000-AV612*DU612))/(100*DM612)</f>
        <v>0</v>
      </c>
      <c r="AI612">
        <f>1000*DY612*AV612*(DU612-DV612)/(100*DM612*(1000-AV612*DU612))</f>
        <v>0</v>
      </c>
      <c r="AJ612">
        <f>(AK612 - AL612 - DZ612*1E3/(8.314*(EB612+273.15)) * AN612/DY612 * AM612) * DY612/(100*DM612) * (1000 - DV612)/1000</f>
        <v>0</v>
      </c>
      <c r="AK612">
        <v>138.5969970240718</v>
      </c>
      <c r="AL612">
        <v>147.4944787878787</v>
      </c>
      <c r="AM612">
        <v>-3.221963210363281</v>
      </c>
      <c r="AN612">
        <v>64.96119101993769</v>
      </c>
      <c r="AO612">
        <f>(AQ612 - AP612 + DZ612*1E3/(8.314*(EB612+273.15)) * AS612/DY612 * AR612) * DY612/(100*DM612) * 1000/(1000 - AQ612)</f>
        <v>0</v>
      </c>
      <c r="AP612">
        <v>20.54692888226715</v>
      </c>
      <c r="AQ612">
        <v>24.95563878787879</v>
      </c>
      <c r="AR612">
        <v>0.0002017408602321365</v>
      </c>
      <c r="AS612">
        <v>107.1200567102836</v>
      </c>
      <c r="AT612">
        <v>0</v>
      </c>
      <c r="AU612">
        <v>0</v>
      </c>
      <c r="AV612">
        <f>IF(AT612*$H$13&gt;=AX612,1.0,(AX612/(AX612-AT612*$H$13)))</f>
        <v>0</v>
      </c>
      <c r="AW612">
        <f>(AV612-1)*100</f>
        <v>0</v>
      </c>
      <c r="AX612">
        <f>MAX(0,($B$13+$C$13*EG612)/(1+$D$13*EG612)*DZ612/(EB612+273)*$E$13)</f>
        <v>0</v>
      </c>
      <c r="AY612" t="s">
        <v>439</v>
      </c>
      <c r="AZ612" t="s">
        <v>439</v>
      </c>
      <c r="BA612">
        <v>0</v>
      </c>
      <c r="BB612">
        <v>0</v>
      </c>
      <c r="BC612">
        <f>1-BA612/BB612</f>
        <v>0</v>
      </c>
      <c r="BD612">
        <v>0</v>
      </c>
      <c r="BE612" t="s">
        <v>439</v>
      </c>
      <c r="BF612" t="s">
        <v>439</v>
      </c>
      <c r="BG612">
        <v>0</v>
      </c>
      <c r="BH612">
        <v>0</v>
      </c>
      <c r="BI612">
        <f>1-BG612/BH612</f>
        <v>0</v>
      </c>
      <c r="BJ612">
        <v>0.5</v>
      </c>
      <c r="BK612">
        <f>DJ612</f>
        <v>0</v>
      </c>
      <c r="BL612">
        <f>M612</f>
        <v>0</v>
      </c>
      <c r="BM612">
        <f>BI612*BJ612*BK612</f>
        <v>0</v>
      </c>
      <c r="BN612">
        <f>(BL612-BD612)/BK612</f>
        <v>0</v>
      </c>
      <c r="BO612">
        <f>(BB612-BH612)/BH612</f>
        <v>0</v>
      </c>
      <c r="BP612">
        <f>BA612/(BC612+BA612/BH612)</f>
        <v>0</v>
      </c>
      <c r="BQ612" t="s">
        <v>439</v>
      </c>
      <c r="BR612">
        <v>0</v>
      </c>
      <c r="BS612">
        <f>IF(BR612&lt;&gt;0, BR612, BP612)</f>
        <v>0</v>
      </c>
      <c r="BT612">
        <f>1-BS612/BH612</f>
        <v>0</v>
      </c>
      <c r="BU612">
        <f>(BH612-BG612)/(BH612-BS612)</f>
        <v>0</v>
      </c>
      <c r="BV612">
        <f>(BB612-BH612)/(BB612-BS612)</f>
        <v>0</v>
      </c>
      <c r="BW612">
        <f>(BH612-BG612)/(BH612-BA612)</f>
        <v>0</v>
      </c>
      <c r="BX612">
        <f>(BB612-BH612)/(BB612-BA612)</f>
        <v>0</v>
      </c>
      <c r="BY612">
        <f>(BU612*BS612/BG612)</f>
        <v>0</v>
      </c>
      <c r="BZ612">
        <f>(1-BY612)</f>
        <v>0</v>
      </c>
      <c r="DI612">
        <f>$B$11*EH612+$C$11*EI612+$F$11*ET612*(1-EW612)</f>
        <v>0</v>
      </c>
      <c r="DJ612">
        <f>DI612*DK612</f>
        <v>0</v>
      </c>
      <c r="DK612">
        <f>($B$11*$D$9+$C$11*$D$9+$F$11*((FG612+EY612)/MAX(FG612+EY612+FH612, 0.1)*$I$9+FH612/MAX(FG612+EY612+FH612, 0.1)*$J$9))/($B$11+$C$11+$F$11)</f>
        <v>0</v>
      </c>
      <c r="DL612">
        <f>($B$11*$K$9+$C$11*$K$9+$F$11*((FG612+EY612)/MAX(FG612+EY612+FH612, 0.1)*$P$9+FH612/MAX(FG612+EY612+FH612, 0.1)*$Q$9))/($B$11+$C$11+$F$11)</f>
        <v>0</v>
      </c>
      <c r="DM612">
        <v>5.36</v>
      </c>
      <c r="DN612">
        <v>0.5</v>
      </c>
      <c r="DO612" t="s">
        <v>440</v>
      </c>
      <c r="DP612">
        <v>2</v>
      </c>
      <c r="DQ612" t="b">
        <v>1</v>
      </c>
      <c r="DR612">
        <v>1758658820.214286</v>
      </c>
      <c r="DS612">
        <v>166.7178571428572</v>
      </c>
      <c r="DT612">
        <v>151.4301428571428</v>
      </c>
      <c r="DU612">
        <v>24.93841785714286</v>
      </c>
      <c r="DV612">
        <v>20.55354285714285</v>
      </c>
      <c r="DW612">
        <v>166.5293214285714</v>
      </c>
      <c r="DX612">
        <v>24.77547857142858</v>
      </c>
      <c r="DY612">
        <v>500.0093928571428</v>
      </c>
      <c r="DZ612">
        <v>90.3721</v>
      </c>
      <c r="EA612">
        <v>0.03085164285714286</v>
      </c>
      <c r="EB612">
        <v>30.92586428571429</v>
      </c>
      <c r="EC612">
        <v>29.97388928571428</v>
      </c>
      <c r="ED612">
        <v>999.9000000000002</v>
      </c>
      <c r="EE612">
        <v>0</v>
      </c>
      <c r="EF612">
        <v>0</v>
      </c>
      <c r="EG612">
        <v>9992.188214285716</v>
      </c>
      <c r="EH612">
        <v>0</v>
      </c>
      <c r="EI612">
        <v>11.635</v>
      </c>
      <c r="EJ612">
        <v>15.28761071428572</v>
      </c>
      <c r="EK612">
        <v>170.9816785714285</v>
      </c>
      <c r="EL612">
        <v>154.6080714285714</v>
      </c>
      <c r="EM612">
        <v>4.384882499999999</v>
      </c>
      <c r="EN612">
        <v>151.4301428571428</v>
      </c>
      <c r="EO612">
        <v>20.55354285714285</v>
      </c>
      <c r="EP612">
        <v>2.253736785714286</v>
      </c>
      <c r="EQ612">
        <v>1.857466071428572</v>
      </c>
      <c r="ER612">
        <v>19.3495</v>
      </c>
      <c r="ES612">
        <v>16.27895714285714</v>
      </c>
      <c r="ET612">
        <v>2000.010714285715</v>
      </c>
      <c r="EU612">
        <v>0.9800042857142856</v>
      </c>
      <c r="EV612">
        <v>0.01999595000000001</v>
      </c>
      <c r="EW612">
        <v>0</v>
      </c>
      <c r="EX612">
        <v>848.8375714285713</v>
      </c>
      <c r="EY612">
        <v>5.00097</v>
      </c>
      <c r="EZ612">
        <v>17036.42857142857</v>
      </c>
      <c r="FA612">
        <v>16707.69285714286</v>
      </c>
      <c r="FB612">
        <v>41.625</v>
      </c>
      <c r="FC612">
        <v>41.9955</v>
      </c>
      <c r="FD612">
        <v>41.56199999999999</v>
      </c>
      <c r="FE612">
        <v>41.58224999999999</v>
      </c>
      <c r="FF612">
        <v>42.18699999999999</v>
      </c>
      <c r="FG612">
        <v>1955.120714285715</v>
      </c>
      <c r="FH612">
        <v>39.89000000000001</v>
      </c>
      <c r="FI612">
        <v>0</v>
      </c>
      <c r="FJ612">
        <v>1758658829.4</v>
      </c>
      <c r="FK612">
        <v>0</v>
      </c>
      <c r="FL612">
        <v>849.0286</v>
      </c>
      <c r="FM612">
        <v>17.92869227085752</v>
      </c>
      <c r="FN612">
        <v>361.5999994455461</v>
      </c>
      <c r="FO612">
        <v>17039.968</v>
      </c>
      <c r="FP612">
        <v>15</v>
      </c>
      <c r="FQ612">
        <v>0</v>
      </c>
      <c r="FR612" t="s">
        <v>441</v>
      </c>
      <c r="FS612">
        <v>1747247426.5</v>
      </c>
      <c r="FT612">
        <v>1747247420.5</v>
      </c>
      <c r="FU612">
        <v>0</v>
      </c>
      <c r="FV612">
        <v>1.027</v>
      </c>
      <c r="FW612">
        <v>0.031</v>
      </c>
      <c r="FX612">
        <v>0.02</v>
      </c>
      <c r="FY612">
        <v>0.05</v>
      </c>
      <c r="FZ612">
        <v>420</v>
      </c>
      <c r="GA612">
        <v>16</v>
      </c>
      <c r="GB612">
        <v>0.01</v>
      </c>
      <c r="GC612">
        <v>0.1</v>
      </c>
      <c r="GD612">
        <v>14.71900243902439</v>
      </c>
      <c r="GE612">
        <v>10.59912543554007</v>
      </c>
      <c r="GF612">
        <v>1.045316609870952</v>
      </c>
      <c r="GG612">
        <v>0</v>
      </c>
      <c r="GH612">
        <v>847.8925294117646</v>
      </c>
      <c r="GI612">
        <v>17.41430099926988</v>
      </c>
      <c r="GJ612">
        <v>1.724138288354576</v>
      </c>
      <c r="GK612">
        <v>-1</v>
      </c>
      <c r="GL612">
        <v>4.373083414634148</v>
      </c>
      <c r="GM612">
        <v>0.1981756097561006</v>
      </c>
      <c r="GN612">
        <v>0.02135005587583432</v>
      </c>
      <c r="GO612">
        <v>0</v>
      </c>
      <c r="GP612">
        <v>0</v>
      </c>
      <c r="GQ612">
        <v>2</v>
      </c>
      <c r="GR612" t="s">
        <v>482</v>
      </c>
      <c r="GS612">
        <v>3.13544</v>
      </c>
      <c r="GT612">
        <v>2.69092</v>
      </c>
      <c r="GU612">
        <v>0.0370286</v>
      </c>
      <c r="GV612">
        <v>0.0326313</v>
      </c>
      <c r="GW612">
        <v>0.108912</v>
      </c>
      <c r="GX612">
        <v>0.0937636</v>
      </c>
      <c r="GY612">
        <v>30562.5</v>
      </c>
      <c r="GZ612">
        <v>30765.1</v>
      </c>
      <c r="HA612">
        <v>29508.2</v>
      </c>
      <c r="HB612">
        <v>29393.2</v>
      </c>
      <c r="HC612">
        <v>34737</v>
      </c>
      <c r="HD612">
        <v>35286.6</v>
      </c>
      <c r="HE612">
        <v>41521.5</v>
      </c>
      <c r="HF612">
        <v>41763.5</v>
      </c>
      <c r="HG612">
        <v>1.91705</v>
      </c>
      <c r="HH612">
        <v>1.85783</v>
      </c>
      <c r="HI612">
        <v>0.08244070000000001</v>
      </c>
      <c r="HJ612">
        <v>0</v>
      </c>
      <c r="HK612">
        <v>28.6283</v>
      </c>
      <c r="HL612">
        <v>999.9</v>
      </c>
      <c r="HM612">
        <v>52.1</v>
      </c>
      <c r="HN612">
        <v>31.6</v>
      </c>
      <c r="HO612">
        <v>26.9137</v>
      </c>
      <c r="HP612">
        <v>61.9455</v>
      </c>
      <c r="HQ612">
        <v>25.7652</v>
      </c>
      <c r="HR612">
        <v>1</v>
      </c>
      <c r="HS612">
        <v>0.140851</v>
      </c>
      <c r="HT612">
        <v>-0.808287</v>
      </c>
      <c r="HU612">
        <v>20.3365</v>
      </c>
      <c r="HV612">
        <v>5.21564</v>
      </c>
      <c r="HW612">
        <v>12.0141</v>
      </c>
      <c r="HX612">
        <v>4.9889</v>
      </c>
      <c r="HY612">
        <v>3.28772</v>
      </c>
      <c r="HZ612">
        <v>9999</v>
      </c>
      <c r="IA612">
        <v>9999</v>
      </c>
      <c r="IB612">
        <v>9999</v>
      </c>
      <c r="IC612">
        <v>999.9</v>
      </c>
      <c r="ID612">
        <v>1.86765</v>
      </c>
      <c r="IE612">
        <v>1.86674</v>
      </c>
      <c r="IF612">
        <v>1.86608</v>
      </c>
      <c r="IG612">
        <v>1.86601</v>
      </c>
      <c r="IH612">
        <v>1.86784</v>
      </c>
      <c r="II612">
        <v>1.87027</v>
      </c>
      <c r="IJ612">
        <v>1.86894</v>
      </c>
      <c r="IK612">
        <v>1.87042</v>
      </c>
      <c r="IL612">
        <v>0</v>
      </c>
      <c r="IM612">
        <v>0</v>
      </c>
      <c r="IN612">
        <v>0</v>
      </c>
      <c r="IO612">
        <v>0</v>
      </c>
      <c r="IP612" t="s">
        <v>443</v>
      </c>
      <c r="IQ612" t="s">
        <v>444</v>
      </c>
      <c r="IR612" t="s">
        <v>445</v>
      </c>
      <c r="IS612" t="s">
        <v>445</v>
      </c>
      <c r="IT612" t="s">
        <v>445</v>
      </c>
      <c r="IU612" t="s">
        <v>445</v>
      </c>
      <c r="IV612">
        <v>0</v>
      </c>
      <c r="IW612">
        <v>100</v>
      </c>
      <c r="IX612">
        <v>100</v>
      </c>
      <c r="IY612">
        <v>0.185</v>
      </c>
      <c r="IZ612">
        <v>0.1632</v>
      </c>
      <c r="JA612">
        <v>0.1520806729546384</v>
      </c>
      <c r="JB612">
        <v>0.0003178419753343253</v>
      </c>
      <c r="JC612">
        <v>-6.012475575984678E-07</v>
      </c>
      <c r="JD612">
        <v>7.594320938325871E-11</v>
      </c>
      <c r="JE612">
        <v>-0.06537213769188976</v>
      </c>
      <c r="JF612">
        <v>-0.002779077146552394</v>
      </c>
      <c r="JG612">
        <v>0.0007843295920201409</v>
      </c>
      <c r="JH612">
        <v>-1.211717912536145E-05</v>
      </c>
      <c r="JI612">
        <v>4</v>
      </c>
      <c r="JJ612">
        <v>2338</v>
      </c>
      <c r="JK612">
        <v>1</v>
      </c>
      <c r="JL612">
        <v>27</v>
      </c>
      <c r="JM612">
        <v>190190</v>
      </c>
      <c r="JN612">
        <v>190190.1</v>
      </c>
      <c r="JO612">
        <v>0.385742</v>
      </c>
      <c r="JP612">
        <v>2.34009</v>
      </c>
      <c r="JQ612">
        <v>1.39771</v>
      </c>
      <c r="JR612">
        <v>2.34497</v>
      </c>
      <c r="JS612">
        <v>1.49536</v>
      </c>
      <c r="JT612">
        <v>2.61963</v>
      </c>
      <c r="JU612">
        <v>37.0032</v>
      </c>
      <c r="JV612">
        <v>24.0525</v>
      </c>
      <c r="JW612">
        <v>18</v>
      </c>
      <c r="JX612">
        <v>491.605</v>
      </c>
      <c r="JY612">
        <v>444.1</v>
      </c>
      <c r="JZ612">
        <v>29.5187</v>
      </c>
      <c r="KA612">
        <v>29.4542</v>
      </c>
      <c r="KB612">
        <v>29.9999</v>
      </c>
      <c r="KC612">
        <v>29.3056</v>
      </c>
      <c r="KD612">
        <v>29.2333</v>
      </c>
      <c r="KE612">
        <v>7.57834</v>
      </c>
      <c r="KF612">
        <v>29.668</v>
      </c>
      <c r="KG612">
        <v>66.1288</v>
      </c>
      <c r="KH612">
        <v>29.5302</v>
      </c>
      <c r="KI612">
        <v>99.309</v>
      </c>
      <c r="KJ612">
        <v>20.4379</v>
      </c>
      <c r="KK612">
        <v>100.847</v>
      </c>
      <c r="KL612">
        <v>100.423</v>
      </c>
    </row>
    <row r="613" spans="1:298">
      <c r="A613">
        <v>597</v>
      </c>
      <c r="B613">
        <v>1758658833</v>
      </c>
      <c r="C613">
        <v>17207</v>
      </c>
      <c r="D613" t="s">
        <v>1643</v>
      </c>
      <c r="E613" t="s">
        <v>1644</v>
      </c>
      <c r="F613">
        <v>5</v>
      </c>
      <c r="G613" t="s">
        <v>1412</v>
      </c>
      <c r="H613" t="s">
        <v>437</v>
      </c>
      <c r="I613" t="s">
        <v>438</v>
      </c>
      <c r="J613">
        <v>1758658825.5</v>
      </c>
      <c r="K613">
        <f>(L613)/1000</f>
        <v>0</v>
      </c>
      <c r="L613">
        <f>IF(DQ613, AO613, AI613)</f>
        <v>0</v>
      </c>
      <c r="M613">
        <f>IF(DQ613, AJ613, AH613)</f>
        <v>0</v>
      </c>
      <c r="N613">
        <f>DS613 - IF(AV613&gt;1, M613*DM613*100.0/(AX613), 0)</f>
        <v>0</v>
      </c>
      <c r="O613">
        <f>((U613-K613/2)*N613-M613)/(U613+K613/2)</f>
        <v>0</v>
      </c>
      <c r="P613">
        <f>O613*(DZ613+EA613)/1000.0</f>
        <v>0</v>
      </c>
      <c r="Q613">
        <f>(DS613 - IF(AV613&gt;1, M613*DM613*100.0/(AX613), 0))*(DZ613+EA613)/1000.0</f>
        <v>0</v>
      </c>
      <c r="R613">
        <f>2.0/((1/T613-1/S613)+SIGN(T613)*SQRT((1/T613-1/S613)*(1/T613-1/S613) + 4*DN613/((DN613+1)*(DN613+1))*(2*1/T613*1/S613-1/S613*1/S613)))</f>
        <v>0</v>
      </c>
      <c r="S613">
        <f>IF(LEFT(DO613,1)&lt;&gt;"0",IF(LEFT(DO613,1)="1",3.0,DP613),$D$5+$E$5*(EG613*DZ613/($K$5*1000))+$F$5*(EG613*DZ613/($K$5*1000))*MAX(MIN(DM613,$J$5),$I$5)*MAX(MIN(DM613,$J$5),$I$5)+$G$5*MAX(MIN(DM613,$J$5),$I$5)*(EG613*DZ613/($K$5*1000))+$H$5*(EG613*DZ613/($K$5*1000))*(EG613*DZ613/($K$5*1000)))</f>
        <v>0</v>
      </c>
      <c r="T613">
        <f>K613*(1000-(1000*0.61365*exp(17.502*X613/(240.97+X613))/(DZ613+EA613)+DU613)/2)/(1000*0.61365*exp(17.502*X613/(240.97+X613))/(DZ613+EA613)-DU613)</f>
        <v>0</v>
      </c>
      <c r="U613">
        <f>1/((DN613+1)/(R613/1.6)+1/(S613/1.37)) + DN613/((DN613+1)/(R613/1.6) + DN613/(S613/1.37))</f>
        <v>0</v>
      </c>
      <c r="V613">
        <f>(DI613*DL613)</f>
        <v>0</v>
      </c>
      <c r="W613">
        <f>(EB613+(V613+2*0.95*5.67E-8*(((EB613+$B$7)+273)^4-(EB613+273)^4)-44100*K613)/(1.84*29.3*S613+8*0.95*5.67E-8*(EB613+273)^3))</f>
        <v>0</v>
      </c>
      <c r="X613">
        <f>($C$7*EC613+$D$7*ED613+$E$7*W613)</f>
        <v>0</v>
      </c>
      <c r="Y613">
        <f>0.61365*exp(17.502*X613/(240.97+X613))</f>
        <v>0</v>
      </c>
      <c r="Z613">
        <f>(AA613/AB613*100)</f>
        <v>0</v>
      </c>
      <c r="AA613">
        <f>DU613*(DZ613+EA613)/1000</f>
        <v>0</v>
      </c>
      <c r="AB613">
        <f>0.61365*exp(17.502*EB613/(240.97+EB613))</f>
        <v>0</v>
      </c>
      <c r="AC613">
        <f>(Y613-DU613*(DZ613+EA613)/1000)</f>
        <v>0</v>
      </c>
      <c r="AD613">
        <f>(-K613*44100)</f>
        <v>0</v>
      </c>
      <c r="AE613">
        <f>2*29.3*S613*0.92*(EB613-X613)</f>
        <v>0</v>
      </c>
      <c r="AF613">
        <f>2*0.95*5.67E-8*(((EB613+$B$7)+273)^4-(X613+273)^4)</f>
        <v>0</v>
      </c>
      <c r="AG613">
        <f>V613+AF613+AD613+AE613</f>
        <v>0</v>
      </c>
      <c r="AH613">
        <f>DY613*AV613*(DT613-DS613*(1000-AV613*DV613)/(1000-AV613*DU613))/(100*DM613)</f>
        <v>0</v>
      </c>
      <c r="AI613">
        <f>1000*DY613*AV613*(DU613-DV613)/(100*DM613*(1000-AV613*DU613))</f>
        <v>0</v>
      </c>
      <c r="AJ613">
        <f>(AK613 - AL613 - DZ613*1E3/(8.314*(EB613+273.15)) * AN613/DY613 * AM613) * DY613/(100*DM613) * (1000 - DV613)/1000</f>
        <v>0</v>
      </c>
      <c r="AK613">
        <v>121.5708247341535</v>
      </c>
      <c r="AL613">
        <v>131.3074242424241</v>
      </c>
      <c r="AM613">
        <v>-3.238783520894142</v>
      </c>
      <c r="AN613">
        <v>64.96119101993769</v>
      </c>
      <c r="AO613">
        <f>(AQ613 - AP613 + DZ613*1E3/(8.314*(EB613+273.15)) * AS613/DY613 * AR613) * DY613/(100*DM613) * 1000/(1000 - AQ613)</f>
        <v>0</v>
      </c>
      <c r="AP613">
        <v>20.42610199648208</v>
      </c>
      <c r="AQ613">
        <v>24.92994242424242</v>
      </c>
      <c r="AR613">
        <v>-0.00624791227431429</v>
      </c>
      <c r="AS613">
        <v>107.1200567102836</v>
      </c>
      <c r="AT613">
        <v>0</v>
      </c>
      <c r="AU613">
        <v>0</v>
      </c>
      <c r="AV613">
        <f>IF(AT613*$H$13&gt;=AX613,1.0,(AX613/(AX613-AT613*$H$13)))</f>
        <v>0</v>
      </c>
      <c r="AW613">
        <f>(AV613-1)*100</f>
        <v>0</v>
      </c>
      <c r="AX613">
        <f>MAX(0,($B$13+$C$13*EG613)/(1+$D$13*EG613)*DZ613/(EB613+273)*$E$13)</f>
        <v>0</v>
      </c>
      <c r="AY613" t="s">
        <v>439</v>
      </c>
      <c r="AZ613" t="s">
        <v>439</v>
      </c>
      <c r="BA613">
        <v>0</v>
      </c>
      <c r="BB613">
        <v>0</v>
      </c>
      <c r="BC613">
        <f>1-BA613/BB613</f>
        <v>0</v>
      </c>
      <c r="BD613">
        <v>0</v>
      </c>
      <c r="BE613" t="s">
        <v>439</v>
      </c>
      <c r="BF613" t="s">
        <v>439</v>
      </c>
      <c r="BG613">
        <v>0</v>
      </c>
      <c r="BH613">
        <v>0</v>
      </c>
      <c r="BI613">
        <f>1-BG613/BH613</f>
        <v>0</v>
      </c>
      <c r="BJ613">
        <v>0.5</v>
      </c>
      <c r="BK613">
        <f>DJ613</f>
        <v>0</v>
      </c>
      <c r="BL613">
        <f>M613</f>
        <v>0</v>
      </c>
      <c r="BM613">
        <f>BI613*BJ613*BK613</f>
        <v>0</v>
      </c>
      <c r="BN613">
        <f>(BL613-BD613)/BK613</f>
        <v>0</v>
      </c>
      <c r="BO613">
        <f>(BB613-BH613)/BH613</f>
        <v>0</v>
      </c>
      <c r="BP613">
        <f>BA613/(BC613+BA613/BH613)</f>
        <v>0</v>
      </c>
      <c r="BQ613" t="s">
        <v>439</v>
      </c>
      <c r="BR613">
        <v>0</v>
      </c>
      <c r="BS613">
        <f>IF(BR613&lt;&gt;0, BR613, BP613)</f>
        <v>0</v>
      </c>
      <c r="BT613">
        <f>1-BS613/BH613</f>
        <v>0</v>
      </c>
      <c r="BU613">
        <f>(BH613-BG613)/(BH613-BS613)</f>
        <v>0</v>
      </c>
      <c r="BV613">
        <f>(BB613-BH613)/(BB613-BS613)</f>
        <v>0</v>
      </c>
      <c r="BW613">
        <f>(BH613-BG613)/(BH613-BA613)</f>
        <v>0</v>
      </c>
      <c r="BX613">
        <f>(BB613-BH613)/(BB613-BA613)</f>
        <v>0</v>
      </c>
      <c r="BY613">
        <f>(BU613*BS613/BG613)</f>
        <v>0</v>
      </c>
      <c r="BZ613">
        <f>(1-BY613)</f>
        <v>0</v>
      </c>
      <c r="DI613">
        <f>$B$11*EH613+$C$11*EI613+$F$11*ET613*(1-EW613)</f>
        <v>0</v>
      </c>
      <c r="DJ613">
        <f>DI613*DK613</f>
        <v>0</v>
      </c>
      <c r="DK613">
        <f>($B$11*$D$9+$C$11*$D$9+$F$11*((FG613+EY613)/MAX(FG613+EY613+FH613, 0.1)*$I$9+FH613/MAX(FG613+EY613+FH613, 0.1)*$J$9))/($B$11+$C$11+$F$11)</f>
        <v>0</v>
      </c>
      <c r="DL613">
        <f>($B$11*$K$9+$C$11*$K$9+$F$11*((FG613+EY613)/MAX(FG613+EY613+FH613, 0.1)*$P$9+FH613/MAX(FG613+EY613+FH613, 0.1)*$Q$9))/($B$11+$C$11+$F$11)</f>
        <v>0</v>
      </c>
      <c r="DM613">
        <v>5.36</v>
      </c>
      <c r="DN613">
        <v>0.5</v>
      </c>
      <c r="DO613" t="s">
        <v>440</v>
      </c>
      <c r="DP613">
        <v>2</v>
      </c>
      <c r="DQ613" t="b">
        <v>1</v>
      </c>
      <c r="DR613">
        <v>1758658825.5</v>
      </c>
      <c r="DS613">
        <v>150.0874444444444</v>
      </c>
      <c r="DT613">
        <v>133.8545555555555</v>
      </c>
      <c r="DU613">
        <v>24.9443962962963</v>
      </c>
      <c r="DV613">
        <v>20.51318518518519</v>
      </c>
      <c r="DW613">
        <v>149.9011481481482</v>
      </c>
      <c r="DX613">
        <v>24.78136666666667</v>
      </c>
      <c r="DY613">
        <v>499.9962962962964</v>
      </c>
      <c r="DZ613">
        <v>90.3721111111111</v>
      </c>
      <c r="EA613">
        <v>0.03088958888888889</v>
      </c>
      <c r="EB613">
        <v>30.92314074074074</v>
      </c>
      <c r="EC613">
        <v>29.97223333333333</v>
      </c>
      <c r="ED613">
        <v>999.9000000000001</v>
      </c>
      <c r="EE613">
        <v>0</v>
      </c>
      <c r="EF613">
        <v>0</v>
      </c>
      <c r="EG613">
        <v>9992.270740740738</v>
      </c>
      <c r="EH613">
        <v>0</v>
      </c>
      <c r="EI613">
        <v>11.635</v>
      </c>
      <c r="EJ613">
        <v>16.23281111111111</v>
      </c>
      <c r="EK613">
        <v>153.927</v>
      </c>
      <c r="EL613">
        <v>136.6587777777778</v>
      </c>
      <c r="EM613">
        <v>4.431216296296295</v>
      </c>
      <c r="EN613">
        <v>133.8545555555555</v>
      </c>
      <c r="EO613">
        <v>20.51318518518519</v>
      </c>
      <c r="EP613">
        <v>2.254277407407407</v>
      </c>
      <c r="EQ613">
        <v>1.853819259259259</v>
      </c>
      <c r="ER613">
        <v>19.35334444444445</v>
      </c>
      <c r="ES613">
        <v>16.24807777777778</v>
      </c>
      <c r="ET613">
        <v>1999.988518518519</v>
      </c>
      <c r="EU613">
        <v>0.980004</v>
      </c>
      <c r="EV613">
        <v>0.01999623333333334</v>
      </c>
      <c r="EW613">
        <v>0</v>
      </c>
      <c r="EX613">
        <v>850.4783333333335</v>
      </c>
      <c r="EY613">
        <v>5.00097</v>
      </c>
      <c r="EZ613">
        <v>17068.76296296296</v>
      </c>
      <c r="FA613">
        <v>16707.5037037037</v>
      </c>
      <c r="FB613">
        <v>41.625</v>
      </c>
      <c r="FC613">
        <v>41.99533333333333</v>
      </c>
      <c r="FD613">
        <v>41.56199999999999</v>
      </c>
      <c r="FE613">
        <v>41.56666666666666</v>
      </c>
      <c r="FF613">
        <v>42.18699999999999</v>
      </c>
      <c r="FG613">
        <v>1955.098518518519</v>
      </c>
      <c r="FH613">
        <v>39.89000000000001</v>
      </c>
      <c r="FI613">
        <v>0</v>
      </c>
      <c r="FJ613">
        <v>1758658834.2</v>
      </c>
      <c r="FK613">
        <v>0</v>
      </c>
      <c r="FL613">
        <v>850.51316</v>
      </c>
      <c r="FM613">
        <v>19.74230768053888</v>
      </c>
      <c r="FN613">
        <v>382.2923076917455</v>
      </c>
      <c r="FO613">
        <v>17069.672</v>
      </c>
      <c r="FP613">
        <v>15</v>
      </c>
      <c r="FQ613">
        <v>0</v>
      </c>
      <c r="FR613" t="s">
        <v>441</v>
      </c>
      <c r="FS613">
        <v>1747247426.5</v>
      </c>
      <c r="FT613">
        <v>1747247420.5</v>
      </c>
      <c r="FU613">
        <v>0</v>
      </c>
      <c r="FV613">
        <v>1.027</v>
      </c>
      <c r="FW613">
        <v>0.031</v>
      </c>
      <c r="FX613">
        <v>0.02</v>
      </c>
      <c r="FY613">
        <v>0.05</v>
      </c>
      <c r="FZ613">
        <v>420</v>
      </c>
      <c r="GA613">
        <v>16</v>
      </c>
      <c r="GB613">
        <v>0.01</v>
      </c>
      <c r="GC613">
        <v>0.1</v>
      </c>
      <c r="GD613">
        <v>15.74774</v>
      </c>
      <c r="GE613">
        <v>10.79198949343337</v>
      </c>
      <c r="GF613">
        <v>1.038433211574052</v>
      </c>
      <c r="GG613">
        <v>0</v>
      </c>
      <c r="GH613">
        <v>849.5370588235295</v>
      </c>
      <c r="GI613">
        <v>18.42814362562468</v>
      </c>
      <c r="GJ613">
        <v>1.823424847096907</v>
      </c>
      <c r="GK613">
        <v>-1</v>
      </c>
      <c r="GL613">
        <v>4.414096750000001</v>
      </c>
      <c r="GM613">
        <v>0.5065750469043112</v>
      </c>
      <c r="GN613">
        <v>0.05466711613884075</v>
      </c>
      <c r="GO613">
        <v>0</v>
      </c>
      <c r="GP613">
        <v>0</v>
      </c>
      <c r="GQ613">
        <v>2</v>
      </c>
      <c r="GR613" t="s">
        <v>482</v>
      </c>
      <c r="GS613">
        <v>3.13546</v>
      </c>
      <c r="GT613">
        <v>2.6914</v>
      </c>
      <c r="GU613">
        <v>0.0331228</v>
      </c>
      <c r="GV613">
        <v>0.0284499</v>
      </c>
      <c r="GW613">
        <v>0.108829</v>
      </c>
      <c r="GX613">
        <v>0.0935216</v>
      </c>
      <c r="GY613">
        <v>30687.1</v>
      </c>
      <c r="GZ613">
        <v>30898.2</v>
      </c>
      <c r="HA613">
        <v>29508.8</v>
      </c>
      <c r="HB613">
        <v>29393.3</v>
      </c>
      <c r="HC613">
        <v>34741</v>
      </c>
      <c r="HD613">
        <v>35296.3</v>
      </c>
      <c r="HE613">
        <v>41522.5</v>
      </c>
      <c r="HF613">
        <v>41763.7</v>
      </c>
      <c r="HG613">
        <v>1.9173</v>
      </c>
      <c r="HH613">
        <v>1.85723</v>
      </c>
      <c r="HI613">
        <v>0.082776</v>
      </c>
      <c r="HJ613">
        <v>0</v>
      </c>
      <c r="HK613">
        <v>28.6245</v>
      </c>
      <c r="HL613">
        <v>999.9</v>
      </c>
      <c r="HM613">
        <v>52.1</v>
      </c>
      <c r="HN613">
        <v>31.6</v>
      </c>
      <c r="HO613">
        <v>26.9129</v>
      </c>
      <c r="HP613">
        <v>61.8655</v>
      </c>
      <c r="HQ613">
        <v>25.7252</v>
      </c>
      <c r="HR613">
        <v>1</v>
      </c>
      <c r="HS613">
        <v>0.140595</v>
      </c>
      <c r="HT613">
        <v>-0.810953</v>
      </c>
      <c r="HU613">
        <v>20.3364</v>
      </c>
      <c r="HV613">
        <v>5.21534</v>
      </c>
      <c r="HW613">
        <v>12.0149</v>
      </c>
      <c r="HX613">
        <v>4.9887</v>
      </c>
      <c r="HY613">
        <v>3.2878</v>
      </c>
      <c r="HZ613">
        <v>9999</v>
      </c>
      <c r="IA613">
        <v>9999</v>
      </c>
      <c r="IB613">
        <v>9999</v>
      </c>
      <c r="IC613">
        <v>999.9</v>
      </c>
      <c r="ID613">
        <v>1.86762</v>
      </c>
      <c r="IE613">
        <v>1.86674</v>
      </c>
      <c r="IF613">
        <v>1.86605</v>
      </c>
      <c r="IG613">
        <v>1.866</v>
      </c>
      <c r="IH613">
        <v>1.86784</v>
      </c>
      <c r="II613">
        <v>1.87027</v>
      </c>
      <c r="IJ613">
        <v>1.86893</v>
      </c>
      <c r="IK613">
        <v>1.87042</v>
      </c>
      <c r="IL613">
        <v>0</v>
      </c>
      <c r="IM613">
        <v>0</v>
      </c>
      <c r="IN613">
        <v>0</v>
      </c>
      <c r="IO613">
        <v>0</v>
      </c>
      <c r="IP613" t="s">
        <v>443</v>
      </c>
      <c r="IQ613" t="s">
        <v>444</v>
      </c>
      <c r="IR613" t="s">
        <v>445</v>
      </c>
      <c r="IS613" t="s">
        <v>445</v>
      </c>
      <c r="IT613" t="s">
        <v>445</v>
      </c>
      <c r="IU613" t="s">
        <v>445</v>
      </c>
      <c r="IV613">
        <v>0</v>
      </c>
      <c r="IW613">
        <v>100</v>
      </c>
      <c r="IX613">
        <v>100</v>
      </c>
      <c r="IY613">
        <v>0.183</v>
      </c>
      <c r="IZ613">
        <v>0.1628</v>
      </c>
      <c r="JA613">
        <v>0.1520806729546384</v>
      </c>
      <c r="JB613">
        <v>0.0003178419753343253</v>
      </c>
      <c r="JC613">
        <v>-6.012475575984678E-07</v>
      </c>
      <c r="JD613">
        <v>7.594320938325871E-11</v>
      </c>
      <c r="JE613">
        <v>-0.06537213769188976</v>
      </c>
      <c r="JF613">
        <v>-0.002779077146552394</v>
      </c>
      <c r="JG613">
        <v>0.0007843295920201409</v>
      </c>
      <c r="JH613">
        <v>-1.211717912536145E-05</v>
      </c>
      <c r="JI613">
        <v>4</v>
      </c>
      <c r="JJ613">
        <v>2338</v>
      </c>
      <c r="JK613">
        <v>1</v>
      </c>
      <c r="JL613">
        <v>27</v>
      </c>
      <c r="JM613">
        <v>190190.1</v>
      </c>
      <c r="JN613">
        <v>190190.2</v>
      </c>
      <c r="JO613">
        <v>0.345459</v>
      </c>
      <c r="JP613">
        <v>2.33398</v>
      </c>
      <c r="JQ613">
        <v>1.39771</v>
      </c>
      <c r="JR613">
        <v>2.34741</v>
      </c>
      <c r="JS613">
        <v>1.49536</v>
      </c>
      <c r="JT613">
        <v>2.63062</v>
      </c>
      <c r="JU613">
        <v>37.0032</v>
      </c>
      <c r="JV613">
        <v>24.07</v>
      </c>
      <c r="JW613">
        <v>18</v>
      </c>
      <c r="JX613">
        <v>491.744</v>
      </c>
      <c r="JY613">
        <v>443.711</v>
      </c>
      <c r="JZ613">
        <v>29.5431</v>
      </c>
      <c r="KA613">
        <v>29.451</v>
      </c>
      <c r="KB613">
        <v>29.9998</v>
      </c>
      <c r="KC613">
        <v>29.3031</v>
      </c>
      <c r="KD613">
        <v>29.2309</v>
      </c>
      <c r="KE613">
        <v>6.86626</v>
      </c>
      <c r="KF613">
        <v>29.668</v>
      </c>
      <c r="KG613">
        <v>66.1288</v>
      </c>
      <c r="KH613">
        <v>29.549</v>
      </c>
      <c r="KI613">
        <v>85.9522</v>
      </c>
      <c r="KJ613">
        <v>20.4497</v>
      </c>
      <c r="KK613">
        <v>100.849</v>
      </c>
      <c r="KL613">
        <v>100.424</v>
      </c>
    </row>
    <row r="614" spans="1:298">
      <c r="A614">
        <v>598</v>
      </c>
      <c r="B614">
        <v>1758658838</v>
      </c>
      <c r="C614">
        <v>17212</v>
      </c>
      <c r="D614" t="s">
        <v>1645</v>
      </c>
      <c r="E614" t="s">
        <v>1646</v>
      </c>
      <c r="F614">
        <v>5</v>
      </c>
      <c r="G614" t="s">
        <v>1412</v>
      </c>
      <c r="H614" t="s">
        <v>437</v>
      </c>
      <c r="I614" t="s">
        <v>438</v>
      </c>
      <c r="J614">
        <v>1758658830.214286</v>
      </c>
      <c r="K614">
        <f>(L614)/1000</f>
        <v>0</v>
      </c>
      <c r="L614">
        <f>IF(DQ614, AO614, AI614)</f>
        <v>0</v>
      </c>
      <c r="M614">
        <f>IF(DQ614, AJ614, AH614)</f>
        <v>0</v>
      </c>
      <c r="N614">
        <f>DS614 - IF(AV614&gt;1, M614*DM614*100.0/(AX614), 0)</f>
        <v>0</v>
      </c>
      <c r="O614">
        <f>((U614-K614/2)*N614-M614)/(U614+K614/2)</f>
        <v>0</v>
      </c>
      <c r="P614">
        <f>O614*(DZ614+EA614)/1000.0</f>
        <v>0</v>
      </c>
      <c r="Q614">
        <f>(DS614 - IF(AV614&gt;1, M614*DM614*100.0/(AX614), 0))*(DZ614+EA614)/1000.0</f>
        <v>0</v>
      </c>
      <c r="R614">
        <f>2.0/((1/T614-1/S614)+SIGN(T614)*SQRT((1/T614-1/S614)*(1/T614-1/S614) + 4*DN614/((DN614+1)*(DN614+1))*(2*1/T614*1/S614-1/S614*1/S614)))</f>
        <v>0</v>
      </c>
      <c r="S614">
        <f>IF(LEFT(DO614,1)&lt;&gt;"0",IF(LEFT(DO614,1)="1",3.0,DP614),$D$5+$E$5*(EG614*DZ614/($K$5*1000))+$F$5*(EG614*DZ614/($K$5*1000))*MAX(MIN(DM614,$J$5),$I$5)*MAX(MIN(DM614,$J$5),$I$5)+$G$5*MAX(MIN(DM614,$J$5),$I$5)*(EG614*DZ614/($K$5*1000))+$H$5*(EG614*DZ614/($K$5*1000))*(EG614*DZ614/($K$5*1000)))</f>
        <v>0</v>
      </c>
      <c r="T614">
        <f>K614*(1000-(1000*0.61365*exp(17.502*X614/(240.97+X614))/(DZ614+EA614)+DU614)/2)/(1000*0.61365*exp(17.502*X614/(240.97+X614))/(DZ614+EA614)-DU614)</f>
        <v>0</v>
      </c>
      <c r="U614">
        <f>1/((DN614+1)/(R614/1.6)+1/(S614/1.37)) + DN614/((DN614+1)/(R614/1.6) + DN614/(S614/1.37))</f>
        <v>0</v>
      </c>
      <c r="V614">
        <f>(DI614*DL614)</f>
        <v>0</v>
      </c>
      <c r="W614">
        <f>(EB614+(V614+2*0.95*5.67E-8*(((EB614+$B$7)+273)^4-(EB614+273)^4)-44100*K614)/(1.84*29.3*S614+8*0.95*5.67E-8*(EB614+273)^3))</f>
        <v>0</v>
      </c>
      <c r="X614">
        <f>($C$7*EC614+$D$7*ED614+$E$7*W614)</f>
        <v>0</v>
      </c>
      <c r="Y614">
        <f>0.61365*exp(17.502*X614/(240.97+X614))</f>
        <v>0</v>
      </c>
      <c r="Z614">
        <f>(AA614/AB614*100)</f>
        <v>0</v>
      </c>
      <c r="AA614">
        <f>DU614*(DZ614+EA614)/1000</f>
        <v>0</v>
      </c>
      <c r="AB614">
        <f>0.61365*exp(17.502*EB614/(240.97+EB614))</f>
        <v>0</v>
      </c>
      <c r="AC614">
        <f>(Y614-DU614*(DZ614+EA614)/1000)</f>
        <v>0</v>
      </c>
      <c r="AD614">
        <f>(-K614*44100)</f>
        <v>0</v>
      </c>
      <c r="AE614">
        <f>2*29.3*S614*0.92*(EB614-X614)</f>
        <v>0</v>
      </c>
      <c r="AF614">
        <f>2*0.95*5.67E-8*(((EB614+$B$7)+273)^4-(X614+273)^4)</f>
        <v>0</v>
      </c>
      <c r="AG614">
        <f>V614+AF614+AD614+AE614</f>
        <v>0</v>
      </c>
      <c r="AH614">
        <f>DY614*AV614*(DT614-DS614*(1000-AV614*DV614)/(1000-AV614*DU614))/(100*DM614)</f>
        <v>0</v>
      </c>
      <c r="AI614">
        <f>1000*DY614*AV614*(DU614-DV614)/(100*DM614*(1000-AV614*DU614))</f>
        <v>0</v>
      </c>
      <c r="AJ614">
        <f>(AK614 - AL614 - DZ614*1E3/(8.314*(EB614+273.15)) * AN614/DY614 * AM614) * DY614/(100*DM614) * (1000 - DV614)/1000</f>
        <v>0</v>
      </c>
      <c r="AK614">
        <v>104.4196128768929</v>
      </c>
      <c r="AL614">
        <v>115.0950424242424</v>
      </c>
      <c r="AM614">
        <v>-3.248211897437695</v>
      </c>
      <c r="AN614">
        <v>64.96119101993769</v>
      </c>
      <c r="AO614">
        <f>(AQ614 - AP614 + DZ614*1E3/(8.314*(EB614+273.15)) * AS614/DY614 * AR614) * DY614/(100*DM614) * 1000/(1000 - AQ614)</f>
        <v>0</v>
      </c>
      <c r="AP614">
        <v>20.41160366116796</v>
      </c>
      <c r="AQ614">
        <v>24.9112503030303</v>
      </c>
      <c r="AR614">
        <v>-0.001586792196923063</v>
      </c>
      <c r="AS614">
        <v>107.1200567102836</v>
      </c>
      <c r="AT614">
        <v>0</v>
      </c>
      <c r="AU614">
        <v>0</v>
      </c>
      <c r="AV614">
        <f>IF(AT614*$H$13&gt;=AX614,1.0,(AX614/(AX614-AT614*$H$13)))</f>
        <v>0</v>
      </c>
      <c r="AW614">
        <f>(AV614-1)*100</f>
        <v>0</v>
      </c>
      <c r="AX614">
        <f>MAX(0,($B$13+$C$13*EG614)/(1+$D$13*EG614)*DZ614/(EB614+273)*$E$13)</f>
        <v>0</v>
      </c>
      <c r="AY614" t="s">
        <v>439</v>
      </c>
      <c r="AZ614" t="s">
        <v>439</v>
      </c>
      <c r="BA614">
        <v>0</v>
      </c>
      <c r="BB614">
        <v>0</v>
      </c>
      <c r="BC614">
        <f>1-BA614/BB614</f>
        <v>0</v>
      </c>
      <c r="BD614">
        <v>0</v>
      </c>
      <c r="BE614" t="s">
        <v>439</v>
      </c>
      <c r="BF614" t="s">
        <v>439</v>
      </c>
      <c r="BG614">
        <v>0</v>
      </c>
      <c r="BH614">
        <v>0</v>
      </c>
      <c r="BI614">
        <f>1-BG614/BH614</f>
        <v>0</v>
      </c>
      <c r="BJ614">
        <v>0.5</v>
      </c>
      <c r="BK614">
        <f>DJ614</f>
        <v>0</v>
      </c>
      <c r="BL614">
        <f>M614</f>
        <v>0</v>
      </c>
      <c r="BM614">
        <f>BI614*BJ614*BK614</f>
        <v>0</v>
      </c>
      <c r="BN614">
        <f>(BL614-BD614)/BK614</f>
        <v>0</v>
      </c>
      <c r="BO614">
        <f>(BB614-BH614)/BH614</f>
        <v>0</v>
      </c>
      <c r="BP614">
        <f>BA614/(BC614+BA614/BH614)</f>
        <v>0</v>
      </c>
      <c r="BQ614" t="s">
        <v>439</v>
      </c>
      <c r="BR614">
        <v>0</v>
      </c>
      <c r="BS614">
        <f>IF(BR614&lt;&gt;0, BR614, BP614)</f>
        <v>0</v>
      </c>
      <c r="BT614">
        <f>1-BS614/BH614</f>
        <v>0</v>
      </c>
      <c r="BU614">
        <f>(BH614-BG614)/(BH614-BS614)</f>
        <v>0</v>
      </c>
      <c r="BV614">
        <f>(BB614-BH614)/(BB614-BS614)</f>
        <v>0</v>
      </c>
      <c r="BW614">
        <f>(BH614-BG614)/(BH614-BA614)</f>
        <v>0</v>
      </c>
      <c r="BX614">
        <f>(BB614-BH614)/(BB614-BA614)</f>
        <v>0</v>
      </c>
      <c r="BY614">
        <f>(BU614*BS614/BG614)</f>
        <v>0</v>
      </c>
      <c r="BZ614">
        <f>(1-BY614)</f>
        <v>0</v>
      </c>
      <c r="DI614">
        <f>$B$11*EH614+$C$11*EI614+$F$11*ET614*(1-EW614)</f>
        <v>0</v>
      </c>
      <c r="DJ614">
        <f>DI614*DK614</f>
        <v>0</v>
      </c>
      <c r="DK614">
        <f>($B$11*$D$9+$C$11*$D$9+$F$11*((FG614+EY614)/MAX(FG614+EY614+FH614, 0.1)*$I$9+FH614/MAX(FG614+EY614+FH614, 0.1)*$J$9))/($B$11+$C$11+$F$11)</f>
        <v>0</v>
      </c>
      <c r="DL614">
        <f>($B$11*$K$9+$C$11*$K$9+$F$11*((FG614+EY614)/MAX(FG614+EY614+FH614, 0.1)*$P$9+FH614/MAX(FG614+EY614+FH614, 0.1)*$Q$9))/($B$11+$C$11+$F$11)</f>
        <v>0</v>
      </c>
      <c r="DM614">
        <v>5.36</v>
      </c>
      <c r="DN614">
        <v>0.5</v>
      </c>
      <c r="DO614" t="s">
        <v>440</v>
      </c>
      <c r="DP614">
        <v>2</v>
      </c>
      <c r="DQ614" t="b">
        <v>1</v>
      </c>
      <c r="DR614">
        <v>1758658830.214286</v>
      </c>
      <c r="DS614">
        <v>135.2378214285714</v>
      </c>
      <c r="DT614">
        <v>118.1042071428571</v>
      </c>
      <c r="DU614">
        <v>24.93779285714286</v>
      </c>
      <c r="DV614">
        <v>20.46767142857142</v>
      </c>
      <c r="DW614">
        <v>135.0537142857143</v>
      </c>
      <c r="DX614">
        <v>24.77485714285714</v>
      </c>
      <c r="DY614">
        <v>499.9994642857143</v>
      </c>
      <c r="DZ614">
        <v>90.37235</v>
      </c>
      <c r="EA614">
        <v>0.03091063214285714</v>
      </c>
      <c r="EB614">
        <v>30.92158928571428</v>
      </c>
      <c r="EC614">
        <v>29.97152857142857</v>
      </c>
      <c r="ED614">
        <v>999.9000000000002</v>
      </c>
      <c r="EE614">
        <v>0</v>
      </c>
      <c r="EF614">
        <v>0</v>
      </c>
      <c r="EG614">
        <v>9993.886785714285</v>
      </c>
      <c r="EH614">
        <v>0</v>
      </c>
      <c r="EI614">
        <v>11.635</v>
      </c>
      <c r="EJ614">
        <v>17.13347857142857</v>
      </c>
      <c r="EK614">
        <v>138.6967857142857</v>
      </c>
      <c r="EL614">
        <v>120.5730535714286</v>
      </c>
      <c r="EM614">
        <v>4.470126428571429</v>
      </c>
      <c r="EN614">
        <v>118.1042071428571</v>
      </c>
      <c r="EO614">
        <v>20.46767142857142</v>
      </c>
      <c r="EP614">
        <v>2.253687142857143</v>
      </c>
      <c r="EQ614">
        <v>1.849711071428571</v>
      </c>
      <c r="ER614">
        <v>19.34912857142857</v>
      </c>
      <c r="ES614">
        <v>16.21327142857143</v>
      </c>
      <c r="ET614">
        <v>1999.974285714286</v>
      </c>
      <c r="EU614">
        <v>0.9800037499999998</v>
      </c>
      <c r="EV614">
        <v>0.019996475</v>
      </c>
      <c r="EW614">
        <v>0</v>
      </c>
      <c r="EX614">
        <v>852.1917857142856</v>
      </c>
      <c r="EY614">
        <v>5.00097</v>
      </c>
      <c r="EZ614">
        <v>17099.86428571429</v>
      </c>
      <c r="FA614">
        <v>16707.38214285714</v>
      </c>
      <c r="FB614">
        <v>41.62049999999999</v>
      </c>
      <c r="FC614">
        <v>41.99325</v>
      </c>
      <c r="FD614">
        <v>41.56199999999999</v>
      </c>
      <c r="FE614">
        <v>41.56424999999998</v>
      </c>
      <c r="FF614">
        <v>42.18699999999999</v>
      </c>
      <c r="FG614">
        <v>1955.084285714285</v>
      </c>
      <c r="FH614">
        <v>39.89000000000001</v>
      </c>
      <c r="FI614">
        <v>0</v>
      </c>
      <c r="FJ614">
        <v>1758658839.6</v>
      </c>
      <c r="FK614">
        <v>0</v>
      </c>
      <c r="FL614">
        <v>852.3318846153846</v>
      </c>
      <c r="FM614">
        <v>21.90649572285736</v>
      </c>
      <c r="FN614">
        <v>407.3230768228765</v>
      </c>
      <c r="FO614">
        <v>17103.28461538461</v>
      </c>
      <c r="FP614">
        <v>15</v>
      </c>
      <c r="FQ614">
        <v>0</v>
      </c>
      <c r="FR614" t="s">
        <v>441</v>
      </c>
      <c r="FS614">
        <v>1747247426.5</v>
      </c>
      <c r="FT614">
        <v>1747247420.5</v>
      </c>
      <c r="FU614">
        <v>0</v>
      </c>
      <c r="FV614">
        <v>1.027</v>
      </c>
      <c r="FW614">
        <v>0.031</v>
      </c>
      <c r="FX614">
        <v>0.02</v>
      </c>
      <c r="FY614">
        <v>0.05</v>
      </c>
      <c r="FZ614">
        <v>420</v>
      </c>
      <c r="GA614">
        <v>16</v>
      </c>
      <c r="GB614">
        <v>0.01</v>
      </c>
      <c r="GC614">
        <v>0.1</v>
      </c>
      <c r="GD614">
        <v>16.67177</v>
      </c>
      <c r="GE614">
        <v>11.3661545966229</v>
      </c>
      <c r="GF614">
        <v>1.093749612617074</v>
      </c>
      <c r="GG614">
        <v>0</v>
      </c>
      <c r="GH614">
        <v>851.3164117647059</v>
      </c>
      <c r="GI614">
        <v>21.14371275380253</v>
      </c>
      <c r="GJ614">
        <v>2.090908726137529</v>
      </c>
      <c r="GK614">
        <v>-1</v>
      </c>
      <c r="GL614">
        <v>4.44797875</v>
      </c>
      <c r="GM614">
        <v>0.5613657410881827</v>
      </c>
      <c r="GN614">
        <v>0.05854706458002399</v>
      </c>
      <c r="GO614">
        <v>0</v>
      </c>
      <c r="GP614">
        <v>0</v>
      </c>
      <c r="GQ614">
        <v>2</v>
      </c>
      <c r="GR614" t="s">
        <v>482</v>
      </c>
      <c r="GS614">
        <v>3.13556</v>
      </c>
      <c r="GT614">
        <v>2.69129</v>
      </c>
      <c r="GU614">
        <v>0.0291301</v>
      </c>
      <c r="GV614">
        <v>0.024171</v>
      </c>
      <c r="GW614">
        <v>0.108777</v>
      </c>
      <c r="GX614">
        <v>0.0935049</v>
      </c>
      <c r="GY614">
        <v>30814</v>
      </c>
      <c r="GZ614">
        <v>31034.4</v>
      </c>
      <c r="HA614">
        <v>29508.9</v>
      </c>
      <c r="HB614">
        <v>29393.5</v>
      </c>
      <c r="HC614">
        <v>34742.8</v>
      </c>
      <c r="HD614">
        <v>35297.2</v>
      </c>
      <c r="HE614">
        <v>41522.3</v>
      </c>
      <c r="HF614">
        <v>41764.2</v>
      </c>
      <c r="HG614">
        <v>1.91747</v>
      </c>
      <c r="HH614">
        <v>1.85693</v>
      </c>
      <c r="HI614">
        <v>0.0825301</v>
      </c>
      <c r="HJ614">
        <v>0</v>
      </c>
      <c r="HK614">
        <v>28.6209</v>
      </c>
      <c r="HL614">
        <v>999.9</v>
      </c>
      <c r="HM614">
        <v>52.1</v>
      </c>
      <c r="HN614">
        <v>31.6</v>
      </c>
      <c r="HO614">
        <v>26.9106</v>
      </c>
      <c r="HP614">
        <v>61.8455</v>
      </c>
      <c r="HQ614">
        <v>25.637</v>
      </c>
      <c r="HR614">
        <v>1</v>
      </c>
      <c r="HS614">
        <v>0.140224</v>
      </c>
      <c r="HT614">
        <v>-0.820103</v>
      </c>
      <c r="HU614">
        <v>20.3365</v>
      </c>
      <c r="HV614">
        <v>5.21429</v>
      </c>
      <c r="HW614">
        <v>12.014</v>
      </c>
      <c r="HX614">
        <v>4.9882</v>
      </c>
      <c r="HY614">
        <v>3.28765</v>
      </c>
      <c r="HZ614">
        <v>9999</v>
      </c>
      <c r="IA614">
        <v>9999</v>
      </c>
      <c r="IB614">
        <v>9999</v>
      </c>
      <c r="IC614">
        <v>999.9</v>
      </c>
      <c r="ID614">
        <v>1.86759</v>
      </c>
      <c r="IE614">
        <v>1.86674</v>
      </c>
      <c r="IF614">
        <v>1.86607</v>
      </c>
      <c r="IG614">
        <v>1.866</v>
      </c>
      <c r="IH614">
        <v>1.86784</v>
      </c>
      <c r="II614">
        <v>1.87027</v>
      </c>
      <c r="IJ614">
        <v>1.86891</v>
      </c>
      <c r="IK614">
        <v>1.87042</v>
      </c>
      <c r="IL614">
        <v>0</v>
      </c>
      <c r="IM614">
        <v>0</v>
      </c>
      <c r="IN614">
        <v>0</v>
      </c>
      <c r="IO614">
        <v>0</v>
      </c>
      <c r="IP614" t="s">
        <v>443</v>
      </c>
      <c r="IQ614" t="s">
        <v>444</v>
      </c>
      <c r="IR614" t="s">
        <v>445</v>
      </c>
      <c r="IS614" t="s">
        <v>445</v>
      </c>
      <c r="IT614" t="s">
        <v>445</v>
      </c>
      <c r="IU614" t="s">
        <v>445</v>
      </c>
      <c r="IV614">
        <v>0</v>
      </c>
      <c r="IW614">
        <v>100</v>
      </c>
      <c r="IX614">
        <v>100</v>
      </c>
      <c r="IY614">
        <v>0.18</v>
      </c>
      <c r="IZ614">
        <v>0.1625</v>
      </c>
      <c r="JA614">
        <v>0.1520806729546384</v>
      </c>
      <c r="JB614">
        <v>0.0003178419753343253</v>
      </c>
      <c r="JC614">
        <v>-6.012475575984678E-07</v>
      </c>
      <c r="JD614">
        <v>7.594320938325871E-11</v>
      </c>
      <c r="JE614">
        <v>-0.06537213769188976</v>
      </c>
      <c r="JF614">
        <v>-0.002779077146552394</v>
      </c>
      <c r="JG614">
        <v>0.0007843295920201409</v>
      </c>
      <c r="JH614">
        <v>-1.211717912536145E-05</v>
      </c>
      <c r="JI614">
        <v>4</v>
      </c>
      <c r="JJ614">
        <v>2338</v>
      </c>
      <c r="JK614">
        <v>1</v>
      </c>
      <c r="JL614">
        <v>27</v>
      </c>
      <c r="JM614">
        <v>190190.2</v>
      </c>
      <c r="JN614">
        <v>190190.3</v>
      </c>
      <c r="JO614">
        <v>0.311279</v>
      </c>
      <c r="JP614">
        <v>2.34009</v>
      </c>
      <c r="JQ614">
        <v>1.39648</v>
      </c>
      <c r="JR614">
        <v>2.34741</v>
      </c>
      <c r="JS614">
        <v>1.49536</v>
      </c>
      <c r="JT614">
        <v>2.71362</v>
      </c>
      <c r="JU614">
        <v>37.0032</v>
      </c>
      <c r="JV614">
        <v>24.0612</v>
      </c>
      <c r="JW614">
        <v>18</v>
      </c>
      <c r="JX614">
        <v>491.84</v>
      </c>
      <c r="JY614">
        <v>443.512</v>
      </c>
      <c r="JZ614">
        <v>29.5629</v>
      </c>
      <c r="KA614">
        <v>29.4485</v>
      </c>
      <c r="KB614">
        <v>29.9999</v>
      </c>
      <c r="KC614">
        <v>29.3012</v>
      </c>
      <c r="KD614">
        <v>29.229</v>
      </c>
      <c r="KE614">
        <v>6.10172</v>
      </c>
      <c r="KF614">
        <v>29.668</v>
      </c>
      <c r="KG614">
        <v>66.1288</v>
      </c>
      <c r="KH614">
        <v>29.5678</v>
      </c>
      <c r="KI614">
        <v>65.9165</v>
      </c>
      <c r="KJ614">
        <v>20.45</v>
      </c>
      <c r="KK614">
        <v>100.849</v>
      </c>
      <c r="KL614">
        <v>100.424</v>
      </c>
    </row>
    <row r="615" spans="1:298">
      <c r="A615">
        <v>599</v>
      </c>
      <c r="B615">
        <v>1758658843</v>
      </c>
      <c r="C615">
        <v>17217</v>
      </c>
      <c r="D615" t="s">
        <v>1647</v>
      </c>
      <c r="E615" t="s">
        <v>1648</v>
      </c>
      <c r="F615">
        <v>5</v>
      </c>
      <c r="G615" t="s">
        <v>1412</v>
      </c>
      <c r="H615" t="s">
        <v>437</v>
      </c>
      <c r="I615" t="s">
        <v>438</v>
      </c>
      <c r="J615">
        <v>1758658835.5</v>
      </c>
      <c r="K615">
        <f>(L615)/1000</f>
        <v>0</v>
      </c>
      <c r="L615">
        <f>IF(DQ615, AO615, AI615)</f>
        <v>0</v>
      </c>
      <c r="M615">
        <f>IF(DQ615, AJ615, AH615)</f>
        <v>0</v>
      </c>
      <c r="N615">
        <f>DS615 - IF(AV615&gt;1, M615*DM615*100.0/(AX615), 0)</f>
        <v>0</v>
      </c>
      <c r="O615">
        <f>((U615-K615/2)*N615-M615)/(U615+K615/2)</f>
        <v>0</v>
      </c>
      <c r="P615">
        <f>O615*(DZ615+EA615)/1000.0</f>
        <v>0</v>
      </c>
      <c r="Q615">
        <f>(DS615 - IF(AV615&gt;1, M615*DM615*100.0/(AX615), 0))*(DZ615+EA615)/1000.0</f>
        <v>0</v>
      </c>
      <c r="R615">
        <f>2.0/((1/T615-1/S615)+SIGN(T615)*SQRT((1/T615-1/S615)*(1/T615-1/S615) + 4*DN615/((DN615+1)*(DN615+1))*(2*1/T615*1/S615-1/S615*1/S615)))</f>
        <v>0</v>
      </c>
      <c r="S615">
        <f>IF(LEFT(DO615,1)&lt;&gt;"0",IF(LEFT(DO615,1)="1",3.0,DP615),$D$5+$E$5*(EG615*DZ615/($K$5*1000))+$F$5*(EG615*DZ615/($K$5*1000))*MAX(MIN(DM615,$J$5),$I$5)*MAX(MIN(DM615,$J$5),$I$5)+$G$5*MAX(MIN(DM615,$J$5),$I$5)*(EG615*DZ615/($K$5*1000))+$H$5*(EG615*DZ615/($K$5*1000))*(EG615*DZ615/($K$5*1000)))</f>
        <v>0</v>
      </c>
      <c r="T615">
        <f>K615*(1000-(1000*0.61365*exp(17.502*X615/(240.97+X615))/(DZ615+EA615)+DU615)/2)/(1000*0.61365*exp(17.502*X615/(240.97+X615))/(DZ615+EA615)-DU615)</f>
        <v>0</v>
      </c>
      <c r="U615">
        <f>1/((DN615+1)/(R615/1.6)+1/(S615/1.37)) + DN615/((DN615+1)/(R615/1.6) + DN615/(S615/1.37))</f>
        <v>0</v>
      </c>
      <c r="V615">
        <f>(DI615*DL615)</f>
        <v>0</v>
      </c>
      <c r="W615">
        <f>(EB615+(V615+2*0.95*5.67E-8*(((EB615+$B$7)+273)^4-(EB615+273)^4)-44100*K615)/(1.84*29.3*S615+8*0.95*5.67E-8*(EB615+273)^3))</f>
        <v>0</v>
      </c>
      <c r="X615">
        <f>($C$7*EC615+$D$7*ED615+$E$7*W615)</f>
        <v>0</v>
      </c>
      <c r="Y615">
        <f>0.61365*exp(17.502*X615/(240.97+X615))</f>
        <v>0</v>
      </c>
      <c r="Z615">
        <f>(AA615/AB615*100)</f>
        <v>0</v>
      </c>
      <c r="AA615">
        <f>DU615*(DZ615+EA615)/1000</f>
        <v>0</v>
      </c>
      <c r="AB615">
        <f>0.61365*exp(17.502*EB615/(240.97+EB615))</f>
        <v>0</v>
      </c>
      <c r="AC615">
        <f>(Y615-DU615*(DZ615+EA615)/1000)</f>
        <v>0</v>
      </c>
      <c r="AD615">
        <f>(-K615*44100)</f>
        <v>0</v>
      </c>
      <c r="AE615">
        <f>2*29.3*S615*0.92*(EB615-X615)</f>
        <v>0</v>
      </c>
      <c r="AF615">
        <f>2*0.95*5.67E-8*(((EB615+$B$7)+273)^4-(X615+273)^4)</f>
        <v>0</v>
      </c>
      <c r="AG615">
        <f>V615+AF615+AD615+AE615</f>
        <v>0</v>
      </c>
      <c r="AH615">
        <f>DY615*AV615*(DT615-DS615*(1000-AV615*DV615)/(1000-AV615*DU615))/(100*DM615)</f>
        <v>0</v>
      </c>
      <c r="AI615">
        <f>1000*DY615*AV615*(DU615-DV615)/(100*DM615*(1000-AV615*DU615))</f>
        <v>0</v>
      </c>
      <c r="AJ615">
        <f>(AK615 - AL615 - DZ615*1E3/(8.314*(EB615+273.15)) * AN615/DY615 * AM615) * DY615/(100*DM615) * (1000 - DV615)/1000</f>
        <v>0</v>
      </c>
      <c r="AK615">
        <v>87.31494019608411</v>
      </c>
      <c r="AL615">
        <v>98.89458303030301</v>
      </c>
      <c r="AM615">
        <v>-3.235849714558515</v>
      </c>
      <c r="AN615">
        <v>64.96119101993769</v>
      </c>
      <c r="AO615">
        <f>(AQ615 - AP615 + DZ615*1E3/(8.314*(EB615+273.15)) * AS615/DY615 * AR615) * DY615/(100*DM615) * 1000/(1000 - AQ615)</f>
        <v>0</v>
      </c>
      <c r="AP615">
        <v>20.41005330187647</v>
      </c>
      <c r="AQ615">
        <v>24.91247212121212</v>
      </c>
      <c r="AR615">
        <v>0.0001432604752969649</v>
      </c>
      <c r="AS615">
        <v>107.1200567102836</v>
      </c>
      <c r="AT615">
        <v>0</v>
      </c>
      <c r="AU615">
        <v>0</v>
      </c>
      <c r="AV615">
        <f>IF(AT615*$H$13&gt;=AX615,1.0,(AX615/(AX615-AT615*$H$13)))</f>
        <v>0</v>
      </c>
      <c r="AW615">
        <f>(AV615-1)*100</f>
        <v>0</v>
      </c>
      <c r="AX615">
        <f>MAX(0,($B$13+$C$13*EG615)/(1+$D$13*EG615)*DZ615/(EB615+273)*$E$13)</f>
        <v>0</v>
      </c>
      <c r="AY615" t="s">
        <v>439</v>
      </c>
      <c r="AZ615" t="s">
        <v>439</v>
      </c>
      <c r="BA615">
        <v>0</v>
      </c>
      <c r="BB615">
        <v>0</v>
      </c>
      <c r="BC615">
        <f>1-BA615/BB615</f>
        <v>0</v>
      </c>
      <c r="BD615">
        <v>0</v>
      </c>
      <c r="BE615" t="s">
        <v>439</v>
      </c>
      <c r="BF615" t="s">
        <v>439</v>
      </c>
      <c r="BG615">
        <v>0</v>
      </c>
      <c r="BH615">
        <v>0</v>
      </c>
      <c r="BI615">
        <f>1-BG615/BH615</f>
        <v>0</v>
      </c>
      <c r="BJ615">
        <v>0.5</v>
      </c>
      <c r="BK615">
        <f>DJ615</f>
        <v>0</v>
      </c>
      <c r="BL615">
        <f>M615</f>
        <v>0</v>
      </c>
      <c r="BM615">
        <f>BI615*BJ615*BK615</f>
        <v>0</v>
      </c>
      <c r="BN615">
        <f>(BL615-BD615)/BK615</f>
        <v>0</v>
      </c>
      <c r="BO615">
        <f>(BB615-BH615)/BH615</f>
        <v>0</v>
      </c>
      <c r="BP615">
        <f>BA615/(BC615+BA615/BH615)</f>
        <v>0</v>
      </c>
      <c r="BQ615" t="s">
        <v>439</v>
      </c>
      <c r="BR615">
        <v>0</v>
      </c>
      <c r="BS615">
        <f>IF(BR615&lt;&gt;0, BR615, BP615)</f>
        <v>0</v>
      </c>
      <c r="BT615">
        <f>1-BS615/BH615</f>
        <v>0</v>
      </c>
      <c r="BU615">
        <f>(BH615-BG615)/(BH615-BS615)</f>
        <v>0</v>
      </c>
      <c r="BV615">
        <f>(BB615-BH615)/(BB615-BS615)</f>
        <v>0</v>
      </c>
      <c r="BW615">
        <f>(BH615-BG615)/(BH615-BA615)</f>
        <v>0</v>
      </c>
      <c r="BX615">
        <f>(BB615-BH615)/(BB615-BA615)</f>
        <v>0</v>
      </c>
      <c r="BY615">
        <f>(BU615*BS615/BG615)</f>
        <v>0</v>
      </c>
      <c r="BZ615">
        <f>(1-BY615)</f>
        <v>0</v>
      </c>
      <c r="DI615">
        <f>$B$11*EH615+$C$11*EI615+$F$11*ET615*(1-EW615)</f>
        <v>0</v>
      </c>
      <c r="DJ615">
        <f>DI615*DK615</f>
        <v>0</v>
      </c>
      <c r="DK615">
        <f>($B$11*$D$9+$C$11*$D$9+$F$11*((FG615+EY615)/MAX(FG615+EY615+FH615, 0.1)*$I$9+FH615/MAX(FG615+EY615+FH615, 0.1)*$J$9))/($B$11+$C$11+$F$11)</f>
        <v>0</v>
      </c>
      <c r="DL615">
        <f>($B$11*$K$9+$C$11*$K$9+$F$11*((FG615+EY615)/MAX(FG615+EY615+FH615, 0.1)*$P$9+FH615/MAX(FG615+EY615+FH615, 0.1)*$Q$9))/($B$11+$C$11+$F$11)</f>
        <v>0</v>
      </c>
      <c r="DM615">
        <v>5.36</v>
      </c>
      <c r="DN615">
        <v>0.5</v>
      </c>
      <c r="DO615" t="s">
        <v>440</v>
      </c>
      <c r="DP615">
        <v>2</v>
      </c>
      <c r="DQ615" t="b">
        <v>1</v>
      </c>
      <c r="DR615">
        <v>1758658835.5</v>
      </c>
      <c r="DS615">
        <v>118.5513481481481</v>
      </c>
      <c r="DT615">
        <v>100.4136333333333</v>
      </c>
      <c r="DU615">
        <v>24.92384814814814</v>
      </c>
      <c r="DV615">
        <v>20.41975555555555</v>
      </c>
      <c r="DW615">
        <v>118.37</v>
      </c>
      <c r="DX615">
        <v>24.76109259259259</v>
      </c>
      <c r="DY615">
        <v>499.975962962963</v>
      </c>
      <c r="DZ615">
        <v>90.37267407407407</v>
      </c>
      <c r="EA615">
        <v>0.03100653333333333</v>
      </c>
      <c r="EB615">
        <v>30.9206037037037</v>
      </c>
      <c r="EC615">
        <v>29.96928888888889</v>
      </c>
      <c r="ED615">
        <v>999.9000000000001</v>
      </c>
      <c r="EE615">
        <v>0</v>
      </c>
      <c r="EF615">
        <v>0</v>
      </c>
      <c r="EG615">
        <v>9996.113333333333</v>
      </c>
      <c r="EH615">
        <v>0</v>
      </c>
      <c r="EI615">
        <v>11.635</v>
      </c>
      <c r="EJ615">
        <v>18.13754814814815</v>
      </c>
      <c r="EK615">
        <v>121.5818074074074</v>
      </c>
      <c r="EL615">
        <v>102.5071037037037</v>
      </c>
      <c r="EM615">
        <v>4.504092592592593</v>
      </c>
      <c r="EN615">
        <v>100.4136333333333</v>
      </c>
      <c r="EO615">
        <v>20.41975555555555</v>
      </c>
      <c r="EP615">
        <v>2.252435555555556</v>
      </c>
      <c r="EQ615">
        <v>1.845387407407407</v>
      </c>
      <c r="ER615">
        <v>19.3402</v>
      </c>
      <c r="ES615">
        <v>16.17663333333333</v>
      </c>
      <c r="ET615">
        <v>1999.966666666667</v>
      </c>
      <c r="EU615">
        <v>0.9800035555555554</v>
      </c>
      <c r="EV615">
        <v>0.01999665925925926</v>
      </c>
      <c r="EW615">
        <v>0</v>
      </c>
      <c r="EX615">
        <v>854.1641111111113</v>
      </c>
      <c r="EY615">
        <v>5.00097</v>
      </c>
      <c r="EZ615">
        <v>17136.62222222222</v>
      </c>
      <c r="FA615">
        <v>16707.31851851852</v>
      </c>
      <c r="FB615">
        <v>41.62033333333333</v>
      </c>
      <c r="FC615">
        <v>41.98366666666666</v>
      </c>
      <c r="FD615">
        <v>41.55281481481481</v>
      </c>
      <c r="FE615">
        <v>41.56199999999999</v>
      </c>
      <c r="FF615">
        <v>42.18699999999999</v>
      </c>
      <c r="FG615">
        <v>1955.076666666667</v>
      </c>
      <c r="FH615">
        <v>39.89000000000001</v>
      </c>
      <c r="FI615">
        <v>0</v>
      </c>
      <c r="FJ615">
        <v>1758658844.4</v>
      </c>
      <c r="FK615">
        <v>0</v>
      </c>
      <c r="FL615">
        <v>854.1290384615385</v>
      </c>
      <c r="FM615">
        <v>23.43511112836704</v>
      </c>
      <c r="FN615">
        <v>434.8205127547191</v>
      </c>
      <c r="FO615">
        <v>17136.75769230769</v>
      </c>
      <c r="FP615">
        <v>15</v>
      </c>
      <c r="FQ615">
        <v>0</v>
      </c>
      <c r="FR615" t="s">
        <v>441</v>
      </c>
      <c r="FS615">
        <v>1747247426.5</v>
      </c>
      <c r="FT615">
        <v>1747247420.5</v>
      </c>
      <c r="FU615">
        <v>0</v>
      </c>
      <c r="FV615">
        <v>1.027</v>
      </c>
      <c r="FW615">
        <v>0.031</v>
      </c>
      <c r="FX615">
        <v>0.02</v>
      </c>
      <c r="FY615">
        <v>0.05</v>
      </c>
      <c r="FZ615">
        <v>420</v>
      </c>
      <c r="GA615">
        <v>16</v>
      </c>
      <c r="GB615">
        <v>0.01</v>
      </c>
      <c r="GC615">
        <v>0.1</v>
      </c>
      <c r="GD615">
        <v>17.42687</v>
      </c>
      <c r="GE615">
        <v>11.45311744840523</v>
      </c>
      <c r="GF615">
        <v>1.102024232764416</v>
      </c>
      <c r="GG615">
        <v>0</v>
      </c>
      <c r="GH615">
        <v>852.8115294117646</v>
      </c>
      <c r="GI615">
        <v>22.33585944772747</v>
      </c>
      <c r="GJ615">
        <v>2.207586041695287</v>
      </c>
      <c r="GK615">
        <v>-1</v>
      </c>
      <c r="GL615">
        <v>4.472688499999999</v>
      </c>
      <c r="GM615">
        <v>0.4026490806754223</v>
      </c>
      <c r="GN615">
        <v>0.0483994069462633</v>
      </c>
      <c r="GO615">
        <v>0</v>
      </c>
      <c r="GP615">
        <v>0</v>
      </c>
      <c r="GQ615">
        <v>2</v>
      </c>
      <c r="GR615" t="s">
        <v>482</v>
      </c>
      <c r="GS615">
        <v>3.13541</v>
      </c>
      <c r="GT615">
        <v>2.69127</v>
      </c>
      <c r="GU615">
        <v>0.0250822</v>
      </c>
      <c r="GV615">
        <v>0.0198523</v>
      </c>
      <c r="GW615">
        <v>0.108788</v>
      </c>
      <c r="GX615">
        <v>0.0935033</v>
      </c>
      <c r="GY615">
        <v>30942.7</v>
      </c>
      <c r="GZ615">
        <v>31172</v>
      </c>
      <c r="HA615">
        <v>29509.2</v>
      </c>
      <c r="HB615">
        <v>29393.7</v>
      </c>
      <c r="HC615">
        <v>34742.7</v>
      </c>
      <c r="HD615">
        <v>35297.4</v>
      </c>
      <c r="HE615">
        <v>41522.7</v>
      </c>
      <c r="HF615">
        <v>41764.4</v>
      </c>
      <c r="HG615">
        <v>1.91753</v>
      </c>
      <c r="HH615">
        <v>1.85685</v>
      </c>
      <c r="HI615">
        <v>0.0829548</v>
      </c>
      <c r="HJ615">
        <v>0</v>
      </c>
      <c r="HK615">
        <v>28.6179</v>
      </c>
      <c r="HL615">
        <v>999.9</v>
      </c>
      <c r="HM615">
        <v>52.1</v>
      </c>
      <c r="HN615">
        <v>31.6</v>
      </c>
      <c r="HO615">
        <v>26.91</v>
      </c>
      <c r="HP615">
        <v>62.0355</v>
      </c>
      <c r="HQ615">
        <v>25.7652</v>
      </c>
      <c r="HR615">
        <v>1</v>
      </c>
      <c r="HS615">
        <v>0.140191</v>
      </c>
      <c r="HT615">
        <v>-0.849118</v>
      </c>
      <c r="HU615">
        <v>20.3362</v>
      </c>
      <c r="HV615">
        <v>5.21415</v>
      </c>
      <c r="HW615">
        <v>12.0144</v>
      </c>
      <c r="HX615">
        <v>4.9884</v>
      </c>
      <c r="HY615">
        <v>3.28783</v>
      </c>
      <c r="HZ615">
        <v>9999</v>
      </c>
      <c r="IA615">
        <v>9999</v>
      </c>
      <c r="IB615">
        <v>9999</v>
      </c>
      <c r="IC615">
        <v>999.9</v>
      </c>
      <c r="ID615">
        <v>1.86762</v>
      </c>
      <c r="IE615">
        <v>1.86674</v>
      </c>
      <c r="IF615">
        <v>1.86603</v>
      </c>
      <c r="IG615">
        <v>1.86601</v>
      </c>
      <c r="IH615">
        <v>1.86785</v>
      </c>
      <c r="II615">
        <v>1.87027</v>
      </c>
      <c r="IJ615">
        <v>1.86893</v>
      </c>
      <c r="IK615">
        <v>1.87042</v>
      </c>
      <c r="IL615">
        <v>0</v>
      </c>
      <c r="IM615">
        <v>0</v>
      </c>
      <c r="IN615">
        <v>0</v>
      </c>
      <c r="IO615">
        <v>0</v>
      </c>
      <c r="IP615" t="s">
        <v>443</v>
      </c>
      <c r="IQ615" t="s">
        <v>444</v>
      </c>
      <c r="IR615" t="s">
        <v>445</v>
      </c>
      <c r="IS615" t="s">
        <v>445</v>
      </c>
      <c r="IT615" t="s">
        <v>445</v>
      </c>
      <c r="IU615" t="s">
        <v>445</v>
      </c>
      <c r="IV615">
        <v>0</v>
      </c>
      <c r="IW615">
        <v>100</v>
      </c>
      <c r="IX615">
        <v>100</v>
      </c>
      <c r="IY615">
        <v>0.177</v>
      </c>
      <c r="IZ615">
        <v>0.1626</v>
      </c>
      <c r="JA615">
        <v>0.1520806729546384</v>
      </c>
      <c r="JB615">
        <v>0.0003178419753343253</v>
      </c>
      <c r="JC615">
        <v>-6.012475575984678E-07</v>
      </c>
      <c r="JD615">
        <v>7.594320938325871E-11</v>
      </c>
      <c r="JE615">
        <v>-0.06537213769188976</v>
      </c>
      <c r="JF615">
        <v>-0.002779077146552394</v>
      </c>
      <c r="JG615">
        <v>0.0007843295920201409</v>
      </c>
      <c r="JH615">
        <v>-1.211717912536145E-05</v>
      </c>
      <c r="JI615">
        <v>4</v>
      </c>
      <c r="JJ615">
        <v>2338</v>
      </c>
      <c r="JK615">
        <v>1</v>
      </c>
      <c r="JL615">
        <v>27</v>
      </c>
      <c r="JM615">
        <v>190190.3</v>
      </c>
      <c r="JN615">
        <v>190190.4</v>
      </c>
      <c r="JO615">
        <v>0.272217</v>
      </c>
      <c r="JP615">
        <v>2.3645</v>
      </c>
      <c r="JQ615">
        <v>1.39771</v>
      </c>
      <c r="JR615">
        <v>2.34863</v>
      </c>
      <c r="JS615">
        <v>1.49536</v>
      </c>
      <c r="JT615">
        <v>2.6355</v>
      </c>
      <c r="JU615">
        <v>37.0032</v>
      </c>
      <c r="JV615">
        <v>24.0612</v>
      </c>
      <c r="JW615">
        <v>18</v>
      </c>
      <c r="JX615">
        <v>491.852</v>
      </c>
      <c r="JY615">
        <v>443.451</v>
      </c>
      <c r="JZ615">
        <v>29.5846</v>
      </c>
      <c r="KA615">
        <v>29.4455</v>
      </c>
      <c r="KB615">
        <v>29.9999</v>
      </c>
      <c r="KC615">
        <v>29.2987</v>
      </c>
      <c r="KD615">
        <v>29.2271</v>
      </c>
      <c r="KE615">
        <v>5.39573</v>
      </c>
      <c r="KF615">
        <v>29.668</v>
      </c>
      <c r="KG615">
        <v>66.1288</v>
      </c>
      <c r="KH615">
        <v>29.5918</v>
      </c>
      <c r="KI615">
        <v>52.5598</v>
      </c>
      <c r="KJ615">
        <v>20.4381</v>
      </c>
      <c r="KK615">
        <v>100.85</v>
      </c>
      <c r="KL615">
        <v>100.425</v>
      </c>
    </row>
    <row r="616" spans="1:298">
      <c r="A616">
        <v>600</v>
      </c>
      <c r="B616">
        <v>1758658848</v>
      </c>
      <c r="C616">
        <v>17222</v>
      </c>
      <c r="D616" t="s">
        <v>1649</v>
      </c>
      <c r="E616" t="s">
        <v>1650</v>
      </c>
      <c r="F616">
        <v>5</v>
      </c>
      <c r="G616" t="s">
        <v>1412</v>
      </c>
      <c r="H616" t="s">
        <v>437</v>
      </c>
      <c r="I616" t="s">
        <v>438</v>
      </c>
      <c r="J616">
        <v>1758658840.214286</v>
      </c>
      <c r="K616">
        <f>(L616)/1000</f>
        <v>0</v>
      </c>
      <c r="L616">
        <f>IF(DQ616, AO616, AI616)</f>
        <v>0</v>
      </c>
      <c r="M616">
        <f>IF(DQ616, AJ616, AH616)</f>
        <v>0</v>
      </c>
      <c r="N616">
        <f>DS616 - IF(AV616&gt;1, M616*DM616*100.0/(AX616), 0)</f>
        <v>0</v>
      </c>
      <c r="O616">
        <f>((U616-K616/2)*N616-M616)/(U616+K616/2)</f>
        <v>0</v>
      </c>
      <c r="P616">
        <f>O616*(DZ616+EA616)/1000.0</f>
        <v>0</v>
      </c>
      <c r="Q616">
        <f>(DS616 - IF(AV616&gt;1, M616*DM616*100.0/(AX616), 0))*(DZ616+EA616)/1000.0</f>
        <v>0</v>
      </c>
      <c r="R616">
        <f>2.0/((1/T616-1/S616)+SIGN(T616)*SQRT((1/T616-1/S616)*(1/T616-1/S616) + 4*DN616/((DN616+1)*(DN616+1))*(2*1/T616*1/S616-1/S616*1/S616)))</f>
        <v>0</v>
      </c>
      <c r="S616">
        <f>IF(LEFT(DO616,1)&lt;&gt;"0",IF(LEFT(DO616,1)="1",3.0,DP616),$D$5+$E$5*(EG616*DZ616/($K$5*1000))+$F$5*(EG616*DZ616/($K$5*1000))*MAX(MIN(DM616,$J$5),$I$5)*MAX(MIN(DM616,$J$5),$I$5)+$G$5*MAX(MIN(DM616,$J$5),$I$5)*(EG616*DZ616/($K$5*1000))+$H$5*(EG616*DZ616/($K$5*1000))*(EG616*DZ616/($K$5*1000)))</f>
        <v>0</v>
      </c>
      <c r="T616">
        <f>K616*(1000-(1000*0.61365*exp(17.502*X616/(240.97+X616))/(DZ616+EA616)+DU616)/2)/(1000*0.61365*exp(17.502*X616/(240.97+X616))/(DZ616+EA616)-DU616)</f>
        <v>0</v>
      </c>
      <c r="U616">
        <f>1/((DN616+1)/(R616/1.6)+1/(S616/1.37)) + DN616/((DN616+1)/(R616/1.6) + DN616/(S616/1.37))</f>
        <v>0</v>
      </c>
      <c r="V616">
        <f>(DI616*DL616)</f>
        <v>0</v>
      </c>
      <c r="W616">
        <f>(EB616+(V616+2*0.95*5.67E-8*(((EB616+$B$7)+273)^4-(EB616+273)^4)-44100*K616)/(1.84*29.3*S616+8*0.95*5.67E-8*(EB616+273)^3))</f>
        <v>0</v>
      </c>
      <c r="X616">
        <f>($C$7*EC616+$D$7*ED616+$E$7*W616)</f>
        <v>0</v>
      </c>
      <c r="Y616">
        <f>0.61365*exp(17.502*X616/(240.97+X616))</f>
        <v>0</v>
      </c>
      <c r="Z616">
        <f>(AA616/AB616*100)</f>
        <v>0</v>
      </c>
      <c r="AA616">
        <f>DU616*(DZ616+EA616)/1000</f>
        <v>0</v>
      </c>
      <c r="AB616">
        <f>0.61365*exp(17.502*EB616/(240.97+EB616))</f>
        <v>0</v>
      </c>
      <c r="AC616">
        <f>(Y616-DU616*(DZ616+EA616)/1000)</f>
        <v>0</v>
      </c>
      <c r="AD616">
        <f>(-K616*44100)</f>
        <v>0</v>
      </c>
      <c r="AE616">
        <f>2*29.3*S616*0.92*(EB616-X616)</f>
        <v>0</v>
      </c>
      <c r="AF616">
        <f>2*0.95*5.67E-8*(((EB616+$B$7)+273)^4-(X616+273)^4)</f>
        <v>0</v>
      </c>
      <c r="AG616">
        <f>V616+AF616+AD616+AE616</f>
        <v>0</v>
      </c>
      <c r="AH616">
        <f>DY616*AV616*(DT616-DS616*(1000-AV616*DV616)/(1000-AV616*DU616))/(100*DM616)</f>
        <v>0</v>
      </c>
      <c r="AI616">
        <f>1000*DY616*AV616*(DU616-DV616)/(100*DM616*(1000-AV616*DU616))</f>
        <v>0</v>
      </c>
      <c r="AJ616">
        <f>(AK616 - AL616 - DZ616*1E3/(8.314*(EB616+273.15)) * AN616/DY616 * AM616) * DY616/(100*DM616) * (1000 - DV616)/1000</f>
        <v>0</v>
      </c>
      <c r="AK616">
        <v>70.21079852165926</v>
      </c>
      <c r="AL616">
        <v>82.58207878787877</v>
      </c>
      <c r="AM616">
        <v>-3.268083535729586</v>
      </c>
      <c r="AN616">
        <v>64.96119101993769</v>
      </c>
      <c r="AO616">
        <f>(AQ616 - AP616 + DZ616*1E3/(8.314*(EB616+273.15)) * AS616/DY616 * AR616) * DY616/(100*DM616) * 1000/(1000 - AQ616)</f>
        <v>0</v>
      </c>
      <c r="AP616">
        <v>20.40968898122622</v>
      </c>
      <c r="AQ616">
        <v>24.92765393939395</v>
      </c>
      <c r="AR616">
        <v>0.000511463422610267</v>
      </c>
      <c r="AS616">
        <v>107.1200567102836</v>
      </c>
      <c r="AT616">
        <v>0</v>
      </c>
      <c r="AU616">
        <v>0</v>
      </c>
      <c r="AV616">
        <f>IF(AT616*$H$13&gt;=AX616,1.0,(AX616/(AX616-AT616*$H$13)))</f>
        <v>0</v>
      </c>
      <c r="AW616">
        <f>(AV616-1)*100</f>
        <v>0</v>
      </c>
      <c r="AX616">
        <f>MAX(0,($B$13+$C$13*EG616)/(1+$D$13*EG616)*DZ616/(EB616+273)*$E$13)</f>
        <v>0</v>
      </c>
      <c r="AY616" t="s">
        <v>439</v>
      </c>
      <c r="AZ616" t="s">
        <v>439</v>
      </c>
      <c r="BA616">
        <v>0</v>
      </c>
      <c r="BB616">
        <v>0</v>
      </c>
      <c r="BC616">
        <f>1-BA616/BB616</f>
        <v>0</v>
      </c>
      <c r="BD616">
        <v>0</v>
      </c>
      <c r="BE616" t="s">
        <v>439</v>
      </c>
      <c r="BF616" t="s">
        <v>439</v>
      </c>
      <c r="BG616">
        <v>0</v>
      </c>
      <c r="BH616">
        <v>0</v>
      </c>
      <c r="BI616">
        <f>1-BG616/BH616</f>
        <v>0</v>
      </c>
      <c r="BJ616">
        <v>0.5</v>
      </c>
      <c r="BK616">
        <f>DJ616</f>
        <v>0</v>
      </c>
      <c r="BL616">
        <f>M616</f>
        <v>0</v>
      </c>
      <c r="BM616">
        <f>BI616*BJ616*BK616</f>
        <v>0</v>
      </c>
      <c r="BN616">
        <f>(BL616-BD616)/BK616</f>
        <v>0</v>
      </c>
      <c r="BO616">
        <f>(BB616-BH616)/BH616</f>
        <v>0</v>
      </c>
      <c r="BP616">
        <f>BA616/(BC616+BA616/BH616)</f>
        <v>0</v>
      </c>
      <c r="BQ616" t="s">
        <v>439</v>
      </c>
      <c r="BR616">
        <v>0</v>
      </c>
      <c r="BS616">
        <f>IF(BR616&lt;&gt;0, BR616, BP616)</f>
        <v>0</v>
      </c>
      <c r="BT616">
        <f>1-BS616/BH616</f>
        <v>0</v>
      </c>
      <c r="BU616">
        <f>(BH616-BG616)/(BH616-BS616)</f>
        <v>0</v>
      </c>
      <c r="BV616">
        <f>(BB616-BH616)/(BB616-BS616)</f>
        <v>0</v>
      </c>
      <c r="BW616">
        <f>(BH616-BG616)/(BH616-BA616)</f>
        <v>0</v>
      </c>
      <c r="BX616">
        <f>(BB616-BH616)/(BB616-BA616)</f>
        <v>0</v>
      </c>
      <c r="BY616">
        <f>(BU616*BS616/BG616)</f>
        <v>0</v>
      </c>
      <c r="BZ616">
        <f>(1-BY616)</f>
        <v>0</v>
      </c>
      <c r="DI616">
        <f>$B$11*EH616+$C$11*EI616+$F$11*ET616*(1-EW616)</f>
        <v>0</v>
      </c>
      <c r="DJ616">
        <f>DI616*DK616</f>
        <v>0</v>
      </c>
      <c r="DK616">
        <f>($B$11*$D$9+$C$11*$D$9+$F$11*((FG616+EY616)/MAX(FG616+EY616+FH616, 0.1)*$I$9+FH616/MAX(FG616+EY616+FH616, 0.1)*$J$9))/($B$11+$C$11+$F$11)</f>
        <v>0</v>
      </c>
      <c r="DL616">
        <f>($B$11*$K$9+$C$11*$K$9+$F$11*((FG616+EY616)/MAX(FG616+EY616+FH616, 0.1)*$P$9+FH616/MAX(FG616+EY616+FH616, 0.1)*$Q$9))/($B$11+$C$11+$F$11)</f>
        <v>0</v>
      </c>
      <c r="DM616">
        <v>5.36</v>
      </c>
      <c r="DN616">
        <v>0.5</v>
      </c>
      <c r="DO616" t="s">
        <v>440</v>
      </c>
      <c r="DP616">
        <v>2</v>
      </c>
      <c r="DQ616" t="b">
        <v>1</v>
      </c>
      <c r="DR616">
        <v>1758658840.214286</v>
      </c>
      <c r="DS616">
        <v>103.6393142857143</v>
      </c>
      <c r="DT616">
        <v>84.59694642857141</v>
      </c>
      <c r="DU616">
        <v>24.91646785714286</v>
      </c>
      <c r="DV616">
        <v>20.41088928571429</v>
      </c>
      <c r="DW616">
        <v>103.4607785714286</v>
      </c>
      <c r="DX616">
        <v>24.75381785714286</v>
      </c>
      <c r="DY616">
        <v>499.9957857142858</v>
      </c>
      <c r="DZ616">
        <v>90.37311071428573</v>
      </c>
      <c r="EA616">
        <v>0.03100558214285714</v>
      </c>
      <c r="EB616">
        <v>30.9221</v>
      </c>
      <c r="EC616">
        <v>29.96757142857143</v>
      </c>
      <c r="ED616">
        <v>999.9000000000002</v>
      </c>
      <c r="EE616">
        <v>0</v>
      </c>
      <c r="EF616">
        <v>0</v>
      </c>
      <c r="EG616">
        <v>9998.281071428572</v>
      </c>
      <c r="EH616">
        <v>0</v>
      </c>
      <c r="EI616">
        <v>11.635</v>
      </c>
      <c r="EJ616">
        <v>19.04227142857143</v>
      </c>
      <c r="EK616">
        <v>106.2875785714286</v>
      </c>
      <c r="EL616">
        <v>86.35965714285715</v>
      </c>
      <c r="EM616">
        <v>4.505579999999999</v>
      </c>
      <c r="EN616">
        <v>84.59694642857141</v>
      </c>
      <c r="EO616">
        <v>20.41088928571429</v>
      </c>
      <c r="EP616">
        <v>2.251778571428571</v>
      </c>
      <c r="EQ616">
        <v>1.844595</v>
      </c>
      <c r="ER616">
        <v>19.33552142857143</v>
      </c>
      <c r="ES616">
        <v>16.16989642857143</v>
      </c>
      <c r="ET616">
        <v>1999.99</v>
      </c>
      <c r="EU616">
        <v>0.9800036428571428</v>
      </c>
      <c r="EV616">
        <v>0.01999657500000001</v>
      </c>
      <c r="EW616">
        <v>0</v>
      </c>
      <c r="EX616">
        <v>856.0256785714284</v>
      </c>
      <c r="EY616">
        <v>5.00097</v>
      </c>
      <c r="EZ616">
        <v>17171.55</v>
      </c>
      <c r="FA616">
        <v>16707.51428571429</v>
      </c>
      <c r="FB616">
        <v>41.6205</v>
      </c>
      <c r="FC616">
        <v>41.96624999999999</v>
      </c>
      <c r="FD616">
        <v>41.55092857142856</v>
      </c>
      <c r="FE616">
        <v>41.56199999999999</v>
      </c>
      <c r="FF616">
        <v>42.18699999999999</v>
      </c>
      <c r="FG616">
        <v>1955.1</v>
      </c>
      <c r="FH616">
        <v>39.89000000000001</v>
      </c>
      <c r="FI616">
        <v>0</v>
      </c>
      <c r="FJ616">
        <v>1758658849.2</v>
      </c>
      <c r="FK616">
        <v>0</v>
      </c>
      <c r="FL616">
        <v>856.0431923076923</v>
      </c>
      <c r="FM616">
        <v>24.1157949074512</v>
      </c>
      <c r="FN616">
        <v>451.8085472134581</v>
      </c>
      <c r="FO616">
        <v>17172.24615384615</v>
      </c>
      <c r="FP616">
        <v>15</v>
      </c>
      <c r="FQ616">
        <v>0</v>
      </c>
      <c r="FR616" t="s">
        <v>441</v>
      </c>
      <c r="FS616">
        <v>1747247426.5</v>
      </c>
      <c r="FT616">
        <v>1747247420.5</v>
      </c>
      <c r="FU616">
        <v>0</v>
      </c>
      <c r="FV616">
        <v>1.027</v>
      </c>
      <c r="FW616">
        <v>0.031</v>
      </c>
      <c r="FX616">
        <v>0.02</v>
      </c>
      <c r="FY616">
        <v>0.05</v>
      </c>
      <c r="FZ616">
        <v>420</v>
      </c>
      <c r="GA616">
        <v>16</v>
      </c>
      <c r="GB616">
        <v>0.01</v>
      </c>
      <c r="GC616">
        <v>0.1</v>
      </c>
      <c r="GD616">
        <v>18.42149268292683</v>
      </c>
      <c r="GE616">
        <v>11.44108850174222</v>
      </c>
      <c r="GF616">
        <v>1.12837899432084</v>
      </c>
      <c r="GG616">
        <v>0</v>
      </c>
      <c r="GH616">
        <v>854.8493235294117</v>
      </c>
      <c r="GI616">
        <v>23.48710467794398</v>
      </c>
      <c r="GJ616">
        <v>2.316124218458229</v>
      </c>
      <c r="GK616">
        <v>-1</v>
      </c>
      <c r="GL616">
        <v>4.501205853658537</v>
      </c>
      <c r="GM616">
        <v>0.07353783972125415</v>
      </c>
      <c r="GN616">
        <v>0.01656293054304419</v>
      </c>
      <c r="GO616">
        <v>1</v>
      </c>
      <c r="GP616">
        <v>1</v>
      </c>
      <c r="GQ616">
        <v>2</v>
      </c>
      <c r="GR616" t="s">
        <v>442</v>
      </c>
      <c r="GS616">
        <v>3.13554</v>
      </c>
      <c r="GT616">
        <v>2.69138</v>
      </c>
      <c r="GU616">
        <v>0.0209411</v>
      </c>
      <c r="GV616">
        <v>0.0154318</v>
      </c>
      <c r="GW616">
        <v>0.108837</v>
      </c>
      <c r="GX616">
        <v>0.09349499999999999</v>
      </c>
      <c r="GY616">
        <v>31074.3</v>
      </c>
      <c r="GZ616">
        <v>31312.6</v>
      </c>
      <c r="HA616">
        <v>29509.4</v>
      </c>
      <c r="HB616">
        <v>29393.7</v>
      </c>
      <c r="HC616">
        <v>34740.7</v>
      </c>
      <c r="HD616">
        <v>35297.6</v>
      </c>
      <c r="HE616">
        <v>41522.7</v>
      </c>
      <c r="HF616">
        <v>41764.4</v>
      </c>
      <c r="HG616">
        <v>1.91768</v>
      </c>
      <c r="HH616">
        <v>1.8573</v>
      </c>
      <c r="HI616">
        <v>0.08290260000000001</v>
      </c>
      <c r="HJ616">
        <v>0</v>
      </c>
      <c r="HK616">
        <v>28.6142</v>
      </c>
      <c r="HL616">
        <v>999.9</v>
      </c>
      <c r="HM616">
        <v>52</v>
      </c>
      <c r="HN616">
        <v>31.6</v>
      </c>
      <c r="HO616">
        <v>26.859</v>
      </c>
      <c r="HP616">
        <v>61.8655</v>
      </c>
      <c r="HQ616">
        <v>25.7372</v>
      </c>
      <c r="HR616">
        <v>1</v>
      </c>
      <c r="HS616">
        <v>0.139782</v>
      </c>
      <c r="HT616">
        <v>-0.863047</v>
      </c>
      <c r="HU616">
        <v>20.3361</v>
      </c>
      <c r="HV616">
        <v>5.21429</v>
      </c>
      <c r="HW616">
        <v>12.0135</v>
      </c>
      <c r="HX616">
        <v>4.9888</v>
      </c>
      <c r="HY616">
        <v>3.28755</v>
      </c>
      <c r="HZ616">
        <v>9999</v>
      </c>
      <c r="IA616">
        <v>9999</v>
      </c>
      <c r="IB616">
        <v>9999</v>
      </c>
      <c r="IC616">
        <v>999.9</v>
      </c>
      <c r="ID616">
        <v>1.8676</v>
      </c>
      <c r="IE616">
        <v>1.86676</v>
      </c>
      <c r="IF616">
        <v>1.86606</v>
      </c>
      <c r="IG616">
        <v>1.866</v>
      </c>
      <c r="IH616">
        <v>1.86785</v>
      </c>
      <c r="II616">
        <v>1.87027</v>
      </c>
      <c r="IJ616">
        <v>1.86893</v>
      </c>
      <c r="IK616">
        <v>1.87042</v>
      </c>
      <c r="IL616">
        <v>0</v>
      </c>
      <c r="IM616">
        <v>0</v>
      </c>
      <c r="IN616">
        <v>0</v>
      </c>
      <c r="IO616">
        <v>0</v>
      </c>
      <c r="IP616" t="s">
        <v>443</v>
      </c>
      <c r="IQ616" t="s">
        <v>444</v>
      </c>
      <c r="IR616" t="s">
        <v>445</v>
      </c>
      <c r="IS616" t="s">
        <v>445</v>
      </c>
      <c r="IT616" t="s">
        <v>445</v>
      </c>
      <c r="IU616" t="s">
        <v>445</v>
      </c>
      <c r="IV616">
        <v>0</v>
      </c>
      <c r="IW616">
        <v>100</v>
      </c>
      <c r="IX616">
        <v>100</v>
      </c>
      <c r="IY616">
        <v>0.173</v>
      </c>
      <c r="IZ616">
        <v>0.1628</v>
      </c>
      <c r="JA616">
        <v>0.1520806729546384</v>
      </c>
      <c r="JB616">
        <v>0.0003178419753343253</v>
      </c>
      <c r="JC616">
        <v>-6.012475575984678E-07</v>
      </c>
      <c r="JD616">
        <v>7.594320938325871E-11</v>
      </c>
      <c r="JE616">
        <v>-0.06537213769188976</v>
      </c>
      <c r="JF616">
        <v>-0.002779077146552394</v>
      </c>
      <c r="JG616">
        <v>0.0007843295920201409</v>
      </c>
      <c r="JH616">
        <v>-1.211717912536145E-05</v>
      </c>
      <c r="JI616">
        <v>4</v>
      </c>
      <c r="JJ616">
        <v>2338</v>
      </c>
      <c r="JK616">
        <v>1</v>
      </c>
      <c r="JL616">
        <v>27</v>
      </c>
      <c r="JM616">
        <v>190190.4</v>
      </c>
      <c r="JN616">
        <v>190190.5</v>
      </c>
      <c r="JO616">
        <v>0.238037</v>
      </c>
      <c r="JP616">
        <v>2.36816</v>
      </c>
      <c r="JQ616">
        <v>1.39648</v>
      </c>
      <c r="JR616">
        <v>2.34985</v>
      </c>
      <c r="JS616">
        <v>1.49536</v>
      </c>
      <c r="JT616">
        <v>2.67822</v>
      </c>
      <c r="JU616">
        <v>37.0032</v>
      </c>
      <c r="JV616">
        <v>24.0612</v>
      </c>
      <c r="JW616">
        <v>18</v>
      </c>
      <c r="JX616">
        <v>491.927</v>
      </c>
      <c r="JY616">
        <v>443.706</v>
      </c>
      <c r="JZ616">
        <v>29.6073</v>
      </c>
      <c r="KA616">
        <v>29.4428</v>
      </c>
      <c r="KB616">
        <v>29.9998</v>
      </c>
      <c r="KC616">
        <v>29.2962</v>
      </c>
      <c r="KD616">
        <v>29.224</v>
      </c>
      <c r="KE616">
        <v>4.63894</v>
      </c>
      <c r="KF616">
        <v>29.668</v>
      </c>
      <c r="KG616">
        <v>65.758</v>
      </c>
      <c r="KH616">
        <v>29.6136</v>
      </c>
      <c r="KI616">
        <v>32.5279</v>
      </c>
      <c r="KJ616">
        <v>20.4159</v>
      </c>
      <c r="KK616">
        <v>100.851</v>
      </c>
      <c r="KL616">
        <v>100.425</v>
      </c>
    </row>
    <row r="617" spans="1:298">
      <c r="A617">
        <v>601</v>
      </c>
      <c r="B617">
        <v>1758658945</v>
      </c>
      <c r="C617">
        <v>17319</v>
      </c>
      <c r="D617" t="s">
        <v>1651</v>
      </c>
      <c r="E617" t="s">
        <v>1652</v>
      </c>
      <c r="F617">
        <v>5</v>
      </c>
      <c r="G617" t="s">
        <v>1412</v>
      </c>
      <c r="H617" t="s">
        <v>437</v>
      </c>
      <c r="I617" t="s">
        <v>438</v>
      </c>
      <c r="J617">
        <v>1758658937</v>
      </c>
      <c r="K617">
        <f>(L617)/1000</f>
        <v>0</v>
      </c>
      <c r="L617">
        <f>IF(DQ617, AO617, AI617)</f>
        <v>0</v>
      </c>
      <c r="M617">
        <f>IF(DQ617, AJ617, AH617)</f>
        <v>0</v>
      </c>
      <c r="N617">
        <f>DS617 - IF(AV617&gt;1, M617*DM617*100.0/(AX617), 0)</f>
        <v>0</v>
      </c>
      <c r="O617">
        <f>((U617-K617/2)*N617-M617)/(U617+K617/2)</f>
        <v>0</v>
      </c>
      <c r="P617">
        <f>O617*(DZ617+EA617)/1000.0</f>
        <v>0</v>
      </c>
      <c r="Q617">
        <f>(DS617 - IF(AV617&gt;1, M617*DM617*100.0/(AX617), 0))*(DZ617+EA617)/1000.0</f>
        <v>0</v>
      </c>
      <c r="R617">
        <f>2.0/((1/T617-1/S617)+SIGN(T617)*SQRT((1/T617-1/S617)*(1/T617-1/S617) + 4*DN617/((DN617+1)*(DN617+1))*(2*1/T617*1/S617-1/S617*1/S617)))</f>
        <v>0</v>
      </c>
      <c r="S617">
        <f>IF(LEFT(DO617,1)&lt;&gt;"0",IF(LEFT(DO617,1)="1",3.0,DP617),$D$5+$E$5*(EG617*DZ617/($K$5*1000))+$F$5*(EG617*DZ617/($K$5*1000))*MAX(MIN(DM617,$J$5),$I$5)*MAX(MIN(DM617,$J$5),$I$5)+$G$5*MAX(MIN(DM617,$J$5),$I$5)*(EG617*DZ617/($K$5*1000))+$H$5*(EG617*DZ617/($K$5*1000))*(EG617*DZ617/($K$5*1000)))</f>
        <v>0</v>
      </c>
      <c r="T617">
        <f>K617*(1000-(1000*0.61365*exp(17.502*X617/(240.97+X617))/(DZ617+EA617)+DU617)/2)/(1000*0.61365*exp(17.502*X617/(240.97+X617))/(DZ617+EA617)-DU617)</f>
        <v>0</v>
      </c>
      <c r="U617">
        <f>1/((DN617+1)/(R617/1.6)+1/(S617/1.37)) + DN617/((DN617+1)/(R617/1.6) + DN617/(S617/1.37))</f>
        <v>0</v>
      </c>
      <c r="V617">
        <f>(DI617*DL617)</f>
        <v>0</v>
      </c>
      <c r="W617">
        <f>(EB617+(V617+2*0.95*5.67E-8*(((EB617+$B$7)+273)^4-(EB617+273)^4)-44100*K617)/(1.84*29.3*S617+8*0.95*5.67E-8*(EB617+273)^3))</f>
        <v>0</v>
      </c>
      <c r="X617">
        <f>($C$7*EC617+$D$7*ED617+$E$7*W617)</f>
        <v>0</v>
      </c>
      <c r="Y617">
        <f>0.61365*exp(17.502*X617/(240.97+X617))</f>
        <v>0</v>
      </c>
      <c r="Z617">
        <f>(AA617/AB617*100)</f>
        <v>0</v>
      </c>
      <c r="AA617">
        <f>DU617*(DZ617+EA617)/1000</f>
        <v>0</v>
      </c>
      <c r="AB617">
        <f>0.61365*exp(17.502*EB617/(240.97+EB617))</f>
        <v>0</v>
      </c>
      <c r="AC617">
        <f>(Y617-DU617*(DZ617+EA617)/1000)</f>
        <v>0</v>
      </c>
      <c r="AD617">
        <f>(-K617*44100)</f>
        <v>0</v>
      </c>
      <c r="AE617">
        <f>2*29.3*S617*0.92*(EB617-X617)</f>
        <v>0</v>
      </c>
      <c r="AF617">
        <f>2*0.95*5.67E-8*(((EB617+$B$7)+273)^4-(X617+273)^4)</f>
        <v>0</v>
      </c>
      <c r="AG617">
        <f>V617+AF617+AD617+AE617</f>
        <v>0</v>
      </c>
      <c r="AH617">
        <f>DY617*AV617*(DT617-DS617*(1000-AV617*DV617)/(1000-AV617*DU617))/(100*DM617)</f>
        <v>0</v>
      </c>
      <c r="AI617">
        <f>1000*DY617*AV617*(DU617-DV617)/(100*DM617*(1000-AV617*DU617))</f>
        <v>0</v>
      </c>
      <c r="AJ617">
        <f>(AK617 - AL617 - DZ617*1E3/(8.314*(EB617+273.15)) * AN617/DY617 * AM617) * DY617/(100*DM617) * (1000 - DV617)/1000</f>
        <v>0</v>
      </c>
      <c r="AK617">
        <v>428.7140459174487</v>
      </c>
      <c r="AL617">
        <v>409.9157151515151</v>
      </c>
      <c r="AM617">
        <v>-0.001277025323623145</v>
      </c>
      <c r="AN617">
        <v>64.96119101993769</v>
      </c>
      <c r="AO617">
        <f>(AQ617 - AP617 + DZ617*1E3/(8.314*(EB617+273.15)) * AS617/DY617 * AR617) * DY617/(100*DM617) * 1000/(1000 - AQ617)</f>
        <v>0</v>
      </c>
      <c r="AP617">
        <v>20.03983775326387</v>
      </c>
      <c r="AQ617">
        <v>24.93789696969698</v>
      </c>
      <c r="AR617">
        <v>-1.329375138853176E-05</v>
      </c>
      <c r="AS617">
        <v>107.1200567102836</v>
      </c>
      <c r="AT617">
        <v>0</v>
      </c>
      <c r="AU617">
        <v>0</v>
      </c>
      <c r="AV617">
        <f>IF(AT617*$H$13&gt;=AX617,1.0,(AX617/(AX617-AT617*$H$13)))</f>
        <v>0</v>
      </c>
      <c r="AW617">
        <f>(AV617-1)*100</f>
        <v>0</v>
      </c>
      <c r="AX617">
        <f>MAX(0,($B$13+$C$13*EG617)/(1+$D$13*EG617)*DZ617/(EB617+273)*$E$13)</f>
        <v>0</v>
      </c>
      <c r="AY617" t="s">
        <v>439</v>
      </c>
      <c r="AZ617" t="s">
        <v>439</v>
      </c>
      <c r="BA617">
        <v>0</v>
      </c>
      <c r="BB617">
        <v>0</v>
      </c>
      <c r="BC617">
        <f>1-BA617/BB617</f>
        <v>0</v>
      </c>
      <c r="BD617">
        <v>0</v>
      </c>
      <c r="BE617" t="s">
        <v>439</v>
      </c>
      <c r="BF617" t="s">
        <v>439</v>
      </c>
      <c r="BG617">
        <v>0</v>
      </c>
      <c r="BH617">
        <v>0</v>
      </c>
      <c r="BI617">
        <f>1-BG617/BH617</f>
        <v>0</v>
      </c>
      <c r="BJ617">
        <v>0.5</v>
      </c>
      <c r="BK617">
        <f>DJ617</f>
        <v>0</v>
      </c>
      <c r="BL617">
        <f>M617</f>
        <v>0</v>
      </c>
      <c r="BM617">
        <f>BI617*BJ617*BK617</f>
        <v>0</v>
      </c>
      <c r="BN617">
        <f>(BL617-BD617)/BK617</f>
        <v>0</v>
      </c>
      <c r="BO617">
        <f>(BB617-BH617)/BH617</f>
        <v>0</v>
      </c>
      <c r="BP617">
        <f>BA617/(BC617+BA617/BH617)</f>
        <v>0</v>
      </c>
      <c r="BQ617" t="s">
        <v>439</v>
      </c>
      <c r="BR617">
        <v>0</v>
      </c>
      <c r="BS617">
        <f>IF(BR617&lt;&gt;0, BR617, BP617)</f>
        <v>0</v>
      </c>
      <c r="BT617">
        <f>1-BS617/BH617</f>
        <v>0</v>
      </c>
      <c r="BU617">
        <f>(BH617-BG617)/(BH617-BS617)</f>
        <v>0</v>
      </c>
      <c r="BV617">
        <f>(BB617-BH617)/(BB617-BS617)</f>
        <v>0</v>
      </c>
      <c r="BW617">
        <f>(BH617-BG617)/(BH617-BA617)</f>
        <v>0</v>
      </c>
      <c r="BX617">
        <f>(BB617-BH617)/(BB617-BA617)</f>
        <v>0</v>
      </c>
      <c r="BY617">
        <f>(BU617*BS617/BG617)</f>
        <v>0</v>
      </c>
      <c r="BZ617">
        <f>(1-BY617)</f>
        <v>0</v>
      </c>
      <c r="DI617">
        <f>$B$11*EH617+$C$11*EI617+$F$11*ET617*(1-EW617)</f>
        <v>0</v>
      </c>
      <c r="DJ617">
        <f>DI617*DK617</f>
        <v>0</v>
      </c>
      <c r="DK617">
        <f>($B$11*$D$9+$C$11*$D$9+$F$11*((FG617+EY617)/MAX(FG617+EY617+FH617, 0.1)*$I$9+FH617/MAX(FG617+EY617+FH617, 0.1)*$J$9))/($B$11+$C$11+$F$11)</f>
        <v>0</v>
      </c>
      <c r="DL617">
        <f>($B$11*$K$9+$C$11*$K$9+$F$11*((FG617+EY617)/MAX(FG617+EY617+FH617, 0.1)*$P$9+FH617/MAX(FG617+EY617+FH617, 0.1)*$Q$9))/($B$11+$C$11+$F$11)</f>
        <v>0</v>
      </c>
      <c r="DM617">
        <v>5.36</v>
      </c>
      <c r="DN617">
        <v>0.5</v>
      </c>
      <c r="DO617" t="s">
        <v>440</v>
      </c>
      <c r="DP617">
        <v>2</v>
      </c>
      <c r="DQ617" t="b">
        <v>1</v>
      </c>
      <c r="DR617">
        <v>1758658937</v>
      </c>
      <c r="DS617">
        <v>399.7612580645162</v>
      </c>
      <c r="DT617">
        <v>420.1630967741935</v>
      </c>
      <c r="DU617">
        <v>24.94714838709678</v>
      </c>
      <c r="DV617">
        <v>20.05851612903226</v>
      </c>
      <c r="DW617">
        <v>399.5734193548387</v>
      </c>
      <c r="DX617">
        <v>24.78409032258064</v>
      </c>
      <c r="DY617">
        <v>499.9954838709677</v>
      </c>
      <c r="DZ617">
        <v>90.36643870967741</v>
      </c>
      <c r="EA617">
        <v>0.03253453870967742</v>
      </c>
      <c r="EB617">
        <v>30.97464838709677</v>
      </c>
      <c r="EC617">
        <v>29.99356774193548</v>
      </c>
      <c r="ED617">
        <v>999.9000000000003</v>
      </c>
      <c r="EE617">
        <v>0</v>
      </c>
      <c r="EF617">
        <v>0</v>
      </c>
      <c r="EG617">
        <v>9997.944516129035</v>
      </c>
      <c r="EH617">
        <v>0</v>
      </c>
      <c r="EI617">
        <v>11.635</v>
      </c>
      <c r="EJ617">
        <v>-20.40185161290323</v>
      </c>
      <c r="EK617">
        <v>409.9893548387096</v>
      </c>
      <c r="EL617">
        <v>428.7635483870967</v>
      </c>
      <c r="EM617">
        <v>4.888633548387096</v>
      </c>
      <c r="EN617">
        <v>420.1630967741935</v>
      </c>
      <c r="EO617">
        <v>20.05851612903226</v>
      </c>
      <c r="EP617">
        <v>2.254384193548387</v>
      </c>
      <c r="EQ617">
        <v>1.812617741935484</v>
      </c>
      <c r="ER617">
        <v>19.35411935483871</v>
      </c>
      <c r="ES617">
        <v>15.8960064516129</v>
      </c>
      <c r="ET617">
        <v>2000.002580645162</v>
      </c>
      <c r="EU617">
        <v>0.9800027096774193</v>
      </c>
      <c r="EV617">
        <v>0.01999749032258065</v>
      </c>
      <c r="EW617">
        <v>0</v>
      </c>
      <c r="EX617">
        <v>830.4135483870966</v>
      </c>
      <c r="EY617">
        <v>5.000969999999999</v>
      </c>
      <c r="EZ617">
        <v>16678.21612903226</v>
      </c>
      <c r="FA617">
        <v>16707.60645161291</v>
      </c>
      <c r="FB617">
        <v>41.55399999999999</v>
      </c>
      <c r="FC617">
        <v>41.875</v>
      </c>
      <c r="FD617">
        <v>41.48374193548387</v>
      </c>
      <c r="FE617">
        <v>41.5</v>
      </c>
      <c r="FF617">
        <v>42.125</v>
      </c>
      <c r="FG617">
        <v>1955.102580645161</v>
      </c>
      <c r="FH617">
        <v>39.89419354838711</v>
      </c>
      <c r="FI617">
        <v>0</v>
      </c>
      <c r="FJ617">
        <v>1758658946.4</v>
      </c>
      <c r="FK617">
        <v>0</v>
      </c>
      <c r="FL617">
        <v>830.4273461538462</v>
      </c>
      <c r="FM617">
        <v>4.300683745586453</v>
      </c>
      <c r="FN617">
        <v>73.51452992122283</v>
      </c>
      <c r="FO617">
        <v>16678.88076923077</v>
      </c>
      <c r="FP617">
        <v>15</v>
      </c>
      <c r="FQ617">
        <v>0</v>
      </c>
      <c r="FR617" t="s">
        <v>441</v>
      </c>
      <c r="FS617">
        <v>1747247426.5</v>
      </c>
      <c r="FT617">
        <v>1747247420.5</v>
      </c>
      <c r="FU617">
        <v>0</v>
      </c>
      <c r="FV617">
        <v>1.027</v>
      </c>
      <c r="FW617">
        <v>0.031</v>
      </c>
      <c r="FX617">
        <v>0.02</v>
      </c>
      <c r="FY617">
        <v>0.05</v>
      </c>
      <c r="FZ617">
        <v>420</v>
      </c>
      <c r="GA617">
        <v>16</v>
      </c>
      <c r="GB617">
        <v>0.01</v>
      </c>
      <c r="GC617">
        <v>0.1</v>
      </c>
      <c r="GD617">
        <v>-20.36992</v>
      </c>
      <c r="GE617">
        <v>-0.437779362101364</v>
      </c>
      <c r="GF617">
        <v>0.05419294326755109</v>
      </c>
      <c r="GG617">
        <v>0</v>
      </c>
      <c r="GH617">
        <v>830.1385588235294</v>
      </c>
      <c r="GI617">
        <v>4.673292583478649</v>
      </c>
      <c r="GJ617">
        <v>0.5093827978790472</v>
      </c>
      <c r="GK617">
        <v>-1</v>
      </c>
      <c r="GL617">
        <v>4.874085500000001</v>
      </c>
      <c r="GM617">
        <v>0.2628799249530945</v>
      </c>
      <c r="GN617">
        <v>0.02674273255951976</v>
      </c>
      <c r="GO617">
        <v>0</v>
      </c>
      <c r="GP617">
        <v>0</v>
      </c>
      <c r="GQ617">
        <v>2</v>
      </c>
      <c r="GR617" t="s">
        <v>482</v>
      </c>
      <c r="GS617">
        <v>3.13544</v>
      </c>
      <c r="GT617">
        <v>2.69245</v>
      </c>
      <c r="GU617">
        <v>0.09021469999999999</v>
      </c>
      <c r="GV617">
        <v>0.0928351</v>
      </c>
      <c r="GW617">
        <v>0.108869</v>
      </c>
      <c r="GX617">
        <v>0.0922987</v>
      </c>
      <c r="GY617">
        <v>28879.1</v>
      </c>
      <c r="GZ617">
        <v>28855.2</v>
      </c>
      <c r="HA617">
        <v>29512.4</v>
      </c>
      <c r="HB617">
        <v>29397.8</v>
      </c>
      <c r="HC617">
        <v>34744.5</v>
      </c>
      <c r="HD617">
        <v>35351.3</v>
      </c>
      <c r="HE617">
        <v>41527.6</v>
      </c>
      <c r="HF617">
        <v>41770.6</v>
      </c>
      <c r="HG617">
        <v>1.9189</v>
      </c>
      <c r="HH617">
        <v>1.85807</v>
      </c>
      <c r="HI617">
        <v>0.0843629</v>
      </c>
      <c r="HJ617">
        <v>0</v>
      </c>
      <c r="HK617">
        <v>28.6241</v>
      </c>
      <c r="HL617">
        <v>999.9</v>
      </c>
      <c r="HM617">
        <v>51.6</v>
      </c>
      <c r="HN617">
        <v>31.6</v>
      </c>
      <c r="HO617">
        <v>26.6539</v>
      </c>
      <c r="HP617">
        <v>61.9755</v>
      </c>
      <c r="HQ617">
        <v>25.7772</v>
      </c>
      <c r="HR617">
        <v>1</v>
      </c>
      <c r="HS617">
        <v>0.134172</v>
      </c>
      <c r="HT617">
        <v>-0.925185</v>
      </c>
      <c r="HU617">
        <v>20.3366</v>
      </c>
      <c r="HV617">
        <v>5.22028</v>
      </c>
      <c r="HW617">
        <v>12.0138</v>
      </c>
      <c r="HX617">
        <v>4.99</v>
      </c>
      <c r="HY617">
        <v>3.28838</v>
      </c>
      <c r="HZ617">
        <v>9999</v>
      </c>
      <c r="IA617">
        <v>9999</v>
      </c>
      <c r="IB617">
        <v>9999</v>
      </c>
      <c r="IC617">
        <v>999.9</v>
      </c>
      <c r="ID617">
        <v>1.8676</v>
      </c>
      <c r="IE617">
        <v>1.86674</v>
      </c>
      <c r="IF617">
        <v>1.86601</v>
      </c>
      <c r="IG617">
        <v>1.866</v>
      </c>
      <c r="IH617">
        <v>1.86784</v>
      </c>
      <c r="II617">
        <v>1.87027</v>
      </c>
      <c r="IJ617">
        <v>1.86897</v>
      </c>
      <c r="IK617">
        <v>1.87042</v>
      </c>
      <c r="IL617">
        <v>0</v>
      </c>
      <c r="IM617">
        <v>0</v>
      </c>
      <c r="IN617">
        <v>0</v>
      </c>
      <c r="IO617">
        <v>0</v>
      </c>
      <c r="IP617" t="s">
        <v>443</v>
      </c>
      <c r="IQ617" t="s">
        <v>444</v>
      </c>
      <c r="IR617" t="s">
        <v>445</v>
      </c>
      <c r="IS617" t="s">
        <v>445</v>
      </c>
      <c r="IT617" t="s">
        <v>445</v>
      </c>
      <c r="IU617" t="s">
        <v>445</v>
      </c>
      <c r="IV617">
        <v>0</v>
      </c>
      <c r="IW617">
        <v>100</v>
      </c>
      <c r="IX617">
        <v>100</v>
      </c>
      <c r="IY617">
        <v>0.188</v>
      </c>
      <c r="IZ617">
        <v>0.163</v>
      </c>
      <c r="JA617">
        <v>0.1520806729546384</v>
      </c>
      <c r="JB617">
        <v>0.0003178419753343253</v>
      </c>
      <c r="JC617">
        <v>-6.012475575984678E-07</v>
      </c>
      <c r="JD617">
        <v>7.594320938325871E-11</v>
      </c>
      <c r="JE617">
        <v>-0.06537213769188976</v>
      </c>
      <c r="JF617">
        <v>-0.002779077146552394</v>
      </c>
      <c r="JG617">
        <v>0.0007843295920201409</v>
      </c>
      <c r="JH617">
        <v>-1.211717912536145E-05</v>
      </c>
      <c r="JI617">
        <v>4</v>
      </c>
      <c r="JJ617">
        <v>2338</v>
      </c>
      <c r="JK617">
        <v>1</v>
      </c>
      <c r="JL617">
        <v>27</v>
      </c>
      <c r="JM617">
        <v>190192</v>
      </c>
      <c r="JN617">
        <v>190192.1</v>
      </c>
      <c r="JO617">
        <v>1.03149</v>
      </c>
      <c r="JP617">
        <v>2.29492</v>
      </c>
      <c r="JQ617">
        <v>1.39648</v>
      </c>
      <c r="JR617">
        <v>2.35107</v>
      </c>
      <c r="JS617">
        <v>1.49536</v>
      </c>
      <c r="JT617">
        <v>2.54028</v>
      </c>
      <c r="JU617">
        <v>36.9794</v>
      </c>
      <c r="JV617">
        <v>24.0612</v>
      </c>
      <c r="JW617">
        <v>18</v>
      </c>
      <c r="JX617">
        <v>492.261</v>
      </c>
      <c r="JY617">
        <v>443.783</v>
      </c>
      <c r="JZ617">
        <v>29.8629</v>
      </c>
      <c r="KA617">
        <v>29.3714</v>
      </c>
      <c r="KB617">
        <v>29.9998</v>
      </c>
      <c r="KC617">
        <v>29.2405</v>
      </c>
      <c r="KD617">
        <v>29.17</v>
      </c>
      <c r="KE617">
        <v>20.653</v>
      </c>
      <c r="KF617">
        <v>30.495</v>
      </c>
      <c r="KG617">
        <v>63.8679</v>
      </c>
      <c r="KH617">
        <v>29.8614</v>
      </c>
      <c r="KI617">
        <v>420.142</v>
      </c>
      <c r="KJ617">
        <v>19.9816</v>
      </c>
      <c r="KK617">
        <v>100.862</v>
      </c>
      <c r="KL617">
        <v>100.439</v>
      </c>
    </row>
    <row r="618" spans="1:298">
      <c r="A618">
        <v>602</v>
      </c>
      <c r="B618">
        <v>1758658950</v>
      </c>
      <c r="C618">
        <v>17324</v>
      </c>
      <c r="D618" t="s">
        <v>1653</v>
      </c>
      <c r="E618" t="s">
        <v>1654</v>
      </c>
      <c r="F618">
        <v>5</v>
      </c>
      <c r="G618" t="s">
        <v>1412</v>
      </c>
      <c r="H618" t="s">
        <v>437</v>
      </c>
      <c r="I618" t="s">
        <v>438</v>
      </c>
      <c r="J618">
        <v>1758658942.155172</v>
      </c>
      <c r="K618">
        <f>(L618)/1000</f>
        <v>0</v>
      </c>
      <c r="L618">
        <f>IF(DQ618, AO618, AI618)</f>
        <v>0</v>
      </c>
      <c r="M618">
        <f>IF(DQ618, AJ618, AH618)</f>
        <v>0</v>
      </c>
      <c r="N618">
        <f>DS618 - IF(AV618&gt;1, M618*DM618*100.0/(AX618), 0)</f>
        <v>0</v>
      </c>
      <c r="O618">
        <f>((U618-K618/2)*N618-M618)/(U618+K618/2)</f>
        <v>0</v>
      </c>
      <c r="P618">
        <f>O618*(DZ618+EA618)/1000.0</f>
        <v>0</v>
      </c>
      <c r="Q618">
        <f>(DS618 - IF(AV618&gt;1, M618*DM618*100.0/(AX618), 0))*(DZ618+EA618)/1000.0</f>
        <v>0</v>
      </c>
      <c r="R618">
        <f>2.0/((1/T618-1/S618)+SIGN(T618)*SQRT((1/T618-1/S618)*(1/T618-1/S618) + 4*DN618/((DN618+1)*(DN618+1))*(2*1/T618*1/S618-1/S618*1/S618)))</f>
        <v>0</v>
      </c>
      <c r="S618">
        <f>IF(LEFT(DO618,1)&lt;&gt;"0",IF(LEFT(DO618,1)="1",3.0,DP618),$D$5+$E$5*(EG618*DZ618/($K$5*1000))+$F$5*(EG618*DZ618/($K$5*1000))*MAX(MIN(DM618,$J$5),$I$5)*MAX(MIN(DM618,$J$5),$I$5)+$G$5*MAX(MIN(DM618,$J$5),$I$5)*(EG618*DZ618/($K$5*1000))+$H$5*(EG618*DZ618/($K$5*1000))*(EG618*DZ618/($K$5*1000)))</f>
        <v>0</v>
      </c>
      <c r="T618">
        <f>K618*(1000-(1000*0.61365*exp(17.502*X618/(240.97+X618))/(DZ618+EA618)+DU618)/2)/(1000*0.61365*exp(17.502*X618/(240.97+X618))/(DZ618+EA618)-DU618)</f>
        <v>0</v>
      </c>
      <c r="U618">
        <f>1/((DN618+1)/(R618/1.6)+1/(S618/1.37)) + DN618/((DN618+1)/(R618/1.6) + DN618/(S618/1.37))</f>
        <v>0</v>
      </c>
      <c r="V618">
        <f>(DI618*DL618)</f>
        <v>0</v>
      </c>
      <c r="W618">
        <f>(EB618+(V618+2*0.95*5.67E-8*(((EB618+$B$7)+273)^4-(EB618+273)^4)-44100*K618)/(1.84*29.3*S618+8*0.95*5.67E-8*(EB618+273)^3))</f>
        <v>0</v>
      </c>
      <c r="X618">
        <f>($C$7*EC618+$D$7*ED618+$E$7*W618)</f>
        <v>0</v>
      </c>
      <c r="Y618">
        <f>0.61365*exp(17.502*X618/(240.97+X618))</f>
        <v>0</v>
      </c>
      <c r="Z618">
        <f>(AA618/AB618*100)</f>
        <v>0</v>
      </c>
      <c r="AA618">
        <f>DU618*(DZ618+EA618)/1000</f>
        <v>0</v>
      </c>
      <c r="AB618">
        <f>0.61365*exp(17.502*EB618/(240.97+EB618))</f>
        <v>0</v>
      </c>
      <c r="AC618">
        <f>(Y618-DU618*(DZ618+EA618)/1000)</f>
        <v>0</v>
      </c>
      <c r="AD618">
        <f>(-K618*44100)</f>
        <v>0</v>
      </c>
      <c r="AE618">
        <f>2*29.3*S618*0.92*(EB618-X618)</f>
        <v>0</v>
      </c>
      <c r="AF618">
        <f>2*0.95*5.67E-8*(((EB618+$B$7)+273)^4-(X618+273)^4)</f>
        <v>0</v>
      </c>
      <c r="AG618">
        <f>V618+AF618+AD618+AE618</f>
        <v>0</v>
      </c>
      <c r="AH618">
        <f>DY618*AV618*(DT618-DS618*(1000-AV618*DV618)/(1000-AV618*DU618))/(100*DM618)</f>
        <v>0</v>
      </c>
      <c r="AI618">
        <f>1000*DY618*AV618*(DU618-DV618)/(100*DM618*(1000-AV618*DU618))</f>
        <v>0</v>
      </c>
      <c r="AJ618">
        <f>(AK618 - AL618 - DZ618*1E3/(8.314*(EB618+273.15)) * AN618/DY618 * AM618) * DY618/(100*DM618) * (1000 - DV618)/1000</f>
        <v>0</v>
      </c>
      <c r="AK618">
        <v>428.758549450449</v>
      </c>
      <c r="AL618">
        <v>409.9448060606061</v>
      </c>
      <c r="AM618">
        <v>0.001739035560412135</v>
      </c>
      <c r="AN618">
        <v>64.96119101993769</v>
      </c>
      <c r="AO618">
        <f>(AQ618 - AP618 + DZ618*1E3/(8.314*(EB618+273.15)) * AS618/DY618 * AR618) * DY618/(100*DM618) * 1000/(1000 - AQ618)</f>
        <v>0</v>
      </c>
      <c r="AP618">
        <v>20.01416436487275</v>
      </c>
      <c r="AQ618">
        <v>24.93483212121212</v>
      </c>
      <c r="AR618">
        <v>-2.264299421411503E-05</v>
      </c>
      <c r="AS618">
        <v>107.1200567102836</v>
      </c>
      <c r="AT618">
        <v>0</v>
      </c>
      <c r="AU618">
        <v>0</v>
      </c>
      <c r="AV618">
        <f>IF(AT618*$H$13&gt;=AX618,1.0,(AX618/(AX618-AT618*$H$13)))</f>
        <v>0</v>
      </c>
      <c r="AW618">
        <f>(AV618-1)*100</f>
        <v>0</v>
      </c>
      <c r="AX618">
        <f>MAX(0,($B$13+$C$13*EG618)/(1+$D$13*EG618)*DZ618/(EB618+273)*$E$13)</f>
        <v>0</v>
      </c>
      <c r="AY618" t="s">
        <v>439</v>
      </c>
      <c r="AZ618" t="s">
        <v>439</v>
      </c>
      <c r="BA618">
        <v>0</v>
      </c>
      <c r="BB618">
        <v>0</v>
      </c>
      <c r="BC618">
        <f>1-BA618/BB618</f>
        <v>0</v>
      </c>
      <c r="BD618">
        <v>0</v>
      </c>
      <c r="BE618" t="s">
        <v>439</v>
      </c>
      <c r="BF618" t="s">
        <v>439</v>
      </c>
      <c r="BG618">
        <v>0</v>
      </c>
      <c r="BH618">
        <v>0</v>
      </c>
      <c r="BI618">
        <f>1-BG618/BH618</f>
        <v>0</v>
      </c>
      <c r="BJ618">
        <v>0.5</v>
      </c>
      <c r="BK618">
        <f>DJ618</f>
        <v>0</v>
      </c>
      <c r="BL618">
        <f>M618</f>
        <v>0</v>
      </c>
      <c r="BM618">
        <f>BI618*BJ618*BK618</f>
        <v>0</v>
      </c>
      <c r="BN618">
        <f>(BL618-BD618)/BK618</f>
        <v>0</v>
      </c>
      <c r="BO618">
        <f>(BB618-BH618)/BH618</f>
        <v>0</v>
      </c>
      <c r="BP618">
        <f>BA618/(BC618+BA618/BH618)</f>
        <v>0</v>
      </c>
      <c r="BQ618" t="s">
        <v>439</v>
      </c>
      <c r="BR618">
        <v>0</v>
      </c>
      <c r="BS618">
        <f>IF(BR618&lt;&gt;0, BR618, BP618)</f>
        <v>0</v>
      </c>
      <c r="BT618">
        <f>1-BS618/BH618</f>
        <v>0</v>
      </c>
      <c r="BU618">
        <f>(BH618-BG618)/(BH618-BS618)</f>
        <v>0</v>
      </c>
      <c r="BV618">
        <f>(BB618-BH618)/(BB618-BS618)</f>
        <v>0</v>
      </c>
      <c r="BW618">
        <f>(BH618-BG618)/(BH618-BA618)</f>
        <v>0</v>
      </c>
      <c r="BX618">
        <f>(BB618-BH618)/(BB618-BA618)</f>
        <v>0</v>
      </c>
      <c r="BY618">
        <f>(BU618*BS618/BG618)</f>
        <v>0</v>
      </c>
      <c r="BZ618">
        <f>(1-BY618)</f>
        <v>0</v>
      </c>
      <c r="DI618">
        <f>$B$11*EH618+$C$11*EI618+$F$11*ET618*(1-EW618)</f>
        <v>0</v>
      </c>
      <c r="DJ618">
        <f>DI618*DK618</f>
        <v>0</v>
      </c>
      <c r="DK618">
        <f>($B$11*$D$9+$C$11*$D$9+$F$11*((FG618+EY618)/MAX(FG618+EY618+FH618, 0.1)*$I$9+FH618/MAX(FG618+EY618+FH618, 0.1)*$J$9))/($B$11+$C$11+$F$11)</f>
        <v>0</v>
      </c>
      <c r="DL618">
        <f>($B$11*$K$9+$C$11*$K$9+$F$11*((FG618+EY618)/MAX(FG618+EY618+FH618, 0.1)*$P$9+FH618/MAX(FG618+EY618+FH618, 0.1)*$Q$9))/($B$11+$C$11+$F$11)</f>
        <v>0</v>
      </c>
      <c r="DM618">
        <v>5.36</v>
      </c>
      <c r="DN618">
        <v>0.5</v>
      </c>
      <c r="DO618" t="s">
        <v>440</v>
      </c>
      <c r="DP618">
        <v>2</v>
      </c>
      <c r="DQ618" t="b">
        <v>1</v>
      </c>
      <c r="DR618">
        <v>1758658942.155172</v>
      </c>
      <c r="DS618">
        <v>399.7135862068965</v>
      </c>
      <c r="DT618">
        <v>420.289</v>
      </c>
      <c r="DU618">
        <v>24.9412275862069</v>
      </c>
      <c r="DV618">
        <v>20.03579310344827</v>
      </c>
      <c r="DW618">
        <v>399.525724137931</v>
      </c>
      <c r="DX618">
        <v>24.77825862068965</v>
      </c>
      <c r="DY618">
        <v>499.9965517241379</v>
      </c>
      <c r="DZ618">
        <v>90.36584827586206</v>
      </c>
      <c r="EA618">
        <v>0.03218597931034483</v>
      </c>
      <c r="EB618">
        <v>30.97753448275862</v>
      </c>
      <c r="EC618">
        <v>29.99537931034483</v>
      </c>
      <c r="ED618">
        <v>999.9000000000002</v>
      </c>
      <c r="EE618">
        <v>0</v>
      </c>
      <c r="EF618">
        <v>0</v>
      </c>
      <c r="EG618">
        <v>9995.604827586209</v>
      </c>
      <c r="EH618">
        <v>0</v>
      </c>
      <c r="EI618">
        <v>11.635</v>
      </c>
      <c r="EJ618">
        <v>-20.57539655172414</v>
      </c>
      <c r="EK618">
        <v>409.9379655172414</v>
      </c>
      <c r="EL618">
        <v>428.882</v>
      </c>
      <c r="EM618">
        <v>4.905431724137931</v>
      </c>
      <c r="EN618">
        <v>420.289</v>
      </c>
      <c r="EO618">
        <v>20.03579310344827</v>
      </c>
      <c r="EP618">
        <v>2.253834827586207</v>
      </c>
      <c r="EQ618">
        <v>1.81055275862069</v>
      </c>
      <c r="ER618">
        <v>19.3502</v>
      </c>
      <c r="ES618">
        <v>15.87818620689655</v>
      </c>
      <c r="ET618">
        <v>1999.980689655172</v>
      </c>
      <c r="EU618">
        <v>0.9800023793103448</v>
      </c>
      <c r="EV618">
        <v>0.01999782068965517</v>
      </c>
      <c r="EW618">
        <v>0</v>
      </c>
      <c r="EX618">
        <v>830.7970689655173</v>
      </c>
      <c r="EY618">
        <v>5.000969999999999</v>
      </c>
      <c r="EZ618">
        <v>16684.27931034482</v>
      </c>
      <c r="FA618">
        <v>16707.42413793103</v>
      </c>
      <c r="FB618">
        <v>41.53848275862069</v>
      </c>
      <c r="FC618">
        <v>41.875</v>
      </c>
      <c r="FD618">
        <v>41.46741379310343</v>
      </c>
      <c r="FE618">
        <v>41.5</v>
      </c>
      <c r="FF618">
        <v>42.125</v>
      </c>
      <c r="FG618">
        <v>1955.080689655173</v>
      </c>
      <c r="FH618">
        <v>39.89758620689656</v>
      </c>
      <c r="FI618">
        <v>0</v>
      </c>
      <c r="FJ618">
        <v>1758658951.2</v>
      </c>
      <c r="FK618">
        <v>0</v>
      </c>
      <c r="FL618">
        <v>830.7603846153846</v>
      </c>
      <c r="FM618">
        <v>3.014495712662796</v>
      </c>
      <c r="FN618">
        <v>66.49230776008022</v>
      </c>
      <c r="FO618">
        <v>16684.55</v>
      </c>
      <c r="FP618">
        <v>15</v>
      </c>
      <c r="FQ618">
        <v>0</v>
      </c>
      <c r="FR618" t="s">
        <v>441</v>
      </c>
      <c r="FS618">
        <v>1747247426.5</v>
      </c>
      <c r="FT618">
        <v>1747247420.5</v>
      </c>
      <c r="FU618">
        <v>0</v>
      </c>
      <c r="FV618">
        <v>1.027</v>
      </c>
      <c r="FW618">
        <v>0.031</v>
      </c>
      <c r="FX618">
        <v>0.02</v>
      </c>
      <c r="FY618">
        <v>0.05</v>
      </c>
      <c r="FZ618">
        <v>420</v>
      </c>
      <c r="GA618">
        <v>16</v>
      </c>
      <c r="GB618">
        <v>0.01</v>
      </c>
      <c r="GC618">
        <v>0.1</v>
      </c>
      <c r="GD618">
        <v>-20.47735365853659</v>
      </c>
      <c r="GE618">
        <v>-1.356740069686407</v>
      </c>
      <c r="GF618">
        <v>0.2312632351888855</v>
      </c>
      <c r="GG618">
        <v>0</v>
      </c>
      <c r="GH618">
        <v>830.5489705882353</v>
      </c>
      <c r="GI618">
        <v>4.16505728959577</v>
      </c>
      <c r="GJ618">
        <v>0.4508911754249876</v>
      </c>
      <c r="GK618">
        <v>-1</v>
      </c>
      <c r="GL618">
        <v>4.894082926829268</v>
      </c>
      <c r="GM618">
        <v>0.1742899651567966</v>
      </c>
      <c r="GN618">
        <v>0.01859663780835488</v>
      </c>
      <c r="GO618">
        <v>0</v>
      </c>
      <c r="GP618">
        <v>0</v>
      </c>
      <c r="GQ618">
        <v>2</v>
      </c>
      <c r="GR618" t="s">
        <v>482</v>
      </c>
      <c r="GS618">
        <v>3.13553</v>
      </c>
      <c r="GT618">
        <v>2.69123</v>
      </c>
      <c r="GU618">
        <v>0.0902304</v>
      </c>
      <c r="GV618">
        <v>0.0932466</v>
      </c>
      <c r="GW618">
        <v>0.108853</v>
      </c>
      <c r="GX618">
        <v>0.09219620000000001</v>
      </c>
      <c r="GY618">
        <v>28879</v>
      </c>
      <c r="GZ618">
        <v>28842.5</v>
      </c>
      <c r="HA618">
        <v>29512.9</v>
      </c>
      <c r="HB618">
        <v>29398.2</v>
      </c>
      <c r="HC618">
        <v>34745.6</v>
      </c>
      <c r="HD618">
        <v>35355.6</v>
      </c>
      <c r="HE618">
        <v>41528.2</v>
      </c>
      <c r="HF618">
        <v>41770.8</v>
      </c>
      <c r="HG618">
        <v>1.91917</v>
      </c>
      <c r="HH618">
        <v>1.858</v>
      </c>
      <c r="HI618">
        <v>0.08389729999999999</v>
      </c>
      <c r="HJ618">
        <v>0</v>
      </c>
      <c r="HK618">
        <v>28.6253</v>
      </c>
      <c r="HL618">
        <v>999.9</v>
      </c>
      <c r="HM618">
        <v>51.6</v>
      </c>
      <c r="HN618">
        <v>31.6</v>
      </c>
      <c r="HO618">
        <v>26.6548</v>
      </c>
      <c r="HP618">
        <v>61.9555</v>
      </c>
      <c r="HQ618">
        <v>25.7732</v>
      </c>
      <c r="HR618">
        <v>1</v>
      </c>
      <c r="HS618">
        <v>0.133966</v>
      </c>
      <c r="HT618">
        <v>-0.921078</v>
      </c>
      <c r="HU618">
        <v>20.3361</v>
      </c>
      <c r="HV618">
        <v>5.21624</v>
      </c>
      <c r="HW618">
        <v>12.0138</v>
      </c>
      <c r="HX618">
        <v>4.9887</v>
      </c>
      <c r="HY618">
        <v>3.2876</v>
      </c>
      <c r="HZ618">
        <v>9999</v>
      </c>
      <c r="IA618">
        <v>9999</v>
      </c>
      <c r="IB618">
        <v>9999</v>
      </c>
      <c r="IC618">
        <v>999.9</v>
      </c>
      <c r="ID618">
        <v>1.86763</v>
      </c>
      <c r="IE618">
        <v>1.86673</v>
      </c>
      <c r="IF618">
        <v>1.86601</v>
      </c>
      <c r="IG618">
        <v>1.866</v>
      </c>
      <c r="IH618">
        <v>1.86784</v>
      </c>
      <c r="II618">
        <v>1.87028</v>
      </c>
      <c r="IJ618">
        <v>1.86896</v>
      </c>
      <c r="IK618">
        <v>1.87042</v>
      </c>
      <c r="IL618">
        <v>0</v>
      </c>
      <c r="IM618">
        <v>0</v>
      </c>
      <c r="IN618">
        <v>0</v>
      </c>
      <c r="IO618">
        <v>0</v>
      </c>
      <c r="IP618" t="s">
        <v>443</v>
      </c>
      <c r="IQ618" t="s">
        <v>444</v>
      </c>
      <c r="IR618" t="s">
        <v>445</v>
      </c>
      <c r="IS618" t="s">
        <v>445</v>
      </c>
      <c r="IT618" t="s">
        <v>445</v>
      </c>
      <c r="IU618" t="s">
        <v>445</v>
      </c>
      <c r="IV618">
        <v>0</v>
      </c>
      <c r="IW618">
        <v>100</v>
      </c>
      <c r="IX618">
        <v>100</v>
      </c>
      <c r="IY618">
        <v>0.188</v>
      </c>
      <c r="IZ618">
        <v>0.1629</v>
      </c>
      <c r="JA618">
        <v>0.1520806729546384</v>
      </c>
      <c r="JB618">
        <v>0.0003178419753343253</v>
      </c>
      <c r="JC618">
        <v>-6.012475575984678E-07</v>
      </c>
      <c r="JD618">
        <v>7.594320938325871E-11</v>
      </c>
      <c r="JE618">
        <v>-0.06537213769188976</v>
      </c>
      <c r="JF618">
        <v>-0.002779077146552394</v>
      </c>
      <c r="JG618">
        <v>0.0007843295920201409</v>
      </c>
      <c r="JH618">
        <v>-1.211717912536145E-05</v>
      </c>
      <c r="JI618">
        <v>4</v>
      </c>
      <c r="JJ618">
        <v>2338</v>
      </c>
      <c r="JK618">
        <v>1</v>
      </c>
      <c r="JL618">
        <v>27</v>
      </c>
      <c r="JM618">
        <v>190192.1</v>
      </c>
      <c r="JN618">
        <v>190192.2</v>
      </c>
      <c r="JO618">
        <v>1.05591</v>
      </c>
      <c r="JP618">
        <v>2.2998</v>
      </c>
      <c r="JQ618">
        <v>1.39648</v>
      </c>
      <c r="JR618">
        <v>2.35107</v>
      </c>
      <c r="JS618">
        <v>1.49536</v>
      </c>
      <c r="JT618">
        <v>2.55981</v>
      </c>
      <c r="JU618">
        <v>36.9794</v>
      </c>
      <c r="JV618">
        <v>24.0612</v>
      </c>
      <c r="JW618">
        <v>18</v>
      </c>
      <c r="JX618">
        <v>492.406</v>
      </c>
      <c r="JY618">
        <v>443.713</v>
      </c>
      <c r="JZ618">
        <v>29.8636</v>
      </c>
      <c r="KA618">
        <v>29.3674</v>
      </c>
      <c r="KB618">
        <v>29.9997</v>
      </c>
      <c r="KC618">
        <v>29.2368</v>
      </c>
      <c r="KD618">
        <v>29.1669</v>
      </c>
      <c r="KE618">
        <v>21.1815</v>
      </c>
      <c r="KF618">
        <v>30.495</v>
      </c>
      <c r="KG618">
        <v>63.8679</v>
      </c>
      <c r="KH618">
        <v>29.8666</v>
      </c>
      <c r="KI618">
        <v>440.19</v>
      </c>
      <c r="KJ618">
        <v>19.9731</v>
      </c>
      <c r="KK618">
        <v>100.863</v>
      </c>
      <c r="KL618">
        <v>100.44</v>
      </c>
    </row>
    <row r="619" spans="1:298">
      <c r="A619">
        <v>603</v>
      </c>
      <c r="B619">
        <v>1758658955</v>
      </c>
      <c r="C619">
        <v>17329</v>
      </c>
      <c r="D619" t="s">
        <v>1655</v>
      </c>
      <c r="E619" t="s">
        <v>1656</v>
      </c>
      <c r="F619">
        <v>5</v>
      </c>
      <c r="G619" t="s">
        <v>1412</v>
      </c>
      <c r="H619" t="s">
        <v>437</v>
      </c>
      <c r="I619" t="s">
        <v>438</v>
      </c>
      <c r="J619">
        <v>1758658947.232143</v>
      </c>
      <c r="K619">
        <f>(L619)/1000</f>
        <v>0</v>
      </c>
      <c r="L619">
        <f>IF(DQ619, AO619, AI619)</f>
        <v>0</v>
      </c>
      <c r="M619">
        <f>IF(DQ619, AJ619, AH619)</f>
        <v>0</v>
      </c>
      <c r="N619">
        <f>DS619 - IF(AV619&gt;1, M619*DM619*100.0/(AX619), 0)</f>
        <v>0</v>
      </c>
      <c r="O619">
        <f>((U619-K619/2)*N619-M619)/(U619+K619/2)</f>
        <v>0</v>
      </c>
      <c r="P619">
        <f>O619*(DZ619+EA619)/1000.0</f>
        <v>0</v>
      </c>
      <c r="Q619">
        <f>(DS619 - IF(AV619&gt;1, M619*DM619*100.0/(AX619), 0))*(DZ619+EA619)/1000.0</f>
        <v>0</v>
      </c>
      <c r="R619">
        <f>2.0/((1/T619-1/S619)+SIGN(T619)*SQRT((1/T619-1/S619)*(1/T619-1/S619) + 4*DN619/((DN619+1)*(DN619+1))*(2*1/T619*1/S619-1/S619*1/S619)))</f>
        <v>0</v>
      </c>
      <c r="S619">
        <f>IF(LEFT(DO619,1)&lt;&gt;"0",IF(LEFT(DO619,1)="1",3.0,DP619),$D$5+$E$5*(EG619*DZ619/($K$5*1000))+$F$5*(EG619*DZ619/($K$5*1000))*MAX(MIN(DM619,$J$5),$I$5)*MAX(MIN(DM619,$J$5),$I$5)+$G$5*MAX(MIN(DM619,$J$5),$I$5)*(EG619*DZ619/($K$5*1000))+$H$5*(EG619*DZ619/($K$5*1000))*(EG619*DZ619/($K$5*1000)))</f>
        <v>0</v>
      </c>
      <c r="T619">
        <f>K619*(1000-(1000*0.61365*exp(17.502*X619/(240.97+X619))/(DZ619+EA619)+DU619)/2)/(1000*0.61365*exp(17.502*X619/(240.97+X619))/(DZ619+EA619)-DU619)</f>
        <v>0</v>
      </c>
      <c r="U619">
        <f>1/((DN619+1)/(R619/1.6)+1/(S619/1.37)) + DN619/((DN619+1)/(R619/1.6) + DN619/(S619/1.37))</f>
        <v>0</v>
      </c>
      <c r="V619">
        <f>(DI619*DL619)</f>
        <v>0</v>
      </c>
      <c r="W619">
        <f>(EB619+(V619+2*0.95*5.67E-8*(((EB619+$B$7)+273)^4-(EB619+273)^4)-44100*K619)/(1.84*29.3*S619+8*0.95*5.67E-8*(EB619+273)^3))</f>
        <v>0</v>
      </c>
      <c r="X619">
        <f>($C$7*EC619+$D$7*ED619+$E$7*W619)</f>
        <v>0</v>
      </c>
      <c r="Y619">
        <f>0.61365*exp(17.502*X619/(240.97+X619))</f>
        <v>0</v>
      </c>
      <c r="Z619">
        <f>(AA619/AB619*100)</f>
        <v>0</v>
      </c>
      <c r="AA619">
        <f>DU619*(DZ619+EA619)/1000</f>
        <v>0</v>
      </c>
      <c r="AB619">
        <f>0.61365*exp(17.502*EB619/(240.97+EB619))</f>
        <v>0</v>
      </c>
      <c r="AC619">
        <f>(Y619-DU619*(DZ619+EA619)/1000)</f>
        <v>0</v>
      </c>
      <c r="AD619">
        <f>(-K619*44100)</f>
        <v>0</v>
      </c>
      <c r="AE619">
        <f>2*29.3*S619*0.92*(EB619-X619)</f>
        <v>0</v>
      </c>
      <c r="AF619">
        <f>2*0.95*5.67E-8*(((EB619+$B$7)+273)^4-(X619+273)^4)</f>
        <v>0</v>
      </c>
      <c r="AG619">
        <f>V619+AF619+AD619+AE619</f>
        <v>0</v>
      </c>
      <c r="AH619">
        <f>DY619*AV619*(DT619-DS619*(1000-AV619*DV619)/(1000-AV619*DU619))/(100*DM619)</f>
        <v>0</v>
      </c>
      <c r="AI619">
        <f>1000*DY619*AV619*(DU619-DV619)/(100*DM619*(1000-AV619*DU619))</f>
        <v>0</v>
      </c>
      <c r="AJ619">
        <f>(AK619 - AL619 - DZ619*1E3/(8.314*(EB619+273.15)) * AN619/DY619 * AM619) * DY619/(100*DM619) * (1000 - DV619)/1000</f>
        <v>0</v>
      </c>
      <c r="AK619">
        <v>435.5283519705822</v>
      </c>
      <c r="AL619">
        <v>413.1442606060607</v>
      </c>
      <c r="AM619">
        <v>0.7726316196192222</v>
      </c>
      <c r="AN619">
        <v>64.96119101993769</v>
      </c>
      <c r="AO619">
        <f>(AQ619 - AP619 + DZ619*1E3/(8.314*(EB619+273.15)) * AS619/DY619 * AR619) * DY619/(100*DM619) * 1000/(1000 - AQ619)</f>
        <v>0</v>
      </c>
      <c r="AP619">
        <v>20.00287536310728</v>
      </c>
      <c r="AQ619">
        <v>24.93105333333333</v>
      </c>
      <c r="AR619">
        <v>-5.595418733702626E-06</v>
      </c>
      <c r="AS619">
        <v>107.1200567102836</v>
      </c>
      <c r="AT619">
        <v>0</v>
      </c>
      <c r="AU619">
        <v>0</v>
      </c>
      <c r="AV619">
        <f>IF(AT619*$H$13&gt;=AX619,1.0,(AX619/(AX619-AT619*$H$13)))</f>
        <v>0</v>
      </c>
      <c r="AW619">
        <f>(AV619-1)*100</f>
        <v>0</v>
      </c>
      <c r="AX619">
        <f>MAX(0,($B$13+$C$13*EG619)/(1+$D$13*EG619)*DZ619/(EB619+273)*$E$13)</f>
        <v>0</v>
      </c>
      <c r="AY619" t="s">
        <v>439</v>
      </c>
      <c r="AZ619" t="s">
        <v>439</v>
      </c>
      <c r="BA619">
        <v>0</v>
      </c>
      <c r="BB619">
        <v>0</v>
      </c>
      <c r="BC619">
        <f>1-BA619/BB619</f>
        <v>0</v>
      </c>
      <c r="BD619">
        <v>0</v>
      </c>
      <c r="BE619" t="s">
        <v>439</v>
      </c>
      <c r="BF619" t="s">
        <v>439</v>
      </c>
      <c r="BG619">
        <v>0</v>
      </c>
      <c r="BH619">
        <v>0</v>
      </c>
      <c r="BI619">
        <f>1-BG619/BH619</f>
        <v>0</v>
      </c>
      <c r="BJ619">
        <v>0.5</v>
      </c>
      <c r="BK619">
        <f>DJ619</f>
        <v>0</v>
      </c>
      <c r="BL619">
        <f>M619</f>
        <v>0</v>
      </c>
      <c r="BM619">
        <f>BI619*BJ619*BK619</f>
        <v>0</v>
      </c>
      <c r="BN619">
        <f>(BL619-BD619)/BK619</f>
        <v>0</v>
      </c>
      <c r="BO619">
        <f>(BB619-BH619)/BH619</f>
        <v>0</v>
      </c>
      <c r="BP619">
        <f>BA619/(BC619+BA619/BH619)</f>
        <v>0</v>
      </c>
      <c r="BQ619" t="s">
        <v>439</v>
      </c>
      <c r="BR619">
        <v>0</v>
      </c>
      <c r="BS619">
        <f>IF(BR619&lt;&gt;0, BR619, BP619)</f>
        <v>0</v>
      </c>
      <c r="BT619">
        <f>1-BS619/BH619</f>
        <v>0</v>
      </c>
      <c r="BU619">
        <f>(BH619-BG619)/(BH619-BS619)</f>
        <v>0</v>
      </c>
      <c r="BV619">
        <f>(BB619-BH619)/(BB619-BS619)</f>
        <v>0</v>
      </c>
      <c r="BW619">
        <f>(BH619-BG619)/(BH619-BA619)</f>
        <v>0</v>
      </c>
      <c r="BX619">
        <f>(BB619-BH619)/(BB619-BA619)</f>
        <v>0</v>
      </c>
      <c r="BY619">
        <f>(BU619*BS619/BG619)</f>
        <v>0</v>
      </c>
      <c r="BZ619">
        <f>(1-BY619)</f>
        <v>0</v>
      </c>
      <c r="DI619">
        <f>$B$11*EH619+$C$11*EI619+$F$11*ET619*(1-EW619)</f>
        <v>0</v>
      </c>
      <c r="DJ619">
        <f>DI619*DK619</f>
        <v>0</v>
      </c>
      <c r="DK619">
        <f>($B$11*$D$9+$C$11*$D$9+$F$11*((FG619+EY619)/MAX(FG619+EY619+FH619, 0.1)*$I$9+FH619/MAX(FG619+EY619+FH619, 0.1)*$J$9))/($B$11+$C$11+$F$11)</f>
        <v>0</v>
      </c>
      <c r="DL619">
        <f>($B$11*$K$9+$C$11*$K$9+$F$11*((FG619+EY619)/MAX(FG619+EY619+FH619, 0.1)*$P$9+FH619/MAX(FG619+EY619+FH619, 0.1)*$Q$9))/($B$11+$C$11+$F$11)</f>
        <v>0</v>
      </c>
      <c r="DM619">
        <v>5.36</v>
      </c>
      <c r="DN619">
        <v>0.5</v>
      </c>
      <c r="DO619" t="s">
        <v>440</v>
      </c>
      <c r="DP619">
        <v>2</v>
      </c>
      <c r="DQ619" t="b">
        <v>1</v>
      </c>
      <c r="DR619">
        <v>1758658947.232143</v>
      </c>
      <c r="DS619">
        <v>400.1315</v>
      </c>
      <c r="DT619">
        <v>422.9624642857143</v>
      </c>
      <c r="DU619">
        <v>24.93561071428571</v>
      </c>
      <c r="DV619">
        <v>20.02085714285715</v>
      </c>
      <c r="DW619">
        <v>399.9437857142857</v>
      </c>
      <c r="DX619">
        <v>24.77271428571429</v>
      </c>
      <c r="DY619">
        <v>499.9921428571428</v>
      </c>
      <c r="DZ619">
        <v>90.3653892857143</v>
      </c>
      <c r="EA619">
        <v>0.031572425</v>
      </c>
      <c r="EB619">
        <v>30.9818</v>
      </c>
      <c r="EC619">
        <v>29.99395714285714</v>
      </c>
      <c r="ED619">
        <v>999.9000000000002</v>
      </c>
      <c r="EE619">
        <v>0</v>
      </c>
      <c r="EF619">
        <v>0</v>
      </c>
      <c r="EG619">
        <v>9997.788928571428</v>
      </c>
      <c r="EH619">
        <v>0</v>
      </c>
      <c r="EI619">
        <v>11.635</v>
      </c>
      <c r="EJ619">
        <v>-22.83085357142857</v>
      </c>
      <c r="EK619">
        <v>410.3642857142858</v>
      </c>
      <c r="EL619">
        <v>431.6035357142857</v>
      </c>
      <c r="EM619">
        <v>4.914748571428572</v>
      </c>
      <c r="EN619">
        <v>422.9624642857143</v>
      </c>
      <c r="EO619">
        <v>20.02085714285715</v>
      </c>
      <c r="EP619">
        <v>2.253316071428572</v>
      </c>
      <c r="EQ619">
        <v>1.809193571428571</v>
      </c>
      <c r="ER619">
        <v>19.34649642857143</v>
      </c>
      <c r="ES619">
        <v>15.86644285714286</v>
      </c>
      <c r="ET619">
        <v>1999.996428571428</v>
      </c>
      <c r="EU619">
        <v>0.9800024642857144</v>
      </c>
      <c r="EV619">
        <v>0.01999774285714286</v>
      </c>
      <c r="EW619">
        <v>0</v>
      </c>
      <c r="EX619">
        <v>831.0437857142858</v>
      </c>
      <c r="EY619">
        <v>5.00097</v>
      </c>
      <c r="EZ619">
        <v>16688.625</v>
      </c>
      <c r="FA619">
        <v>16707.55714285714</v>
      </c>
      <c r="FB619">
        <v>41.52214285714285</v>
      </c>
      <c r="FC619">
        <v>41.875</v>
      </c>
      <c r="FD619">
        <v>41.45724999999999</v>
      </c>
      <c r="FE619">
        <v>41.5</v>
      </c>
      <c r="FF619">
        <v>42.1205</v>
      </c>
      <c r="FG619">
        <v>1955.096428571429</v>
      </c>
      <c r="FH619">
        <v>39.89892857142858</v>
      </c>
      <c r="FI619">
        <v>0</v>
      </c>
      <c r="FJ619">
        <v>1758658956.6</v>
      </c>
      <c r="FK619">
        <v>0</v>
      </c>
      <c r="FL619">
        <v>831.0434800000002</v>
      </c>
      <c r="FM619">
        <v>2.052846147223105</v>
      </c>
      <c r="FN619">
        <v>28.26153856627413</v>
      </c>
      <c r="FO619">
        <v>16688.996</v>
      </c>
      <c r="FP619">
        <v>15</v>
      </c>
      <c r="FQ619">
        <v>0</v>
      </c>
      <c r="FR619" t="s">
        <v>441</v>
      </c>
      <c r="FS619">
        <v>1747247426.5</v>
      </c>
      <c r="FT619">
        <v>1747247420.5</v>
      </c>
      <c r="FU619">
        <v>0</v>
      </c>
      <c r="FV619">
        <v>1.027</v>
      </c>
      <c r="FW619">
        <v>0.031</v>
      </c>
      <c r="FX619">
        <v>0.02</v>
      </c>
      <c r="FY619">
        <v>0.05</v>
      </c>
      <c r="FZ619">
        <v>420</v>
      </c>
      <c r="GA619">
        <v>16</v>
      </c>
      <c r="GB619">
        <v>0.01</v>
      </c>
      <c r="GC619">
        <v>0.1</v>
      </c>
      <c r="GD619">
        <v>-22.16582</v>
      </c>
      <c r="GE619">
        <v>-24.69212532833017</v>
      </c>
      <c r="GF619">
        <v>3.093798638098479</v>
      </c>
      <c r="GG619">
        <v>0</v>
      </c>
      <c r="GH619">
        <v>830.8787941176471</v>
      </c>
      <c r="GI619">
        <v>2.832987005948252</v>
      </c>
      <c r="GJ619">
        <v>0.3609379757220564</v>
      </c>
      <c r="GK619">
        <v>-1</v>
      </c>
      <c r="GL619">
        <v>4.9108855</v>
      </c>
      <c r="GM619">
        <v>0.1243796622889283</v>
      </c>
      <c r="GN619">
        <v>0.01328521075293876</v>
      </c>
      <c r="GO619">
        <v>0</v>
      </c>
      <c r="GP619">
        <v>0</v>
      </c>
      <c r="GQ619">
        <v>2</v>
      </c>
      <c r="GR619" t="s">
        <v>482</v>
      </c>
      <c r="GS619">
        <v>3.13544</v>
      </c>
      <c r="GT619">
        <v>2.6912</v>
      </c>
      <c r="GU619">
        <v>0.0908793</v>
      </c>
      <c r="GV619">
        <v>0.0953905</v>
      </c>
      <c r="GW619">
        <v>0.108847</v>
      </c>
      <c r="GX619">
        <v>0.0921979</v>
      </c>
      <c r="GY619">
        <v>28858.9</v>
      </c>
      <c r="GZ619">
        <v>28774.4</v>
      </c>
      <c r="HA619">
        <v>29513.4</v>
      </c>
      <c r="HB619">
        <v>29398.3</v>
      </c>
      <c r="HC619">
        <v>34746.6</v>
      </c>
      <c r="HD619">
        <v>35355.7</v>
      </c>
      <c r="HE619">
        <v>41529</v>
      </c>
      <c r="HF619">
        <v>41771</v>
      </c>
      <c r="HG619">
        <v>1.91882</v>
      </c>
      <c r="HH619">
        <v>1.85835</v>
      </c>
      <c r="HI619">
        <v>0.08396430000000001</v>
      </c>
      <c r="HJ619">
        <v>0</v>
      </c>
      <c r="HK619">
        <v>28.6265</v>
      </c>
      <c r="HL619">
        <v>999.9</v>
      </c>
      <c r="HM619">
        <v>51.5</v>
      </c>
      <c r="HN619">
        <v>31.6</v>
      </c>
      <c r="HO619">
        <v>26.6053</v>
      </c>
      <c r="HP619">
        <v>61.9955</v>
      </c>
      <c r="HQ619">
        <v>25.645</v>
      </c>
      <c r="HR619">
        <v>1</v>
      </c>
      <c r="HS619">
        <v>0.133432</v>
      </c>
      <c r="HT619">
        <v>-0.932042</v>
      </c>
      <c r="HU619">
        <v>20.336</v>
      </c>
      <c r="HV619">
        <v>5.21744</v>
      </c>
      <c r="HW619">
        <v>12.0129</v>
      </c>
      <c r="HX619">
        <v>4.98905</v>
      </c>
      <c r="HY619">
        <v>3.28795</v>
      </c>
      <c r="HZ619">
        <v>9999</v>
      </c>
      <c r="IA619">
        <v>9999</v>
      </c>
      <c r="IB619">
        <v>9999</v>
      </c>
      <c r="IC619">
        <v>999.9</v>
      </c>
      <c r="ID619">
        <v>1.86763</v>
      </c>
      <c r="IE619">
        <v>1.86675</v>
      </c>
      <c r="IF619">
        <v>1.86601</v>
      </c>
      <c r="IG619">
        <v>1.86601</v>
      </c>
      <c r="IH619">
        <v>1.86784</v>
      </c>
      <c r="II619">
        <v>1.87027</v>
      </c>
      <c r="IJ619">
        <v>1.86896</v>
      </c>
      <c r="IK619">
        <v>1.87043</v>
      </c>
      <c r="IL619">
        <v>0</v>
      </c>
      <c r="IM619">
        <v>0</v>
      </c>
      <c r="IN619">
        <v>0</v>
      </c>
      <c r="IO619">
        <v>0</v>
      </c>
      <c r="IP619" t="s">
        <v>443</v>
      </c>
      <c r="IQ619" t="s">
        <v>444</v>
      </c>
      <c r="IR619" t="s">
        <v>445</v>
      </c>
      <c r="IS619" t="s">
        <v>445</v>
      </c>
      <c r="IT619" t="s">
        <v>445</v>
      </c>
      <c r="IU619" t="s">
        <v>445</v>
      </c>
      <c r="IV619">
        <v>0</v>
      </c>
      <c r="IW619">
        <v>100</v>
      </c>
      <c r="IX619">
        <v>100</v>
      </c>
      <c r="IY619">
        <v>0.188</v>
      </c>
      <c r="IZ619">
        <v>0.1628</v>
      </c>
      <c r="JA619">
        <v>0.1520806729546384</v>
      </c>
      <c r="JB619">
        <v>0.0003178419753343253</v>
      </c>
      <c r="JC619">
        <v>-6.012475575984678E-07</v>
      </c>
      <c r="JD619">
        <v>7.594320938325871E-11</v>
      </c>
      <c r="JE619">
        <v>-0.06537213769188976</v>
      </c>
      <c r="JF619">
        <v>-0.002779077146552394</v>
      </c>
      <c r="JG619">
        <v>0.0007843295920201409</v>
      </c>
      <c r="JH619">
        <v>-1.211717912536145E-05</v>
      </c>
      <c r="JI619">
        <v>4</v>
      </c>
      <c r="JJ619">
        <v>2338</v>
      </c>
      <c r="JK619">
        <v>1</v>
      </c>
      <c r="JL619">
        <v>27</v>
      </c>
      <c r="JM619">
        <v>190192.1</v>
      </c>
      <c r="JN619">
        <v>190192.2</v>
      </c>
      <c r="JO619">
        <v>1.08521</v>
      </c>
      <c r="JP619">
        <v>2.27783</v>
      </c>
      <c r="JQ619">
        <v>1.39648</v>
      </c>
      <c r="JR619">
        <v>2.34985</v>
      </c>
      <c r="JS619">
        <v>1.49536</v>
      </c>
      <c r="JT619">
        <v>2.7002</v>
      </c>
      <c r="JU619">
        <v>36.9794</v>
      </c>
      <c r="JV619">
        <v>24.0612</v>
      </c>
      <c r="JW619">
        <v>18</v>
      </c>
      <c r="JX619">
        <v>492.158</v>
      </c>
      <c r="JY619">
        <v>443.902</v>
      </c>
      <c r="JZ619">
        <v>29.8671</v>
      </c>
      <c r="KA619">
        <v>29.3632</v>
      </c>
      <c r="KB619">
        <v>29.9997</v>
      </c>
      <c r="KC619">
        <v>29.2337</v>
      </c>
      <c r="KD619">
        <v>29.1632</v>
      </c>
      <c r="KE619">
        <v>21.764</v>
      </c>
      <c r="KF619">
        <v>30.495</v>
      </c>
      <c r="KG619">
        <v>63.8679</v>
      </c>
      <c r="KH619">
        <v>29.8721</v>
      </c>
      <c r="KI619">
        <v>453.548</v>
      </c>
      <c r="KJ619">
        <v>19.9613</v>
      </c>
      <c r="KK619">
        <v>100.865</v>
      </c>
      <c r="KL619">
        <v>100.441</v>
      </c>
    </row>
    <row r="620" spans="1:298">
      <c r="A620">
        <v>604</v>
      </c>
      <c r="B620">
        <v>1758658960</v>
      </c>
      <c r="C620">
        <v>17334</v>
      </c>
      <c r="D620" t="s">
        <v>1657</v>
      </c>
      <c r="E620" t="s">
        <v>1658</v>
      </c>
      <c r="F620">
        <v>5</v>
      </c>
      <c r="G620" t="s">
        <v>1412</v>
      </c>
      <c r="H620" t="s">
        <v>437</v>
      </c>
      <c r="I620" t="s">
        <v>438</v>
      </c>
      <c r="J620">
        <v>1758658952.5</v>
      </c>
      <c r="K620">
        <f>(L620)/1000</f>
        <v>0</v>
      </c>
      <c r="L620">
        <f>IF(DQ620, AO620, AI620)</f>
        <v>0</v>
      </c>
      <c r="M620">
        <f>IF(DQ620, AJ620, AH620)</f>
        <v>0</v>
      </c>
      <c r="N620">
        <f>DS620 - IF(AV620&gt;1, M620*DM620*100.0/(AX620), 0)</f>
        <v>0</v>
      </c>
      <c r="O620">
        <f>((U620-K620/2)*N620-M620)/(U620+K620/2)</f>
        <v>0</v>
      </c>
      <c r="P620">
        <f>O620*(DZ620+EA620)/1000.0</f>
        <v>0</v>
      </c>
      <c r="Q620">
        <f>(DS620 - IF(AV620&gt;1, M620*DM620*100.0/(AX620), 0))*(DZ620+EA620)/1000.0</f>
        <v>0</v>
      </c>
      <c r="R620">
        <f>2.0/((1/T620-1/S620)+SIGN(T620)*SQRT((1/T620-1/S620)*(1/T620-1/S620) + 4*DN620/((DN620+1)*(DN620+1))*(2*1/T620*1/S620-1/S620*1/S620)))</f>
        <v>0</v>
      </c>
      <c r="S620">
        <f>IF(LEFT(DO620,1)&lt;&gt;"0",IF(LEFT(DO620,1)="1",3.0,DP620),$D$5+$E$5*(EG620*DZ620/($K$5*1000))+$F$5*(EG620*DZ620/($K$5*1000))*MAX(MIN(DM620,$J$5),$I$5)*MAX(MIN(DM620,$J$5),$I$5)+$G$5*MAX(MIN(DM620,$J$5),$I$5)*(EG620*DZ620/($K$5*1000))+$H$5*(EG620*DZ620/($K$5*1000))*(EG620*DZ620/($K$5*1000)))</f>
        <v>0</v>
      </c>
      <c r="T620">
        <f>K620*(1000-(1000*0.61365*exp(17.502*X620/(240.97+X620))/(DZ620+EA620)+DU620)/2)/(1000*0.61365*exp(17.502*X620/(240.97+X620))/(DZ620+EA620)-DU620)</f>
        <v>0</v>
      </c>
      <c r="U620">
        <f>1/((DN620+1)/(R620/1.6)+1/(S620/1.37)) + DN620/((DN620+1)/(R620/1.6) + DN620/(S620/1.37))</f>
        <v>0</v>
      </c>
      <c r="V620">
        <f>(DI620*DL620)</f>
        <v>0</v>
      </c>
      <c r="W620">
        <f>(EB620+(V620+2*0.95*5.67E-8*(((EB620+$B$7)+273)^4-(EB620+273)^4)-44100*K620)/(1.84*29.3*S620+8*0.95*5.67E-8*(EB620+273)^3))</f>
        <v>0</v>
      </c>
      <c r="X620">
        <f>($C$7*EC620+$D$7*ED620+$E$7*W620)</f>
        <v>0</v>
      </c>
      <c r="Y620">
        <f>0.61365*exp(17.502*X620/(240.97+X620))</f>
        <v>0</v>
      </c>
      <c r="Z620">
        <f>(AA620/AB620*100)</f>
        <v>0</v>
      </c>
      <c r="AA620">
        <f>DU620*(DZ620+EA620)/1000</f>
        <v>0</v>
      </c>
      <c r="AB620">
        <f>0.61365*exp(17.502*EB620/(240.97+EB620))</f>
        <v>0</v>
      </c>
      <c r="AC620">
        <f>(Y620-DU620*(DZ620+EA620)/1000)</f>
        <v>0</v>
      </c>
      <c r="AD620">
        <f>(-K620*44100)</f>
        <v>0</v>
      </c>
      <c r="AE620">
        <f>2*29.3*S620*0.92*(EB620-X620)</f>
        <v>0</v>
      </c>
      <c r="AF620">
        <f>2*0.95*5.67E-8*(((EB620+$B$7)+273)^4-(X620+273)^4)</f>
        <v>0</v>
      </c>
      <c r="AG620">
        <f>V620+AF620+AD620+AE620</f>
        <v>0</v>
      </c>
      <c r="AH620">
        <f>DY620*AV620*(DT620-DS620*(1000-AV620*DV620)/(1000-AV620*DU620))/(100*DM620)</f>
        <v>0</v>
      </c>
      <c r="AI620">
        <f>1000*DY620*AV620*(DU620-DV620)/(100*DM620*(1000-AV620*DU620))</f>
        <v>0</v>
      </c>
      <c r="AJ620">
        <f>(AK620 - AL620 - DZ620*1E3/(8.314*(EB620+273.15)) * AN620/DY620 * AM620) * DY620/(100*DM620) * (1000 - DV620)/1000</f>
        <v>0</v>
      </c>
      <c r="AK620">
        <v>450.5546260549555</v>
      </c>
      <c r="AL620">
        <v>422.3348848484847</v>
      </c>
      <c r="AM620">
        <v>1.951677737245405</v>
      </c>
      <c r="AN620">
        <v>64.96119101993769</v>
      </c>
      <c r="AO620">
        <f>(AQ620 - AP620 + DZ620*1E3/(8.314*(EB620+273.15)) * AS620/DY620 * AR620) * DY620/(100*DM620) * 1000/(1000 - AQ620)</f>
        <v>0</v>
      </c>
      <c r="AP620">
        <v>20.0049621689111</v>
      </c>
      <c r="AQ620">
        <v>24.93115636363637</v>
      </c>
      <c r="AR620">
        <v>-1.432149955396915E-06</v>
      </c>
      <c r="AS620">
        <v>107.1200567102836</v>
      </c>
      <c r="AT620">
        <v>0</v>
      </c>
      <c r="AU620">
        <v>0</v>
      </c>
      <c r="AV620">
        <f>IF(AT620*$H$13&gt;=AX620,1.0,(AX620/(AX620-AT620*$H$13)))</f>
        <v>0</v>
      </c>
      <c r="AW620">
        <f>(AV620-1)*100</f>
        <v>0</v>
      </c>
      <c r="AX620">
        <f>MAX(0,($B$13+$C$13*EG620)/(1+$D$13*EG620)*DZ620/(EB620+273)*$E$13)</f>
        <v>0</v>
      </c>
      <c r="AY620" t="s">
        <v>439</v>
      </c>
      <c r="AZ620" t="s">
        <v>439</v>
      </c>
      <c r="BA620">
        <v>0</v>
      </c>
      <c r="BB620">
        <v>0</v>
      </c>
      <c r="BC620">
        <f>1-BA620/BB620</f>
        <v>0</v>
      </c>
      <c r="BD620">
        <v>0</v>
      </c>
      <c r="BE620" t="s">
        <v>439</v>
      </c>
      <c r="BF620" t="s">
        <v>439</v>
      </c>
      <c r="BG620">
        <v>0</v>
      </c>
      <c r="BH620">
        <v>0</v>
      </c>
      <c r="BI620">
        <f>1-BG620/BH620</f>
        <v>0</v>
      </c>
      <c r="BJ620">
        <v>0.5</v>
      </c>
      <c r="BK620">
        <f>DJ620</f>
        <v>0</v>
      </c>
      <c r="BL620">
        <f>M620</f>
        <v>0</v>
      </c>
      <c r="BM620">
        <f>BI620*BJ620*BK620</f>
        <v>0</v>
      </c>
      <c r="BN620">
        <f>(BL620-BD620)/BK620</f>
        <v>0</v>
      </c>
      <c r="BO620">
        <f>(BB620-BH620)/BH620</f>
        <v>0</v>
      </c>
      <c r="BP620">
        <f>BA620/(BC620+BA620/BH620)</f>
        <v>0</v>
      </c>
      <c r="BQ620" t="s">
        <v>439</v>
      </c>
      <c r="BR620">
        <v>0</v>
      </c>
      <c r="BS620">
        <f>IF(BR620&lt;&gt;0, BR620, BP620)</f>
        <v>0</v>
      </c>
      <c r="BT620">
        <f>1-BS620/BH620</f>
        <v>0</v>
      </c>
      <c r="BU620">
        <f>(BH620-BG620)/(BH620-BS620)</f>
        <v>0</v>
      </c>
      <c r="BV620">
        <f>(BB620-BH620)/(BB620-BS620)</f>
        <v>0</v>
      </c>
      <c r="BW620">
        <f>(BH620-BG620)/(BH620-BA620)</f>
        <v>0</v>
      </c>
      <c r="BX620">
        <f>(BB620-BH620)/(BB620-BA620)</f>
        <v>0</v>
      </c>
      <c r="BY620">
        <f>(BU620*BS620/BG620)</f>
        <v>0</v>
      </c>
      <c r="BZ620">
        <f>(1-BY620)</f>
        <v>0</v>
      </c>
      <c r="DI620">
        <f>$B$11*EH620+$C$11*EI620+$F$11*ET620*(1-EW620)</f>
        <v>0</v>
      </c>
      <c r="DJ620">
        <f>DI620*DK620</f>
        <v>0</v>
      </c>
      <c r="DK620">
        <f>($B$11*$D$9+$C$11*$D$9+$F$11*((FG620+EY620)/MAX(FG620+EY620+FH620, 0.1)*$I$9+FH620/MAX(FG620+EY620+FH620, 0.1)*$J$9))/($B$11+$C$11+$F$11)</f>
        <v>0</v>
      </c>
      <c r="DL620">
        <f>($B$11*$K$9+$C$11*$K$9+$F$11*((FG620+EY620)/MAX(FG620+EY620+FH620, 0.1)*$P$9+FH620/MAX(FG620+EY620+FH620, 0.1)*$Q$9))/($B$11+$C$11+$F$11)</f>
        <v>0</v>
      </c>
      <c r="DM620">
        <v>5.36</v>
      </c>
      <c r="DN620">
        <v>0.5</v>
      </c>
      <c r="DO620" t="s">
        <v>440</v>
      </c>
      <c r="DP620">
        <v>2</v>
      </c>
      <c r="DQ620" t="b">
        <v>1</v>
      </c>
      <c r="DR620">
        <v>1758658952.5</v>
      </c>
      <c r="DS620">
        <v>402.8476666666667</v>
      </c>
      <c r="DT620">
        <v>430.8197777777777</v>
      </c>
      <c r="DU620">
        <v>24.93295925925926</v>
      </c>
      <c r="DV620">
        <v>20.00851481481481</v>
      </c>
      <c r="DW620">
        <v>402.6602222222222</v>
      </c>
      <c r="DX620">
        <v>24.77009629629629</v>
      </c>
      <c r="DY620">
        <v>500.0026666666667</v>
      </c>
      <c r="DZ620">
        <v>90.36496296296298</v>
      </c>
      <c r="EA620">
        <v>0.03085503333333333</v>
      </c>
      <c r="EB620">
        <v>30.98701481481482</v>
      </c>
      <c r="EC620">
        <v>29.99574074074074</v>
      </c>
      <c r="ED620">
        <v>999.9000000000001</v>
      </c>
      <c r="EE620">
        <v>0</v>
      </c>
      <c r="EF620">
        <v>0</v>
      </c>
      <c r="EG620">
        <v>9996.387037037037</v>
      </c>
      <c r="EH620">
        <v>0</v>
      </c>
      <c r="EI620">
        <v>11.635</v>
      </c>
      <c r="EJ620">
        <v>-27.97202222222222</v>
      </c>
      <c r="EK620">
        <v>413.1487407407407</v>
      </c>
      <c r="EL620">
        <v>439.6157777777777</v>
      </c>
      <c r="EM620">
        <v>4.924444814814814</v>
      </c>
      <c r="EN620">
        <v>430.8197777777777</v>
      </c>
      <c r="EO620">
        <v>20.00851481481481</v>
      </c>
      <c r="EP620">
        <v>2.253066296296296</v>
      </c>
      <c r="EQ620">
        <v>1.808068518518519</v>
      </c>
      <c r="ER620">
        <v>19.34471851851852</v>
      </c>
      <c r="ES620">
        <v>15.85671851851852</v>
      </c>
      <c r="ET620">
        <v>2000.012962962963</v>
      </c>
      <c r="EU620">
        <v>0.9800025555555556</v>
      </c>
      <c r="EV620">
        <v>0.01999765185185185</v>
      </c>
      <c r="EW620">
        <v>0</v>
      </c>
      <c r="EX620">
        <v>831.0546666666668</v>
      </c>
      <c r="EY620">
        <v>5.00097</v>
      </c>
      <c r="EZ620">
        <v>16688.62222222222</v>
      </c>
      <c r="FA620">
        <v>16707.7</v>
      </c>
      <c r="FB620">
        <v>41.50918518518519</v>
      </c>
      <c r="FC620">
        <v>41.875</v>
      </c>
      <c r="FD620">
        <v>41.43933333333332</v>
      </c>
      <c r="FE620">
        <v>41.5</v>
      </c>
      <c r="FF620">
        <v>42.12033333333333</v>
      </c>
      <c r="FG620">
        <v>1955.112962962963</v>
      </c>
      <c r="FH620">
        <v>39.9</v>
      </c>
      <c r="FI620">
        <v>0</v>
      </c>
      <c r="FJ620">
        <v>1758658961.4</v>
      </c>
      <c r="FK620">
        <v>0</v>
      </c>
      <c r="FL620">
        <v>830.9981599999999</v>
      </c>
      <c r="FM620">
        <v>-2.852923087275057</v>
      </c>
      <c r="FN620">
        <v>-40.69999993728157</v>
      </c>
      <c r="FO620">
        <v>16688.408</v>
      </c>
      <c r="FP620">
        <v>15</v>
      </c>
      <c r="FQ620">
        <v>0</v>
      </c>
      <c r="FR620" t="s">
        <v>441</v>
      </c>
      <c r="FS620">
        <v>1747247426.5</v>
      </c>
      <c r="FT620">
        <v>1747247420.5</v>
      </c>
      <c r="FU620">
        <v>0</v>
      </c>
      <c r="FV620">
        <v>1.027</v>
      </c>
      <c r="FW620">
        <v>0.031</v>
      </c>
      <c r="FX620">
        <v>0.02</v>
      </c>
      <c r="FY620">
        <v>0.05</v>
      </c>
      <c r="FZ620">
        <v>420</v>
      </c>
      <c r="GA620">
        <v>16</v>
      </c>
      <c r="GB620">
        <v>0.01</v>
      </c>
      <c r="GC620">
        <v>0.1</v>
      </c>
      <c r="GD620">
        <v>-25.30192926829269</v>
      </c>
      <c r="GE620">
        <v>-54.92725505226478</v>
      </c>
      <c r="GF620">
        <v>5.929806764804723</v>
      </c>
      <c r="GG620">
        <v>0</v>
      </c>
      <c r="GH620">
        <v>830.9513235294119</v>
      </c>
      <c r="GI620">
        <v>0.8356455209399499</v>
      </c>
      <c r="GJ620">
        <v>0.3163828396279884</v>
      </c>
      <c r="GK620">
        <v>-1</v>
      </c>
      <c r="GL620">
        <v>4.916741463414634</v>
      </c>
      <c r="GM620">
        <v>0.1103222299651677</v>
      </c>
      <c r="GN620">
        <v>0.0125427432252484</v>
      </c>
      <c r="GO620">
        <v>0</v>
      </c>
      <c r="GP620">
        <v>0</v>
      </c>
      <c r="GQ620">
        <v>2</v>
      </c>
      <c r="GR620" t="s">
        <v>482</v>
      </c>
      <c r="GS620">
        <v>3.13554</v>
      </c>
      <c r="GT620">
        <v>2.69082</v>
      </c>
      <c r="GU620">
        <v>0.0924997</v>
      </c>
      <c r="GV620">
        <v>0.0980058</v>
      </c>
      <c r="GW620">
        <v>0.108851</v>
      </c>
      <c r="GX620">
        <v>0.09220250000000001</v>
      </c>
      <c r="GY620">
        <v>28808.1</v>
      </c>
      <c r="GZ620">
        <v>28691.7</v>
      </c>
      <c r="HA620">
        <v>29514</v>
      </c>
      <c r="HB620">
        <v>29398.8</v>
      </c>
      <c r="HC620">
        <v>34747</v>
      </c>
      <c r="HD620">
        <v>35356.1</v>
      </c>
      <c r="HE620">
        <v>41529.7</v>
      </c>
      <c r="HF620">
        <v>41771.6</v>
      </c>
      <c r="HG620">
        <v>1.91925</v>
      </c>
      <c r="HH620">
        <v>1.85815</v>
      </c>
      <c r="HI620">
        <v>0.0841543</v>
      </c>
      <c r="HJ620">
        <v>0</v>
      </c>
      <c r="HK620">
        <v>28.6284</v>
      </c>
      <c r="HL620">
        <v>999.9</v>
      </c>
      <c r="HM620">
        <v>51.5</v>
      </c>
      <c r="HN620">
        <v>31.6</v>
      </c>
      <c r="HO620">
        <v>26.6032</v>
      </c>
      <c r="HP620">
        <v>61.8255</v>
      </c>
      <c r="HQ620">
        <v>25.6971</v>
      </c>
      <c r="HR620">
        <v>1</v>
      </c>
      <c r="HS620">
        <v>0.133323</v>
      </c>
      <c r="HT620">
        <v>-0.692998</v>
      </c>
      <c r="HU620">
        <v>20.3362</v>
      </c>
      <c r="HV620">
        <v>5.21504</v>
      </c>
      <c r="HW620">
        <v>12.014</v>
      </c>
      <c r="HX620">
        <v>4.98795</v>
      </c>
      <c r="HY620">
        <v>3.2876</v>
      </c>
      <c r="HZ620">
        <v>9999</v>
      </c>
      <c r="IA620">
        <v>9999</v>
      </c>
      <c r="IB620">
        <v>9999</v>
      </c>
      <c r="IC620">
        <v>999.9</v>
      </c>
      <c r="ID620">
        <v>1.86761</v>
      </c>
      <c r="IE620">
        <v>1.86676</v>
      </c>
      <c r="IF620">
        <v>1.86601</v>
      </c>
      <c r="IG620">
        <v>1.866</v>
      </c>
      <c r="IH620">
        <v>1.86786</v>
      </c>
      <c r="II620">
        <v>1.87028</v>
      </c>
      <c r="IJ620">
        <v>1.86896</v>
      </c>
      <c r="IK620">
        <v>1.87042</v>
      </c>
      <c r="IL620">
        <v>0</v>
      </c>
      <c r="IM620">
        <v>0</v>
      </c>
      <c r="IN620">
        <v>0</v>
      </c>
      <c r="IO620">
        <v>0</v>
      </c>
      <c r="IP620" t="s">
        <v>443</v>
      </c>
      <c r="IQ620" t="s">
        <v>444</v>
      </c>
      <c r="IR620" t="s">
        <v>445</v>
      </c>
      <c r="IS620" t="s">
        <v>445</v>
      </c>
      <c r="IT620" t="s">
        <v>445</v>
      </c>
      <c r="IU620" t="s">
        <v>445</v>
      </c>
      <c r="IV620">
        <v>0</v>
      </c>
      <c r="IW620">
        <v>100</v>
      </c>
      <c r="IX620">
        <v>100</v>
      </c>
      <c r="IY620">
        <v>0.187</v>
      </c>
      <c r="IZ620">
        <v>0.1629</v>
      </c>
      <c r="JA620">
        <v>0.1520806729546384</v>
      </c>
      <c r="JB620">
        <v>0.0003178419753343253</v>
      </c>
      <c r="JC620">
        <v>-6.012475575984678E-07</v>
      </c>
      <c r="JD620">
        <v>7.594320938325871E-11</v>
      </c>
      <c r="JE620">
        <v>-0.06537213769188976</v>
      </c>
      <c r="JF620">
        <v>-0.002779077146552394</v>
      </c>
      <c r="JG620">
        <v>0.0007843295920201409</v>
      </c>
      <c r="JH620">
        <v>-1.211717912536145E-05</v>
      </c>
      <c r="JI620">
        <v>4</v>
      </c>
      <c r="JJ620">
        <v>2338</v>
      </c>
      <c r="JK620">
        <v>1</v>
      </c>
      <c r="JL620">
        <v>27</v>
      </c>
      <c r="JM620">
        <v>190192.2</v>
      </c>
      <c r="JN620">
        <v>190192.3</v>
      </c>
      <c r="JO620">
        <v>1.11816</v>
      </c>
      <c r="JP620">
        <v>2.2998</v>
      </c>
      <c r="JQ620">
        <v>1.39648</v>
      </c>
      <c r="JR620">
        <v>2.34985</v>
      </c>
      <c r="JS620">
        <v>1.49536</v>
      </c>
      <c r="JT620">
        <v>2.58789</v>
      </c>
      <c r="JU620">
        <v>36.9794</v>
      </c>
      <c r="JV620">
        <v>24.0612</v>
      </c>
      <c r="JW620">
        <v>18</v>
      </c>
      <c r="JX620">
        <v>492.404</v>
      </c>
      <c r="JY620">
        <v>443.76</v>
      </c>
      <c r="JZ620">
        <v>29.8715</v>
      </c>
      <c r="KA620">
        <v>29.3587</v>
      </c>
      <c r="KB620">
        <v>29.9997</v>
      </c>
      <c r="KC620">
        <v>29.2305</v>
      </c>
      <c r="KD620">
        <v>29.1607</v>
      </c>
      <c r="KE620">
        <v>22.4475</v>
      </c>
      <c r="KF620">
        <v>30.495</v>
      </c>
      <c r="KG620">
        <v>63.8679</v>
      </c>
      <c r="KH620">
        <v>29.6735</v>
      </c>
      <c r="KI620">
        <v>473.584</v>
      </c>
      <c r="KJ620">
        <v>19.9445</v>
      </c>
      <c r="KK620">
        <v>100.867</v>
      </c>
      <c r="KL620">
        <v>100.442</v>
      </c>
    </row>
    <row r="621" spans="1:298">
      <c r="A621">
        <v>605</v>
      </c>
      <c r="B621">
        <v>1758658965</v>
      </c>
      <c r="C621">
        <v>17339</v>
      </c>
      <c r="D621" t="s">
        <v>1659</v>
      </c>
      <c r="E621" t="s">
        <v>1660</v>
      </c>
      <c r="F621">
        <v>5</v>
      </c>
      <c r="G621" t="s">
        <v>1412</v>
      </c>
      <c r="H621" t="s">
        <v>437</v>
      </c>
      <c r="I621" t="s">
        <v>438</v>
      </c>
      <c r="J621">
        <v>1758658957.214286</v>
      </c>
      <c r="K621">
        <f>(L621)/1000</f>
        <v>0</v>
      </c>
      <c r="L621">
        <f>IF(DQ621, AO621, AI621)</f>
        <v>0</v>
      </c>
      <c r="M621">
        <f>IF(DQ621, AJ621, AH621)</f>
        <v>0</v>
      </c>
      <c r="N621">
        <f>DS621 - IF(AV621&gt;1, M621*DM621*100.0/(AX621), 0)</f>
        <v>0</v>
      </c>
      <c r="O621">
        <f>((U621-K621/2)*N621-M621)/(U621+K621/2)</f>
        <v>0</v>
      </c>
      <c r="P621">
        <f>O621*(DZ621+EA621)/1000.0</f>
        <v>0</v>
      </c>
      <c r="Q621">
        <f>(DS621 - IF(AV621&gt;1, M621*DM621*100.0/(AX621), 0))*(DZ621+EA621)/1000.0</f>
        <v>0</v>
      </c>
      <c r="R621">
        <f>2.0/((1/T621-1/S621)+SIGN(T621)*SQRT((1/T621-1/S621)*(1/T621-1/S621) + 4*DN621/((DN621+1)*(DN621+1))*(2*1/T621*1/S621-1/S621*1/S621)))</f>
        <v>0</v>
      </c>
      <c r="S621">
        <f>IF(LEFT(DO621,1)&lt;&gt;"0",IF(LEFT(DO621,1)="1",3.0,DP621),$D$5+$E$5*(EG621*DZ621/($K$5*1000))+$F$5*(EG621*DZ621/($K$5*1000))*MAX(MIN(DM621,$J$5),$I$5)*MAX(MIN(DM621,$J$5),$I$5)+$G$5*MAX(MIN(DM621,$J$5),$I$5)*(EG621*DZ621/($K$5*1000))+$H$5*(EG621*DZ621/($K$5*1000))*(EG621*DZ621/($K$5*1000)))</f>
        <v>0</v>
      </c>
      <c r="T621">
        <f>K621*(1000-(1000*0.61365*exp(17.502*X621/(240.97+X621))/(DZ621+EA621)+DU621)/2)/(1000*0.61365*exp(17.502*X621/(240.97+X621))/(DZ621+EA621)-DU621)</f>
        <v>0</v>
      </c>
      <c r="U621">
        <f>1/((DN621+1)/(R621/1.6)+1/(S621/1.37)) + DN621/((DN621+1)/(R621/1.6) + DN621/(S621/1.37))</f>
        <v>0</v>
      </c>
      <c r="V621">
        <f>(DI621*DL621)</f>
        <v>0</v>
      </c>
      <c r="W621">
        <f>(EB621+(V621+2*0.95*5.67E-8*(((EB621+$B$7)+273)^4-(EB621+273)^4)-44100*K621)/(1.84*29.3*S621+8*0.95*5.67E-8*(EB621+273)^3))</f>
        <v>0</v>
      </c>
      <c r="X621">
        <f>($C$7*EC621+$D$7*ED621+$E$7*W621)</f>
        <v>0</v>
      </c>
      <c r="Y621">
        <f>0.61365*exp(17.502*X621/(240.97+X621))</f>
        <v>0</v>
      </c>
      <c r="Z621">
        <f>(AA621/AB621*100)</f>
        <v>0</v>
      </c>
      <c r="AA621">
        <f>DU621*(DZ621+EA621)/1000</f>
        <v>0</v>
      </c>
      <c r="AB621">
        <f>0.61365*exp(17.502*EB621/(240.97+EB621))</f>
        <v>0</v>
      </c>
      <c r="AC621">
        <f>(Y621-DU621*(DZ621+EA621)/1000)</f>
        <v>0</v>
      </c>
      <c r="AD621">
        <f>(-K621*44100)</f>
        <v>0</v>
      </c>
      <c r="AE621">
        <f>2*29.3*S621*0.92*(EB621-X621)</f>
        <v>0</v>
      </c>
      <c r="AF621">
        <f>2*0.95*5.67E-8*(((EB621+$B$7)+273)^4-(X621+273)^4)</f>
        <v>0</v>
      </c>
      <c r="AG621">
        <f>V621+AF621+AD621+AE621</f>
        <v>0</v>
      </c>
      <c r="AH621">
        <f>DY621*AV621*(DT621-DS621*(1000-AV621*DV621)/(1000-AV621*DU621))/(100*DM621)</f>
        <v>0</v>
      </c>
      <c r="AI621">
        <f>1000*DY621*AV621*(DU621-DV621)/(100*DM621*(1000-AV621*DU621))</f>
        <v>0</v>
      </c>
      <c r="AJ621">
        <f>(AK621 - AL621 - DZ621*1E3/(8.314*(EB621+273.15)) * AN621/DY621 * AM621) * DY621/(100*DM621) * (1000 - DV621)/1000</f>
        <v>0</v>
      </c>
      <c r="AK621">
        <v>467.1924739013929</v>
      </c>
      <c r="AL621">
        <v>435.2296242424243</v>
      </c>
      <c r="AM621">
        <v>2.640942664916241</v>
      </c>
      <c r="AN621">
        <v>64.96119101993769</v>
      </c>
      <c r="AO621">
        <f>(AQ621 - AP621 + DZ621*1E3/(8.314*(EB621+273.15)) * AS621/DY621 * AR621) * DY621/(100*DM621) * 1000/(1000 - AQ621)</f>
        <v>0</v>
      </c>
      <c r="AP621">
        <v>20.00580647810821</v>
      </c>
      <c r="AQ621">
        <v>24.9380109090909</v>
      </c>
      <c r="AR621">
        <v>3.126257253850118E-05</v>
      </c>
      <c r="AS621">
        <v>107.1200567102836</v>
      </c>
      <c r="AT621">
        <v>0</v>
      </c>
      <c r="AU621">
        <v>0</v>
      </c>
      <c r="AV621">
        <f>IF(AT621*$H$13&gt;=AX621,1.0,(AX621/(AX621-AT621*$H$13)))</f>
        <v>0</v>
      </c>
      <c r="AW621">
        <f>(AV621-1)*100</f>
        <v>0</v>
      </c>
      <c r="AX621">
        <f>MAX(0,($B$13+$C$13*EG621)/(1+$D$13*EG621)*DZ621/(EB621+273)*$E$13)</f>
        <v>0</v>
      </c>
      <c r="AY621" t="s">
        <v>439</v>
      </c>
      <c r="AZ621" t="s">
        <v>439</v>
      </c>
      <c r="BA621">
        <v>0</v>
      </c>
      <c r="BB621">
        <v>0</v>
      </c>
      <c r="BC621">
        <f>1-BA621/BB621</f>
        <v>0</v>
      </c>
      <c r="BD621">
        <v>0</v>
      </c>
      <c r="BE621" t="s">
        <v>439</v>
      </c>
      <c r="BF621" t="s">
        <v>439</v>
      </c>
      <c r="BG621">
        <v>0</v>
      </c>
      <c r="BH621">
        <v>0</v>
      </c>
      <c r="BI621">
        <f>1-BG621/BH621</f>
        <v>0</v>
      </c>
      <c r="BJ621">
        <v>0.5</v>
      </c>
      <c r="BK621">
        <f>DJ621</f>
        <v>0</v>
      </c>
      <c r="BL621">
        <f>M621</f>
        <v>0</v>
      </c>
      <c r="BM621">
        <f>BI621*BJ621*BK621</f>
        <v>0</v>
      </c>
      <c r="BN621">
        <f>(BL621-BD621)/BK621</f>
        <v>0</v>
      </c>
      <c r="BO621">
        <f>(BB621-BH621)/BH621</f>
        <v>0</v>
      </c>
      <c r="BP621">
        <f>BA621/(BC621+BA621/BH621)</f>
        <v>0</v>
      </c>
      <c r="BQ621" t="s">
        <v>439</v>
      </c>
      <c r="BR621">
        <v>0</v>
      </c>
      <c r="BS621">
        <f>IF(BR621&lt;&gt;0, BR621, BP621)</f>
        <v>0</v>
      </c>
      <c r="BT621">
        <f>1-BS621/BH621</f>
        <v>0</v>
      </c>
      <c r="BU621">
        <f>(BH621-BG621)/(BH621-BS621)</f>
        <v>0</v>
      </c>
      <c r="BV621">
        <f>(BB621-BH621)/(BB621-BS621)</f>
        <v>0</v>
      </c>
      <c r="BW621">
        <f>(BH621-BG621)/(BH621-BA621)</f>
        <v>0</v>
      </c>
      <c r="BX621">
        <f>(BB621-BH621)/(BB621-BA621)</f>
        <v>0</v>
      </c>
      <c r="BY621">
        <f>(BU621*BS621/BG621)</f>
        <v>0</v>
      </c>
      <c r="BZ621">
        <f>(1-BY621)</f>
        <v>0</v>
      </c>
      <c r="DI621">
        <f>$B$11*EH621+$C$11*EI621+$F$11*ET621*(1-EW621)</f>
        <v>0</v>
      </c>
      <c r="DJ621">
        <f>DI621*DK621</f>
        <v>0</v>
      </c>
      <c r="DK621">
        <f>($B$11*$D$9+$C$11*$D$9+$F$11*((FG621+EY621)/MAX(FG621+EY621+FH621, 0.1)*$I$9+FH621/MAX(FG621+EY621+FH621, 0.1)*$J$9))/($B$11+$C$11+$F$11)</f>
        <v>0</v>
      </c>
      <c r="DL621">
        <f>($B$11*$K$9+$C$11*$K$9+$F$11*((FG621+EY621)/MAX(FG621+EY621+FH621, 0.1)*$P$9+FH621/MAX(FG621+EY621+FH621, 0.1)*$Q$9))/($B$11+$C$11+$F$11)</f>
        <v>0</v>
      </c>
      <c r="DM621">
        <v>5.36</v>
      </c>
      <c r="DN621">
        <v>0.5</v>
      </c>
      <c r="DO621" t="s">
        <v>440</v>
      </c>
      <c r="DP621">
        <v>2</v>
      </c>
      <c r="DQ621" t="b">
        <v>1</v>
      </c>
      <c r="DR621">
        <v>1758658957.214286</v>
      </c>
      <c r="DS621">
        <v>408.9879285714287</v>
      </c>
      <c r="DT621">
        <v>443.0707142857144</v>
      </c>
      <c r="DU621">
        <v>24.93232857142858</v>
      </c>
      <c r="DV621">
        <v>20.00430357142857</v>
      </c>
      <c r="DW621">
        <v>408.801392857143</v>
      </c>
      <c r="DX621">
        <v>24.769475</v>
      </c>
      <c r="DY621">
        <v>500.0102857142857</v>
      </c>
      <c r="DZ621">
        <v>90.36459285714285</v>
      </c>
      <c r="EA621">
        <v>0.03054742857142857</v>
      </c>
      <c r="EB621">
        <v>30.98957142857143</v>
      </c>
      <c r="EC621">
        <v>29.99951785714285</v>
      </c>
      <c r="ED621">
        <v>999.9000000000002</v>
      </c>
      <c r="EE621">
        <v>0</v>
      </c>
      <c r="EF621">
        <v>0</v>
      </c>
      <c r="EG621">
        <v>9994.416785714286</v>
      </c>
      <c r="EH621">
        <v>0</v>
      </c>
      <c r="EI621">
        <v>11.635</v>
      </c>
      <c r="EJ621">
        <v>-34.08265714285714</v>
      </c>
      <c r="EK621">
        <v>419.4458571428571</v>
      </c>
      <c r="EL621">
        <v>452.1150714285714</v>
      </c>
      <c r="EM621">
        <v>4.928029642857142</v>
      </c>
      <c r="EN621">
        <v>443.0707142857144</v>
      </c>
      <c r="EO621">
        <v>20.00430357142857</v>
      </c>
      <c r="EP621">
        <v>2.253000357142857</v>
      </c>
      <c r="EQ621">
        <v>1.807680714285714</v>
      </c>
      <c r="ER621">
        <v>19.34424642857143</v>
      </c>
      <c r="ES621">
        <v>15.85336071428572</v>
      </c>
      <c r="ET621">
        <v>1999.990357142857</v>
      </c>
      <c r="EU621">
        <v>0.9800022500000001</v>
      </c>
      <c r="EV621">
        <v>0.01999795714285715</v>
      </c>
      <c r="EW621">
        <v>0</v>
      </c>
      <c r="EX621">
        <v>830.8221071428571</v>
      </c>
      <c r="EY621">
        <v>5.00097</v>
      </c>
      <c r="EZ621">
        <v>16684.56428571428</v>
      </c>
      <c r="FA621">
        <v>16707.51785714286</v>
      </c>
      <c r="FB621">
        <v>41.50442857142857</v>
      </c>
      <c r="FC621">
        <v>41.875</v>
      </c>
      <c r="FD621">
        <v>41.43924999999998</v>
      </c>
      <c r="FE621">
        <v>41.4955</v>
      </c>
      <c r="FF621">
        <v>42.1205</v>
      </c>
      <c r="FG621">
        <v>1955.090357142857</v>
      </c>
      <c r="FH621">
        <v>39.9</v>
      </c>
      <c r="FI621">
        <v>0</v>
      </c>
      <c r="FJ621">
        <v>1758658966.2</v>
      </c>
      <c r="FK621">
        <v>0</v>
      </c>
      <c r="FL621">
        <v>830.7912000000001</v>
      </c>
      <c r="FM621">
        <v>-5.309615395862428</v>
      </c>
      <c r="FN621">
        <v>-73.85384611288528</v>
      </c>
      <c r="FO621">
        <v>16684.396</v>
      </c>
      <c r="FP621">
        <v>15</v>
      </c>
      <c r="FQ621">
        <v>0</v>
      </c>
      <c r="FR621" t="s">
        <v>441</v>
      </c>
      <c r="FS621">
        <v>1747247426.5</v>
      </c>
      <c r="FT621">
        <v>1747247420.5</v>
      </c>
      <c r="FU621">
        <v>0</v>
      </c>
      <c r="FV621">
        <v>1.027</v>
      </c>
      <c r="FW621">
        <v>0.031</v>
      </c>
      <c r="FX621">
        <v>0.02</v>
      </c>
      <c r="FY621">
        <v>0.05</v>
      </c>
      <c r="FZ621">
        <v>420</v>
      </c>
      <c r="GA621">
        <v>16</v>
      </c>
      <c r="GB621">
        <v>0.01</v>
      </c>
      <c r="GC621">
        <v>0.1</v>
      </c>
      <c r="GD621">
        <v>-30.86095</v>
      </c>
      <c r="GE621">
        <v>-79.18821388367722</v>
      </c>
      <c r="GF621">
        <v>7.698602313796966</v>
      </c>
      <c r="GG621">
        <v>0</v>
      </c>
      <c r="GH621">
        <v>830.8704117647059</v>
      </c>
      <c r="GI621">
        <v>-2.652681444642134</v>
      </c>
      <c r="GJ621">
        <v>0.4017162532147289</v>
      </c>
      <c r="GK621">
        <v>-1</v>
      </c>
      <c r="GL621">
        <v>4.925403</v>
      </c>
      <c r="GM621">
        <v>0.04734146341462408</v>
      </c>
      <c r="GN621">
        <v>0.006890385040039507</v>
      </c>
      <c r="GO621">
        <v>1</v>
      </c>
      <c r="GP621">
        <v>1</v>
      </c>
      <c r="GQ621">
        <v>2</v>
      </c>
      <c r="GR621" t="s">
        <v>442</v>
      </c>
      <c r="GS621">
        <v>3.13525</v>
      </c>
      <c r="GT621">
        <v>2.69039</v>
      </c>
      <c r="GU621">
        <v>0.09468070000000001</v>
      </c>
      <c r="GV621">
        <v>0.100681</v>
      </c>
      <c r="GW621">
        <v>0.10887</v>
      </c>
      <c r="GX621">
        <v>0.0921593</v>
      </c>
      <c r="GY621">
        <v>28738.7</v>
      </c>
      <c r="GZ621">
        <v>28606.6</v>
      </c>
      <c r="HA621">
        <v>29513.8</v>
      </c>
      <c r="HB621">
        <v>29398.8</v>
      </c>
      <c r="HC621">
        <v>34746.4</v>
      </c>
      <c r="HD621">
        <v>35358.1</v>
      </c>
      <c r="HE621">
        <v>41529.9</v>
      </c>
      <c r="HF621">
        <v>41771.9</v>
      </c>
      <c r="HG621">
        <v>1.91893</v>
      </c>
      <c r="HH621">
        <v>1.85855</v>
      </c>
      <c r="HI621">
        <v>0.0843294</v>
      </c>
      <c r="HJ621">
        <v>0</v>
      </c>
      <c r="HK621">
        <v>28.629</v>
      </c>
      <c r="HL621">
        <v>999.9</v>
      </c>
      <c r="HM621">
        <v>51.5</v>
      </c>
      <c r="HN621">
        <v>31.6</v>
      </c>
      <c r="HO621">
        <v>26.6042</v>
      </c>
      <c r="HP621">
        <v>61.9555</v>
      </c>
      <c r="HQ621">
        <v>25.8013</v>
      </c>
      <c r="HR621">
        <v>1</v>
      </c>
      <c r="HS621">
        <v>0.132754</v>
      </c>
      <c r="HT621">
        <v>-0.344156</v>
      </c>
      <c r="HU621">
        <v>20.3379</v>
      </c>
      <c r="HV621">
        <v>5.21504</v>
      </c>
      <c r="HW621">
        <v>12.0135</v>
      </c>
      <c r="HX621">
        <v>4.9869</v>
      </c>
      <c r="HY621">
        <v>3.28772</v>
      </c>
      <c r="HZ621">
        <v>9999</v>
      </c>
      <c r="IA621">
        <v>9999</v>
      </c>
      <c r="IB621">
        <v>9999</v>
      </c>
      <c r="IC621">
        <v>999.9</v>
      </c>
      <c r="ID621">
        <v>1.86763</v>
      </c>
      <c r="IE621">
        <v>1.86674</v>
      </c>
      <c r="IF621">
        <v>1.86601</v>
      </c>
      <c r="IG621">
        <v>1.86601</v>
      </c>
      <c r="IH621">
        <v>1.86785</v>
      </c>
      <c r="II621">
        <v>1.87027</v>
      </c>
      <c r="IJ621">
        <v>1.86896</v>
      </c>
      <c r="IK621">
        <v>1.87043</v>
      </c>
      <c r="IL621">
        <v>0</v>
      </c>
      <c r="IM621">
        <v>0</v>
      </c>
      <c r="IN621">
        <v>0</v>
      </c>
      <c r="IO621">
        <v>0</v>
      </c>
      <c r="IP621" t="s">
        <v>443</v>
      </c>
      <c r="IQ621" t="s">
        <v>444</v>
      </c>
      <c r="IR621" t="s">
        <v>445</v>
      </c>
      <c r="IS621" t="s">
        <v>445</v>
      </c>
      <c r="IT621" t="s">
        <v>445</v>
      </c>
      <c r="IU621" t="s">
        <v>445</v>
      </c>
      <c r="IV621">
        <v>0</v>
      </c>
      <c r="IW621">
        <v>100</v>
      </c>
      <c r="IX621">
        <v>100</v>
      </c>
      <c r="IY621">
        <v>0.184</v>
      </c>
      <c r="IZ621">
        <v>0.1629</v>
      </c>
      <c r="JA621">
        <v>0.1520806729546384</v>
      </c>
      <c r="JB621">
        <v>0.0003178419753343253</v>
      </c>
      <c r="JC621">
        <v>-6.012475575984678E-07</v>
      </c>
      <c r="JD621">
        <v>7.594320938325871E-11</v>
      </c>
      <c r="JE621">
        <v>-0.06537213769188976</v>
      </c>
      <c r="JF621">
        <v>-0.002779077146552394</v>
      </c>
      <c r="JG621">
        <v>0.0007843295920201409</v>
      </c>
      <c r="JH621">
        <v>-1.211717912536145E-05</v>
      </c>
      <c r="JI621">
        <v>4</v>
      </c>
      <c r="JJ621">
        <v>2338</v>
      </c>
      <c r="JK621">
        <v>1</v>
      </c>
      <c r="JL621">
        <v>27</v>
      </c>
      <c r="JM621">
        <v>190192.3</v>
      </c>
      <c r="JN621">
        <v>190192.4</v>
      </c>
      <c r="JO621">
        <v>1.1499</v>
      </c>
      <c r="JP621">
        <v>2.29248</v>
      </c>
      <c r="JQ621">
        <v>1.39648</v>
      </c>
      <c r="JR621">
        <v>2.34985</v>
      </c>
      <c r="JS621">
        <v>1.49536</v>
      </c>
      <c r="JT621">
        <v>2.6416</v>
      </c>
      <c r="JU621">
        <v>36.9794</v>
      </c>
      <c r="JV621">
        <v>24.0612</v>
      </c>
      <c r="JW621">
        <v>18</v>
      </c>
      <c r="JX621">
        <v>492.172</v>
      </c>
      <c r="JY621">
        <v>443.984</v>
      </c>
      <c r="JZ621">
        <v>29.7108</v>
      </c>
      <c r="KA621">
        <v>29.3554</v>
      </c>
      <c r="KB621">
        <v>29.9997</v>
      </c>
      <c r="KC621">
        <v>29.2274</v>
      </c>
      <c r="KD621">
        <v>29.1577</v>
      </c>
      <c r="KE621">
        <v>23.0551</v>
      </c>
      <c r="KF621">
        <v>30.495</v>
      </c>
      <c r="KG621">
        <v>63.4897</v>
      </c>
      <c r="KH621">
        <v>29.6711</v>
      </c>
      <c r="KI621">
        <v>486.941</v>
      </c>
      <c r="KJ621">
        <v>19.9298</v>
      </c>
      <c r="KK621">
        <v>100.867</v>
      </c>
      <c r="KL621">
        <v>100.443</v>
      </c>
    </row>
    <row r="622" spans="1:298">
      <c r="A622">
        <v>606</v>
      </c>
      <c r="B622">
        <v>1758658970</v>
      </c>
      <c r="C622">
        <v>17344</v>
      </c>
      <c r="D622" t="s">
        <v>1661</v>
      </c>
      <c r="E622" t="s">
        <v>1662</v>
      </c>
      <c r="F622">
        <v>5</v>
      </c>
      <c r="G622" t="s">
        <v>1412</v>
      </c>
      <c r="H622" t="s">
        <v>437</v>
      </c>
      <c r="I622" t="s">
        <v>438</v>
      </c>
      <c r="J622">
        <v>1758658962.5</v>
      </c>
      <c r="K622">
        <f>(L622)/1000</f>
        <v>0</v>
      </c>
      <c r="L622">
        <f>IF(DQ622, AO622, AI622)</f>
        <v>0</v>
      </c>
      <c r="M622">
        <f>IF(DQ622, AJ622, AH622)</f>
        <v>0</v>
      </c>
      <c r="N622">
        <f>DS622 - IF(AV622&gt;1, M622*DM622*100.0/(AX622), 0)</f>
        <v>0</v>
      </c>
      <c r="O622">
        <f>((U622-K622/2)*N622-M622)/(U622+K622/2)</f>
        <v>0</v>
      </c>
      <c r="P622">
        <f>O622*(DZ622+EA622)/1000.0</f>
        <v>0</v>
      </c>
      <c r="Q622">
        <f>(DS622 - IF(AV622&gt;1, M622*DM622*100.0/(AX622), 0))*(DZ622+EA622)/1000.0</f>
        <v>0</v>
      </c>
      <c r="R622">
        <f>2.0/((1/T622-1/S622)+SIGN(T622)*SQRT((1/T622-1/S622)*(1/T622-1/S622) + 4*DN622/((DN622+1)*(DN622+1))*(2*1/T622*1/S622-1/S622*1/S622)))</f>
        <v>0</v>
      </c>
      <c r="S622">
        <f>IF(LEFT(DO622,1)&lt;&gt;"0",IF(LEFT(DO622,1)="1",3.0,DP622),$D$5+$E$5*(EG622*DZ622/($K$5*1000))+$F$5*(EG622*DZ622/($K$5*1000))*MAX(MIN(DM622,$J$5),$I$5)*MAX(MIN(DM622,$J$5),$I$5)+$G$5*MAX(MIN(DM622,$J$5),$I$5)*(EG622*DZ622/($K$5*1000))+$H$5*(EG622*DZ622/($K$5*1000))*(EG622*DZ622/($K$5*1000)))</f>
        <v>0</v>
      </c>
      <c r="T622">
        <f>K622*(1000-(1000*0.61365*exp(17.502*X622/(240.97+X622))/(DZ622+EA622)+DU622)/2)/(1000*0.61365*exp(17.502*X622/(240.97+X622))/(DZ622+EA622)-DU622)</f>
        <v>0</v>
      </c>
      <c r="U622">
        <f>1/((DN622+1)/(R622/1.6)+1/(S622/1.37)) + DN622/((DN622+1)/(R622/1.6) + DN622/(S622/1.37))</f>
        <v>0</v>
      </c>
      <c r="V622">
        <f>(DI622*DL622)</f>
        <v>0</v>
      </c>
      <c r="W622">
        <f>(EB622+(V622+2*0.95*5.67E-8*(((EB622+$B$7)+273)^4-(EB622+273)^4)-44100*K622)/(1.84*29.3*S622+8*0.95*5.67E-8*(EB622+273)^3))</f>
        <v>0</v>
      </c>
      <c r="X622">
        <f>($C$7*EC622+$D$7*ED622+$E$7*W622)</f>
        <v>0</v>
      </c>
      <c r="Y622">
        <f>0.61365*exp(17.502*X622/(240.97+X622))</f>
        <v>0</v>
      </c>
      <c r="Z622">
        <f>(AA622/AB622*100)</f>
        <v>0</v>
      </c>
      <c r="AA622">
        <f>DU622*(DZ622+EA622)/1000</f>
        <v>0</v>
      </c>
      <c r="AB622">
        <f>0.61365*exp(17.502*EB622/(240.97+EB622))</f>
        <v>0</v>
      </c>
      <c r="AC622">
        <f>(Y622-DU622*(DZ622+EA622)/1000)</f>
        <v>0</v>
      </c>
      <c r="AD622">
        <f>(-K622*44100)</f>
        <v>0</v>
      </c>
      <c r="AE622">
        <f>2*29.3*S622*0.92*(EB622-X622)</f>
        <v>0</v>
      </c>
      <c r="AF622">
        <f>2*0.95*5.67E-8*(((EB622+$B$7)+273)^4-(X622+273)^4)</f>
        <v>0</v>
      </c>
      <c r="AG622">
        <f>V622+AF622+AD622+AE622</f>
        <v>0</v>
      </c>
      <c r="AH622">
        <f>DY622*AV622*(DT622-DS622*(1000-AV622*DV622)/(1000-AV622*DU622))/(100*DM622)</f>
        <v>0</v>
      </c>
      <c r="AI622">
        <f>1000*DY622*AV622*(DU622-DV622)/(100*DM622*(1000-AV622*DU622))</f>
        <v>0</v>
      </c>
      <c r="AJ622">
        <f>(AK622 - AL622 - DZ622*1E3/(8.314*(EB622+273.15)) * AN622/DY622 * AM622) * DY622/(100*DM622) * (1000 - DV622)/1000</f>
        <v>0</v>
      </c>
      <c r="AK622">
        <v>484.3447355055141</v>
      </c>
      <c r="AL622">
        <v>450.1018303030301</v>
      </c>
      <c r="AM622">
        <v>3.005124226079041</v>
      </c>
      <c r="AN622">
        <v>64.96119101993769</v>
      </c>
      <c r="AO622">
        <f>(AQ622 - AP622 + DZ622*1E3/(8.314*(EB622+273.15)) * AS622/DY622 * AR622) * DY622/(100*DM622) * 1000/(1000 - AQ622)</f>
        <v>0</v>
      </c>
      <c r="AP622">
        <v>19.96840162002268</v>
      </c>
      <c r="AQ622">
        <v>24.92808303030302</v>
      </c>
      <c r="AR622">
        <v>-5.013910399739405E-05</v>
      </c>
      <c r="AS622">
        <v>107.1200567102836</v>
      </c>
      <c r="AT622">
        <v>0</v>
      </c>
      <c r="AU622">
        <v>0</v>
      </c>
      <c r="AV622">
        <f>IF(AT622*$H$13&gt;=AX622,1.0,(AX622/(AX622-AT622*$H$13)))</f>
        <v>0</v>
      </c>
      <c r="AW622">
        <f>(AV622-1)*100</f>
        <v>0</v>
      </c>
      <c r="AX622">
        <f>MAX(0,($B$13+$C$13*EG622)/(1+$D$13*EG622)*DZ622/(EB622+273)*$E$13)</f>
        <v>0</v>
      </c>
      <c r="AY622" t="s">
        <v>439</v>
      </c>
      <c r="AZ622" t="s">
        <v>439</v>
      </c>
      <c r="BA622">
        <v>0</v>
      </c>
      <c r="BB622">
        <v>0</v>
      </c>
      <c r="BC622">
        <f>1-BA622/BB622</f>
        <v>0</v>
      </c>
      <c r="BD622">
        <v>0</v>
      </c>
      <c r="BE622" t="s">
        <v>439</v>
      </c>
      <c r="BF622" t="s">
        <v>439</v>
      </c>
      <c r="BG622">
        <v>0</v>
      </c>
      <c r="BH622">
        <v>0</v>
      </c>
      <c r="BI622">
        <f>1-BG622/BH622</f>
        <v>0</v>
      </c>
      <c r="BJ622">
        <v>0.5</v>
      </c>
      <c r="BK622">
        <f>DJ622</f>
        <v>0</v>
      </c>
      <c r="BL622">
        <f>M622</f>
        <v>0</v>
      </c>
      <c r="BM622">
        <f>BI622*BJ622*BK622</f>
        <v>0</v>
      </c>
      <c r="BN622">
        <f>(BL622-BD622)/BK622</f>
        <v>0</v>
      </c>
      <c r="BO622">
        <f>(BB622-BH622)/BH622</f>
        <v>0</v>
      </c>
      <c r="BP622">
        <f>BA622/(BC622+BA622/BH622)</f>
        <v>0</v>
      </c>
      <c r="BQ622" t="s">
        <v>439</v>
      </c>
      <c r="BR622">
        <v>0</v>
      </c>
      <c r="BS622">
        <f>IF(BR622&lt;&gt;0, BR622, BP622)</f>
        <v>0</v>
      </c>
      <c r="BT622">
        <f>1-BS622/BH622</f>
        <v>0</v>
      </c>
      <c r="BU622">
        <f>(BH622-BG622)/(BH622-BS622)</f>
        <v>0</v>
      </c>
      <c r="BV622">
        <f>(BB622-BH622)/(BB622-BS622)</f>
        <v>0</v>
      </c>
      <c r="BW622">
        <f>(BH622-BG622)/(BH622-BA622)</f>
        <v>0</v>
      </c>
      <c r="BX622">
        <f>(BB622-BH622)/(BB622-BA622)</f>
        <v>0</v>
      </c>
      <c r="BY622">
        <f>(BU622*BS622/BG622)</f>
        <v>0</v>
      </c>
      <c r="BZ622">
        <f>(1-BY622)</f>
        <v>0</v>
      </c>
      <c r="DI622">
        <f>$B$11*EH622+$C$11*EI622+$F$11*ET622*(1-EW622)</f>
        <v>0</v>
      </c>
      <c r="DJ622">
        <f>DI622*DK622</f>
        <v>0</v>
      </c>
      <c r="DK622">
        <f>($B$11*$D$9+$C$11*$D$9+$F$11*((FG622+EY622)/MAX(FG622+EY622+FH622, 0.1)*$I$9+FH622/MAX(FG622+EY622+FH622, 0.1)*$J$9))/($B$11+$C$11+$F$11)</f>
        <v>0</v>
      </c>
      <c r="DL622">
        <f>($B$11*$K$9+$C$11*$K$9+$F$11*((FG622+EY622)/MAX(FG622+EY622+FH622, 0.1)*$P$9+FH622/MAX(FG622+EY622+FH622, 0.1)*$Q$9))/($B$11+$C$11+$F$11)</f>
        <v>0</v>
      </c>
      <c r="DM622">
        <v>5.36</v>
      </c>
      <c r="DN622">
        <v>0.5</v>
      </c>
      <c r="DO622" t="s">
        <v>440</v>
      </c>
      <c r="DP622">
        <v>2</v>
      </c>
      <c r="DQ622" t="b">
        <v>1</v>
      </c>
      <c r="DR622">
        <v>1758658962.5</v>
      </c>
      <c r="DS622">
        <v>419.9665925925926</v>
      </c>
      <c r="DT622">
        <v>459.8876666666667</v>
      </c>
      <c r="DU622">
        <v>24.93326296296296</v>
      </c>
      <c r="DV622">
        <v>19.99404074074074</v>
      </c>
      <c r="DW622">
        <v>419.7815555555556</v>
      </c>
      <c r="DX622">
        <v>24.77040740740741</v>
      </c>
      <c r="DY622">
        <v>499.9914444444445</v>
      </c>
      <c r="DZ622">
        <v>90.3643</v>
      </c>
      <c r="EA622">
        <v>0.03066222592592593</v>
      </c>
      <c r="EB622">
        <v>30.98808518518519</v>
      </c>
      <c r="EC622">
        <v>30.0003962962963</v>
      </c>
      <c r="ED622">
        <v>999.9000000000001</v>
      </c>
      <c r="EE622">
        <v>0</v>
      </c>
      <c r="EF622">
        <v>0</v>
      </c>
      <c r="EG622">
        <v>9994.622962962963</v>
      </c>
      <c r="EH622">
        <v>0</v>
      </c>
      <c r="EI622">
        <v>11.635</v>
      </c>
      <c r="EJ622">
        <v>-39.92108888888888</v>
      </c>
      <c r="EK622">
        <v>430.7055555555556</v>
      </c>
      <c r="EL622">
        <v>469.2702222222222</v>
      </c>
      <c r="EM622">
        <v>4.939230000000001</v>
      </c>
      <c r="EN622">
        <v>459.8876666666667</v>
      </c>
      <c r="EO622">
        <v>19.99404074074074</v>
      </c>
      <c r="EP622">
        <v>2.253077777777778</v>
      </c>
      <c r="EQ622">
        <v>1.806747407407407</v>
      </c>
      <c r="ER622">
        <v>19.34480740740741</v>
      </c>
      <c r="ES622">
        <v>15.84527777777778</v>
      </c>
      <c r="ET622">
        <v>1999.982962962963</v>
      </c>
      <c r="EU622">
        <v>0.9800021111111111</v>
      </c>
      <c r="EV622">
        <v>0.0199980925925926</v>
      </c>
      <c r="EW622">
        <v>0</v>
      </c>
      <c r="EX622">
        <v>830.6003703703705</v>
      </c>
      <c r="EY622">
        <v>5.00097</v>
      </c>
      <c r="EZ622">
        <v>16680.87777777778</v>
      </c>
      <c r="FA622">
        <v>16707.45555555556</v>
      </c>
      <c r="FB622">
        <v>41.50459259259259</v>
      </c>
      <c r="FC622">
        <v>41.875</v>
      </c>
      <c r="FD622">
        <v>41.43699999999999</v>
      </c>
      <c r="FE622">
        <v>41.47666666666665</v>
      </c>
      <c r="FF622">
        <v>42.125</v>
      </c>
      <c r="FG622">
        <v>1955.082962962963</v>
      </c>
      <c r="FH622">
        <v>39.9</v>
      </c>
      <c r="FI622">
        <v>0</v>
      </c>
      <c r="FJ622">
        <v>1758658971.6</v>
      </c>
      <c r="FK622">
        <v>0</v>
      </c>
      <c r="FL622">
        <v>830.5670769230769</v>
      </c>
      <c r="FM622">
        <v>-1.334427365546114</v>
      </c>
      <c r="FN622">
        <v>-12.53333329518588</v>
      </c>
      <c r="FO622">
        <v>16681.36153846154</v>
      </c>
      <c r="FP622">
        <v>15</v>
      </c>
      <c r="FQ622">
        <v>0</v>
      </c>
      <c r="FR622" t="s">
        <v>441</v>
      </c>
      <c r="FS622">
        <v>1747247426.5</v>
      </c>
      <c r="FT622">
        <v>1747247420.5</v>
      </c>
      <c r="FU622">
        <v>0</v>
      </c>
      <c r="FV622">
        <v>1.027</v>
      </c>
      <c r="FW622">
        <v>0.031</v>
      </c>
      <c r="FX622">
        <v>0.02</v>
      </c>
      <c r="FY622">
        <v>0.05</v>
      </c>
      <c r="FZ622">
        <v>420</v>
      </c>
      <c r="GA622">
        <v>16</v>
      </c>
      <c r="GB622">
        <v>0.01</v>
      </c>
      <c r="GC622">
        <v>0.1</v>
      </c>
      <c r="GD622">
        <v>-35.379135</v>
      </c>
      <c r="GE622">
        <v>-70.90844803001876</v>
      </c>
      <c r="GF622">
        <v>6.982367446022517</v>
      </c>
      <c r="GG622">
        <v>0</v>
      </c>
      <c r="GH622">
        <v>830.7779411764707</v>
      </c>
      <c r="GI622">
        <v>-2.910221547449189</v>
      </c>
      <c r="GJ622">
        <v>0.4140919151430543</v>
      </c>
      <c r="GK622">
        <v>-1</v>
      </c>
      <c r="GL622">
        <v>4.9340485</v>
      </c>
      <c r="GM622">
        <v>0.09730446529079377</v>
      </c>
      <c r="GN622">
        <v>0.0128447926316465</v>
      </c>
      <c r="GO622">
        <v>1</v>
      </c>
      <c r="GP622">
        <v>1</v>
      </c>
      <c r="GQ622">
        <v>2</v>
      </c>
      <c r="GR622" t="s">
        <v>442</v>
      </c>
      <c r="GS622">
        <v>3.13538</v>
      </c>
      <c r="GT622">
        <v>2.69177</v>
      </c>
      <c r="GU622">
        <v>0.0971273</v>
      </c>
      <c r="GV622">
        <v>0.103351</v>
      </c>
      <c r="GW622">
        <v>0.108837</v>
      </c>
      <c r="GX622">
        <v>0.0920665</v>
      </c>
      <c r="GY622">
        <v>28661.3</v>
      </c>
      <c r="GZ622">
        <v>28521.8</v>
      </c>
      <c r="HA622">
        <v>29514.1</v>
      </c>
      <c r="HB622">
        <v>29399</v>
      </c>
      <c r="HC622">
        <v>34748</v>
      </c>
      <c r="HD622">
        <v>35361.9</v>
      </c>
      <c r="HE622">
        <v>41530.2</v>
      </c>
      <c r="HF622">
        <v>41772</v>
      </c>
      <c r="HG622">
        <v>1.91917</v>
      </c>
      <c r="HH622">
        <v>1.85817</v>
      </c>
      <c r="HI622">
        <v>0.0835061</v>
      </c>
      <c r="HJ622">
        <v>0</v>
      </c>
      <c r="HK622">
        <v>28.6321</v>
      </c>
      <c r="HL622">
        <v>999.9</v>
      </c>
      <c r="HM622">
        <v>51.5</v>
      </c>
      <c r="HN622">
        <v>31.6</v>
      </c>
      <c r="HO622">
        <v>26.6061</v>
      </c>
      <c r="HP622">
        <v>61.8755</v>
      </c>
      <c r="HQ622">
        <v>25.8053</v>
      </c>
      <c r="HR622">
        <v>1</v>
      </c>
      <c r="HS622">
        <v>0.132261</v>
      </c>
      <c r="HT622">
        <v>-0.602996</v>
      </c>
      <c r="HU622">
        <v>20.3374</v>
      </c>
      <c r="HV622">
        <v>5.21579</v>
      </c>
      <c r="HW622">
        <v>12.0129</v>
      </c>
      <c r="HX622">
        <v>4.9888</v>
      </c>
      <c r="HY622">
        <v>3.28772</v>
      </c>
      <c r="HZ622">
        <v>9999</v>
      </c>
      <c r="IA622">
        <v>9999</v>
      </c>
      <c r="IB622">
        <v>9999</v>
      </c>
      <c r="IC622">
        <v>999.9</v>
      </c>
      <c r="ID622">
        <v>1.86762</v>
      </c>
      <c r="IE622">
        <v>1.86673</v>
      </c>
      <c r="IF622">
        <v>1.86603</v>
      </c>
      <c r="IG622">
        <v>1.866</v>
      </c>
      <c r="IH622">
        <v>1.86784</v>
      </c>
      <c r="II622">
        <v>1.87027</v>
      </c>
      <c r="IJ622">
        <v>1.86897</v>
      </c>
      <c r="IK622">
        <v>1.87042</v>
      </c>
      <c r="IL622">
        <v>0</v>
      </c>
      <c r="IM622">
        <v>0</v>
      </c>
      <c r="IN622">
        <v>0</v>
      </c>
      <c r="IO622">
        <v>0</v>
      </c>
      <c r="IP622" t="s">
        <v>443</v>
      </c>
      <c r="IQ622" t="s">
        <v>444</v>
      </c>
      <c r="IR622" t="s">
        <v>445</v>
      </c>
      <c r="IS622" t="s">
        <v>445</v>
      </c>
      <c r="IT622" t="s">
        <v>445</v>
      </c>
      <c r="IU622" t="s">
        <v>445</v>
      </c>
      <c r="IV622">
        <v>0</v>
      </c>
      <c r="IW622">
        <v>100</v>
      </c>
      <c r="IX622">
        <v>100</v>
      </c>
      <c r="IY622">
        <v>0.182</v>
      </c>
      <c r="IZ622">
        <v>0.1628</v>
      </c>
      <c r="JA622">
        <v>0.1520806729546384</v>
      </c>
      <c r="JB622">
        <v>0.0003178419753343253</v>
      </c>
      <c r="JC622">
        <v>-6.012475575984678E-07</v>
      </c>
      <c r="JD622">
        <v>7.594320938325871E-11</v>
      </c>
      <c r="JE622">
        <v>-0.06537213769188976</v>
      </c>
      <c r="JF622">
        <v>-0.002779077146552394</v>
      </c>
      <c r="JG622">
        <v>0.0007843295920201409</v>
      </c>
      <c r="JH622">
        <v>-1.211717912536145E-05</v>
      </c>
      <c r="JI622">
        <v>4</v>
      </c>
      <c r="JJ622">
        <v>2338</v>
      </c>
      <c r="JK622">
        <v>1</v>
      </c>
      <c r="JL622">
        <v>27</v>
      </c>
      <c r="JM622">
        <v>190192.4</v>
      </c>
      <c r="JN622">
        <v>190192.5</v>
      </c>
      <c r="JO622">
        <v>1.18286</v>
      </c>
      <c r="JP622">
        <v>2.28271</v>
      </c>
      <c r="JQ622">
        <v>1.39648</v>
      </c>
      <c r="JR622">
        <v>2.34741</v>
      </c>
      <c r="JS622">
        <v>1.49536</v>
      </c>
      <c r="JT622">
        <v>2.57812</v>
      </c>
      <c r="JU622">
        <v>36.9794</v>
      </c>
      <c r="JV622">
        <v>24.07</v>
      </c>
      <c r="JW622">
        <v>18</v>
      </c>
      <c r="JX622">
        <v>492.306</v>
      </c>
      <c r="JY622">
        <v>443.729</v>
      </c>
      <c r="JZ622">
        <v>29.6512</v>
      </c>
      <c r="KA622">
        <v>29.3512</v>
      </c>
      <c r="KB622">
        <v>29.9996</v>
      </c>
      <c r="KC622">
        <v>29.2243</v>
      </c>
      <c r="KD622">
        <v>29.1545</v>
      </c>
      <c r="KE622">
        <v>23.7356</v>
      </c>
      <c r="KF622">
        <v>30.495</v>
      </c>
      <c r="KG622">
        <v>63.4897</v>
      </c>
      <c r="KH622">
        <v>29.6646</v>
      </c>
      <c r="KI622">
        <v>506.976</v>
      </c>
      <c r="KJ622">
        <v>19.9252</v>
      </c>
      <c r="KK622">
        <v>100.868</v>
      </c>
      <c r="KL622">
        <v>100.443</v>
      </c>
    </row>
    <row r="623" spans="1:298">
      <c r="A623">
        <v>607</v>
      </c>
      <c r="B623">
        <v>1758658975</v>
      </c>
      <c r="C623">
        <v>17349</v>
      </c>
      <c r="D623" t="s">
        <v>1663</v>
      </c>
      <c r="E623" t="s">
        <v>1664</v>
      </c>
      <c r="F623">
        <v>5</v>
      </c>
      <c r="G623" t="s">
        <v>1412</v>
      </c>
      <c r="H623" t="s">
        <v>437</v>
      </c>
      <c r="I623" t="s">
        <v>438</v>
      </c>
      <c r="J623">
        <v>1758658967.214286</v>
      </c>
      <c r="K623">
        <f>(L623)/1000</f>
        <v>0</v>
      </c>
      <c r="L623">
        <f>IF(DQ623, AO623, AI623)</f>
        <v>0</v>
      </c>
      <c r="M623">
        <f>IF(DQ623, AJ623, AH623)</f>
        <v>0</v>
      </c>
      <c r="N623">
        <f>DS623 - IF(AV623&gt;1, M623*DM623*100.0/(AX623), 0)</f>
        <v>0</v>
      </c>
      <c r="O623">
        <f>((U623-K623/2)*N623-M623)/(U623+K623/2)</f>
        <v>0</v>
      </c>
      <c r="P623">
        <f>O623*(DZ623+EA623)/1000.0</f>
        <v>0</v>
      </c>
      <c r="Q623">
        <f>(DS623 - IF(AV623&gt;1, M623*DM623*100.0/(AX623), 0))*(DZ623+EA623)/1000.0</f>
        <v>0</v>
      </c>
      <c r="R623">
        <f>2.0/((1/T623-1/S623)+SIGN(T623)*SQRT((1/T623-1/S623)*(1/T623-1/S623) + 4*DN623/((DN623+1)*(DN623+1))*(2*1/T623*1/S623-1/S623*1/S623)))</f>
        <v>0</v>
      </c>
      <c r="S623">
        <f>IF(LEFT(DO623,1)&lt;&gt;"0",IF(LEFT(DO623,1)="1",3.0,DP623),$D$5+$E$5*(EG623*DZ623/($K$5*1000))+$F$5*(EG623*DZ623/($K$5*1000))*MAX(MIN(DM623,$J$5),$I$5)*MAX(MIN(DM623,$J$5),$I$5)+$G$5*MAX(MIN(DM623,$J$5),$I$5)*(EG623*DZ623/($K$5*1000))+$H$5*(EG623*DZ623/($K$5*1000))*(EG623*DZ623/($K$5*1000)))</f>
        <v>0</v>
      </c>
      <c r="T623">
        <f>K623*(1000-(1000*0.61365*exp(17.502*X623/(240.97+X623))/(DZ623+EA623)+DU623)/2)/(1000*0.61365*exp(17.502*X623/(240.97+X623))/(DZ623+EA623)-DU623)</f>
        <v>0</v>
      </c>
      <c r="U623">
        <f>1/((DN623+1)/(R623/1.6)+1/(S623/1.37)) + DN623/((DN623+1)/(R623/1.6) + DN623/(S623/1.37))</f>
        <v>0</v>
      </c>
      <c r="V623">
        <f>(DI623*DL623)</f>
        <v>0</v>
      </c>
      <c r="W623">
        <f>(EB623+(V623+2*0.95*5.67E-8*(((EB623+$B$7)+273)^4-(EB623+273)^4)-44100*K623)/(1.84*29.3*S623+8*0.95*5.67E-8*(EB623+273)^3))</f>
        <v>0</v>
      </c>
      <c r="X623">
        <f>($C$7*EC623+$D$7*ED623+$E$7*W623)</f>
        <v>0</v>
      </c>
      <c r="Y623">
        <f>0.61365*exp(17.502*X623/(240.97+X623))</f>
        <v>0</v>
      </c>
      <c r="Z623">
        <f>(AA623/AB623*100)</f>
        <v>0</v>
      </c>
      <c r="AA623">
        <f>DU623*(DZ623+EA623)/1000</f>
        <v>0</v>
      </c>
      <c r="AB623">
        <f>0.61365*exp(17.502*EB623/(240.97+EB623))</f>
        <v>0</v>
      </c>
      <c r="AC623">
        <f>(Y623-DU623*(DZ623+EA623)/1000)</f>
        <v>0</v>
      </c>
      <c r="AD623">
        <f>(-K623*44100)</f>
        <v>0</v>
      </c>
      <c r="AE623">
        <f>2*29.3*S623*0.92*(EB623-X623)</f>
        <v>0</v>
      </c>
      <c r="AF623">
        <f>2*0.95*5.67E-8*(((EB623+$B$7)+273)^4-(X623+273)^4)</f>
        <v>0</v>
      </c>
      <c r="AG623">
        <f>V623+AF623+AD623+AE623</f>
        <v>0</v>
      </c>
      <c r="AH623">
        <f>DY623*AV623*(DT623-DS623*(1000-AV623*DV623)/(1000-AV623*DU623))/(100*DM623)</f>
        <v>0</v>
      </c>
      <c r="AI623">
        <f>1000*DY623*AV623*(DU623-DV623)/(100*DM623*(1000-AV623*DU623))</f>
        <v>0</v>
      </c>
      <c r="AJ623">
        <f>(AK623 - AL623 - DZ623*1E3/(8.314*(EB623+273.15)) * AN623/DY623 * AM623) * DY623/(100*DM623) * (1000 - DV623)/1000</f>
        <v>0</v>
      </c>
      <c r="AK623">
        <v>501.4187868565586</v>
      </c>
      <c r="AL623">
        <v>465.7779212121211</v>
      </c>
      <c r="AM623">
        <v>3.151905901523883</v>
      </c>
      <c r="AN623">
        <v>64.96119101993769</v>
      </c>
      <c r="AO623">
        <f>(AQ623 - AP623 + DZ623*1E3/(8.314*(EB623+273.15)) * AS623/DY623 * AR623) * DY623/(100*DM623) * 1000/(1000 - AQ623)</f>
        <v>0</v>
      </c>
      <c r="AP623">
        <v>19.96308869911229</v>
      </c>
      <c r="AQ623">
        <v>24.92014</v>
      </c>
      <c r="AR623">
        <v>-2.9355691249632E-05</v>
      </c>
      <c r="AS623">
        <v>107.1200567102836</v>
      </c>
      <c r="AT623">
        <v>0</v>
      </c>
      <c r="AU623">
        <v>0</v>
      </c>
      <c r="AV623">
        <f>IF(AT623*$H$13&gt;=AX623,1.0,(AX623/(AX623-AT623*$H$13)))</f>
        <v>0</v>
      </c>
      <c r="AW623">
        <f>(AV623-1)*100</f>
        <v>0</v>
      </c>
      <c r="AX623">
        <f>MAX(0,($B$13+$C$13*EG623)/(1+$D$13*EG623)*DZ623/(EB623+273)*$E$13)</f>
        <v>0</v>
      </c>
      <c r="AY623" t="s">
        <v>439</v>
      </c>
      <c r="AZ623" t="s">
        <v>439</v>
      </c>
      <c r="BA623">
        <v>0</v>
      </c>
      <c r="BB623">
        <v>0</v>
      </c>
      <c r="BC623">
        <f>1-BA623/BB623</f>
        <v>0</v>
      </c>
      <c r="BD623">
        <v>0</v>
      </c>
      <c r="BE623" t="s">
        <v>439</v>
      </c>
      <c r="BF623" t="s">
        <v>439</v>
      </c>
      <c r="BG623">
        <v>0</v>
      </c>
      <c r="BH623">
        <v>0</v>
      </c>
      <c r="BI623">
        <f>1-BG623/BH623</f>
        <v>0</v>
      </c>
      <c r="BJ623">
        <v>0.5</v>
      </c>
      <c r="BK623">
        <f>DJ623</f>
        <v>0</v>
      </c>
      <c r="BL623">
        <f>M623</f>
        <v>0</v>
      </c>
      <c r="BM623">
        <f>BI623*BJ623*BK623</f>
        <v>0</v>
      </c>
      <c r="BN623">
        <f>(BL623-BD623)/BK623</f>
        <v>0</v>
      </c>
      <c r="BO623">
        <f>(BB623-BH623)/BH623</f>
        <v>0</v>
      </c>
      <c r="BP623">
        <f>BA623/(BC623+BA623/BH623)</f>
        <v>0</v>
      </c>
      <c r="BQ623" t="s">
        <v>439</v>
      </c>
      <c r="BR623">
        <v>0</v>
      </c>
      <c r="BS623">
        <f>IF(BR623&lt;&gt;0, BR623, BP623)</f>
        <v>0</v>
      </c>
      <c r="BT623">
        <f>1-BS623/BH623</f>
        <v>0</v>
      </c>
      <c r="BU623">
        <f>(BH623-BG623)/(BH623-BS623)</f>
        <v>0</v>
      </c>
      <c r="BV623">
        <f>(BB623-BH623)/(BB623-BS623)</f>
        <v>0</v>
      </c>
      <c r="BW623">
        <f>(BH623-BG623)/(BH623-BA623)</f>
        <v>0</v>
      </c>
      <c r="BX623">
        <f>(BB623-BH623)/(BB623-BA623)</f>
        <v>0</v>
      </c>
      <c r="BY623">
        <f>(BU623*BS623/BG623)</f>
        <v>0</v>
      </c>
      <c r="BZ623">
        <f>(1-BY623)</f>
        <v>0</v>
      </c>
      <c r="DI623">
        <f>$B$11*EH623+$C$11*EI623+$F$11*ET623*(1-EW623)</f>
        <v>0</v>
      </c>
      <c r="DJ623">
        <f>DI623*DK623</f>
        <v>0</v>
      </c>
      <c r="DK623">
        <f>($B$11*$D$9+$C$11*$D$9+$F$11*((FG623+EY623)/MAX(FG623+EY623+FH623, 0.1)*$I$9+FH623/MAX(FG623+EY623+FH623, 0.1)*$J$9))/($B$11+$C$11+$F$11)</f>
        <v>0</v>
      </c>
      <c r="DL623">
        <f>($B$11*$K$9+$C$11*$K$9+$F$11*((FG623+EY623)/MAX(FG623+EY623+FH623, 0.1)*$P$9+FH623/MAX(FG623+EY623+FH623, 0.1)*$Q$9))/($B$11+$C$11+$F$11)</f>
        <v>0</v>
      </c>
      <c r="DM623">
        <v>5.36</v>
      </c>
      <c r="DN623">
        <v>0.5</v>
      </c>
      <c r="DO623" t="s">
        <v>440</v>
      </c>
      <c r="DP623">
        <v>2</v>
      </c>
      <c r="DQ623" t="b">
        <v>1</v>
      </c>
      <c r="DR623">
        <v>1758658967.214286</v>
      </c>
      <c r="DS623">
        <v>432.5911071428572</v>
      </c>
      <c r="DT623">
        <v>475.5714285714286</v>
      </c>
      <c r="DU623">
        <v>24.93055357142858</v>
      </c>
      <c r="DV623">
        <v>19.981075</v>
      </c>
      <c r="DW623">
        <v>432.4079285714285</v>
      </c>
      <c r="DX623">
        <v>24.76773214285715</v>
      </c>
      <c r="DY623">
        <v>499.9988571428572</v>
      </c>
      <c r="DZ623">
        <v>90.36408571428569</v>
      </c>
      <c r="EA623">
        <v>0.03093612857142857</v>
      </c>
      <c r="EB623">
        <v>30.98440357142857</v>
      </c>
      <c r="EC623">
        <v>29.99445714285714</v>
      </c>
      <c r="ED623">
        <v>999.9000000000002</v>
      </c>
      <c r="EE623">
        <v>0</v>
      </c>
      <c r="EF623">
        <v>0</v>
      </c>
      <c r="EG623">
        <v>9995.774285714286</v>
      </c>
      <c r="EH623">
        <v>0</v>
      </c>
      <c r="EI623">
        <v>11.635</v>
      </c>
      <c r="EJ623">
        <v>-42.98043571428571</v>
      </c>
      <c r="EK623">
        <v>443.6514285714285</v>
      </c>
      <c r="EL623">
        <v>485.2674642857143</v>
      </c>
      <c r="EM623">
        <v>4.949485</v>
      </c>
      <c r="EN623">
        <v>475.5714285714286</v>
      </c>
      <c r="EO623">
        <v>19.981075</v>
      </c>
      <c r="EP623">
        <v>2.2528275</v>
      </c>
      <c r="EQ623">
        <v>1.805572142857143</v>
      </c>
      <c r="ER623">
        <v>19.34301428571428</v>
      </c>
      <c r="ES623">
        <v>15.8351</v>
      </c>
      <c r="ET623">
        <v>1999.969285714286</v>
      </c>
      <c r="EU623">
        <v>0.9800019285714285</v>
      </c>
      <c r="EV623">
        <v>0.01999827142857143</v>
      </c>
      <c r="EW623">
        <v>0</v>
      </c>
      <c r="EX623">
        <v>830.6168928571431</v>
      </c>
      <c r="EY623">
        <v>5.00097</v>
      </c>
      <c r="EZ623">
        <v>16683.11071428571</v>
      </c>
      <c r="FA623">
        <v>16707.35</v>
      </c>
      <c r="FB623">
        <v>41.5</v>
      </c>
      <c r="FC623">
        <v>41.875</v>
      </c>
      <c r="FD623">
        <v>41.43699999999999</v>
      </c>
      <c r="FE623">
        <v>41.45949999999998</v>
      </c>
      <c r="FF623">
        <v>42.125</v>
      </c>
      <c r="FG623">
        <v>1955.069285714286</v>
      </c>
      <c r="FH623">
        <v>39.9</v>
      </c>
      <c r="FI623">
        <v>0</v>
      </c>
      <c r="FJ623">
        <v>1758658976.4</v>
      </c>
      <c r="FK623">
        <v>0</v>
      </c>
      <c r="FL623">
        <v>830.6138076923078</v>
      </c>
      <c r="FM623">
        <v>2.643863249206468</v>
      </c>
      <c r="FN623">
        <v>81.60000020068058</v>
      </c>
      <c r="FO623">
        <v>16683.98461538462</v>
      </c>
      <c r="FP623">
        <v>15</v>
      </c>
      <c r="FQ623">
        <v>0</v>
      </c>
      <c r="FR623" t="s">
        <v>441</v>
      </c>
      <c r="FS623">
        <v>1747247426.5</v>
      </c>
      <c r="FT623">
        <v>1747247420.5</v>
      </c>
      <c r="FU623">
        <v>0</v>
      </c>
      <c r="FV623">
        <v>1.027</v>
      </c>
      <c r="FW623">
        <v>0.031</v>
      </c>
      <c r="FX623">
        <v>0.02</v>
      </c>
      <c r="FY623">
        <v>0.05</v>
      </c>
      <c r="FZ623">
        <v>420</v>
      </c>
      <c r="GA623">
        <v>16</v>
      </c>
      <c r="GB623">
        <v>0.01</v>
      </c>
      <c r="GC623">
        <v>0.1</v>
      </c>
      <c r="GD623">
        <v>-41.0720575</v>
      </c>
      <c r="GE623">
        <v>-39.94249868667917</v>
      </c>
      <c r="GF623">
        <v>3.982345123786204</v>
      </c>
      <c r="GG623">
        <v>0</v>
      </c>
      <c r="GH623">
        <v>830.6432352941177</v>
      </c>
      <c r="GI623">
        <v>0.3012070225393405</v>
      </c>
      <c r="GJ623">
        <v>0.3303665574535886</v>
      </c>
      <c r="GK623">
        <v>-1</v>
      </c>
      <c r="GL623">
        <v>4.94400425</v>
      </c>
      <c r="GM623">
        <v>0.152248818011242</v>
      </c>
      <c r="GN623">
        <v>0.01647206906971616</v>
      </c>
      <c r="GO623">
        <v>0</v>
      </c>
      <c r="GP623">
        <v>0</v>
      </c>
      <c r="GQ623">
        <v>2</v>
      </c>
      <c r="GR623" t="s">
        <v>482</v>
      </c>
      <c r="GS623">
        <v>3.13533</v>
      </c>
      <c r="GT623">
        <v>2.69141</v>
      </c>
      <c r="GU623">
        <v>0.09965980000000001</v>
      </c>
      <c r="GV623">
        <v>0.105955</v>
      </c>
      <c r="GW623">
        <v>0.108814</v>
      </c>
      <c r="GX623">
        <v>0.0920704</v>
      </c>
      <c r="GY623">
        <v>28581</v>
      </c>
      <c r="GZ623">
        <v>28439.1</v>
      </c>
      <c r="HA623">
        <v>29514.2</v>
      </c>
      <c r="HB623">
        <v>29399.2</v>
      </c>
      <c r="HC623">
        <v>34748.7</v>
      </c>
      <c r="HD623">
        <v>35362.2</v>
      </c>
      <c r="HE623">
        <v>41529.8</v>
      </c>
      <c r="HF623">
        <v>41772.5</v>
      </c>
      <c r="HG623">
        <v>1.91882</v>
      </c>
      <c r="HH623">
        <v>1.8583</v>
      </c>
      <c r="HI623">
        <v>0.08237360000000001</v>
      </c>
      <c r="HJ623">
        <v>0</v>
      </c>
      <c r="HK623">
        <v>28.6345</v>
      </c>
      <c r="HL623">
        <v>999.9</v>
      </c>
      <c r="HM623">
        <v>51.5</v>
      </c>
      <c r="HN623">
        <v>31.6</v>
      </c>
      <c r="HO623">
        <v>26.6031</v>
      </c>
      <c r="HP623">
        <v>61.9755</v>
      </c>
      <c r="HQ623">
        <v>25.7412</v>
      </c>
      <c r="HR623">
        <v>1</v>
      </c>
      <c r="HS623">
        <v>0.132162</v>
      </c>
      <c r="HT623">
        <v>-0.735507</v>
      </c>
      <c r="HU623">
        <v>20.3368</v>
      </c>
      <c r="HV623">
        <v>5.21579</v>
      </c>
      <c r="HW623">
        <v>12.012</v>
      </c>
      <c r="HX623">
        <v>4.9888</v>
      </c>
      <c r="HY623">
        <v>3.2876</v>
      </c>
      <c r="HZ623">
        <v>9999</v>
      </c>
      <c r="IA623">
        <v>9999</v>
      </c>
      <c r="IB623">
        <v>9999</v>
      </c>
      <c r="IC623">
        <v>999.9</v>
      </c>
      <c r="ID623">
        <v>1.8676</v>
      </c>
      <c r="IE623">
        <v>1.86672</v>
      </c>
      <c r="IF623">
        <v>1.86603</v>
      </c>
      <c r="IG623">
        <v>1.866</v>
      </c>
      <c r="IH623">
        <v>1.86784</v>
      </c>
      <c r="II623">
        <v>1.87028</v>
      </c>
      <c r="IJ623">
        <v>1.86896</v>
      </c>
      <c r="IK623">
        <v>1.87042</v>
      </c>
      <c r="IL623">
        <v>0</v>
      </c>
      <c r="IM623">
        <v>0</v>
      </c>
      <c r="IN623">
        <v>0</v>
      </c>
      <c r="IO623">
        <v>0</v>
      </c>
      <c r="IP623" t="s">
        <v>443</v>
      </c>
      <c r="IQ623" t="s">
        <v>444</v>
      </c>
      <c r="IR623" t="s">
        <v>445</v>
      </c>
      <c r="IS623" t="s">
        <v>445</v>
      </c>
      <c r="IT623" t="s">
        <v>445</v>
      </c>
      <c r="IU623" t="s">
        <v>445</v>
      </c>
      <c r="IV623">
        <v>0</v>
      </c>
      <c r="IW623">
        <v>100</v>
      </c>
      <c r="IX623">
        <v>100</v>
      </c>
      <c r="IY623">
        <v>0.18</v>
      </c>
      <c r="IZ623">
        <v>0.1627</v>
      </c>
      <c r="JA623">
        <v>0.1520806729546384</v>
      </c>
      <c r="JB623">
        <v>0.0003178419753343253</v>
      </c>
      <c r="JC623">
        <v>-6.012475575984678E-07</v>
      </c>
      <c r="JD623">
        <v>7.594320938325871E-11</v>
      </c>
      <c r="JE623">
        <v>-0.06537213769188976</v>
      </c>
      <c r="JF623">
        <v>-0.002779077146552394</v>
      </c>
      <c r="JG623">
        <v>0.0007843295920201409</v>
      </c>
      <c r="JH623">
        <v>-1.211717912536145E-05</v>
      </c>
      <c r="JI623">
        <v>4</v>
      </c>
      <c r="JJ623">
        <v>2338</v>
      </c>
      <c r="JK623">
        <v>1</v>
      </c>
      <c r="JL623">
        <v>27</v>
      </c>
      <c r="JM623">
        <v>190192.5</v>
      </c>
      <c r="JN623">
        <v>190192.6</v>
      </c>
      <c r="JO623">
        <v>1.21338</v>
      </c>
      <c r="JP623">
        <v>2.27295</v>
      </c>
      <c r="JQ623">
        <v>1.39648</v>
      </c>
      <c r="JR623">
        <v>2.34985</v>
      </c>
      <c r="JS623">
        <v>1.49536</v>
      </c>
      <c r="JT623">
        <v>2.65137</v>
      </c>
      <c r="JU623">
        <v>36.9794</v>
      </c>
      <c r="JV623">
        <v>24.07</v>
      </c>
      <c r="JW623">
        <v>18</v>
      </c>
      <c r="JX623">
        <v>492.053</v>
      </c>
      <c r="JY623">
        <v>443.783</v>
      </c>
      <c r="JZ623">
        <v>29.641</v>
      </c>
      <c r="KA623">
        <v>29.3474</v>
      </c>
      <c r="KB623">
        <v>29.9998</v>
      </c>
      <c r="KC623">
        <v>29.2206</v>
      </c>
      <c r="KD623">
        <v>29.1514</v>
      </c>
      <c r="KE623">
        <v>24.3362</v>
      </c>
      <c r="KF623">
        <v>30.495</v>
      </c>
      <c r="KG623">
        <v>63.4897</v>
      </c>
      <c r="KH623">
        <v>29.6732</v>
      </c>
      <c r="KI623">
        <v>520.336</v>
      </c>
      <c r="KJ623">
        <v>19.9254</v>
      </c>
      <c r="KK623">
        <v>100.868</v>
      </c>
      <c r="KL623">
        <v>100.444</v>
      </c>
    </row>
    <row r="624" spans="1:298">
      <c r="A624">
        <v>608</v>
      </c>
      <c r="B624">
        <v>1758658980</v>
      </c>
      <c r="C624">
        <v>17354</v>
      </c>
      <c r="D624" t="s">
        <v>1665</v>
      </c>
      <c r="E624" t="s">
        <v>1666</v>
      </c>
      <c r="F624">
        <v>5</v>
      </c>
      <c r="G624" t="s">
        <v>1412</v>
      </c>
      <c r="H624" t="s">
        <v>437</v>
      </c>
      <c r="I624" t="s">
        <v>438</v>
      </c>
      <c r="J624">
        <v>1758658972.5</v>
      </c>
      <c r="K624">
        <f>(L624)/1000</f>
        <v>0</v>
      </c>
      <c r="L624">
        <f>IF(DQ624, AO624, AI624)</f>
        <v>0</v>
      </c>
      <c r="M624">
        <f>IF(DQ624, AJ624, AH624)</f>
        <v>0</v>
      </c>
      <c r="N624">
        <f>DS624 - IF(AV624&gt;1, M624*DM624*100.0/(AX624), 0)</f>
        <v>0</v>
      </c>
      <c r="O624">
        <f>((U624-K624/2)*N624-M624)/(U624+K624/2)</f>
        <v>0</v>
      </c>
      <c r="P624">
        <f>O624*(DZ624+EA624)/1000.0</f>
        <v>0</v>
      </c>
      <c r="Q624">
        <f>(DS624 - IF(AV624&gt;1, M624*DM624*100.0/(AX624), 0))*(DZ624+EA624)/1000.0</f>
        <v>0</v>
      </c>
      <c r="R624">
        <f>2.0/((1/T624-1/S624)+SIGN(T624)*SQRT((1/T624-1/S624)*(1/T624-1/S624) + 4*DN624/((DN624+1)*(DN624+1))*(2*1/T624*1/S624-1/S624*1/S624)))</f>
        <v>0</v>
      </c>
      <c r="S624">
        <f>IF(LEFT(DO624,1)&lt;&gt;"0",IF(LEFT(DO624,1)="1",3.0,DP624),$D$5+$E$5*(EG624*DZ624/($K$5*1000))+$F$5*(EG624*DZ624/($K$5*1000))*MAX(MIN(DM624,$J$5),$I$5)*MAX(MIN(DM624,$J$5),$I$5)+$G$5*MAX(MIN(DM624,$J$5),$I$5)*(EG624*DZ624/($K$5*1000))+$H$5*(EG624*DZ624/($K$5*1000))*(EG624*DZ624/($K$5*1000)))</f>
        <v>0</v>
      </c>
      <c r="T624">
        <f>K624*(1000-(1000*0.61365*exp(17.502*X624/(240.97+X624))/(DZ624+EA624)+DU624)/2)/(1000*0.61365*exp(17.502*X624/(240.97+X624))/(DZ624+EA624)-DU624)</f>
        <v>0</v>
      </c>
      <c r="U624">
        <f>1/((DN624+1)/(R624/1.6)+1/(S624/1.37)) + DN624/((DN624+1)/(R624/1.6) + DN624/(S624/1.37))</f>
        <v>0</v>
      </c>
      <c r="V624">
        <f>(DI624*DL624)</f>
        <v>0</v>
      </c>
      <c r="W624">
        <f>(EB624+(V624+2*0.95*5.67E-8*(((EB624+$B$7)+273)^4-(EB624+273)^4)-44100*K624)/(1.84*29.3*S624+8*0.95*5.67E-8*(EB624+273)^3))</f>
        <v>0</v>
      </c>
      <c r="X624">
        <f>($C$7*EC624+$D$7*ED624+$E$7*W624)</f>
        <v>0</v>
      </c>
      <c r="Y624">
        <f>0.61365*exp(17.502*X624/(240.97+X624))</f>
        <v>0</v>
      </c>
      <c r="Z624">
        <f>(AA624/AB624*100)</f>
        <v>0</v>
      </c>
      <c r="AA624">
        <f>DU624*(DZ624+EA624)/1000</f>
        <v>0</v>
      </c>
      <c r="AB624">
        <f>0.61365*exp(17.502*EB624/(240.97+EB624))</f>
        <v>0</v>
      </c>
      <c r="AC624">
        <f>(Y624-DU624*(DZ624+EA624)/1000)</f>
        <v>0</v>
      </c>
      <c r="AD624">
        <f>(-K624*44100)</f>
        <v>0</v>
      </c>
      <c r="AE624">
        <f>2*29.3*S624*0.92*(EB624-X624)</f>
        <v>0</v>
      </c>
      <c r="AF624">
        <f>2*0.95*5.67E-8*(((EB624+$B$7)+273)^4-(X624+273)^4)</f>
        <v>0</v>
      </c>
      <c r="AG624">
        <f>V624+AF624+AD624+AE624</f>
        <v>0</v>
      </c>
      <c r="AH624">
        <f>DY624*AV624*(DT624-DS624*(1000-AV624*DV624)/(1000-AV624*DU624))/(100*DM624)</f>
        <v>0</v>
      </c>
      <c r="AI624">
        <f>1000*DY624*AV624*(DU624-DV624)/(100*DM624*(1000-AV624*DU624))</f>
        <v>0</v>
      </c>
      <c r="AJ624">
        <f>(AK624 - AL624 - DZ624*1E3/(8.314*(EB624+273.15)) * AN624/DY624 * AM624) * DY624/(100*DM624) * (1000 - DV624)/1000</f>
        <v>0</v>
      </c>
      <c r="AK624">
        <v>518.6077635140211</v>
      </c>
      <c r="AL624">
        <v>481.85283030303</v>
      </c>
      <c r="AM624">
        <v>3.224135836753351</v>
      </c>
      <c r="AN624">
        <v>64.96119101993769</v>
      </c>
      <c r="AO624">
        <f>(AQ624 - AP624 + DZ624*1E3/(8.314*(EB624+273.15)) * AS624/DY624 * AR624) * DY624/(100*DM624) * 1000/(1000 - AQ624)</f>
        <v>0</v>
      </c>
      <c r="AP624">
        <v>19.96578496693727</v>
      </c>
      <c r="AQ624">
        <v>24.92241878787878</v>
      </c>
      <c r="AR624">
        <v>1.370759296739479E-05</v>
      </c>
      <c r="AS624">
        <v>107.1200567102836</v>
      </c>
      <c r="AT624">
        <v>0</v>
      </c>
      <c r="AU624">
        <v>0</v>
      </c>
      <c r="AV624">
        <f>IF(AT624*$H$13&gt;=AX624,1.0,(AX624/(AX624-AT624*$H$13)))</f>
        <v>0</v>
      </c>
      <c r="AW624">
        <f>(AV624-1)*100</f>
        <v>0</v>
      </c>
      <c r="AX624">
        <f>MAX(0,($B$13+$C$13*EG624)/(1+$D$13*EG624)*DZ624/(EB624+273)*$E$13)</f>
        <v>0</v>
      </c>
      <c r="AY624" t="s">
        <v>439</v>
      </c>
      <c r="AZ624" t="s">
        <v>439</v>
      </c>
      <c r="BA624">
        <v>0</v>
      </c>
      <c r="BB624">
        <v>0</v>
      </c>
      <c r="BC624">
        <f>1-BA624/BB624</f>
        <v>0</v>
      </c>
      <c r="BD624">
        <v>0</v>
      </c>
      <c r="BE624" t="s">
        <v>439</v>
      </c>
      <c r="BF624" t="s">
        <v>439</v>
      </c>
      <c r="BG624">
        <v>0</v>
      </c>
      <c r="BH624">
        <v>0</v>
      </c>
      <c r="BI624">
        <f>1-BG624/BH624</f>
        <v>0</v>
      </c>
      <c r="BJ624">
        <v>0.5</v>
      </c>
      <c r="BK624">
        <f>DJ624</f>
        <v>0</v>
      </c>
      <c r="BL624">
        <f>M624</f>
        <v>0</v>
      </c>
      <c r="BM624">
        <f>BI624*BJ624*BK624</f>
        <v>0</v>
      </c>
      <c r="BN624">
        <f>(BL624-BD624)/BK624</f>
        <v>0</v>
      </c>
      <c r="BO624">
        <f>(BB624-BH624)/BH624</f>
        <v>0</v>
      </c>
      <c r="BP624">
        <f>BA624/(BC624+BA624/BH624)</f>
        <v>0</v>
      </c>
      <c r="BQ624" t="s">
        <v>439</v>
      </c>
      <c r="BR624">
        <v>0</v>
      </c>
      <c r="BS624">
        <f>IF(BR624&lt;&gt;0, BR624, BP624)</f>
        <v>0</v>
      </c>
      <c r="BT624">
        <f>1-BS624/BH624</f>
        <v>0</v>
      </c>
      <c r="BU624">
        <f>(BH624-BG624)/(BH624-BS624)</f>
        <v>0</v>
      </c>
      <c r="BV624">
        <f>(BB624-BH624)/(BB624-BS624)</f>
        <v>0</v>
      </c>
      <c r="BW624">
        <f>(BH624-BG624)/(BH624-BA624)</f>
        <v>0</v>
      </c>
      <c r="BX624">
        <f>(BB624-BH624)/(BB624-BA624)</f>
        <v>0</v>
      </c>
      <c r="BY624">
        <f>(BU624*BS624/BG624)</f>
        <v>0</v>
      </c>
      <c r="BZ624">
        <f>(1-BY624)</f>
        <v>0</v>
      </c>
      <c r="DI624">
        <f>$B$11*EH624+$C$11*EI624+$F$11*ET624*(1-EW624)</f>
        <v>0</v>
      </c>
      <c r="DJ624">
        <f>DI624*DK624</f>
        <v>0</v>
      </c>
      <c r="DK624">
        <f>($B$11*$D$9+$C$11*$D$9+$F$11*((FG624+EY624)/MAX(FG624+EY624+FH624, 0.1)*$I$9+FH624/MAX(FG624+EY624+FH624, 0.1)*$J$9))/($B$11+$C$11+$F$11)</f>
        <v>0</v>
      </c>
      <c r="DL624">
        <f>($B$11*$K$9+$C$11*$K$9+$F$11*((FG624+EY624)/MAX(FG624+EY624+FH624, 0.1)*$P$9+FH624/MAX(FG624+EY624+FH624, 0.1)*$Q$9))/($B$11+$C$11+$F$11)</f>
        <v>0</v>
      </c>
      <c r="DM624">
        <v>5.36</v>
      </c>
      <c r="DN624">
        <v>0.5</v>
      </c>
      <c r="DO624" t="s">
        <v>440</v>
      </c>
      <c r="DP624">
        <v>2</v>
      </c>
      <c r="DQ624" t="b">
        <v>1</v>
      </c>
      <c r="DR624">
        <v>1758658972.5</v>
      </c>
      <c r="DS624">
        <v>448.1662592592593</v>
      </c>
      <c r="DT624">
        <v>493.3388148148148</v>
      </c>
      <c r="DU624">
        <v>24.92586296296296</v>
      </c>
      <c r="DV624">
        <v>19.9672</v>
      </c>
      <c r="DW624">
        <v>447.9856296296296</v>
      </c>
      <c r="DX624">
        <v>24.76310740740741</v>
      </c>
      <c r="DY624">
        <v>500.0077407407407</v>
      </c>
      <c r="DZ624">
        <v>90.36391481481483</v>
      </c>
      <c r="EA624">
        <v>0.03119255555555556</v>
      </c>
      <c r="EB624">
        <v>30.97947037037038</v>
      </c>
      <c r="EC624">
        <v>29.98348518518518</v>
      </c>
      <c r="ED624">
        <v>999.9000000000001</v>
      </c>
      <c r="EE624">
        <v>0</v>
      </c>
      <c r="EF624">
        <v>0</v>
      </c>
      <c r="EG624">
        <v>10000.36296296296</v>
      </c>
      <c r="EH624">
        <v>0</v>
      </c>
      <c r="EI624">
        <v>11.635</v>
      </c>
      <c r="EJ624">
        <v>-45.17265185185185</v>
      </c>
      <c r="EK624">
        <v>459.6225925925926</v>
      </c>
      <c r="EL624">
        <v>503.3900370370371</v>
      </c>
      <c r="EM624">
        <v>4.958671111111111</v>
      </c>
      <c r="EN624">
        <v>493.3388148148148</v>
      </c>
      <c r="EO624">
        <v>19.9672</v>
      </c>
      <c r="EP624">
        <v>2.25239962962963</v>
      </c>
      <c r="EQ624">
        <v>1.804313703703704</v>
      </c>
      <c r="ER624">
        <v>19.33995925925926</v>
      </c>
      <c r="ES624">
        <v>15.82421481481482</v>
      </c>
      <c r="ET624">
        <v>1999.977407407407</v>
      </c>
      <c r="EU624">
        <v>0.9800019999999999</v>
      </c>
      <c r="EV624">
        <v>0.0199982</v>
      </c>
      <c r="EW624">
        <v>0</v>
      </c>
      <c r="EX624">
        <v>831.039888888889</v>
      </c>
      <c r="EY624">
        <v>5.00097</v>
      </c>
      <c r="EZ624">
        <v>16693.72222222222</v>
      </c>
      <c r="FA624">
        <v>16707.40740740741</v>
      </c>
      <c r="FB624">
        <v>41.5</v>
      </c>
      <c r="FC624">
        <v>41.87033333333333</v>
      </c>
      <c r="FD624">
        <v>41.43699999999999</v>
      </c>
      <c r="FE624">
        <v>41.44633333333332</v>
      </c>
      <c r="FF624">
        <v>42.10866666666666</v>
      </c>
      <c r="FG624">
        <v>1955.077407407407</v>
      </c>
      <c r="FH624">
        <v>39.9</v>
      </c>
      <c r="FI624">
        <v>0</v>
      </c>
      <c r="FJ624">
        <v>1758658981.2</v>
      </c>
      <c r="FK624">
        <v>0</v>
      </c>
      <c r="FL624">
        <v>831.0382692307692</v>
      </c>
      <c r="FM624">
        <v>7.145264973915816</v>
      </c>
      <c r="FN624">
        <v>166.5982908384487</v>
      </c>
      <c r="FO624">
        <v>16693.96153846154</v>
      </c>
      <c r="FP624">
        <v>15</v>
      </c>
      <c r="FQ624">
        <v>0</v>
      </c>
      <c r="FR624" t="s">
        <v>441</v>
      </c>
      <c r="FS624">
        <v>1747247426.5</v>
      </c>
      <c r="FT624">
        <v>1747247420.5</v>
      </c>
      <c r="FU624">
        <v>0</v>
      </c>
      <c r="FV624">
        <v>1.027</v>
      </c>
      <c r="FW624">
        <v>0.031</v>
      </c>
      <c r="FX624">
        <v>0.02</v>
      </c>
      <c r="FY624">
        <v>0.05</v>
      </c>
      <c r="FZ624">
        <v>420</v>
      </c>
      <c r="GA624">
        <v>16</v>
      </c>
      <c r="GB624">
        <v>0.01</v>
      </c>
      <c r="GC624">
        <v>0.1</v>
      </c>
      <c r="GD624">
        <v>-43.91042</v>
      </c>
      <c r="GE624">
        <v>-24.46252232645395</v>
      </c>
      <c r="GF624">
        <v>2.413945636111137</v>
      </c>
      <c r="GG624">
        <v>0</v>
      </c>
      <c r="GH624">
        <v>830.8267058823529</v>
      </c>
      <c r="GI624">
        <v>4.610053479591206</v>
      </c>
      <c r="GJ624">
        <v>0.5684411361429709</v>
      </c>
      <c r="GK624">
        <v>-1</v>
      </c>
      <c r="GL624">
        <v>4.95114425</v>
      </c>
      <c r="GM624">
        <v>0.09158150093806784</v>
      </c>
      <c r="GN624">
        <v>0.01320896208782127</v>
      </c>
      <c r="GO624">
        <v>1</v>
      </c>
      <c r="GP624">
        <v>1</v>
      </c>
      <c r="GQ624">
        <v>2</v>
      </c>
      <c r="GR624" t="s">
        <v>442</v>
      </c>
      <c r="GS624">
        <v>3.13548</v>
      </c>
      <c r="GT624">
        <v>2.69142</v>
      </c>
      <c r="GU624">
        <v>0.102205</v>
      </c>
      <c r="GV624">
        <v>0.108549</v>
      </c>
      <c r="GW624">
        <v>0.10882</v>
      </c>
      <c r="GX624">
        <v>0.092075</v>
      </c>
      <c r="GY624">
        <v>28500.2</v>
      </c>
      <c r="GZ624">
        <v>28356.7</v>
      </c>
      <c r="HA624">
        <v>29514.2</v>
      </c>
      <c r="HB624">
        <v>29399.3</v>
      </c>
      <c r="HC624">
        <v>34748.5</v>
      </c>
      <c r="HD624">
        <v>35362.1</v>
      </c>
      <c r="HE624">
        <v>41529.8</v>
      </c>
      <c r="HF624">
        <v>41772.6</v>
      </c>
      <c r="HG624">
        <v>1.91945</v>
      </c>
      <c r="HH624">
        <v>1.8585</v>
      </c>
      <c r="HI624">
        <v>0.0813231</v>
      </c>
      <c r="HJ624">
        <v>0</v>
      </c>
      <c r="HK624">
        <v>28.6363</v>
      </c>
      <c r="HL624">
        <v>999.9</v>
      </c>
      <c r="HM624">
        <v>51.4</v>
      </c>
      <c r="HN624">
        <v>31.6</v>
      </c>
      <c r="HO624">
        <v>26.5539</v>
      </c>
      <c r="HP624">
        <v>61.8655</v>
      </c>
      <c r="HQ624">
        <v>25.7692</v>
      </c>
      <c r="HR624">
        <v>1</v>
      </c>
      <c r="HS624">
        <v>0.131656</v>
      </c>
      <c r="HT624">
        <v>-0.832021</v>
      </c>
      <c r="HU624">
        <v>20.3364</v>
      </c>
      <c r="HV624">
        <v>5.21564</v>
      </c>
      <c r="HW624">
        <v>12.0132</v>
      </c>
      <c r="HX624">
        <v>4.98875</v>
      </c>
      <c r="HY624">
        <v>3.28765</v>
      </c>
      <c r="HZ624">
        <v>9999</v>
      </c>
      <c r="IA624">
        <v>9999</v>
      </c>
      <c r="IB624">
        <v>9999</v>
      </c>
      <c r="IC624">
        <v>999.9</v>
      </c>
      <c r="ID624">
        <v>1.86763</v>
      </c>
      <c r="IE624">
        <v>1.86674</v>
      </c>
      <c r="IF624">
        <v>1.86603</v>
      </c>
      <c r="IG624">
        <v>1.866</v>
      </c>
      <c r="IH624">
        <v>1.86786</v>
      </c>
      <c r="II624">
        <v>1.87027</v>
      </c>
      <c r="IJ624">
        <v>1.86899</v>
      </c>
      <c r="IK624">
        <v>1.87042</v>
      </c>
      <c r="IL624">
        <v>0</v>
      </c>
      <c r="IM624">
        <v>0</v>
      </c>
      <c r="IN624">
        <v>0</v>
      </c>
      <c r="IO624">
        <v>0</v>
      </c>
      <c r="IP624" t="s">
        <v>443</v>
      </c>
      <c r="IQ624" t="s">
        <v>444</v>
      </c>
      <c r="IR624" t="s">
        <v>445</v>
      </c>
      <c r="IS624" t="s">
        <v>445</v>
      </c>
      <c r="IT624" t="s">
        <v>445</v>
      </c>
      <c r="IU624" t="s">
        <v>445</v>
      </c>
      <c r="IV624">
        <v>0</v>
      </c>
      <c r="IW624">
        <v>100</v>
      </c>
      <c r="IX624">
        <v>100</v>
      </c>
      <c r="IY624">
        <v>0.176</v>
      </c>
      <c r="IZ624">
        <v>0.1627</v>
      </c>
      <c r="JA624">
        <v>0.1520806729546384</v>
      </c>
      <c r="JB624">
        <v>0.0003178419753343253</v>
      </c>
      <c r="JC624">
        <v>-6.012475575984678E-07</v>
      </c>
      <c r="JD624">
        <v>7.594320938325871E-11</v>
      </c>
      <c r="JE624">
        <v>-0.06537213769188976</v>
      </c>
      <c r="JF624">
        <v>-0.002779077146552394</v>
      </c>
      <c r="JG624">
        <v>0.0007843295920201409</v>
      </c>
      <c r="JH624">
        <v>-1.211717912536145E-05</v>
      </c>
      <c r="JI624">
        <v>4</v>
      </c>
      <c r="JJ624">
        <v>2338</v>
      </c>
      <c r="JK624">
        <v>1</v>
      </c>
      <c r="JL624">
        <v>27</v>
      </c>
      <c r="JM624">
        <v>190192.6</v>
      </c>
      <c r="JN624">
        <v>190192.7</v>
      </c>
      <c r="JO624">
        <v>1.24634</v>
      </c>
      <c r="JP624">
        <v>2.28882</v>
      </c>
      <c r="JQ624">
        <v>1.39648</v>
      </c>
      <c r="JR624">
        <v>2.34619</v>
      </c>
      <c r="JS624">
        <v>1.49536</v>
      </c>
      <c r="JT624">
        <v>2.62573</v>
      </c>
      <c r="JU624">
        <v>36.9794</v>
      </c>
      <c r="JV624">
        <v>24.0612</v>
      </c>
      <c r="JW624">
        <v>18</v>
      </c>
      <c r="JX624">
        <v>492.426</v>
      </c>
      <c r="JY624">
        <v>443.883</v>
      </c>
      <c r="JZ624">
        <v>29.6553</v>
      </c>
      <c r="KA624">
        <v>29.3436</v>
      </c>
      <c r="KB624">
        <v>29.9998</v>
      </c>
      <c r="KC624">
        <v>29.2175</v>
      </c>
      <c r="KD624">
        <v>29.1483</v>
      </c>
      <c r="KE624">
        <v>25.0096</v>
      </c>
      <c r="KF624">
        <v>30.495</v>
      </c>
      <c r="KG624">
        <v>63.1139</v>
      </c>
      <c r="KH624">
        <v>29.692</v>
      </c>
      <c r="KI624">
        <v>540.579</v>
      </c>
      <c r="KJ624">
        <v>19.9097</v>
      </c>
      <c r="KK624">
        <v>100.868</v>
      </c>
      <c r="KL624">
        <v>100.444</v>
      </c>
    </row>
    <row r="625" spans="1:298">
      <c r="A625">
        <v>609</v>
      </c>
      <c r="B625">
        <v>1758658985</v>
      </c>
      <c r="C625">
        <v>17359</v>
      </c>
      <c r="D625" t="s">
        <v>1667</v>
      </c>
      <c r="E625" t="s">
        <v>1668</v>
      </c>
      <c r="F625">
        <v>5</v>
      </c>
      <c r="G625" t="s">
        <v>1412</v>
      </c>
      <c r="H625" t="s">
        <v>437</v>
      </c>
      <c r="I625" t="s">
        <v>438</v>
      </c>
      <c r="J625">
        <v>1758658977.214286</v>
      </c>
      <c r="K625">
        <f>(L625)/1000</f>
        <v>0</v>
      </c>
      <c r="L625">
        <f>IF(DQ625, AO625, AI625)</f>
        <v>0</v>
      </c>
      <c r="M625">
        <f>IF(DQ625, AJ625, AH625)</f>
        <v>0</v>
      </c>
      <c r="N625">
        <f>DS625 - IF(AV625&gt;1, M625*DM625*100.0/(AX625), 0)</f>
        <v>0</v>
      </c>
      <c r="O625">
        <f>((U625-K625/2)*N625-M625)/(U625+K625/2)</f>
        <v>0</v>
      </c>
      <c r="P625">
        <f>O625*(DZ625+EA625)/1000.0</f>
        <v>0</v>
      </c>
      <c r="Q625">
        <f>(DS625 - IF(AV625&gt;1, M625*DM625*100.0/(AX625), 0))*(DZ625+EA625)/1000.0</f>
        <v>0</v>
      </c>
      <c r="R625">
        <f>2.0/((1/T625-1/S625)+SIGN(T625)*SQRT((1/T625-1/S625)*(1/T625-1/S625) + 4*DN625/((DN625+1)*(DN625+1))*(2*1/T625*1/S625-1/S625*1/S625)))</f>
        <v>0</v>
      </c>
      <c r="S625">
        <f>IF(LEFT(DO625,1)&lt;&gt;"0",IF(LEFT(DO625,1)="1",3.0,DP625),$D$5+$E$5*(EG625*DZ625/($K$5*1000))+$F$5*(EG625*DZ625/($K$5*1000))*MAX(MIN(DM625,$J$5),$I$5)*MAX(MIN(DM625,$J$5),$I$5)+$G$5*MAX(MIN(DM625,$J$5),$I$5)*(EG625*DZ625/($K$5*1000))+$H$5*(EG625*DZ625/($K$5*1000))*(EG625*DZ625/($K$5*1000)))</f>
        <v>0</v>
      </c>
      <c r="T625">
        <f>K625*(1000-(1000*0.61365*exp(17.502*X625/(240.97+X625))/(DZ625+EA625)+DU625)/2)/(1000*0.61365*exp(17.502*X625/(240.97+X625))/(DZ625+EA625)-DU625)</f>
        <v>0</v>
      </c>
      <c r="U625">
        <f>1/((DN625+1)/(R625/1.6)+1/(S625/1.37)) + DN625/((DN625+1)/(R625/1.6) + DN625/(S625/1.37))</f>
        <v>0</v>
      </c>
      <c r="V625">
        <f>(DI625*DL625)</f>
        <v>0</v>
      </c>
      <c r="W625">
        <f>(EB625+(V625+2*0.95*5.67E-8*(((EB625+$B$7)+273)^4-(EB625+273)^4)-44100*K625)/(1.84*29.3*S625+8*0.95*5.67E-8*(EB625+273)^3))</f>
        <v>0</v>
      </c>
      <c r="X625">
        <f>($C$7*EC625+$D$7*ED625+$E$7*W625)</f>
        <v>0</v>
      </c>
      <c r="Y625">
        <f>0.61365*exp(17.502*X625/(240.97+X625))</f>
        <v>0</v>
      </c>
      <c r="Z625">
        <f>(AA625/AB625*100)</f>
        <v>0</v>
      </c>
      <c r="AA625">
        <f>DU625*(DZ625+EA625)/1000</f>
        <v>0</v>
      </c>
      <c r="AB625">
        <f>0.61365*exp(17.502*EB625/(240.97+EB625))</f>
        <v>0</v>
      </c>
      <c r="AC625">
        <f>(Y625-DU625*(DZ625+EA625)/1000)</f>
        <v>0</v>
      </c>
      <c r="AD625">
        <f>(-K625*44100)</f>
        <v>0</v>
      </c>
      <c r="AE625">
        <f>2*29.3*S625*0.92*(EB625-X625)</f>
        <v>0</v>
      </c>
      <c r="AF625">
        <f>2*0.95*5.67E-8*(((EB625+$B$7)+273)^4-(X625+273)^4)</f>
        <v>0</v>
      </c>
      <c r="AG625">
        <f>V625+AF625+AD625+AE625</f>
        <v>0</v>
      </c>
      <c r="AH625">
        <f>DY625*AV625*(DT625-DS625*(1000-AV625*DV625)/(1000-AV625*DU625))/(100*DM625)</f>
        <v>0</v>
      </c>
      <c r="AI625">
        <f>1000*DY625*AV625*(DU625-DV625)/(100*DM625*(1000-AV625*DU625))</f>
        <v>0</v>
      </c>
      <c r="AJ625">
        <f>(AK625 - AL625 - DZ625*1E3/(8.314*(EB625+273.15)) * AN625/DY625 * AM625) * DY625/(100*DM625) * (1000 - DV625)/1000</f>
        <v>0</v>
      </c>
      <c r="AK625">
        <v>535.652805254287</v>
      </c>
      <c r="AL625">
        <v>498.1347393939391</v>
      </c>
      <c r="AM625">
        <v>3.260851675983709</v>
      </c>
      <c r="AN625">
        <v>64.96119101993769</v>
      </c>
      <c r="AO625">
        <f>(AQ625 - AP625 + DZ625*1E3/(8.314*(EB625+273.15)) * AS625/DY625 * AR625) * DY625/(100*DM625) * 1000/(1000 - AQ625)</f>
        <v>0</v>
      </c>
      <c r="AP625">
        <v>19.9633913552388</v>
      </c>
      <c r="AQ625">
        <v>24.91927454545454</v>
      </c>
      <c r="AR625">
        <v>-4.829225318023477E-06</v>
      </c>
      <c r="AS625">
        <v>107.1200567102836</v>
      </c>
      <c r="AT625">
        <v>0</v>
      </c>
      <c r="AU625">
        <v>0</v>
      </c>
      <c r="AV625">
        <f>IF(AT625*$H$13&gt;=AX625,1.0,(AX625/(AX625-AT625*$H$13)))</f>
        <v>0</v>
      </c>
      <c r="AW625">
        <f>(AV625-1)*100</f>
        <v>0</v>
      </c>
      <c r="AX625">
        <f>MAX(0,($B$13+$C$13*EG625)/(1+$D$13*EG625)*DZ625/(EB625+273)*$E$13)</f>
        <v>0</v>
      </c>
      <c r="AY625" t="s">
        <v>439</v>
      </c>
      <c r="AZ625" t="s">
        <v>439</v>
      </c>
      <c r="BA625">
        <v>0</v>
      </c>
      <c r="BB625">
        <v>0</v>
      </c>
      <c r="BC625">
        <f>1-BA625/BB625</f>
        <v>0</v>
      </c>
      <c r="BD625">
        <v>0</v>
      </c>
      <c r="BE625" t="s">
        <v>439</v>
      </c>
      <c r="BF625" t="s">
        <v>439</v>
      </c>
      <c r="BG625">
        <v>0</v>
      </c>
      <c r="BH625">
        <v>0</v>
      </c>
      <c r="BI625">
        <f>1-BG625/BH625</f>
        <v>0</v>
      </c>
      <c r="BJ625">
        <v>0.5</v>
      </c>
      <c r="BK625">
        <f>DJ625</f>
        <v>0</v>
      </c>
      <c r="BL625">
        <f>M625</f>
        <v>0</v>
      </c>
      <c r="BM625">
        <f>BI625*BJ625*BK625</f>
        <v>0</v>
      </c>
      <c r="BN625">
        <f>(BL625-BD625)/BK625</f>
        <v>0</v>
      </c>
      <c r="BO625">
        <f>(BB625-BH625)/BH625</f>
        <v>0</v>
      </c>
      <c r="BP625">
        <f>BA625/(BC625+BA625/BH625)</f>
        <v>0</v>
      </c>
      <c r="BQ625" t="s">
        <v>439</v>
      </c>
      <c r="BR625">
        <v>0</v>
      </c>
      <c r="BS625">
        <f>IF(BR625&lt;&gt;0, BR625, BP625)</f>
        <v>0</v>
      </c>
      <c r="BT625">
        <f>1-BS625/BH625</f>
        <v>0</v>
      </c>
      <c r="BU625">
        <f>(BH625-BG625)/(BH625-BS625)</f>
        <v>0</v>
      </c>
      <c r="BV625">
        <f>(BB625-BH625)/(BB625-BS625)</f>
        <v>0</v>
      </c>
      <c r="BW625">
        <f>(BH625-BG625)/(BH625-BA625)</f>
        <v>0</v>
      </c>
      <c r="BX625">
        <f>(BB625-BH625)/(BB625-BA625)</f>
        <v>0</v>
      </c>
      <c r="BY625">
        <f>(BU625*BS625/BG625)</f>
        <v>0</v>
      </c>
      <c r="BZ625">
        <f>(1-BY625)</f>
        <v>0</v>
      </c>
      <c r="DI625">
        <f>$B$11*EH625+$C$11*EI625+$F$11*ET625*(1-EW625)</f>
        <v>0</v>
      </c>
      <c r="DJ625">
        <f>DI625*DK625</f>
        <v>0</v>
      </c>
      <c r="DK625">
        <f>($B$11*$D$9+$C$11*$D$9+$F$11*((FG625+EY625)/MAX(FG625+EY625+FH625, 0.1)*$I$9+FH625/MAX(FG625+EY625+FH625, 0.1)*$J$9))/($B$11+$C$11+$F$11)</f>
        <v>0</v>
      </c>
      <c r="DL625">
        <f>($B$11*$K$9+$C$11*$K$9+$F$11*((FG625+EY625)/MAX(FG625+EY625+FH625, 0.1)*$P$9+FH625/MAX(FG625+EY625+FH625, 0.1)*$Q$9))/($B$11+$C$11+$F$11)</f>
        <v>0</v>
      </c>
      <c r="DM625">
        <v>5.36</v>
      </c>
      <c r="DN625">
        <v>0.5</v>
      </c>
      <c r="DO625" t="s">
        <v>440</v>
      </c>
      <c r="DP625">
        <v>2</v>
      </c>
      <c r="DQ625" t="b">
        <v>1</v>
      </c>
      <c r="DR625">
        <v>1758658977.214286</v>
      </c>
      <c r="DS625">
        <v>462.7457857142857</v>
      </c>
      <c r="DT625">
        <v>509.1648928571429</v>
      </c>
      <c r="DU625">
        <v>24.92147857142856</v>
      </c>
      <c r="DV625">
        <v>19.96367857142857</v>
      </c>
      <c r="DW625">
        <v>462.5678928571428</v>
      </c>
      <c r="DX625">
        <v>24.75878214285714</v>
      </c>
      <c r="DY625">
        <v>500.0215357142857</v>
      </c>
      <c r="DZ625">
        <v>90.36398928571428</v>
      </c>
      <c r="EA625">
        <v>0.03113695714285715</v>
      </c>
      <c r="EB625">
        <v>30.97493214285714</v>
      </c>
      <c r="EC625">
        <v>29.97509642857143</v>
      </c>
      <c r="ED625">
        <v>999.9000000000002</v>
      </c>
      <c r="EE625">
        <v>0</v>
      </c>
      <c r="EF625">
        <v>0</v>
      </c>
      <c r="EG625">
        <v>10000.88964285714</v>
      </c>
      <c r="EH625">
        <v>0</v>
      </c>
      <c r="EI625">
        <v>11.635</v>
      </c>
      <c r="EJ625">
        <v>-46.41909285714286</v>
      </c>
      <c r="EK625">
        <v>474.57275</v>
      </c>
      <c r="EL625">
        <v>519.5366428571429</v>
      </c>
      <c r="EM625">
        <v>4.957809642857144</v>
      </c>
      <c r="EN625">
        <v>509.1648928571429</v>
      </c>
      <c r="EO625">
        <v>19.96367857142857</v>
      </c>
      <c r="EP625">
        <v>2.252005357142857</v>
      </c>
      <c r="EQ625">
        <v>1.803997142857143</v>
      </c>
      <c r="ER625">
        <v>19.33714642857143</v>
      </c>
      <c r="ES625">
        <v>15.821475</v>
      </c>
      <c r="ET625">
        <v>1999.967142857143</v>
      </c>
      <c r="EU625">
        <v>0.9800018214285714</v>
      </c>
      <c r="EV625">
        <v>0.01999836785714286</v>
      </c>
      <c r="EW625">
        <v>0</v>
      </c>
      <c r="EX625">
        <v>831.8016785714286</v>
      </c>
      <c r="EY625">
        <v>5.00097</v>
      </c>
      <c r="EZ625">
        <v>16710.025</v>
      </c>
      <c r="FA625">
        <v>16707.30714285715</v>
      </c>
      <c r="FB625">
        <v>41.5</v>
      </c>
      <c r="FC625">
        <v>41.8705</v>
      </c>
      <c r="FD625">
        <v>41.43699999999999</v>
      </c>
      <c r="FE625">
        <v>41.44374999999999</v>
      </c>
      <c r="FF625">
        <v>42.09349999999999</v>
      </c>
      <c r="FG625">
        <v>1955.067142857143</v>
      </c>
      <c r="FH625">
        <v>39.9</v>
      </c>
      <c r="FI625">
        <v>0</v>
      </c>
      <c r="FJ625">
        <v>1758658986.6</v>
      </c>
      <c r="FK625">
        <v>0</v>
      </c>
      <c r="FL625">
        <v>831.97648</v>
      </c>
      <c r="FM625">
        <v>13.43761542954881</v>
      </c>
      <c r="FN625">
        <v>253.4846158586056</v>
      </c>
      <c r="FO625">
        <v>16713.588</v>
      </c>
      <c r="FP625">
        <v>15</v>
      </c>
      <c r="FQ625">
        <v>0</v>
      </c>
      <c r="FR625" t="s">
        <v>441</v>
      </c>
      <c r="FS625">
        <v>1747247426.5</v>
      </c>
      <c r="FT625">
        <v>1747247420.5</v>
      </c>
      <c r="FU625">
        <v>0</v>
      </c>
      <c r="FV625">
        <v>1.027</v>
      </c>
      <c r="FW625">
        <v>0.031</v>
      </c>
      <c r="FX625">
        <v>0.02</v>
      </c>
      <c r="FY625">
        <v>0.05</v>
      </c>
      <c r="FZ625">
        <v>420</v>
      </c>
      <c r="GA625">
        <v>16</v>
      </c>
      <c r="GB625">
        <v>0.01</v>
      </c>
      <c r="GC625">
        <v>0.1</v>
      </c>
      <c r="GD625">
        <v>-45.38568249999999</v>
      </c>
      <c r="GE625">
        <v>-17.44035984990602</v>
      </c>
      <c r="GF625">
        <v>1.706219420808399</v>
      </c>
      <c r="GG625">
        <v>0</v>
      </c>
      <c r="GH625">
        <v>831.3041470588236</v>
      </c>
      <c r="GI625">
        <v>8.607532473899594</v>
      </c>
      <c r="GJ625">
        <v>0.9238850237974551</v>
      </c>
      <c r="GK625">
        <v>-1</v>
      </c>
      <c r="GL625">
        <v>4.95667325</v>
      </c>
      <c r="GM625">
        <v>0.001295797373344862</v>
      </c>
      <c r="GN625">
        <v>0.006035235450046625</v>
      </c>
      <c r="GO625">
        <v>1</v>
      </c>
      <c r="GP625">
        <v>1</v>
      </c>
      <c r="GQ625">
        <v>2</v>
      </c>
      <c r="GR625" t="s">
        <v>442</v>
      </c>
      <c r="GS625">
        <v>3.13546</v>
      </c>
      <c r="GT625">
        <v>2.69114</v>
      </c>
      <c r="GU625">
        <v>0.10474</v>
      </c>
      <c r="GV625">
        <v>0.111096</v>
      </c>
      <c r="GW625">
        <v>0.108817</v>
      </c>
      <c r="GX625">
        <v>0.0920086</v>
      </c>
      <c r="GY625">
        <v>28419.9</v>
      </c>
      <c r="GZ625">
        <v>28275.8</v>
      </c>
      <c r="HA625">
        <v>29514.4</v>
      </c>
      <c r="HB625">
        <v>29399.4</v>
      </c>
      <c r="HC625">
        <v>34748.9</v>
      </c>
      <c r="HD625">
        <v>35364.9</v>
      </c>
      <c r="HE625">
        <v>41530.1</v>
      </c>
      <c r="HF625">
        <v>41772.7</v>
      </c>
      <c r="HG625">
        <v>1.91935</v>
      </c>
      <c r="HH625">
        <v>1.8584</v>
      </c>
      <c r="HI625">
        <v>0.0820234</v>
      </c>
      <c r="HJ625">
        <v>0</v>
      </c>
      <c r="HK625">
        <v>28.635</v>
      </c>
      <c r="HL625">
        <v>999.9</v>
      </c>
      <c r="HM625">
        <v>51.4</v>
      </c>
      <c r="HN625">
        <v>31.6</v>
      </c>
      <c r="HO625">
        <v>26.5538</v>
      </c>
      <c r="HP625">
        <v>62.0255</v>
      </c>
      <c r="HQ625">
        <v>25.7372</v>
      </c>
      <c r="HR625">
        <v>1</v>
      </c>
      <c r="HS625">
        <v>0.131646</v>
      </c>
      <c r="HT625">
        <v>-0.895915</v>
      </c>
      <c r="HU625">
        <v>20.3362</v>
      </c>
      <c r="HV625">
        <v>5.21564</v>
      </c>
      <c r="HW625">
        <v>12.0128</v>
      </c>
      <c r="HX625">
        <v>4.98905</v>
      </c>
      <c r="HY625">
        <v>3.2877</v>
      </c>
      <c r="HZ625">
        <v>9999</v>
      </c>
      <c r="IA625">
        <v>9999</v>
      </c>
      <c r="IB625">
        <v>9999</v>
      </c>
      <c r="IC625">
        <v>999.9</v>
      </c>
      <c r="ID625">
        <v>1.86764</v>
      </c>
      <c r="IE625">
        <v>1.86674</v>
      </c>
      <c r="IF625">
        <v>1.86602</v>
      </c>
      <c r="IG625">
        <v>1.866</v>
      </c>
      <c r="IH625">
        <v>1.86786</v>
      </c>
      <c r="II625">
        <v>1.87028</v>
      </c>
      <c r="IJ625">
        <v>1.86899</v>
      </c>
      <c r="IK625">
        <v>1.87043</v>
      </c>
      <c r="IL625">
        <v>0</v>
      </c>
      <c r="IM625">
        <v>0</v>
      </c>
      <c r="IN625">
        <v>0</v>
      </c>
      <c r="IO625">
        <v>0</v>
      </c>
      <c r="IP625" t="s">
        <v>443</v>
      </c>
      <c r="IQ625" t="s">
        <v>444</v>
      </c>
      <c r="IR625" t="s">
        <v>445</v>
      </c>
      <c r="IS625" t="s">
        <v>445</v>
      </c>
      <c r="IT625" t="s">
        <v>445</v>
      </c>
      <c r="IU625" t="s">
        <v>445</v>
      </c>
      <c r="IV625">
        <v>0</v>
      </c>
      <c r="IW625">
        <v>100</v>
      </c>
      <c r="IX625">
        <v>100</v>
      </c>
      <c r="IY625">
        <v>0.173</v>
      </c>
      <c r="IZ625">
        <v>0.1627</v>
      </c>
      <c r="JA625">
        <v>0.1520806729546384</v>
      </c>
      <c r="JB625">
        <v>0.0003178419753343253</v>
      </c>
      <c r="JC625">
        <v>-6.012475575984678E-07</v>
      </c>
      <c r="JD625">
        <v>7.594320938325871E-11</v>
      </c>
      <c r="JE625">
        <v>-0.06537213769188976</v>
      </c>
      <c r="JF625">
        <v>-0.002779077146552394</v>
      </c>
      <c r="JG625">
        <v>0.0007843295920201409</v>
      </c>
      <c r="JH625">
        <v>-1.211717912536145E-05</v>
      </c>
      <c r="JI625">
        <v>4</v>
      </c>
      <c r="JJ625">
        <v>2338</v>
      </c>
      <c r="JK625">
        <v>1</v>
      </c>
      <c r="JL625">
        <v>27</v>
      </c>
      <c r="JM625">
        <v>190192.6</v>
      </c>
      <c r="JN625">
        <v>190192.7</v>
      </c>
      <c r="JO625">
        <v>1.27686</v>
      </c>
      <c r="JP625">
        <v>2.2876</v>
      </c>
      <c r="JQ625">
        <v>1.39648</v>
      </c>
      <c r="JR625">
        <v>2.35229</v>
      </c>
      <c r="JS625">
        <v>1.49536</v>
      </c>
      <c r="JT625">
        <v>2.60132</v>
      </c>
      <c r="JU625">
        <v>36.9794</v>
      </c>
      <c r="JV625">
        <v>24.0612</v>
      </c>
      <c r="JW625">
        <v>18</v>
      </c>
      <c r="JX625">
        <v>492.337</v>
      </c>
      <c r="JY625">
        <v>443.798</v>
      </c>
      <c r="JZ625">
        <v>29.6821</v>
      </c>
      <c r="KA625">
        <v>29.3398</v>
      </c>
      <c r="KB625">
        <v>29.9999</v>
      </c>
      <c r="KC625">
        <v>29.2143</v>
      </c>
      <c r="KD625">
        <v>29.1452</v>
      </c>
      <c r="KE625">
        <v>25.6021</v>
      </c>
      <c r="KF625">
        <v>30.495</v>
      </c>
      <c r="KG625">
        <v>63.1139</v>
      </c>
      <c r="KH625">
        <v>29.7163</v>
      </c>
      <c r="KI625">
        <v>553.9829999999999</v>
      </c>
      <c r="KJ625">
        <v>19.904</v>
      </c>
      <c r="KK625">
        <v>100.868</v>
      </c>
      <c r="KL625">
        <v>100.445</v>
      </c>
    </row>
    <row r="626" spans="1:298">
      <c r="A626">
        <v>610</v>
      </c>
      <c r="B626">
        <v>1758658990</v>
      </c>
      <c r="C626">
        <v>17364</v>
      </c>
      <c r="D626" t="s">
        <v>1669</v>
      </c>
      <c r="E626" t="s">
        <v>1670</v>
      </c>
      <c r="F626">
        <v>5</v>
      </c>
      <c r="G626" t="s">
        <v>1412</v>
      </c>
      <c r="H626" t="s">
        <v>437</v>
      </c>
      <c r="I626" t="s">
        <v>438</v>
      </c>
      <c r="J626">
        <v>1758658982.5</v>
      </c>
      <c r="K626">
        <f>(L626)/1000</f>
        <v>0</v>
      </c>
      <c r="L626">
        <f>IF(DQ626, AO626, AI626)</f>
        <v>0</v>
      </c>
      <c r="M626">
        <f>IF(DQ626, AJ626, AH626)</f>
        <v>0</v>
      </c>
      <c r="N626">
        <f>DS626 - IF(AV626&gt;1, M626*DM626*100.0/(AX626), 0)</f>
        <v>0</v>
      </c>
      <c r="O626">
        <f>((U626-K626/2)*N626-M626)/(U626+K626/2)</f>
        <v>0</v>
      </c>
      <c r="P626">
        <f>O626*(DZ626+EA626)/1000.0</f>
        <v>0</v>
      </c>
      <c r="Q626">
        <f>(DS626 - IF(AV626&gt;1, M626*DM626*100.0/(AX626), 0))*(DZ626+EA626)/1000.0</f>
        <v>0</v>
      </c>
      <c r="R626">
        <f>2.0/((1/T626-1/S626)+SIGN(T626)*SQRT((1/T626-1/S626)*(1/T626-1/S626) + 4*DN626/((DN626+1)*(DN626+1))*(2*1/T626*1/S626-1/S626*1/S626)))</f>
        <v>0</v>
      </c>
      <c r="S626">
        <f>IF(LEFT(DO626,1)&lt;&gt;"0",IF(LEFT(DO626,1)="1",3.0,DP626),$D$5+$E$5*(EG626*DZ626/($K$5*1000))+$F$5*(EG626*DZ626/($K$5*1000))*MAX(MIN(DM626,$J$5),$I$5)*MAX(MIN(DM626,$J$5),$I$5)+$G$5*MAX(MIN(DM626,$J$5),$I$5)*(EG626*DZ626/($K$5*1000))+$H$5*(EG626*DZ626/($K$5*1000))*(EG626*DZ626/($K$5*1000)))</f>
        <v>0</v>
      </c>
      <c r="T626">
        <f>K626*(1000-(1000*0.61365*exp(17.502*X626/(240.97+X626))/(DZ626+EA626)+DU626)/2)/(1000*0.61365*exp(17.502*X626/(240.97+X626))/(DZ626+EA626)-DU626)</f>
        <v>0</v>
      </c>
      <c r="U626">
        <f>1/((DN626+1)/(R626/1.6)+1/(S626/1.37)) + DN626/((DN626+1)/(R626/1.6) + DN626/(S626/1.37))</f>
        <v>0</v>
      </c>
      <c r="V626">
        <f>(DI626*DL626)</f>
        <v>0</v>
      </c>
      <c r="W626">
        <f>(EB626+(V626+2*0.95*5.67E-8*(((EB626+$B$7)+273)^4-(EB626+273)^4)-44100*K626)/(1.84*29.3*S626+8*0.95*5.67E-8*(EB626+273)^3))</f>
        <v>0</v>
      </c>
      <c r="X626">
        <f>($C$7*EC626+$D$7*ED626+$E$7*W626)</f>
        <v>0</v>
      </c>
      <c r="Y626">
        <f>0.61365*exp(17.502*X626/(240.97+X626))</f>
        <v>0</v>
      </c>
      <c r="Z626">
        <f>(AA626/AB626*100)</f>
        <v>0</v>
      </c>
      <c r="AA626">
        <f>DU626*(DZ626+EA626)/1000</f>
        <v>0</v>
      </c>
      <c r="AB626">
        <f>0.61365*exp(17.502*EB626/(240.97+EB626))</f>
        <v>0</v>
      </c>
      <c r="AC626">
        <f>(Y626-DU626*(DZ626+EA626)/1000)</f>
        <v>0</v>
      </c>
      <c r="AD626">
        <f>(-K626*44100)</f>
        <v>0</v>
      </c>
      <c r="AE626">
        <f>2*29.3*S626*0.92*(EB626-X626)</f>
        <v>0</v>
      </c>
      <c r="AF626">
        <f>2*0.95*5.67E-8*(((EB626+$B$7)+273)^4-(X626+273)^4)</f>
        <v>0</v>
      </c>
      <c r="AG626">
        <f>V626+AF626+AD626+AE626</f>
        <v>0</v>
      </c>
      <c r="AH626">
        <f>DY626*AV626*(DT626-DS626*(1000-AV626*DV626)/(1000-AV626*DU626))/(100*DM626)</f>
        <v>0</v>
      </c>
      <c r="AI626">
        <f>1000*DY626*AV626*(DU626-DV626)/(100*DM626*(1000-AV626*DU626))</f>
        <v>0</v>
      </c>
      <c r="AJ626">
        <f>(AK626 - AL626 - DZ626*1E3/(8.314*(EB626+273.15)) * AN626/DY626 * AM626) * DY626/(100*DM626) * (1000 - DV626)/1000</f>
        <v>0</v>
      </c>
      <c r="AK626">
        <v>553.124264636702</v>
      </c>
      <c r="AL626">
        <v>514.5922242424243</v>
      </c>
      <c r="AM626">
        <v>3.297774646438576</v>
      </c>
      <c r="AN626">
        <v>64.96119101993769</v>
      </c>
      <c r="AO626">
        <f>(AQ626 - AP626 + DZ626*1E3/(8.314*(EB626+273.15)) * AS626/DY626 * AR626) * DY626/(100*DM626) * 1000/(1000 - AQ626)</f>
        <v>0</v>
      </c>
      <c r="AP626">
        <v>19.9247485309099</v>
      </c>
      <c r="AQ626">
        <v>24.90864727272728</v>
      </c>
      <c r="AR626">
        <v>-3.994025125918935E-05</v>
      </c>
      <c r="AS626">
        <v>107.1200567102836</v>
      </c>
      <c r="AT626">
        <v>0</v>
      </c>
      <c r="AU626">
        <v>0</v>
      </c>
      <c r="AV626">
        <f>IF(AT626*$H$13&gt;=AX626,1.0,(AX626/(AX626-AT626*$H$13)))</f>
        <v>0</v>
      </c>
      <c r="AW626">
        <f>(AV626-1)*100</f>
        <v>0</v>
      </c>
      <c r="AX626">
        <f>MAX(0,($B$13+$C$13*EG626)/(1+$D$13*EG626)*DZ626/(EB626+273)*$E$13)</f>
        <v>0</v>
      </c>
      <c r="AY626" t="s">
        <v>439</v>
      </c>
      <c r="AZ626" t="s">
        <v>439</v>
      </c>
      <c r="BA626">
        <v>0</v>
      </c>
      <c r="BB626">
        <v>0</v>
      </c>
      <c r="BC626">
        <f>1-BA626/BB626</f>
        <v>0</v>
      </c>
      <c r="BD626">
        <v>0</v>
      </c>
      <c r="BE626" t="s">
        <v>439</v>
      </c>
      <c r="BF626" t="s">
        <v>439</v>
      </c>
      <c r="BG626">
        <v>0</v>
      </c>
      <c r="BH626">
        <v>0</v>
      </c>
      <c r="BI626">
        <f>1-BG626/BH626</f>
        <v>0</v>
      </c>
      <c r="BJ626">
        <v>0.5</v>
      </c>
      <c r="BK626">
        <f>DJ626</f>
        <v>0</v>
      </c>
      <c r="BL626">
        <f>M626</f>
        <v>0</v>
      </c>
      <c r="BM626">
        <f>BI626*BJ626*BK626</f>
        <v>0</v>
      </c>
      <c r="BN626">
        <f>(BL626-BD626)/BK626</f>
        <v>0</v>
      </c>
      <c r="BO626">
        <f>(BB626-BH626)/BH626</f>
        <v>0</v>
      </c>
      <c r="BP626">
        <f>BA626/(BC626+BA626/BH626)</f>
        <v>0</v>
      </c>
      <c r="BQ626" t="s">
        <v>439</v>
      </c>
      <c r="BR626">
        <v>0</v>
      </c>
      <c r="BS626">
        <f>IF(BR626&lt;&gt;0, BR626, BP626)</f>
        <v>0</v>
      </c>
      <c r="BT626">
        <f>1-BS626/BH626</f>
        <v>0</v>
      </c>
      <c r="BU626">
        <f>(BH626-BG626)/(BH626-BS626)</f>
        <v>0</v>
      </c>
      <c r="BV626">
        <f>(BB626-BH626)/(BB626-BS626)</f>
        <v>0</v>
      </c>
      <c r="BW626">
        <f>(BH626-BG626)/(BH626-BA626)</f>
        <v>0</v>
      </c>
      <c r="BX626">
        <f>(BB626-BH626)/(BB626-BA626)</f>
        <v>0</v>
      </c>
      <c r="BY626">
        <f>(BU626*BS626/BG626)</f>
        <v>0</v>
      </c>
      <c r="BZ626">
        <f>(1-BY626)</f>
        <v>0</v>
      </c>
      <c r="DI626">
        <f>$B$11*EH626+$C$11*EI626+$F$11*ET626*(1-EW626)</f>
        <v>0</v>
      </c>
      <c r="DJ626">
        <f>DI626*DK626</f>
        <v>0</v>
      </c>
      <c r="DK626">
        <f>($B$11*$D$9+$C$11*$D$9+$F$11*((FG626+EY626)/MAX(FG626+EY626+FH626, 0.1)*$I$9+FH626/MAX(FG626+EY626+FH626, 0.1)*$J$9))/($B$11+$C$11+$F$11)</f>
        <v>0</v>
      </c>
      <c r="DL626">
        <f>($B$11*$K$9+$C$11*$K$9+$F$11*((FG626+EY626)/MAX(FG626+EY626+FH626, 0.1)*$P$9+FH626/MAX(FG626+EY626+FH626, 0.1)*$Q$9))/($B$11+$C$11+$F$11)</f>
        <v>0</v>
      </c>
      <c r="DM626">
        <v>5.36</v>
      </c>
      <c r="DN626">
        <v>0.5</v>
      </c>
      <c r="DO626" t="s">
        <v>440</v>
      </c>
      <c r="DP626">
        <v>2</v>
      </c>
      <c r="DQ626" t="b">
        <v>1</v>
      </c>
      <c r="DR626">
        <v>1758658982.5</v>
      </c>
      <c r="DS626">
        <v>479.410925925926</v>
      </c>
      <c r="DT626">
        <v>526.9872222222223</v>
      </c>
      <c r="DU626">
        <v>24.91821481481481</v>
      </c>
      <c r="DV626">
        <v>19.95182962962963</v>
      </c>
      <c r="DW626">
        <v>479.2363703703704</v>
      </c>
      <c r="DX626">
        <v>24.75556296296297</v>
      </c>
      <c r="DY626">
        <v>499.992</v>
      </c>
      <c r="DZ626">
        <v>90.36429999999999</v>
      </c>
      <c r="EA626">
        <v>0.03106768518518518</v>
      </c>
      <c r="EB626">
        <v>30.97224814814815</v>
      </c>
      <c r="EC626">
        <v>29.97043703703704</v>
      </c>
      <c r="ED626">
        <v>999.9000000000001</v>
      </c>
      <c r="EE626">
        <v>0</v>
      </c>
      <c r="EF626">
        <v>0</v>
      </c>
      <c r="EG626">
        <v>9997.382962962964</v>
      </c>
      <c r="EH626">
        <v>0</v>
      </c>
      <c r="EI626">
        <v>11.635</v>
      </c>
      <c r="EJ626">
        <v>-47.57617037037038</v>
      </c>
      <c r="EK626">
        <v>491.6622222222223</v>
      </c>
      <c r="EL626">
        <v>537.7152222222222</v>
      </c>
      <c r="EM626">
        <v>4.966385555555555</v>
      </c>
      <c r="EN626">
        <v>526.9872222222223</v>
      </c>
      <c r="EO626">
        <v>19.95182962962963</v>
      </c>
      <c r="EP626">
        <v>2.251718148148148</v>
      </c>
      <c r="EQ626">
        <v>1.802932962962963</v>
      </c>
      <c r="ER626">
        <v>19.3351</v>
      </c>
      <c r="ES626">
        <v>15.81225185185185</v>
      </c>
      <c r="ET626">
        <v>1999.971851851851</v>
      </c>
      <c r="EU626">
        <v>0.9800017777777776</v>
      </c>
      <c r="EV626">
        <v>0.01999841481481482</v>
      </c>
      <c r="EW626">
        <v>0</v>
      </c>
      <c r="EX626">
        <v>833.0364074074073</v>
      </c>
      <c r="EY626">
        <v>5.00097</v>
      </c>
      <c r="EZ626">
        <v>16734.49259259259</v>
      </c>
      <c r="FA626">
        <v>16707.32592592593</v>
      </c>
      <c r="FB626">
        <v>41.5</v>
      </c>
      <c r="FC626">
        <v>41.86566666666667</v>
      </c>
      <c r="FD626">
        <v>41.43699999999999</v>
      </c>
      <c r="FE626">
        <v>41.44166666666666</v>
      </c>
      <c r="FF626">
        <v>42.08066666666667</v>
      </c>
      <c r="FG626">
        <v>1955.071851851852</v>
      </c>
      <c r="FH626">
        <v>39.9</v>
      </c>
      <c r="FI626">
        <v>0</v>
      </c>
      <c r="FJ626">
        <v>1758658991.4</v>
      </c>
      <c r="FK626">
        <v>0</v>
      </c>
      <c r="FL626">
        <v>833.1405199999999</v>
      </c>
      <c r="FM626">
        <v>16.10492308418288</v>
      </c>
      <c r="FN626">
        <v>312.7230765253918</v>
      </c>
      <c r="FO626">
        <v>16736.324</v>
      </c>
      <c r="FP626">
        <v>15</v>
      </c>
      <c r="FQ626">
        <v>0</v>
      </c>
      <c r="FR626" t="s">
        <v>441</v>
      </c>
      <c r="FS626">
        <v>1747247426.5</v>
      </c>
      <c r="FT626">
        <v>1747247420.5</v>
      </c>
      <c r="FU626">
        <v>0</v>
      </c>
      <c r="FV626">
        <v>1.027</v>
      </c>
      <c r="FW626">
        <v>0.031</v>
      </c>
      <c r="FX626">
        <v>0.02</v>
      </c>
      <c r="FY626">
        <v>0.05</v>
      </c>
      <c r="FZ626">
        <v>420</v>
      </c>
      <c r="GA626">
        <v>16</v>
      </c>
      <c r="GB626">
        <v>0.01</v>
      </c>
      <c r="GC626">
        <v>0.1</v>
      </c>
      <c r="GD626">
        <v>-46.7847512195122</v>
      </c>
      <c r="GE626">
        <v>-13.43306550522653</v>
      </c>
      <c r="GF626">
        <v>1.333351559064408</v>
      </c>
      <c r="GG626">
        <v>0</v>
      </c>
      <c r="GH626">
        <v>832.278588235294</v>
      </c>
      <c r="GI626">
        <v>13.81265089862989</v>
      </c>
      <c r="GJ626">
        <v>1.39009540759421</v>
      </c>
      <c r="GK626">
        <v>-1</v>
      </c>
      <c r="GL626">
        <v>4.963905365853658</v>
      </c>
      <c r="GM626">
        <v>0.07460216027875925</v>
      </c>
      <c r="GN626">
        <v>0.01192218184679726</v>
      </c>
      <c r="GO626">
        <v>1</v>
      </c>
      <c r="GP626">
        <v>1</v>
      </c>
      <c r="GQ626">
        <v>2</v>
      </c>
      <c r="GR626" t="s">
        <v>442</v>
      </c>
      <c r="GS626">
        <v>3.13531</v>
      </c>
      <c r="GT626">
        <v>2.6914</v>
      </c>
      <c r="GU626">
        <v>0.107263</v>
      </c>
      <c r="GV626">
        <v>0.113536</v>
      </c>
      <c r="GW626">
        <v>0.108782</v>
      </c>
      <c r="GX626">
        <v>0.09193560000000001</v>
      </c>
      <c r="GY626">
        <v>28340</v>
      </c>
      <c r="GZ626">
        <v>28198.3</v>
      </c>
      <c r="HA626">
        <v>29514.6</v>
      </c>
      <c r="HB626">
        <v>29399.5</v>
      </c>
      <c r="HC626">
        <v>34750.8</v>
      </c>
      <c r="HD626">
        <v>35367.8</v>
      </c>
      <c r="HE626">
        <v>41530.8</v>
      </c>
      <c r="HF626">
        <v>41772.7</v>
      </c>
      <c r="HG626">
        <v>1.91895</v>
      </c>
      <c r="HH626">
        <v>1.85855</v>
      </c>
      <c r="HI626">
        <v>0.0815727</v>
      </c>
      <c r="HJ626">
        <v>0</v>
      </c>
      <c r="HK626">
        <v>28.6339</v>
      </c>
      <c r="HL626">
        <v>999.9</v>
      </c>
      <c r="HM626">
        <v>51.4</v>
      </c>
      <c r="HN626">
        <v>31.6</v>
      </c>
      <c r="HO626">
        <v>26.5515</v>
      </c>
      <c r="HP626">
        <v>62.0955</v>
      </c>
      <c r="HQ626">
        <v>25.6891</v>
      </c>
      <c r="HR626">
        <v>1</v>
      </c>
      <c r="HS626">
        <v>0.131085</v>
      </c>
      <c r="HT626">
        <v>-0.922018</v>
      </c>
      <c r="HU626">
        <v>20.3357</v>
      </c>
      <c r="HV626">
        <v>5.21444</v>
      </c>
      <c r="HW626">
        <v>12.0123</v>
      </c>
      <c r="HX626">
        <v>4.98845</v>
      </c>
      <c r="HY626">
        <v>3.28775</v>
      </c>
      <c r="HZ626">
        <v>9999</v>
      </c>
      <c r="IA626">
        <v>9999</v>
      </c>
      <c r="IB626">
        <v>9999</v>
      </c>
      <c r="IC626">
        <v>999.9</v>
      </c>
      <c r="ID626">
        <v>1.86763</v>
      </c>
      <c r="IE626">
        <v>1.86674</v>
      </c>
      <c r="IF626">
        <v>1.86604</v>
      </c>
      <c r="IG626">
        <v>1.86602</v>
      </c>
      <c r="IH626">
        <v>1.86786</v>
      </c>
      <c r="II626">
        <v>1.87029</v>
      </c>
      <c r="IJ626">
        <v>1.86897</v>
      </c>
      <c r="IK626">
        <v>1.87042</v>
      </c>
      <c r="IL626">
        <v>0</v>
      </c>
      <c r="IM626">
        <v>0</v>
      </c>
      <c r="IN626">
        <v>0</v>
      </c>
      <c r="IO626">
        <v>0</v>
      </c>
      <c r="IP626" t="s">
        <v>443</v>
      </c>
      <c r="IQ626" t="s">
        <v>444</v>
      </c>
      <c r="IR626" t="s">
        <v>445</v>
      </c>
      <c r="IS626" t="s">
        <v>445</v>
      </c>
      <c r="IT626" t="s">
        <v>445</v>
      </c>
      <c r="IU626" t="s">
        <v>445</v>
      </c>
      <c r="IV626">
        <v>0</v>
      </c>
      <c r="IW626">
        <v>100</v>
      </c>
      <c r="IX626">
        <v>100</v>
      </c>
      <c r="IY626">
        <v>0.169</v>
      </c>
      <c r="IZ626">
        <v>0.1625</v>
      </c>
      <c r="JA626">
        <v>0.1520806729546384</v>
      </c>
      <c r="JB626">
        <v>0.0003178419753343253</v>
      </c>
      <c r="JC626">
        <v>-6.012475575984678E-07</v>
      </c>
      <c r="JD626">
        <v>7.594320938325871E-11</v>
      </c>
      <c r="JE626">
        <v>-0.06537213769188976</v>
      </c>
      <c r="JF626">
        <v>-0.002779077146552394</v>
      </c>
      <c r="JG626">
        <v>0.0007843295920201409</v>
      </c>
      <c r="JH626">
        <v>-1.211717912536145E-05</v>
      </c>
      <c r="JI626">
        <v>4</v>
      </c>
      <c r="JJ626">
        <v>2338</v>
      </c>
      <c r="JK626">
        <v>1</v>
      </c>
      <c r="JL626">
        <v>27</v>
      </c>
      <c r="JM626">
        <v>190192.7</v>
      </c>
      <c r="JN626">
        <v>190192.8</v>
      </c>
      <c r="JO626">
        <v>1.30981</v>
      </c>
      <c r="JP626">
        <v>2.27783</v>
      </c>
      <c r="JQ626">
        <v>1.39771</v>
      </c>
      <c r="JR626">
        <v>2.35107</v>
      </c>
      <c r="JS626">
        <v>1.49536</v>
      </c>
      <c r="JT626">
        <v>2.70142</v>
      </c>
      <c r="JU626">
        <v>36.9794</v>
      </c>
      <c r="JV626">
        <v>24.07</v>
      </c>
      <c r="JW626">
        <v>18</v>
      </c>
      <c r="JX626">
        <v>492.058</v>
      </c>
      <c r="JY626">
        <v>443.868</v>
      </c>
      <c r="JZ626">
        <v>29.713</v>
      </c>
      <c r="KA626">
        <v>29.336</v>
      </c>
      <c r="KB626">
        <v>29.9998</v>
      </c>
      <c r="KC626">
        <v>29.2112</v>
      </c>
      <c r="KD626">
        <v>29.1422</v>
      </c>
      <c r="KE626">
        <v>26.2594</v>
      </c>
      <c r="KF626">
        <v>30.495</v>
      </c>
      <c r="KG626">
        <v>63.1139</v>
      </c>
      <c r="KH626">
        <v>29.7346</v>
      </c>
      <c r="KI626">
        <v>574.026</v>
      </c>
      <c r="KJ626">
        <v>19.9101</v>
      </c>
      <c r="KK626">
        <v>100.869</v>
      </c>
      <c r="KL626">
        <v>100.445</v>
      </c>
    </row>
    <row r="627" spans="1:298">
      <c r="A627">
        <v>611</v>
      </c>
      <c r="B627">
        <v>1758658995</v>
      </c>
      <c r="C627">
        <v>17369</v>
      </c>
      <c r="D627" t="s">
        <v>1671</v>
      </c>
      <c r="E627" t="s">
        <v>1672</v>
      </c>
      <c r="F627">
        <v>5</v>
      </c>
      <c r="G627" t="s">
        <v>1412</v>
      </c>
      <c r="H627" t="s">
        <v>437</v>
      </c>
      <c r="I627" t="s">
        <v>438</v>
      </c>
      <c r="J627">
        <v>1758658987.214286</v>
      </c>
      <c r="K627">
        <f>(L627)/1000</f>
        <v>0</v>
      </c>
      <c r="L627">
        <f>IF(DQ627, AO627, AI627)</f>
        <v>0</v>
      </c>
      <c r="M627">
        <f>IF(DQ627, AJ627, AH627)</f>
        <v>0</v>
      </c>
      <c r="N627">
        <f>DS627 - IF(AV627&gt;1, M627*DM627*100.0/(AX627), 0)</f>
        <v>0</v>
      </c>
      <c r="O627">
        <f>((U627-K627/2)*N627-M627)/(U627+K627/2)</f>
        <v>0</v>
      </c>
      <c r="P627">
        <f>O627*(DZ627+EA627)/1000.0</f>
        <v>0</v>
      </c>
      <c r="Q627">
        <f>(DS627 - IF(AV627&gt;1, M627*DM627*100.0/(AX627), 0))*(DZ627+EA627)/1000.0</f>
        <v>0</v>
      </c>
      <c r="R627">
        <f>2.0/((1/T627-1/S627)+SIGN(T627)*SQRT((1/T627-1/S627)*(1/T627-1/S627) + 4*DN627/((DN627+1)*(DN627+1))*(2*1/T627*1/S627-1/S627*1/S627)))</f>
        <v>0</v>
      </c>
      <c r="S627">
        <f>IF(LEFT(DO627,1)&lt;&gt;"0",IF(LEFT(DO627,1)="1",3.0,DP627),$D$5+$E$5*(EG627*DZ627/($K$5*1000))+$F$5*(EG627*DZ627/($K$5*1000))*MAX(MIN(DM627,$J$5),$I$5)*MAX(MIN(DM627,$J$5),$I$5)+$G$5*MAX(MIN(DM627,$J$5),$I$5)*(EG627*DZ627/($K$5*1000))+$H$5*(EG627*DZ627/($K$5*1000))*(EG627*DZ627/($K$5*1000)))</f>
        <v>0</v>
      </c>
      <c r="T627">
        <f>K627*(1000-(1000*0.61365*exp(17.502*X627/(240.97+X627))/(DZ627+EA627)+DU627)/2)/(1000*0.61365*exp(17.502*X627/(240.97+X627))/(DZ627+EA627)-DU627)</f>
        <v>0</v>
      </c>
      <c r="U627">
        <f>1/((DN627+1)/(R627/1.6)+1/(S627/1.37)) + DN627/((DN627+1)/(R627/1.6) + DN627/(S627/1.37))</f>
        <v>0</v>
      </c>
      <c r="V627">
        <f>(DI627*DL627)</f>
        <v>0</v>
      </c>
      <c r="W627">
        <f>(EB627+(V627+2*0.95*5.67E-8*(((EB627+$B$7)+273)^4-(EB627+273)^4)-44100*K627)/(1.84*29.3*S627+8*0.95*5.67E-8*(EB627+273)^3))</f>
        <v>0</v>
      </c>
      <c r="X627">
        <f>($C$7*EC627+$D$7*ED627+$E$7*W627)</f>
        <v>0</v>
      </c>
      <c r="Y627">
        <f>0.61365*exp(17.502*X627/(240.97+X627))</f>
        <v>0</v>
      </c>
      <c r="Z627">
        <f>(AA627/AB627*100)</f>
        <v>0</v>
      </c>
      <c r="AA627">
        <f>DU627*(DZ627+EA627)/1000</f>
        <v>0</v>
      </c>
      <c r="AB627">
        <f>0.61365*exp(17.502*EB627/(240.97+EB627))</f>
        <v>0</v>
      </c>
      <c r="AC627">
        <f>(Y627-DU627*(DZ627+EA627)/1000)</f>
        <v>0</v>
      </c>
      <c r="AD627">
        <f>(-K627*44100)</f>
        <v>0</v>
      </c>
      <c r="AE627">
        <f>2*29.3*S627*0.92*(EB627-X627)</f>
        <v>0</v>
      </c>
      <c r="AF627">
        <f>2*0.95*5.67E-8*(((EB627+$B$7)+273)^4-(X627+273)^4)</f>
        <v>0</v>
      </c>
      <c r="AG627">
        <f>V627+AF627+AD627+AE627</f>
        <v>0</v>
      </c>
      <c r="AH627">
        <f>DY627*AV627*(DT627-DS627*(1000-AV627*DV627)/(1000-AV627*DU627))/(100*DM627)</f>
        <v>0</v>
      </c>
      <c r="AI627">
        <f>1000*DY627*AV627*(DU627-DV627)/(100*DM627*(1000-AV627*DU627))</f>
        <v>0</v>
      </c>
      <c r="AJ627">
        <f>(AK627 - AL627 - DZ627*1E3/(8.314*(EB627+273.15)) * AN627/DY627 * AM627) * DY627/(100*DM627) * (1000 - DV627)/1000</f>
        <v>0</v>
      </c>
      <c r="AK627">
        <v>569.739630649337</v>
      </c>
      <c r="AL627">
        <v>530.8315999999998</v>
      </c>
      <c r="AM627">
        <v>3.24350900683247</v>
      </c>
      <c r="AN627">
        <v>64.96119101993769</v>
      </c>
      <c r="AO627">
        <f>(AQ627 - AP627 + DZ627*1E3/(8.314*(EB627+273.15)) * AS627/DY627 * AR627) * DY627/(100*DM627) * 1000/(1000 - AQ627)</f>
        <v>0</v>
      </c>
      <c r="AP627">
        <v>19.92252490913855</v>
      </c>
      <c r="AQ627">
        <v>24.90054242424241</v>
      </c>
      <c r="AR627">
        <v>-1.740000352702988E-05</v>
      </c>
      <c r="AS627">
        <v>107.1200567102836</v>
      </c>
      <c r="AT627">
        <v>0</v>
      </c>
      <c r="AU627">
        <v>0</v>
      </c>
      <c r="AV627">
        <f>IF(AT627*$H$13&gt;=AX627,1.0,(AX627/(AX627-AT627*$H$13)))</f>
        <v>0</v>
      </c>
      <c r="AW627">
        <f>(AV627-1)*100</f>
        <v>0</v>
      </c>
      <c r="AX627">
        <f>MAX(0,($B$13+$C$13*EG627)/(1+$D$13*EG627)*DZ627/(EB627+273)*$E$13)</f>
        <v>0</v>
      </c>
      <c r="AY627" t="s">
        <v>439</v>
      </c>
      <c r="AZ627" t="s">
        <v>439</v>
      </c>
      <c r="BA627">
        <v>0</v>
      </c>
      <c r="BB627">
        <v>0</v>
      </c>
      <c r="BC627">
        <f>1-BA627/BB627</f>
        <v>0</v>
      </c>
      <c r="BD627">
        <v>0</v>
      </c>
      <c r="BE627" t="s">
        <v>439</v>
      </c>
      <c r="BF627" t="s">
        <v>439</v>
      </c>
      <c r="BG627">
        <v>0</v>
      </c>
      <c r="BH627">
        <v>0</v>
      </c>
      <c r="BI627">
        <f>1-BG627/BH627</f>
        <v>0</v>
      </c>
      <c r="BJ627">
        <v>0.5</v>
      </c>
      <c r="BK627">
        <f>DJ627</f>
        <v>0</v>
      </c>
      <c r="BL627">
        <f>M627</f>
        <v>0</v>
      </c>
      <c r="BM627">
        <f>BI627*BJ627*BK627</f>
        <v>0</v>
      </c>
      <c r="BN627">
        <f>(BL627-BD627)/BK627</f>
        <v>0</v>
      </c>
      <c r="BO627">
        <f>(BB627-BH627)/BH627</f>
        <v>0</v>
      </c>
      <c r="BP627">
        <f>BA627/(BC627+BA627/BH627)</f>
        <v>0</v>
      </c>
      <c r="BQ627" t="s">
        <v>439</v>
      </c>
      <c r="BR627">
        <v>0</v>
      </c>
      <c r="BS627">
        <f>IF(BR627&lt;&gt;0, BR627, BP627)</f>
        <v>0</v>
      </c>
      <c r="BT627">
        <f>1-BS627/BH627</f>
        <v>0</v>
      </c>
      <c r="BU627">
        <f>(BH627-BG627)/(BH627-BS627)</f>
        <v>0</v>
      </c>
      <c r="BV627">
        <f>(BB627-BH627)/(BB627-BS627)</f>
        <v>0</v>
      </c>
      <c r="BW627">
        <f>(BH627-BG627)/(BH627-BA627)</f>
        <v>0</v>
      </c>
      <c r="BX627">
        <f>(BB627-BH627)/(BB627-BA627)</f>
        <v>0</v>
      </c>
      <c r="BY627">
        <f>(BU627*BS627/BG627)</f>
        <v>0</v>
      </c>
      <c r="BZ627">
        <f>(1-BY627)</f>
        <v>0</v>
      </c>
      <c r="DI627">
        <f>$B$11*EH627+$C$11*EI627+$F$11*ET627*(1-EW627)</f>
        <v>0</v>
      </c>
      <c r="DJ627">
        <f>DI627*DK627</f>
        <v>0</v>
      </c>
      <c r="DK627">
        <f>($B$11*$D$9+$C$11*$D$9+$F$11*((FG627+EY627)/MAX(FG627+EY627+FH627, 0.1)*$I$9+FH627/MAX(FG627+EY627+FH627, 0.1)*$J$9))/($B$11+$C$11+$F$11)</f>
        <v>0</v>
      </c>
      <c r="DL627">
        <f>($B$11*$K$9+$C$11*$K$9+$F$11*((FG627+EY627)/MAX(FG627+EY627+FH627, 0.1)*$P$9+FH627/MAX(FG627+EY627+FH627, 0.1)*$Q$9))/($B$11+$C$11+$F$11)</f>
        <v>0</v>
      </c>
      <c r="DM627">
        <v>5.36</v>
      </c>
      <c r="DN627">
        <v>0.5</v>
      </c>
      <c r="DO627" t="s">
        <v>440</v>
      </c>
      <c r="DP627">
        <v>2</v>
      </c>
      <c r="DQ627" t="b">
        <v>1</v>
      </c>
      <c r="DR627">
        <v>1758658987.214286</v>
      </c>
      <c r="DS627">
        <v>494.4159642857143</v>
      </c>
      <c r="DT627">
        <v>542.7643571428572</v>
      </c>
      <c r="DU627">
        <v>24.91231785714286</v>
      </c>
      <c r="DV627">
        <v>19.93846428571428</v>
      </c>
      <c r="DW627">
        <v>494.2445714285715</v>
      </c>
      <c r="DX627">
        <v>24.74974285714286</v>
      </c>
      <c r="DY627">
        <v>499.9911785714286</v>
      </c>
      <c r="DZ627">
        <v>90.36469642857142</v>
      </c>
      <c r="EA627">
        <v>0.03110764642857143</v>
      </c>
      <c r="EB627">
        <v>30.97048928571429</v>
      </c>
      <c r="EC627">
        <v>29.96808928571429</v>
      </c>
      <c r="ED627">
        <v>999.9000000000002</v>
      </c>
      <c r="EE627">
        <v>0</v>
      </c>
      <c r="EF627">
        <v>0</v>
      </c>
      <c r="EG627">
        <v>10001.58714285714</v>
      </c>
      <c r="EH627">
        <v>0</v>
      </c>
      <c r="EI627">
        <v>11.64131071428571</v>
      </c>
      <c r="EJ627">
        <v>-48.34836785714285</v>
      </c>
      <c r="EK627">
        <v>507.0476071428571</v>
      </c>
      <c r="EL627">
        <v>553.8061071428572</v>
      </c>
      <c r="EM627">
        <v>4.97385642857143</v>
      </c>
      <c r="EN627">
        <v>542.7643571428572</v>
      </c>
      <c r="EO627">
        <v>19.93846428571428</v>
      </c>
      <c r="EP627">
        <v>2.251195357142857</v>
      </c>
      <c r="EQ627">
        <v>1.801733571428571</v>
      </c>
      <c r="ER627">
        <v>19.33137142857143</v>
      </c>
      <c r="ES627">
        <v>15.80184285714286</v>
      </c>
      <c r="ET627">
        <v>1999.965714285714</v>
      </c>
      <c r="EU627">
        <v>0.9800016071428572</v>
      </c>
      <c r="EV627">
        <v>0.01999858571428572</v>
      </c>
      <c r="EW627">
        <v>0</v>
      </c>
      <c r="EX627">
        <v>834.4521428571428</v>
      </c>
      <c r="EY627">
        <v>5.00097</v>
      </c>
      <c r="EZ627">
        <v>16761.35357142857</v>
      </c>
      <c r="FA627">
        <v>16707.275</v>
      </c>
      <c r="FB627">
        <v>41.5</v>
      </c>
      <c r="FC627">
        <v>41.86825</v>
      </c>
      <c r="FD627">
        <v>41.43699999999999</v>
      </c>
      <c r="FE627">
        <v>41.43699999999999</v>
      </c>
      <c r="FF627">
        <v>42.07999999999999</v>
      </c>
      <c r="FG627">
        <v>1955.065714285714</v>
      </c>
      <c r="FH627">
        <v>39.9</v>
      </c>
      <c r="FI627">
        <v>0</v>
      </c>
      <c r="FJ627">
        <v>1758658996.2</v>
      </c>
      <c r="FK627">
        <v>0</v>
      </c>
      <c r="FL627">
        <v>834.60628</v>
      </c>
      <c r="FM627">
        <v>19.69400002904508</v>
      </c>
      <c r="FN627">
        <v>367.4307692326112</v>
      </c>
      <c r="FO627">
        <v>16763.672</v>
      </c>
      <c r="FP627">
        <v>15</v>
      </c>
      <c r="FQ627">
        <v>0</v>
      </c>
      <c r="FR627" t="s">
        <v>441</v>
      </c>
      <c r="FS627">
        <v>1747247426.5</v>
      </c>
      <c r="FT627">
        <v>1747247420.5</v>
      </c>
      <c r="FU627">
        <v>0</v>
      </c>
      <c r="FV627">
        <v>1.027</v>
      </c>
      <c r="FW627">
        <v>0.031</v>
      </c>
      <c r="FX627">
        <v>0.02</v>
      </c>
      <c r="FY627">
        <v>0.05</v>
      </c>
      <c r="FZ627">
        <v>420</v>
      </c>
      <c r="GA627">
        <v>16</v>
      </c>
      <c r="GB627">
        <v>0.01</v>
      </c>
      <c r="GC627">
        <v>0.1</v>
      </c>
      <c r="GD627">
        <v>-47.90401</v>
      </c>
      <c r="GE627">
        <v>-10.22045178236377</v>
      </c>
      <c r="GF627">
        <v>1.000384225635331</v>
      </c>
      <c r="GG627">
        <v>0</v>
      </c>
      <c r="GH627">
        <v>833.6374705882353</v>
      </c>
      <c r="GI627">
        <v>17.54774639164481</v>
      </c>
      <c r="GJ627">
        <v>1.7486721220147</v>
      </c>
      <c r="GK627">
        <v>-1</v>
      </c>
      <c r="GL627">
        <v>4.96944025</v>
      </c>
      <c r="GM627">
        <v>0.119543076923076</v>
      </c>
      <c r="GN627">
        <v>0.01379563671736468</v>
      </c>
      <c r="GO627">
        <v>0</v>
      </c>
      <c r="GP627">
        <v>0</v>
      </c>
      <c r="GQ627">
        <v>2</v>
      </c>
      <c r="GR627" t="s">
        <v>482</v>
      </c>
      <c r="GS627">
        <v>3.13545</v>
      </c>
      <c r="GT627">
        <v>2.69172</v>
      </c>
      <c r="GU627">
        <v>0.109712</v>
      </c>
      <c r="GV627">
        <v>0.116033</v>
      </c>
      <c r="GW627">
        <v>0.10876</v>
      </c>
      <c r="GX627">
        <v>0.09193759999999999</v>
      </c>
      <c r="GY627">
        <v>28262.1</v>
      </c>
      <c r="GZ627">
        <v>28119.3</v>
      </c>
      <c r="HA627">
        <v>29514.4</v>
      </c>
      <c r="HB627">
        <v>29400</v>
      </c>
      <c r="HC627">
        <v>34751.6</v>
      </c>
      <c r="HD627">
        <v>35368.4</v>
      </c>
      <c r="HE627">
        <v>41530.6</v>
      </c>
      <c r="HF627">
        <v>41773.4</v>
      </c>
      <c r="HG627">
        <v>1.91938</v>
      </c>
      <c r="HH627">
        <v>1.85868</v>
      </c>
      <c r="HI627">
        <v>0.0821128</v>
      </c>
      <c r="HJ627">
        <v>0</v>
      </c>
      <c r="HK627">
        <v>28.6338</v>
      </c>
      <c r="HL627">
        <v>999.9</v>
      </c>
      <c r="HM627">
        <v>51.4</v>
      </c>
      <c r="HN627">
        <v>31.6</v>
      </c>
      <c r="HO627">
        <v>26.5542</v>
      </c>
      <c r="HP627">
        <v>61.8655</v>
      </c>
      <c r="HQ627">
        <v>25.7812</v>
      </c>
      <c r="HR627">
        <v>1</v>
      </c>
      <c r="HS627">
        <v>0.131067</v>
      </c>
      <c r="HT627">
        <v>-0.930964</v>
      </c>
      <c r="HU627">
        <v>20.3358</v>
      </c>
      <c r="HV627">
        <v>5.21549</v>
      </c>
      <c r="HW627">
        <v>12.0126</v>
      </c>
      <c r="HX627">
        <v>4.9886</v>
      </c>
      <c r="HY627">
        <v>3.28765</v>
      </c>
      <c r="HZ627">
        <v>9999</v>
      </c>
      <c r="IA627">
        <v>9999</v>
      </c>
      <c r="IB627">
        <v>9999</v>
      </c>
      <c r="IC627">
        <v>999.9</v>
      </c>
      <c r="ID627">
        <v>1.86765</v>
      </c>
      <c r="IE627">
        <v>1.86675</v>
      </c>
      <c r="IF627">
        <v>1.86603</v>
      </c>
      <c r="IG627">
        <v>1.86601</v>
      </c>
      <c r="IH627">
        <v>1.86785</v>
      </c>
      <c r="II627">
        <v>1.87027</v>
      </c>
      <c r="IJ627">
        <v>1.86897</v>
      </c>
      <c r="IK627">
        <v>1.87042</v>
      </c>
      <c r="IL627">
        <v>0</v>
      </c>
      <c r="IM627">
        <v>0</v>
      </c>
      <c r="IN627">
        <v>0</v>
      </c>
      <c r="IO627">
        <v>0</v>
      </c>
      <c r="IP627" t="s">
        <v>443</v>
      </c>
      <c r="IQ627" t="s">
        <v>444</v>
      </c>
      <c r="IR627" t="s">
        <v>445</v>
      </c>
      <c r="IS627" t="s">
        <v>445</v>
      </c>
      <c r="IT627" t="s">
        <v>445</v>
      </c>
      <c r="IU627" t="s">
        <v>445</v>
      </c>
      <c r="IV627">
        <v>0</v>
      </c>
      <c r="IW627">
        <v>100</v>
      </c>
      <c r="IX627">
        <v>100</v>
      </c>
      <c r="IY627">
        <v>0.166</v>
      </c>
      <c r="IZ627">
        <v>0.1625</v>
      </c>
      <c r="JA627">
        <v>0.1520806729546384</v>
      </c>
      <c r="JB627">
        <v>0.0003178419753343253</v>
      </c>
      <c r="JC627">
        <v>-6.012475575984678E-07</v>
      </c>
      <c r="JD627">
        <v>7.594320938325871E-11</v>
      </c>
      <c r="JE627">
        <v>-0.06537213769188976</v>
      </c>
      <c r="JF627">
        <v>-0.002779077146552394</v>
      </c>
      <c r="JG627">
        <v>0.0007843295920201409</v>
      </c>
      <c r="JH627">
        <v>-1.211717912536145E-05</v>
      </c>
      <c r="JI627">
        <v>4</v>
      </c>
      <c r="JJ627">
        <v>2338</v>
      </c>
      <c r="JK627">
        <v>1</v>
      </c>
      <c r="JL627">
        <v>27</v>
      </c>
      <c r="JM627">
        <v>190192.8</v>
      </c>
      <c r="JN627">
        <v>190192.9</v>
      </c>
      <c r="JO627">
        <v>1.33911</v>
      </c>
      <c r="JP627">
        <v>2.27905</v>
      </c>
      <c r="JQ627">
        <v>1.39648</v>
      </c>
      <c r="JR627">
        <v>2.34985</v>
      </c>
      <c r="JS627">
        <v>1.49536</v>
      </c>
      <c r="JT627">
        <v>2.55249</v>
      </c>
      <c r="JU627">
        <v>36.9794</v>
      </c>
      <c r="JV627">
        <v>24.07</v>
      </c>
      <c r="JW627">
        <v>18</v>
      </c>
      <c r="JX627">
        <v>492.304</v>
      </c>
      <c r="JY627">
        <v>443.922</v>
      </c>
      <c r="JZ627">
        <v>29.7369</v>
      </c>
      <c r="KA627">
        <v>29.3329</v>
      </c>
      <c r="KB627">
        <v>29.9999</v>
      </c>
      <c r="KC627">
        <v>29.2081</v>
      </c>
      <c r="KD627">
        <v>29.139</v>
      </c>
      <c r="KE627">
        <v>26.8475</v>
      </c>
      <c r="KF627">
        <v>30.495</v>
      </c>
      <c r="KG627">
        <v>63.1139</v>
      </c>
      <c r="KH627">
        <v>29.7599</v>
      </c>
      <c r="KI627">
        <v>587.45</v>
      </c>
      <c r="KJ627">
        <v>19.9138</v>
      </c>
      <c r="KK627">
        <v>100.869</v>
      </c>
      <c r="KL627">
        <v>100.447</v>
      </c>
    </row>
    <row r="628" spans="1:298">
      <c r="A628">
        <v>612</v>
      </c>
      <c r="B628">
        <v>1758659000</v>
      </c>
      <c r="C628">
        <v>17374</v>
      </c>
      <c r="D628" t="s">
        <v>1673</v>
      </c>
      <c r="E628" t="s">
        <v>1674</v>
      </c>
      <c r="F628">
        <v>5</v>
      </c>
      <c r="G628" t="s">
        <v>1412</v>
      </c>
      <c r="H628" t="s">
        <v>437</v>
      </c>
      <c r="I628" t="s">
        <v>438</v>
      </c>
      <c r="J628">
        <v>1758658992.5</v>
      </c>
      <c r="K628">
        <f>(L628)/1000</f>
        <v>0</v>
      </c>
      <c r="L628">
        <f>IF(DQ628, AO628, AI628)</f>
        <v>0</v>
      </c>
      <c r="M628">
        <f>IF(DQ628, AJ628, AH628)</f>
        <v>0</v>
      </c>
      <c r="N628">
        <f>DS628 - IF(AV628&gt;1, M628*DM628*100.0/(AX628), 0)</f>
        <v>0</v>
      </c>
      <c r="O628">
        <f>((U628-K628/2)*N628-M628)/(U628+K628/2)</f>
        <v>0</v>
      </c>
      <c r="P628">
        <f>O628*(DZ628+EA628)/1000.0</f>
        <v>0</v>
      </c>
      <c r="Q628">
        <f>(DS628 - IF(AV628&gt;1, M628*DM628*100.0/(AX628), 0))*(DZ628+EA628)/1000.0</f>
        <v>0</v>
      </c>
      <c r="R628">
        <f>2.0/((1/T628-1/S628)+SIGN(T628)*SQRT((1/T628-1/S628)*(1/T628-1/S628) + 4*DN628/((DN628+1)*(DN628+1))*(2*1/T628*1/S628-1/S628*1/S628)))</f>
        <v>0</v>
      </c>
      <c r="S628">
        <f>IF(LEFT(DO628,1)&lt;&gt;"0",IF(LEFT(DO628,1)="1",3.0,DP628),$D$5+$E$5*(EG628*DZ628/($K$5*1000))+$F$5*(EG628*DZ628/($K$5*1000))*MAX(MIN(DM628,$J$5),$I$5)*MAX(MIN(DM628,$J$5),$I$5)+$G$5*MAX(MIN(DM628,$J$5),$I$5)*(EG628*DZ628/($K$5*1000))+$H$5*(EG628*DZ628/($K$5*1000))*(EG628*DZ628/($K$5*1000)))</f>
        <v>0</v>
      </c>
      <c r="T628">
        <f>K628*(1000-(1000*0.61365*exp(17.502*X628/(240.97+X628))/(DZ628+EA628)+DU628)/2)/(1000*0.61365*exp(17.502*X628/(240.97+X628))/(DZ628+EA628)-DU628)</f>
        <v>0</v>
      </c>
      <c r="U628">
        <f>1/((DN628+1)/(R628/1.6)+1/(S628/1.37)) + DN628/((DN628+1)/(R628/1.6) + DN628/(S628/1.37))</f>
        <v>0</v>
      </c>
      <c r="V628">
        <f>(DI628*DL628)</f>
        <v>0</v>
      </c>
      <c r="W628">
        <f>(EB628+(V628+2*0.95*5.67E-8*(((EB628+$B$7)+273)^4-(EB628+273)^4)-44100*K628)/(1.84*29.3*S628+8*0.95*5.67E-8*(EB628+273)^3))</f>
        <v>0</v>
      </c>
      <c r="X628">
        <f>($C$7*EC628+$D$7*ED628+$E$7*W628)</f>
        <v>0</v>
      </c>
      <c r="Y628">
        <f>0.61365*exp(17.502*X628/(240.97+X628))</f>
        <v>0</v>
      </c>
      <c r="Z628">
        <f>(AA628/AB628*100)</f>
        <v>0</v>
      </c>
      <c r="AA628">
        <f>DU628*(DZ628+EA628)/1000</f>
        <v>0</v>
      </c>
      <c r="AB628">
        <f>0.61365*exp(17.502*EB628/(240.97+EB628))</f>
        <v>0</v>
      </c>
      <c r="AC628">
        <f>(Y628-DU628*(DZ628+EA628)/1000)</f>
        <v>0</v>
      </c>
      <c r="AD628">
        <f>(-K628*44100)</f>
        <v>0</v>
      </c>
      <c r="AE628">
        <f>2*29.3*S628*0.92*(EB628-X628)</f>
        <v>0</v>
      </c>
      <c r="AF628">
        <f>2*0.95*5.67E-8*(((EB628+$B$7)+273)^4-(X628+273)^4)</f>
        <v>0</v>
      </c>
      <c r="AG628">
        <f>V628+AF628+AD628+AE628</f>
        <v>0</v>
      </c>
      <c r="AH628">
        <f>DY628*AV628*(DT628-DS628*(1000-AV628*DV628)/(1000-AV628*DU628))/(100*DM628)</f>
        <v>0</v>
      </c>
      <c r="AI628">
        <f>1000*DY628*AV628*(DU628-DV628)/(100*DM628*(1000-AV628*DU628))</f>
        <v>0</v>
      </c>
      <c r="AJ628">
        <f>(AK628 - AL628 - DZ628*1E3/(8.314*(EB628+273.15)) * AN628/DY628 * AM628) * DY628/(100*DM628) * (1000 - DV628)/1000</f>
        <v>0</v>
      </c>
      <c r="AK628">
        <v>587.2732994950817</v>
      </c>
      <c r="AL628">
        <v>547.3781757575758</v>
      </c>
      <c r="AM628">
        <v>3.321580566057617</v>
      </c>
      <c r="AN628">
        <v>64.96119101993769</v>
      </c>
      <c r="AO628">
        <f>(AQ628 - AP628 + DZ628*1E3/(8.314*(EB628+273.15)) * AS628/DY628 * AR628) * DY628/(100*DM628) * 1000/(1000 - AQ628)</f>
        <v>0</v>
      </c>
      <c r="AP628">
        <v>19.92304113379555</v>
      </c>
      <c r="AQ628">
        <v>24.89593333333333</v>
      </c>
      <c r="AR628">
        <v>-1.179694051905293E-05</v>
      </c>
      <c r="AS628">
        <v>107.1200567102836</v>
      </c>
      <c r="AT628">
        <v>0</v>
      </c>
      <c r="AU628">
        <v>0</v>
      </c>
      <c r="AV628">
        <f>IF(AT628*$H$13&gt;=AX628,1.0,(AX628/(AX628-AT628*$H$13)))</f>
        <v>0</v>
      </c>
      <c r="AW628">
        <f>(AV628-1)*100</f>
        <v>0</v>
      </c>
      <c r="AX628">
        <f>MAX(0,($B$13+$C$13*EG628)/(1+$D$13*EG628)*DZ628/(EB628+273)*$E$13)</f>
        <v>0</v>
      </c>
      <c r="AY628" t="s">
        <v>439</v>
      </c>
      <c r="AZ628" t="s">
        <v>439</v>
      </c>
      <c r="BA628">
        <v>0</v>
      </c>
      <c r="BB628">
        <v>0</v>
      </c>
      <c r="BC628">
        <f>1-BA628/BB628</f>
        <v>0</v>
      </c>
      <c r="BD628">
        <v>0</v>
      </c>
      <c r="BE628" t="s">
        <v>439</v>
      </c>
      <c r="BF628" t="s">
        <v>439</v>
      </c>
      <c r="BG628">
        <v>0</v>
      </c>
      <c r="BH628">
        <v>0</v>
      </c>
      <c r="BI628">
        <f>1-BG628/BH628</f>
        <v>0</v>
      </c>
      <c r="BJ628">
        <v>0.5</v>
      </c>
      <c r="BK628">
        <f>DJ628</f>
        <v>0</v>
      </c>
      <c r="BL628">
        <f>M628</f>
        <v>0</v>
      </c>
      <c r="BM628">
        <f>BI628*BJ628*BK628</f>
        <v>0</v>
      </c>
      <c r="BN628">
        <f>(BL628-BD628)/BK628</f>
        <v>0</v>
      </c>
      <c r="BO628">
        <f>(BB628-BH628)/BH628</f>
        <v>0</v>
      </c>
      <c r="BP628">
        <f>BA628/(BC628+BA628/BH628)</f>
        <v>0</v>
      </c>
      <c r="BQ628" t="s">
        <v>439</v>
      </c>
      <c r="BR628">
        <v>0</v>
      </c>
      <c r="BS628">
        <f>IF(BR628&lt;&gt;0, BR628, BP628)</f>
        <v>0</v>
      </c>
      <c r="BT628">
        <f>1-BS628/BH628</f>
        <v>0</v>
      </c>
      <c r="BU628">
        <f>(BH628-BG628)/(BH628-BS628)</f>
        <v>0</v>
      </c>
      <c r="BV628">
        <f>(BB628-BH628)/(BB628-BS628)</f>
        <v>0</v>
      </c>
      <c r="BW628">
        <f>(BH628-BG628)/(BH628-BA628)</f>
        <v>0</v>
      </c>
      <c r="BX628">
        <f>(BB628-BH628)/(BB628-BA628)</f>
        <v>0</v>
      </c>
      <c r="BY628">
        <f>(BU628*BS628/BG628)</f>
        <v>0</v>
      </c>
      <c r="BZ628">
        <f>(1-BY628)</f>
        <v>0</v>
      </c>
      <c r="DI628">
        <f>$B$11*EH628+$C$11*EI628+$F$11*ET628*(1-EW628)</f>
        <v>0</v>
      </c>
      <c r="DJ628">
        <f>DI628*DK628</f>
        <v>0</v>
      </c>
      <c r="DK628">
        <f>($B$11*$D$9+$C$11*$D$9+$F$11*((FG628+EY628)/MAX(FG628+EY628+FH628, 0.1)*$I$9+FH628/MAX(FG628+EY628+FH628, 0.1)*$J$9))/($B$11+$C$11+$F$11)</f>
        <v>0</v>
      </c>
      <c r="DL628">
        <f>($B$11*$K$9+$C$11*$K$9+$F$11*((FG628+EY628)/MAX(FG628+EY628+FH628, 0.1)*$P$9+FH628/MAX(FG628+EY628+FH628, 0.1)*$Q$9))/($B$11+$C$11+$F$11)</f>
        <v>0</v>
      </c>
      <c r="DM628">
        <v>5.36</v>
      </c>
      <c r="DN628">
        <v>0.5</v>
      </c>
      <c r="DO628" t="s">
        <v>440</v>
      </c>
      <c r="DP628">
        <v>2</v>
      </c>
      <c r="DQ628" t="b">
        <v>1</v>
      </c>
      <c r="DR628">
        <v>1758658992.5</v>
      </c>
      <c r="DS628">
        <v>511.293</v>
      </c>
      <c r="DT628">
        <v>560.5398518518518</v>
      </c>
      <c r="DU628">
        <v>24.90452222222222</v>
      </c>
      <c r="DV628">
        <v>19.92442592592593</v>
      </c>
      <c r="DW628">
        <v>511.1254074074074</v>
      </c>
      <c r="DX628">
        <v>24.74204444444445</v>
      </c>
      <c r="DY628">
        <v>500.0105555555555</v>
      </c>
      <c r="DZ628">
        <v>90.36525185185188</v>
      </c>
      <c r="EA628">
        <v>0.03113350370370371</v>
      </c>
      <c r="EB628">
        <v>30.97262222222222</v>
      </c>
      <c r="EC628">
        <v>29.96848148148148</v>
      </c>
      <c r="ED628">
        <v>999.9000000000001</v>
      </c>
      <c r="EE628">
        <v>0</v>
      </c>
      <c r="EF628">
        <v>0</v>
      </c>
      <c r="EG628">
        <v>10000.28074074074</v>
      </c>
      <c r="EH628">
        <v>0</v>
      </c>
      <c r="EI628">
        <v>11.64621111111111</v>
      </c>
      <c r="EJ628">
        <v>-49.24677407407408</v>
      </c>
      <c r="EK628">
        <v>524.3517037037037</v>
      </c>
      <c r="EL628">
        <v>571.9352222222223</v>
      </c>
      <c r="EM628">
        <v>4.9801</v>
      </c>
      <c r="EN628">
        <v>560.5398518518518</v>
      </c>
      <c r="EO628">
        <v>19.92442592592593</v>
      </c>
      <c r="EP628">
        <v>2.250504444444444</v>
      </c>
      <c r="EQ628">
        <v>1.800475925925926</v>
      </c>
      <c r="ER628">
        <v>19.32643703703704</v>
      </c>
      <c r="ES628">
        <v>15.79092962962963</v>
      </c>
      <c r="ET628">
        <v>2000.014814814815</v>
      </c>
      <c r="EU628">
        <v>0.9800019999999998</v>
      </c>
      <c r="EV628">
        <v>0.0199982</v>
      </c>
      <c r="EW628">
        <v>0</v>
      </c>
      <c r="EX628">
        <v>836.2095555555554</v>
      </c>
      <c r="EY628">
        <v>5.00097</v>
      </c>
      <c r="EZ628">
        <v>16796.50740740741</v>
      </c>
      <c r="FA628">
        <v>16707.69259259259</v>
      </c>
      <c r="FB628">
        <v>41.5</v>
      </c>
      <c r="FC628">
        <v>41.85866666666666</v>
      </c>
      <c r="FD628">
        <v>41.43699999999999</v>
      </c>
      <c r="FE628">
        <v>41.43699999999999</v>
      </c>
      <c r="FF628">
        <v>42.07599999999999</v>
      </c>
      <c r="FG628">
        <v>1955.114814814815</v>
      </c>
      <c r="FH628">
        <v>39.9</v>
      </c>
      <c r="FI628">
        <v>0</v>
      </c>
      <c r="FJ628">
        <v>1758659001.6</v>
      </c>
      <c r="FK628">
        <v>0</v>
      </c>
      <c r="FL628">
        <v>836.3063461538461</v>
      </c>
      <c r="FM628">
        <v>21.40263249099665</v>
      </c>
      <c r="FN628">
        <v>428.0376067789172</v>
      </c>
      <c r="FO628">
        <v>16797.90384615385</v>
      </c>
      <c r="FP628">
        <v>15</v>
      </c>
      <c r="FQ628">
        <v>0</v>
      </c>
      <c r="FR628" t="s">
        <v>441</v>
      </c>
      <c r="FS628">
        <v>1747247426.5</v>
      </c>
      <c r="FT628">
        <v>1747247420.5</v>
      </c>
      <c r="FU628">
        <v>0</v>
      </c>
      <c r="FV628">
        <v>1.027</v>
      </c>
      <c r="FW628">
        <v>0.031</v>
      </c>
      <c r="FX628">
        <v>0.02</v>
      </c>
      <c r="FY628">
        <v>0.05</v>
      </c>
      <c r="FZ628">
        <v>420</v>
      </c>
      <c r="GA628">
        <v>16</v>
      </c>
      <c r="GB628">
        <v>0.01</v>
      </c>
      <c r="GC628">
        <v>0.1</v>
      </c>
      <c r="GD628">
        <v>-48.63142000000001</v>
      </c>
      <c r="GE628">
        <v>-10.00079999999989</v>
      </c>
      <c r="GF628">
        <v>0.9776692393647256</v>
      </c>
      <c r="GG628">
        <v>0</v>
      </c>
      <c r="GH628">
        <v>834.9512352941176</v>
      </c>
      <c r="GI628">
        <v>19.25475936707197</v>
      </c>
      <c r="GJ628">
        <v>1.917640294105714</v>
      </c>
      <c r="GK628">
        <v>-1</v>
      </c>
      <c r="GL628">
        <v>4.97350375</v>
      </c>
      <c r="GM628">
        <v>0.07219463414633334</v>
      </c>
      <c r="GN628">
        <v>0.01173821359651887</v>
      </c>
      <c r="GO628">
        <v>1</v>
      </c>
      <c r="GP628">
        <v>1</v>
      </c>
      <c r="GQ628">
        <v>2</v>
      </c>
      <c r="GR628" t="s">
        <v>442</v>
      </c>
      <c r="GS628">
        <v>3.1355</v>
      </c>
      <c r="GT628">
        <v>2.69094</v>
      </c>
      <c r="GU628">
        <v>0.11217</v>
      </c>
      <c r="GV628">
        <v>0.118409</v>
      </c>
      <c r="GW628">
        <v>0.108749</v>
      </c>
      <c r="GX628">
        <v>0.0919408</v>
      </c>
      <c r="GY628">
        <v>28184.1</v>
      </c>
      <c r="GZ628">
        <v>28043.9</v>
      </c>
      <c r="HA628">
        <v>29514.4</v>
      </c>
      <c r="HB628">
        <v>29400.2</v>
      </c>
      <c r="HC628">
        <v>34752.1</v>
      </c>
      <c r="HD628">
        <v>35368.4</v>
      </c>
      <c r="HE628">
        <v>41530.6</v>
      </c>
      <c r="HF628">
        <v>41773.5</v>
      </c>
      <c r="HG628">
        <v>1.91917</v>
      </c>
      <c r="HH628">
        <v>1.85905</v>
      </c>
      <c r="HI628">
        <v>0.08190799999999999</v>
      </c>
      <c r="HJ628">
        <v>0</v>
      </c>
      <c r="HK628">
        <v>28.6314</v>
      </c>
      <c r="HL628">
        <v>999.9</v>
      </c>
      <c r="HM628">
        <v>51.4</v>
      </c>
      <c r="HN628">
        <v>31.6</v>
      </c>
      <c r="HO628">
        <v>26.5501</v>
      </c>
      <c r="HP628">
        <v>61.8755</v>
      </c>
      <c r="HQ628">
        <v>25.7252</v>
      </c>
      <c r="HR628">
        <v>1</v>
      </c>
      <c r="HS628">
        <v>0.130737</v>
      </c>
      <c r="HT628">
        <v>-0.957718</v>
      </c>
      <c r="HU628">
        <v>20.3357</v>
      </c>
      <c r="HV628">
        <v>5.21415</v>
      </c>
      <c r="HW628">
        <v>12.0135</v>
      </c>
      <c r="HX628">
        <v>4.9883</v>
      </c>
      <c r="HY628">
        <v>3.28758</v>
      </c>
      <c r="HZ628">
        <v>9999</v>
      </c>
      <c r="IA628">
        <v>9999</v>
      </c>
      <c r="IB628">
        <v>9999</v>
      </c>
      <c r="IC628">
        <v>999.9</v>
      </c>
      <c r="ID628">
        <v>1.86762</v>
      </c>
      <c r="IE628">
        <v>1.86674</v>
      </c>
      <c r="IF628">
        <v>1.86601</v>
      </c>
      <c r="IG628">
        <v>1.866</v>
      </c>
      <c r="IH628">
        <v>1.86784</v>
      </c>
      <c r="II628">
        <v>1.87027</v>
      </c>
      <c r="IJ628">
        <v>1.86895</v>
      </c>
      <c r="IK628">
        <v>1.87042</v>
      </c>
      <c r="IL628">
        <v>0</v>
      </c>
      <c r="IM628">
        <v>0</v>
      </c>
      <c r="IN628">
        <v>0</v>
      </c>
      <c r="IO628">
        <v>0</v>
      </c>
      <c r="IP628" t="s">
        <v>443</v>
      </c>
      <c r="IQ628" t="s">
        <v>444</v>
      </c>
      <c r="IR628" t="s">
        <v>445</v>
      </c>
      <c r="IS628" t="s">
        <v>445</v>
      </c>
      <c r="IT628" t="s">
        <v>445</v>
      </c>
      <c r="IU628" t="s">
        <v>445</v>
      </c>
      <c r="IV628">
        <v>0</v>
      </c>
      <c r="IW628">
        <v>100</v>
      </c>
      <c r="IX628">
        <v>100</v>
      </c>
      <c r="IY628">
        <v>0.162</v>
      </c>
      <c r="IZ628">
        <v>0.1624</v>
      </c>
      <c r="JA628">
        <v>0.1520806729546384</v>
      </c>
      <c r="JB628">
        <v>0.0003178419753343253</v>
      </c>
      <c r="JC628">
        <v>-6.012475575984678E-07</v>
      </c>
      <c r="JD628">
        <v>7.594320938325871E-11</v>
      </c>
      <c r="JE628">
        <v>-0.06537213769188976</v>
      </c>
      <c r="JF628">
        <v>-0.002779077146552394</v>
      </c>
      <c r="JG628">
        <v>0.0007843295920201409</v>
      </c>
      <c r="JH628">
        <v>-1.211717912536145E-05</v>
      </c>
      <c r="JI628">
        <v>4</v>
      </c>
      <c r="JJ628">
        <v>2338</v>
      </c>
      <c r="JK628">
        <v>1</v>
      </c>
      <c r="JL628">
        <v>27</v>
      </c>
      <c r="JM628">
        <v>190192.9</v>
      </c>
      <c r="JN628">
        <v>190193</v>
      </c>
      <c r="JO628">
        <v>1.37085</v>
      </c>
      <c r="JP628">
        <v>2.26685</v>
      </c>
      <c r="JQ628">
        <v>1.39771</v>
      </c>
      <c r="JR628">
        <v>2.34863</v>
      </c>
      <c r="JS628">
        <v>1.49536</v>
      </c>
      <c r="JT628">
        <v>2.64526</v>
      </c>
      <c r="JU628">
        <v>36.9794</v>
      </c>
      <c r="JV628">
        <v>24.07</v>
      </c>
      <c r="JW628">
        <v>18</v>
      </c>
      <c r="JX628">
        <v>492.151</v>
      </c>
      <c r="JY628">
        <v>444.131</v>
      </c>
      <c r="JZ628">
        <v>29.7616</v>
      </c>
      <c r="KA628">
        <v>29.3285</v>
      </c>
      <c r="KB628">
        <v>29.9997</v>
      </c>
      <c r="KC628">
        <v>29.2049</v>
      </c>
      <c r="KD628">
        <v>29.1359</v>
      </c>
      <c r="KE628">
        <v>27.5023</v>
      </c>
      <c r="KF628">
        <v>30.495</v>
      </c>
      <c r="KG628">
        <v>62.7405</v>
      </c>
      <c r="KH628">
        <v>29.782</v>
      </c>
      <c r="KI628">
        <v>607.521</v>
      </c>
      <c r="KJ628">
        <v>19.913</v>
      </c>
      <c r="KK628">
        <v>100.869</v>
      </c>
      <c r="KL628">
        <v>100.447</v>
      </c>
    </row>
    <row r="629" spans="1:298">
      <c r="A629">
        <v>613</v>
      </c>
      <c r="B629">
        <v>1758659005</v>
      </c>
      <c r="C629">
        <v>17379</v>
      </c>
      <c r="D629" t="s">
        <v>1675</v>
      </c>
      <c r="E629" t="s">
        <v>1676</v>
      </c>
      <c r="F629">
        <v>5</v>
      </c>
      <c r="G629" t="s">
        <v>1412</v>
      </c>
      <c r="H629" t="s">
        <v>437</v>
      </c>
      <c r="I629" t="s">
        <v>438</v>
      </c>
      <c r="J629">
        <v>1758658997.214286</v>
      </c>
      <c r="K629">
        <f>(L629)/1000</f>
        <v>0</v>
      </c>
      <c r="L629">
        <f>IF(DQ629, AO629, AI629)</f>
        <v>0</v>
      </c>
      <c r="M629">
        <f>IF(DQ629, AJ629, AH629)</f>
        <v>0</v>
      </c>
      <c r="N629">
        <f>DS629 - IF(AV629&gt;1, M629*DM629*100.0/(AX629), 0)</f>
        <v>0</v>
      </c>
      <c r="O629">
        <f>((U629-K629/2)*N629-M629)/(U629+K629/2)</f>
        <v>0</v>
      </c>
      <c r="P629">
        <f>O629*(DZ629+EA629)/1000.0</f>
        <v>0</v>
      </c>
      <c r="Q629">
        <f>(DS629 - IF(AV629&gt;1, M629*DM629*100.0/(AX629), 0))*(DZ629+EA629)/1000.0</f>
        <v>0</v>
      </c>
      <c r="R629">
        <f>2.0/((1/T629-1/S629)+SIGN(T629)*SQRT((1/T629-1/S629)*(1/T629-1/S629) + 4*DN629/((DN629+1)*(DN629+1))*(2*1/T629*1/S629-1/S629*1/S629)))</f>
        <v>0</v>
      </c>
      <c r="S629">
        <f>IF(LEFT(DO629,1)&lt;&gt;"0",IF(LEFT(DO629,1)="1",3.0,DP629),$D$5+$E$5*(EG629*DZ629/($K$5*1000))+$F$5*(EG629*DZ629/($K$5*1000))*MAX(MIN(DM629,$J$5),$I$5)*MAX(MIN(DM629,$J$5),$I$5)+$G$5*MAX(MIN(DM629,$J$5),$I$5)*(EG629*DZ629/($K$5*1000))+$H$5*(EG629*DZ629/($K$5*1000))*(EG629*DZ629/($K$5*1000)))</f>
        <v>0</v>
      </c>
      <c r="T629">
        <f>K629*(1000-(1000*0.61365*exp(17.502*X629/(240.97+X629))/(DZ629+EA629)+DU629)/2)/(1000*0.61365*exp(17.502*X629/(240.97+X629))/(DZ629+EA629)-DU629)</f>
        <v>0</v>
      </c>
      <c r="U629">
        <f>1/((DN629+1)/(R629/1.6)+1/(S629/1.37)) + DN629/((DN629+1)/(R629/1.6) + DN629/(S629/1.37))</f>
        <v>0</v>
      </c>
      <c r="V629">
        <f>(DI629*DL629)</f>
        <v>0</v>
      </c>
      <c r="W629">
        <f>(EB629+(V629+2*0.95*5.67E-8*(((EB629+$B$7)+273)^4-(EB629+273)^4)-44100*K629)/(1.84*29.3*S629+8*0.95*5.67E-8*(EB629+273)^3))</f>
        <v>0</v>
      </c>
      <c r="X629">
        <f>($C$7*EC629+$D$7*ED629+$E$7*W629)</f>
        <v>0</v>
      </c>
      <c r="Y629">
        <f>0.61365*exp(17.502*X629/(240.97+X629))</f>
        <v>0</v>
      </c>
      <c r="Z629">
        <f>(AA629/AB629*100)</f>
        <v>0</v>
      </c>
      <c r="AA629">
        <f>DU629*(DZ629+EA629)/1000</f>
        <v>0</v>
      </c>
      <c r="AB629">
        <f>0.61365*exp(17.502*EB629/(240.97+EB629))</f>
        <v>0</v>
      </c>
      <c r="AC629">
        <f>(Y629-DU629*(DZ629+EA629)/1000)</f>
        <v>0</v>
      </c>
      <c r="AD629">
        <f>(-K629*44100)</f>
        <v>0</v>
      </c>
      <c r="AE629">
        <f>2*29.3*S629*0.92*(EB629-X629)</f>
        <v>0</v>
      </c>
      <c r="AF629">
        <f>2*0.95*5.67E-8*(((EB629+$B$7)+273)^4-(X629+273)^4)</f>
        <v>0</v>
      </c>
      <c r="AG629">
        <f>V629+AF629+AD629+AE629</f>
        <v>0</v>
      </c>
      <c r="AH629">
        <f>DY629*AV629*(DT629-DS629*(1000-AV629*DV629)/(1000-AV629*DU629))/(100*DM629)</f>
        <v>0</v>
      </c>
      <c r="AI629">
        <f>1000*DY629*AV629*(DU629-DV629)/(100*DM629*(1000-AV629*DU629))</f>
        <v>0</v>
      </c>
      <c r="AJ629">
        <f>(AK629 - AL629 - DZ629*1E3/(8.314*(EB629+273.15)) * AN629/DY629 * AM629) * DY629/(100*DM629) * (1000 - DV629)/1000</f>
        <v>0</v>
      </c>
      <c r="AK629">
        <v>603.9678597783098</v>
      </c>
      <c r="AL629">
        <v>563.7249272727271</v>
      </c>
      <c r="AM629">
        <v>3.273450301842538</v>
      </c>
      <c r="AN629">
        <v>64.96119101993769</v>
      </c>
      <c r="AO629">
        <f>(AQ629 - AP629 + DZ629*1E3/(8.314*(EB629+273.15)) * AS629/DY629 * AR629) * DY629/(100*DM629) * 1000/(1000 - AQ629)</f>
        <v>0</v>
      </c>
      <c r="AP629">
        <v>19.91375636579125</v>
      </c>
      <c r="AQ629">
        <v>24.89080181818181</v>
      </c>
      <c r="AR629">
        <v>-1.370105176470313E-05</v>
      </c>
      <c r="AS629">
        <v>107.1200567102836</v>
      </c>
      <c r="AT629">
        <v>0</v>
      </c>
      <c r="AU629">
        <v>0</v>
      </c>
      <c r="AV629">
        <f>IF(AT629*$H$13&gt;=AX629,1.0,(AX629/(AX629-AT629*$H$13)))</f>
        <v>0</v>
      </c>
      <c r="AW629">
        <f>(AV629-1)*100</f>
        <v>0</v>
      </c>
      <c r="AX629">
        <f>MAX(0,($B$13+$C$13*EG629)/(1+$D$13*EG629)*DZ629/(EB629+273)*$E$13)</f>
        <v>0</v>
      </c>
      <c r="AY629" t="s">
        <v>439</v>
      </c>
      <c r="AZ629" t="s">
        <v>439</v>
      </c>
      <c r="BA629">
        <v>0</v>
      </c>
      <c r="BB629">
        <v>0</v>
      </c>
      <c r="BC629">
        <f>1-BA629/BB629</f>
        <v>0</v>
      </c>
      <c r="BD629">
        <v>0</v>
      </c>
      <c r="BE629" t="s">
        <v>439</v>
      </c>
      <c r="BF629" t="s">
        <v>439</v>
      </c>
      <c r="BG629">
        <v>0</v>
      </c>
      <c r="BH629">
        <v>0</v>
      </c>
      <c r="BI629">
        <f>1-BG629/BH629</f>
        <v>0</v>
      </c>
      <c r="BJ629">
        <v>0.5</v>
      </c>
      <c r="BK629">
        <f>DJ629</f>
        <v>0</v>
      </c>
      <c r="BL629">
        <f>M629</f>
        <v>0</v>
      </c>
      <c r="BM629">
        <f>BI629*BJ629*BK629</f>
        <v>0</v>
      </c>
      <c r="BN629">
        <f>(BL629-BD629)/BK629</f>
        <v>0</v>
      </c>
      <c r="BO629">
        <f>(BB629-BH629)/BH629</f>
        <v>0</v>
      </c>
      <c r="BP629">
        <f>BA629/(BC629+BA629/BH629)</f>
        <v>0</v>
      </c>
      <c r="BQ629" t="s">
        <v>439</v>
      </c>
      <c r="BR629">
        <v>0</v>
      </c>
      <c r="BS629">
        <f>IF(BR629&lt;&gt;0, BR629, BP629)</f>
        <v>0</v>
      </c>
      <c r="BT629">
        <f>1-BS629/BH629</f>
        <v>0</v>
      </c>
      <c r="BU629">
        <f>(BH629-BG629)/(BH629-BS629)</f>
        <v>0</v>
      </c>
      <c r="BV629">
        <f>(BB629-BH629)/(BB629-BS629)</f>
        <v>0</v>
      </c>
      <c r="BW629">
        <f>(BH629-BG629)/(BH629-BA629)</f>
        <v>0</v>
      </c>
      <c r="BX629">
        <f>(BB629-BH629)/(BB629-BA629)</f>
        <v>0</v>
      </c>
      <c r="BY629">
        <f>(BU629*BS629/BG629)</f>
        <v>0</v>
      </c>
      <c r="BZ629">
        <f>(1-BY629)</f>
        <v>0</v>
      </c>
      <c r="DI629">
        <f>$B$11*EH629+$C$11*EI629+$F$11*ET629*(1-EW629)</f>
        <v>0</v>
      </c>
      <c r="DJ629">
        <f>DI629*DK629</f>
        <v>0</v>
      </c>
      <c r="DK629">
        <f>($B$11*$D$9+$C$11*$D$9+$F$11*((FG629+EY629)/MAX(FG629+EY629+FH629, 0.1)*$I$9+FH629/MAX(FG629+EY629+FH629, 0.1)*$J$9))/($B$11+$C$11+$F$11)</f>
        <v>0</v>
      </c>
      <c r="DL629">
        <f>($B$11*$K$9+$C$11*$K$9+$F$11*((FG629+EY629)/MAX(FG629+EY629+FH629, 0.1)*$P$9+FH629/MAX(FG629+EY629+FH629, 0.1)*$Q$9))/($B$11+$C$11+$F$11)</f>
        <v>0</v>
      </c>
      <c r="DM629">
        <v>5.36</v>
      </c>
      <c r="DN629">
        <v>0.5</v>
      </c>
      <c r="DO629" t="s">
        <v>440</v>
      </c>
      <c r="DP629">
        <v>2</v>
      </c>
      <c r="DQ629" t="b">
        <v>1</v>
      </c>
      <c r="DR629">
        <v>1758658997.214286</v>
      </c>
      <c r="DS629">
        <v>526.3635357142857</v>
      </c>
      <c r="DT629">
        <v>576.2662857142858</v>
      </c>
      <c r="DU629">
        <v>24.897875</v>
      </c>
      <c r="DV629">
        <v>19.919875</v>
      </c>
      <c r="DW629">
        <v>526.1996071428571</v>
      </c>
      <c r="DX629">
        <v>24.73548571428572</v>
      </c>
      <c r="DY629">
        <v>500.0243571428571</v>
      </c>
      <c r="DZ629">
        <v>90.36557500000001</v>
      </c>
      <c r="EA629">
        <v>0.03109888928571429</v>
      </c>
      <c r="EB629">
        <v>30.97438928571429</v>
      </c>
      <c r="EC629">
        <v>29.96564642857143</v>
      </c>
      <c r="ED629">
        <v>999.9000000000002</v>
      </c>
      <c r="EE629">
        <v>0</v>
      </c>
      <c r="EF629">
        <v>0</v>
      </c>
      <c r="EG629">
        <v>10001.27678571429</v>
      </c>
      <c r="EH629">
        <v>0</v>
      </c>
      <c r="EI629">
        <v>11.64836071428571</v>
      </c>
      <c r="EJ629">
        <v>-49.90266785714287</v>
      </c>
      <c r="EK629">
        <v>539.8034285714285</v>
      </c>
      <c r="EL629">
        <v>587.978642857143</v>
      </c>
      <c r="EM629">
        <v>4.978004285714285</v>
      </c>
      <c r="EN629">
        <v>576.2662857142858</v>
      </c>
      <c r="EO629">
        <v>19.919875</v>
      </c>
      <c r="EP629">
        <v>2.249911071428571</v>
      </c>
      <c r="EQ629">
        <v>1.800070357142857</v>
      </c>
      <c r="ER629">
        <v>19.32221071428571</v>
      </c>
      <c r="ES629">
        <v>15.78741071428571</v>
      </c>
      <c r="ET629">
        <v>1999.994285714286</v>
      </c>
      <c r="EU629">
        <v>0.9800017142857141</v>
      </c>
      <c r="EV629">
        <v>0.01999848928571429</v>
      </c>
      <c r="EW629">
        <v>0</v>
      </c>
      <c r="EX629">
        <v>837.9475357142857</v>
      </c>
      <c r="EY629">
        <v>5.00097</v>
      </c>
      <c r="EZ629">
        <v>16831</v>
      </c>
      <c r="FA629">
        <v>16707.51785714286</v>
      </c>
      <c r="FB629">
        <v>41.5</v>
      </c>
      <c r="FC629">
        <v>41.84799999999999</v>
      </c>
      <c r="FD629">
        <v>41.43699999999999</v>
      </c>
      <c r="FE629">
        <v>41.43699999999999</v>
      </c>
      <c r="FF629">
        <v>42.06649999999998</v>
      </c>
      <c r="FG629">
        <v>1955.094285714286</v>
      </c>
      <c r="FH629">
        <v>39.9</v>
      </c>
      <c r="FI629">
        <v>0</v>
      </c>
      <c r="FJ629">
        <v>1758659006.4</v>
      </c>
      <c r="FK629">
        <v>0</v>
      </c>
      <c r="FL629">
        <v>838.1142692307692</v>
      </c>
      <c r="FM629">
        <v>23.20570940802351</v>
      </c>
      <c r="FN629">
        <v>469.5145299645668</v>
      </c>
      <c r="FO629">
        <v>16833.65</v>
      </c>
      <c r="FP629">
        <v>15</v>
      </c>
      <c r="FQ629">
        <v>0</v>
      </c>
      <c r="FR629" t="s">
        <v>441</v>
      </c>
      <c r="FS629">
        <v>1747247426.5</v>
      </c>
      <c r="FT629">
        <v>1747247420.5</v>
      </c>
      <c r="FU629">
        <v>0</v>
      </c>
      <c r="FV629">
        <v>1.027</v>
      </c>
      <c r="FW629">
        <v>0.031</v>
      </c>
      <c r="FX629">
        <v>0.02</v>
      </c>
      <c r="FY629">
        <v>0.05</v>
      </c>
      <c r="FZ629">
        <v>420</v>
      </c>
      <c r="GA629">
        <v>16</v>
      </c>
      <c r="GB629">
        <v>0.01</v>
      </c>
      <c r="GC629">
        <v>0.1</v>
      </c>
      <c r="GD629">
        <v>-49.5572475</v>
      </c>
      <c r="GE629">
        <v>-8.915521575984986</v>
      </c>
      <c r="GF629">
        <v>0.8811708441010465</v>
      </c>
      <c r="GG629">
        <v>0</v>
      </c>
      <c r="GH629">
        <v>837.0179705882352</v>
      </c>
      <c r="GI629">
        <v>22.08319328377675</v>
      </c>
      <c r="GJ629">
        <v>2.189014584710697</v>
      </c>
      <c r="GK629">
        <v>-1</v>
      </c>
      <c r="GL629">
        <v>4.9795585</v>
      </c>
      <c r="GM629">
        <v>-0.02475647279551542</v>
      </c>
      <c r="GN629">
        <v>0.00562948556708343</v>
      </c>
      <c r="GO629">
        <v>1</v>
      </c>
      <c r="GP629">
        <v>1</v>
      </c>
      <c r="GQ629">
        <v>2</v>
      </c>
      <c r="GR629" t="s">
        <v>442</v>
      </c>
      <c r="GS629">
        <v>3.13535</v>
      </c>
      <c r="GT629">
        <v>2.69126</v>
      </c>
      <c r="GU629">
        <v>0.114569</v>
      </c>
      <c r="GV629">
        <v>0.120852</v>
      </c>
      <c r="GW629">
        <v>0.10873</v>
      </c>
      <c r="GX629">
        <v>0.0918527</v>
      </c>
      <c r="GY629">
        <v>28108.7</v>
      </c>
      <c r="GZ629">
        <v>27965.7</v>
      </c>
      <c r="HA629">
        <v>29515.3</v>
      </c>
      <c r="HB629">
        <v>29399.7</v>
      </c>
      <c r="HC629">
        <v>34753.5</v>
      </c>
      <c r="HD629">
        <v>35371.5</v>
      </c>
      <c r="HE629">
        <v>41531.5</v>
      </c>
      <c r="HF629">
        <v>41773.1</v>
      </c>
      <c r="HG629">
        <v>1.91912</v>
      </c>
      <c r="HH629">
        <v>1.85903</v>
      </c>
      <c r="HI629">
        <v>0.0812933</v>
      </c>
      <c r="HJ629">
        <v>0</v>
      </c>
      <c r="HK629">
        <v>28.6314</v>
      </c>
      <c r="HL629">
        <v>999.9</v>
      </c>
      <c r="HM629">
        <v>51.3</v>
      </c>
      <c r="HN629">
        <v>31.6</v>
      </c>
      <c r="HO629">
        <v>26.5013</v>
      </c>
      <c r="HP629">
        <v>61.9155</v>
      </c>
      <c r="HQ629">
        <v>25.7252</v>
      </c>
      <c r="HR629">
        <v>1</v>
      </c>
      <c r="HS629">
        <v>0.130478</v>
      </c>
      <c r="HT629">
        <v>-0.965487</v>
      </c>
      <c r="HU629">
        <v>20.336</v>
      </c>
      <c r="HV629">
        <v>5.21564</v>
      </c>
      <c r="HW629">
        <v>12.0131</v>
      </c>
      <c r="HX629">
        <v>4.98865</v>
      </c>
      <c r="HY629">
        <v>3.28793</v>
      </c>
      <c r="HZ629">
        <v>9999</v>
      </c>
      <c r="IA629">
        <v>9999</v>
      </c>
      <c r="IB629">
        <v>9999</v>
      </c>
      <c r="IC629">
        <v>999.9</v>
      </c>
      <c r="ID629">
        <v>1.86761</v>
      </c>
      <c r="IE629">
        <v>1.86672</v>
      </c>
      <c r="IF629">
        <v>1.86602</v>
      </c>
      <c r="IG629">
        <v>1.866</v>
      </c>
      <c r="IH629">
        <v>1.86783</v>
      </c>
      <c r="II629">
        <v>1.87027</v>
      </c>
      <c r="IJ629">
        <v>1.86898</v>
      </c>
      <c r="IK629">
        <v>1.87042</v>
      </c>
      <c r="IL629">
        <v>0</v>
      </c>
      <c r="IM629">
        <v>0</v>
      </c>
      <c r="IN629">
        <v>0</v>
      </c>
      <c r="IO629">
        <v>0</v>
      </c>
      <c r="IP629" t="s">
        <v>443</v>
      </c>
      <c r="IQ629" t="s">
        <v>444</v>
      </c>
      <c r="IR629" t="s">
        <v>445</v>
      </c>
      <c r="IS629" t="s">
        <v>445</v>
      </c>
      <c r="IT629" t="s">
        <v>445</v>
      </c>
      <c r="IU629" t="s">
        <v>445</v>
      </c>
      <c r="IV629">
        <v>0</v>
      </c>
      <c r="IW629">
        <v>100</v>
      </c>
      <c r="IX629">
        <v>100</v>
      </c>
      <c r="IY629">
        <v>0.158</v>
      </c>
      <c r="IZ629">
        <v>0.1623</v>
      </c>
      <c r="JA629">
        <v>0.1520806729546384</v>
      </c>
      <c r="JB629">
        <v>0.0003178419753343253</v>
      </c>
      <c r="JC629">
        <v>-6.012475575984678E-07</v>
      </c>
      <c r="JD629">
        <v>7.594320938325871E-11</v>
      </c>
      <c r="JE629">
        <v>-0.06537213769188976</v>
      </c>
      <c r="JF629">
        <v>-0.002779077146552394</v>
      </c>
      <c r="JG629">
        <v>0.0007843295920201409</v>
      </c>
      <c r="JH629">
        <v>-1.211717912536145E-05</v>
      </c>
      <c r="JI629">
        <v>4</v>
      </c>
      <c r="JJ629">
        <v>2338</v>
      </c>
      <c r="JK629">
        <v>1</v>
      </c>
      <c r="JL629">
        <v>27</v>
      </c>
      <c r="JM629">
        <v>190193</v>
      </c>
      <c r="JN629">
        <v>190193.1</v>
      </c>
      <c r="JO629">
        <v>1.40137</v>
      </c>
      <c r="JP629">
        <v>2.27417</v>
      </c>
      <c r="JQ629">
        <v>1.39648</v>
      </c>
      <c r="JR629">
        <v>2.34619</v>
      </c>
      <c r="JS629">
        <v>1.49536</v>
      </c>
      <c r="JT629">
        <v>2.68066</v>
      </c>
      <c r="JU629">
        <v>36.9794</v>
      </c>
      <c r="JV629">
        <v>24.07</v>
      </c>
      <c r="JW629">
        <v>18</v>
      </c>
      <c r="JX629">
        <v>492.094</v>
      </c>
      <c r="JY629">
        <v>444.092</v>
      </c>
      <c r="JZ629">
        <v>29.7861</v>
      </c>
      <c r="KA629">
        <v>29.3253</v>
      </c>
      <c r="KB629">
        <v>29.9999</v>
      </c>
      <c r="KC629">
        <v>29.2018</v>
      </c>
      <c r="KD629">
        <v>29.1329</v>
      </c>
      <c r="KE629">
        <v>28.0819</v>
      </c>
      <c r="KF629">
        <v>30.495</v>
      </c>
      <c r="KG629">
        <v>62.7405</v>
      </c>
      <c r="KH629">
        <v>29.8059</v>
      </c>
      <c r="KI629">
        <v>620.895</v>
      </c>
      <c r="KJ629">
        <v>19.9129</v>
      </c>
      <c r="KK629">
        <v>100.871</v>
      </c>
      <c r="KL629">
        <v>100.446</v>
      </c>
    </row>
    <row r="630" spans="1:298">
      <c r="A630">
        <v>614</v>
      </c>
      <c r="B630">
        <v>1758659010</v>
      </c>
      <c r="C630">
        <v>17384</v>
      </c>
      <c r="D630" t="s">
        <v>1677</v>
      </c>
      <c r="E630" t="s">
        <v>1678</v>
      </c>
      <c r="F630">
        <v>5</v>
      </c>
      <c r="G630" t="s">
        <v>1412</v>
      </c>
      <c r="H630" t="s">
        <v>437</v>
      </c>
      <c r="I630" t="s">
        <v>438</v>
      </c>
      <c r="J630">
        <v>1758659002.5</v>
      </c>
      <c r="K630">
        <f>(L630)/1000</f>
        <v>0</v>
      </c>
      <c r="L630">
        <f>IF(DQ630, AO630, AI630)</f>
        <v>0</v>
      </c>
      <c r="M630">
        <f>IF(DQ630, AJ630, AH630)</f>
        <v>0</v>
      </c>
      <c r="N630">
        <f>DS630 - IF(AV630&gt;1, M630*DM630*100.0/(AX630), 0)</f>
        <v>0</v>
      </c>
      <c r="O630">
        <f>((U630-K630/2)*N630-M630)/(U630+K630/2)</f>
        <v>0</v>
      </c>
      <c r="P630">
        <f>O630*(DZ630+EA630)/1000.0</f>
        <v>0</v>
      </c>
      <c r="Q630">
        <f>(DS630 - IF(AV630&gt;1, M630*DM630*100.0/(AX630), 0))*(DZ630+EA630)/1000.0</f>
        <v>0</v>
      </c>
      <c r="R630">
        <f>2.0/((1/T630-1/S630)+SIGN(T630)*SQRT((1/T630-1/S630)*(1/T630-1/S630) + 4*DN630/((DN630+1)*(DN630+1))*(2*1/T630*1/S630-1/S630*1/S630)))</f>
        <v>0</v>
      </c>
      <c r="S630">
        <f>IF(LEFT(DO630,1)&lt;&gt;"0",IF(LEFT(DO630,1)="1",3.0,DP630),$D$5+$E$5*(EG630*DZ630/($K$5*1000))+$F$5*(EG630*DZ630/($K$5*1000))*MAX(MIN(DM630,$J$5),$I$5)*MAX(MIN(DM630,$J$5),$I$5)+$G$5*MAX(MIN(DM630,$J$5),$I$5)*(EG630*DZ630/($K$5*1000))+$H$5*(EG630*DZ630/($K$5*1000))*(EG630*DZ630/($K$5*1000)))</f>
        <v>0</v>
      </c>
      <c r="T630">
        <f>K630*(1000-(1000*0.61365*exp(17.502*X630/(240.97+X630))/(DZ630+EA630)+DU630)/2)/(1000*0.61365*exp(17.502*X630/(240.97+X630))/(DZ630+EA630)-DU630)</f>
        <v>0</v>
      </c>
      <c r="U630">
        <f>1/((DN630+1)/(R630/1.6)+1/(S630/1.37)) + DN630/((DN630+1)/(R630/1.6) + DN630/(S630/1.37))</f>
        <v>0</v>
      </c>
      <c r="V630">
        <f>(DI630*DL630)</f>
        <v>0</v>
      </c>
      <c r="W630">
        <f>(EB630+(V630+2*0.95*5.67E-8*(((EB630+$B$7)+273)^4-(EB630+273)^4)-44100*K630)/(1.84*29.3*S630+8*0.95*5.67E-8*(EB630+273)^3))</f>
        <v>0</v>
      </c>
      <c r="X630">
        <f>($C$7*EC630+$D$7*ED630+$E$7*W630)</f>
        <v>0</v>
      </c>
      <c r="Y630">
        <f>0.61365*exp(17.502*X630/(240.97+X630))</f>
        <v>0</v>
      </c>
      <c r="Z630">
        <f>(AA630/AB630*100)</f>
        <v>0</v>
      </c>
      <c r="AA630">
        <f>DU630*(DZ630+EA630)/1000</f>
        <v>0</v>
      </c>
      <c r="AB630">
        <f>0.61365*exp(17.502*EB630/(240.97+EB630))</f>
        <v>0</v>
      </c>
      <c r="AC630">
        <f>(Y630-DU630*(DZ630+EA630)/1000)</f>
        <v>0</v>
      </c>
      <c r="AD630">
        <f>(-K630*44100)</f>
        <v>0</v>
      </c>
      <c r="AE630">
        <f>2*29.3*S630*0.92*(EB630-X630)</f>
        <v>0</v>
      </c>
      <c r="AF630">
        <f>2*0.95*5.67E-8*(((EB630+$B$7)+273)^4-(X630+273)^4)</f>
        <v>0</v>
      </c>
      <c r="AG630">
        <f>V630+AF630+AD630+AE630</f>
        <v>0</v>
      </c>
      <c r="AH630">
        <f>DY630*AV630*(DT630-DS630*(1000-AV630*DV630)/(1000-AV630*DU630))/(100*DM630)</f>
        <v>0</v>
      </c>
      <c r="AI630">
        <f>1000*DY630*AV630*(DU630-DV630)/(100*DM630*(1000-AV630*DU630))</f>
        <v>0</v>
      </c>
      <c r="AJ630">
        <f>(AK630 - AL630 - DZ630*1E3/(8.314*(EB630+273.15)) * AN630/DY630 * AM630) * DY630/(100*DM630) * (1000 - DV630)/1000</f>
        <v>0</v>
      </c>
      <c r="AK630">
        <v>621.6429960827477</v>
      </c>
      <c r="AL630">
        <v>580.4610060606058</v>
      </c>
      <c r="AM630">
        <v>3.350719566319368</v>
      </c>
      <c r="AN630">
        <v>64.96119101993769</v>
      </c>
      <c r="AO630">
        <f>(AQ630 - AP630 + DZ630*1E3/(8.314*(EB630+273.15)) * AS630/DY630 * AR630) * DY630/(100*DM630) * 1000/(1000 - AQ630)</f>
        <v>0</v>
      </c>
      <c r="AP630">
        <v>19.88702129234265</v>
      </c>
      <c r="AQ630">
        <v>24.87468848484849</v>
      </c>
      <c r="AR630">
        <v>-4.263917250555645E-05</v>
      </c>
      <c r="AS630">
        <v>107.1200567102836</v>
      </c>
      <c r="AT630">
        <v>0</v>
      </c>
      <c r="AU630">
        <v>0</v>
      </c>
      <c r="AV630">
        <f>IF(AT630*$H$13&gt;=AX630,1.0,(AX630/(AX630-AT630*$H$13)))</f>
        <v>0</v>
      </c>
      <c r="AW630">
        <f>(AV630-1)*100</f>
        <v>0</v>
      </c>
      <c r="AX630">
        <f>MAX(0,($B$13+$C$13*EG630)/(1+$D$13*EG630)*DZ630/(EB630+273)*$E$13)</f>
        <v>0</v>
      </c>
      <c r="AY630" t="s">
        <v>439</v>
      </c>
      <c r="AZ630" t="s">
        <v>439</v>
      </c>
      <c r="BA630">
        <v>0</v>
      </c>
      <c r="BB630">
        <v>0</v>
      </c>
      <c r="BC630">
        <f>1-BA630/BB630</f>
        <v>0</v>
      </c>
      <c r="BD630">
        <v>0</v>
      </c>
      <c r="BE630" t="s">
        <v>439</v>
      </c>
      <c r="BF630" t="s">
        <v>439</v>
      </c>
      <c r="BG630">
        <v>0</v>
      </c>
      <c r="BH630">
        <v>0</v>
      </c>
      <c r="BI630">
        <f>1-BG630/BH630</f>
        <v>0</v>
      </c>
      <c r="BJ630">
        <v>0.5</v>
      </c>
      <c r="BK630">
        <f>DJ630</f>
        <v>0</v>
      </c>
      <c r="BL630">
        <f>M630</f>
        <v>0</v>
      </c>
      <c r="BM630">
        <f>BI630*BJ630*BK630</f>
        <v>0</v>
      </c>
      <c r="BN630">
        <f>(BL630-BD630)/BK630</f>
        <v>0</v>
      </c>
      <c r="BO630">
        <f>(BB630-BH630)/BH630</f>
        <v>0</v>
      </c>
      <c r="BP630">
        <f>BA630/(BC630+BA630/BH630)</f>
        <v>0</v>
      </c>
      <c r="BQ630" t="s">
        <v>439</v>
      </c>
      <c r="BR630">
        <v>0</v>
      </c>
      <c r="BS630">
        <f>IF(BR630&lt;&gt;0, BR630, BP630)</f>
        <v>0</v>
      </c>
      <c r="BT630">
        <f>1-BS630/BH630</f>
        <v>0</v>
      </c>
      <c r="BU630">
        <f>(BH630-BG630)/(BH630-BS630)</f>
        <v>0</v>
      </c>
      <c r="BV630">
        <f>(BB630-BH630)/(BB630-BS630)</f>
        <v>0</v>
      </c>
      <c r="BW630">
        <f>(BH630-BG630)/(BH630-BA630)</f>
        <v>0</v>
      </c>
      <c r="BX630">
        <f>(BB630-BH630)/(BB630-BA630)</f>
        <v>0</v>
      </c>
      <c r="BY630">
        <f>(BU630*BS630/BG630)</f>
        <v>0</v>
      </c>
      <c r="BZ630">
        <f>(1-BY630)</f>
        <v>0</v>
      </c>
      <c r="DI630">
        <f>$B$11*EH630+$C$11*EI630+$F$11*ET630*(1-EW630)</f>
        <v>0</v>
      </c>
      <c r="DJ630">
        <f>DI630*DK630</f>
        <v>0</v>
      </c>
      <c r="DK630">
        <f>($B$11*$D$9+$C$11*$D$9+$F$11*((FG630+EY630)/MAX(FG630+EY630+FH630, 0.1)*$I$9+FH630/MAX(FG630+EY630+FH630, 0.1)*$J$9))/($B$11+$C$11+$F$11)</f>
        <v>0</v>
      </c>
      <c r="DL630">
        <f>($B$11*$K$9+$C$11*$K$9+$F$11*((FG630+EY630)/MAX(FG630+EY630+FH630, 0.1)*$P$9+FH630/MAX(FG630+EY630+FH630, 0.1)*$Q$9))/($B$11+$C$11+$F$11)</f>
        <v>0</v>
      </c>
      <c r="DM630">
        <v>5.36</v>
      </c>
      <c r="DN630">
        <v>0.5</v>
      </c>
      <c r="DO630" t="s">
        <v>440</v>
      </c>
      <c r="DP630">
        <v>2</v>
      </c>
      <c r="DQ630" t="b">
        <v>1</v>
      </c>
      <c r="DR630">
        <v>1758659002.5</v>
      </c>
      <c r="DS630">
        <v>543.3434814814815</v>
      </c>
      <c r="DT630">
        <v>594.1253333333333</v>
      </c>
      <c r="DU630">
        <v>24.89032962962963</v>
      </c>
      <c r="DV630">
        <v>19.90848518518519</v>
      </c>
      <c r="DW630">
        <v>543.184</v>
      </c>
      <c r="DX630">
        <v>24.72803703703704</v>
      </c>
      <c r="DY630">
        <v>500.0118888888889</v>
      </c>
      <c r="DZ630">
        <v>90.36518888888889</v>
      </c>
      <c r="EA630">
        <v>0.03106563703703703</v>
      </c>
      <c r="EB630">
        <v>30.97786296296297</v>
      </c>
      <c r="EC630">
        <v>29.96794814814815</v>
      </c>
      <c r="ED630">
        <v>999.9000000000001</v>
      </c>
      <c r="EE630">
        <v>0</v>
      </c>
      <c r="EF630">
        <v>0</v>
      </c>
      <c r="EG630">
        <v>9996.62037037037</v>
      </c>
      <c r="EH630">
        <v>0</v>
      </c>
      <c r="EI630">
        <v>11.6435037037037</v>
      </c>
      <c r="EJ630">
        <v>-50.78174074074075</v>
      </c>
      <c r="EK630">
        <v>557.2125185185184</v>
      </c>
      <c r="EL630">
        <v>606.1934814814815</v>
      </c>
      <c r="EM630">
        <v>4.981838518518519</v>
      </c>
      <c r="EN630">
        <v>594.1253333333333</v>
      </c>
      <c r="EO630">
        <v>19.90848518518519</v>
      </c>
      <c r="EP630">
        <v>2.249219259259259</v>
      </c>
      <c r="EQ630">
        <v>1.799033703703704</v>
      </c>
      <c r="ER630">
        <v>19.31726296296296</v>
      </c>
      <c r="ES630">
        <v>15.7784037037037</v>
      </c>
      <c r="ET630">
        <v>2000.007777777777</v>
      </c>
      <c r="EU630">
        <v>0.9800017777777777</v>
      </c>
      <c r="EV630">
        <v>0.01999843333333333</v>
      </c>
      <c r="EW630">
        <v>0</v>
      </c>
      <c r="EX630">
        <v>840.0093333333333</v>
      </c>
      <c r="EY630">
        <v>5.00097</v>
      </c>
      <c r="EZ630">
        <v>16873.31111111111</v>
      </c>
      <c r="FA630">
        <v>16707.63703703704</v>
      </c>
      <c r="FB630">
        <v>41.5</v>
      </c>
      <c r="FC630">
        <v>41.82599999999999</v>
      </c>
      <c r="FD630">
        <v>41.43699999999999</v>
      </c>
      <c r="FE630">
        <v>41.43699999999999</v>
      </c>
      <c r="FF630">
        <v>42.06199999999999</v>
      </c>
      <c r="FG630">
        <v>1955.107777777778</v>
      </c>
      <c r="FH630">
        <v>39.9</v>
      </c>
      <c r="FI630">
        <v>0</v>
      </c>
      <c r="FJ630">
        <v>1758659011.2</v>
      </c>
      <c r="FK630">
        <v>0</v>
      </c>
      <c r="FL630">
        <v>840.0149230769232</v>
      </c>
      <c r="FM630">
        <v>24.10584618078974</v>
      </c>
      <c r="FN630">
        <v>497.3504277731128</v>
      </c>
      <c r="FO630">
        <v>16872.2576923077</v>
      </c>
      <c r="FP630">
        <v>15</v>
      </c>
      <c r="FQ630">
        <v>0</v>
      </c>
      <c r="FR630" t="s">
        <v>441</v>
      </c>
      <c r="FS630">
        <v>1747247426.5</v>
      </c>
      <c r="FT630">
        <v>1747247420.5</v>
      </c>
      <c r="FU630">
        <v>0</v>
      </c>
      <c r="FV630">
        <v>1.027</v>
      </c>
      <c r="FW630">
        <v>0.031</v>
      </c>
      <c r="FX630">
        <v>0.02</v>
      </c>
      <c r="FY630">
        <v>0.05</v>
      </c>
      <c r="FZ630">
        <v>420</v>
      </c>
      <c r="GA630">
        <v>16</v>
      </c>
      <c r="GB630">
        <v>0.01</v>
      </c>
      <c r="GC630">
        <v>0.1</v>
      </c>
      <c r="GD630">
        <v>-50.171</v>
      </c>
      <c r="GE630">
        <v>-10.04266041275796</v>
      </c>
      <c r="GF630">
        <v>0.9847841380221356</v>
      </c>
      <c r="GG630">
        <v>0</v>
      </c>
      <c r="GH630">
        <v>838.5940294117647</v>
      </c>
      <c r="GI630">
        <v>23.65871658072271</v>
      </c>
      <c r="GJ630">
        <v>2.335743570802824</v>
      </c>
      <c r="GK630">
        <v>-1</v>
      </c>
      <c r="GL630">
        <v>4.98126625</v>
      </c>
      <c r="GM630">
        <v>0.03349767354596676</v>
      </c>
      <c r="GN630">
        <v>0.007462721583812489</v>
      </c>
      <c r="GO630">
        <v>1</v>
      </c>
      <c r="GP630">
        <v>1</v>
      </c>
      <c r="GQ630">
        <v>2</v>
      </c>
      <c r="GR630" t="s">
        <v>442</v>
      </c>
      <c r="GS630">
        <v>3.13558</v>
      </c>
      <c r="GT630">
        <v>2.69134</v>
      </c>
      <c r="GU630">
        <v>0.116978</v>
      </c>
      <c r="GV630">
        <v>0.123152</v>
      </c>
      <c r="GW630">
        <v>0.108677</v>
      </c>
      <c r="GX630">
        <v>0.0918185</v>
      </c>
      <c r="GY630">
        <v>28032.5</v>
      </c>
      <c r="GZ630">
        <v>27892.9</v>
      </c>
      <c r="HA630">
        <v>29515.6</v>
      </c>
      <c r="HB630">
        <v>29400</v>
      </c>
      <c r="HC630">
        <v>34756.1</v>
      </c>
      <c r="HD630">
        <v>35373.2</v>
      </c>
      <c r="HE630">
        <v>41532</v>
      </c>
      <c r="HF630">
        <v>41773.4</v>
      </c>
      <c r="HG630">
        <v>1.91968</v>
      </c>
      <c r="HH630">
        <v>1.85917</v>
      </c>
      <c r="HI630">
        <v>0.0833161</v>
      </c>
      <c r="HJ630">
        <v>0</v>
      </c>
      <c r="HK630">
        <v>28.6314</v>
      </c>
      <c r="HL630">
        <v>999.9</v>
      </c>
      <c r="HM630">
        <v>51.3</v>
      </c>
      <c r="HN630">
        <v>31.6</v>
      </c>
      <c r="HO630">
        <v>26.5016</v>
      </c>
      <c r="HP630">
        <v>62.0755</v>
      </c>
      <c r="HQ630">
        <v>25.6571</v>
      </c>
      <c r="HR630">
        <v>1</v>
      </c>
      <c r="HS630">
        <v>0.130158</v>
      </c>
      <c r="HT630">
        <v>-0.986065</v>
      </c>
      <c r="HU630">
        <v>20.3355</v>
      </c>
      <c r="HV630">
        <v>5.21519</v>
      </c>
      <c r="HW630">
        <v>12.0125</v>
      </c>
      <c r="HX630">
        <v>4.9886</v>
      </c>
      <c r="HY630">
        <v>3.28778</v>
      </c>
      <c r="HZ630">
        <v>9999</v>
      </c>
      <c r="IA630">
        <v>9999</v>
      </c>
      <c r="IB630">
        <v>9999</v>
      </c>
      <c r="IC630">
        <v>999.9</v>
      </c>
      <c r="ID630">
        <v>1.86763</v>
      </c>
      <c r="IE630">
        <v>1.86674</v>
      </c>
      <c r="IF630">
        <v>1.86604</v>
      </c>
      <c r="IG630">
        <v>1.866</v>
      </c>
      <c r="IH630">
        <v>1.86783</v>
      </c>
      <c r="II630">
        <v>1.87028</v>
      </c>
      <c r="IJ630">
        <v>1.86898</v>
      </c>
      <c r="IK630">
        <v>1.87042</v>
      </c>
      <c r="IL630">
        <v>0</v>
      </c>
      <c r="IM630">
        <v>0</v>
      </c>
      <c r="IN630">
        <v>0</v>
      </c>
      <c r="IO630">
        <v>0</v>
      </c>
      <c r="IP630" t="s">
        <v>443</v>
      </c>
      <c r="IQ630" t="s">
        <v>444</v>
      </c>
      <c r="IR630" t="s">
        <v>445</v>
      </c>
      <c r="IS630" t="s">
        <v>445</v>
      </c>
      <c r="IT630" t="s">
        <v>445</v>
      </c>
      <c r="IU630" t="s">
        <v>445</v>
      </c>
      <c r="IV630">
        <v>0</v>
      </c>
      <c r="IW630">
        <v>100</v>
      </c>
      <c r="IX630">
        <v>100</v>
      </c>
      <c r="IY630">
        <v>0.153</v>
      </c>
      <c r="IZ630">
        <v>0.162</v>
      </c>
      <c r="JA630">
        <v>0.1520806729546384</v>
      </c>
      <c r="JB630">
        <v>0.0003178419753343253</v>
      </c>
      <c r="JC630">
        <v>-6.012475575984678E-07</v>
      </c>
      <c r="JD630">
        <v>7.594320938325871E-11</v>
      </c>
      <c r="JE630">
        <v>-0.06537213769188976</v>
      </c>
      <c r="JF630">
        <v>-0.002779077146552394</v>
      </c>
      <c r="JG630">
        <v>0.0007843295920201409</v>
      </c>
      <c r="JH630">
        <v>-1.211717912536145E-05</v>
      </c>
      <c r="JI630">
        <v>4</v>
      </c>
      <c r="JJ630">
        <v>2338</v>
      </c>
      <c r="JK630">
        <v>1</v>
      </c>
      <c r="JL630">
        <v>27</v>
      </c>
      <c r="JM630">
        <v>190193.1</v>
      </c>
      <c r="JN630">
        <v>190193.2</v>
      </c>
      <c r="JO630">
        <v>1.43311</v>
      </c>
      <c r="JP630">
        <v>2.26196</v>
      </c>
      <c r="JQ630">
        <v>1.39648</v>
      </c>
      <c r="JR630">
        <v>2.34863</v>
      </c>
      <c r="JS630">
        <v>1.49536</v>
      </c>
      <c r="JT630">
        <v>2.7002</v>
      </c>
      <c r="JU630">
        <v>36.9794</v>
      </c>
      <c r="JV630">
        <v>24.07</v>
      </c>
      <c r="JW630">
        <v>18</v>
      </c>
      <c r="JX630">
        <v>492.414</v>
      </c>
      <c r="JY630">
        <v>444.162</v>
      </c>
      <c r="JZ630">
        <v>29.8091</v>
      </c>
      <c r="KA630">
        <v>29.3215</v>
      </c>
      <c r="KB630">
        <v>29.9998</v>
      </c>
      <c r="KC630">
        <v>29.1981</v>
      </c>
      <c r="KD630">
        <v>29.1298</v>
      </c>
      <c r="KE630">
        <v>28.7348</v>
      </c>
      <c r="KF630">
        <v>30.495</v>
      </c>
      <c r="KG630">
        <v>62.7405</v>
      </c>
      <c r="KH630">
        <v>29.8291</v>
      </c>
      <c r="KI630">
        <v>641.032</v>
      </c>
      <c r="KJ630">
        <v>19.9129</v>
      </c>
      <c r="KK630">
        <v>100.873</v>
      </c>
      <c r="KL630">
        <v>100.447</v>
      </c>
    </row>
    <row r="631" spans="1:298">
      <c r="A631">
        <v>615</v>
      </c>
      <c r="B631">
        <v>1758659015</v>
      </c>
      <c r="C631">
        <v>17389</v>
      </c>
      <c r="D631" t="s">
        <v>1679</v>
      </c>
      <c r="E631" t="s">
        <v>1680</v>
      </c>
      <c r="F631">
        <v>5</v>
      </c>
      <c r="G631" t="s">
        <v>1412</v>
      </c>
      <c r="H631" t="s">
        <v>437</v>
      </c>
      <c r="I631" t="s">
        <v>438</v>
      </c>
      <c r="J631">
        <v>1758659007.214286</v>
      </c>
      <c r="K631">
        <f>(L631)/1000</f>
        <v>0</v>
      </c>
      <c r="L631">
        <f>IF(DQ631, AO631, AI631)</f>
        <v>0</v>
      </c>
      <c r="M631">
        <f>IF(DQ631, AJ631, AH631)</f>
        <v>0</v>
      </c>
      <c r="N631">
        <f>DS631 - IF(AV631&gt;1, M631*DM631*100.0/(AX631), 0)</f>
        <v>0</v>
      </c>
      <c r="O631">
        <f>((U631-K631/2)*N631-M631)/(U631+K631/2)</f>
        <v>0</v>
      </c>
      <c r="P631">
        <f>O631*(DZ631+EA631)/1000.0</f>
        <v>0</v>
      </c>
      <c r="Q631">
        <f>(DS631 - IF(AV631&gt;1, M631*DM631*100.0/(AX631), 0))*(DZ631+EA631)/1000.0</f>
        <v>0</v>
      </c>
      <c r="R631">
        <f>2.0/((1/T631-1/S631)+SIGN(T631)*SQRT((1/T631-1/S631)*(1/T631-1/S631) + 4*DN631/((DN631+1)*(DN631+1))*(2*1/T631*1/S631-1/S631*1/S631)))</f>
        <v>0</v>
      </c>
      <c r="S631">
        <f>IF(LEFT(DO631,1)&lt;&gt;"0",IF(LEFT(DO631,1)="1",3.0,DP631),$D$5+$E$5*(EG631*DZ631/($K$5*1000))+$F$5*(EG631*DZ631/($K$5*1000))*MAX(MIN(DM631,$J$5),$I$5)*MAX(MIN(DM631,$J$5),$I$5)+$G$5*MAX(MIN(DM631,$J$5),$I$5)*(EG631*DZ631/($K$5*1000))+$H$5*(EG631*DZ631/($K$5*1000))*(EG631*DZ631/($K$5*1000)))</f>
        <v>0</v>
      </c>
      <c r="T631">
        <f>K631*(1000-(1000*0.61365*exp(17.502*X631/(240.97+X631))/(DZ631+EA631)+DU631)/2)/(1000*0.61365*exp(17.502*X631/(240.97+X631))/(DZ631+EA631)-DU631)</f>
        <v>0</v>
      </c>
      <c r="U631">
        <f>1/((DN631+1)/(R631/1.6)+1/(S631/1.37)) + DN631/((DN631+1)/(R631/1.6) + DN631/(S631/1.37))</f>
        <v>0</v>
      </c>
      <c r="V631">
        <f>(DI631*DL631)</f>
        <v>0</v>
      </c>
      <c r="W631">
        <f>(EB631+(V631+2*0.95*5.67E-8*(((EB631+$B$7)+273)^4-(EB631+273)^4)-44100*K631)/(1.84*29.3*S631+8*0.95*5.67E-8*(EB631+273)^3))</f>
        <v>0</v>
      </c>
      <c r="X631">
        <f>($C$7*EC631+$D$7*ED631+$E$7*W631)</f>
        <v>0</v>
      </c>
      <c r="Y631">
        <f>0.61365*exp(17.502*X631/(240.97+X631))</f>
        <v>0</v>
      </c>
      <c r="Z631">
        <f>(AA631/AB631*100)</f>
        <v>0</v>
      </c>
      <c r="AA631">
        <f>DU631*(DZ631+EA631)/1000</f>
        <v>0</v>
      </c>
      <c r="AB631">
        <f>0.61365*exp(17.502*EB631/(240.97+EB631))</f>
        <v>0</v>
      </c>
      <c r="AC631">
        <f>(Y631-DU631*(DZ631+EA631)/1000)</f>
        <v>0</v>
      </c>
      <c r="AD631">
        <f>(-K631*44100)</f>
        <v>0</v>
      </c>
      <c r="AE631">
        <f>2*29.3*S631*0.92*(EB631-X631)</f>
        <v>0</v>
      </c>
      <c r="AF631">
        <f>2*0.95*5.67E-8*(((EB631+$B$7)+273)^4-(X631+273)^4)</f>
        <v>0</v>
      </c>
      <c r="AG631">
        <f>V631+AF631+AD631+AE631</f>
        <v>0</v>
      </c>
      <c r="AH631">
        <f>DY631*AV631*(DT631-DS631*(1000-AV631*DV631)/(1000-AV631*DU631))/(100*DM631)</f>
        <v>0</v>
      </c>
      <c r="AI631">
        <f>1000*DY631*AV631*(DU631-DV631)/(100*DM631*(1000-AV631*DU631))</f>
        <v>0</v>
      </c>
      <c r="AJ631">
        <f>(AK631 - AL631 - DZ631*1E3/(8.314*(EB631+273.15)) * AN631/DY631 * AM631) * DY631/(100*DM631) * (1000 - DV631)/1000</f>
        <v>0</v>
      </c>
      <c r="AK631">
        <v>638.1330123140586</v>
      </c>
      <c r="AL631">
        <v>596.7251090909091</v>
      </c>
      <c r="AM631">
        <v>3.24341171289269</v>
      </c>
      <c r="AN631">
        <v>64.96119101993769</v>
      </c>
      <c r="AO631">
        <f>(AQ631 - AP631 + DZ631*1E3/(8.314*(EB631+273.15)) * AS631/DY631 * AR631) * DY631/(100*DM631) * 1000/(1000 - AQ631)</f>
        <v>0</v>
      </c>
      <c r="AP631">
        <v>19.8858508308382</v>
      </c>
      <c r="AQ631">
        <v>24.85950969696968</v>
      </c>
      <c r="AR631">
        <v>-4.325661832856261E-05</v>
      </c>
      <c r="AS631">
        <v>107.1200567102836</v>
      </c>
      <c r="AT631">
        <v>0</v>
      </c>
      <c r="AU631">
        <v>0</v>
      </c>
      <c r="AV631">
        <f>IF(AT631*$H$13&gt;=AX631,1.0,(AX631/(AX631-AT631*$H$13)))</f>
        <v>0</v>
      </c>
      <c r="AW631">
        <f>(AV631-1)*100</f>
        <v>0</v>
      </c>
      <c r="AX631">
        <f>MAX(0,($B$13+$C$13*EG631)/(1+$D$13*EG631)*DZ631/(EB631+273)*$E$13)</f>
        <v>0</v>
      </c>
      <c r="AY631" t="s">
        <v>439</v>
      </c>
      <c r="AZ631" t="s">
        <v>439</v>
      </c>
      <c r="BA631">
        <v>0</v>
      </c>
      <c r="BB631">
        <v>0</v>
      </c>
      <c r="BC631">
        <f>1-BA631/BB631</f>
        <v>0</v>
      </c>
      <c r="BD631">
        <v>0</v>
      </c>
      <c r="BE631" t="s">
        <v>439</v>
      </c>
      <c r="BF631" t="s">
        <v>439</v>
      </c>
      <c r="BG631">
        <v>0</v>
      </c>
      <c r="BH631">
        <v>0</v>
      </c>
      <c r="BI631">
        <f>1-BG631/BH631</f>
        <v>0</v>
      </c>
      <c r="BJ631">
        <v>0.5</v>
      </c>
      <c r="BK631">
        <f>DJ631</f>
        <v>0</v>
      </c>
      <c r="BL631">
        <f>M631</f>
        <v>0</v>
      </c>
      <c r="BM631">
        <f>BI631*BJ631*BK631</f>
        <v>0</v>
      </c>
      <c r="BN631">
        <f>(BL631-BD631)/BK631</f>
        <v>0</v>
      </c>
      <c r="BO631">
        <f>(BB631-BH631)/BH631</f>
        <v>0</v>
      </c>
      <c r="BP631">
        <f>BA631/(BC631+BA631/BH631)</f>
        <v>0</v>
      </c>
      <c r="BQ631" t="s">
        <v>439</v>
      </c>
      <c r="BR631">
        <v>0</v>
      </c>
      <c r="BS631">
        <f>IF(BR631&lt;&gt;0, BR631, BP631)</f>
        <v>0</v>
      </c>
      <c r="BT631">
        <f>1-BS631/BH631</f>
        <v>0</v>
      </c>
      <c r="BU631">
        <f>(BH631-BG631)/(BH631-BS631)</f>
        <v>0</v>
      </c>
      <c r="BV631">
        <f>(BB631-BH631)/(BB631-BS631)</f>
        <v>0</v>
      </c>
      <c r="BW631">
        <f>(BH631-BG631)/(BH631-BA631)</f>
        <v>0</v>
      </c>
      <c r="BX631">
        <f>(BB631-BH631)/(BB631-BA631)</f>
        <v>0</v>
      </c>
      <c r="BY631">
        <f>(BU631*BS631/BG631)</f>
        <v>0</v>
      </c>
      <c r="BZ631">
        <f>(1-BY631)</f>
        <v>0</v>
      </c>
      <c r="DI631">
        <f>$B$11*EH631+$C$11*EI631+$F$11*ET631*(1-EW631)</f>
        <v>0</v>
      </c>
      <c r="DJ631">
        <f>DI631*DK631</f>
        <v>0</v>
      </c>
      <c r="DK631">
        <f>($B$11*$D$9+$C$11*$D$9+$F$11*((FG631+EY631)/MAX(FG631+EY631+FH631, 0.1)*$I$9+FH631/MAX(FG631+EY631+FH631, 0.1)*$J$9))/($B$11+$C$11+$F$11)</f>
        <v>0</v>
      </c>
      <c r="DL631">
        <f>($B$11*$K$9+$C$11*$K$9+$F$11*((FG631+EY631)/MAX(FG631+EY631+FH631, 0.1)*$P$9+FH631/MAX(FG631+EY631+FH631, 0.1)*$Q$9))/($B$11+$C$11+$F$11)</f>
        <v>0</v>
      </c>
      <c r="DM631">
        <v>5.36</v>
      </c>
      <c r="DN631">
        <v>0.5</v>
      </c>
      <c r="DO631" t="s">
        <v>440</v>
      </c>
      <c r="DP631">
        <v>2</v>
      </c>
      <c r="DQ631" t="b">
        <v>1</v>
      </c>
      <c r="DR631">
        <v>1758659007.214286</v>
      </c>
      <c r="DS631">
        <v>558.5246071428572</v>
      </c>
      <c r="DT631">
        <v>609.8607857142857</v>
      </c>
      <c r="DU631">
        <v>24.88032142857143</v>
      </c>
      <c r="DV631">
        <v>19.89716071428571</v>
      </c>
      <c r="DW631">
        <v>558.3693214285714</v>
      </c>
      <c r="DX631">
        <v>24.71817142857143</v>
      </c>
      <c r="DY631">
        <v>499.9671785714286</v>
      </c>
      <c r="DZ631">
        <v>90.36389285714286</v>
      </c>
      <c r="EA631">
        <v>0.03105053214285714</v>
      </c>
      <c r="EB631">
        <v>30.97926428571429</v>
      </c>
      <c r="EC631">
        <v>29.97136428571429</v>
      </c>
      <c r="ED631">
        <v>999.9000000000002</v>
      </c>
      <c r="EE631">
        <v>0</v>
      </c>
      <c r="EF631">
        <v>0</v>
      </c>
      <c r="EG631">
        <v>9998.97857142857</v>
      </c>
      <c r="EH631">
        <v>0</v>
      </c>
      <c r="EI631">
        <v>11.6392</v>
      </c>
      <c r="EJ631">
        <v>-51.33613571428572</v>
      </c>
      <c r="EK631">
        <v>572.7751785714286</v>
      </c>
      <c r="EL631">
        <v>622.2414285714286</v>
      </c>
      <c r="EM631">
        <v>4.983155714285714</v>
      </c>
      <c r="EN631">
        <v>609.8607857142857</v>
      </c>
      <c r="EO631">
        <v>19.89716071428571</v>
      </c>
      <c r="EP631">
        <v>2.2482825</v>
      </c>
      <c r="EQ631">
        <v>1.797984642857143</v>
      </c>
      <c r="ER631">
        <v>19.310575</v>
      </c>
      <c r="ES631">
        <v>15.76928571428572</v>
      </c>
      <c r="ET631">
        <v>1999.985</v>
      </c>
      <c r="EU631">
        <v>0.9800015</v>
      </c>
      <c r="EV631">
        <v>0.01999871428571429</v>
      </c>
      <c r="EW631">
        <v>0</v>
      </c>
      <c r="EX631">
        <v>842.0326785714285</v>
      </c>
      <c r="EY631">
        <v>5.00097</v>
      </c>
      <c r="EZ631">
        <v>16913.63571428571</v>
      </c>
      <c r="FA631">
        <v>16707.44285714286</v>
      </c>
      <c r="FB631">
        <v>41.5</v>
      </c>
      <c r="FC631">
        <v>41.81649999999998</v>
      </c>
      <c r="FD631">
        <v>41.43699999999999</v>
      </c>
      <c r="FE631">
        <v>41.43699999999999</v>
      </c>
      <c r="FF631">
        <v>42.06199999999999</v>
      </c>
      <c r="FG631">
        <v>1955.085</v>
      </c>
      <c r="FH631">
        <v>39.9</v>
      </c>
      <c r="FI631">
        <v>0</v>
      </c>
      <c r="FJ631">
        <v>1758659016.6</v>
      </c>
      <c r="FK631">
        <v>0</v>
      </c>
      <c r="FL631">
        <v>842.42464</v>
      </c>
      <c r="FM631">
        <v>25.71415389482233</v>
      </c>
      <c r="FN631">
        <v>531.1461546743298</v>
      </c>
      <c r="FO631">
        <v>16921.024</v>
      </c>
      <c r="FP631">
        <v>15</v>
      </c>
      <c r="FQ631">
        <v>0</v>
      </c>
      <c r="FR631" t="s">
        <v>441</v>
      </c>
      <c r="FS631">
        <v>1747247426.5</v>
      </c>
      <c r="FT631">
        <v>1747247420.5</v>
      </c>
      <c r="FU631">
        <v>0</v>
      </c>
      <c r="FV631">
        <v>1.027</v>
      </c>
      <c r="FW631">
        <v>0.031</v>
      </c>
      <c r="FX631">
        <v>0.02</v>
      </c>
      <c r="FY631">
        <v>0.05</v>
      </c>
      <c r="FZ631">
        <v>420</v>
      </c>
      <c r="GA631">
        <v>16</v>
      </c>
      <c r="GB631">
        <v>0.01</v>
      </c>
      <c r="GC631">
        <v>0.1</v>
      </c>
      <c r="GD631">
        <v>-51.0270775</v>
      </c>
      <c r="GE631">
        <v>-7.675989118198755</v>
      </c>
      <c r="GF631">
        <v>0.7720112976788286</v>
      </c>
      <c r="GG631">
        <v>0</v>
      </c>
      <c r="GH631">
        <v>841.0570294117647</v>
      </c>
      <c r="GI631">
        <v>25.15931245587614</v>
      </c>
      <c r="GJ631">
        <v>2.483681997325913</v>
      </c>
      <c r="GK631">
        <v>-1</v>
      </c>
      <c r="GL631">
        <v>4.981374750000001</v>
      </c>
      <c r="GM631">
        <v>0.03343688555346668</v>
      </c>
      <c r="GN631">
        <v>0.007734639935866487</v>
      </c>
      <c r="GO631">
        <v>1</v>
      </c>
      <c r="GP631">
        <v>1</v>
      </c>
      <c r="GQ631">
        <v>2</v>
      </c>
      <c r="GR631" t="s">
        <v>442</v>
      </c>
      <c r="GS631">
        <v>3.13554</v>
      </c>
      <c r="GT631">
        <v>2.69136</v>
      </c>
      <c r="GU631">
        <v>0.119294</v>
      </c>
      <c r="GV631">
        <v>0.125516</v>
      </c>
      <c r="GW631">
        <v>0.108634</v>
      </c>
      <c r="GX631">
        <v>0.0918211</v>
      </c>
      <c r="GY631">
        <v>27959.2</v>
      </c>
      <c r="GZ631">
        <v>27817.8</v>
      </c>
      <c r="HA631">
        <v>29515.8</v>
      </c>
      <c r="HB631">
        <v>29400.2</v>
      </c>
      <c r="HC631">
        <v>34758.2</v>
      </c>
      <c r="HD631">
        <v>35373.5</v>
      </c>
      <c r="HE631">
        <v>41532.5</v>
      </c>
      <c r="HF631">
        <v>41773.9</v>
      </c>
      <c r="HG631">
        <v>1.9197</v>
      </c>
      <c r="HH631">
        <v>1.85885</v>
      </c>
      <c r="HI631">
        <v>0.08235870000000001</v>
      </c>
      <c r="HJ631">
        <v>0</v>
      </c>
      <c r="HK631">
        <v>28.6314</v>
      </c>
      <c r="HL631">
        <v>999.9</v>
      </c>
      <c r="HM631">
        <v>51.3</v>
      </c>
      <c r="HN631">
        <v>31.6</v>
      </c>
      <c r="HO631">
        <v>26.4989</v>
      </c>
      <c r="HP631">
        <v>61.8755</v>
      </c>
      <c r="HQ631">
        <v>25.7812</v>
      </c>
      <c r="HR631">
        <v>1</v>
      </c>
      <c r="HS631">
        <v>0.129858</v>
      </c>
      <c r="HT631">
        <v>-0.984243</v>
      </c>
      <c r="HU631">
        <v>20.3357</v>
      </c>
      <c r="HV631">
        <v>5.21564</v>
      </c>
      <c r="HW631">
        <v>12.0129</v>
      </c>
      <c r="HX631">
        <v>4.98895</v>
      </c>
      <c r="HY631">
        <v>3.28772</v>
      </c>
      <c r="HZ631">
        <v>9999</v>
      </c>
      <c r="IA631">
        <v>9999</v>
      </c>
      <c r="IB631">
        <v>9999</v>
      </c>
      <c r="IC631">
        <v>999.9</v>
      </c>
      <c r="ID631">
        <v>1.86762</v>
      </c>
      <c r="IE631">
        <v>1.86674</v>
      </c>
      <c r="IF631">
        <v>1.86605</v>
      </c>
      <c r="IG631">
        <v>1.866</v>
      </c>
      <c r="IH631">
        <v>1.86783</v>
      </c>
      <c r="II631">
        <v>1.87027</v>
      </c>
      <c r="IJ631">
        <v>1.86897</v>
      </c>
      <c r="IK631">
        <v>1.87042</v>
      </c>
      <c r="IL631">
        <v>0</v>
      </c>
      <c r="IM631">
        <v>0</v>
      </c>
      <c r="IN631">
        <v>0</v>
      </c>
      <c r="IO631">
        <v>0</v>
      </c>
      <c r="IP631" t="s">
        <v>443</v>
      </c>
      <c r="IQ631" t="s">
        <v>444</v>
      </c>
      <c r="IR631" t="s">
        <v>445</v>
      </c>
      <c r="IS631" t="s">
        <v>445</v>
      </c>
      <c r="IT631" t="s">
        <v>445</v>
      </c>
      <c r="IU631" t="s">
        <v>445</v>
      </c>
      <c r="IV631">
        <v>0</v>
      </c>
      <c r="IW631">
        <v>100</v>
      </c>
      <c r="IX631">
        <v>100</v>
      </c>
      <c r="IY631">
        <v>0.148</v>
      </c>
      <c r="IZ631">
        <v>0.1618</v>
      </c>
      <c r="JA631">
        <v>0.1520806729546384</v>
      </c>
      <c r="JB631">
        <v>0.0003178419753343253</v>
      </c>
      <c r="JC631">
        <v>-6.012475575984678E-07</v>
      </c>
      <c r="JD631">
        <v>7.594320938325871E-11</v>
      </c>
      <c r="JE631">
        <v>-0.06537213769188976</v>
      </c>
      <c r="JF631">
        <v>-0.002779077146552394</v>
      </c>
      <c r="JG631">
        <v>0.0007843295920201409</v>
      </c>
      <c r="JH631">
        <v>-1.211717912536145E-05</v>
      </c>
      <c r="JI631">
        <v>4</v>
      </c>
      <c r="JJ631">
        <v>2338</v>
      </c>
      <c r="JK631">
        <v>1</v>
      </c>
      <c r="JL631">
        <v>27</v>
      </c>
      <c r="JM631">
        <v>190193.1</v>
      </c>
      <c r="JN631">
        <v>190193.2</v>
      </c>
      <c r="JO631">
        <v>1.4624</v>
      </c>
      <c r="JP631">
        <v>2.27051</v>
      </c>
      <c r="JQ631">
        <v>1.39648</v>
      </c>
      <c r="JR631">
        <v>2.35229</v>
      </c>
      <c r="JS631">
        <v>1.49536</v>
      </c>
      <c r="JT631">
        <v>2.59033</v>
      </c>
      <c r="JU631">
        <v>36.9794</v>
      </c>
      <c r="JV631">
        <v>24.07</v>
      </c>
      <c r="JW631">
        <v>18</v>
      </c>
      <c r="JX631">
        <v>492.405</v>
      </c>
      <c r="JY631">
        <v>443.938</v>
      </c>
      <c r="JZ631">
        <v>29.8333</v>
      </c>
      <c r="KA631">
        <v>29.3178</v>
      </c>
      <c r="KB631">
        <v>29.9999</v>
      </c>
      <c r="KC631">
        <v>29.1949</v>
      </c>
      <c r="KD631">
        <v>29.1267</v>
      </c>
      <c r="KE631">
        <v>29.3127</v>
      </c>
      <c r="KF631">
        <v>30.495</v>
      </c>
      <c r="KG631">
        <v>62.7405</v>
      </c>
      <c r="KH631">
        <v>29.8424</v>
      </c>
      <c r="KI631">
        <v>654.407</v>
      </c>
      <c r="KJ631">
        <v>19.9129</v>
      </c>
      <c r="KK631">
        <v>100.874</v>
      </c>
      <c r="KL631">
        <v>100.448</v>
      </c>
    </row>
    <row r="632" spans="1:298">
      <c r="A632">
        <v>616</v>
      </c>
      <c r="B632">
        <v>1758659020</v>
      </c>
      <c r="C632">
        <v>17394</v>
      </c>
      <c r="D632" t="s">
        <v>1681</v>
      </c>
      <c r="E632" t="s">
        <v>1682</v>
      </c>
      <c r="F632">
        <v>5</v>
      </c>
      <c r="G632" t="s">
        <v>1412</v>
      </c>
      <c r="H632" t="s">
        <v>437</v>
      </c>
      <c r="I632" t="s">
        <v>438</v>
      </c>
      <c r="J632">
        <v>1758659012.5</v>
      </c>
      <c r="K632">
        <f>(L632)/1000</f>
        <v>0</v>
      </c>
      <c r="L632">
        <f>IF(DQ632, AO632, AI632)</f>
        <v>0</v>
      </c>
      <c r="M632">
        <f>IF(DQ632, AJ632, AH632)</f>
        <v>0</v>
      </c>
      <c r="N632">
        <f>DS632 - IF(AV632&gt;1, M632*DM632*100.0/(AX632), 0)</f>
        <v>0</v>
      </c>
      <c r="O632">
        <f>((U632-K632/2)*N632-M632)/(U632+K632/2)</f>
        <v>0</v>
      </c>
      <c r="P632">
        <f>O632*(DZ632+EA632)/1000.0</f>
        <v>0</v>
      </c>
      <c r="Q632">
        <f>(DS632 - IF(AV632&gt;1, M632*DM632*100.0/(AX632), 0))*(DZ632+EA632)/1000.0</f>
        <v>0</v>
      </c>
      <c r="R632">
        <f>2.0/((1/T632-1/S632)+SIGN(T632)*SQRT((1/T632-1/S632)*(1/T632-1/S632) + 4*DN632/((DN632+1)*(DN632+1))*(2*1/T632*1/S632-1/S632*1/S632)))</f>
        <v>0</v>
      </c>
      <c r="S632">
        <f>IF(LEFT(DO632,1)&lt;&gt;"0",IF(LEFT(DO632,1)="1",3.0,DP632),$D$5+$E$5*(EG632*DZ632/($K$5*1000))+$F$5*(EG632*DZ632/($K$5*1000))*MAX(MIN(DM632,$J$5),$I$5)*MAX(MIN(DM632,$J$5),$I$5)+$G$5*MAX(MIN(DM632,$J$5),$I$5)*(EG632*DZ632/($K$5*1000))+$H$5*(EG632*DZ632/($K$5*1000))*(EG632*DZ632/($K$5*1000)))</f>
        <v>0</v>
      </c>
      <c r="T632">
        <f>K632*(1000-(1000*0.61365*exp(17.502*X632/(240.97+X632))/(DZ632+EA632)+DU632)/2)/(1000*0.61365*exp(17.502*X632/(240.97+X632))/(DZ632+EA632)-DU632)</f>
        <v>0</v>
      </c>
      <c r="U632">
        <f>1/((DN632+1)/(R632/1.6)+1/(S632/1.37)) + DN632/((DN632+1)/(R632/1.6) + DN632/(S632/1.37))</f>
        <v>0</v>
      </c>
      <c r="V632">
        <f>(DI632*DL632)</f>
        <v>0</v>
      </c>
      <c r="W632">
        <f>(EB632+(V632+2*0.95*5.67E-8*(((EB632+$B$7)+273)^4-(EB632+273)^4)-44100*K632)/(1.84*29.3*S632+8*0.95*5.67E-8*(EB632+273)^3))</f>
        <v>0</v>
      </c>
      <c r="X632">
        <f>($C$7*EC632+$D$7*ED632+$E$7*W632)</f>
        <v>0</v>
      </c>
      <c r="Y632">
        <f>0.61365*exp(17.502*X632/(240.97+X632))</f>
        <v>0</v>
      </c>
      <c r="Z632">
        <f>(AA632/AB632*100)</f>
        <v>0</v>
      </c>
      <c r="AA632">
        <f>DU632*(DZ632+EA632)/1000</f>
        <v>0</v>
      </c>
      <c r="AB632">
        <f>0.61365*exp(17.502*EB632/(240.97+EB632))</f>
        <v>0</v>
      </c>
      <c r="AC632">
        <f>(Y632-DU632*(DZ632+EA632)/1000)</f>
        <v>0</v>
      </c>
      <c r="AD632">
        <f>(-K632*44100)</f>
        <v>0</v>
      </c>
      <c r="AE632">
        <f>2*29.3*S632*0.92*(EB632-X632)</f>
        <v>0</v>
      </c>
      <c r="AF632">
        <f>2*0.95*5.67E-8*(((EB632+$B$7)+273)^4-(X632+273)^4)</f>
        <v>0</v>
      </c>
      <c r="AG632">
        <f>V632+AF632+AD632+AE632</f>
        <v>0</v>
      </c>
      <c r="AH632">
        <f>DY632*AV632*(DT632-DS632*(1000-AV632*DV632)/(1000-AV632*DU632))/(100*DM632)</f>
        <v>0</v>
      </c>
      <c r="AI632">
        <f>1000*DY632*AV632*(DU632-DV632)/(100*DM632*(1000-AV632*DU632))</f>
        <v>0</v>
      </c>
      <c r="AJ632">
        <f>(AK632 - AL632 - DZ632*1E3/(8.314*(EB632+273.15)) * AN632/DY632 * AM632) * DY632/(100*DM632) * (1000 - DV632)/1000</f>
        <v>0</v>
      </c>
      <c r="AK632">
        <v>655.9491412502451</v>
      </c>
      <c r="AL632">
        <v>613.5156787878786</v>
      </c>
      <c r="AM632">
        <v>3.373292054300752</v>
      </c>
      <c r="AN632">
        <v>64.96119101993769</v>
      </c>
      <c r="AO632">
        <f>(AQ632 - AP632 + DZ632*1E3/(8.314*(EB632+273.15)) * AS632/DY632 * AR632) * DY632/(100*DM632) * 1000/(1000 - AQ632)</f>
        <v>0</v>
      </c>
      <c r="AP632">
        <v>19.88840639586585</v>
      </c>
      <c r="AQ632">
        <v>24.84915757575756</v>
      </c>
      <c r="AR632">
        <v>-2.018808833867668E-05</v>
      </c>
      <c r="AS632">
        <v>107.1200567102836</v>
      </c>
      <c r="AT632">
        <v>0</v>
      </c>
      <c r="AU632">
        <v>0</v>
      </c>
      <c r="AV632">
        <f>IF(AT632*$H$13&gt;=AX632,1.0,(AX632/(AX632-AT632*$H$13)))</f>
        <v>0</v>
      </c>
      <c r="AW632">
        <f>(AV632-1)*100</f>
        <v>0</v>
      </c>
      <c r="AX632">
        <f>MAX(0,($B$13+$C$13*EG632)/(1+$D$13*EG632)*DZ632/(EB632+273)*$E$13)</f>
        <v>0</v>
      </c>
      <c r="AY632" t="s">
        <v>439</v>
      </c>
      <c r="AZ632" t="s">
        <v>439</v>
      </c>
      <c r="BA632">
        <v>0</v>
      </c>
      <c r="BB632">
        <v>0</v>
      </c>
      <c r="BC632">
        <f>1-BA632/BB632</f>
        <v>0</v>
      </c>
      <c r="BD632">
        <v>0</v>
      </c>
      <c r="BE632" t="s">
        <v>439</v>
      </c>
      <c r="BF632" t="s">
        <v>439</v>
      </c>
      <c r="BG632">
        <v>0</v>
      </c>
      <c r="BH632">
        <v>0</v>
      </c>
      <c r="BI632">
        <f>1-BG632/BH632</f>
        <v>0</v>
      </c>
      <c r="BJ632">
        <v>0.5</v>
      </c>
      <c r="BK632">
        <f>DJ632</f>
        <v>0</v>
      </c>
      <c r="BL632">
        <f>M632</f>
        <v>0</v>
      </c>
      <c r="BM632">
        <f>BI632*BJ632*BK632</f>
        <v>0</v>
      </c>
      <c r="BN632">
        <f>(BL632-BD632)/BK632</f>
        <v>0</v>
      </c>
      <c r="BO632">
        <f>(BB632-BH632)/BH632</f>
        <v>0</v>
      </c>
      <c r="BP632">
        <f>BA632/(BC632+BA632/BH632)</f>
        <v>0</v>
      </c>
      <c r="BQ632" t="s">
        <v>439</v>
      </c>
      <c r="BR632">
        <v>0</v>
      </c>
      <c r="BS632">
        <f>IF(BR632&lt;&gt;0, BR632, BP632)</f>
        <v>0</v>
      </c>
      <c r="BT632">
        <f>1-BS632/BH632</f>
        <v>0</v>
      </c>
      <c r="BU632">
        <f>(BH632-BG632)/(BH632-BS632)</f>
        <v>0</v>
      </c>
      <c r="BV632">
        <f>(BB632-BH632)/(BB632-BS632)</f>
        <v>0</v>
      </c>
      <c r="BW632">
        <f>(BH632-BG632)/(BH632-BA632)</f>
        <v>0</v>
      </c>
      <c r="BX632">
        <f>(BB632-BH632)/(BB632-BA632)</f>
        <v>0</v>
      </c>
      <c r="BY632">
        <f>(BU632*BS632/BG632)</f>
        <v>0</v>
      </c>
      <c r="BZ632">
        <f>(1-BY632)</f>
        <v>0</v>
      </c>
      <c r="DI632">
        <f>$B$11*EH632+$C$11*EI632+$F$11*ET632*(1-EW632)</f>
        <v>0</v>
      </c>
      <c r="DJ632">
        <f>DI632*DK632</f>
        <v>0</v>
      </c>
      <c r="DK632">
        <f>($B$11*$D$9+$C$11*$D$9+$F$11*((FG632+EY632)/MAX(FG632+EY632+FH632, 0.1)*$I$9+FH632/MAX(FG632+EY632+FH632, 0.1)*$J$9))/($B$11+$C$11+$F$11)</f>
        <v>0</v>
      </c>
      <c r="DL632">
        <f>($B$11*$K$9+$C$11*$K$9+$F$11*((FG632+EY632)/MAX(FG632+EY632+FH632, 0.1)*$P$9+FH632/MAX(FG632+EY632+FH632, 0.1)*$Q$9))/($B$11+$C$11+$F$11)</f>
        <v>0</v>
      </c>
      <c r="DM632">
        <v>5.36</v>
      </c>
      <c r="DN632">
        <v>0.5</v>
      </c>
      <c r="DO632" t="s">
        <v>440</v>
      </c>
      <c r="DP632">
        <v>2</v>
      </c>
      <c r="DQ632" t="b">
        <v>1</v>
      </c>
      <c r="DR632">
        <v>1758659012.5</v>
      </c>
      <c r="DS632">
        <v>575.5753333333333</v>
      </c>
      <c r="DT632">
        <v>627.7409629629628</v>
      </c>
      <c r="DU632">
        <v>24.86605555555555</v>
      </c>
      <c r="DV632">
        <v>19.88755925925926</v>
      </c>
      <c r="DW632">
        <v>575.4250000000001</v>
      </c>
      <c r="DX632">
        <v>24.7040962962963</v>
      </c>
      <c r="DY632">
        <v>500.0002962962963</v>
      </c>
      <c r="DZ632">
        <v>90.36272962962961</v>
      </c>
      <c r="EA632">
        <v>0.03098294444444445</v>
      </c>
      <c r="EB632">
        <v>30.98115555555555</v>
      </c>
      <c r="EC632">
        <v>29.97528148148148</v>
      </c>
      <c r="ED632">
        <v>999.9000000000001</v>
      </c>
      <c r="EE632">
        <v>0</v>
      </c>
      <c r="EF632">
        <v>0</v>
      </c>
      <c r="EG632">
        <v>10004.88592592593</v>
      </c>
      <c r="EH632">
        <v>0</v>
      </c>
      <c r="EI632">
        <v>11.63966666666667</v>
      </c>
      <c r="EJ632">
        <v>-52.1656111111111</v>
      </c>
      <c r="EK632">
        <v>590.2523703703703</v>
      </c>
      <c r="EL632">
        <v>640.4785185185186</v>
      </c>
      <c r="EM632">
        <v>4.97849</v>
      </c>
      <c r="EN632">
        <v>627.7409629629628</v>
      </c>
      <c r="EO632">
        <v>19.88755925925926</v>
      </c>
      <c r="EP632">
        <v>2.246964444444445</v>
      </c>
      <c r="EQ632">
        <v>1.797094444444444</v>
      </c>
      <c r="ER632">
        <v>19.30115185185186</v>
      </c>
      <c r="ES632">
        <v>15.76154074074074</v>
      </c>
      <c r="ET632">
        <v>1999.964074074074</v>
      </c>
      <c r="EU632">
        <v>0.9800012222222222</v>
      </c>
      <c r="EV632">
        <v>0.01999898888888889</v>
      </c>
      <c r="EW632">
        <v>0</v>
      </c>
      <c r="EX632">
        <v>844.3702962962964</v>
      </c>
      <c r="EY632">
        <v>5.00097</v>
      </c>
      <c r="EZ632">
        <v>16960.61111111111</v>
      </c>
      <c r="FA632">
        <v>16707.27777777778</v>
      </c>
      <c r="FB632">
        <v>41.5</v>
      </c>
      <c r="FC632">
        <v>41.82133333333333</v>
      </c>
      <c r="FD632">
        <v>41.43699999999999</v>
      </c>
      <c r="FE632">
        <v>41.43699999999999</v>
      </c>
      <c r="FF632">
        <v>42.06199999999999</v>
      </c>
      <c r="FG632">
        <v>1955.064074074074</v>
      </c>
      <c r="FH632">
        <v>39.9</v>
      </c>
      <c r="FI632">
        <v>0</v>
      </c>
      <c r="FJ632">
        <v>1758659021.4</v>
      </c>
      <c r="FK632">
        <v>0</v>
      </c>
      <c r="FL632">
        <v>844.54512</v>
      </c>
      <c r="FM632">
        <v>27.1358461223853</v>
      </c>
      <c r="FN632">
        <v>547.7307684007899</v>
      </c>
      <c r="FO632">
        <v>16963.844</v>
      </c>
      <c r="FP632">
        <v>15</v>
      </c>
      <c r="FQ632">
        <v>0</v>
      </c>
      <c r="FR632" t="s">
        <v>441</v>
      </c>
      <c r="FS632">
        <v>1747247426.5</v>
      </c>
      <c r="FT632">
        <v>1747247420.5</v>
      </c>
      <c r="FU632">
        <v>0</v>
      </c>
      <c r="FV632">
        <v>1.027</v>
      </c>
      <c r="FW632">
        <v>0.031</v>
      </c>
      <c r="FX632">
        <v>0.02</v>
      </c>
      <c r="FY632">
        <v>0.05</v>
      </c>
      <c r="FZ632">
        <v>420</v>
      </c>
      <c r="GA632">
        <v>16</v>
      </c>
      <c r="GB632">
        <v>0.01</v>
      </c>
      <c r="GC632">
        <v>0.1</v>
      </c>
      <c r="GD632">
        <v>-51.75343</v>
      </c>
      <c r="GE632">
        <v>-8.94269043151971</v>
      </c>
      <c r="GF632">
        <v>0.8962748881342151</v>
      </c>
      <c r="GG632">
        <v>0</v>
      </c>
      <c r="GH632">
        <v>843.1023823529412</v>
      </c>
      <c r="GI632">
        <v>26.36997708616456</v>
      </c>
      <c r="GJ632">
        <v>2.597719792146983</v>
      </c>
      <c r="GK632">
        <v>-1</v>
      </c>
      <c r="GL632">
        <v>4.978834000000001</v>
      </c>
      <c r="GM632">
        <v>-0.06210078799251582</v>
      </c>
      <c r="GN632">
        <v>0.01076483181475685</v>
      </c>
      <c r="GO632">
        <v>1</v>
      </c>
      <c r="GP632">
        <v>1</v>
      </c>
      <c r="GQ632">
        <v>2</v>
      </c>
      <c r="GR632" t="s">
        <v>442</v>
      </c>
      <c r="GS632">
        <v>3.13547</v>
      </c>
      <c r="GT632">
        <v>2.69112</v>
      </c>
      <c r="GU632">
        <v>0.121651</v>
      </c>
      <c r="GV632">
        <v>0.127776</v>
      </c>
      <c r="GW632">
        <v>0.108605</v>
      </c>
      <c r="GX632">
        <v>0.0918315</v>
      </c>
      <c r="GY632">
        <v>27884.6</v>
      </c>
      <c r="GZ632">
        <v>27745.8</v>
      </c>
      <c r="HA632">
        <v>29516.1</v>
      </c>
      <c r="HB632">
        <v>29400.2</v>
      </c>
      <c r="HC632">
        <v>34759.8</v>
      </c>
      <c r="HD632">
        <v>35373.2</v>
      </c>
      <c r="HE632">
        <v>41532.9</v>
      </c>
      <c r="HF632">
        <v>41773.9</v>
      </c>
      <c r="HG632">
        <v>1.91973</v>
      </c>
      <c r="HH632">
        <v>1.85933</v>
      </c>
      <c r="HI632">
        <v>0.08225440000000001</v>
      </c>
      <c r="HJ632">
        <v>0</v>
      </c>
      <c r="HK632">
        <v>28.6295</v>
      </c>
      <c r="HL632">
        <v>999.9</v>
      </c>
      <c r="HM632">
        <v>51.3</v>
      </c>
      <c r="HN632">
        <v>31.6</v>
      </c>
      <c r="HO632">
        <v>26.5028</v>
      </c>
      <c r="HP632">
        <v>61.8255</v>
      </c>
      <c r="HQ632">
        <v>25.7532</v>
      </c>
      <c r="HR632">
        <v>1</v>
      </c>
      <c r="HS632">
        <v>0.129718</v>
      </c>
      <c r="HT632">
        <v>-0.981114</v>
      </c>
      <c r="HU632">
        <v>20.3358</v>
      </c>
      <c r="HV632">
        <v>5.21549</v>
      </c>
      <c r="HW632">
        <v>12.0122</v>
      </c>
      <c r="HX632">
        <v>4.98875</v>
      </c>
      <c r="HY632">
        <v>3.28765</v>
      </c>
      <c r="HZ632">
        <v>9999</v>
      </c>
      <c r="IA632">
        <v>9999</v>
      </c>
      <c r="IB632">
        <v>9999</v>
      </c>
      <c r="IC632">
        <v>999.9</v>
      </c>
      <c r="ID632">
        <v>1.86758</v>
      </c>
      <c r="IE632">
        <v>1.86675</v>
      </c>
      <c r="IF632">
        <v>1.86603</v>
      </c>
      <c r="IG632">
        <v>1.86601</v>
      </c>
      <c r="IH632">
        <v>1.86785</v>
      </c>
      <c r="II632">
        <v>1.87029</v>
      </c>
      <c r="IJ632">
        <v>1.86897</v>
      </c>
      <c r="IK632">
        <v>1.87042</v>
      </c>
      <c r="IL632">
        <v>0</v>
      </c>
      <c r="IM632">
        <v>0</v>
      </c>
      <c r="IN632">
        <v>0</v>
      </c>
      <c r="IO632">
        <v>0</v>
      </c>
      <c r="IP632" t="s">
        <v>443</v>
      </c>
      <c r="IQ632" t="s">
        <v>444</v>
      </c>
      <c r="IR632" t="s">
        <v>445</v>
      </c>
      <c r="IS632" t="s">
        <v>445</v>
      </c>
      <c r="IT632" t="s">
        <v>445</v>
      </c>
      <c r="IU632" t="s">
        <v>445</v>
      </c>
      <c r="IV632">
        <v>0</v>
      </c>
      <c r="IW632">
        <v>100</v>
      </c>
      <c r="IX632">
        <v>100</v>
      </c>
      <c r="IY632">
        <v>0.143</v>
      </c>
      <c r="IZ632">
        <v>0.1618</v>
      </c>
      <c r="JA632">
        <v>0.1520806729546384</v>
      </c>
      <c r="JB632">
        <v>0.0003178419753343253</v>
      </c>
      <c r="JC632">
        <v>-6.012475575984678E-07</v>
      </c>
      <c r="JD632">
        <v>7.594320938325871E-11</v>
      </c>
      <c r="JE632">
        <v>-0.06537213769188976</v>
      </c>
      <c r="JF632">
        <v>-0.002779077146552394</v>
      </c>
      <c r="JG632">
        <v>0.0007843295920201409</v>
      </c>
      <c r="JH632">
        <v>-1.211717912536145E-05</v>
      </c>
      <c r="JI632">
        <v>4</v>
      </c>
      <c r="JJ632">
        <v>2338</v>
      </c>
      <c r="JK632">
        <v>1</v>
      </c>
      <c r="JL632">
        <v>27</v>
      </c>
      <c r="JM632">
        <v>190193.2</v>
      </c>
      <c r="JN632">
        <v>190193.3</v>
      </c>
      <c r="JO632">
        <v>1.49414</v>
      </c>
      <c r="JP632">
        <v>2.26562</v>
      </c>
      <c r="JQ632">
        <v>1.39648</v>
      </c>
      <c r="JR632">
        <v>2.34863</v>
      </c>
      <c r="JS632">
        <v>1.49536</v>
      </c>
      <c r="JT632">
        <v>2.65991</v>
      </c>
      <c r="JU632">
        <v>36.9794</v>
      </c>
      <c r="JV632">
        <v>24.0612</v>
      </c>
      <c r="JW632">
        <v>18</v>
      </c>
      <c r="JX632">
        <v>492.396</v>
      </c>
      <c r="JY632">
        <v>444.208</v>
      </c>
      <c r="JZ632">
        <v>29.8473</v>
      </c>
      <c r="KA632">
        <v>29.3144</v>
      </c>
      <c r="KB632">
        <v>29.9998</v>
      </c>
      <c r="KC632">
        <v>29.1918</v>
      </c>
      <c r="KD632">
        <v>29.1236</v>
      </c>
      <c r="KE632">
        <v>29.9571</v>
      </c>
      <c r="KF632">
        <v>30.495</v>
      </c>
      <c r="KG632">
        <v>62.3649</v>
      </c>
      <c r="KH632">
        <v>29.8593</v>
      </c>
      <c r="KI632">
        <v>674.524</v>
      </c>
      <c r="KJ632">
        <v>19.9129</v>
      </c>
      <c r="KK632">
        <v>100.875</v>
      </c>
      <c r="KL632">
        <v>100.447</v>
      </c>
    </row>
    <row r="633" spans="1:298">
      <c r="A633">
        <v>617</v>
      </c>
      <c r="B633">
        <v>1758659025</v>
      </c>
      <c r="C633">
        <v>17399</v>
      </c>
      <c r="D633" t="s">
        <v>1683</v>
      </c>
      <c r="E633" t="s">
        <v>1684</v>
      </c>
      <c r="F633">
        <v>5</v>
      </c>
      <c r="G633" t="s">
        <v>1412</v>
      </c>
      <c r="H633" t="s">
        <v>437</v>
      </c>
      <c r="I633" t="s">
        <v>438</v>
      </c>
      <c r="J633">
        <v>1758659017.214286</v>
      </c>
      <c r="K633">
        <f>(L633)/1000</f>
        <v>0</v>
      </c>
      <c r="L633">
        <f>IF(DQ633, AO633, AI633)</f>
        <v>0</v>
      </c>
      <c r="M633">
        <f>IF(DQ633, AJ633, AH633)</f>
        <v>0</v>
      </c>
      <c r="N633">
        <f>DS633 - IF(AV633&gt;1, M633*DM633*100.0/(AX633), 0)</f>
        <v>0</v>
      </c>
      <c r="O633">
        <f>((U633-K633/2)*N633-M633)/(U633+K633/2)</f>
        <v>0</v>
      </c>
      <c r="P633">
        <f>O633*(DZ633+EA633)/1000.0</f>
        <v>0</v>
      </c>
      <c r="Q633">
        <f>(DS633 - IF(AV633&gt;1, M633*DM633*100.0/(AX633), 0))*(DZ633+EA633)/1000.0</f>
        <v>0</v>
      </c>
      <c r="R633">
        <f>2.0/((1/T633-1/S633)+SIGN(T633)*SQRT((1/T633-1/S633)*(1/T633-1/S633) + 4*DN633/((DN633+1)*(DN633+1))*(2*1/T633*1/S633-1/S633*1/S633)))</f>
        <v>0</v>
      </c>
      <c r="S633">
        <f>IF(LEFT(DO633,1)&lt;&gt;"0",IF(LEFT(DO633,1)="1",3.0,DP633),$D$5+$E$5*(EG633*DZ633/($K$5*1000))+$F$5*(EG633*DZ633/($K$5*1000))*MAX(MIN(DM633,$J$5),$I$5)*MAX(MIN(DM633,$J$5),$I$5)+$G$5*MAX(MIN(DM633,$J$5),$I$5)*(EG633*DZ633/($K$5*1000))+$H$5*(EG633*DZ633/($K$5*1000))*(EG633*DZ633/($K$5*1000)))</f>
        <v>0</v>
      </c>
      <c r="T633">
        <f>K633*(1000-(1000*0.61365*exp(17.502*X633/(240.97+X633))/(DZ633+EA633)+DU633)/2)/(1000*0.61365*exp(17.502*X633/(240.97+X633))/(DZ633+EA633)-DU633)</f>
        <v>0</v>
      </c>
      <c r="U633">
        <f>1/((DN633+1)/(R633/1.6)+1/(S633/1.37)) + DN633/((DN633+1)/(R633/1.6) + DN633/(S633/1.37))</f>
        <v>0</v>
      </c>
      <c r="V633">
        <f>(DI633*DL633)</f>
        <v>0</v>
      </c>
      <c r="W633">
        <f>(EB633+(V633+2*0.95*5.67E-8*(((EB633+$B$7)+273)^4-(EB633+273)^4)-44100*K633)/(1.84*29.3*S633+8*0.95*5.67E-8*(EB633+273)^3))</f>
        <v>0</v>
      </c>
      <c r="X633">
        <f>($C$7*EC633+$D$7*ED633+$E$7*W633)</f>
        <v>0</v>
      </c>
      <c r="Y633">
        <f>0.61365*exp(17.502*X633/(240.97+X633))</f>
        <v>0</v>
      </c>
      <c r="Z633">
        <f>(AA633/AB633*100)</f>
        <v>0</v>
      </c>
      <c r="AA633">
        <f>DU633*(DZ633+EA633)/1000</f>
        <v>0</v>
      </c>
      <c r="AB633">
        <f>0.61365*exp(17.502*EB633/(240.97+EB633))</f>
        <v>0</v>
      </c>
      <c r="AC633">
        <f>(Y633-DU633*(DZ633+EA633)/1000)</f>
        <v>0</v>
      </c>
      <c r="AD633">
        <f>(-K633*44100)</f>
        <v>0</v>
      </c>
      <c r="AE633">
        <f>2*29.3*S633*0.92*(EB633-X633)</f>
        <v>0</v>
      </c>
      <c r="AF633">
        <f>2*0.95*5.67E-8*(((EB633+$B$7)+273)^4-(X633+273)^4)</f>
        <v>0</v>
      </c>
      <c r="AG633">
        <f>V633+AF633+AD633+AE633</f>
        <v>0</v>
      </c>
      <c r="AH633">
        <f>DY633*AV633*(DT633-DS633*(1000-AV633*DV633)/(1000-AV633*DU633))/(100*DM633)</f>
        <v>0</v>
      </c>
      <c r="AI633">
        <f>1000*DY633*AV633*(DU633-DV633)/(100*DM633*(1000-AV633*DU633))</f>
        <v>0</v>
      </c>
      <c r="AJ633">
        <f>(AK633 - AL633 - DZ633*1E3/(8.314*(EB633+273.15)) * AN633/DY633 * AM633) * DY633/(100*DM633) * (1000 - DV633)/1000</f>
        <v>0</v>
      </c>
      <c r="AK633">
        <v>672.5411521966732</v>
      </c>
      <c r="AL633">
        <v>629.9357696969695</v>
      </c>
      <c r="AM633">
        <v>3.276214898410478</v>
      </c>
      <c r="AN633">
        <v>64.96119101993769</v>
      </c>
      <c r="AO633">
        <f>(AQ633 - AP633 + DZ633*1E3/(8.314*(EB633+273.15)) * AS633/DY633 * AR633) * DY633/(100*DM633) * 1000/(1000 - AQ633)</f>
        <v>0</v>
      </c>
      <c r="AP633">
        <v>19.87777734835053</v>
      </c>
      <c r="AQ633">
        <v>24.83461454545455</v>
      </c>
      <c r="AR633">
        <v>-4.215416229092122E-05</v>
      </c>
      <c r="AS633">
        <v>107.1200567102836</v>
      </c>
      <c r="AT633">
        <v>0</v>
      </c>
      <c r="AU633">
        <v>0</v>
      </c>
      <c r="AV633">
        <f>IF(AT633*$H$13&gt;=AX633,1.0,(AX633/(AX633-AT633*$H$13)))</f>
        <v>0</v>
      </c>
      <c r="AW633">
        <f>(AV633-1)*100</f>
        <v>0</v>
      </c>
      <c r="AX633">
        <f>MAX(0,($B$13+$C$13*EG633)/(1+$D$13*EG633)*DZ633/(EB633+273)*$E$13)</f>
        <v>0</v>
      </c>
      <c r="AY633" t="s">
        <v>439</v>
      </c>
      <c r="AZ633" t="s">
        <v>439</v>
      </c>
      <c r="BA633">
        <v>0</v>
      </c>
      <c r="BB633">
        <v>0</v>
      </c>
      <c r="BC633">
        <f>1-BA633/BB633</f>
        <v>0</v>
      </c>
      <c r="BD633">
        <v>0</v>
      </c>
      <c r="BE633" t="s">
        <v>439</v>
      </c>
      <c r="BF633" t="s">
        <v>439</v>
      </c>
      <c r="BG633">
        <v>0</v>
      </c>
      <c r="BH633">
        <v>0</v>
      </c>
      <c r="BI633">
        <f>1-BG633/BH633</f>
        <v>0</v>
      </c>
      <c r="BJ633">
        <v>0.5</v>
      </c>
      <c r="BK633">
        <f>DJ633</f>
        <v>0</v>
      </c>
      <c r="BL633">
        <f>M633</f>
        <v>0</v>
      </c>
      <c r="BM633">
        <f>BI633*BJ633*BK633</f>
        <v>0</v>
      </c>
      <c r="BN633">
        <f>(BL633-BD633)/BK633</f>
        <v>0</v>
      </c>
      <c r="BO633">
        <f>(BB633-BH633)/BH633</f>
        <v>0</v>
      </c>
      <c r="BP633">
        <f>BA633/(BC633+BA633/BH633)</f>
        <v>0</v>
      </c>
      <c r="BQ633" t="s">
        <v>439</v>
      </c>
      <c r="BR633">
        <v>0</v>
      </c>
      <c r="BS633">
        <f>IF(BR633&lt;&gt;0, BR633, BP633)</f>
        <v>0</v>
      </c>
      <c r="BT633">
        <f>1-BS633/BH633</f>
        <v>0</v>
      </c>
      <c r="BU633">
        <f>(BH633-BG633)/(BH633-BS633)</f>
        <v>0</v>
      </c>
      <c r="BV633">
        <f>(BB633-BH633)/(BB633-BS633)</f>
        <v>0</v>
      </c>
      <c r="BW633">
        <f>(BH633-BG633)/(BH633-BA633)</f>
        <v>0</v>
      </c>
      <c r="BX633">
        <f>(BB633-BH633)/(BB633-BA633)</f>
        <v>0</v>
      </c>
      <c r="BY633">
        <f>(BU633*BS633/BG633)</f>
        <v>0</v>
      </c>
      <c r="BZ633">
        <f>(1-BY633)</f>
        <v>0</v>
      </c>
      <c r="DI633">
        <f>$B$11*EH633+$C$11*EI633+$F$11*ET633*(1-EW633)</f>
        <v>0</v>
      </c>
      <c r="DJ633">
        <f>DI633*DK633</f>
        <v>0</v>
      </c>
      <c r="DK633">
        <f>($B$11*$D$9+$C$11*$D$9+$F$11*((FG633+EY633)/MAX(FG633+EY633+FH633, 0.1)*$I$9+FH633/MAX(FG633+EY633+FH633, 0.1)*$J$9))/($B$11+$C$11+$F$11)</f>
        <v>0</v>
      </c>
      <c r="DL633">
        <f>($B$11*$K$9+$C$11*$K$9+$F$11*((FG633+EY633)/MAX(FG633+EY633+FH633, 0.1)*$P$9+FH633/MAX(FG633+EY633+FH633, 0.1)*$Q$9))/($B$11+$C$11+$F$11)</f>
        <v>0</v>
      </c>
      <c r="DM633">
        <v>5.36</v>
      </c>
      <c r="DN633">
        <v>0.5</v>
      </c>
      <c r="DO633" t="s">
        <v>440</v>
      </c>
      <c r="DP633">
        <v>2</v>
      </c>
      <c r="DQ633" t="b">
        <v>1</v>
      </c>
      <c r="DR633">
        <v>1758659017.214286</v>
      </c>
      <c r="DS633">
        <v>590.7956071428571</v>
      </c>
      <c r="DT633">
        <v>643.4891785714286</v>
      </c>
      <c r="DU633">
        <v>24.85373928571429</v>
      </c>
      <c r="DV633">
        <v>19.8842</v>
      </c>
      <c r="DW633">
        <v>590.65</v>
      </c>
      <c r="DX633">
        <v>24.69194642857143</v>
      </c>
      <c r="DY633">
        <v>500.0073571428571</v>
      </c>
      <c r="DZ633">
        <v>90.36238928571427</v>
      </c>
      <c r="EA633">
        <v>0.03091695357142857</v>
      </c>
      <c r="EB633">
        <v>30.98215357142857</v>
      </c>
      <c r="EC633">
        <v>29.97789285714286</v>
      </c>
      <c r="ED633">
        <v>999.9000000000002</v>
      </c>
      <c r="EE633">
        <v>0</v>
      </c>
      <c r="EF633">
        <v>0</v>
      </c>
      <c r="EG633">
        <v>10005.26857142857</v>
      </c>
      <c r="EH633">
        <v>0</v>
      </c>
      <c r="EI633">
        <v>11.6425</v>
      </c>
      <c r="EJ633">
        <v>-52.69354285714286</v>
      </c>
      <c r="EK633">
        <v>605.8531428571429</v>
      </c>
      <c r="EL633">
        <v>656.5439642857143</v>
      </c>
      <c r="EM633">
        <v>4.969533214285716</v>
      </c>
      <c r="EN633">
        <v>643.4891785714286</v>
      </c>
      <c r="EO633">
        <v>19.8842</v>
      </c>
      <c r="EP633">
        <v>2.245842857142857</v>
      </c>
      <c r="EQ633">
        <v>1.796784642857143</v>
      </c>
      <c r="ER633">
        <v>19.29313571428571</v>
      </c>
      <c r="ES633">
        <v>15.75884285714286</v>
      </c>
      <c r="ET633">
        <v>1999.963214285714</v>
      </c>
      <c r="EU633">
        <v>0.9800011785714285</v>
      </c>
      <c r="EV633">
        <v>0.01999902857142857</v>
      </c>
      <c r="EW633">
        <v>0</v>
      </c>
      <c r="EX633">
        <v>846.6127142857142</v>
      </c>
      <c r="EY633">
        <v>5.00097</v>
      </c>
      <c r="EZ633">
        <v>17004.21071428571</v>
      </c>
      <c r="FA633">
        <v>16707.26428571429</v>
      </c>
      <c r="FB633">
        <v>41.49775</v>
      </c>
      <c r="FC633">
        <v>41.82099999999998</v>
      </c>
      <c r="FD633">
        <v>41.43257142857141</v>
      </c>
      <c r="FE633">
        <v>41.43699999999999</v>
      </c>
      <c r="FF633">
        <v>42.06199999999999</v>
      </c>
      <c r="FG633">
        <v>1955.063214285715</v>
      </c>
      <c r="FH633">
        <v>39.9</v>
      </c>
      <c r="FI633">
        <v>0</v>
      </c>
      <c r="FJ633">
        <v>1758659026.2</v>
      </c>
      <c r="FK633">
        <v>0</v>
      </c>
      <c r="FL633">
        <v>846.7834000000001</v>
      </c>
      <c r="FM633">
        <v>27.97692306882491</v>
      </c>
      <c r="FN633">
        <v>558.9307692784656</v>
      </c>
      <c r="FO633">
        <v>17008.164</v>
      </c>
      <c r="FP633">
        <v>15</v>
      </c>
      <c r="FQ633">
        <v>0</v>
      </c>
      <c r="FR633" t="s">
        <v>441</v>
      </c>
      <c r="FS633">
        <v>1747247426.5</v>
      </c>
      <c r="FT633">
        <v>1747247420.5</v>
      </c>
      <c r="FU633">
        <v>0</v>
      </c>
      <c r="FV633">
        <v>1.027</v>
      </c>
      <c r="FW633">
        <v>0.031</v>
      </c>
      <c r="FX633">
        <v>0.02</v>
      </c>
      <c r="FY633">
        <v>0.05</v>
      </c>
      <c r="FZ633">
        <v>420</v>
      </c>
      <c r="GA633">
        <v>16</v>
      </c>
      <c r="GB633">
        <v>0.01</v>
      </c>
      <c r="GC633">
        <v>0.1</v>
      </c>
      <c r="GD633">
        <v>-52.41377250000001</v>
      </c>
      <c r="GE633">
        <v>-7.536242026266259</v>
      </c>
      <c r="GF633">
        <v>0.7723011889760047</v>
      </c>
      <c r="GG633">
        <v>0</v>
      </c>
      <c r="GH633">
        <v>845.2741764705883</v>
      </c>
      <c r="GI633">
        <v>27.94832698046901</v>
      </c>
      <c r="GJ633">
        <v>2.751010354189566</v>
      </c>
      <c r="GK633">
        <v>-1</v>
      </c>
      <c r="GL633">
        <v>4.97493025</v>
      </c>
      <c r="GM633">
        <v>-0.1201804502814314</v>
      </c>
      <c r="GN633">
        <v>0.01279174899837786</v>
      </c>
      <c r="GO633">
        <v>0</v>
      </c>
      <c r="GP633">
        <v>0</v>
      </c>
      <c r="GQ633">
        <v>2</v>
      </c>
      <c r="GR633" t="s">
        <v>482</v>
      </c>
      <c r="GS633">
        <v>3.13527</v>
      </c>
      <c r="GT633">
        <v>2.69121</v>
      </c>
      <c r="GU633">
        <v>0.123933</v>
      </c>
      <c r="GV633">
        <v>0.130092</v>
      </c>
      <c r="GW633">
        <v>0.108558</v>
      </c>
      <c r="GX633">
        <v>0.0917196</v>
      </c>
      <c r="GY633">
        <v>27812.9</v>
      </c>
      <c r="GZ633">
        <v>27672.6</v>
      </c>
      <c r="HA633">
        <v>29516.9</v>
      </c>
      <c r="HB633">
        <v>29400.7</v>
      </c>
      <c r="HC633">
        <v>34762.5</v>
      </c>
      <c r="HD633">
        <v>35378.3</v>
      </c>
      <c r="HE633">
        <v>41533.9</v>
      </c>
      <c r="HF633">
        <v>41774.7</v>
      </c>
      <c r="HG633">
        <v>1.91928</v>
      </c>
      <c r="HH633">
        <v>1.85923</v>
      </c>
      <c r="HI633">
        <v>0.0830926</v>
      </c>
      <c r="HJ633">
        <v>0</v>
      </c>
      <c r="HK633">
        <v>28.6289</v>
      </c>
      <c r="HL633">
        <v>999.9</v>
      </c>
      <c r="HM633">
        <v>51.2</v>
      </c>
      <c r="HN633">
        <v>31.6</v>
      </c>
      <c r="HO633">
        <v>26.4492</v>
      </c>
      <c r="HP633">
        <v>61.8655</v>
      </c>
      <c r="HQ633">
        <v>25.6811</v>
      </c>
      <c r="HR633">
        <v>1</v>
      </c>
      <c r="HS633">
        <v>0.129129</v>
      </c>
      <c r="HT633">
        <v>-0.986814</v>
      </c>
      <c r="HU633">
        <v>20.3356</v>
      </c>
      <c r="HV633">
        <v>5.21639</v>
      </c>
      <c r="HW633">
        <v>12.0128</v>
      </c>
      <c r="HX633">
        <v>4.9888</v>
      </c>
      <c r="HY633">
        <v>3.28772</v>
      </c>
      <c r="HZ633">
        <v>9999</v>
      </c>
      <c r="IA633">
        <v>9999</v>
      </c>
      <c r="IB633">
        <v>9999</v>
      </c>
      <c r="IC633">
        <v>999.9</v>
      </c>
      <c r="ID633">
        <v>1.86758</v>
      </c>
      <c r="IE633">
        <v>1.86674</v>
      </c>
      <c r="IF633">
        <v>1.86608</v>
      </c>
      <c r="IG633">
        <v>1.866</v>
      </c>
      <c r="IH633">
        <v>1.86784</v>
      </c>
      <c r="II633">
        <v>1.87029</v>
      </c>
      <c r="IJ633">
        <v>1.86898</v>
      </c>
      <c r="IK633">
        <v>1.87042</v>
      </c>
      <c r="IL633">
        <v>0</v>
      </c>
      <c r="IM633">
        <v>0</v>
      </c>
      <c r="IN633">
        <v>0</v>
      </c>
      <c r="IO633">
        <v>0</v>
      </c>
      <c r="IP633" t="s">
        <v>443</v>
      </c>
      <c r="IQ633" t="s">
        <v>444</v>
      </c>
      <c r="IR633" t="s">
        <v>445</v>
      </c>
      <c r="IS633" t="s">
        <v>445</v>
      </c>
      <c r="IT633" t="s">
        <v>445</v>
      </c>
      <c r="IU633" t="s">
        <v>445</v>
      </c>
      <c r="IV633">
        <v>0</v>
      </c>
      <c r="IW633">
        <v>100</v>
      </c>
      <c r="IX633">
        <v>100</v>
      </c>
      <c r="IY633">
        <v>0.138</v>
      </c>
      <c r="IZ633">
        <v>0.1615</v>
      </c>
      <c r="JA633">
        <v>0.1520806729546384</v>
      </c>
      <c r="JB633">
        <v>0.0003178419753343253</v>
      </c>
      <c r="JC633">
        <v>-6.012475575984678E-07</v>
      </c>
      <c r="JD633">
        <v>7.594320938325871E-11</v>
      </c>
      <c r="JE633">
        <v>-0.06537213769188976</v>
      </c>
      <c r="JF633">
        <v>-0.002779077146552394</v>
      </c>
      <c r="JG633">
        <v>0.0007843295920201409</v>
      </c>
      <c r="JH633">
        <v>-1.211717912536145E-05</v>
      </c>
      <c r="JI633">
        <v>4</v>
      </c>
      <c r="JJ633">
        <v>2338</v>
      </c>
      <c r="JK633">
        <v>1</v>
      </c>
      <c r="JL633">
        <v>27</v>
      </c>
      <c r="JM633">
        <v>190193.3</v>
      </c>
      <c r="JN633">
        <v>190193.4</v>
      </c>
      <c r="JO633">
        <v>1.52344</v>
      </c>
      <c r="JP633">
        <v>2.26562</v>
      </c>
      <c r="JQ633">
        <v>1.39648</v>
      </c>
      <c r="JR633">
        <v>2.34741</v>
      </c>
      <c r="JS633">
        <v>1.49536</v>
      </c>
      <c r="JT633">
        <v>2.72095</v>
      </c>
      <c r="JU633">
        <v>36.9794</v>
      </c>
      <c r="JV633">
        <v>24.07</v>
      </c>
      <c r="JW633">
        <v>18</v>
      </c>
      <c r="JX633">
        <v>492.085</v>
      </c>
      <c r="JY633">
        <v>444.124</v>
      </c>
      <c r="JZ633">
        <v>29.8635</v>
      </c>
      <c r="KA633">
        <v>29.3109</v>
      </c>
      <c r="KB633">
        <v>29.9997</v>
      </c>
      <c r="KC633">
        <v>29.1887</v>
      </c>
      <c r="KD633">
        <v>29.1205</v>
      </c>
      <c r="KE633">
        <v>30.5225</v>
      </c>
      <c r="KF633">
        <v>30.495</v>
      </c>
      <c r="KG633">
        <v>62.3649</v>
      </c>
      <c r="KH633">
        <v>29.876</v>
      </c>
      <c r="KI633">
        <v>687.88</v>
      </c>
      <c r="KJ633">
        <v>19.9204</v>
      </c>
      <c r="KK633">
        <v>100.877</v>
      </c>
      <c r="KL633">
        <v>100.449</v>
      </c>
    </row>
    <row r="634" spans="1:298">
      <c r="A634">
        <v>618</v>
      </c>
      <c r="B634">
        <v>1758659030</v>
      </c>
      <c r="C634">
        <v>17404</v>
      </c>
      <c r="D634" t="s">
        <v>1685</v>
      </c>
      <c r="E634" t="s">
        <v>1686</v>
      </c>
      <c r="F634">
        <v>5</v>
      </c>
      <c r="G634" t="s">
        <v>1412</v>
      </c>
      <c r="H634" t="s">
        <v>437</v>
      </c>
      <c r="I634" t="s">
        <v>438</v>
      </c>
      <c r="J634">
        <v>1758659022.5</v>
      </c>
      <c r="K634">
        <f>(L634)/1000</f>
        <v>0</v>
      </c>
      <c r="L634">
        <f>IF(DQ634, AO634, AI634)</f>
        <v>0</v>
      </c>
      <c r="M634">
        <f>IF(DQ634, AJ634, AH634)</f>
        <v>0</v>
      </c>
      <c r="N634">
        <f>DS634 - IF(AV634&gt;1, M634*DM634*100.0/(AX634), 0)</f>
        <v>0</v>
      </c>
      <c r="O634">
        <f>((U634-K634/2)*N634-M634)/(U634+K634/2)</f>
        <v>0</v>
      </c>
      <c r="P634">
        <f>O634*(DZ634+EA634)/1000.0</f>
        <v>0</v>
      </c>
      <c r="Q634">
        <f>(DS634 - IF(AV634&gt;1, M634*DM634*100.0/(AX634), 0))*(DZ634+EA634)/1000.0</f>
        <v>0</v>
      </c>
      <c r="R634">
        <f>2.0/((1/T634-1/S634)+SIGN(T634)*SQRT((1/T634-1/S634)*(1/T634-1/S634) + 4*DN634/((DN634+1)*(DN634+1))*(2*1/T634*1/S634-1/S634*1/S634)))</f>
        <v>0</v>
      </c>
      <c r="S634">
        <f>IF(LEFT(DO634,1)&lt;&gt;"0",IF(LEFT(DO634,1)="1",3.0,DP634),$D$5+$E$5*(EG634*DZ634/($K$5*1000))+$F$5*(EG634*DZ634/($K$5*1000))*MAX(MIN(DM634,$J$5),$I$5)*MAX(MIN(DM634,$J$5),$I$5)+$G$5*MAX(MIN(DM634,$J$5),$I$5)*(EG634*DZ634/($K$5*1000))+$H$5*(EG634*DZ634/($K$5*1000))*(EG634*DZ634/($K$5*1000)))</f>
        <v>0</v>
      </c>
      <c r="T634">
        <f>K634*(1000-(1000*0.61365*exp(17.502*X634/(240.97+X634))/(DZ634+EA634)+DU634)/2)/(1000*0.61365*exp(17.502*X634/(240.97+X634))/(DZ634+EA634)-DU634)</f>
        <v>0</v>
      </c>
      <c r="U634">
        <f>1/((DN634+1)/(R634/1.6)+1/(S634/1.37)) + DN634/((DN634+1)/(R634/1.6) + DN634/(S634/1.37))</f>
        <v>0</v>
      </c>
      <c r="V634">
        <f>(DI634*DL634)</f>
        <v>0</v>
      </c>
      <c r="W634">
        <f>(EB634+(V634+2*0.95*5.67E-8*(((EB634+$B$7)+273)^4-(EB634+273)^4)-44100*K634)/(1.84*29.3*S634+8*0.95*5.67E-8*(EB634+273)^3))</f>
        <v>0</v>
      </c>
      <c r="X634">
        <f>($C$7*EC634+$D$7*ED634+$E$7*W634)</f>
        <v>0</v>
      </c>
      <c r="Y634">
        <f>0.61365*exp(17.502*X634/(240.97+X634))</f>
        <v>0</v>
      </c>
      <c r="Z634">
        <f>(AA634/AB634*100)</f>
        <v>0</v>
      </c>
      <c r="AA634">
        <f>DU634*(DZ634+EA634)/1000</f>
        <v>0</v>
      </c>
      <c r="AB634">
        <f>0.61365*exp(17.502*EB634/(240.97+EB634))</f>
        <v>0</v>
      </c>
      <c r="AC634">
        <f>(Y634-DU634*(DZ634+EA634)/1000)</f>
        <v>0</v>
      </c>
      <c r="AD634">
        <f>(-K634*44100)</f>
        <v>0</v>
      </c>
      <c r="AE634">
        <f>2*29.3*S634*0.92*(EB634-X634)</f>
        <v>0</v>
      </c>
      <c r="AF634">
        <f>2*0.95*5.67E-8*(((EB634+$B$7)+273)^4-(X634+273)^4)</f>
        <v>0</v>
      </c>
      <c r="AG634">
        <f>V634+AF634+AD634+AE634</f>
        <v>0</v>
      </c>
      <c r="AH634">
        <f>DY634*AV634*(DT634-DS634*(1000-AV634*DV634)/(1000-AV634*DU634))/(100*DM634)</f>
        <v>0</v>
      </c>
      <c r="AI634">
        <f>1000*DY634*AV634*(DU634-DV634)/(100*DM634*(1000-AV634*DU634))</f>
        <v>0</v>
      </c>
      <c r="AJ634">
        <f>(AK634 - AL634 - DZ634*1E3/(8.314*(EB634+273.15)) * AN634/DY634 * AM634) * DY634/(100*DM634) * (1000 - DV634)/1000</f>
        <v>0</v>
      </c>
      <c r="AK634">
        <v>690.2110537899317</v>
      </c>
      <c r="AL634">
        <v>646.7703090909089</v>
      </c>
      <c r="AM634">
        <v>3.369045814564346</v>
      </c>
      <c r="AN634">
        <v>64.96119101993769</v>
      </c>
      <c r="AO634">
        <f>(AQ634 - AP634 + DZ634*1E3/(8.314*(EB634+273.15)) * AS634/DY634 * AR634) * DY634/(100*DM634) * 1000/(1000 - AQ634)</f>
        <v>0</v>
      </c>
      <c r="AP634">
        <v>19.8442361479673</v>
      </c>
      <c r="AQ634">
        <v>24.80533272727274</v>
      </c>
      <c r="AR634">
        <v>-0.006385583307126302</v>
      </c>
      <c r="AS634">
        <v>107.1200567102836</v>
      </c>
      <c r="AT634">
        <v>0</v>
      </c>
      <c r="AU634">
        <v>0</v>
      </c>
      <c r="AV634">
        <f>IF(AT634*$H$13&gt;=AX634,1.0,(AX634/(AX634-AT634*$H$13)))</f>
        <v>0</v>
      </c>
      <c r="AW634">
        <f>(AV634-1)*100</f>
        <v>0</v>
      </c>
      <c r="AX634">
        <f>MAX(0,($B$13+$C$13*EG634)/(1+$D$13*EG634)*DZ634/(EB634+273)*$E$13)</f>
        <v>0</v>
      </c>
      <c r="AY634" t="s">
        <v>439</v>
      </c>
      <c r="AZ634" t="s">
        <v>439</v>
      </c>
      <c r="BA634">
        <v>0</v>
      </c>
      <c r="BB634">
        <v>0</v>
      </c>
      <c r="BC634">
        <f>1-BA634/BB634</f>
        <v>0</v>
      </c>
      <c r="BD634">
        <v>0</v>
      </c>
      <c r="BE634" t="s">
        <v>439</v>
      </c>
      <c r="BF634" t="s">
        <v>439</v>
      </c>
      <c r="BG634">
        <v>0</v>
      </c>
      <c r="BH634">
        <v>0</v>
      </c>
      <c r="BI634">
        <f>1-BG634/BH634</f>
        <v>0</v>
      </c>
      <c r="BJ634">
        <v>0.5</v>
      </c>
      <c r="BK634">
        <f>DJ634</f>
        <v>0</v>
      </c>
      <c r="BL634">
        <f>M634</f>
        <v>0</v>
      </c>
      <c r="BM634">
        <f>BI634*BJ634*BK634</f>
        <v>0</v>
      </c>
      <c r="BN634">
        <f>(BL634-BD634)/BK634</f>
        <v>0</v>
      </c>
      <c r="BO634">
        <f>(BB634-BH634)/BH634</f>
        <v>0</v>
      </c>
      <c r="BP634">
        <f>BA634/(BC634+BA634/BH634)</f>
        <v>0</v>
      </c>
      <c r="BQ634" t="s">
        <v>439</v>
      </c>
      <c r="BR634">
        <v>0</v>
      </c>
      <c r="BS634">
        <f>IF(BR634&lt;&gt;0, BR634, BP634)</f>
        <v>0</v>
      </c>
      <c r="BT634">
        <f>1-BS634/BH634</f>
        <v>0</v>
      </c>
      <c r="BU634">
        <f>(BH634-BG634)/(BH634-BS634)</f>
        <v>0</v>
      </c>
      <c r="BV634">
        <f>(BB634-BH634)/(BB634-BS634)</f>
        <v>0</v>
      </c>
      <c r="BW634">
        <f>(BH634-BG634)/(BH634-BA634)</f>
        <v>0</v>
      </c>
      <c r="BX634">
        <f>(BB634-BH634)/(BB634-BA634)</f>
        <v>0</v>
      </c>
      <c r="BY634">
        <f>(BU634*BS634/BG634)</f>
        <v>0</v>
      </c>
      <c r="BZ634">
        <f>(1-BY634)</f>
        <v>0</v>
      </c>
      <c r="DI634">
        <f>$B$11*EH634+$C$11*EI634+$F$11*ET634*(1-EW634)</f>
        <v>0</v>
      </c>
      <c r="DJ634">
        <f>DI634*DK634</f>
        <v>0</v>
      </c>
      <c r="DK634">
        <f>($B$11*$D$9+$C$11*$D$9+$F$11*((FG634+EY634)/MAX(FG634+EY634+FH634, 0.1)*$I$9+FH634/MAX(FG634+EY634+FH634, 0.1)*$J$9))/($B$11+$C$11+$F$11)</f>
        <v>0</v>
      </c>
      <c r="DL634">
        <f>($B$11*$K$9+$C$11*$K$9+$F$11*((FG634+EY634)/MAX(FG634+EY634+FH634, 0.1)*$P$9+FH634/MAX(FG634+EY634+FH634, 0.1)*$Q$9))/($B$11+$C$11+$F$11)</f>
        <v>0</v>
      </c>
      <c r="DM634">
        <v>5.36</v>
      </c>
      <c r="DN634">
        <v>0.5</v>
      </c>
      <c r="DO634" t="s">
        <v>440</v>
      </c>
      <c r="DP634">
        <v>2</v>
      </c>
      <c r="DQ634" t="b">
        <v>1</v>
      </c>
      <c r="DR634">
        <v>1758659022.5</v>
      </c>
      <c r="DS634">
        <v>607.9162592592593</v>
      </c>
      <c r="DT634">
        <v>661.3984814814814</v>
      </c>
      <c r="DU634">
        <v>24.83715185185185</v>
      </c>
      <c r="DV634">
        <v>19.87068148148148</v>
      </c>
      <c r="DW634">
        <v>607.7761481481482</v>
      </c>
      <c r="DX634">
        <v>24.67558518518518</v>
      </c>
      <c r="DY634">
        <v>500.0253333333333</v>
      </c>
      <c r="DZ634">
        <v>90.36291481481483</v>
      </c>
      <c r="EA634">
        <v>0.03086354074074074</v>
      </c>
      <c r="EB634">
        <v>30.98525925925926</v>
      </c>
      <c r="EC634">
        <v>29.97865555555556</v>
      </c>
      <c r="ED634">
        <v>999.9000000000001</v>
      </c>
      <c r="EE634">
        <v>0</v>
      </c>
      <c r="EF634">
        <v>0</v>
      </c>
      <c r="EG634">
        <v>10001.33703703704</v>
      </c>
      <c r="EH634">
        <v>0</v>
      </c>
      <c r="EI634">
        <v>11.64277777777778</v>
      </c>
      <c r="EJ634">
        <v>-53.48223703703703</v>
      </c>
      <c r="EK634">
        <v>623.3994814814816</v>
      </c>
      <c r="EL634">
        <v>674.8071851851853</v>
      </c>
      <c r="EM634">
        <v>4.96646074074074</v>
      </c>
      <c r="EN634">
        <v>661.3984814814814</v>
      </c>
      <c r="EO634">
        <v>19.87068148148148</v>
      </c>
      <c r="EP634">
        <v>2.244357037037037</v>
      </c>
      <c r="EQ634">
        <v>1.795573703703704</v>
      </c>
      <c r="ER634">
        <v>19.2825</v>
      </c>
      <c r="ES634">
        <v>15.7483037037037</v>
      </c>
      <c r="ET634">
        <v>1999.971111111111</v>
      </c>
      <c r="EU634">
        <v>0.9800012222222222</v>
      </c>
      <c r="EV634">
        <v>0.01999898888888889</v>
      </c>
      <c r="EW634">
        <v>0</v>
      </c>
      <c r="EX634">
        <v>849.0137037037036</v>
      </c>
      <c r="EY634">
        <v>5.00097</v>
      </c>
      <c r="EZ634">
        <v>17053.81111111111</v>
      </c>
      <c r="FA634">
        <v>16707.33703703704</v>
      </c>
      <c r="FB634">
        <v>41.49766666666666</v>
      </c>
      <c r="FC634">
        <v>41.82599999999999</v>
      </c>
      <c r="FD634">
        <v>41.42551851851851</v>
      </c>
      <c r="FE634">
        <v>41.43699999999999</v>
      </c>
      <c r="FF634">
        <v>42.06199999999999</v>
      </c>
      <c r="FG634">
        <v>1955.071111111111</v>
      </c>
      <c r="FH634">
        <v>39.9</v>
      </c>
      <c r="FI634">
        <v>0</v>
      </c>
      <c r="FJ634">
        <v>1758659031.6</v>
      </c>
      <c r="FK634">
        <v>0</v>
      </c>
      <c r="FL634">
        <v>849.0598846153845</v>
      </c>
      <c r="FM634">
        <v>27.15189742922684</v>
      </c>
      <c r="FN634">
        <v>564.8888889962874</v>
      </c>
      <c r="FO634">
        <v>17055.68461538462</v>
      </c>
      <c r="FP634">
        <v>15</v>
      </c>
      <c r="FQ634">
        <v>0</v>
      </c>
      <c r="FR634" t="s">
        <v>441</v>
      </c>
      <c r="FS634">
        <v>1747247426.5</v>
      </c>
      <c r="FT634">
        <v>1747247420.5</v>
      </c>
      <c r="FU634">
        <v>0</v>
      </c>
      <c r="FV634">
        <v>1.027</v>
      </c>
      <c r="FW634">
        <v>0.031</v>
      </c>
      <c r="FX634">
        <v>0.02</v>
      </c>
      <c r="FY634">
        <v>0.05</v>
      </c>
      <c r="FZ634">
        <v>420</v>
      </c>
      <c r="GA634">
        <v>16</v>
      </c>
      <c r="GB634">
        <v>0.01</v>
      </c>
      <c r="GC634">
        <v>0.1</v>
      </c>
      <c r="GD634">
        <v>-53.05835750000001</v>
      </c>
      <c r="GE634">
        <v>-8.462203001876116</v>
      </c>
      <c r="GF634">
        <v>0.8551259512163984</v>
      </c>
      <c r="GG634">
        <v>0</v>
      </c>
      <c r="GH634">
        <v>847.7156176470588</v>
      </c>
      <c r="GI634">
        <v>26.93553857499168</v>
      </c>
      <c r="GJ634">
        <v>2.652429751963351</v>
      </c>
      <c r="GK634">
        <v>-1</v>
      </c>
      <c r="GL634">
        <v>4.97010925</v>
      </c>
      <c r="GM634">
        <v>-0.0326941463414797</v>
      </c>
      <c r="GN634">
        <v>0.008735998908968534</v>
      </c>
      <c r="GO634">
        <v>1</v>
      </c>
      <c r="GP634">
        <v>1</v>
      </c>
      <c r="GQ634">
        <v>2</v>
      </c>
      <c r="GR634" t="s">
        <v>442</v>
      </c>
      <c r="GS634">
        <v>3.13554</v>
      </c>
      <c r="GT634">
        <v>2.69087</v>
      </c>
      <c r="GU634">
        <v>0.12623</v>
      </c>
      <c r="GV634">
        <v>0.132269</v>
      </c>
      <c r="GW634">
        <v>0.108468</v>
      </c>
      <c r="GX634">
        <v>0.0916867</v>
      </c>
      <c r="GY634">
        <v>27739.8</v>
      </c>
      <c r="GZ634">
        <v>27603.6</v>
      </c>
      <c r="HA634">
        <v>29516.7</v>
      </c>
      <c r="HB634">
        <v>29400.9</v>
      </c>
      <c r="HC634">
        <v>34765.8</v>
      </c>
      <c r="HD634">
        <v>35380</v>
      </c>
      <c r="HE634">
        <v>41533.5</v>
      </c>
      <c r="HF634">
        <v>41775.2</v>
      </c>
      <c r="HG634">
        <v>1.91965</v>
      </c>
      <c r="HH634">
        <v>1.8593</v>
      </c>
      <c r="HI634">
        <v>0.0833943</v>
      </c>
      <c r="HJ634">
        <v>0</v>
      </c>
      <c r="HK634">
        <v>28.6265</v>
      </c>
      <c r="HL634">
        <v>999.9</v>
      </c>
      <c r="HM634">
        <v>51.2</v>
      </c>
      <c r="HN634">
        <v>31.6</v>
      </c>
      <c r="HO634">
        <v>26.4486</v>
      </c>
      <c r="HP634">
        <v>61.7855</v>
      </c>
      <c r="HQ634">
        <v>25.645</v>
      </c>
      <c r="HR634">
        <v>1</v>
      </c>
      <c r="HS634">
        <v>0.128986</v>
      </c>
      <c r="HT634">
        <v>-0.990444</v>
      </c>
      <c r="HU634">
        <v>20.3355</v>
      </c>
      <c r="HV634">
        <v>5.21549</v>
      </c>
      <c r="HW634">
        <v>12.0128</v>
      </c>
      <c r="HX634">
        <v>4.9888</v>
      </c>
      <c r="HY634">
        <v>3.28765</v>
      </c>
      <c r="HZ634">
        <v>9999</v>
      </c>
      <c r="IA634">
        <v>9999</v>
      </c>
      <c r="IB634">
        <v>9999</v>
      </c>
      <c r="IC634">
        <v>999.9</v>
      </c>
      <c r="ID634">
        <v>1.8676</v>
      </c>
      <c r="IE634">
        <v>1.86675</v>
      </c>
      <c r="IF634">
        <v>1.86604</v>
      </c>
      <c r="IG634">
        <v>1.866</v>
      </c>
      <c r="IH634">
        <v>1.86784</v>
      </c>
      <c r="II634">
        <v>1.87028</v>
      </c>
      <c r="IJ634">
        <v>1.86897</v>
      </c>
      <c r="IK634">
        <v>1.87042</v>
      </c>
      <c r="IL634">
        <v>0</v>
      </c>
      <c r="IM634">
        <v>0</v>
      </c>
      <c r="IN634">
        <v>0</v>
      </c>
      <c r="IO634">
        <v>0</v>
      </c>
      <c r="IP634" t="s">
        <v>443</v>
      </c>
      <c r="IQ634" t="s">
        <v>444</v>
      </c>
      <c r="IR634" t="s">
        <v>445</v>
      </c>
      <c r="IS634" t="s">
        <v>445</v>
      </c>
      <c r="IT634" t="s">
        <v>445</v>
      </c>
      <c r="IU634" t="s">
        <v>445</v>
      </c>
      <c r="IV634">
        <v>0</v>
      </c>
      <c r="IW634">
        <v>100</v>
      </c>
      <c r="IX634">
        <v>100</v>
      </c>
      <c r="IY634">
        <v>0.132</v>
      </c>
      <c r="IZ634">
        <v>0.1611</v>
      </c>
      <c r="JA634">
        <v>0.1520806729546384</v>
      </c>
      <c r="JB634">
        <v>0.0003178419753343253</v>
      </c>
      <c r="JC634">
        <v>-6.012475575984678E-07</v>
      </c>
      <c r="JD634">
        <v>7.594320938325871E-11</v>
      </c>
      <c r="JE634">
        <v>-0.06537213769188976</v>
      </c>
      <c r="JF634">
        <v>-0.002779077146552394</v>
      </c>
      <c r="JG634">
        <v>0.0007843295920201409</v>
      </c>
      <c r="JH634">
        <v>-1.211717912536145E-05</v>
      </c>
      <c r="JI634">
        <v>4</v>
      </c>
      <c r="JJ634">
        <v>2338</v>
      </c>
      <c r="JK634">
        <v>1</v>
      </c>
      <c r="JL634">
        <v>27</v>
      </c>
      <c r="JM634">
        <v>190193.4</v>
      </c>
      <c r="JN634">
        <v>190193.5</v>
      </c>
      <c r="JO634">
        <v>1.54907</v>
      </c>
      <c r="JP634">
        <v>2.27539</v>
      </c>
      <c r="JQ634">
        <v>1.39648</v>
      </c>
      <c r="JR634">
        <v>2.34985</v>
      </c>
      <c r="JS634">
        <v>1.49536</v>
      </c>
      <c r="JT634">
        <v>2.58545</v>
      </c>
      <c r="JU634">
        <v>36.9794</v>
      </c>
      <c r="JV634">
        <v>24.0612</v>
      </c>
      <c r="JW634">
        <v>18</v>
      </c>
      <c r="JX634">
        <v>492.299</v>
      </c>
      <c r="JY634">
        <v>444.142</v>
      </c>
      <c r="JZ634">
        <v>29.8796</v>
      </c>
      <c r="KA634">
        <v>29.3069</v>
      </c>
      <c r="KB634">
        <v>29.9998</v>
      </c>
      <c r="KC634">
        <v>29.1856</v>
      </c>
      <c r="KD634">
        <v>29.1168</v>
      </c>
      <c r="KE634">
        <v>31.1118</v>
      </c>
      <c r="KF634">
        <v>30.495</v>
      </c>
      <c r="KG634">
        <v>62.3649</v>
      </c>
      <c r="KH634">
        <v>29.8888</v>
      </c>
      <c r="KI634">
        <v>707.918</v>
      </c>
      <c r="KJ634">
        <v>19.9507</v>
      </c>
      <c r="KK634">
        <v>100.876</v>
      </c>
      <c r="KL634">
        <v>100.45</v>
      </c>
    </row>
    <row r="635" spans="1:298">
      <c r="A635">
        <v>619</v>
      </c>
      <c r="B635">
        <v>1758659035</v>
      </c>
      <c r="C635">
        <v>17409</v>
      </c>
      <c r="D635" t="s">
        <v>1687</v>
      </c>
      <c r="E635" t="s">
        <v>1688</v>
      </c>
      <c r="F635">
        <v>5</v>
      </c>
      <c r="G635" t="s">
        <v>1412</v>
      </c>
      <c r="H635" t="s">
        <v>437</v>
      </c>
      <c r="I635" t="s">
        <v>438</v>
      </c>
      <c r="J635">
        <v>1758659027.214286</v>
      </c>
      <c r="K635">
        <f>(L635)/1000</f>
        <v>0</v>
      </c>
      <c r="L635">
        <f>IF(DQ635, AO635, AI635)</f>
        <v>0</v>
      </c>
      <c r="M635">
        <f>IF(DQ635, AJ635, AH635)</f>
        <v>0</v>
      </c>
      <c r="N635">
        <f>DS635 - IF(AV635&gt;1, M635*DM635*100.0/(AX635), 0)</f>
        <v>0</v>
      </c>
      <c r="O635">
        <f>((U635-K635/2)*N635-M635)/(U635+K635/2)</f>
        <v>0</v>
      </c>
      <c r="P635">
        <f>O635*(DZ635+EA635)/1000.0</f>
        <v>0</v>
      </c>
      <c r="Q635">
        <f>(DS635 - IF(AV635&gt;1, M635*DM635*100.0/(AX635), 0))*(DZ635+EA635)/1000.0</f>
        <v>0</v>
      </c>
      <c r="R635">
        <f>2.0/((1/T635-1/S635)+SIGN(T635)*SQRT((1/T635-1/S635)*(1/T635-1/S635) + 4*DN635/((DN635+1)*(DN635+1))*(2*1/T635*1/S635-1/S635*1/S635)))</f>
        <v>0</v>
      </c>
      <c r="S635">
        <f>IF(LEFT(DO635,1)&lt;&gt;"0",IF(LEFT(DO635,1)="1",3.0,DP635),$D$5+$E$5*(EG635*DZ635/($K$5*1000))+$F$5*(EG635*DZ635/($K$5*1000))*MAX(MIN(DM635,$J$5),$I$5)*MAX(MIN(DM635,$J$5),$I$5)+$G$5*MAX(MIN(DM635,$J$5),$I$5)*(EG635*DZ635/($K$5*1000))+$H$5*(EG635*DZ635/($K$5*1000))*(EG635*DZ635/($K$5*1000)))</f>
        <v>0</v>
      </c>
      <c r="T635">
        <f>K635*(1000-(1000*0.61365*exp(17.502*X635/(240.97+X635))/(DZ635+EA635)+DU635)/2)/(1000*0.61365*exp(17.502*X635/(240.97+X635))/(DZ635+EA635)-DU635)</f>
        <v>0</v>
      </c>
      <c r="U635">
        <f>1/((DN635+1)/(R635/1.6)+1/(S635/1.37)) + DN635/((DN635+1)/(R635/1.6) + DN635/(S635/1.37))</f>
        <v>0</v>
      </c>
      <c r="V635">
        <f>(DI635*DL635)</f>
        <v>0</v>
      </c>
      <c r="W635">
        <f>(EB635+(V635+2*0.95*5.67E-8*(((EB635+$B$7)+273)^4-(EB635+273)^4)-44100*K635)/(1.84*29.3*S635+8*0.95*5.67E-8*(EB635+273)^3))</f>
        <v>0</v>
      </c>
      <c r="X635">
        <f>($C$7*EC635+$D$7*ED635+$E$7*W635)</f>
        <v>0</v>
      </c>
      <c r="Y635">
        <f>0.61365*exp(17.502*X635/(240.97+X635))</f>
        <v>0</v>
      </c>
      <c r="Z635">
        <f>(AA635/AB635*100)</f>
        <v>0</v>
      </c>
      <c r="AA635">
        <f>DU635*(DZ635+EA635)/1000</f>
        <v>0</v>
      </c>
      <c r="AB635">
        <f>0.61365*exp(17.502*EB635/(240.97+EB635))</f>
        <v>0</v>
      </c>
      <c r="AC635">
        <f>(Y635-DU635*(DZ635+EA635)/1000)</f>
        <v>0</v>
      </c>
      <c r="AD635">
        <f>(-K635*44100)</f>
        <v>0</v>
      </c>
      <c r="AE635">
        <f>2*29.3*S635*0.92*(EB635-X635)</f>
        <v>0</v>
      </c>
      <c r="AF635">
        <f>2*0.95*5.67E-8*(((EB635+$B$7)+273)^4-(X635+273)^4)</f>
        <v>0</v>
      </c>
      <c r="AG635">
        <f>V635+AF635+AD635+AE635</f>
        <v>0</v>
      </c>
      <c r="AH635">
        <f>DY635*AV635*(DT635-DS635*(1000-AV635*DV635)/(1000-AV635*DU635))/(100*DM635)</f>
        <v>0</v>
      </c>
      <c r="AI635">
        <f>1000*DY635*AV635*(DU635-DV635)/(100*DM635*(1000-AV635*DU635))</f>
        <v>0</v>
      </c>
      <c r="AJ635">
        <f>(AK635 - AL635 - DZ635*1E3/(8.314*(EB635+273.15)) * AN635/DY635 * AM635) * DY635/(100*DM635) * (1000 - DV635)/1000</f>
        <v>0</v>
      </c>
      <c r="AK635">
        <v>706.3150224055865</v>
      </c>
      <c r="AL635">
        <v>663.0542969696969</v>
      </c>
      <c r="AM635">
        <v>3.244858185427868</v>
      </c>
      <c r="AN635">
        <v>64.96119101993769</v>
      </c>
      <c r="AO635">
        <f>(AQ635 - AP635 + DZ635*1E3/(8.314*(EB635+273.15)) * AS635/DY635 * AR635) * DY635/(100*DM635) * 1000/(1000 - AQ635)</f>
        <v>0</v>
      </c>
      <c r="AP635">
        <v>19.84436489199272</v>
      </c>
      <c r="AQ635">
        <v>24.78147393939392</v>
      </c>
      <c r="AR635">
        <v>-0.002483064996963402</v>
      </c>
      <c r="AS635">
        <v>107.1200567102836</v>
      </c>
      <c r="AT635">
        <v>0</v>
      </c>
      <c r="AU635">
        <v>0</v>
      </c>
      <c r="AV635">
        <f>IF(AT635*$H$13&gt;=AX635,1.0,(AX635/(AX635-AT635*$H$13)))</f>
        <v>0</v>
      </c>
      <c r="AW635">
        <f>(AV635-1)*100</f>
        <v>0</v>
      </c>
      <c r="AX635">
        <f>MAX(0,($B$13+$C$13*EG635)/(1+$D$13*EG635)*DZ635/(EB635+273)*$E$13)</f>
        <v>0</v>
      </c>
      <c r="AY635" t="s">
        <v>439</v>
      </c>
      <c r="AZ635" t="s">
        <v>439</v>
      </c>
      <c r="BA635">
        <v>0</v>
      </c>
      <c r="BB635">
        <v>0</v>
      </c>
      <c r="BC635">
        <f>1-BA635/BB635</f>
        <v>0</v>
      </c>
      <c r="BD635">
        <v>0</v>
      </c>
      <c r="BE635" t="s">
        <v>439</v>
      </c>
      <c r="BF635" t="s">
        <v>439</v>
      </c>
      <c r="BG635">
        <v>0</v>
      </c>
      <c r="BH635">
        <v>0</v>
      </c>
      <c r="BI635">
        <f>1-BG635/BH635</f>
        <v>0</v>
      </c>
      <c r="BJ635">
        <v>0.5</v>
      </c>
      <c r="BK635">
        <f>DJ635</f>
        <v>0</v>
      </c>
      <c r="BL635">
        <f>M635</f>
        <v>0</v>
      </c>
      <c r="BM635">
        <f>BI635*BJ635*BK635</f>
        <v>0</v>
      </c>
      <c r="BN635">
        <f>(BL635-BD635)/BK635</f>
        <v>0</v>
      </c>
      <c r="BO635">
        <f>(BB635-BH635)/BH635</f>
        <v>0</v>
      </c>
      <c r="BP635">
        <f>BA635/(BC635+BA635/BH635)</f>
        <v>0</v>
      </c>
      <c r="BQ635" t="s">
        <v>439</v>
      </c>
      <c r="BR635">
        <v>0</v>
      </c>
      <c r="BS635">
        <f>IF(BR635&lt;&gt;0, BR635, BP635)</f>
        <v>0</v>
      </c>
      <c r="BT635">
        <f>1-BS635/BH635</f>
        <v>0</v>
      </c>
      <c r="BU635">
        <f>(BH635-BG635)/(BH635-BS635)</f>
        <v>0</v>
      </c>
      <c r="BV635">
        <f>(BB635-BH635)/(BB635-BS635)</f>
        <v>0</v>
      </c>
      <c r="BW635">
        <f>(BH635-BG635)/(BH635-BA635)</f>
        <v>0</v>
      </c>
      <c r="BX635">
        <f>(BB635-BH635)/(BB635-BA635)</f>
        <v>0</v>
      </c>
      <c r="BY635">
        <f>(BU635*BS635/BG635)</f>
        <v>0</v>
      </c>
      <c r="BZ635">
        <f>(1-BY635)</f>
        <v>0</v>
      </c>
      <c r="DI635">
        <f>$B$11*EH635+$C$11*EI635+$F$11*ET635*(1-EW635)</f>
        <v>0</v>
      </c>
      <c r="DJ635">
        <f>DI635*DK635</f>
        <v>0</v>
      </c>
      <c r="DK635">
        <f>($B$11*$D$9+$C$11*$D$9+$F$11*((FG635+EY635)/MAX(FG635+EY635+FH635, 0.1)*$I$9+FH635/MAX(FG635+EY635+FH635, 0.1)*$J$9))/($B$11+$C$11+$F$11)</f>
        <v>0</v>
      </c>
      <c r="DL635">
        <f>($B$11*$K$9+$C$11*$K$9+$F$11*((FG635+EY635)/MAX(FG635+EY635+FH635, 0.1)*$P$9+FH635/MAX(FG635+EY635+FH635, 0.1)*$Q$9))/($B$11+$C$11+$F$11)</f>
        <v>0</v>
      </c>
      <c r="DM635">
        <v>5.36</v>
      </c>
      <c r="DN635">
        <v>0.5</v>
      </c>
      <c r="DO635" t="s">
        <v>440</v>
      </c>
      <c r="DP635">
        <v>2</v>
      </c>
      <c r="DQ635" t="b">
        <v>1</v>
      </c>
      <c r="DR635">
        <v>1758659027.214286</v>
      </c>
      <c r="DS635">
        <v>623.2005357142856</v>
      </c>
      <c r="DT635">
        <v>676.9261428571428</v>
      </c>
      <c r="DU635">
        <v>24.81768214285714</v>
      </c>
      <c r="DV635">
        <v>19.85739642857143</v>
      </c>
      <c r="DW635">
        <v>623.0656071428572</v>
      </c>
      <c r="DX635">
        <v>24.65638214285715</v>
      </c>
      <c r="DY635">
        <v>499.9937857142857</v>
      </c>
      <c r="DZ635">
        <v>90.36315714285715</v>
      </c>
      <c r="EA635">
        <v>0.03082082142857143</v>
      </c>
      <c r="EB635">
        <v>30.98932142857143</v>
      </c>
      <c r="EC635">
        <v>29.97813214285714</v>
      </c>
      <c r="ED635">
        <v>999.9000000000002</v>
      </c>
      <c r="EE635">
        <v>0</v>
      </c>
      <c r="EF635">
        <v>0</v>
      </c>
      <c r="EG635">
        <v>9997.875714285716</v>
      </c>
      <c r="EH635">
        <v>0</v>
      </c>
      <c r="EI635">
        <v>11.6436</v>
      </c>
      <c r="EJ635">
        <v>-53.72561785714286</v>
      </c>
      <c r="EK635">
        <v>639.0602142857142</v>
      </c>
      <c r="EL635">
        <v>690.6402857142857</v>
      </c>
      <c r="EM635">
        <v>4.960277857142857</v>
      </c>
      <c r="EN635">
        <v>676.9261428571428</v>
      </c>
      <c r="EO635">
        <v>19.85739642857143</v>
      </c>
      <c r="EP635">
        <v>2.242604642857143</v>
      </c>
      <c r="EQ635">
        <v>1.794377857142857</v>
      </c>
      <c r="ER635">
        <v>19.26994285714285</v>
      </c>
      <c r="ES635">
        <v>15.73788928571429</v>
      </c>
      <c r="ET635">
        <v>2000.001071428572</v>
      </c>
      <c r="EU635">
        <v>0.9800015</v>
      </c>
      <c r="EV635">
        <v>0.01999871071428572</v>
      </c>
      <c r="EW635">
        <v>0</v>
      </c>
      <c r="EX635">
        <v>851.1613571428569</v>
      </c>
      <c r="EY635">
        <v>5.00097</v>
      </c>
      <c r="EZ635">
        <v>17098.12857142857</v>
      </c>
      <c r="FA635">
        <v>16707.57857142857</v>
      </c>
      <c r="FB635">
        <v>41.49324999999999</v>
      </c>
      <c r="FC635">
        <v>41.82099999999999</v>
      </c>
      <c r="FD635">
        <v>41.41485714285714</v>
      </c>
      <c r="FE635">
        <v>41.43699999999999</v>
      </c>
      <c r="FF635">
        <v>42.06199999999999</v>
      </c>
      <c r="FG635">
        <v>1955.101071428571</v>
      </c>
      <c r="FH635">
        <v>39.9</v>
      </c>
      <c r="FI635">
        <v>0</v>
      </c>
      <c r="FJ635">
        <v>1758659036.4</v>
      </c>
      <c r="FK635">
        <v>0</v>
      </c>
      <c r="FL635">
        <v>851.2885</v>
      </c>
      <c r="FM635">
        <v>27.15162392010365</v>
      </c>
      <c r="FN635">
        <v>559.302564128152</v>
      </c>
      <c r="FO635">
        <v>17100.64615384615</v>
      </c>
      <c r="FP635">
        <v>15</v>
      </c>
      <c r="FQ635">
        <v>0</v>
      </c>
      <c r="FR635" t="s">
        <v>441</v>
      </c>
      <c r="FS635">
        <v>1747247426.5</v>
      </c>
      <c r="FT635">
        <v>1747247420.5</v>
      </c>
      <c r="FU635">
        <v>0</v>
      </c>
      <c r="FV635">
        <v>1.027</v>
      </c>
      <c r="FW635">
        <v>0.031</v>
      </c>
      <c r="FX635">
        <v>0.02</v>
      </c>
      <c r="FY635">
        <v>0.05</v>
      </c>
      <c r="FZ635">
        <v>420</v>
      </c>
      <c r="GA635">
        <v>16</v>
      </c>
      <c r="GB635">
        <v>0.01</v>
      </c>
      <c r="GC635">
        <v>0.1</v>
      </c>
      <c r="GD635">
        <v>-53.482115</v>
      </c>
      <c r="GE635">
        <v>-4.746227392120174</v>
      </c>
      <c r="GF635">
        <v>0.5440462588558073</v>
      </c>
      <c r="GG635">
        <v>0</v>
      </c>
      <c r="GH635">
        <v>849.614205882353</v>
      </c>
      <c r="GI635">
        <v>27.20997709034501</v>
      </c>
      <c r="GJ635">
        <v>2.677444114640709</v>
      </c>
      <c r="GK635">
        <v>-1</v>
      </c>
      <c r="GL635">
        <v>4.9635125</v>
      </c>
      <c r="GM635">
        <v>-0.044053058161358</v>
      </c>
      <c r="GN635">
        <v>0.009940199633307122</v>
      </c>
      <c r="GO635">
        <v>1</v>
      </c>
      <c r="GP635">
        <v>1</v>
      </c>
      <c r="GQ635">
        <v>2</v>
      </c>
      <c r="GR635" t="s">
        <v>442</v>
      </c>
      <c r="GS635">
        <v>3.13533</v>
      </c>
      <c r="GT635">
        <v>2.69108</v>
      </c>
      <c r="GU635">
        <v>0.128429</v>
      </c>
      <c r="GV635">
        <v>0.134356</v>
      </c>
      <c r="GW635">
        <v>0.1084</v>
      </c>
      <c r="GX635">
        <v>0.09169389999999999</v>
      </c>
      <c r="GY635">
        <v>27670</v>
      </c>
      <c r="GZ635">
        <v>27537.2</v>
      </c>
      <c r="HA635">
        <v>29516.7</v>
      </c>
      <c r="HB635">
        <v>29401</v>
      </c>
      <c r="HC635">
        <v>34768.4</v>
      </c>
      <c r="HD635">
        <v>35379.8</v>
      </c>
      <c r="HE635">
        <v>41533.4</v>
      </c>
      <c r="HF635">
        <v>41775.2</v>
      </c>
      <c r="HG635">
        <v>1.9193</v>
      </c>
      <c r="HH635">
        <v>1.8594</v>
      </c>
      <c r="HI635">
        <v>0.0821017</v>
      </c>
      <c r="HJ635">
        <v>0</v>
      </c>
      <c r="HK635">
        <v>28.6265</v>
      </c>
      <c r="HL635">
        <v>999.9</v>
      </c>
      <c r="HM635">
        <v>51.2</v>
      </c>
      <c r="HN635">
        <v>31.6</v>
      </c>
      <c r="HO635">
        <v>26.448</v>
      </c>
      <c r="HP635">
        <v>61.9455</v>
      </c>
      <c r="HQ635">
        <v>25.7212</v>
      </c>
      <c r="HR635">
        <v>1</v>
      </c>
      <c r="HS635">
        <v>0.128661</v>
      </c>
      <c r="HT635">
        <v>-0.998551</v>
      </c>
      <c r="HU635">
        <v>20.3355</v>
      </c>
      <c r="HV635">
        <v>5.21594</v>
      </c>
      <c r="HW635">
        <v>12.0128</v>
      </c>
      <c r="HX635">
        <v>4.98895</v>
      </c>
      <c r="HY635">
        <v>3.28783</v>
      </c>
      <c r="HZ635">
        <v>9999</v>
      </c>
      <c r="IA635">
        <v>9999</v>
      </c>
      <c r="IB635">
        <v>9999</v>
      </c>
      <c r="IC635">
        <v>999.9</v>
      </c>
      <c r="ID635">
        <v>1.86763</v>
      </c>
      <c r="IE635">
        <v>1.86676</v>
      </c>
      <c r="IF635">
        <v>1.86603</v>
      </c>
      <c r="IG635">
        <v>1.866</v>
      </c>
      <c r="IH635">
        <v>1.86785</v>
      </c>
      <c r="II635">
        <v>1.87028</v>
      </c>
      <c r="IJ635">
        <v>1.86897</v>
      </c>
      <c r="IK635">
        <v>1.87042</v>
      </c>
      <c r="IL635">
        <v>0</v>
      </c>
      <c r="IM635">
        <v>0</v>
      </c>
      <c r="IN635">
        <v>0</v>
      </c>
      <c r="IO635">
        <v>0</v>
      </c>
      <c r="IP635" t="s">
        <v>443</v>
      </c>
      <c r="IQ635" t="s">
        <v>444</v>
      </c>
      <c r="IR635" t="s">
        <v>445</v>
      </c>
      <c r="IS635" t="s">
        <v>445</v>
      </c>
      <c r="IT635" t="s">
        <v>445</v>
      </c>
      <c r="IU635" t="s">
        <v>445</v>
      </c>
      <c r="IV635">
        <v>0</v>
      </c>
      <c r="IW635">
        <v>100</v>
      </c>
      <c r="IX635">
        <v>100</v>
      </c>
      <c r="IY635">
        <v>0.127</v>
      </c>
      <c r="IZ635">
        <v>0.1608</v>
      </c>
      <c r="JA635">
        <v>0.1520806729546384</v>
      </c>
      <c r="JB635">
        <v>0.0003178419753343253</v>
      </c>
      <c r="JC635">
        <v>-6.012475575984678E-07</v>
      </c>
      <c r="JD635">
        <v>7.594320938325871E-11</v>
      </c>
      <c r="JE635">
        <v>-0.06537213769188976</v>
      </c>
      <c r="JF635">
        <v>-0.002779077146552394</v>
      </c>
      <c r="JG635">
        <v>0.0007843295920201409</v>
      </c>
      <c r="JH635">
        <v>-1.211717912536145E-05</v>
      </c>
      <c r="JI635">
        <v>4</v>
      </c>
      <c r="JJ635">
        <v>2338</v>
      </c>
      <c r="JK635">
        <v>1</v>
      </c>
      <c r="JL635">
        <v>27</v>
      </c>
      <c r="JM635">
        <v>190193.5</v>
      </c>
      <c r="JN635">
        <v>190193.6</v>
      </c>
      <c r="JO635">
        <v>1.58081</v>
      </c>
      <c r="JP635">
        <v>2.25464</v>
      </c>
      <c r="JQ635">
        <v>1.39648</v>
      </c>
      <c r="JR635">
        <v>2.35107</v>
      </c>
      <c r="JS635">
        <v>1.49536</v>
      </c>
      <c r="JT635">
        <v>2.67334</v>
      </c>
      <c r="JU635">
        <v>36.9794</v>
      </c>
      <c r="JV635">
        <v>24.07</v>
      </c>
      <c r="JW635">
        <v>18</v>
      </c>
      <c r="JX635">
        <v>492.049</v>
      </c>
      <c r="JY635">
        <v>444.181</v>
      </c>
      <c r="JZ635">
        <v>29.8918</v>
      </c>
      <c r="KA635">
        <v>29.3033</v>
      </c>
      <c r="KB635">
        <v>29.9999</v>
      </c>
      <c r="KC635">
        <v>29.1823</v>
      </c>
      <c r="KD635">
        <v>29.1137</v>
      </c>
      <c r="KE635">
        <v>31.6741</v>
      </c>
      <c r="KF635">
        <v>30.1998</v>
      </c>
      <c r="KG635">
        <v>62.3649</v>
      </c>
      <c r="KH635">
        <v>29.904</v>
      </c>
      <c r="KI635">
        <v>721.275</v>
      </c>
      <c r="KJ635">
        <v>19.9871</v>
      </c>
      <c r="KK635">
        <v>100.876</v>
      </c>
      <c r="KL635">
        <v>100.45</v>
      </c>
    </row>
    <row r="636" spans="1:298">
      <c r="A636">
        <v>620</v>
      </c>
      <c r="B636">
        <v>1758659040</v>
      </c>
      <c r="C636">
        <v>17414</v>
      </c>
      <c r="D636" t="s">
        <v>1689</v>
      </c>
      <c r="E636" t="s">
        <v>1690</v>
      </c>
      <c r="F636">
        <v>5</v>
      </c>
      <c r="G636" t="s">
        <v>1412</v>
      </c>
      <c r="H636" t="s">
        <v>437</v>
      </c>
      <c r="I636" t="s">
        <v>438</v>
      </c>
      <c r="J636">
        <v>1758659032.5</v>
      </c>
      <c r="K636">
        <f>(L636)/1000</f>
        <v>0</v>
      </c>
      <c r="L636">
        <f>IF(DQ636, AO636, AI636)</f>
        <v>0</v>
      </c>
      <c r="M636">
        <f>IF(DQ636, AJ636, AH636)</f>
        <v>0</v>
      </c>
      <c r="N636">
        <f>DS636 - IF(AV636&gt;1, M636*DM636*100.0/(AX636), 0)</f>
        <v>0</v>
      </c>
      <c r="O636">
        <f>((U636-K636/2)*N636-M636)/(U636+K636/2)</f>
        <v>0</v>
      </c>
      <c r="P636">
        <f>O636*(DZ636+EA636)/1000.0</f>
        <v>0</v>
      </c>
      <c r="Q636">
        <f>(DS636 - IF(AV636&gt;1, M636*DM636*100.0/(AX636), 0))*(DZ636+EA636)/1000.0</f>
        <v>0</v>
      </c>
      <c r="R636">
        <f>2.0/((1/T636-1/S636)+SIGN(T636)*SQRT((1/T636-1/S636)*(1/T636-1/S636) + 4*DN636/((DN636+1)*(DN636+1))*(2*1/T636*1/S636-1/S636*1/S636)))</f>
        <v>0</v>
      </c>
      <c r="S636">
        <f>IF(LEFT(DO636,1)&lt;&gt;"0",IF(LEFT(DO636,1)="1",3.0,DP636),$D$5+$E$5*(EG636*DZ636/($K$5*1000))+$F$5*(EG636*DZ636/($K$5*1000))*MAX(MIN(DM636,$J$5),$I$5)*MAX(MIN(DM636,$J$5),$I$5)+$G$5*MAX(MIN(DM636,$J$5),$I$5)*(EG636*DZ636/($K$5*1000))+$H$5*(EG636*DZ636/($K$5*1000))*(EG636*DZ636/($K$5*1000)))</f>
        <v>0</v>
      </c>
      <c r="T636">
        <f>K636*(1000-(1000*0.61365*exp(17.502*X636/(240.97+X636))/(DZ636+EA636)+DU636)/2)/(1000*0.61365*exp(17.502*X636/(240.97+X636))/(DZ636+EA636)-DU636)</f>
        <v>0</v>
      </c>
      <c r="U636">
        <f>1/((DN636+1)/(R636/1.6)+1/(S636/1.37)) + DN636/((DN636+1)/(R636/1.6) + DN636/(S636/1.37))</f>
        <v>0</v>
      </c>
      <c r="V636">
        <f>(DI636*DL636)</f>
        <v>0</v>
      </c>
      <c r="W636">
        <f>(EB636+(V636+2*0.95*5.67E-8*(((EB636+$B$7)+273)^4-(EB636+273)^4)-44100*K636)/(1.84*29.3*S636+8*0.95*5.67E-8*(EB636+273)^3))</f>
        <v>0</v>
      </c>
      <c r="X636">
        <f>($C$7*EC636+$D$7*ED636+$E$7*W636)</f>
        <v>0</v>
      </c>
      <c r="Y636">
        <f>0.61365*exp(17.502*X636/(240.97+X636))</f>
        <v>0</v>
      </c>
      <c r="Z636">
        <f>(AA636/AB636*100)</f>
        <v>0</v>
      </c>
      <c r="AA636">
        <f>DU636*(DZ636+EA636)/1000</f>
        <v>0</v>
      </c>
      <c r="AB636">
        <f>0.61365*exp(17.502*EB636/(240.97+EB636))</f>
        <v>0</v>
      </c>
      <c r="AC636">
        <f>(Y636-DU636*(DZ636+EA636)/1000)</f>
        <v>0</v>
      </c>
      <c r="AD636">
        <f>(-K636*44100)</f>
        <v>0</v>
      </c>
      <c r="AE636">
        <f>2*29.3*S636*0.92*(EB636-X636)</f>
        <v>0</v>
      </c>
      <c r="AF636">
        <f>2*0.95*5.67E-8*(((EB636+$B$7)+273)^4-(X636+273)^4)</f>
        <v>0</v>
      </c>
      <c r="AG636">
        <f>V636+AF636+AD636+AE636</f>
        <v>0</v>
      </c>
      <c r="AH636">
        <f>DY636*AV636*(DT636-DS636*(1000-AV636*DV636)/(1000-AV636*DU636))/(100*DM636)</f>
        <v>0</v>
      </c>
      <c r="AI636">
        <f>1000*DY636*AV636*(DU636-DV636)/(100*DM636*(1000-AV636*DU636))</f>
        <v>0</v>
      </c>
      <c r="AJ636">
        <f>(AK636 - AL636 - DZ636*1E3/(8.314*(EB636+273.15)) * AN636/DY636 * AM636) * DY636/(100*DM636) * (1000 - DV636)/1000</f>
        <v>0</v>
      </c>
      <c r="AK636">
        <v>722.9742743306308</v>
      </c>
      <c r="AL636">
        <v>679.2582</v>
      </c>
      <c r="AM636">
        <v>3.236475725667124</v>
      </c>
      <c r="AN636">
        <v>64.96119101993769</v>
      </c>
      <c r="AO636">
        <f>(AQ636 - AP636 + DZ636*1E3/(8.314*(EB636+273.15)) * AS636/DY636 * AR636) * DY636/(100*DM636) * 1000/(1000 - AQ636)</f>
        <v>0</v>
      </c>
      <c r="AP636">
        <v>19.85806472695991</v>
      </c>
      <c r="AQ636">
        <v>24.76496787878787</v>
      </c>
      <c r="AR636">
        <v>-0.0006621302579654343</v>
      </c>
      <c r="AS636">
        <v>107.1200567102836</v>
      </c>
      <c r="AT636">
        <v>0</v>
      </c>
      <c r="AU636">
        <v>0</v>
      </c>
      <c r="AV636">
        <f>IF(AT636*$H$13&gt;=AX636,1.0,(AX636/(AX636-AT636*$H$13)))</f>
        <v>0</v>
      </c>
      <c r="AW636">
        <f>(AV636-1)*100</f>
        <v>0</v>
      </c>
      <c r="AX636">
        <f>MAX(0,($B$13+$C$13*EG636)/(1+$D$13*EG636)*DZ636/(EB636+273)*$E$13)</f>
        <v>0</v>
      </c>
      <c r="AY636" t="s">
        <v>439</v>
      </c>
      <c r="AZ636" t="s">
        <v>439</v>
      </c>
      <c r="BA636">
        <v>0</v>
      </c>
      <c r="BB636">
        <v>0</v>
      </c>
      <c r="BC636">
        <f>1-BA636/BB636</f>
        <v>0</v>
      </c>
      <c r="BD636">
        <v>0</v>
      </c>
      <c r="BE636" t="s">
        <v>439</v>
      </c>
      <c r="BF636" t="s">
        <v>439</v>
      </c>
      <c r="BG636">
        <v>0</v>
      </c>
      <c r="BH636">
        <v>0</v>
      </c>
      <c r="BI636">
        <f>1-BG636/BH636</f>
        <v>0</v>
      </c>
      <c r="BJ636">
        <v>0.5</v>
      </c>
      <c r="BK636">
        <f>DJ636</f>
        <v>0</v>
      </c>
      <c r="BL636">
        <f>M636</f>
        <v>0</v>
      </c>
      <c r="BM636">
        <f>BI636*BJ636*BK636</f>
        <v>0</v>
      </c>
      <c r="BN636">
        <f>(BL636-BD636)/BK636</f>
        <v>0</v>
      </c>
      <c r="BO636">
        <f>(BB636-BH636)/BH636</f>
        <v>0</v>
      </c>
      <c r="BP636">
        <f>BA636/(BC636+BA636/BH636)</f>
        <v>0</v>
      </c>
      <c r="BQ636" t="s">
        <v>439</v>
      </c>
      <c r="BR636">
        <v>0</v>
      </c>
      <c r="BS636">
        <f>IF(BR636&lt;&gt;0, BR636, BP636)</f>
        <v>0</v>
      </c>
      <c r="BT636">
        <f>1-BS636/BH636</f>
        <v>0</v>
      </c>
      <c r="BU636">
        <f>(BH636-BG636)/(BH636-BS636)</f>
        <v>0</v>
      </c>
      <c r="BV636">
        <f>(BB636-BH636)/(BB636-BS636)</f>
        <v>0</v>
      </c>
      <c r="BW636">
        <f>(BH636-BG636)/(BH636-BA636)</f>
        <v>0</v>
      </c>
      <c r="BX636">
        <f>(BB636-BH636)/(BB636-BA636)</f>
        <v>0</v>
      </c>
      <c r="BY636">
        <f>(BU636*BS636/BG636)</f>
        <v>0</v>
      </c>
      <c r="BZ636">
        <f>(1-BY636)</f>
        <v>0</v>
      </c>
      <c r="DI636">
        <f>$B$11*EH636+$C$11*EI636+$F$11*ET636*(1-EW636)</f>
        <v>0</v>
      </c>
      <c r="DJ636">
        <f>DI636*DK636</f>
        <v>0</v>
      </c>
      <c r="DK636">
        <f>($B$11*$D$9+$C$11*$D$9+$F$11*((FG636+EY636)/MAX(FG636+EY636+FH636, 0.1)*$I$9+FH636/MAX(FG636+EY636+FH636, 0.1)*$J$9))/($B$11+$C$11+$F$11)</f>
        <v>0</v>
      </c>
      <c r="DL636">
        <f>($B$11*$K$9+$C$11*$K$9+$F$11*((FG636+EY636)/MAX(FG636+EY636+FH636, 0.1)*$P$9+FH636/MAX(FG636+EY636+FH636, 0.1)*$Q$9))/($B$11+$C$11+$F$11)</f>
        <v>0</v>
      </c>
      <c r="DM636">
        <v>5.36</v>
      </c>
      <c r="DN636">
        <v>0.5</v>
      </c>
      <c r="DO636" t="s">
        <v>440</v>
      </c>
      <c r="DP636">
        <v>2</v>
      </c>
      <c r="DQ636" t="b">
        <v>1</v>
      </c>
      <c r="DR636">
        <v>1758659032.5</v>
      </c>
      <c r="DS636">
        <v>640.1974444444444</v>
      </c>
      <c r="DT636">
        <v>694.3162962962963</v>
      </c>
      <c r="DU636">
        <v>24.79259259259259</v>
      </c>
      <c r="DV636">
        <v>19.84958518518519</v>
      </c>
      <c r="DW636">
        <v>640.0684444444445</v>
      </c>
      <c r="DX636">
        <v>24.63164074074074</v>
      </c>
      <c r="DY636">
        <v>499.991962962963</v>
      </c>
      <c r="DZ636">
        <v>90.36334444444445</v>
      </c>
      <c r="EA636">
        <v>0.03078814074074074</v>
      </c>
      <c r="EB636">
        <v>30.99416296296296</v>
      </c>
      <c r="EC636">
        <v>29.97861111111111</v>
      </c>
      <c r="ED636">
        <v>999.9000000000001</v>
      </c>
      <c r="EE636">
        <v>0</v>
      </c>
      <c r="EF636">
        <v>0</v>
      </c>
      <c r="EG636">
        <v>9998.656296296294</v>
      </c>
      <c r="EH636">
        <v>0</v>
      </c>
      <c r="EI636">
        <v>11.64257037037037</v>
      </c>
      <c r="EJ636">
        <v>-54.11889259259259</v>
      </c>
      <c r="EK636">
        <v>656.4727777777778</v>
      </c>
      <c r="EL636">
        <v>708.3774074074075</v>
      </c>
      <c r="EM636">
        <v>4.94301037037037</v>
      </c>
      <c r="EN636">
        <v>694.3162962962963</v>
      </c>
      <c r="EO636">
        <v>19.84958518518519</v>
      </c>
      <c r="EP636">
        <v>2.240342592592593</v>
      </c>
      <c r="EQ636">
        <v>1.793674814814815</v>
      </c>
      <c r="ER636">
        <v>19.25374074074075</v>
      </c>
      <c r="ES636">
        <v>15.73177037037037</v>
      </c>
      <c r="ET636">
        <v>2000.014444444445</v>
      </c>
      <c r="EU636">
        <v>0.9800015555555555</v>
      </c>
      <c r="EV636">
        <v>0.01999865555555556</v>
      </c>
      <c r="EW636">
        <v>0</v>
      </c>
      <c r="EX636">
        <v>853.6152962962962</v>
      </c>
      <c r="EY636">
        <v>5.00097</v>
      </c>
      <c r="EZ636">
        <v>17147.07777777778</v>
      </c>
      <c r="FA636">
        <v>16707.69259259259</v>
      </c>
      <c r="FB636">
        <v>41.49533333333333</v>
      </c>
      <c r="FC636">
        <v>41.82599999999999</v>
      </c>
      <c r="FD636">
        <v>41.39796296296296</v>
      </c>
      <c r="FE636">
        <v>41.43699999999999</v>
      </c>
      <c r="FF636">
        <v>42.06199999999999</v>
      </c>
      <c r="FG636">
        <v>1955.114444444444</v>
      </c>
      <c r="FH636">
        <v>39.9</v>
      </c>
      <c r="FI636">
        <v>0</v>
      </c>
      <c r="FJ636">
        <v>1758659041.2</v>
      </c>
      <c r="FK636">
        <v>0</v>
      </c>
      <c r="FL636">
        <v>853.511</v>
      </c>
      <c r="FM636">
        <v>29.81613676133009</v>
      </c>
      <c r="FN636">
        <v>552.0273507097719</v>
      </c>
      <c r="FO636">
        <v>17145.03076923077</v>
      </c>
      <c r="FP636">
        <v>15</v>
      </c>
      <c r="FQ636">
        <v>0</v>
      </c>
      <c r="FR636" t="s">
        <v>441</v>
      </c>
      <c r="FS636">
        <v>1747247426.5</v>
      </c>
      <c r="FT636">
        <v>1747247420.5</v>
      </c>
      <c r="FU636">
        <v>0</v>
      </c>
      <c r="FV636">
        <v>1.027</v>
      </c>
      <c r="FW636">
        <v>0.031</v>
      </c>
      <c r="FX636">
        <v>0.02</v>
      </c>
      <c r="FY636">
        <v>0.05</v>
      </c>
      <c r="FZ636">
        <v>420</v>
      </c>
      <c r="GA636">
        <v>16</v>
      </c>
      <c r="GB636">
        <v>0.01</v>
      </c>
      <c r="GC636">
        <v>0.1</v>
      </c>
      <c r="GD636">
        <v>-53.82643902439025</v>
      </c>
      <c r="GE636">
        <v>-3.872728222996579</v>
      </c>
      <c r="GF636">
        <v>0.486273211310342</v>
      </c>
      <c r="GG636">
        <v>0</v>
      </c>
      <c r="GH636">
        <v>852.1636764705881</v>
      </c>
      <c r="GI636">
        <v>28.20230710851592</v>
      </c>
      <c r="GJ636">
        <v>2.776424920019477</v>
      </c>
      <c r="GK636">
        <v>-1</v>
      </c>
      <c r="GL636">
        <v>4.950885121951219</v>
      </c>
      <c r="GM636">
        <v>-0.177024878048777</v>
      </c>
      <c r="GN636">
        <v>0.02193681804548549</v>
      </c>
      <c r="GO636">
        <v>0</v>
      </c>
      <c r="GP636">
        <v>0</v>
      </c>
      <c r="GQ636">
        <v>2</v>
      </c>
      <c r="GR636" t="s">
        <v>482</v>
      </c>
      <c r="GS636">
        <v>3.13543</v>
      </c>
      <c r="GT636">
        <v>2.6911</v>
      </c>
      <c r="GU636">
        <v>0.130589</v>
      </c>
      <c r="GV636">
        <v>0.136519</v>
      </c>
      <c r="GW636">
        <v>0.108355</v>
      </c>
      <c r="GX636">
        <v>0.0918211</v>
      </c>
      <c r="GY636">
        <v>27601.6</v>
      </c>
      <c r="GZ636">
        <v>27468.9</v>
      </c>
      <c r="HA636">
        <v>29516.9</v>
      </c>
      <c r="HB636">
        <v>29401.5</v>
      </c>
      <c r="HC636">
        <v>34770.4</v>
      </c>
      <c r="HD636">
        <v>35375.2</v>
      </c>
      <c r="HE636">
        <v>41533.6</v>
      </c>
      <c r="HF636">
        <v>41775.7</v>
      </c>
      <c r="HG636">
        <v>1.91952</v>
      </c>
      <c r="HH636">
        <v>1.85942</v>
      </c>
      <c r="HI636">
        <v>0.0837632</v>
      </c>
      <c r="HJ636">
        <v>0</v>
      </c>
      <c r="HK636">
        <v>28.6265</v>
      </c>
      <c r="HL636">
        <v>999.9</v>
      </c>
      <c r="HM636">
        <v>51.2</v>
      </c>
      <c r="HN636">
        <v>31.6</v>
      </c>
      <c r="HO636">
        <v>26.4481</v>
      </c>
      <c r="HP636">
        <v>61.8955</v>
      </c>
      <c r="HQ636">
        <v>25.7372</v>
      </c>
      <c r="HR636">
        <v>1</v>
      </c>
      <c r="HS636">
        <v>0.128582</v>
      </c>
      <c r="HT636">
        <v>-1.01006</v>
      </c>
      <c r="HU636">
        <v>20.3356</v>
      </c>
      <c r="HV636">
        <v>5.21534</v>
      </c>
      <c r="HW636">
        <v>12.0116</v>
      </c>
      <c r="HX636">
        <v>4.98825</v>
      </c>
      <c r="HY636">
        <v>3.28763</v>
      </c>
      <c r="HZ636">
        <v>9999</v>
      </c>
      <c r="IA636">
        <v>9999</v>
      </c>
      <c r="IB636">
        <v>9999</v>
      </c>
      <c r="IC636">
        <v>999.9</v>
      </c>
      <c r="ID636">
        <v>1.86759</v>
      </c>
      <c r="IE636">
        <v>1.86675</v>
      </c>
      <c r="IF636">
        <v>1.86603</v>
      </c>
      <c r="IG636">
        <v>1.866</v>
      </c>
      <c r="IH636">
        <v>1.86784</v>
      </c>
      <c r="II636">
        <v>1.87029</v>
      </c>
      <c r="IJ636">
        <v>1.869</v>
      </c>
      <c r="IK636">
        <v>1.87042</v>
      </c>
      <c r="IL636">
        <v>0</v>
      </c>
      <c r="IM636">
        <v>0</v>
      </c>
      <c r="IN636">
        <v>0</v>
      </c>
      <c r="IO636">
        <v>0</v>
      </c>
      <c r="IP636" t="s">
        <v>443</v>
      </c>
      <c r="IQ636" t="s">
        <v>444</v>
      </c>
      <c r="IR636" t="s">
        <v>445</v>
      </c>
      <c r="IS636" t="s">
        <v>445</v>
      </c>
      <c r="IT636" t="s">
        <v>445</v>
      </c>
      <c r="IU636" t="s">
        <v>445</v>
      </c>
      <c r="IV636">
        <v>0</v>
      </c>
      <c r="IW636">
        <v>100</v>
      </c>
      <c r="IX636">
        <v>100</v>
      </c>
      <c r="IY636">
        <v>0.12</v>
      </c>
      <c r="IZ636">
        <v>0.1606</v>
      </c>
      <c r="JA636">
        <v>0.1520806729546384</v>
      </c>
      <c r="JB636">
        <v>0.0003178419753343253</v>
      </c>
      <c r="JC636">
        <v>-6.012475575984678E-07</v>
      </c>
      <c r="JD636">
        <v>7.594320938325871E-11</v>
      </c>
      <c r="JE636">
        <v>-0.06537213769188976</v>
      </c>
      <c r="JF636">
        <v>-0.002779077146552394</v>
      </c>
      <c r="JG636">
        <v>0.0007843295920201409</v>
      </c>
      <c r="JH636">
        <v>-1.211717912536145E-05</v>
      </c>
      <c r="JI636">
        <v>4</v>
      </c>
      <c r="JJ636">
        <v>2338</v>
      </c>
      <c r="JK636">
        <v>1</v>
      </c>
      <c r="JL636">
        <v>27</v>
      </c>
      <c r="JM636">
        <v>190193.6</v>
      </c>
      <c r="JN636">
        <v>190193.7</v>
      </c>
      <c r="JO636">
        <v>1.60767</v>
      </c>
      <c r="JP636">
        <v>2.25952</v>
      </c>
      <c r="JQ636">
        <v>1.39648</v>
      </c>
      <c r="JR636">
        <v>2.34985</v>
      </c>
      <c r="JS636">
        <v>1.49536</v>
      </c>
      <c r="JT636">
        <v>2.60742</v>
      </c>
      <c r="JU636">
        <v>36.9794</v>
      </c>
      <c r="JV636">
        <v>24.0612</v>
      </c>
      <c r="JW636">
        <v>18</v>
      </c>
      <c r="JX636">
        <v>492.163</v>
      </c>
      <c r="JY636">
        <v>444.173</v>
      </c>
      <c r="JZ636">
        <v>29.907</v>
      </c>
      <c r="KA636">
        <v>29.3001</v>
      </c>
      <c r="KB636">
        <v>29.9998</v>
      </c>
      <c r="KC636">
        <v>29.1788</v>
      </c>
      <c r="KD636">
        <v>29.1107</v>
      </c>
      <c r="KE636">
        <v>32.2974</v>
      </c>
      <c r="KF636">
        <v>29.9062</v>
      </c>
      <c r="KG636">
        <v>62.3649</v>
      </c>
      <c r="KH636">
        <v>29.9217</v>
      </c>
      <c r="KI636">
        <v>741.356</v>
      </c>
      <c r="KJ636">
        <v>20.009</v>
      </c>
      <c r="KK636">
        <v>100.877</v>
      </c>
      <c r="KL636">
        <v>100.452</v>
      </c>
    </row>
    <row r="637" spans="1:298">
      <c r="A637">
        <v>621</v>
      </c>
      <c r="B637">
        <v>1758659045</v>
      </c>
      <c r="C637">
        <v>17419</v>
      </c>
      <c r="D637" t="s">
        <v>1691</v>
      </c>
      <c r="E637" t="s">
        <v>1692</v>
      </c>
      <c r="F637">
        <v>5</v>
      </c>
      <c r="G637" t="s">
        <v>1412</v>
      </c>
      <c r="H637" t="s">
        <v>437</v>
      </c>
      <c r="I637" t="s">
        <v>438</v>
      </c>
      <c r="J637">
        <v>1758659037.214286</v>
      </c>
      <c r="K637">
        <f>(L637)/1000</f>
        <v>0</v>
      </c>
      <c r="L637">
        <f>IF(DQ637, AO637, AI637)</f>
        <v>0</v>
      </c>
      <c r="M637">
        <f>IF(DQ637, AJ637, AH637)</f>
        <v>0</v>
      </c>
      <c r="N637">
        <f>DS637 - IF(AV637&gt;1, M637*DM637*100.0/(AX637), 0)</f>
        <v>0</v>
      </c>
      <c r="O637">
        <f>((U637-K637/2)*N637-M637)/(U637+K637/2)</f>
        <v>0</v>
      </c>
      <c r="P637">
        <f>O637*(DZ637+EA637)/1000.0</f>
        <v>0</v>
      </c>
      <c r="Q637">
        <f>(DS637 - IF(AV637&gt;1, M637*DM637*100.0/(AX637), 0))*(DZ637+EA637)/1000.0</f>
        <v>0</v>
      </c>
      <c r="R637">
        <f>2.0/((1/T637-1/S637)+SIGN(T637)*SQRT((1/T637-1/S637)*(1/T637-1/S637) + 4*DN637/((DN637+1)*(DN637+1))*(2*1/T637*1/S637-1/S637*1/S637)))</f>
        <v>0</v>
      </c>
      <c r="S637">
        <f>IF(LEFT(DO637,1)&lt;&gt;"0",IF(LEFT(DO637,1)="1",3.0,DP637),$D$5+$E$5*(EG637*DZ637/($K$5*1000))+$F$5*(EG637*DZ637/($K$5*1000))*MAX(MIN(DM637,$J$5),$I$5)*MAX(MIN(DM637,$J$5),$I$5)+$G$5*MAX(MIN(DM637,$J$5),$I$5)*(EG637*DZ637/($K$5*1000))+$H$5*(EG637*DZ637/($K$5*1000))*(EG637*DZ637/($K$5*1000)))</f>
        <v>0</v>
      </c>
      <c r="T637">
        <f>K637*(1000-(1000*0.61365*exp(17.502*X637/(240.97+X637))/(DZ637+EA637)+DU637)/2)/(1000*0.61365*exp(17.502*X637/(240.97+X637))/(DZ637+EA637)-DU637)</f>
        <v>0</v>
      </c>
      <c r="U637">
        <f>1/((DN637+1)/(R637/1.6)+1/(S637/1.37)) + DN637/((DN637+1)/(R637/1.6) + DN637/(S637/1.37))</f>
        <v>0</v>
      </c>
      <c r="V637">
        <f>(DI637*DL637)</f>
        <v>0</v>
      </c>
      <c r="W637">
        <f>(EB637+(V637+2*0.95*5.67E-8*(((EB637+$B$7)+273)^4-(EB637+273)^4)-44100*K637)/(1.84*29.3*S637+8*0.95*5.67E-8*(EB637+273)^3))</f>
        <v>0</v>
      </c>
      <c r="X637">
        <f>($C$7*EC637+$D$7*ED637+$E$7*W637)</f>
        <v>0</v>
      </c>
      <c r="Y637">
        <f>0.61365*exp(17.502*X637/(240.97+X637))</f>
        <v>0</v>
      </c>
      <c r="Z637">
        <f>(AA637/AB637*100)</f>
        <v>0</v>
      </c>
      <c r="AA637">
        <f>DU637*(DZ637+EA637)/1000</f>
        <v>0</v>
      </c>
      <c r="AB637">
        <f>0.61365*exp(17.502*EB637/(240.97+EB637))</f>
        <v>0</v>
      </c>
      <c r="AC637">
        <f>(Y637-DU637*(DZ637+EA637)/1000)</f>
        <v>0</v>
      </c>
      <c r="AD637">
        <f>(-K637*44100)</f>
        <v>0</v>
      </c>
      <c r="AE637">
        <f>2*29.3*S637*0.92*(EB637-X637)</f>
        <v>0</v>
      </c>
      <c r="AF637">
        <f>2*0.95*5.67E-8*(((EB637+$B$7)+273)^4-(X637+273)^4)</f>
        <v>0</v>
      </c>
      <c r="AG637">
        <f>V637+AF637+AD637+AE637</f>
        <v>0</v>
      </c>
      <c r="AH637">
        <f>DY637*AV637*(DT637-DS637*(1000-AV637*DV637)/(1000-AV637*DU637))/(100*DM637)</f>
        <v>0</v>
      </c>
      <c r="AI637">
        <f>1000*DY637*AV637*(DU637-DV637)/(100*DM637*(1000-AV637*DU637))</f>
        <v>0</v>
      </c>
      <c r="AJ637">
        <f>(AK637 - AL637 - DZ637*1E3/(8.314*(EB637+273.15)) * AN637/DY637 * AM637) * DY637/(100*DM637) * (1000 - DV637)/1000</f>
        <v>0</v>
      </c>
      <c r="AK637">
        <v>739.9924191924255</v>
      </c>
      <c r="AL637">
        <v>695.6388363636365</v>
      </c>
      <c r="AM637">
        <v>3.284256731077737</v>
      </c>
      <c r="AN637">
        <v>64.96119101993769</v>
      </c>
      <c r="AO637">
        <f>(AQ637 - AP637 + DZ637*1E3/(8.314*(EB637+273.15)) * AS637/DY637 * AR637) * DY637/(100*DM637) * 1000/(1000 - AQ637)</f>
        <v>0</v>
      </c>
      <c r="AP637">
        <v>19.94412096695788</v>
      </c>
      <c r="AQ637">
        <v>24.77064484848485</v>
      </c>
      <c r="AR637">
        <v>0.0002784409368951443</v>
      </c>
      <c r="AS637">
        <v>107.1200567102836</v>
      </c>
      <c r="AT637">
        <v>0</v>
      </c>
      <c r="AU637">
        <v>0</v>
      </c>
      <c r="AV637">
        <f>IF(AT637*$H$13&gt;=AX637,1.0,(AX637/(AX637-AT637*$H$13)))</f>
        <v>0</v>
      </c>
      <c r="AW637">
        <f>(AV637-1)*100</f>
        <v>0</v>
      </c>
      <c r="AX637">
        <f>MAX(0,($B$13+$C$13*EG637)/(1+$D$13*EG637)*DZ637/(EB637+273)*$E$13)</f>
        <v>0</v>
      </c>
      <c r="AY637" t="s">
        <v>439</v>
      </c>
      <c r="AZ637" t="s">
        <v>439</v>
      </c>
      <c r="BA637">
        <v>0</v>
      </c>
      <c r="BB637">
        <v>0</v>
      </c>
      <c r="BC637">
        <f>1-BA637/BB637</f>
        <v>0</v>
      </c>
      <c r="BD637">
        <v>0</v>
      </c>
      <c r="BE637" t="s">
        <v>439</v>
      </c>
      <c r="BF637" t="s">
        <v>439</v>
      </c>
      <c r="BG637">
        <v>0</v>
      </c>
      <c r="BH637">
        <v>0</v>
      </c>
      <c r="BI637">
        <f>1-BG637/BH637</f>
        <v>0</v>
      </c>
      <c r="BJ637">
        <v>0.5</v>
      </c>
      <c r="BK637">
        <f>DJ637</f>
        <v>0</v>
      </c>
      <c r="BL637">
        <f>M637</f>
        <v>0</v>
      </c>
      <c r="BM637">
        <f>BI637*BJ637*BK637</f>
        <v>0</v>
      </c>
      <c r="BN637">
        <f>(BL637-BD637)/BK637</f>
        <v>0</v>
      </c>
      <c r="BO637">
        <f>(BB637-BH637)/BH637</f>
        <v>0</v>
      </c>
      <c r="BP637">
        <f>BA637/(BC637+BA637/BH637)</f>
        <v>0</v>
      </c>
      <c r="BQ637" t="s">
        <v>439</v>
      </c>
      <c r="BR637">
        <v>0</v>
      </c>
      <c r="BS637">
        <f>IF(BR637&lt;&gt;0, BR637, BP637)</f>
        <v>0</v>
      </c>
      <c r="BT637">
        <f>1-BS637/BH637</f>
        <v>0</v>
      </c>
      <c r="BU637">
        <f>(BH637-BG637)/(BH637-BS637)</f>
        <v>0</v>
      </c>
      <c r="BV637">
        <f>(BB637-BH637)/(BB637-BS637)</f>
        <v>0</v>
      </c>
      <c r="BW637">
        <f>(BH637-BG637)/(BH637-BA637)</f>
        <v>0</v>
      </c>
      <c r="BX637">
        <f>(BB637-BH637)/(BB637-BA637)</f>
        <v>0</v>
      </c>
      <c r="BY637">
        <f>(BU637*BS637/BG637)</f>
        <v>0</v>
      </c>
      <c r="BZ637">
        <f>(1-BY637)</f>
        <v>0</v>
      </c>
      <c r="DI637">
        <f>$B$11*EH637+$C$11*EI637+$F$11*ET637*(1-EW637)</f>
        <v>0</v>
      </c>
      <c r="DJ637">
        <f>DI637*DK637</f>
        <v>0</v>
      </c>
      <c r="DK637">
        <f>($B$11*$D$9+$C$11*$D$9+$F$11*((FG637+EY637)/MAX(FG637+EY637+FH637, 0.1)*$I$9+FH637/MAX(FG637+EY637+FH637, 0.1)*$J$9))/($B$11+$C$11+$F$11)</f>
        <v>0</v>
      </c>
      <c r="DL637">
        <f>($B$11*$K$9+$C$11*$K$9+$F$11*((FG637+EY637)/MAX(FG637+EY637+FH637, 0.1)*$P$9+FH637/MAX(FG637+EY637+FH637, 0.1)*$Q$9))/($B$11+$C$11+$F$11)</f>
        <v>0</v>
      </c>
      <c r="DM637">
        <v>5.36</v>
      </c>
      <c r="DN637">
        <v>0.5</v>
      </c>
      <c r="DO637" t="s">
        <v>440</v>
      </c>
      <c r="DP637">
        <v>2</v>
      </c>
      <c r="DQ637" t="b">
        <v>1</v>
      </c>
      <c r="DR637">
        <v>1758659037.214286</v>
      </c>
      <c r="DS637">
        <v>655.2386428571427</v>
      </c>
      <c r="DT637">
        <v>709.6690714285716</v>
      </c>
      <c r="DU637">
        <v>24.77618214285715</v>
      </c>
      <c r="DV637">
        <v>19.87726785714286</v>
      </c>
      <c r="DW637">
        <v>655.1151785714286</v>
      </c>
      <c r="DX637">
        <v>24.61543928571429</v>
      </c>
      <c r="DY637">
        <v>499.9993571428571</v>
      </c>
      <c r="DZ637">
        <v>90.36341071428571</v>
      </c>
      <c r="EA637">
        <v>0.03079556428571429</v>
      </c>
      <c r="EB637">
        <v>30.99808928571429</v>
      </c>
      <c r="EC637">
        <v>29.98134285714286</v>
      </c>
      <c r="ED637">
        <v>999.9000000000002</v>
      </c>
      <c r="EE637">
        <v>0</v>
      </c>
      <c r="EF637">
        <v>0</v>
      </c>
      <c r="EG637">
        <v>9998.858214285714</v>
      </c>
      <c r="EH637">
        <v>0</v>
      </c>
      <c r="EI637">
        <v>11.6468</v>
      </c>
      <c r="EJ637">
        <v>-54.43041071428571</v>
      </c>
      <c r="EK637">
        <v>671.8852857142856</v>
      </c>
      <c r="EL637">
        <v>724.0619999999999</v>
      </c>
      <c r="EM637">
        <v>4.898912142857143</v>
      </c>
      <c r="EN637">
        <v>709.6690714285716</v>
      </c>
      <c r="EO637">
        <v>19.87726785714286</v>
      </c>
      <c r="EP637">
        <v>2.238861071428572</v>
      </c>
      <c r="EQ637">
        <v>1.7961775</v>
      </c>
      <c r="ER637">
        <v>19.24311785714286</v>
      </c>
      <c r="ES637">
        <v>15.75351785714286</v>
      </c>
      <c r="ET637">
        <v>2000.006428571428</v>
      </c>
      <c r="EU637">
        <v>0.9800013928571428</v>
      </c>
      <c r="EV637">
        <v>0.01999880714285715</v>
      </c>
      <c r="EW637">
        <v>0</v>
      </c>
      <c r="EX637">
        <v>855.8273214285712</v>
      </c>
      <c r="EY637">
        <v>5.00097</v>
      </c>
      <c r="EZ637">
        <v>17189.175</v>
      </c>
      <c r="FA637">
        <v>16707.61785714285</v>
      </c>
      <c r="FB637">
        <v>41.49325</v>
      </c>
      <c r="FC637">
        <v>41.82099999999998</v>
      </c>
      <c r="FD637">
        <v>41.38385714285715</v>
      </c>
      <c r="FE637">
        <v>41.43699999999999</v>
      </c>
      <c r="FF637">
        <v>42.06199999999999</v>
      </c>
      <c r="FG637">
        <v>1955.106428571429</v>
      </c>
      <c r="FH637">
        <v>39.9</v>
      </c>
      <c r="FI637">
        <v>0</v>
      </c>
      <c r="FJ637">
        <v>1758659046.6</v>
      </c>
      <c r="FK637">
        <v>0</v>
      </c>
      <c r="FL637">
        <v>856.20312</v>
      </c>
      <c r="FM637">
        <v>27.2756154235736</v>
      </c>
      <c r="FN637">
        <v>529.6538467989747</v>
      </c>
      <c r="FO637">
        <v>17196.224</v>
      </c>
      <c r="FP637">
        <v>15</v>
      </c>
      <c r="FQ637">
        <v>0</v>
      </c>
      <c r="FR637" t="s">
        <v>441</v>
      </c>
      <c r="FS637">
        <v>1747247426.5</v>
      </c>
      <c r="FT637">
        <v>1747247420.5</v>
      </c>
      <c r="FU637">
        <v>0</v>
      </c>
      <c r="FV637">
        <v>1.027</v>
      </c>
      <c r="FW637">
        <v>0.031</v>
      </c>
      <c r="FX637">
        <v>0.02</v>
      </c>
      <c r="FY637">
        <v>0.05</v>
      </c>
      <c r="FZ637">
        <v>420</v>
      </c>
      <c r="GA637">
        <v>16</v>
      </c>
      <c r="GB637">
        <v>0.01</v>
      </c>
      <c r="GC637">
        <v>0.1</v>
      </c>
      <c r="GD637">
        <v>-54.35161250000001</v>
      </c>
      <c r="GE637">
        <v>-4.064486679174426</v>
      </c>
      <c r="GF637">
        <v>0.4878131820623034</v>
      </c>
      <c r="GG637">
        <v>0</v>
      </c>
      <c r="GH637">
        <v>854.6159705882353</v>
      </c>
      <c r="GI637">
        <v>28.51656225791478</v>
      </c>
      <c r="GJ637">
        <v>2.809713136763193</v>
      </c>
      <c r="GK637">
        <v>-1</v>
      </c>
      <c r="GL637">
        <v>4.9176565</v>
      </c>
      <c r="GM637">
        <v>-0.5231545215759941</v>
      </c>
      <c r="GN637">
        <v>0.05247185319530846</v>
      </c>
      <c r="GO637">
        <v>0</v>
      </c>
      <c r="GP637">
        <v>0</v>
      </c>
      <c r="GQ637">
        <v>2</v>
      </c>
      <c r="GR637" t="s">
        <v>482</v>
      </c>
      <c r="GS637">
        <v>3.13544</v>
      </c>
      <c r="GT637">
        <v>2.6911</v>
      </c>
      <c r="GU637">
        <v>0.132752</v>
      </c>
      <c r="GV637">
        <v>0.138665</v>
      </c>
      <c r="GW637">
        <v>0.108382</v>
      </c>
      <c r="GX637">
        <v>0.0920242</v>
      </c>
      <c r="GY637">
        <v>27533.3</v>
      </c>
      <c r="GZ637">
        <v>27400.9</v>
      </c>
      <c r="HA637">
        <v>29517.3</v>
      </c>
      <c r="HB637">
        <v>29401.8</v>
      </c>
      <c r="HC637">
        <v>34769.9</v>
      </c>
      <c r="HD637">
        <v>35367.6</v>
      </c>
      <c r="HE637">
        <v>41534.3</v>
      </c>
      <c r="HF637">
        <v>41776.1</v>
      </c>
      <c r="HG637">
        <v>1.91968</v>
      </c>
      <c r="HH637">
        <v>1.85977</v>
      </c>
      <c r="HI637">
        <v>0.0839978</v>
      </c>
      <c r="HJ637">
        <v>0</v>
      </c>
      <c r="HK637">
        <v>28.6265</v>
      </c>
      <c r="HL637">
        <v>999.9</v>
      </c>
      <c r="HM637">
        <v>51.1</v>
      </c>
      <c r="HN637">
        <v>31.6</v>
      </c>
      <c r="HO637">
        <v>26.395</v>
      </c>
      <c r="HP637">
        <v>62.0555</v>
      </c>
      <c r="HQ637">
        <v>25.7893</v>
      </c>
      <c r="HR637">
        <v>1</v>
      </c>
      <c r="HS637">
        <v>0.127985</v>
      </c>
      <c r="HT637">
        <v>-1.01315</v>
      </c>
      <c r="HU637">
        <v>20.3356</v>
      </c>
      <c r="HV637">
        <v>5.21489</v>
      </c>
      <c r="HW637">
        <v>12.0135</v>
      </c>
      <c r="HX637">
        <v>4.98835</v>
      </c>
      <c r="HY637">
        <v>3.28763</v>
      </c>
      <c r="HZ637">
        <v>9999</v>
      </c>
      <c r="IA637">
        <v>9999</v>
      </c>
      <c r="IB637">
        <v>9999</v>
      </c>
      <c r="IC637">
        <v>999.9</v>
      </c>
      <c r="ID637">
        <v>1.86763</v>
      </c>
      <c r="IE637">
        <v>1.86675</v>
      </c>
      <c r="IF637">
        <v>1.86606</v>
      </c>
      <c r="IG637">
        <v>1.86601</v>
      </c>
      <c r="IH637">
        <v>1.86784</v>
      </c>
      <c r="II637">
        <v>1.87028</v>
      </c>
      <c r="IJ637">
        <v>1.869</v>
      </c>
      <c r="IK637">
        <v>1.87043</v>
      </c>
      <c r="IL637">
        <v>0</v>
      </c>
      <c r="IM637">
        <v>0</v>
      </c>
      <c r="IN637">
        <v>0</v>
      </c>
      <c r="IO637">
        <v>0</v>
      </c>
      <c r="IP637" t="s">
        <v>443</v>
      </c>
      <c r="IQ637" t="s">
        <v>444</v>
      </c>
      <c r="IR637" t="s">
        <v>445</v>
      </c>
      <c r="IS637" t="s">
        <v>445</v>
      </c>
      <c r="IT637" t="s">
        <v>445</v>
      </c>
      <c r="IU637" t="s">
        <v>445</v>
      </c>
      <c r="IV637">
        <v>0</v>
      </c>
      <c r="IW637">
        <v>100</v>
      </c>
      <c r="IX637">
        <v>100</v>
      </c>
      <c r="IY637">
        <v>0.114</v>
      </c>
      <c r="IZ637">
        <v>0.1606</v>
      </c>
      <c r="JA637">
        <v>0.1520806729546384</v>
      </c>
      <c r="JB637">
        <v>0.0003178419753343253</v>
      </c>
      <c r="JC637">
        <v>-6.012475575984678E-07</v>
      </c>
      <c r="JD637">
        <v>7.594320938325871E-11</v>
      </c>
      <c r="JE637">
        <v>-0.06537213769188976</v>
      </c>
      <c r="JF637">
        <v>-0.002779077146552394</v>
      </c>
      <c r="JG637">
        <v>0.0007843295920201409</v>
      </c>
      <c r="JH637">
        <v>-1.211717912536145E-05</v>
      </c>
      <c r="JI637">
        <v>4</v>
      </c>
      <c r="JJ637">
        <v>2338</v>
      </c>
      <c r="JK637">
        <v>1</v>
      </c>
      <c r="JL637">
        <v>27</v>
      </c>
      <c r="JM637">
        <v>190193.6</v>
      </c>
      <c r="JN637">
        <v>190193.7</v>
      </c>
      <c r="JO637">
        <v>1.6394</v>
      </c>
      <c r="JP637">
        <v>2.27417</v>
      </c>
      <c r="JQ637">
        <v>1.39771</v>
      </c>
      <c r="JR637">
        <v>2.34985</v>
      </c>
      <c r="JS637">
        <v>1.49536</v>
      </c>
      <c r="JT637">
        <v>2.54639</v>
      </c>
      <c r="JU637">
        <v>36.9794</v>
      </c>
      <c r="JV637">
        <v>24.0612</v>
      </c>
      <c r="JW637">
        <v>18</v>
      </c>
      <c r="JX637">
        <v>492.234</v>
      </c>
      <c r="JY637">
        <v>444.371</v>
      </c>
      <c r="JZ637">
        <v>29.9241</v>
      </c>
      <c r="KA637">
        <v>29.2964</v>
      </c>
      <c r="KB637">
        <v>29.9998</v>
      </c>
      <c r="KC637">
        <v>29.1756</v>
      </c>
      <c r="KD637">
        <v>29.1081</v>
      </c>
      <c r="KE637">
        <v>32.8643</v>
      </c>
      <c r="KF637">
        <v>29.9062</v>
      </c>
      <c r="KG637">
        <v>61.9946</v>
      </c>
      <c r="KH637">
        <v>29.9291</v>
      </c>
      <c r="KI637">
        <v>754.723</v>
      </c>
      <c r="KJ637">
        <v>20.0246</v>
      </c>
      <c r="KK637">
        <v>100.878</v>
      </c>
      <c r="KL637">
        <v>100.453</v>
      </c>
    </row>
    <row r="638" spans="1:298">
      <c r="A638">
        <v>622</v>
      </c>
      <c r="B638">
        <v>1758659050</v>
      </c>
      <c r="C638">
        <v>17424</v>
      </c>
      <c r="D638" t="s">
        <v>1693</v>
      </c>
      <c r="E638" t="s">
        <v>1694</v>
      </c>
      <c r="F638">
        <v>5</v>
      </c>
      <c r="G638" t="s">
        <v>1412</v>
      </c>
      <c r="H638" t="s">
        <v>437</v>
      </c>
      <c r="I638" t="s">
        <v>438</v>
      </c>
      <c r="J638">
        <v>1758659042.5</v>
      </c>
      <c r="K638">
        <f>(L638)/1000</f>
        <v>0</v>
      </c>
      <c r="L638">
        <f>IF(DQ638, AO638, AI638)</f>
        <v>0</v>
      </c>
      <c r="M638">
        <f>IF(DQ638, AJ638, AH638)</f>
        <v>0</v>
      </c>
      <c r="N638">
        <f>DS638 - IF(AV638&gt;1, M638*DM638*100.0/(AX638), 0)</f>
        <v>0</v>
      </c>
      <c r="O638">
        <f>((U638-K638/2)*N638-M638)/(U638+K638/2)</f>
        <v>0</v>
      </c>
      <c r="P638">
        <f>O638*(DZ638+EA638)/1000.0</f>
        <v>0</v>
      </c>
      <c r="Q638">
        <f>(DS638 - IF(AV638&gt;1, M638*DM638*100.0/(AX638), 0))*(DZ638+EA638)/1000.0</f>
        <v>0</v>
      </c>
      <c r="R638">
        <f>2.0/((1/T638-1/S638)+SIGN(T638)*SQRT((1/T638-1/S638)*(1/T638-1/S638) + 4*DN638/((DN638+1)*(DN638+1))*(2*1/T638*1/S638-1/S638*1/S638)))</f>
        <v>0</v>
      </c>
      <c r="S638">
        <f>IF(LEFT(DO638,1)&lt;&gt;"0",IF(LEFT(DO638,1)="1",3.0,DP638),$D$5+$E$5*(EG638*DZ638/($K$5*1000))+$F$5*(EG638*DZ638/($K$5*1000))*MAX(MIN(DM638,$J$5),$I$5)*MAX(MIN(DM638,$J$5),$I$5)+$G$5*MAX(MIN(DM638,$J$5),$I$5)*(EG638*DZ638/($K$5*1000))+$H$5*(EG638*DZ638/($K$5*1000))*(EG638*DZ638/($K$5*1000)))</f>
        <v>0</v>
      </c>
      <c r="T638">
        <f>K638*(1000-(1000*0.61365*exp(17.502*X638/(240.97+X638))/(DZ638+EA638)+DU638)/2)/(1000*0.61365*exp(17.502*X638/(240.97+X638))/(DZ638+EA638)-DU638)</f>
        <v>0</v>
      </c>
      <c r="U638">
        <f>1/((DN638+1)/(R638/1.6)+1/(S638/1.37)) + DN638/((DN638+1)/(R638/1.6) + DN638/(S638/1.37))</f>
        <v>0</v>
      </c>
      <c r="V638">
        <f>(DI638*DL638)</f>
        <v>0</v>
      </c>
      <c r="W638">
        <f>(EB638+(V638+2*0.95*5.67E-8*(((EB638+$B$7)+273)^4-(EB638+273)^4)-44100*K638)/(1.84*29.3*S638+8*0.95*5.67E-8*(EB638+273)^3))</f>
        <v>0</v>
      </c>
      <c r="X638">
        <f>($C$7*EC638+$D$7*ED638+$E$7*W638)</f>
        <v>0</v>
      </c>
      <c r="Y638">
        <f>0.61365*exp(17.502*X638/(240.97+X638))</f>
        <v>0</v>
      </c>
      <c r="Z638">
        <f>(AA638/AB638*100)</f>
        <v>0</v>
      </c>
      <c r="AA638">
        <f>DU638*(DZ638+EA638)/1000</f>
        <v>0</v>
      </c>
      <c r="AB638">
        <f>0.61365*exp(17.502*EB638/(240.97+EB638))</f>
        <v>0</v>
      </c>
      <c r="AC638">
        <f>(Y638-DU638*(DZ638+EA638)/1000)</f>
        <v>0</v>
      </c>
      <c r="AD638">
        <f>(-K638*44100)</f>
        <v>0</v>
      </c>
      <c r="AE638">
        <f>2*29.3*S638*0.92*(EB638-X638)</f>
        <v>0</v>
      </c>
      <c r="AF638">
        <f>2*0.95*5.67E-8*(((EB638+$B$7)+273)^4-(X638+273)^4)</f>
        <v>0</v>
      </c>
      <c r="AG638">
        <f>V638+AF638+AD638+AE638</f>
        <v>0</v>
      </c>
      <c r="AH638">
        <f>DY638*AV638*(DT638-DS638*(1000-AV638*DV638)/(1000-AV638*DU638))/(100*DM638)</f>
        <v>0</v>
      </c>
      <c r="AI638">
        <f>1000*DY638*AV638*(DU638-DV638)/(100*DM638*(1000-AV638*DU638))</f>
        <v>0</v>
      </c>
      <c r="AJ638">
        <f>(AK638 - AL638 - DZ638*1E3/(8.314*(EB638+273.15)) * AN638/DY638 * AM638) * DY638/(100*DM638) * (1000 - DV638)/1000</f>
        <v>0</v>
      </c>
      <c r="AK638">
        <v>757.0210493389085</v>
      </c>
      <c r="AL638">
        <v>712.0743878787877</v>
      </c>
      <c r="AM638">
        <v>3.293269575366992</v>
      </c>
      <c r="AN638">
        <v>64.96119101993769</v>
      </c>
      <c r="AO638">
        <f>(AQ638 - AP638 + DZ638*1E3/(8.314*(EB638+273.15)) * AS638/DY638 * AR638) * DY638/(100*DM638) * 1000/(1000 - AQ638)</f>
        <v>0</v>
      </c>
      <c r="AP638">
        <v>19.93272067266502</v>
      </c>
      <c r="AQ638">
        <v>24.76808484848485</v>
      </c>
      <c r="AR638">
        <v>-0.0001885725684640874</v>
      </c>
      <c r="AS638">
        <v>107.1200567102836</v>
      </c>
      <c r="AT638">
        <v>0</v>
      </c>
      <c r="AU638">
        <v>0</v>
      </c>
      <c r="AV638">
        <f>IF(AT638*$H$13&gt;=AX638,1.0,(AX638/(AX638-AT638*$H$13)))</f>
        <v>0</v>
      </c>
      <c r="AW638">
        <f>(AV638-1)*100</f>
        <v>0</v>
      </c>
      <c r="AX638">
        <f>MAX(0,($B$13+$C$13*EG638)/(1+$D$13*EG638)*DZ638/(EB638+273)*$E$13)</f>
        <v>0</v>
      </c>
      <c r="AY638" t="s">
        <v>439</v>
      </c>
      <c r="AZ638" t="s">
        <v>439</v>
      </c>
      <c r="BA638">
        <v>0</v>
      </c>
      <c r="BB638">
        <v>0</v>
      </c>
      <c r="BC638">
        <f>1-BA638/BB638</f>
        <v>0</v>
      </c>
      <c r="BD638">
        <v>0</v>
      </c>
      <c r="BE638" t="s">
        <v>439</v>
      </c>
      <c r="BF638" t="s">
        <v>439</v>
      </c>
      <c r="BG638">
        <v>0</v>
      </c>
      <c r="BH638">
        <v>0</v>
      </c>
      <c r="BI638">
        <f>1-BG638/BH638</f>
        <v>0</v>
      </c>
      <c r="BJ638">
        <v>0.5</v>
      </c>
      <c r="BK638">
        <f>DJ638</f>
        <v>0</v>
      </c>
      <c r="BL638">
        <f>M638</f>
        <v>0</v>
      </c>
      <c r="BM638">
        <f>BI638*BJ638*BK638</f>
        <v>0</v>
      </c>
      <c r="BN638">
        <f>(BL638-BD638)/BK638</f>
        <v>0</v>
      </c>
      <c r="BO638">
        <f>(BB638-BH638)/BH638</f>
        <v>0</v>
      </c>
      <c r="BP638">
        <f>BA638/(BC638+BA638/BH638)</f>
        <v>0</v>
      </c>
      <c r="BQ638" t="s">
        <v>439</v>
      </c>
      <c r="BR638">
        <v>0</v>
      </c>
      <c r="BS638">
        <f>IF(BR638&lt;&gt;0, BR638, BP638)</f>
        <v>0</v>
      </c>
      <c r="BT638">
        <f>1-BS638/BH638</f>
        <v>0</v>
      </c>
      <c r="BU638">
        <f>(BH638-BG638)/(BH638-BS638)</f>
        <v>0</v>
      </c>
      <c r="BV638">
        <f>(BB638-BH638)/(BB638-BS638)</f>
        <v>0</v>
      </c>
      <c r="BW638">
        <f>(BH638-BG638)/(BH638-BA638)</f>
        <v>0</v>
      </c>
      <c r="BX638">
        <f>(BB638-BH638)/(BB638-BA638)</f>
        <v>0</v>
      </c>
      <c r="BY638">
        <f>(BU638*BS638/BG638)</f>
        <v>0</v>
      </c>
      <c r="BZ638">
        <f>(1-BY638)</f>
        <v>0</v>
      </c>
      <c r="DI638">
        <f>$B$11*EH638+$C$11*EI638+$F$11*ET638*(1-EW638)</f>
        <v>0</v>
      </c>
      <c r="DJ638">
        <f>DI638*DK638</f>
        <v>0</v>
      </c>
      <c r="DK638">
        <f>($B$11*$D$9+$C$11*$D$9+$F$11*((FG638+EY638)/MAX(FG638+EY638+FH638, 0.1)*$I$9+FH638/MAX(FG638+EY638+FH638, 0.1)*$J$9))/($B$11+$C$11+$F$11)</f>
        <v>0</v>
      </c>
      <c r="DL638">
        <f>($B$11*$K$9+$C$11*$K$9+$F$11*((FG638+EY638)/MAX(FG638+EY638+FH638, 0.1)*$P$9+FH638/MAX(FG638+EY638+FH638, 0.1)*$Q$9))/($B$11+$C$11+$F$11)</f>
        <v>0</v>
      </c>
      <c r="DM638">
        <v>5.36</v>
      </c>
      <c r="DN638">
        <v>0.5</v>
      </c>
      <c r="DO638" t="s">
        <v>440</v>
      </c>
      <c r="DP638">
        <v>2</v>
      </c>
      <c r="DQ638" t="b">
        <v>1</v>
      </c>
      <c r="DR638">
        <v>1758659042.5</v>
      </c>
      <c r="DS638">
        <v>672.054037037037</v>
      </c>
      <c r="DT638">
        <v>727.1527037037035</v>
      </c>
      <c r="DU638">
        <v>24.76941111111111</v>
      </c>
      <c r="DV638">
        <v>19.90908518518518</v>
      </c>
      <c r="DW638">
        <v>671.9369259259258</v>
      </c>
      <c r="DX638">
        <v>24.60875925925926</v>
      </c>
      <c r="DY638">
        <v>499.9886296296296</v>
      </c>
      <c r="DZ638">
        <v>90.36359629629629</v>
      </c>
      <c r="EA638">
        <v>0.03085222592592593</v>
      </c>
      <c r="EB638">
        <v>31.00265555555555</v>
      </c>
      <c r="EC638">
        <v>29.99060370370371</v>
      </c>
      <c r="ED638">
        <v>999.9000000000001</v>
      </c>
      <c r="EE638">
        <v>0</v>
      </c>
      <c r="EF638">
        <v>0</v>
      </c>
      <c r="EG638">
        <v>10002.87</v>
      </c>
      <c r="EH638">
        <v>0</v>
      </c>
      <c r="EI638">
        <v>11.64780740740741</v>
      </c>
      <c r="EJ638">
        <v>-55.09865925925926</v>
      </c>
      <c r="EK638">
        <v>689.1232962962962</v>
      </c>
      <c r="EL638">
        <v>741.9243333333333</v>
      </c>
      <c r="EM638">
        <v>4.860320370370371</v>
      </c>
      <c r="EN638">
        <v>727.1527037037035</v>
      </c>
      <c r="EO638">
        <v>19.90908518518518</v>
      </c>
      <c r="EP638">
        <v>2.238253703703704</v>
      </c>
      <c r="EQ638">
        <v>1.799056296296296</v>
      </c>
      <c r="ER638">
        <v>19.23876666666667</v>
      </c>
      <c r="ES638">
        <v>15.77856296296296</v>
      </c>
      <c r="ET638">
        <v>2000.000370370371</v>
      </c>
      <c r="EU638">
        <v>0.9800012222222222</v>
      </c>
      <c r="EV638">
        <v>0.01999898518518519</v>
      </c>
      <c r="EW638">
        <v>0</v>
      </c>
      <c r="EX638">
        <v>858.1719999999999</v>
      </c>
      <c r="EY638">
        <v>5.00097</v>
      </c>
      <c r="EZ638">
        <v>17234.96666666667</v>
      </c>
      <c r="FA638">
        <v>16707.57777777778</v>
      </c>
      <c r="FB638">
        <v>41.47899999999999</v>
      </c>
      <c r="FC638">
        <v>41.81666666666666</v>
      </c>
      <c r="FD638">
        <v>41.375</v>
      </c>
      <c r="FE638">
        <v>41.4324074074074</v>
      </c>
      <c r="FF638">
        <v>42.06199999999999</v>
      </c>
      <c r="FG638">
        <v>1955.10037037037</v>
      </c>
      <c r="FH638">
        <v>39.9</v>
      </c>
      <c r="FI638">
        <v>0</v>
      </c>
      <c r="FJ638">
        <v>1758659051.4</v>
      </c>
      <c r="FK638">
        <v>0</v>
      </c>
      <c r="FL638">
        <v>858.3089200000001</v>
      </c>
      <c r="FM638">
        <v>24.38338457108593</v>
      </c>
      <c r="FN638">
        <v>508.0846145652203</v>
      </c>
      <c r="FO638">
        <v>17237.748</v>
      </c>
      <c r="FP638">
        <v>15</v>
      </c>
      <c r="FQ638">
        <v>0</v>
      </c>
      <c r="FR638" t="s">
        <v>441</v>
      </c>
      <c r="FS638">
        <v>1747247426.5</v>
      </c>
      <c r="FT638">
        <v>1747247420.5</v>
      </c>
      <c r="FU638">
        <v>0</v>
      </c>
      <c r="FV638">
        <v>1.027</v>
      </c>
      <c r="FW638">
        <v>0.031</v>
      </c>
      <c r="FX638">
        <v>0.02</v>
      </c>
      <c r="FY638">
        <v>0.05</v>
      </c>
      <c r="FZ638">
        <v>420</v>
      </c>
      <c r="GA638">
        <v>16</v>
      </c>
      <c r="GB638">
        <v>0.01</v>
      </c>
      <c r="GC638">
        <v>0.1</v>
      </c>
      <c r="GD638">
        <v>-54.76005250000001</v>
      </c>
      <c r="GE638">
        <v>-7.705270919324587</v>
      </c>
      <c r="GF638">
        <v>0.7517544575815631</v>
      </c>
      <c r="GG638">
        <v>0</v>
      </c>
      <c r="GH638">
        <v>856.8183235294117</v>
      </c>
      <c r="GI638">
        <v>26.60768525512828</v>
      </c>
      <c r="GJ638">
        <v>2.623407267171154</v>
      </c>
      <c r="GK638">
        <v>-1</v>
      </c>
      <c r="GL638">
        <v>4.88328525</v>
      </c>
      <c r="GM638">
        <v>-0.4846967729831327</v>
      </c>
      <c r="GN638">
        <v>0.04996721014763086</v>
      </c>
      <c r="GO638">
        <v>0</v>
      </c>
      <c r="GP638">
        <v>0</v>
      </c>
      <c r="GQ638">
        <v>2</v>
      </c>
      <c r="GR638" t="s">
        <v>482</v>
      </c>
      <c r="GS638">
        <v>3.13543</v>
      </c>
      <c r="GT638">
        <v>2.6911</v>
      </c>
      <c r="GU638">
        <v>0.13489</v>
      </c>
      <c r="GV638">
        <v>0.140786</v>
      </c>
      <c r="GW638">
        <v>0.108363</v>
      </c>
      <c r="GX638">
        <v>0.09200319999999999</v>
      </c>
      <c r="GY638">
        <v>27465.9</v>
      </c>
      <c r="GZ638">
        <v>27333.6</v>
      </c>
      <c r="HA638">
        <v>29517.8</v>
      </c>
      <c r="HB638">
        <v>29402</v>
      </c>
      <c r="HC638">
        <v>34771.4</v>
      </c>
      <c r="HD638">
        <v>35368.7</v>
      </c>
      <c r="HE638">
        <v>41535.2</v>
      </c>
      <c r="HF638">
        <v>41776.4</v>
      </c>
      <c r="HG638">
        <v>1.91968</v>
      </c>
      <c r="HH638">
        <v>1.86</v>
      </c>
      <c r="HI638">
        <v>0.0849217</v>
      </c>
      <c r="HJ638">
        <v>0</v>
      </c>
      <c r="HK638">
        <v>28.6265</v>
      </c>
      <c r="HL638">
        <v>999.9</v>
      </c>
      <c r="HM638">
        <v>51.1</v>
      </c>
      <c r="HN638">
        <v>31.6</v>
      </c>
      <c r="HO638">
        <v>26.3975</v>
      </c>
      <c r="HP638">
        <v>61.7955</v>
      </c>
      <c r="HQ638">
        <v>25.645</v>
      </c>
      <c r="HR638">
        <v>1</v>
      </c>
      <c r="HS638">
        <v>0.127962</v>
      </c>
      <c r="HT638">
        <v>-0.8317369999999999</v>
      </c>
      <c r="HU638">
        <v>20.3362</v>
      </c>
      <c r="HV638">
        <v>5.21564</v>
      </c>
      <c r="HW638">
        <v>12.0131</v>
      </c>
      <c r="HX638">
        <v>4.98825</v>
      </c>
      <c r="HY638">
        <v>3.28778</v>
      </c>
      <c r="HZ638">
        <v>9999</v>
      </c>
      <c r="IA638">
        <v>9999</v>
      </c>
      <c r="IB638">
        <v>9999</v>
      </c>
      <c r="IC638">
        <v>999.9</v>
      </c>
      <c r="ID638">
        <v>1.86764</v>
      </c>
      <c r="IE638">
        <v>1.86676</v>
      </c>
      <c r="IF638">
        <v>1.86603</v>
      </c>
      <c r="IG638">
        <v>1.866</v>
      </c>
      <c r="IH638">
        <v>1.86784</v>
      </c>
      <c r="II638">
        <v>1.87028</v>
      </c>
      <c r="IJ638">
        <v>1.869</v>
      </c>
      <c r="IK638">
        <v>1.87042</v>
      </c>
      <c r="IL638">
        <v>0</v>
      </c>
      <c r="IM638">
        <v>0</v>
      </c>
      <c r="IN638">
        <v>0</v>
      </c>
      <c r="IO638">
        <v>0</v>
      </c>
      <c r="IP638" t="s">
        <v>443</v>
      </c>
      <c r="IQ638" t="s">
        <v>444</v>
      </c>
      <c r="IR638" t="s">
        <v>445</v>
      </c>
      <c r="IS638" t="s">
        <v>445</v>
      </c>
      <c r="IT638" t="s">
        <v>445</v>
      </c>
      <c r="IU638" t="s">
        <v>445</v>
      </c>
      <c r="IV638">
        <v>0</v>
      </c>
      <c r="IW638">
        <v>100</v>
      </c>
      <c r="IX638">
        <v>100</v>
      </c>
      <c r="IY638">
        <v>0.107</v>
      </c>
      <c r="IZ638">
        <v>0.1606</v>
      </c>
      <c r="JA638">
        <v>0.1520806729546384</v>
      </c>
      <c r="JB638">
        <v>0.0003178419753343253</v>
      </c>
      <c r="JC638">
        <v>-6.012475575984678E-07</v>
      </c>
      <c r="JD638">
        <v>7.594320938325871E-11</v>
      </c>
      <c r="JE638">
        <v>-0.06537213769188976</v>
      </c>
      <c r="JF638">
        <v>-0.002779077146552394</v>
      </c>
      <c r="JG638">
        <v>0.0007843295920201409</v>
      </c>
      <c r="JH638">
        <v>-1.211717912536145E-05</v>
      </c>
      <c r="JI638">
        <v>4</v>
      </c>
      <c r="JJ638">
        <v>2338</v>
      </c>
      <c r="JK638">
        <v>1</v>
      </c>
      <c r="JL638">
        <v>27</v>
      </c>
      <c r="JM638">
        <v>190193.7</v>
      </c>
      <c r="JN638">
        <v>190193.8</v>
      </c>
      <c r="JO638">
        <v>1.66748</v>
      </c>
      <c r="JP638">
        <v>2.26318</v>
      </c>
      <c r="JQ638">
        <v>1.39771</v>
      </c>
      <c r="JR638">
        <v>2.35229</v>
      </c>
      <c r="JS638">
        <v>1.49536</v>
      </c>
      <c r="JT638">
        <v>2.71973</v>
      </c>
      <c r="JU638">
        <v>36.9794</v>
      </c>
      <c r="JV638">
        <v>24.0612</v>
      </c>
      <c r="JW638">
        <v>18</v>
      </c>
      <c r="JX638">
        <v>492.209</v>
      </c>
      <c r="JY638">
        <v>444.487</v>
      </c>
      <c r="JZ638">
        <v>29.9327</v>
      </c>
      <c r="KA638">
        <v>29.2926</v>
      </c>
      <c r="KB638">
        <v>29.9998</v>
      </c>
      <c r="KC638">
        <v>29.1725</v>
      </c>
      <c r="KD638">
        <v>29.105</v>
      </c>
      <c r="KE638">
        <v>33.4863</v>
      </c>
      <c r="KF638">
        <v>29.6285</v>
      </c>
      <c r="KG638">
        <v>61.9946</v>
      </c>
      <c r="KH638">
        <v>29.7983</v>
      </c>
      <c r="KI638">
        <v>774.76</v>
      </c>
      <c r="KJ638">
        <v>20.0543</v>
      </c>
      <c r="KK638">
        <v>100.88</v>
      </c>
      <c r="KL638">
        <v>100.454</v>
      </c>
    </row>
    <row r="639" spans="1:298">
      <c r="A639">
        <v>623</v>
      </c>
      <c r="B639">
        <v>1758659055</v>
      </c>
      <c r="C639">
        <v>17429</v>
      </c>
      <c r="D639" t="s">
        <v>1695</v>
      </c>
      <c r="E639" t="s">
        <v>1696</v>
      </c>
      <c r="F639">
        <v>5</v>
      </c>
      <c r="G639" t="s">
        <v>1412</v>
      </c>
      <c r="H639" t="s">
        <v>437</v>
      </c>
      <c r="I639" t="s">
        <v>438</v>
      </c>
      <c r="J639">
        <v>1758659047.214286</v>
      </c>
      <c r="K639">
        <f>(L639)/1000</f>
        <v>0</v>
      </c>
      <c r="L639">
        <f>IF(DQ639, AO639, AI639)</f>
        <v>0</v>
      </c>
      <c r="M639">
        <f>IF(DQ639, AJ639, AH639)</f>
        <v>0</v>
      </c>
      <c r="N639">
        <f>DS639 - IF(AV639&gt;1, M639*DM639*100.0/(AX639), 0)</f>
        <v>0</v>
      </c>
      <c r="O639">
        <f>((U639-K639/2)*N639-M639)/(U639+K639/2)</f>
        <v>0</v>
      </c>
      <c r="P639">
        <f>O639*(DZ639+EA639)/1000.0</f>
        <v>0</v>
      </c>
      <c r="Q639">
        <f>(DS639 - IF(AV639&gt;1, M639*DM639*100.0/(AX639), 0))*(DZ639+EA639)/1000.0</f>
        <v>0</v>
      </c>
      <c r="R639">
        <f>2.0/((1/T639-1/S639)+SIGN(T639)*SQRT((1/T639-1/S639)*(1/T639-1/S639) + 4*DN639/((DN639+1)*(DN639+1))*(2*1/T639*1/S639-1/S639*1/S639)))</f>
        <v>0</v>
      </c>
      <c r="S639">
        <f>IF(LEFT(DO639,1)&lt;&gt;"0",IF(LEFT(DO639,1)="1",3.0,DP639),$D$5+$E$5*(EG639*DZ639/($K$5*1000))+$F$5*(EG639*DZ639/($K$5*1000))*MAX(MIN(DM639,$J$5),$I$5)*MAX(MIN(DM639,$J$5),$I$5)+$G$5*MAX(MIN(DM639,$J$5),$I$5)*(EG639*DZ639/($K$5*1000))+$H$5*(EG639*DZ639/($K$5*1000))*(EG639*DZ639/($K$5*1000)))</f>
        <v>0</v>
      </c>
      <c r="T639">
        <f>K639*(1000-(1000*0.61365*exp(17.502*X639/(240.97+X639))/(DZ639+EA639)+DU639)/2)/(1000*0.61365*exp(17.502*X639/(240.97+X639))/(DZ639+EA639)-DU639)</f>
        <v>0</v>
      </c>
      <c r="U639">
        <f>1/((DN639+1)/(R639/1.6)+1/(S639/1.37)) + DN639/((DN639+1)/(R639/1.6) + DN639/(S639/1.37))</f>
        <v>0</v>
      </c>
      <c r="V639">
        <f>(DI639*DL639)</f>
        <v>0</v>
      </c>
      <c r="W639">
        <f>(EB639+(V639+2*0.95*5.67E-8*(((EB639+$B$7)+273)^4-(EB639+273)^4)-44100*K639)/(1.84*29.3*S639+8*0.95*5.67E-8*(EB639+273)^3))</f>
        <v>0</v>
      </c>
      <c r="X639">
        <f>($C$7*EC639+$D$7*ED639+$E$7*W639)</f>
        <v>0</v>
      </c>
      <c r="Y639">
        <f>0.61365*exp(17.502*X639/(240.97+X639))</f>
        <v>0</v>
      </c>
      <c r="Z639">
        <f>(AA639/AB639*100)</f>
        <v>0</v>
      </c>
      <c r="AA639">
        <f>DU639*(DZ639+EA639)/1000</f>
        <v>0</v>
      </c>
      <c r="AB639">
        <f>0.61365*exp(17.502*EB639/(240.97+EB639))</f>
        <v>0</v>
      </c>
      <c r="AC639">
        <f>(Y639-DU639*(DZ639+EA639)/1000)</f>
        <v>0</v>
      </c>
      <c r="AD639">
        <f>(-K639*44100)</f>
        <v>0</v>
      </c>
      <c r="AE639">
        <f>2*29.3*S639*0.92*(EB639-X639)</f>
        <v>0</v>
      </c>
      <c r="AF639">
        <f>2*0.95*5.67E-8*(((EB639+$B$7)+273)^4-(X639+273)^4)</f>
        <v>0</v>
      </c>
      <c r="AG639">
        <f>V639+AF639+AD639+AE639</f>
        <v>0</v>
      </c>
      <c r="AH639">
        <f>DY639*AV639*(DT639-DS639*(1000-AV639*DV639)/(1000-AV639*DU639))/(100*DM639)</f>
        <v>0</v>
      </c>
      <c r="AI639">
        <f>1000*DY639*AV639*(DU639-DV639)/(100*DM639*(1000-AV639*DU639))</f>
        <v>0</v>
      </c>
      <c r="AJ639">
        <f>(AK639 - AL639 - DZ639*1E3/(8.314*(EB639+273.15)) * AN639/DY639 * AM639) * DY639/(100*DM639) * (1000 - DV639)/1000</f>
        <v>0</v>
      </c>
      <c r="AK639">
        <v>774.2395005520328</v>
      </c>
      <c r="AL639">
        <v>728.6894363636358</v>
      </c>
      <c r="AM639">
        <v>3.326437896906389</v>
      </c>
      <c r="AN639">
        <v>64.96119101993769</v>
      </c>
      <c r="AO639">
        <f>(AQ639 - AP639 + DZ639*1E3/(8.314*(EB639+273.15)) * AS639/DY639 * AR639) * DY639/(100*DM639) * 1000/(1000 - AQ639)</f>
        <v>0</v>
      </c>
      <c r="AP639">
        <v>19.96701059725118</v>
      </c>
      <c r="AQ639">
        <v>24.76089818181818</v>
      </c>
      <c r="AR639">
        <v>-9.322366581003024E-05</v>
      </c>
      <c r="AS639">
        <v>107.1200567102836</v>
      </c>
      <c r="AT639">
        <v>0</v>
      </c>
      <c r="AU639">
        <v>0</v>
      </c>
      <c r="AV639">
        <f>IF(AT639*$H$13&gt;=AX639,1.0,(AX639/(AX639-AT639*$H$13)))</f>
        <v>0</v>
      </c>
      <c r="AW639">
        <f>(AV639-1)*100</f>
        <v>0</v>
      </c>
      <c r="AX639">
        <f>MAX(0,($B$13+$C$13*EG639)/(1+$D$13*EG639)*DZ639/(EB639+273)*$E$13)</f>
        <v>0</v>
      </c>
      <c r="AY639" t="s">
        <v>439</v>
      </c>
      <c r="AZ639" t="s">
        <v>439</v>
      </c>
      <c r="BA639">
        <v>0</v>
      </c>
      <c r="BB639">
        <v>0</v>
      </c>
      <c r="BC639">
        <f>1-BA639/BB639</f>
        <v>0</v>
      </c>
      <c r="BD639">
        <v>0</v>
      </c>
      <c r="BE639" t="s">
        <v>439</v>
      </c>
      <c r="BF639" t="s">
        <v>439</v>
      </c>
      <c r="BG639">
        <v>0</v>
      </c>
      <c r="BH639">
        <v>0</v>
      </c>
      <c r="BI639">
        <f>1-BG639/BH639</f>
        <v>0</v>
      </c>
      <c r="BJ639">
        <v>0.5</v>
      </c>
      <c r="BK639">
        <f>DJ639</f>
        <v>0</v>
      </c>
      <c r="BL639">
        <f>M639</f>
        <v>0</v>
      </c>
      <c r="BM639">
        <f>BI639*BJ639*BK639</f>
        <v>0</v>
      </c>
      <c r="BN639">
        <f>(BL639-BD639)/BK639</f>
        <v>0</v>
      </c>
      <c r="BO639">
        <f>(BB639-BH639)/BH639</f>
        <v>0</v>
      </c>
      <c r="BP639">
        <f>BA639/(BC639+BA639/BH639)</f>
        <v>0</v>
      </c>
      <c r="BQ639" t="s">
        <v>439</v>
      </c>
      <c r="BR639">
        <v>0</v>
      </c>
      <c r="BS639">
        <f>IF(BR639&lt;&gt;0, BR639, BP639)</f>
        <v>0</v>
      </c>
      <c r="BT639">
        <f>1-BS639/BH639</f>
        <v>0</v>
      </c>
      <c r="BU639">
        <f>(BH639-BG639)/(BH639-BS639)</f>
        <v>0</v>
      </c>
      <c r="BV639">
        <f>(BB639-BH639)/(BB639-BS639)</f>
        <v>0</v>
      </c>
      <c r="BW639">
        <f>(BH639-BG639)/(BH639-BA639)</f>
        <v>0</v>
      </c>
      <c r="BX639">
        <f>(BB639-BH639)/(BB639-BA639)</f>
        <v>0</v>
      </c>
      <c r="BY639">
        <f>(BU639*BS639/BG639)</f>
        <v>0</v>
      </c>
      <c r="BZ639">
        <f>(1-BY639)</f>
        <v>0</v>
      </c>
      <c r="DI639">
        <f>$B$11*EH639+$C$11*EI639+$F$11*ET639*(1-EW639)</f>
        <v>0</v>
      </c>
      <c r="DJ639">
        <f>DI639*DK639</f>
        <v>0</v>
      </c>
      <c r="DK639">
        <f>($B$11*$D$9+$C$11*$D$9+$F$11*((FG639+EY639)/MAX(FG639+EY639+FH639, 0.1)*$I$9+FH639/MAX(FG639+EY639+FH639, 0.1)*$J$9))/($B$11+$C$11+$F$11)</f>
        <v>0</v>
      </c>
      <c r="DL639">
        <f>($B$11*$K$9+$C$11*$K$9+$F$11*((FG639+EY639)/MAX(FG639+EY639+FH639, 0.1)*$P$9+FH639/MAX(FG639+EY639+FH639, 0.1)*$Q$9))/($B$11+$C$11+$F$11)</f>
        <v>0</v>
      </c>
      <c r="DM639">
        <v>5.36</v>
      </c>
      <c r="DN639">
        <v>0.5</v>
      </c>
      <c r="DO639" t="s">
        <v>440</v>
      </c>
      <c r="DP639">
        <v>2</v>
      </c>
      <c r="DQ639" t="b">
        <v>1</v>
      </c>
      <c r="DR639">
        <v>1758659047.214286</v>
      </c>
      <c r="DS639">
        <v>687.1463214285714</v>
      </c>
      <c r="DT639">
        <v>742.9205357142856</v>
      </c>
      <c r="DU639">
        <v>24.76704285714286</v>
      </c>
      <c r="DV639">
        <v>19.94146071428571</v>
      </c>
      <c r="DW639">
        <v>687.035107142857</v>
      </c>
      <c r="DX639">
        <v>24.60641428571429</v>
      </c>
      <c r="DY639">
        <v>500.0145357142857</v>
      </c>
      <c r="DZ639">
        <v>90.36347499999999</v>
      </c>
      <c r="EA639">
        <v>0.03085181071428571</v>
      </c>
      <c r="EB639">
        <v>31.00639642857143</v>
      </c>
      <c r="EC639">
        <v>30.00001071428571</v>
      </c>
      <c r="ED639">
        <v>999.9000000000002</v>
      </c>
      <c r="EE639">
        <v>0</v>
      </c>
      <c r="EF639">
        <v>0</v>
      </c>
      <c r="EG639">
        <v>10002.63107142857</v>
      </c>
      <c r="EH639">
        <v>0</v>
      </c>
      <c r="EI639">
        <v>11.65332857142857</v>
      </c>
      <c r="EJ639">
        <v>-55.77419285714285</v>
      </c>
      <c r="EK639">
        <v>704.5971428571428</v>
      </c>
      <c r="EL639">
        <v>758.0372857142858</v>
      </c>
      <c r="EM639">
        <v>4.825568571428572</v>
      </c>
      <c r="EN639">
        <v>742.9205357142856</v>
      </c>
      <c r="EO639">
        <v>19.94146071428571</v>
      </c>
      <c r="EP639">
        <v>2.238035714285714</v>
      </c>
      <c r="EQ639">
        <v>1.801979642857143</v>
      </c>
      <c r="ER639">
        <v>19.23720714285714</v>
      </c>
      <c r="ES639">
        <v>15.80396071428572</v>
      </c>
      <c r="ET639">
        <v>1999.971071428572</v>
      </c>
      <c r="EU639">
        <v>0.9800008571428572</v>
      </c>
      <c r="EV639">
        <v>0.01999933928571429</v>
      </c>
      <c r="EW639">
        <v>0</v>
      </c>
      <c r="EX639">
        <v>860.0442857142856</v>
      </c>
      <c r="EY639">
        <v>5.00097</v>
      </c>
      <c r="EZ639">
        <v>17273.6</v>
      </c>
      <c r="FA639">
        <v>16707.33571428571</v>
      </c>
      <c r="FB639">
        <v>41.46849999999998</v>
      </c>
      <c r="FC639">
        <v>41.81199999999999</v>
      </c>
      <c r="FD639">
        <v>41.375</v>
      </c>
      <c r="FE639">
        <v>41.42592857142857</v>
      </c>
      <c r="FF639">
        <v>42.06199999999999</v>
      </c>
      <c r="FG639">
        <v>1955.071071428572</v>
      </c>
      <c r="FH639">
        <v>39.9</v>
      </c>
      <c r="FI639">
        <v>0</v>
      </c>
      <c r="FJ639">
        <v>1758659056.2</v>
      </c>
      <c r="FK639">
        <v>0</v>
      </c>
      <c r="FL639">
        <v>860.21748</v>
      </c>
      <c r="FM639">
        <v>23.15823076783144</v>
      </c>
      <c r="FN639">
        <v>483.7538461257013</v>
      </c>
      <c r="FO639">
        <v>17277.06</v>
      </c>
      <c r="FP639">
        <v>15</v>
      </c>
      <c r="FQ639">
        <v>0</v>
      </c>
      <c r="FR639" t="s">
        <v>441</v>
      </c>
      <c r="FS639">
        <v>1747247426.5</v>
      </c>
      <c r="FT639">
        <v>1747247420.5</v>
      </c>
      <c r="FU639">
        <v>0</v>
      </c>
      <c r="FV639">
        <v>1.027</v>
      </c>
      <c r="FW639">
        <v>0.031</v>
      </c>
      <c r="FX639">
        <v>0.02</v>
      </c>
      <c r="FY639">
        <v>0.05</v>
      </c>
      <c r="FZ639">
        <v>420</v>
      </c>
      <c r="GA639">
        <v>16</v>
      </c>
      <c r="GB639">
        <v>0.01</v>
      </c>
      <c r="GC639">
        <v>0.1</v>
      </c>
      <c r="GD639">
        <v>-55.28064500000001</v>
      </c>
      <c r="GE639">
        <v>-8.596547842401547</v>
      </c>
      <c r="GF639">
        <v>0.8278319488126809</v>
      </c>
      <c r="GG639">
        <v>0</v>
      </c>
      <c r="GH639">
        <v>858.6175294117647</v>
      </c>
      <c r="GI639">
        <v>24.48330022265451</v>
      </c>
      <c r="GJ639">
        <v>2.414971358194475</v>
      </c>
      <c r="GK639">
        <v>-1</v>
      </c>
      <c r="GL639">
        <v>4.85480475</v>
      </c>
      <c r="GM639">
        <v>-0.4255671669793712</v>
      </c>
      <c r="GN639">
        <v>0.04506072275205426</v>
      </c>
      <c r="GO639">
        <v>0</v>
      </c>
      <c r="GP639">
        <v>0</v>
      </c>
      <c r="GQ639">
        <v>2</v>
      </c>
      <c r="GR639" t="s">
        <v>482</v>
      </c>
      <c r="GS639">
        <v>3.13545</v>
      </c>
      <c r="GT639">
        <v>2.6912</v>
      </c>
      <c r="GU639">
        <v>0.137025</v>
      </c>
      <c r="GV639">
        <v>0.1429</v>
      </c>
      <c r="GW639">
        <v>0.108344</v>
      </c>
      <c r="GX639">
        <v>0.0921165</v>
      </c>
      <c r="GY639">
        <v>27398</v>
      </c>
      <c r="GZ639">
        <v>27266.6</v>
      </c>
      <c r="HA639">
        <v>29517.7</v>
      </c>
      <c r="HB639">
        <v>29402.4</v>
      </c>
      <c r="HC639">
        <v>34772.1</v>
      </c>
      <c r="HD639">
        <v>35364.8</v>
      </c>
      <c r="HE639">
        <v>41535.1</v>
      </c>
      <c r="HF639">
        <v>41776.9</v>
      </c>
      <c r="HG639">
        <v>1.9193</v>
      </c>
      <c r="HH639">
        <v>1.85985</v>
      </c>
      <c r="HI639">
        <v>0.0843406</v>
      </c>
      <c r="HJ639">
        <v>0</v>
      </c>
      <c r="HK639">
        <v>28.6265</v>
      </c>
      <c r="HL639">
        <v>999.9</v>
      </c>
      <c r="HM639">
        <v>51.1</v>
      </c>
      <c r="HN639">
        <v>31.6</v>
      </c>
      <c r="HO639">
        <v>26.3968</v>
      </c>
      <c r="HP639">
        <v>61.9255</v>
      </c>
      <c r="HQ639">
        <v>25.7973</v>
      </c>
      <c r="HR639">
        <v>1</v>
      </c>
      <c r="HS639">
        <v>0.127269</v>
      </c>
      <c r="HT639">
        <v>-0.578194</v>
      </c>
      <c r="HU639">
        <v>20.3377</v>
      </c>
      <c r="HV639">
        <v>5.21504</v>
      </c>
      <c r="HW639">
        <v>12.0126</v>
      </c>
      <c r="HX639">
        <v>4.98795</v>
      </c>
      <c r="HY639">
        <v>3.28763</v>
      </c>
      <c r="HZ639">
        <v>9999</v>
      </c>
      <c r="IA639">
        <v>9999</v>
      </c>
      <c r="IB639">
        <v>9999</v>
      </c>
      <c r="IC639">
        <v>999.9</v>
      </c>
      <c r="ID639">
        <v>1.86766</v>
      </c>
      <c r="IE639">
        <v>1.86674</v>
      </c>
      <c r="IF639">
        <v>1.86605</v>
      </c>
      <c r="IG639">
        <v>1.866</v>
      </c>
      <c r="IH639">
        <v>1.86786</v>
      </c>
      <c r="II639">
        <v>1.87029</v>
      </c>
      <c r="IJ639">
        <v>1.86899</v>
      </c>
      <c r="IK639">
        <v>1.87042</v>
      </c>
      <c r="IL639">
        <v>0</v>
      </c>
      <c r="IM639">
        <v>0</v>
      </c>
      <c r="IN639">
        <v>0</v>
      </c>
      <c r="IO639">
        <v>0</v>
      </c>
      <c r="IP639" t="s">
        <v>443</v>
      </c>
      <c r="IQ639" t="s">
        <v>444</v>
      </c>
      <c r="IR639" t="s">
        <v>445</v>
      </c>
      <c r="IS639" t="s">
        <v>445</v>
      </c>
      <c r="IT639" t="s">
        <v>445</v>
      </c>
      <c r="IU639" t="s">
        <v>445</v>
      </c>
      <c r="IV639">
        <v>0</v>
      </c>
      <c r="IW639">
        <v>100</v>
      </c>
      <c r="IX639">
        <v>100</v>
      </c>
      <c r="IY639">
        <v>0.101</v>
      </c>
      <c r="IZ639">
        <v>0.1606</v>
      </c>
      <c r="JA639">
        <v>0.1520806729546384</v>
      </c>
      <c r="JB639">
        <v>0.0003178419753343253</v>
      </c>
      <c r="JC639">
        <v>-6.012475575984678E-07</v>
      </c>
      <c r="JD639">
        <v>7.594320938325871E-11</v>
      </c>
      <c r="JE639">
        <v>-0.06537213769188976</v>
      </c>
      <c r="JF639">
        <v>-0.002779077146552394</v>
      </c>
      <c r="JG639">
        <v>0.0007843295920201409</v>
      </c>
      <c r="JH639">
        <v>-1.211717912536145E-05</v>
      </c>
      <c r="JI639">
        <v>4</v>
      </c>
      <c r="JJ639">
        <v>2338</v>
      </c>
      <c r="JK639">
        <v>1</v>
      </c>
      <c r="JL639">
        <v>27</v>
      </c>
      <c r="JM639">
        <v>190193.8</v>
      </c>
      <c r="JN639">
        <v>190193.9</v>
      </c>
      <c r="JO639">
        <v>1.698</v>
      </c>
      <c r="JP639">
        <v>2.26807</v>
      </c>
      <c r="JQ639">
        <v>1.39648</v>
      </c>
      <c r="JR639">
        <v>2.35107</v>
      </c>
      <c r="JS639">
        <v>1.49536</v>
      </c>
      <c r="JT639">
        <v>2.54883</v>
      </c>
      <c r="JU639">
        <v>36.9794</v>
      </c>
      <c r="JV639">
        <v>24.07</v>
      </c>
      <c r="JW639">
        <v>18</v>
      </c>
      <c r="JX639">
        <v>491.946</v>
      </c>
      <c r="JY639">
        <v>444.371</v>
      </c>
      <c r="JZ639">
        <v>29.8263</v>
      </c>
      <c r="KA639">
        <v>29.2893</v>
      </c>
      <c r="KB639">
        <v>29.9996</v>
      </c>
      <c r="KC639">
        <v>29.1694</v>
      </c>
      <c r="KD639">
        <v>29.1019</v>
      </c>
      <c r="KE639">
        <v>34.0447</v>
      </c>
      <c r="KF639">
        <v>29.3568</v>
      </c>
      <c r="KG639">
        <v>61.9946</v>
      </c>
      <c r="KH639">
        <v>29.7893</v>
      </c>
      <c r="KI639">
        <v>788.131</v>
      </c>
      <c r="KJ639">
        <v>20.0816</v>
      </c>
      <c r="KK639">
        <v>100.88</v>
      </c>
      <c r="KL639">
        <v>100.455</v>
      </c>
    </row>
    <row r="640" spans="1:298">
      <c r="A640">
        <v>624</v>
      </c>
      <c r="B640">
        <v>1758659060</v>
      </c>
      <c r="C640">
        <v>17434</v>
      </c>
      <c r="D640" t="s">
        <v>1697</v>
      </c>
      <c r="E640" t="s">
        <v>1698</v>
      </c>
      <c r="F640">
        <v>5</v>
      </c>
      <c r="G640" t="s">
        <v>1412</v>
      </c>
      <c r="H640" t="s">
        <v>437</v>
      </c>
      <c r="I640" t="s">
        <v>438</v>
      </c>
      <c r="J640">
        <v>1758659052.5</v>
      </c>
      <c r="K640">
        <f>(L640)/1000</f>
        <v>0</v>
      </c>
      <c r="L640">
        <f>IF(DQ640, AO640, AI640)</f>
        <v>0</v>
      </c>
      <c r="M640">
        <f>IF(DQ640, AJ640, AH640)</f>
        <v>0</v>
      </c>
      <c r="N640">
        <f>DS640 - IF(AV640&gt;1, M640*DM640*100.0/(AX640), 0)</f>
        <v>0</v>
      </c>
      <c r="O640">
        <f>((U640-K640/2)*N640-M640)/(U640+K640/2)</f>
        <v>0</v>
      </c>
      <c r="P640">
        <f>O640*(DZ640+EA640)/1000.0</f>
        <v>0</v>
      </c>
      <c r="Q640">
        <f>(DS640 - IF(AV640&gt;1, M640*DM640*100.0/(AX640), 0))*(DZ640+EA640)/1000.0</f>
        <v>0</v>
      </c>
      <c r="R640">
        <f>2.0/((1/T640-1/S640)+SIGN(T640)*SQRT((1/T640-1/S640)*(1/T640-1/S640) + 4*DN640/((DN640+1)*(DN640+1))*(2*1/T640*1/S640-1/S640*1/S640)))</f>
        <v>0</v>
      </c>
      <c r="S640">
        <f>IF(LEFT(DO640,1)&lt;&gt;"0",IF(LEFT(DO640,1)="1",3.0,DP640),$D$5+$E$5*(EG640*DZ640/($K$5*1000))+$F$5*(EG640*DZ640/($K$5*1000))*MAX(MIN(DM640,$J$5),$I$5)*MAX(MIN(DM640,$J$5),$I$5)+$G$5*MAX(MIN(DM640,$J$5),$I$5)*(EG640*DZ640/($K$5*1000))+$H$5*(EG640*DZ640/($K$5*1000))*(EG640*DZ640/($K$5*1000)))</f>
        <v>0</v>
      </c>
      <c r="T640">
        <f>K640*(1000-(1000*0.61365*exp(17.502*X640/(240.97+X640))/(DZ640+EA640)+DU640)/2)/(1000*0.61365*exp(17.502*X640/(240.97+X640))/(DZ640+EA640)-DU640)</f>
        <v>0</v>
      </c>
      <c r="U640">
        <f>1/((DN640+1)/(R640/1.6)+1/(S640/1.37)) + DN640/((DN640+1)/(R640/1.6) + DN640/(S640/1.37))</f>
        <v>0</v>
      </c>
      <c r="V640">
        <f>(DI640*DL640)</f>
        <v>0</v>
      </c>
      <c r="W640">
        <f>(EB640+(V640+2*0.95*5.67E-8*(((EB640+$B$7)+273)^4-(EB640+273)^4)-44100*K640)/(1.84*29.3*S640+8*0.95*5.67E-8*(EB640+273)^3))</f>
        <v>0</v>
      </c>
      <c r="X640">
        <f>($C$7*EC640+$D$7*ED640+$E$7*W640)</f>
        <v>0</v>
      </c>
      <c r="Y640">
        <f>0.61365*exp(17.502*X640/(240.97+X640))</f>
        <v>0</v>
      </c>
      <c r="Z640">
        <f>(AA640/AB640*100)</f>
        <v>0</v>
      </c>
      <c r="AA640">
        <f>DU640*(DZ640+EA640)/1000</f>
        <v>0</v>
      </c>
      <c r="AB640">
        <f>0.61365*exp(17.502*EB640/(240.97+EB640))</f>
        <v>0</v>
      </c>
      <c r="AC640">
        <f>(Y640-DU640*(DZ640+EA640)/1000)</f>
        <v>0</v>
      </c>
      <c r="AD640">
        <f>(-K640*44100)</f>
        <v>0</v>
      </c>
      <c r="AE640">
        <f>2*29.3*S640*0.92*(EB640-X640)</f>
        <v>0</v>
      </c>
      <c r="AF640">
        <f>2*0.95*5.67E-8*(((EB640+$B$7)+273)^4-(X640+273)^4)</f>
        <v>0</v>
      </c>
      <c r="AG640">
        <f>V640+AF640+AD640+AE640</f>
        <v>0</v>
      </c>
      <c r="AH640">
        <f>DY640*AV640*(DT640-DS640*(1000-AV640*DV640)/(1000-AV640*DU640))/(100*DM640)</f>
        <v>0</v>
      </c>
      <c r="AI640">
        <f>1000*DY640*AV640*(DU640-DV640)/(100*DM640*(1000-AV640*DU640))</f>
        <v>0</v>
      </c>
      <c r="AJ640">
        <f>(AK640 - AL640 - DZ640*1E3/(8.314*(EB640+273.15)) * AN640/DY640 * AM640) * DY640/(100*DM640) * (1000 - DV640)/1000</f>
        <v>0</v>
      </c>
      <c r="AK640">
        <v>791.4032181390317</v>
      </c>
      <c r="AL640">
        <v>745.3915030303032</v>
      </c>
      <c r="AM640">
        <v>3.342770931412899</v>
      </c>
      <c r="AN640">
        <v>64.96119101993769</v>
      </c>
      <c r="AO640">
        <f>(AQ640 - AP640 + DZ640*1E3/(8.314*(EB640+273.15)) * AS640/DY640 * AR640) * DY640/(100*DM640) * 1000/(1000 - AQ640)</f>
        <v>0</v>
      </c>
      <c r="AP640">
        <v>20.01303044275754</v>
      </c>
      <c r="AQ640">
        <v>24.75534</v>
      </c>
      <c r="AR640">
        <v>-6.825283361137864E-05</v>
      </c>
      <c r="AS640">
        <v>107.1200567102836</v>
      </c>
      <c r="AT640">
        <v>0</v>
      </c>
      <c r="AU640">
        <v>0</v>
      </c>
      <c r="AV640">
        <f>IF(AT640*$H$13&gt;=AX640,1.0,(AX640/(AX640-AT640*$H$13)))</f>
        <v>0</v>
      </c>
      <c r="AW640">
        <f>(AV640-1)*100</f>
        <v>0</v>
      </c>
      <c r="AX640">
        <f>MAX(0,($B$13+$C$13*EG640)/(1+$D$13*EG640)*DZ640/(EB640+273)*$E$13)</f>
        <v>0</v>
      </c>
      <c r="AY640" t="s">
        <v>439</v>
      </c>
      <c r="AZ640" t="s">
        <v>439</v>
      </c>
      <c r="BA640">
        <v>0</v>
      </c>
      <c r="BB640">
        <v>0</v>
      </c>
      <c r="BC640">
        <f>1-BA640/BB640</f>
        <v>0</v>
      </c>
      <c r="BD640">
        <v>0</v>
      </c>
      <c r="BE640" t="s">
        <v>439</v>
      </c>
      <c r="BF640" t="s">
        <v>439</v>
      </c>
      <c r="BG640">
        <v>0</v>
      </c>
      <c r="BH640">
        <v>0</v>
      </c>
      <c r="BI640">
        <f>1-BG640/BH640</f>
        <v>0</v>
      </c>
      <c r="BJ640">
        <v>0.5</v>
      </c>
      <c r="BK640">
        <f>DJ640</f>
        <v>0</v>
      </c>
      <c r="BL640">
        <f>M640</f>
        <v>0</v>
      </c>
      <c r="BM640">
        <f>BI640*BJ640*BK640</f>
        <v>0</v>
      </c>
      <c r="BN640">
        <f>(BL640-BD640)/BK640</f>
        <v>0</v>
      </c>
      <c r="BO640">
        <f>(BB640-BH640)/BH640</f>
        <v>0</v>
      </c>
      <c r="BP640">
        <f>BA640/(BC640+BA640/BH640)</f>
        <v>0</v>
      </c>
      <c r="BQ640" t="s">
        <v>439</v>
      </c>
      <c r="BR640">
        <v>0</v>
      </c>
      <c r="BS640">
        <f>IF(BR640&lt;&gt;0, BR640, BP640)</f>
        <v>0</v>
      </c>
      <c r="BT640">
        <f>1-BS640/BH640</f>
        <v>0</v>
      </c>
      <c r="BU640">
        <f>(BH640-BG640)/(BH640-BS640)</f>
        <v>0</v>
      </c>
      <c r="BV640">
        <f>(BB640-BH640)/(BB640-BS640)</f>
        <v>0</v>
      </c>
      <c r="BW640">
        <f>(BH640-BG640)/(BH640-BA640)</f>
        <v>0</v>
      </c>
      <c r="BX640">
        <f>(BB640-BH640)/(BB640-BA640)</f>
        <v>0</v>
      </c>
      <c r="BY640">
        <f>(BU640*BS640/BG640)</f>
        <v>0</v>
      </c>
      <c r="BZ640">
        <f>(1-BY640)</f>
        <v>0</v>
      </c>
      <c r="DI640">
        <f>$B$11*EH640+$C$11*EI640+$F$11*ET640*(1-EW640)</f>
        <v>0</v>
      </c>
      <c r="DJ640">
        <f>DI640*DK640</f>
        <v>0</v>
      </c>
      <c r="DK640">
        <f>($B$11*$D$9+$C$11*$D$9+$F$11*((FG640+EY640)/MAX(FG640+EY640+FH640, 0.1)*$I$9+FH640/MAX(FG640+EY640+FH640, 0.1)*$J$9))/($B$11+$C$11+$F$11)</f>
        <v>0</v>
      </c>
      <c r="DL640">
        <f>($B$11*$K$9+$C$11*$K$9+$F$11*((FG640+EY640)/MAX(FG640+EY640+FH640, 0.1)*$P$9+FH640/MAX(FG640+EY640+FH640, 0.1)*$Q$9))/($B$11+$C$11+$F$11)</f>
        <v>0</v>
      </c>
      <c r="DM640">
        <v>5.36</v>
      </c>
      <c r="DN640">
        <v>0.5</v>
      </c>
      <c r="DO640" t="s">
        <v>440</v>
      </c>
      <c r="DP640">
        <v>2</v>
      </c>
      <c r="DQ640" t="b">
        <v>1</v>
      </c>
      <c r="DR640">
        <v>1758659052.5</v>
      </c>
      <c r="DS640">
        <v>704.201962962963</v>
      </c>
      <c r="DT640">
        <v>760.640037037037</v>
      </c>
      <c r="DU640">
        <v>24.76389259259259</v>
      </c>
      <c r="DV640">
        <v>19.96998888888889</v>
      </c>
      <c r="DW640">
        <v>704.0977037037036</v>
      </c>
      <c r="DX640">
        <v>24.60331481481481</v>
      </c>
      <c r="DY640">
        <v>500.0167407407407</v>
      </c>
      <c r="DZ640">
        <v>90.36267777777778</v>
      </c>
      <c r="EA640">
        <v>0.03077845925925926</v>
      </c>
      <c r="EB640">
        <v>31.0095</v>
      </c>
      <c r="EC640">
        <v>30.00362962962963</v>
      </c>
      <c r="ED640">
        <v>999.9000000000001</v>
      </c>
      <c r="EE640">
        <v>0</v>
      </c>
      <c r="EF640">
        <v>0</v>
      </c>
      <c r="EG640">
        <v>10005.16592592592</v>
      </c>
      <c r="EH640">
        <v>0</v>
      </c>
      <c r="EI640">
        <v>11.65818888888889</v>
      </c>
      <c r="EJ640">
        <v>-56.43803703703703</v>
      </c>
      <c r="EK640">
        <v>722.0835925925926</v>
      </c>
      <c r="EL640">
        <v>776.1400740740741</v>
      </c>
      <c r="EM640">
        <v>4.793901111111111</v>
      </c>
      <c r="EN640">
        <v>760.640037037037</v>
      </c>
      <c r="EO640">
        <v>19.96998888888889</v>
      </c>
      <c r="EP640">
        <v>2.237731111111111</v>
      </c>
      <c r="EQ640">
        <v>1.804541111111111</v>
      </c>
      <c r="ER640">
        <v>19.23503333333333</v>
      </c>
      <c r="ES640">
        <v>15.82617037037037</v>
      </c>
      <c r="ET640">
        <v>1999.971111111111</v>
      </c>
      <c r="EU640">
        <v>0.9800007777777778</v>
      </c>
      <c r="EV640">
        <v>0.01999942222222222</v>
      </c>
      <c r="EW640">
        <v>0</v>
      </c>
      <c r="EX640">
        <v>862.171925925926</v>
      </c>
      <c r="EY640">
        <v>5.00097</v>
      </c>
      <c r="EZ640">
        <v>17315.63333333333</v>
      </c>
      <c r="FA640">
        <v>16707.34074074074</v>
      </c>
      <c r="FB640">
        <v>41.45333333333333</v>
      </c>
      <c r="FC640">
        <v>41.81199999999999</v>
      </c>
      <c r="FD640">
        <v>41.375</v>
      </c>
      <c r="FE640">
        <v>41.40485185185185</v>
      </c>
      <c r="FF640">
        <v>42.06199999999999</v>
      </c>
      <c r="FG640">
        <v>1955.071111111111</v>
      </c>
      <c r="FH640">
        <v>39.9</v>
      </c>
      <c r="FI640">
        <v>0</v>
      </c>
      <c r="FJ640">
        <v>1758659061.6</v>
      </c>
      <c r="FK640">
        <v>0</v>
      </c>
      <c r="FL640">
        <v>862.2394999999999</v>
      </c>
      <c r="FM640">
        <v>23.28618803181637</v>
      </c>
      <c r="FN640">
        <v>459.6410256715456</v>
      </c>
      <c r="FO640">
        <v>17317.25769230769</v>
      </c>
      <c r="FP640">
        <v>15</v>
      </c>
      <c r="FQ640">
        <v>0</v>
      </c>
      <c r="FR640" t="s">
        <v>441</v>
      </c>
      <c r="FS640">
        <v>1747247426.5</v>
      </c>
      <c r="FT640">
        <v>1747247420.5</v>
      </c>
      <c r="FU640">
        <v>0</v>
      </c>
      <c r="FV640">
        <v>1.027</v>
      </c>
      <c r="FW640">
        <v>0.031</v>
      </c>
      <c r="FX640">
        <v>0.02</v>
      </c>
      <c r="FY640">
        <v>0.05</v>
      </c>
      <c r="FZ640">
        <v>420</v>
      </c>
      <c r="GA640">
        <v>16</v>
      </c>
      <c r="GB640">
        <v>0.01</v>
      </c>
      <c r="GC640">
        <v>0.1</v>
      </c>
      <c r="GD640">
        <v>-55.98594146341463</v>
      </c>
      <c r="GE640">
        <v>-7.734125435540094</v>
      </c>
      <c r="GF640">
        <v>0.7655500216170456</v>
      </c>
      <c r="GG640">
        <v>0</v>
      </c>
      <c r="GH640">
        <v>860.8317058823529</v>
      </c>
      <c r="GI640">
        <v>23.78224596801876</v>
      </c>
      <c r="GJ640">
        <v>2.344635548368081</v>
      </c>
      <c r="GK640">
        <v>-1</v>
      </c>
      <c r="GL640">
        <v>4.813124634146342</v>
      </c>
      <c r="GM640">
        <v>-0.3719765853658624</v>
      </c>
      <c r="GN640">
        <v>0.04079875913330414</v>
      </c>
      <c r="GO640">
        <v>0</v>
      </c>
      <c r="GP640">
        <v>0</v>
      </c>
      <c r="GQ640">
        <v>2</v>
      </c>
      <c r="GR640" t="s">
        <v>482</v>
      </c>
      <c r="GS640">
        <v>3.13557</v>
      </c>
      <c r="GT640">
        <v>2.69101</v>
      </c>
      <c r="GU640">
        <v>0.139153</v>
      </c>
      <c r="GV640">
        <v>0.144971</v>
      </c>
      <c r="GW640">
        <v>0.108335</v>
      </c>
      <c r="GX640">
        <v>0.0924249</v>
      </c>
      <c r="GY640">
        <v>27330.1</v>
      </c>
      <c r="GZ640">
        <v>27201.2</v>
      </c>
      <c r="HA640">
        <v>29517.3</v>
      </c>
      <c r="HB640">
        <v>29402.9</v>
      </c>
      <c r="HC640">
        <v>34772.1</v>
      </c>
      <c r="HD640">
        <v>35353.4</v>
      </c>
      <c r="HE640">
        <v>41534.6</v>
      </c>
      <c r="HF640">
        <v>41777.8</v>
      </c>
      <c r="HG640">
        <v>1.9196</v>
      </c>
      <c r="HH640">
        <v>1.86045</v>
      </c>
      <c r="HI640">
        <v>0.0844747</v>
      </c>
      <c r="HJ640">
        <v>0</v>
      </c>
      <c r="HK640">
        <v>28.6265</v>
      </c>
      <c r="HL640">
        <v>999.9</v>
      </c>
      <c r="HM640">
        <v>51.1</v>
      </c>
      <c r="HN640">
        <v>31.6</v>
      </c>
      <c r="HO640">
        <v>26.3968</v>
      </c>
      <c r="HP640">
        <v>62.0255</v>
      </c>
      <c r="HQ640">
        <v>25.645</v>
      </c>
      <c r="HR640">
        <v>1</v>
      </c>
      <c r="HS640">
        <v>0.126956</v>
      </c>
      <c r="HT640">
        <v>-0.739077</v>
      </c>
      <c r="HU640">
        <v>20.3371</v>
      </c>
      <c r="HV640">
        <v>5.21534</v>
      </c>
      <c r="HW640">
        <v>12.0126</v>
      </c>
      <c r="HX640">
        <v>4.98795</v>
      </c>
      <c r="HY640">
        <v>3.28753</v>
      </c>
      <c r="HZ640">
        <v>9999</v>
      </c>
      <c r="IA640">
        <v>9999</v>
      </c>
      <c r="IB640">
        <v>9999</v>
      </c>
      <c r="IC640">
        <v>999.9</v>
      </c>
      <c r="ID640">
        <v>1.86766</v>
      </c>
      <c r="IE640">
        <v>1.86675</v>
      </c>
      <c r="IF640">
        <v>1.86604</v>
      </c>
      <c r="IG640">
        <v>1.866</v>
      </c>
      <c r="IH640">
        <v>1.86784</v>
      </c>
      <c r="II640">
        <v>1.87027</v>
      </c>
      <c r="IJ640">
        <v>1.86904</v>
      </c>
      <c r="IK640">
        <v>1.87043</v>
      </c>
      <c r="IL640">
        <v>0</v>
      </c>
      <c r="IM640">
        <v>0</v>
      </c>
      <c r="IN640">
        <v>0</v>
      </c>
      <c r="IO640">
        <v>0</v>
      </c>
      <c r="IP640" t="s">
        <v>443</v>
      </c>
      <c r="IQ640" t="s">
        <v>444</v>
      </c>
      <c r="IR640" t="s">
        <v>445</v>
      </c>
      <c r="IS640" t="s">
        <v>445</v>
      </c>
      <c r="IT640" t="s">
        <v>445</v>
      </c>
      <c r="IU640" t="s">
        <v>445</v>
      </c>
      <c r="IV640">
        <v>0</v>
      </c>
      <c r="IW640">
        <v>100</v>
      </c>
      <c r="IX640">
        <v>100</v>
      </c>
      <c r="IY640">
        <v>0.094</v>
      </c>
      <c r="IZ640">
        <v>0.1605</v>
      </c>
      <c r="JA640">
        <v>0.1520806729546384</v>
      </c>
      <c r="JB640">
        <v>0.0003178419753343253</v>
      </c>
      <c r="JC640">
        <v>-6.012475575984678E-07</v>
      </c>
      <c r="JD640">
        <v>7.594320938325871E-11</v>
      </c>
      <c r="JE640">
        <v>-0.06537213769188976</v>
      </c>
      <c r="JF640">
        <v>-0.002779077146552394</v>
      </c>
      <c r="JG640">
        <v>0.0007843295920201409</v>
      </c>
      <c r="JH640">
        <v>-1.211717912536145E-05</v>
      </c>
      <c r="JI640">
        <v>4</v>
      </c>
      <c r="JJ640">
        <v>2338</v>
      </c>
      <c r="JK640">
        <v>1</v>
      </c>
      <c r="JL640">
        <v>27</v>
      </c>
      <c r="JM640">
        <v>190193.9</v>
      </c>
      <c r="JN640">
        <v>190194</v>
      </c>
      <c r="JO640">
        <v>1.72607</v>
      </c>
      <c r="JP640">
        <v>2.26562</v>
      </c>
      <c r="JQ640">
        <v>1.39771</v>
      </c>
      <c r="JR640">
        <v>2.35229</v>
      </c>
      <c r="JS640">
        <v>1.49536</v>
      </c>
      <c r="JT640">
        <v>2.69287</v>
      </c>
      <c r="JU640">
        <v>36.9794</v>
      </c>
      <c r="JV640">
        <v>24.0612</v>
      </c>
      <c r="JW640">
        <v>18</v>
      </c>
      <c r="JX640">
        <v>492.112</v>
      </c>
      <c r="JY640">
        <v>444.719</v>
      </c>
      <c r="JZ640">
        <v>29.7791</v>
      </c>
      <c r="KA640">
        <v>29.2857</v>
      </c>
      <c r="KB640">
        <v>29.9997</v>
      </c>
      <c r="KC640">
        <v>29.1663</v>
      </c>
      <c r="KD640">
        <v>29.0988</v>
      </c>
      <c r="KE640">
        <v>34.6671</v>
      </c>
      <c r="KF640">
        <v>29.3568</v>
      </c>
      <c r="KG640">
        <v>61.9946</v>
      </c>
      <c r="KH640">
        <v>29.7912</v>
      </c>
      <c r="KI640">
        <v>808.171</v>
      </c>
      <c r="KJ640">
        <v>20.1084</v>
      </c>
      <c r="KK640">
        <v>100.879</v>
      </c>
      <c r="KL640">
        <v>100.457</v>
      </c>
    </row>
    <row r="641" spans="1:298">
      <c r="A641">
        <v>625</v>
      </c>
      <c r="B641">
        <v>1758659065</v>
      </c>
      <c r="C641">
        <v>17439</v>
      </c>
      <c r="D641" t="s">
        <v>1699</v>
      </c>
      <c r="E641" t="s">
        <v>1700</v>
      </c>
      <c r="F641">
        <v>5</v>
      </c>
      <c r="G641" t="s">
        <v>1412</v>
      </c>
      <c r="H641" t="s">
        <v>437</v>
      </c>
      <c r="I641" t="s">
        <v>438</v>
      </c>
      <c r="J641">
        <v>1758659057.214286</v>
      </c>
      <c r="K641">
        <f>(L641)/1000</f>
        <v>0</v>
      </c>
      <c r="L641">
        <f>IF(DQ641, AO641, AI641)</f>
        <v>0</v>
      </c>
      <c r="M641">
        <f>IF(DQ641, AJ641, AH641)</f>
        <v>0</v>
      </c>
      <c r="N641">
        <f>DS641 - IF(AV641&gt;1, M641*DM641*100.0/(AX641), 0)</f>
        <v>0</v>
      </c>
      <c r="O641">
        <f>((U641-K641/2)*N641-M641)/(U641+K641/2)</f>
        <v>0</v>
      </c>
      <c r="P641">
        <f>O641*(DZ641+EA641)/1000.0</f>
        <v>0</v>
      </c>
      <c r="Q641">
        <f>(DS641 - IF(AV641&gt;1, M641*DM641*100.0/(AX641), 0))*(DZ641+EA641)/1000.0</f>
        <v>0</v>
      </c>
      <c r="R641">
        <f>2.0/((1/T641-1/S641)+SIGN(T641)*SQRT((1/T641-1/S641)*(1/T641-1/S641) + 4*DN641/((DN641+1)*(DN641+1))*(2*1/T641*1/S641-1/S641*1/S641)))</f>
        <v>0</v>
      </c>
      <c r="S641">
        <f>IF(LEFT(DO641,1)&lt;&gt;"0",IF(LEFT(DO641,1)="1",3.0,DP641),$D$5+$E$5*(EG641*DZ641/($K$5*1000))+$F$5*(EG641*DZ641/($K$5*1000))*MAX(MIN(DM641,$J$5),$I$5)*MAX(MIN(DM641,$J$5),$I$5)+$G$5*MAX(MIN(DM641,$J$5),$I$5)*(EG641*DZ641/($K$5*1000))+$H$5*(EG641*DZ641/($K$5*1000))*(EG641*DZ641/($K$5*1000)))</f>
        <v>0</v>
      </c>
      <c r="T641">
        <f>K641*(1000-(1000*0.61365*exp(17.502*X641/(240.97+X641))/(DZ641+EA641)+DU641)/2)/(1000*0.61365*exp(17.502*X641/(240.97+X641))/(DZ641+EA641)-DU641)</f>
        <v>0</v>
      </c>
      <c r="U641">
        <f>1/((DN641+1)/(R641/1.6)+1/(S641/1.37)) + DN641/((DN641+1)/(R641/1.6) + DN641/(S641/1.37))</f>
        <v>0</v>
      </c>
      <c r="V641">
        <f>(DI641*DL641)</f>
        <v>0</v>
      </c>
      <c r="W641">
        <f>(EB641+(V641+2*0.95*5.67E-8*(((EB641+$B$7)+273)^4-(EB641+273)^4)-44100*K641)/(1.84*29.3*S641+8*0.95*5.67E-8*(EB641+273)^3))</f>
        <v>0</v>
      </c>
      <c r="X641">
        <f>($C$7*EC641+$D$7*ED641+$E$7*W641)</f>
        <v>0</v>
      </c>
      <c r="Y641">
        <f>0.61365*exp(17.502*X641/(240.97+X641))</f>
        <v>0</v>
      </c>
      <c r="Z641">
        <f>(AA641/AB641*100)</f>
        <v>0</v>
      </c>
      <c r="AA641">
        <f>DU641*(DZ641+EA641)/1000</f>
        <v>0</v>
      </c>
      <c r="AB641">
        <f>0.61365*exp(17.502*EB641/(240.97+EB641))</f>
        <v>0</v>
      </c>
      <c r="AC641">
        <f>(Y641-DU641*(DZ641+EA641)/1000)</f>
        <v>0</v>
      </c>
      <c r="AD641">
        <f>(-K641*44100)</f>
        <v>0</v>
      </c>
      <c r="AE641">
        <f>2*29.3*S641*0.92*(EB641-X641)</f>
        <v>0</v>
      </c>
      <c r="AF641">
        <f>2*0.95*5.67E-8*(((EB641+$B$7)+273)^4-(X641+273)^4)</f>
        <v>0</v>
      </c>
      <c r="AG641">
        <f>V641+AF641+AD641+AE641</f>
        <v>0</v>
      </c>
      <c r="AH641">
        <f>DY641*AV641*(DT641-DS641*(1000-AV641*DV641)/(1000-AV641*DU641))/(100*DM641)</f>
        <v>0</v>
      </c>
      <c r="AI641">
        <f>1000*DY641*AV641*(DU641-DV641)/(100*DM641*(1000-AV641*DU641))</f>
        <v>0</v>
      </c>
      <c r="AJ641">
        <f>(AK641 - AL641 - DZ641*1E3/(8.314*(EB641+273.15)) * AN641/DY641 * AM641) * DY641/(100*DM641) * (1000 - DV641)/1000</f>
        <v>0</v>
      </c>
      <c r="AK641">
        <v>808.4757274935575</v>
      </c>
      <c r="AL641">
        <v>762.1990242424237</v>
      </c>
      <c r="AM641">
        <v>3.370767826104144</v>
      </c>
      <c r="AN641">
        <v>64.96119101993769</v>
      </c>
      <c r="AO641">
        <f>(AQ641 - AP641 + DZ641*1E3/(8.314*(EB641+273.15)) * AS641/DY641 * AR641) * DY641/(100*DM641) * 1000/(1000 - AQ641)</f>
        <v>0</v>
      </c>
      <c r="AP641">
        <v>20.09866913037101</v>
      </c>
      <c r="AQ641">
        <v>24.77285575757574</v>
      </c>
      <c r="AR641">
        <v>0.0002252179468715301</v>
      </c>
      <c r="AS641">
        <v>107.1200567102836</v>
      </c>
      <c r="AT641">
        <v>0</v>
      </c>
      <c r="AU641">
        <v>0</v>
      </c>
      <c r="AV641">
        <f>IF(AT641*$H$13&gt;=AX641,1.0,(AX641/(AX641-AT641*$H$13)))</f>
        <v>0</v>
      </c>
      <c r="AW641">
        <f>(AV641-1)*100</f>
        <v>0</v>
      </c>
      <c r="AX641">
        <f>MAX(0,($B$13+$C$13*EG641)/(1+$D$13*EG641)*DZ641/(EB641+273)*$E$13)</f>
        <v>0</v>
      </c>
      <c r="AY641" t="s">
        <v>439</v>
      </c>
      <c r="AZ641" t="s">
        <v>439</v>
      </c>
      <c r="BA641">
        <v>0</v>
      </c>
      <c r="BB641">
        <v>0</v>
      </c>
      <c r="BC641">
        <f>1-BA641/BB641</f>
        <v>0</v>
      </c>
      <c r="BD641">
        <v>0</v>
      </c>
      <c r="BE641" t="s">
        <v>439</v>
      </c>
      <c r="BF641" t="s">
        <v>439</v>
      </c>
      <c r="BG641">
        <v>0</v>
      </c>
      <c r="BH641">
        <v>0</v>
      </c>
      <c r="BI641">
        <f>1-BG641/BH641</f>
        <v>0</v>
      </c>
      <c r="BJ641">
        <v>0.5</v>
      </c>
      <c r="BK641">
        <f>DJ641</f>
        <v>0</v>
      </c>
      <c r="BL641">
        <f>M641</f>
        <v>0</v>
      </c>
      <c r="BM641">
        <f>BI641*BJ641*BK641</f>
        <v>0</v>
      </c>
      <c r="BN641">
        <f>(BL641-BD641)/BK641</f>
        <v>0</v>
      </c>
      <c r="BO641">
        <f>(BB641-BH641)/BH641</f>
        <v>0</v>
      </c>
      <c r="BP641">
        <f>BA641/(BC641+BA641/BH641)</f>
        <v>0</v>
      </c>
      <c r="BQ641" t="s">
        <v>439</v>
      </c>
      <c r="BR641">
        <v>0</v>
      </c>
      <c r="BS641">
        <f>IF(BR641&lt;&gt;0, BR641, BP641)</f>
        <v>0</v>
      </c>
      <c r="BT641">
        <f>1-BS641/BH641</f>
        <v>0</v>
      </c>
      <c r="BU641">
        <f>(BH641-BG641)/(BH641-BS641)</f>
        <v>0</v>
      </c>
      <c r="BV641">
        <f>(BB641-BH641)/(BB641-BS641)</f>
        <v>0</v>
      </c>
      <c r="BW641">
        <f>(BH641-BG641)/(BH641-BA641)</f>
        <v>0</v>
      </c>
      <c r="BX641">
        <f>(BB641-BH641)/(BB641-BA641)</f>
        <v>0</v>
      </c>
      <c r="BY641">
        <f>(BU641*BS641/BG641)</f>
        <v>0</v>
      </c>
      <c r="BZ641">
        <f>(1-BY641)</f>
        <v>0</v>
      </c>
      <c r="DI641">
        <f>$B$11*EH641+$C$11*EI641+$F$11*ET641*(1-EW641)</f>
        <v>0</v>
      </c>
      <c r="DJ641">
        <f>DI641*DK641</f>
        <v>0</v>
      </c>
      <c r="DK641">
        <f>($B$11*$D$9+$C$11*$D$9+$F$11*((FG641+EY641)/MAX(FG641+EY641+FH641, 0.1)*$I$9+FH641/MAX(FG641+EY641+FH641, 0.1)*$J$9))/($B$11+$C$11+$F$11)</f>
        <v>0</v>
      </c>
      <c r="DL641">
        <f>($B$11*$K$9+$C$11*$K$9+$F$11*((FG641+EY641)/MAX(FG641+EY641+FH641, 0.1)*$P$9+FH641/MAX(FG641+EY641+FH641, 0.1)*$Q$9))/($B$11+$C$11+$F$11)</f>
        <v>0</v>
      </c>
      <c r="DM641">
        <v>5.36</v>
      </c>
      <c r="DN641">
        <v>0.5</v>
      </c>
      <c r="DO641" t="s">
        <v>440</v>
      </c>
      <c r="DP641">
        <v>2</v>
      </c>
      <c r="DQ641" t="b">
        <v>1</v>
      </c>
      <c r="DR641">
        <v>1758659057.214286</v>
      </c>
      <c r="DS641">
        <v>719.5117142857143</v>
      </c>
      <c r="DT641">
        <v>776.4549999999999</v>
      </c>
      <c r="DU641">
        <v>24.76170357142857</v>
      </c>
      <c r="DV641">
        <v>20.01975714285715</v>
      </c>
      <c r="DW641">
        <v>719.4139285714285</v>
      </c>
      <c r="DX641">
        <v>24.60115</v>
      </c>
      <c r="DY641">
        <v>500.0367142857143</v>
      </c>
      <c r="DZ641">
        <v>90.36201785714286</v>
      </c>
      <c r="EA641">
        <v>0.03080237142857143</v>
      </c>
      <c r="EB641">
        <v>31.01173214285715</v>
      </c>
      <c r="EC641">
        <v>30.00492857142858</v>
      </c>
      <c r="ED641">
        <v>999.9000000000002</v>
      </c>
      <c r="EE641">
        <v>0</v>
      </c>
      <c r="EF641">
        <v>0</v>
      </c>
      <c r="EG641">
        <v>10001.38357142857</v>
      </c>
      <c r="EH641">
        <v>0</v>
      </c>
      <c r="EI641">
        <v>11.66239285714285</v>
      </c>
      <c r="EJ641">
        <v>-56.94331428571428</v>
      </c>
      <c r="EK641">
        <v>737.7804999999998</v>
      </c>
      <c r="EL641">
        <v>792.3179285714285</v>
      </c>
      <c r="EM641">
        <v>4.7419475</v>
      </c>
      <c r="EN641">
        <v>776.4549999999999</v>
      </c>
      <c r="EO641">
        <v>20.01975714285715</v>
      </c>
      <c r="EP641">
        <v>2.237516428571428</v>
      </c>
      <c r="EQ641">
        <v>1.809024642857143</v>
      </c>
      <c r="ER641">
        <v>19.23349642857143</v>
      </c>
      <c r="ES641">
        <v>15.86493214285714</v>
      </c>
      <c r="ET641">
        <v>1999.976428571429</v>
      </c>
      <c r="EU641">
        <v>0.9800007500000001</v>
      </c>
      <c r="EV641">
        <v>0.01999944642857143</v>
      </c>
      <c r="EW641">
        <v>0</v>
      </c>
      <c r="EX641">
        <v>863.9620714285712</v>
      </c>
      <c r="EY641">
        <v>5.00097</v>
      </c>
      <c r="EZ641">
        <v>17351.37142857143</v>
      </c>
      <c r="FA641">
        <v>16707.38214285714</v>
      </c>
      <c r="FB641">
        <v>41.45724999999999</v>
      </c>
      <c r="FC641">
        <v>41.81199999999999</v>
      </c>
      <c r="FD641">
        <v>41.375</v>
      </c>
      <c r="FE641">
        <v>41.40157142857142</v>
      </c>
      <c r="FF641">
        <v>42.06199999999999</v>
      </c>
      <c r="FG641">
        <v>1955.076428571429</v>
      </c>
      <c r="FH641">
        <v>39.9</v>
      </c>
      <c r="FI641">
        <v>0</v>
      </c>
      <c r="FJ641">
        <v>1758659066.4</v>
      </c>
      <c r="FK641">
        <v>0</v>
      </c>
      <c r="FL641">
        <v>864.0551923076923</v>
      </c>
      <c r="FM641">
        <v>23.03032478560515</v>
      </c>
      <c r="FN641">
        <v>445.4940170618397</v>
      </c>
      <c r="FO641">
        <v>17353.46538461539</v>
      </c>
      <c r="FP641">
        <v>15</v>
      </c>
      <c r="FQ641">
        <v>0</v>
      </c>
      <c r="FR641" t="s">
        <v>441</v>
      </c>
      <c r="FS641">
        <v>1747247426.5</v>
      </c>
      <c r="FT641">
        <v>1747247420.5</v>
      </c>
      <c r="FU641">
        <v>0</v>
      </c>
      <c r="FV641">
        <v>1.027</v>
      </c>
      <c r="FW641">
        <v>0.031</v>
      </c>
      <c r="FX641">
        <v>0.02</v>
      </c>
      <c r="FY641">
        <v>0.05</v>
      </c>
      <c r="FZ641">
        <v>420</v>
      </c>
      <c r="GA641">
        <v>16</v>
      </c>
      <c r="GB641">
        <v>0.01</v>
      </c>
      <c r="GC641">
        <v>0.1</v>
      </c>
      <c r="GD641">
        <v>-56.65195249999999</v>
      </c>
      <c r="GE641">
        <v>-6.396831894934113</v>
      </c>
      <c r="GF641">
        <v>0.6218887251701464</v>
      </c>
      <c r="GG641">
        <v>0</v>
      </c>
      <c r="GH641">
        <v>862.8980882352942</v>
      </c>
      <c r="GI641">
        <v>23.00435446641541</v>
      </c>
      <c r="GJ641">
        <v>2.266606278475872</v>
      </c>
      <c r="GK641">
        <v>-1</v>
      </c>
      <c r="GL641">
        <v>4.764837</v>
      </c>
      <c r="GM641">
        <v>-0.6392008255159564</v>
      </c>
      <c r="GN641">
        <v>0.06387300455591552</v>
      </c>
      <c r="GO641">
        <v>0</v>
      </c>
      <c r="GP641">
        <v>0</v>
      </c>
      <c r="GQ641">
        <v>2</v>
      </c>
      <c r="GR641" t="s">
        <v>482</v>
      </c>
      <c r="GS641">
        <v>3.13551</v>
      </c>
      <c r="GT641">
        <v>2.69092</v>
      </c>
      <c r="GU641">
        <v>0.141264</v>
      </c>
      <c r="GV641">
        <v>0.147046</v>
      </c>
      <c r="GW641">
        <v>0.108385</v>
      </c>
      <c r="GX641">
        <v>0.0925295</v>
      </c>
      <c r="GY641">
        <v>27263.2</v>
      </c>
      <c r="GZ641">
        <v>27135.1</v>
      </c>
      <c r="HA641">
        <v>29517.5</v>
      </c>
      <c r="HB641">
        <v>29402.9</v>
      </c>
      <c r="HC641">
        <v>34770.1</v>
      </c>
      <c r="HD641">
        <v>35349.1</v>
      </c>
      <c r="HE641">
        <v>41534.6</v>
      </c>
      <c r="HF641">
        <v>41777.6</v>
      </c>
      <c r="HG641">
        <v>1.91975</v>
      </c>
      <c r="HH641">
        <v>1.86047</v>
      </c>
      <c r="HI641">
        <v>0.08462740000000001</v>
      </c>
      <c r="HJ641">
        <v>0</v>
      </c>
      <c r="HK641">
        <v>28.6265</v>
      </c>
      <c r="HL641">
        <v>999.9</v>
      </c>
      <c r="HM641">
        <v>51.1</v>
      </c>
      <c r="HN641">
        <v>31.6</v>
      </c>
      <c r="HO641">
        <v>26.3993</v>
      </c>
      <c r="HP641">
        <v>61.8555</v>
      </c>
      <c r="HQ641">
        <v>25.6811</v>
      </c>
      <c r="HR641">
        <v>1</v>
      </c>
      <c r="HS641">
        <v>0.126766</v>
      </c>
      <c r="HT641">
        <v>-0.825256</v>
      </c>
      <c r="HU641">
        <v>20.3366</v>
      </c>
      <c r="HV641">
        <v>5.21489</v>
      </c>
      <c r="HW641">
        <v>12.0116</v>
      </c>
      <c r="HX641">
        <v>4.98815</v>
      </c>
      <c r="HY641">
        <v>3.28772</v>
      </c>
      <c r="HZ641">
        <v>9999</v>
      </c>
      <c r="IA641">
        <v>9999</v>
      </c>
      <c r="IB641">
        <v>9999</v>
      </c>
      <c r="IC641">
        <v>999.9</v>
      </c>
      <c r="ID641">
        <v>1.86764</v>
      </c>
      <c r="IE641">
        <v>1.86672</v>
      </c>
      <c r="IF641">
        <v>1.86602</v>
      </c>
      <c r="IG641">
        <v>1.866</v>
      </c>
      <c r="IH641">
        <v>1.86783</v>
      </c>
      <c r="II641">
        <v>1.87029</v>
      </c>
      <c r="IJ641">
        <v>1.869</v>
      </c>
      <c r="IK641">
        <v>1.87042</v>
      </c>
      <c r="IL641">
        <v>0</v>
      </c>
      <c r="IM641">
        <v>0</v>
      </c>
      <c r="IN641">
        <v>0</v>
      </c>
      <c r="IO641">
        <v>0</v>
      </c>
      <c r="IP641" t="s">
        <v>443</v>
      </c>
      <c r="IQ641" t="s">
        <v>444</v>
      </c>
      <c r="IR641" t="s">
        <v>445</v>
      </c>
      <c r="IS641" t="s">
        <v>445</v>
      </c>
      <c r="IT641" t="s">
        <v>445</v>
      </c>
      <c r="IU641" t="s">
        <v>445</v>
      </c>
      <c r="IV641">
        <v>0</v>
      </c>
      <c r="IW641">
        <v>100</v>
      </c>
      <c r="IX641">
        <v>100</v>
      </c>
      <c r="IY641">
        <v>0.08699999999999999</v>
      </c>
      <c r="IZ641">
        <v>0.1607</v>
      </c>
      <c r="JA641">
        <v>0.1520806729546384</v>
      </c>
      <c r="JB641">
        <v>0.0003178419753343253</v>
      </c>
      <c r="JC641">
        <v>-6.012475575984678E-07</v>
      </c>
      <c r="JD641">
        <v>7.594320938325871E-11</v>
      </c>
      <c r="JE641">
        <v>-0.06537213769188976</v>
      </c>
      <c r="JF641">
        <v>-0.002779077146552394</v>
      </c>
      <c r="JG641">
        <v>0.0007843295920201409</v>
      </c>
      <c r="JH641">
        <v>-1.211717912536145E-05</v>
      </c>
      <c r="JI641">
        <v>4</v>
      </c>
      <c r="JJ641">
        <v>2338</v>
      </c>
      <c r="JK641">
        <v>1</v>
      </c>
      <c r="JL641">
        <v>27</v>
      </c>
      <c r="JM641">
        <v>190194</v>
      </c>
      <c r="JN641">
        <v>190194.1</v>
      </c>
      <c r="JO641">
        <v>1.75781</v>
      </c>
      <c r="JP641">
        <v>2.25098</v>
      </c>
      <c r="JQ641">
        <v>1.39648</v>
      </c>
      <c r="JR641">
        <v>2.34863</v>
      </c>
      <c r="JS641">
        <v>1.49536</v>
      </c>
      <c r="JT641">
        <v>2.69165</v>
      </c>
      <c r="JU641">
        <v>36.9794</v>
      </c>
      <c r="JV641">
        <v>24.07</v>
      </c>
      <c r="JW641">
        <v>18</v>
      </c>
      <c r="JX641">
        <v>492.182</v>
      </c>
      <c r="JY641">
        <v>444.712</v>
      </c>
      <c r="JZ641">
        <v>29.775</v>
      </c>
      <c r="KA641">
        <v>29.2819</v>
      </c>
      <c r="KB641">
        <v>29.9998</v>
      </c>
      <c r="KC641">
        <v>29.1632</v>
      </c>
      <c r="KD641">
        <v>29.0958</v>
      </c>
      <c r="KE641">
        <v>35.2198</v>
      </c>
      <c r="KF641">
        <v>29.3568</v>
      </c>
      <c r="KG641">
        <v>61.6224</v>
      </c>
      <c r="KH641">
        <v>29.7827</v>
      </c>
      <c r="KI641">
        <v>821.528</v>
      </c>
      <c r="KJ641">
        <v>20.1196</v>
      </c>
      <c r="KK641">
        <v>100.879</v>
      </c>
      <c r="KL641">
        <v>100.456</v>
      </c>
    </row>
    <row r="642" spans="1:298">
      <c r="A642">
        <v>626</v>
      </c>
      <c r="B642">
        <v>1758659070</v>
      </c>
      <c r="C642">
        <v>17444</v>
      </c>
      <c r="D642" t="s">
        <v>1701</v>
      </c>
      <c r="E642" t="s">
        <v>1702</v>
      </c>
      <c r="F642">
        <v>5</v>
      </c>
      <c r="G642" t="s">
        <v>1412</v>
      </c>
      <c r="H642" t="s">
        <v>437</v>
      </c>
      <c r="I642" t="s">
        <v>438</v>
      </c>
      <c r="J642">
        <v>1758659062.5</v>
      </c>
      <c r="K642">
        <f>(L642)/1000</f>
        <v>0</v>
      </c>
      <c r="L642">
        <f>IF(DQ642, AO642, AI642)</f>
        <v>0</v>
      </c>
      <c r="M642">
        <f>IF(DQ642, AJ642, AH642)</f>
        <v>0</v>
      </c>
      <c r="N642">
        <f>DS642 - IF(AV642&gt;1, M642*DM642*100.0/(AX642), 0)</f>
        <v>0</v>
      </c>
      <c r="O642">
        <f>((U642-K642/2)*N642-M642)/(U642+K642/2)</f>
        <v>0</v>
      </c>
      <c r="P642">
        <f>O642*(DZ642+EA642)/1000.0</f>
        <v>0</v>
      </c>
      <c r="Q642">
        <f>(DS642 - IF(AV642&gt;1, M642*DM642*100.0/(AX642), 0))*(DZ642+EA642)/1000.0</f>
        <v>0</v>
      </c>
      <c r="R642">
        <f>2.0/((1/T642-1/S642)+SIGN(T642)*SQRT((1/T642-1/S642)*(1/T642-1/S642) + 4*DN642/((DN642+1)*(DN642+1))*(2*1/T642*1/S642-1/S642*1/S642)))</f>
        <v>0</v>
      </c>
      <c r="S642">
        <f>IF(LEFT(DO642,1)&lt;&gt;"0",IF(LEFT(DO642,1)="1",3.0,DP642),$D$5+$E$5*(EG642*DZ642/($K$5*1000))+$F$5*(EG642*DZ642/($K$5*1000))*MAX(MIN(DM642,$J$5),$I$5)*MAX(MIN(DM642,$J$5),$I$5)+$G$5*MAX(MIN(DM642,$J$5),$I$5)*(EG642*DZ642/($K$5*1000))+$H$5*(EG642*DZ642/($K$5*1000))*(EG642*DZ642/($K$5*1000)))</f>
        <v>0</v>
      </c>
      <c r="T642">
        <f>K642*(1000-(1000*0.61365*exp(17.502*X642/(240.97+X642))/(DZ642+EA642)+DU642)/2)/(1000*0.61365*exp(17.502*X642/(240.97+X642))/(DZ642+EA642)-DU642)</f>
        <v>0</v>
      </c>
      <c r="U642">
        <f>1/((DN642+1)/(R642/1.6)+1/(S642/1.37)) + DN642/((DN642+1)/(R642/1.6) + DN642/(S642/1.37))</f>
        <v>0</v>
      </c>
      <c r="V642">
        <f>(DI642*DL642)</f>
        <v>0</v>
      </c>
      <c r="W642">
        <f>(EB642+(V642+2*0.95*5.67E-8*(((EB642+$B$7)+273)^4-(EB642+273)^4)-44100*K642)/(1.84*29.3*S642+8*0.95*5.67E-8*(EB642+273)^3))</f>
        <v>0</v>
      </c>
      <c r="X642">
        <f>($C$7*EC642+$D$7*ED642+$E$7*W642)</f>
        <v>0</v>
      </c>
      <c r="Y642">
        <f>0.61365*exp(17.502*X642/(240.97+X642))</f>
        <v>0</v>
      </c>
      <c r="Z642">
        <f>(AA642/AB642*100)</f>
        <v>0</v>
      </c>
      <c r="AA642">
        <f>DU642*(DZ642+EA642)/1000</f>
        <v>0</v>
      </c>
      <c r="AB642">
        <f>0.61365*exp(17.502*EB642/(240.97+EB642))</f>
        <v>0</v>
      </c>
      <c r="AC642">
        <f>(Y642-DU642*(DZ642+EA642)/1000)</f>
        <v>0</v>
      </c>
      <c r="AD642">
        <f>(-K642*44100)</f>
        <v>0</v>
      </c>
      <c r="AE642">
        <f>2*29.3*S642*0.92*(EB642-X642)</f>
        <v>0</v>
      </c>
      <c r="AF642">
        <f>2*0.95*5.67E-8*(((EB642+$B$7)+273)^4-(X642+273)^4)</f>
        <v>0</v>
      </c>
      <c r="AG642">
        <f>V642+AF642+AD642+AE642</f>
        <v>0</v>
      </c>
      <c r="AH642">
        <f>DY642*AV642*(DT642-DS642*(1000-AV642*DV642)/(1000-AV642*DU642))/(100*DM642)</f>
        <v>0</v>
      </c>
      <c r="AI642">
        <f>1000*DY642*AV642*(DU642-DV642)/(100*DM642*(1000-AV642*DU642))</f>
        <v>0</v>
      </c>
      <c r="AJ642">
        <f>(AK642 - AL642 - DZ642*1E3/(8.314*(EB642+273.15)) * AN642/DY642 * AM642) * DY642/(100*DM642) * (1000 - DV642)/1000</f>
        <v>0</v>
      </c>
      <c r="AK642">
        <v>825.6742338468187</v>
      </c>
      <c r="AL642">
        <v>778.91936969697</v>
      </c>
      <c r="AM642">
        <v>3.346359529410277</v>
      </c>
      <c r="AN642">
        <v>64.96119101993769</v>
      </c>
      <c r="AO642">
        <f>(AQ642 - AP642 + DZ642*1E3/(8.314*(EB642+273.15)) * AS642/DY642 * AR642) * DY642/(100*DM642) * 1000/(1000 - AQ642)</f>
        <v>0</v>
      </c>
      <c r="AP642">
        <v>20.10261298700122</v>
      </c>
      <c r="AQ642">
        <v>24.76779636363637</v>
      </c>
      <c r="AR642">
        <v>-9.142328079731226E-05</v>
      </c>
      <c r="AS642">
        <v>107.1200567102836</v>
      </c>
      <c r="AT642">
        <v>0</v>
      </c>
      <c r="AU642">
        <v>0</v>
      </c>
      <c r="AV642">
        <f>IF(AT642*$H$13&gt;=AX642,1.0,(AX642/(AX642-AT642*$H$13)))</f>
        <v>0</v>
      </c>
      <c r="AW642">
        <f>(AV642-1)*100</f>
        <v>0</v>
      </c>
      <c r="AX642">
        <f>MAX(0,($B$13+$C$13*EG642)/(1+$D$13*EG642)*DZ642/(EB642+273)*$E$13)</f>
        <v>0</v>
      </c>
      <c r="AY642" t="s">
        <v>439</v>
      </c>
      <c r="AZ642" t="s">
        <v>439</v>
      </c>
      <c r="BA642">
        <v>0</v>
      </c>
      <c r="BB642">
        <v>0</v>
      </c>
      <c r="BC642">
        <f>1-BA642/BB642</f>
        <v>0</v>
      </c>
      <c r="BD642">
        <v>0</v>
      </c>
      <c r="BE642" t="s">
        <v>439</v>
      </c>
      <c r="BF642" t="s">
        <v>439</v>
      </c>
      <c r="BG642">
        <v>0</v>
      </c>
      <c r="BH642">
        <v>0</v>
      </c>
      <c r="BI642">
        <f>1-BG642/BH642</f>
        <v>0</v>
      </c>
      <c r="BJ642">
        <v>0.5</v>
      </c>
      <c r="BK642">
        <f>DJ642</f>
        <v>0</v>
      </c>
      <c r="BL642">
        <f>M642</f>
        <v>0</v>
      </c>
      <c r="BM642">
        <f>BI642*BJ642*BK642</f>
        <v>0</v>
      </c>
      <c r="BN642">
        <f>(BL642-BD642)/BK642</f>
        <v>0</v>
      </c>
      <c r="BO642">
        <f>(BB642-BH642)/BH642</f>
        <v>0</v>
      </c>
      <c r="BP642">
        <f>BA642/(BC642+BA642/BH642)</f>
        <v>0</v>
      </c>
      <c r="BQ642" t="s">
        <v>439</v>
      </c>
      <c r="BR642">
        <v>0</v>
      </c>
      <c r="BS642">
        <f>IF(BR642&lt;&gt;0, BR642, BP642)</f>
        <v>0</v>
      </c>
      <c r="BT642">
        <f>1-BS642/BH642</f>
        <v>0</v>
      </c>
      <c r="BU642">
        <f>(BH642-BG642)/(BH642-BS642)</f>
        <v>0</v>
      </c>
      <c r="BV642">
        <f>(BB642-BH642)/(BB642-BS642)</f>
        <v>0</v>
      </c>
      <c r="BW642">
        <f>(BH642-BG642)/(BH642-BA642)</f>
        <v>0</v>
      </c>
      <c r="BX642">
        <f>(BB642-BH642)/(BB642-BA642)</f>
        <v>0</v>
      </c>
      <c r="BY642">
        <f>(BU642*BS642/BG642)</f>
        <v>0</v>
      </c>
      <c r="BZ642">
        <f>(1-BY642)</f>
        <v>0</v>
      </c>
      <c r="DI642">
        <f>$B$11*EH642+$C$11*EI642+$F$11*ET642*(1-EW642)</f>
        <v>0</v>
      </c>
      <c r="DJ642">
        <f>DI642*DK642</f>
        <v>0</v>
      </c>
      <c r="DK642">
        <f>($B$11*$D$9+$C$11*$D$9+$F$11*((FG642+EY642)/MAX(FG642+EY642+FH642, 0.1)*$I$9+FH642/MAX(FG642+EY642+FH642, 0.1)*$J$9))/($B$11+$C$11+$F$11)</f>
        <v>0</v>
      </c>
      <c r="DL642">
        <f>($B$11*$K$9+$C$11*$K$9+$F$11*((FG642+EY642)/MAX(FG642+EY642+FH642, 0.1)*$P$9+FH642/MAX(FG642+EY642+FH642, 0.1)*$Q$9))/($B$11+$C$11+$F$11)</f>
        <v>0</v>
      </c>
      <c r="DM642">
        <v>5.36</v>
      </c>
      <c r="DN642">
        <v>0.5</v>
      </c>
      <c r="DO642" t="s">
        <v>440</v>
      </c>
      <c r="DP642">
        <v>2</v>
      </c>
      <c r="DQ642" t="b">
        <v>1</v>
      </c>
      <c r="DR642">
        <v>1758659062.5</v>
      </c>
      <c r="DS642">
        <v>736.7594814814815</v>
      </c>
      <c r="DT642">
        <v>794.1841111111112</v>
      </c>
      <c r="DU642">
        <v>24.76452962962963</v>
      </c>
      <c r="DV642">
        <v>20.06890740740741</v>
      </c>
      <c r="DW642">
        <v>736.6692222222222</v>
      </c>
      <c r="DX642">
        <v>24.60394444444444</v>
      </c>
      <c r="DY642">
        <v>500.0017777777778</v>
      </c>
      <c r="DZ642">
        <v>90.36100370370372</v>
      </c>
      <c r="EA642">
        <v>0.0308073037037037</v>
      </c>
      <c r="EB642">
        <v>31.01322962962963</v>
      </c>
      <c r="EC642">
        <v>30.00171481481481</v>
      </c>
      <c r="ED642">
        <v>999.9000000000001</v>
      </c>
      <c r="EE642">
        <v>0</v>
      </c>
      <c r="EF642">
        <v>0</v>
      </c>
      <c r="EG642">
        <v>9997.852222222222</v>
      </c>
      <c r="EH642">
        <v>0</v>
      </c>
      <c r="EI642">
        <v>11.6631</v>
      </c>
      <c r="EJ642">
        <v>-57.42464444444445</v>
      </c>
      <c r="EK642">
        <v>755.4684814814815</v>
      </c>
      <c r="EL642">
        <v>810.4494814814816</v>
      </c>
      <c r="EM642">
        <v>4.695627407407407</v>
      </c>
      <c r="EN642">
        <v>794.1841111111112</v>
      </c>
      <c r="EO642">
        <v>20.06890740740741</v>
      </c>
      <c r="EP642">
        <v>2.237747777777778</v>
      </c>
      <c r="EQ642">
        <v>1.813445925925926</v>
      </c>
      <c r="ER642">
        <v>19.23515555555555</v>
      </c>
      <c r="ES642">
        <v>15.90314444444444</v>
      </c>
      <c r="ET642">
        <v>1999.986296296296</v>
      </c>
      <c r="EU642">
        <v>0.9800007777777778</v>
      </c>
      <c r="EV642">
        <v>0.01999941851851852</v>
      </c>
      <c r="EW642">
        <v>0</v>
      </c>
      <c r="EX642">
        <v>865.8694814814814</v>
      </c>
      <c r="EY642">
        <v>5.00097</v>
      </c>
      <c r="EZ642">
        <v>17389.94444444445</v>
      </c>
      <c r="FA642">
        <v>16707.45925925926</v>
      </c>
      <c r="FB642">
        <v>41.44866666666666</v>
      </c>
      <c r="FC642">
        <v>41.81199999999999</v>
      </c>
      <c r="FD642">
        <v>41.375</v>
      </c>
      <c r="FE642">
        <v>41.39337037037036</v>
      </c>
      <c r="FF642">
        <v>42.06199999999999</v>
      </c>
      <c r="FG642">
        <v>1955.086296296296</v>
      </c>
      <c r="FH642">
        <v>39.9</v>
      </c>
      <c r="FI642">
        <v>0</v>
      </c>
      <c r="FJ642">
        <v>1758659071.2</v>
      </c>
      <c r="FK642">
        <v>0</v>
      </c>
      <c r="FL642">
        <v>865.7999615384615</v>
      </c>
      <c r="FM642">
        <v>20.47121369716219</v>
      </c>
      <c r="FN642">
        <v>427.2341882618915</v>
      </c>
      <c r="FO642">
        <v>17388.40769230769</v>
      </c>
      <c r="FP642">
        <v>15</v>
      </c>
      <c r="FQ642">
        <v>0</v>
      </c>
      <c r="FR642" t="s">
        <v>441</v>
      </c>
      <c r="FS642">
        <v>1747247426.5</v>
      </c>
      <c r="FT642">
        <v>1747247420.5</v>
      </c>
      <c r="FU642">
        <v>0</v>
      </c>
      <c r="FV642">
        <v>1.027</v>
      </c>
      <c r="FW642">
        <v>0.031</v>
      </c>
      <c r="FX642">
        <v>0.02</v>
      </c>
      <c r="FY642">
        <v>0.05</v>
      </c>
      <c r="FZ642">
        <v>420</v>
      </c>
      <c r="GA642">
        <v>16</v>
      </c>
      <c r="GB642">
        <v>0.01</v>
      </c>
      <c r="GC642">
        <v>0.1</v>
      </c>
      <c r="GD642">
        <v>-57.17274500000001</v>
      </c>
      <c r="GE642">
        <v>-5.405110694183838</v>
      </c>
      <c r="GF642">
        <v>0.52147520216689</v>
      </c>
      <c r="GG642">
        <v>0</v>
      </c>
      <c r="GH642">
        <v>864.8859117647058</v>
      </c>
      <c r="GI642">
        <v>21.76887701677003</v>
      </c>
      <c r="GJ642">
        <v>2.147938359938863</v>
      </c>
      <c r="GK642">
        <v>-1</v>
      </c>
      <c r="GL642">
        <v>4.723694249999999</v>
      </c>
      <c r="GM642">
        <v>-0.5598296060037736</v>
      </c>
      <c r="GN642">
        <v>0.05785379619728943</v>
      </c>
      <c r="GO642">
        <v>0</v>
      </c>
      <c r="GP642">
        <v>0</v>
      </c>
      <c r="GQ642">
        <v>2</v>
      </c>
      <c r="GR642" t="s">
        <v>482</v>
      </c>
      <c r="GS642">
        <v>3.1355</v>
      </c>
      <c r="GT642">
        <v>2.6912</v>
      </c>
      <c r="GU642">
        <v>0.143347</v>
      </c>
      <c r="GV642">
        <v>0.149091</v>
      </c>
      <c r="GW642">
        <v>0.108364</v>
      </c>
      <c r="GX642">
        <v>0.09247519999999999</v>
      </c>
      <c r="GY642">
        <v>27197.3</v>
      </c>
      <c r="GZ642">
        <v>27070.5</v>
      </c>
      <c r="HA642">
        <v>29517.7</v>
      </c>
      <c r="HB642">
        <v>29403.3</v>
      </c>
      <c r="HC642">
        <v>34771.2</v>
      </c>
      <c r="HD642">
        <v>35352</v>
      </c>
      <c r="HE642">
        <v>41534.9</v>
      </c>
      <c r="HF642">
        <v>41778.4</v>
      </c>
      <c r="HG642">
        <v>1.91963</v>
      </c>
      <c r="HH642">
        <v>1.8606</v>
      </c>
      <c r="HI642">
        <v>0.08366999999999999</v>
      </c>
      <c r="HJ642">
        <v>0</v>
      </c>
      <c r="HK642">
        <v>28.6265</v>
      </c>
      <c r="HL642">
        <v>999.9</v>
      </c>
      <c r="HM642">
        <v>51</v>
      </c>
      <c r="HN642">
        <v>31.6</v>
      </c>
      <c r="HO642">
        <v>26.345</v>
      </c>
      <c r="HP642">
        <v>61.9855</v>
      </c>
      <c r="HQ642">
        <v>25.7853</v>
      </c>
      <c r="HR642">
        <v>1</v>
      </c>
      <c r="HS642">
        <v>0.126494</v>
      </c>
      <c r="HT642">
        <v>-0.845746</v>
      </c>
      <c r="HU642">
        <v>20.3364</v>
      </c>
      <c r="HV642">
        <v>5.21594</v>
      </c>
      <c r="HW642">
        <v>12.0111</v>
      </c>
      <c r="HX642">
        <v>4.98835</v>
      </c>
      <c r="HY642">
        <v>3.28772</v>
      </c>
      <c r="HZ642">
        <v>9999</v>
      </c>
      <c r="IA642">
        <v>9999</v>
      </c>
      <c r="IB642">
        <v>9999</v>
      </c>
      <c r="IC642">
        <v>999.9</v>
      </c>
      <c r="ID642">
        <v>1.86762</v>
      </c>
      <c r="IE642">
        <v>1.86669</v>
      </c>
      <c r="IF642">
        <v>1.86601</v>
      </c>
      <c r="IG642">
        <v>1.86601</v>
      </c>
      <c r="IH642">
        <v>1.86783</v>
      </c>
      <c r="II642">
        <v>1.87029</v>
      </c>
      <c r="IJ642">
        <v>1.86898</v>
      </c>
      <c r="IK642">
        <v>1.87042</v>
      </c>
      <c r="IL642">
        <v>0</v>
      </c>
      <c r="IM642">
        <v>0</v>
      </c>
      <c r="IN642">
        <v>0</v>
      </c>
      <c r="IO642">
        <v>0</v>
      </c>
      <c r="IP642" t="s">
        <v>443</v>
      </c>
      <c r="IQ642" t="s">
        <v>444</v>
      </c>
      <c r="IR642" t="s">
        <v>445</v>
      </c>
      <c r="IS642" t="s">
        <v>445</v>
      </c>
      <c r="IT642" t="s">
        <v>445</v>
      </c>
      <c r="IU642" t="s">
        <v>445</v>
      </c>
      <c r="IV642">
        <v>0</v>
      </c>
      <c r="IW642">
        <v>100</v>
      </c>
      <c r="IX642">
        <v>100</v>
      </c>
      <c r="IY642">
        <v>0.079</v>
      </c>
      <c r="IZ642">
        <v>0.1606</v>
      </c>
      <c r="JA642">
        <v>0.1520806729546384</v>
      </c>
      <c r="JB642">
        <v>0.0003178419753343253</v>
      </c>
      <c r="JC642">
        <v>-6.012475575984678E-07</v>
      </c>
      <c r="JD642">
        <v>7.594320938325871E-11</v>
      </c>
      <c r="JE642">
        <v>-0.06537213769188976</v>
      </c>
      <c r="JF642">
        <v>-0.002779077146552394</v>
      </c>
      <c r="JG642">
        <v>0.0007843295920201409</v>
      </c>
      <c r="JH642">
        <v>-1.211717912536145E-05</v>
      </c>
      <c r="JI642">
        <v>4</v>
      </c>
      <c r="JJ642">
        <v>2338</v>
      </c>
      <c r="JK642">
        <v>1</v>
      </c>
      <c r="JL642">
        <v>27</v>
      </c>
      <c r="JM642">
        <v>190194.1</v>
      </c>
      <c r="JN642">
        <v>190194.2</v>
      </c>
      <c r="JO642">
        <v>1.78467</v>
      </c>
      <c r="JP642">
        <v>2.25586</v>
      </c>
      <c r="JQ642">
        <v>1.39771</v>
      </c>
      <c r="JR642">
        <v>2.34863</v>
      </c>
      <c r="JS642">
        <v>1.49536</v>
      </c>
      <c r="JT642">
        <v>2.60986</v>
      </c>
      <c r="JU642">
        <v>36.9794</v>
      </c>
      <c r="JV642">
        <v>24.0612</v>
      </c>
      <c r="JW642">
        <v>18</v>
      </c>
      <c r="JX642">
        <v>492.077</v>
      </c>
      <c r="JY642">
        <v>444.761</v>
      </c>
      <c r="JZ642">
        <v>29.7737</v>
      </c>
      <c r="KA642">
        <v>29.2781</v>
      </c>
      <c r="KB642">
        <v>29.9997</v>
      </c>
      <c r="KC642">
        <v>29.1601</v>
      </c>
      <c r="KD642">
        <v>29.092</v>
      </c>
      <c r="KE642">
        <v>35.8295</v>
      </c>
      <c r="KF642">
        <v>29.3568</v>
      </c>
      <c r="KG642">
        <v>61.6224</v>
      </c>
      <c r="KH642">
        <v>29.7817</v>
      </c>
      <c r="KI642">
        <v>841.5650000000001</v>
      </c>
      <c r="KJ642">
        <v>20.1493</v>
      </c>
      <c r="KK642">
        <v>100.88</v>
      </c>
      <c r="KL642">
        <v>100.458</v>
      </c>
    </row>
    <row r="643" spans="1:298">
      <c r="A643">
        <v>627</v>
      </c>
      <c r="B643">
        <v>1758659075</v>
      </c>
      <c r="C643">
        <v>17449</v>
      </c>
      <c r="D643" t="s">
        <v>1703</v>
      </c>
      <c r="E643" t="s">
        <v>1704</v>
      </c>
      <c r="F643">
        <v>5</v>
      </c>
      <c r="G643" t="s">
        <v>1412</v>
      </c>
      <c r="H643" t="s">
        <v>437</v>
      </c>
      <c r="I643" t="s">
        <v>438</v>
      </c>
      <c r="J643">
        <v>1758659067.214286</v>
      </c>
      <c r="K643">
        <f>(L643)/1000</f>
        <v>0</v>
      </c>
      <c r="L643">
        <f>IF(DQ643, AO643, AI643)</f>
        <v>0</v>
      </c>
      <c r="M643">
        <f>IF(DQ643, AJ643, AH643)</f>
        <v>0</v>
      </c>
      <c r="N643">
        <f>DS643 - IF(AV643&gt;1, M643*DM643*100.0/(AX643), 0)</f>
        <v>0</v>
      </c>
      <c r="O643">
        <f>((U643-K643/2)*N643-M643)/(U643+K643/2)</f>
        <v>0</v>
      </c>
      <c r="P643">
        <f>O643*(DZ643+EA643)/1000.0</f>
        <v>0</v>
      </c>
      <c r="Q643">
        <f>(DS643 - IF(AV643&gt;1, M643*DM643*100.0/(AX643), 0))*(DZ643+EA643)/1000.0</f>
        <v>0</v>
      </c>
      <c r="R643">
        <f>2.0/((1/T643-1/S643)+SIGN(T643)*SQRT((1/T643-1/S643)*(1/T643-1/S643) + 4*DN643/((DN643+1)*(DN643+1))*(2*1/T643*1/S643-1/S643*1/S643)))</f>
        <v>0</v>
      </c>
      <c r="S643">
        <f>IF(LEFT(DO643,1)&lt;&gt;"0",IF(LEFT(DO643,1)="1",3.0,DP643),$D$5+$E$5*(EG643*DZ643/($K$5*1000))+$F$5*(EG643*DZ643/($K$5*1000))*MAX(MIN(DM643,$J$5),$I$5)*MAX(MIN(DM643,$J$5),$I$5)+$G$5*MAX(MIN(DM643,$J$5),$I$5)*(EG643*DZ643/($K$5*1000))+$H$5*(EG643*DZ643/($K$5*1000))*(EG643*DZ643/($K$5*1000)))</f>
        <v>0</v>
      </c>
      <c r="T643">
        <f>K643*(1000-(1000*0.61365*exp(17.502*X643/(240.97+X643))/(DZ643+EA643)+DU643)/2)/(1000*0.61365*exp(17.502*X643/(240.97+X643))/(DZ643+EA643)-DU643)</f>
        <v>0</v>
      </c>
      <c r="U643">
        <f>1/((DN643+1)/(R643/1.6)+1/(S643/1.37)) + DN643/((DN643+1)/(R643/1.6) + DN643/(S643/1.37))</f>
        <v>0</v>
      </c>
      <c r="V643">
        <f>(DI643*DL643)</f>
        <v>0</v>
      </c>
      <c r="W643">
        <f>(EB643+(V643+2*0.95*5.67E-8*(((EB643+$B$7)+273)^4-(EB643+273)^4)-44100*K643)/(1.84*29.3*S643+8*0.95*5.67E-8*(EB643+273)^3))</f>
        <v>0</v>
      </c>
      <c r="X643">
        <f>($C$7*EC643+$D$7*ED643+$E$7*W643)</f>
        <v>0</v>
      </c>
      <c r="Y643">
        <f>0.61365*exp(17.502*X643/(240.97+X643))</f>
        <v>0</v>
      </c>
      <c r="Z643">
        <f>(AA643/AB643*100)</f>
        <v>0</v>
      </c>
      <c r="AA643">
        <f>DU643*(DZ643+EA643)/1000</f>
        <v>0</v>
      </c>
      <c r="AB643">
        <f>0.61365*exp(17.502*EB643/(240.97+EB643))</f>
        <v>0</v>
      </c>
      <c r="AC643">
        <f>(Y643-DU643*(DZ643+EA643)/1000)</f>
        <v>0</v>
      </c>
      <c r="AD643">
        <f>(-K643*44100)</f>
        <v>0</v>
      </c>
      <c r="AE643">
        <f>2*29.3*S643*0.92*(EB643-X643)</f>
        <v>0</v>
      </c>
      <c r="AF643">
        <f>2*0.95*5.67E-8*(((EB643+$B$7)+273)^4-(X643+273)^4)</f>
        <v>0</v>
      </c>
      <c r="AG643">
        <f>V643+AF643+AD643+AE643</f>
        <v>0</v>
      </c>
      <c r="AH643">
        <f>DY643*AV643*(DT643-DS643*(1000-AV643*DV643)/(1000-AV643*DU643))/(100*DM643)</f>
        <v>0</v>
      </c>
      <c r="AI643">
        <f>1000*DY643*AV643*(DU643-DV643)/(100*DM643*(1000-AV643*DU643))</f>
        <v>0</v>
      </c>
      <c r="AJ643">
        <f>(AK643 - AL643 - DZ643*1E3/(8.314*(EB643+273.15)) * AN643/DY643 * AM643) * DY643/(100*DM643) * (1000 - DV643)/1000</f>
        <v>0</v>
      </c>
      <c r="AK643">
        <v>842.7937742173001</v>
      </c>
      <c r="AL643">
        <v>795.737709090909</v>
      </c>
      <c r="AM643">
        <v>3.370604489395772</v>
      </c>
      <c r="AN643">
        <v>64.96119101993769</v>
      </c>
      <c r="AO643">
        <f>(AQ643 - AP643 + DZ643*1E3/(8.314*(EB643+273.15)) * AS643/DY643 * AR643) * DY643/(100*DM643) * 1000/(1000 - AQ643)</f>
        <v>0</v>
      </c>
      <c r="AP643">
        <v>20.06813958956665</v>
      </c>
      <c r="AQ643">
        <v>24.73798666666666</v>
      </c>
      <c r="AR643">
        <v>-0.006711975937907119</v>
      </c>
      <c r="AS643">
        <v>107.1200567102836</v>
      </c>
      <c r="AT643">
        <v>0</v>
      </c>
      <c r="AU643">
        <v>0</v>
      </c>
      <c r="AV643">
        <f>IF(AT643*$H$13&gt;=AX643,1.0,(AX643/(AX643-AT643*$H$13)))</f>
        <v>0</v>
      </c>
      <c r="AW643">
        <f>(AV643-1)*100</f>
        <v>0</v>
      </c>
      <c r="AX643">
        <f>MAX(0,($B$13+$C$13*EG643)/(1+$D$13*EG643)*DZ643/(EB643+273)*$E$13)</f>
        <v>0</v>
      </c>
      <c r="AY643" t="s">
        <v>439</v>
      </c>
      <c r="AZ643" t="s">
        <v>439</v>
      </c>
      <c r="BA643">
        <v>0</v>
      </c>
      <c r="BB643">
        <v>0</v>
      </c>
      <c r="BC643">
        <f>1-BA643/BB643</f>
        <v>0</v>
      </c>
      <c r="BD643">
        <v>0</v>
      </c>
      <c r="BE643" t="s">
        <v>439</v>
      </c>
      <c r="BF643" t="s">
        <v>439</v>
      </c>
      <c r="BG643">
        <v>0</v>
      </c>
      <c r="BH643">
        <v>0</v>
      </c>
      <c r="BI643">
        <f>1-BG643/BH643</f>
        <v>0</v>
      </c>
      <c r="BJ643">
        <v>0.5</v>
      </c>
      <c r="BK643">
        <f>DJ643</f>
        <v>0</v>
      </c>
      <c r="BL643">
        <f>M643</f>
        <v>0</v>
      </c>
      <c r="BM643">
        <f>BI643*BJ643*BK643</f>
        <v>0</v>
      </c>
      <c r="BN643">
        <f>(BL643-BD643)/BK643</f>
        <v>0</v>
      </c>
      <c r="BO643">
        <f>(BB643-BH643)/BH643</f>
        <v>0</v>
      </c>
      <c r="BP643">
        <f>BA643/(BC643+BA643/BH643)</f>
        <v>0</v>
      </c>
      <c r="BQ643" t="s">
        <v>439</v>
      </c>
      <c r="BR643">
        <v>0</v>
      </c>
      <c r="BS643">
        <f>IF(BR643&lt;&gt;0, BR643, BP643)</f>
        <v>0</v>
      </c>
      <c r="BT643">
        <f>1-BS643/BH643</f>
        <v>0</v>
      </c>
      <c r="BU643">
        <f>(BH643-BG643)/(BH643-BS643)</f>
        <v>0</v>
      </c>
      <c r="BV643">
        <f>(BB643-BH643)/(BB643-BS643)</f>
        <v>0</v>
      </c>
      <c r="BW643">
        <f>(BH643-BG643)/(BH643-BA643)</f>
        <v>0</v>
      </c>
      <c r="BX643">
        <f>(BB643-BH643)/(BB643-BA643)</f>
        <v>0</v>
      </c>
      <c r="BY643">
        <f>(BU643*BS643/BG643)</f>
        <v>0</v>
      </c>
      <c r="BZ643">
        <f>(1-BY643)</f>
        <v>0</v>
      </c>
      <c r="DI643">
        <f>$B$11*EH643+$C$11*EI643+$F$11*ET643*(1-EW643)</f>
        <v>0</v>
      </c>
      <c r="DJ643">
        <f>DI643*DK643</f>
        <v>0</v>
      </c>
      <c r="DK643">
        <f>($B$11*$D$9+$C$11*$D$9+$F$11*((FG643+EY643)/MAX(FG643+EY643+FH643, 0.1)*$I$9+FH643/MAX(FG643+EY643+FH643, 0.1)*$J$9))/($B$11+$C$11+$F$11)</f>
        <v>0</v>
      </c>
      <c r="DL643">
        <f>($B$11*$K$9+$C$11*$K$9+$F$11*((FG643+EY643)/MAX(FG643+EY643+FH643, 0.1)*$P$9+FH643/MAX(FG643+EY643+FH643, 0.1)*$Q$9))/($B$11+$C$11+$F$11)</f>
        <v>0</v>
      </c>
      <c r="DM643">
        <v>5.36</v>
      </c>
      <c r="DN643">
        <v>0.5</v>
      </c>
      <c r="DO643" t="s">
        <v>440</v>
      </c>
      <c r="DP643">
        <v>2</v>
      </c>
      <c r="DQ643" t="b">
        <v>1</v>
      </c>
      <c r="DR643">
        <v>1758659067.214286</v>
      </c>
      <c r="DS643">
        <v>752.1717142857142</v>
      </c>
      <c r="DT643">
        <v>809.9969642857144</v>
      </c>
      <c r="DU643">
        <v>24.76295357142857</v>
      </c>
      <c r="DV643">
        <v>20.08794642857143</v>
      </c>
      <c r="DW643">
        <v>752.0884285714286</v>
      </c>
      <c r="DX643">
        <v>24.60238928571428</v>
      </c>
      <c r="DY643">
        <v>499.9887857142858</v>
      </c>
      <c r="DZ643">
        <v>90.36107857142856</v>
      </c>
      <c r="EA643">
        <v>0.03087478214285714</v>
      </c>
      <c r="EB643">
        <v>31.013825</v>
      </c>
      <c r="EC643">
        <v>29.99947142857143</v>
      </c>
      <c r="ED643">
        <v>999.9000000000002</v>
      </c>
      <c r="EE643">
        <v>0</v>
      </c>
      <c r="EF643">
        <v>0</v>
      </c>
      <c r="EG643">
        <v>9995.090357142859</v>
      </c>
      <c r="EH643">
        <v>0</v>
      </c>
      <c r="EI643">
        <v>11.6664</v>
      </c>
      <c r="EJ643">
        <v>-57.82524285714285</v>
      </c>
      <c r="EK643">
        <v>771.2706428571428</v>
      </c>
      <c r="EL643">
        <v>826.6016071428573</v>
      </c>
      <c r="EM643">
        <v>4.675012857142856</v>
      </c>
      <c r="EN643">
        <v>809.9969642857144</v>
      </c>
      <c r="EO643">
        <v>20.08794642857143</v>
      </c>
      <c r="EP643">
        <v>2.2376075</v>
      </c>
      <c r="EQ643">
        <v>1.8151675</v>
      </c>
      <c r="ER643">
        <v>19.23413928571428</v>
      </c>
      <c r="ES643">
        <v>15.91801785714286</v>
      </c>
      <c r="ET643">
        <v>2000.006428571429</v>
      </c>
      <c r="EU643">
        <v>0.9800009642857143</v>
      </c>
      <c r="EV643">
        <v>0.01999923928571429</v>
      </c>
      <c r="EW643">
        <v>0</v>
      </c>
      <c r="EX643">
        <v>867.4322857142857</v>
      </c>
      <c r="EY643">
        <v>5.00097</v>
      </c>
      <c r="EZ643">
        <v>17422.36785714285</v>
      </c>
      <c r="FA643">
        <v>16707.63571428571</v>
      </c>
      <c r="FB643">
        <v>41.44374999999998</v>
      </c>
      <c r="FC643">
        <v>41.81199999999999</v>
      </c>
      <c r="FD643">
        <v>41.375</v>
      </c>
      <c r="FE643">
        <v>41.39714285714285</v>
      </c>
      <c r="FF643">
        <v>42.06199999999999</v>
      </c>
      <c r="FG643">
        <v>1955.106428571429</v>
      </c>
      <c r="FH643">
        <v>39.9</v>
      </c>
      <c r="FI643">
        <v>0</v>
      </c>
      <c r="FJ643">
        <v>1758659076.6</v>
      </c>
      <c r="FK643">
        <v>0</v>
      </c>
      <c r="FL643">
        <v>867.7166000000001</v>
      </c>
      <c r="FM643">
        <v>19.64046157390861</v>
      </c>
      <c r="FN643">
        <v>399.2923083026693</v>
      </c>
      <c r="FO643">
        <v>17427.836</v>
      </c>
      <c r="FP643">
        <v>15</v>
      </c>
      <c r="FQ643">
        <v>0</v>
      </c>
      <c r="FR643" t="s">
        <v>441</v>
      </c>
      <c r="FS643">
        <v>1747247426.5</v>
      </c>
      <c r="FT643">
        <v>1747247420.5</v>
      </c>
      <c r="FU643">
        <v>0</v>
      </c>
      <c r="FV643">
        <v>1.027</v>
      </c>
      <c r="FW643">
        <v>0.031</v>
      </c>
      <c r="FX643">
        <v>0.02</v>
      </c>
      <c r="FY643">
        <v>0.05</v>
      </c>
      <c r="FZ643">
        <v>420</v>
      </c>
      <c r="GA643">
        <v>16</v>
      </c>
      <c r="GB643">
        <v>0.01</v>
      </c>
      <c r="GC643">
        <v>0.1</v>
      </c>
      <c r="GD643">
        <v>-57.53379750000001</v>
      </c>
      <c r="GE643">
        <v>-5.246130956847833</v>
      </c>
      <c r="GF643">
        <v>0.5059329898748934</v>
      </c>
      <c r="GG643">
        <v>0</v>
      </c>
      <c r="GH643">
        <v>866.1836764705884</v>
      </c>
      <c r="GI643">
        <v>20.89122995199225</v>
      </c>
      <c r="GJ643">
        <v>2.062732649560764</v>
      </c>
      <c r="GK643">
        <v>-1</v>
      </c>
      <c r="GL643">
        <v>4.69900325</v>
      </c>
      <c r="GM643">
        <v>-0.3149474296435341</v>
      </c>
      <c r="GN643">
        <v>0.04089523354790266</v>
      </c>
      <c r="GO643">
        <v>0</v>
      </c>
      <c r="GP643">
        <v>0</v>
      </c>
      <c r="GQ643">
        <v>2</v>
      </c>
      <c r="GR643" t="s">
        <v>482</v>
      </c>
      <c r="GS643">
        <v>3.13551</v>
      </c>
      <c r="GT643">
        <v>2.69106</v>
      </c>
      <c r="GU643">
        <v>0.145422</v>
      </c>
      <c r="GV643">
        <v>0.151105</v>
      </c>
      <c r="GW643">
        <v>0.108273</v>
      </c>
      <c r="GX643">
        <v>0.09241870000000001</v>
      </c>
      <c r="GY643">
        <v>27131.3</v>
      </c>
      <c r="GZ643">
        <v>27006.7</v>
      </c>
      <c r="HA643">
        <v>29517.7</v>
      </c>
      <c r="HB643">
        <v>29403.7</v>
      </c>
      <c r="HC643">
        <v>34775.1</v>
      </c>
      <c r="HD643">
        <v>35354.8</v>
      </c>
      <c r="HE643">
        <v>41535.2</v>
      </c>
      <c r="HF643">
        <v>41779</v>
      </c>
      <c r="HG643">
        <v>1.91973</v>
      </c>
      <c r="HH643">
        <v>1.86038</v>
      </c>
      <c r="HI643">
        <v>0.08397549999999999</v>
      </c>
      <c r="HJ643">
        <v>0</v>
      </c>
      <c r="HK643">
        <v>28.6265</v>
      </c>
      <c r="HL643">
        <v>999.9</v>
      </c>
      <c r="HM643">
        <v>51</v>
      </c>
      <c r="HN643">
        <v>31.6</v>
      </c>
      <c r="HO643">
        <v>26.3495</v>
      </c>
      <c r="HP643">
        <v>61.8155</v>
      </c>
      <c r="HQ643">
        <v>25.641</v>
      </c>
      <c r="HR643">
        <v>1</v>
      </c>
      <c r="HS643">
        <v>0.126171</v>
      </c>
      <c r="HT643">
        <v>-0.861307</v>
      </c>
      <c r="HU643">
        <v>20.3365</v>
      </c>
      <c r="HV643">
        <v>5.21564</v>
      </c>
      <c r="HW643">
        <v>12.0117</v>
      </c>
      <c r="HX643">
        <v>4.98825</v>
      </c>
      <c r="HY643">
        <v>3.28772</v>
      </c>
      <c r="HZ643">
        <v>9999</v>
      </c>
      <c r="IA643">
        <v>9999</v>
      </c>
      <c r="IB643">
        <v>9999</v>
      </c>
      <c r="IC643">
        <v>999.9</v>
      </c>
      <c r="ID643">
        <v>1.86766</v>
      </c>
      <c r="IE643">
        <v>1.86675</v>
      </c>
      <c r="IF643">
        <v>1.86602</v>
      </c>
      <c r="IG643">
        <v>1.86602</v>
      </c>
      <c r="IH643">
        <v>1.86784</v>
      </c>
      <c r="II643">
        <v>1.87029</v>
      </c>
      <c r="IJ643">
        <v>1.86903</v>
      </c>
      <c r="IK643">
        <v>1.87043</v>
      </c>
      <c r="IL643">
        <v>0</v>
      </c>
      <c r="IM643">
        <v>0</v>
      </c>
      <c r="IN643">
        <v>0</v>
      </c>
      <c r="IO643">
        <v>0</v>
      </c>
      <c r="IP643" t="s">
        <v>443</v>
      </c>
      <c r="IQ643" t="s">
        <v>444</v>
      </c>
      <c r="IR643" t="s">
        <v>445</v>
      </c>
      <c r="IS643" t="s">
        <v>445</v>
      </c>
      <c r="IT643" t="s">
        <v>445</v>
      </c>
      <c r="IU643" t="s">
        <v>445</v>
      </c>
      <c r="IV643">
        <v>0</v>
      </c>
      <c r="IW643">
        <v>100</v>
      </c>
      <c r="IX643">
        <v>100</v>
      </c>
      <c r="IY643">
        <v>0.07199999999999999</v>
      </c>
      <c r="IZ643">
        <v>0.1602</v>
      </c>
      <c r="JA643">
        <v>0.1520806729546384</v>
      </c>
      <c r="JB643">
        <v>0.0003178419753343253</v>
      </c>
      <c r="JC643">
        <v>-6.012475575984678E-07</v>
      </c>
      <c r="JD643">
        <v>7.594320938325871E-11</v>
      </c>
      <c r="JE643">
        <v>-0.06537213769188976</v>
      </c>
      <c r="JF643">
        <v>-0.002779077146552394</v>
      </c>
      <c r="JG643">
        <v>0.0007843295920201409</v>
      </c>
      <c r="JH643">
        <v>-1.211717912536145E-05</v>
      </c>
      <c r="JI643">
        <v>4</v>
      </c>
      <c r="JJ643">
        <v>2338</v>
      </c>
      <c r="JK643">
        <v>1</v>
      </c>
      <c r="JL643">
        <v>27</v>
      </c>
      <c r="JM643">
        <v>190194.1</v>
      </c>
      <c r="JN643">
        <v>190194.2</v>
      </c>
      <c r="JO643">
        <v>1.81519</v>
      </c>
      <c r="JP643">
        <v>2.25464</v>
      </c>
      <c r="JQ643">
        <v>1.39648</v>
      </c>
      <c r="JR643">
        <v>2.35107</v>
      </c>
      <c r="JS643">
        <v>1.49536</v>
      </c>
      <c r="JT643">
        <v>2.72217</v>
      </c>
      <c r="JU643">
        <v>36.9794</v>
      </c>
      <c r="JV643">
        <v>24.07</v>
      </c>
      <c r="JW643">
        <v>18</v>
      </c>
      <c r="JX643">
        <v>492.111</v>
      </c>
      <c r="JY643">
        <v>444.599</v>
      </c>
      <c r="JZ643">
        <v>29.776</v>
      </c>
      <c r="KA643">
        <v>29.275</v>
      </c>
      <c r="KB643">
        <v>29.9999</v>
      </c>
      <c r="KC643">
        <v>29.1563</v>
      </c>
      <c r="KD643">
        <v>29.089</v>
      </c>
      <c r="KE643">
        <v>36.38</v>
      </c>
      <c r="KF643">
        <v>29.0734</v>
      </c>
      <c r="KG643">
        <v>61.6224</v>
      </c>
      <c r="KH643">
        <v>29.7791</v>
      </c>
      <c r="KI643">
        <v>854.922</v>
      </c>
      <c r="KJ643">
        <v>20.2042</v>
      </c>
      <c r="KK643">
        <v>100.88</v>
      </c>
      <c r="KL643">
        <v>100.46</v>
      </c>
    </row>
    <row r="644" spans="1:298">
      <c r="A644">
        <v>628</v>
      </c>
      <c r="B644">
        <v>1758659080</v>
      </c>
      <c r="C644">
        <v>17454</v>
      </c>
      <c r="D644" t="s">
        <v>1705</v>
      </c>
      <c r="E644" t="s">
        <v>1706</v>
      </c>
      <c r="F644">
        <v>5</v>
      </c>
      <c r="G644" t="s">
        <v>1412</v>
      </c>
      <c r="H644" t="s">
        <v>437</v>
      </c>
      <c r="I644" t="s">
        <v>438</v>
      </c>
      <c r="J644">
        <v>1758659072.5</v>
      </c>
      <c r="K644">
        <f>(L644)/1000</f>
        <v>0</v>
      </c>
      <c r="L644">
        <f>IF(DQ644, AO644, AI644)</f>
        <v>0</v>
      </c>
      <c r="M644">
        <f>IF(DQ644, AJ644, AH644)</f>
        <v>0</v>
      </c>
      <c r="N644">
        <f>DS644 - IF(AV644&gt;1, M644*DM644*100.0/(AX644), 0)</f>
        <v>0</v>
      </c>
      <c r="O644">
        <f>((U644-K644/2)*N644-M644)/(U644+K644/2)</f>
        <v>0</v>
      </c>
      <c r="P644">
        <f>O644*(DZ644+EA644)/1000.0</f>
        <v>0</v>
      </c>
      <c r="Q644">
        <f>(DS644 - IF(AV644&gt;1, M644*DM644*100.0/(AX644), 0))*(DZ644+EA644)/1000.0</f>
        <v>0</v>
      </c>
      <c r="R644">
        <f>2.0/((1/T644-1/S644)+SIGN(T644)*SQRT((1/T644-1/S644)*(1/T644-1/S644) + 4*DN644/((DN644+1)*(DN644+1))*(2*1/T644*1/S644-1/S644*1/S644)))</f>
        <v>0</v>
      </c>
      <c r="S644">
        <f>IF(LEFT(DO644,1)&lt;&gt;"0",IF(LEFT(DO644,1)="1",3.0,DP644),$D$5+$E$5*(EG644*DZ644/($K$5*1000))+$F$5*(EG644*DZ644/($K$5*1000))*MAX(MIN(DM644,$J$5),$I$5)*MAX(MIN(DM644,$J$5),$I$5)+$G$5*MAX(MIN(DM644,$J$5),$I$5)*(EG644*DZ644/($K$5*1000))+$H$5*(EG644*DZ644/($K$5*1000))*(EG644*DZ644/($K$5*1000)))</f>
        <v>0</v>
      </c>
      <c r="T644">
        <f>K644*(1000-(1000*0.61365*exp(17.502*X644/(240.97+X644))/(DZ644+EA644)+DU644)/2)/(1000*0.61365*exp(17.502*X644/(240.97+X644))/(DZ644+EA644)-DU644)</f>
        <v>0</v>
      </c>
      <c r="U644">
        <f>1/((DN644+1)/(R644/1.6)+1/(S644/1.37)) + DN644/((DN644+1)/(R644/1.6) + DN644/(S644/1.37))</f>
        <v>0</v>
      </c>
      <c r="V644">
        <f>(DI644*DL644)</f>
        <v>0</v>
      </c>
      <c r="W644">
        <f>(EB644+(V644+2*0.95*5.67E-8*(((EB644+$B$7)+273)^4-(EB644+273)^4)-44100*K644)/(1.84*29.3*S644+8*0.95*5.67E-8*(EB644+273)^3))</f>
        <v>0</v>
      </c>
      <c r="X644">
        <f>($C$7*EC644+$D$7*ED644+$E$7*W644)</f>
        <v>0</v>
      </c>
      <c r="Y644">
        <f>0.61365*exp(17.502*X644/(240.97+X644))</f>
        <v>0</v>
      </c>
      <c r="Z644">
        <f>(AA644/AB644*100)</f>
        <v>0</v>
      </c>
      <c r="AA644">
        <f>DU644*(DZ644+EA644)/1000</f>
        <v>0</v>
      </c>
      <c r="AB644">
        <f>0.61365*exp(17.502*EB644/(240.97+EB644))</f>
        <v>0</v>
      </c>
      <c r="AC644">
        <f>(Y644-DU644*(DZ644+EA644)/1000)</f>
        <v>0</v>
      </c>
      <c r="AD644">
        <f>(-K644*44100)</f>
        <v>0</v>
      </c>
      <c r="AE644">
        <f>2*29.3*S644*0.92*(EB644-X644)</f>
        <v>0</v>
      </c>
      <c r="AF644">
        <f>2*0.95*5.67E-8*(((EB644+$B$7)+273)^4-(X644+273)^4)</f>
        <v>0</v>
      </c>
      <c r="AG644">
        <f>V644+AF644+AD644+AE644</f>
        <v>0</v>
      </c>
      <c r="AH644">
        <f>DY644*AV644*(DT644-DS644*(1000-AV644*DV644)/(1000-AV644*DU644))/(100*DM644)</f>
        <v>0</v>
      </c>
      <c r="AI644">
        <f>1000*DY644*AV644*(DU644-DV644)/(100*DM644*(1000-AV644*DU644))</f>
        <v>0</v>
      </c>
      <c r="AJ644">
        <f>(AK644 - AL644 - DZ644*1E3/(8.314*(EB644+273.15)) * AN644/DY644 * AM644) * DY644/(100*DM644) * (1000 - DV644)/1000</f>
        <v>0</v>
      </c>
      <c r="AK644">
        <v>859.9426908511705</v>
      </c>
      <c r="AL644">
        <v>812.5791878787877</v>
      </c>
      <c r="AM644">
        <v>3.373028145862445</v>
      </c>
      <c r="AN644">
        <v>64.96119101993769</v>
      </c>
      <c r="AO644">
        <f>(AQ644 - AP644 + DZ644*1E3/(8.314*(EB644+273.15)) * AS644/DY644 * AR644) * DY644/(100*DM644) * 1000/(1000 - AQ644)</f>
        <v>0</v>
      </c>
      <c r="AP644">
        <v>20.0972020251142</v>
      </c>
      <c r="AQ644">
        <v>24.70949393939393</v>
      </c>
      <c r="AR644">
        <v>-0.005664334858598611</v>
      </c>
      <c r="AS644">
        <v>107.1200567102836</v>
      </c>
      <c r="AT644">
        <v>0</v>
      </c>
      <c r="AU644">
        <v>0</v>
      </c>
      <c r="AV644">
        <f>IF(AT644*$H$13&gt;=AX644,1.0,(AX644/(AX644-AT644*$H$13)))</f>
        <v>0</v>
      </c>
      <c r="AW644">
        <f>(AV644-1)*100</f>
        <v>0</v>
      </c>
      <c r="AX644">
        <f>MAX(0,($B$13+$C$13*EG644)/(1+$D$13*EG644)*DZ644/(EB644+273)*$E$13)</f>
        <v>0</v>
      </c>
      <c r="AY644" t="s">
        <v>439</v>
      </c>
      <c r="AZ644" t="s">
        <v>439</v>
      </c>
      <c r="BA644">
        <v>0</v>
      </c>
      <c r="BB644">
        <v>0</v>
      </c>
      <c r="BC644">
        <f>1-BA644/BB644</f>
        <v>0</v>
      </c>
      <c r="BD644">
        <v>0</v>
      </c>
      <c r="BE644" t="s">
        <v>439</v>
      </c>
      <c r="BF644" t="s">
        <v>439</v>
      </c>
      <c r="BG644">
        <v>0</v>
      </c>
      <c r="BH644">
        <v>0</v>
      </c>
      <c r="BI644">
        <f>1-BG644/BH644</f>
        <v>0</v>
      </c>
      <c r="BJ644">
        <v>0.5</v>
      </c>
      <c r="BK644">
        <f>DJ644</f>
        <v>0</v>
      </c>
      <c r="BL644">
        <f>M644</f>
        <v>0</v>
      </c>
      <c r="BM644">
        <f>BI644*BJ644*BK644</f>
        <v>0</v>
      </c>
      <c r="BN644">
        <f>(BL644-BD644)/BK644</f>
        <v>0</v>
      </c>
      <c r="BO644">
        <f>(BB644-BH644)/BH644</f>
        <v>0</v>
      </c>
      <c r="BP644">
        <f>BA644/(BC644+BA644/BH644)</f>
        <v>0</v>
      </c>
      <c r="BQ644" t="s">
        <v>439</v>
      </c>
      <c r="BR644">
        <v>0</v>
      </c>
      <c r="BS644">
        <f>IF(BR644&lt;&gt;0, BR644, BP644)</f>
        <v>0</v>
      </c>
      <c r="BT644">
        <f>1-BS644/BH644</f>
        <v>0</v>
      </c>
      <c r="BU644">
        <f>(BH644-BG644)/(BH644-BS644)</f>
        <v>0</v>
      </c>
      <c r="BV644">
        <f>(BB644-BH644)/(BB644-BS644)</f>
        <v>0</v>
      </c>
      <c r="BW644">
        <f>(BH644-BG644)/(BH644-BA644)</f>
        <v>0</v>
      </c>
      <c r="BX644">
        <f>(BB644-BH644)/(BB644-BA644)</f>
        <v>0</v>
      </c>
      <c r="BY644">
        <f>(BU644*BS644/BG644)</f>
        <v>0</v>
      </c>
      <c r="BZ644">
        <f>(1-BY644)</f>
        <v>0</v>
      </c>
      <c r="DI644">
        <f>$B$11*EH644+$C$11*EI644+$F$11*ET644*(1-EW644)</f>
        <v>0</v>
      </c>
      <c r="DJ644">
        <f>DI644*DK644</f>
        <v>0</v>
      </c>
      <c r="DK644">
        <f>($B$11*$D$9+$C$11*$D$9+$F$11*((FG644+EY644)/MAX(FG644+EY644+FH644, 0.1)*$I$9+FH644/MAX(FG644+EY644+FH644, 0.1)*$J$9))/($B$11+$C$11+$F$11)</f>
        <v>0</v>
      </c>
      <c r="DL644">
        <f>($B$11*$K$9+$C$11*$K$9+$F$11*((FG644+EY644)/MAX(FG644+EY644+FH644, 0.1)*$P$9+FH644/MAX(FG644+EY644+FH644, 0.1)*$Q$9))/($B$11+$C$11+$F$11)</f>
        <v>0</v>
      </c>
      <c r="DM644">
        <v>5.36</v>
      </c>
      <c r="DN644">
        <v>0.5</v>
      </c>
      <c r="DO644" t="s">
        <v>440</v>
      </c>
      <c r="DP644">
        <v>2</v>
      </c>
      <c r="DQ644" t="b">
        <v>1</v>
      </c>
      <c r="DR644">
        <v>1758659072.5</v>
      </c>
      <c r="DS644">
        <v>769.4951111111111</v>
      </c>
      <c r="DT644">
        <v>827.7573333333332</v>
      </c>
      <c r="DU644">
        <v>24.74798888888889</v>
      </c>
      <c r="DV644">
        <v>20.08870740740741</v>
      </c>
      <c r="DW644">
        <v>769.419888888889</v>
      </c>
      <c r="DX644">
        <v>24.58764074074074</v>
      </c>
      <c r="DY644">
        <v>499.9888518518518</v>
      </c>
      <c r="DZ644">
        <v>90.36111481481483</v>
      </c>
      <c r="EA644">
        <v>0.0307897962962963</v>
      </c>
      <c r="EB644">
        <v>31.01278888888889</v>
      </c>
      <c r="EC644">
        <v>29.99528518518518</v>
      </c>
      <c r="ED644">
        <v>999.9000000000001</v>
      </c>
      <c r="EE644">
        <v>0</v>
      </c>
      <c r="EF644">
        <v>0</v>
      </c>
      <c r="EG644">
        <v>9996.415555555555</v>
      </c>
      <c r="EH644">
        <v>0</v>
      </c>
      <c r="EI644">
        <v>11.66916666666667</v>
      </c>
      <c r="EJ644">
        <v>-58.26214814814814</v>
      </c>
      <c r="EK644">
        <v>789.0215555555556</v>
      </c>
      <c r="EL644">
        <v>844.7267407407408</v>
      </c>
      <c r="EM644">
        <v>4.659291481481481</v>
      </c>
      <c r="EN644">
        <v>827.7573333333332</v>
      </c>
      <c r="EO644">
        <v>20.08870740740741</v>
      </c>
      <c r="EP644">
        <v>2.236255925925926</v>
      </c>
      <c r="EQ644">
        <v>1.815237037037037</v>
      </c>
      <c r="ER644">
        <v>19.22444074074074</v>
      </c>
      <c r="ES644">
        <v>15.91861481481482</v>
      </c>
      <c r="ET644">
        <v>2000.00962962963</v>
      </c>
      <c r="EU644">
        <v>0.980001</v>
      </c>
      <c r="EV644">
        <v>0.0199992037037037</v>
      </c>
      <c r="EW644">
        <v>0</v>
      </c>
      <c r="EX644">
        <v>869.1547777777778</v>
      </c>
      <c r="EY644">
        <v>5.00097</v>
      </c>
      <c r="EZ644">
        <v>17456.58148148148</v>
      </c>
      <c r="FA644">
        <v>16707.67777777778</v>
      </c>
      <c r="FB644">
        <v>41.43699999999999</v>
      </c>
      <c r="FC644">
        <v>41.81199999999999</v>
      </c>
      <c r="FD644">
        <v>41.375</v>
      </c>
      <c r="FE644">
        <v>41.39566666666666</v>
      </c>
      <c r="FF644">
        <v>42.06199999999999</v>
      </c>
      <c r="FG644">
        <v>1955.10962962963</v>
      </c>
      <c r="FH644">
        <v>39.9</v>
      </c>
      <c r="FI644">
        <v>0</v>
      </c>
      <c r="FJ644">
        <v>1758659081.4</v>
      </c>
      <c r="FK644">
        <v>0</v>
      </c>
      <c r="FL644">
        <v>869.2248</v>
      </c>
      <c r="FM644">
        <v>18.54676921203917</v>
      </c>
      <c r="FN644">
        <v>371.5615379194325</v>
      </c>
      <c r="FO644">
        <v>17458.628</v>
      </c>
      <c r="FP644">
        <v>15</v>
      </c>
      <c r="FQ644">
        <v>0</v>
      </c>
      <c r="FR644" t="s">
        <v>441</v>
      </c>
      <c r="FS644">
        <v>1747247426.5</v>
      </c>
      <c r="FT644">
        <v>1747247420.5</v>
      </c>
      <c r="FU644">
        <v>0</v>
      </c>
      <c r="FV644">
        <v>1.027</v>
      </c>
      <c r="FW644">
        <v>0.031</v>
      </c>
      <c r="FX644">
        <v>0.02</v>
      </c>
      <c r="FY644">
        <v>0.05</v>
      </c>
      <c r="FZ644">
        <v>420</v>
      </c>
      <c r="GA644">
        <v>16</v>
      </c>
      <c r="GB644">
        <v>0.01</v>
      </c>
      <c r="GC644">
        <v>0.1</v>
      </c>
      <c r="GD644">
        <v>-57.96373658536585</v>
      </c>
      <c r="GE644">
        <v>-5.026931707316947</v>
      </c>
      <c r="GF644">
        <v>0.4978401662185716</v>
      </c>
      <c r="GG644">
        <v>0</v>
      </c>
      <c r="GH644">
        <v>867.986794117647</v>
      </c>
      <c r="GI644">
        <v>19.56722690566751</v>
      </c>
      <c r="GJ644">
        <v>1.932577032623599</v>
      </c>
      <c r="GK644">
        <v>-1</v>
      </c>
      <c r="GL644">
        <v>4.667279268292683</v>
      </c>
      <c r="GM644">
        <v>-0.1410068989546985</v>
      </c>
      <c r="GN644">
        <v>0.02201247765780436</v>
      </c>
      <c r="GO644">
        <v>0</v>
      </c>
      <c r="GP644">
        <v>0</v>
      </c>
      <c r="GQ644">
        <v>2</v>
      </c>
      <c r="GR644" t="s">
        <v>482</v>
      </c>
      <c r="GS644">
        <v>3.13538</v>
      </c>
      <c r="GT644">
        <v>2.691</v>
      </c>
      <c r="GU644">
        <v>0.147479</v>
      </c>
      <c r="GV644">
        <v>0.153111</v>
      </c>
      <c r="GW644">
        <v>0.108194</v>
      </c>
      <c r="GX644">
        <v>0.0926014</v>
      </c>
      <c r="GY644">
        <v>27066.1</v>
      </c>
      <c r="GZ644">
        <v>26943</v>
      </c>
      <c r="HA644">
        <v>29517.8</v>
      </c>
      <c r="HB644">
        <v>29403.9</v>
      </c>
      <c r="HC644">
        <v>34778.1</v>
      </c>
      <c r="HD644">
        <v>35347.8</v>
      </c>
      <c r="HE644">
        <v>41535.1</v>
      </c>
      <c r="HF644">
        <v>41779.3</v>
      </c>
      <c r="HG644">
        <v>1.91938</v>
      </c>
      <c r="HH644">
        <v>1.8608</v>
      </c>
      <c r="HI644">
        <v>0.084579</v>
      </c>
      <c r="HJ644">
        <v>0</v>
      </c>
      <c r="HK644">
        <v>28.6265</v>
      </c>
      <c r="HL644">
        <v>999.9</v>
      </c>
      <c r="HM644">
        <v>51</v>
      </c>
      <c r="HN644">
        <v>31.6</v>
      </c>
      <c r="HO644">
        <v>26.3449</v>
      </c>
      <c r="HP644">
        <v>62.0355</v>
      </c>
      <c r="HQ644">
        <v>25.7452</v>
      </c>
      <c r="HR644">
        <v>1</v>
      </c>
      <c r="HS644">
        <v>0.125943</v>
      </c>
      <c r="HT644">
        <v>-0.866999</v>
      </c>
      <c r="HU644">
        <v>20.3362</v>
      </c>
      <c r="HV644">
        <v>5.21579</v>
      </c>
      <c r="HW644">
        <v>12.0125</v>
      </c>
      <c r="HX644">
        <v>4.9882</v>
      </c>
      <c r="HY644">
        <v>3.28775</v>
      </c>
      <c r="HZ644">
        <v>9999</v>
      </c>
      <c r="IA644">
        <v>9999</v>
      </c>
      <c r="IB644">
        <v>9999</v>
      </c>
      <c r="IC644">
        <v>999.9</v>
      </c>
      <c r="ID644">
        <v>1.86764</v>
      </c>
      <c r="IE644">
        <v>1.86672</v>
      </c>
      <c r="IF644">
        <v>1.86602</v>
      </c>
      <c r="IG644">
        <v>1.86602</v>
      </c>
      <c r="IH644">
        <v>1.86784</v>
      </c>
      <c r="II644">
        <v>1.87028</v>
      </c>
      <c r="IJ644">
        <v>1.86901</v>
      </c>
      <c r="IK644">
        <v>1.87043</v>
      </c>
      <c r="IL644">
        <v>0</v>
      </c>
      <c r="IM644">
        <v>0</v>
      </c>
      <c r="IN644">
        <v>0</v>
      </c>
      <c r="IO644">
        <v>0</v>
      </c>
      <c r="IP644" t="s">
        <v>443</v>
      </c>
      <c r="IQ644" t="s">
        <v>444</v>
      </c>
      <c r="IR644" t="s">
        <v>445</v>
      </c>
      <c r="IS644" t="s">
        <v>445</v>
      </c>
      <c r="IT644" t="s">
        <v>445</v>
      </c>
      <c r="IU644" t="s">
        <v>445</v>
      </c>
      <c r="IV644">
        <v>0</v>
      </c>
      <c r="IW644">
        <v>100</v>
      </c>
      <c r="IX644">
        <v>100</v>
      </c>
      <c r="IY644">
        <v>0.063</v>
      </c>
      <c r="IZ644">
        <v>0.1598</v>
      </c>
      <c r="JA644">
        <v>0.1520806729546384</v>
      </c>
      <c r="JB644">
        <v>0.0003178419753343253</v>
      </c>
      <c r="JC644">
        <v>-6.012475575984678E-07</v>
      </c>
      <c r="JD644">
        <v>7.594320938325871E-11</v>
      </c>
      <c r="JE644">
        <v>-0.06537213769188976</v>
      </c>
      <c r="JF644">
        <v>-0.002779077146552394</v>
      </c>
      <c r="JG644">
        <v>0.0007843295920201409</v>
      </c>
      <c r="JH644">
        <v>-1.211717912536145E-05</v>
      </c>
      <c r="JI644">
        <v>4</v>
      </c>
      <c r="JJ644">
        <v>2338</v>
      </c>
      <c r="JK644">
        <v>1</v>
      </c>
      <c r="JL644">
        <v>27</v>
      </c>
      <c r="JM644">
        <v>190194.2</v>
      </c>
      <c r="JN644">
        <v>190194.3</v>
      </c>
      <c r="JO644">
        <v>1.84204</v>
      </c>
      <c r="JP644">
        <v>2.25098</v>
      </c>
      <c r="JQ644">
        <v>1.39771</v>
      </c>
      <c r="JR644">
        <v>2.34985</v>
      </c>
      <c r="JS644">
        <v>1.49536</v>
      </c>
      <c r="JT644">
        <v>2.65747</v>
      </c>
      <c r="JU644">
        <v>36.9556</v>
      </c>
      <c r="JV644">
        <v>24.0612</v>
      </c>
      <c r="JW644">
        <v>18</v>
      </c>
      <c r="JX644">
        <v>491.863</v>
      </c>
      <c r="JY644">
        <v>444.839</v>
      </c>
      <c r="JZ644">
        <v>29.7769</v>
      </c>
      <c r="KA644">
        <v>29.2712</v>
      </c>
      <c r="KB644">
        <v>29.9998</v>
      </c>
      <c r="KC644">
        <v>29.1532</v>
      </c>
      <c r="KD644">
        <v>29.0859</v>
      </c>
      <c r="KE644">
        <v>36.9826</v>
      </c>
      <c r="KF644">
        <v>28.7797</v>
      </c>
      <c r="KG644">
        <v>61.6224</v>
      </c>
      <c r="KH644">
        <v>29.7833</v>
      </c>
      <c r="KI644">
        <v>874.9589999999999</v>
      </c>
      <c r="KJ644">
        <v>20.2591</v>
      </c>
      <c r="KK644">
        <v>100.88</v>
      </c>
      <c r="KL644">
        <v>100.46</v>
      </c>
    </row>
    <row r="645" spans="1:298">
      <c r="A645">
        <v>629</v>
      </c>
      <c r="B645">
        <v>1758659085</v>
      </c>
      <c r="C645">
        <v>17459</v>
      </c>
      <c r="D645" t="s">
        <v>1707</v>
      </c>
      <c r="E645" t="s">
        <v>1708</v>
      </c>
      <c r="F645">
        <v>5</v>
      </c>
      <c r="G645" t="s">
        <v>1412</v>
      </c>
      <c r="H645" t="s">
        <v>437</v>
      </c>
      <c r="I645" t="s">
        <v>438</v>
      </c>
      <c r="J645">
        <v>1758659077.214286</v>
      </c>
      <c r="K645">
        <f>(L645)/1000</f>
        <v>0</v>
      </c>
      <c r="L645">
        <f>IF(DQ645, AO645, AI645)</f>
        <v>0</v>
      </c>
      <c r="M645">
        <f>IF(DQ645, AJ645, AH645)</f>
        <v>0</v>
      </c>
      <c r="N645">
        <f>DS645 - IF(AV645&gt;1, M645*DM645*100.0/(AX645), 0)</f>
        <v>0</v>
      </c>
      <c r="O645">
        <f>((U645-K645/2)*N645-M645)/(U645+K645/2)</f>
        <v>0</v>
      </c>
      <c r="P645">
        <f>O645*(DZ645+EA645)/1000.0</f>
        <v>0</v>
      </c>
      <c r="Q645">
        <f>(DS645 - IF(AV645&gt;1, M645*DM645*100.0/(AX645), 0))*(DZ645+EA645)/1000.0</f>
        <v>0</v>
      </c>
      <c r="R645">
        <f>2.0/((1/T645-1/S645)+SIGN(T645)*SQRT((1/T645-1/S645)*(1/T645-1/S645) + 4*DN645/((DN645+1)*(DN645+1))*(2*1/T645*1/S645-1/S645*1/S645)))</f>
        <v>0</v>
      </c>
      <c r="S645">
        <f>IF(LEFT(DO645,1)&lt;&gt;"0",IF(LEFT(DO645,1)="1",3.0,DP645),$D$5+$E$5*(EG645*DZ645/($K$5*1000))+$F$5*(EG645*DZ645/($K$5*1000))*MAX(MIN(DM645,$J$5),$I$5)*MAX(MIN(DM645,$J$5),$I$5)+$G$5*MAX(MIN(DM645,$J$5),$I$5)*(EG645*DZ645/($K$5*1000))+$H$5*(EG645*DZ645/($K$5*1000))*(EG645*DZ645/($K$5*1000)))</f>
        <v>0</v>
      </c>
      <c r="T645">
        <f>K645*(1000-(1000*0.61365*exp(17.502*X645/(240.97+X645))/(DZ645+EA645)+DU645)/2)/(1000*0.61365*exp(17.502*X645/(240.97+X645))/(DZ645+EA645)-DU645)</f>
        <v>0</v>
      </c>
      <c r="U645">
        <f>1/((DN645+1)/(R645/1.6)+1/(S645/1.37)) + DN645/((DN645+1)/(R645/1.6) + DN645/(S645/1.37))</f>
        <v>0</v>
      </c>
      <c r="V645">
        <f>(DI645*DL645)</f>
        <v>0</v>
      </c>
      <c r="W645">
        <f>(EB645+(V645+2*0.95*5.67E-8*(((EB645+$B$7)+273)^4-(EB645+273)^4)-44100*K645)/(1.84*29.3*S645+8*0.95*5.67E-8*(EB645+273)^3))</f>
        <v>0</v>
      </c>
      <c r="X645">
        <f>($C$7*EC645+$D$7*ED645+$E$7*W645)</f>
        <v>0</v>
      </c>
      <c r="Y645">
        <f>0.61365*exp(17.502*X645/(240.97+X645))</f>
        <v>0</v>
      </c>
      <c r="Z645">
        <f>(AA645/AB645*100)</f>
        <v>0</v>
      </c>
      <c r="AA645">
        <f>DU645*(DZ645+EA645)/1000</f>
        <v>0</v>
      </c>
      <c r="AB645">
        <f>0.61365*exp(17.502*EB645/(240.97+EB645))</f>
        <v>0</v>
      </c>
      <c r="AC645">
        <f>(Y645-DU645*(DZ645+EA645)/1000)</f>
        <v>0</v>
      </c>
      <c r="AD645">
        <f>(-K645*44100)</f>
        <v>0</v>
      </c>
      <c r="AE645">
        <f>2*29.3*S645*0.92*(EB645-X645)</f>
        <v>0</v>
      </c>
      <c r="AF645">
        <f>2*0.95*5.67E-8*(((EB645+$B$7)+273)^4-(X645+273)^4)</f>
        <v>0</v>
      </c>
      <c r="AG645">
        <f>V645+AF645+AD645+AE645</f>
        <v>0</v>
      </c>
      <c r="AH645">
        <f>DY645*AV645*(DT645-DS645*(1000-AV645*DV645)/(1000-AV645*DU645))/(100*DM645)</f>
        <v>0</v>
      </c>
      <c r="AI645">
        <f>1000*DY645*AV645*(DU645-DV645)/(100*DM645*(1000-AV645*DU645))</f>
        <v>0</v>
      </c>
      <c r="AJ645">
        <f>(AK645 - AL645 - DZ645*1E3/(8.314*(EB645+273.15)) * AN645/DY645 * AM645) * DY645/(100*DM645) * (1000 - DV645)/1000</f>
        <v>0</v>
      </c>
      <c r="AK645">
        <v>876.9461241984584</v>
      </c>
      <c r="AL645">
        <v>829.3567151515155</v>
      </c>
      <c r="AM645">
        <v>3.35592283204613</v>
      </c>
      <c r="AN645">
        <v>64.96119101993769</v>
      </c>
      <c r="AO645">
        <f>(AQ645 - AP645 + DZ645*1E3/(8.314*(EB645+273.15)) * AS645/DY645 * AR645) * DY645/(100*DM645) * 1000/(1000 - AQ645)</f>
        <v>0</v>
      </c>
      <c r="AP645">
        <v>20.19634917428334</v>
      </c>
      <c r="AQ645">
        <v>24.71182121212121</v>
      </c>
      <c r="AR645">
        <v>0.0003354242624107113</v>
      </c>
      <c r="AS645">
        <v>107.1200567102836</v>
      </c>
      <c r="AT645">
        <v>0</v>
      </c>
      <c r="AU645">
        <v>0</v>
      </c>
      <c r="AV645">
        <f>IF(AT645*$H$13&gt;=AX645,1.0,(AX645/(AX645-AT645*$H$13)))</f>
        <v>0</v>
      </c>
      <c r="AW645">
        <f>(AV645-1)*100</f>
        <v>0</v>
      </c>
      <c r="AX645">
        <f>MAX(0,($B$13+$C$13*EG645)/(1+$D$13*EG645)*DZ645/(EB645+273)*$E$13)</f>
        <v>0</v>
      </c>
      <c r="AY645" t="s">
        <v>439</v>
      </c>
      <c r="AZ645" t="s">
        <v>439</v>
      </c>
      <c r="BA645">
        <v>0</v>
      </c>
      <c r="BB645">
        <v>0</v>
      </c>
      <c r="BC645">
        <f>1-BA645/BB645</f>
        <v>0</v>
      </c>
      <c r="BD645">
        <v>0</v>
      </c>
      <c r="BE645" t="s">
        <v>439</v>
      </c>
      <c r="BF645" t="s">
        <v>439</v>
      </c>
      <c r="BG645">
        <v>0</v>
      </c>
      <c r="BH645">
        <v>0</v>
      </c>
      <c r="BI645">
        <f>1-BG645/BH645</f>
        <v>0</v>
      </c>
      <c r="BJ645">
        <v>0.5</v>
      </c>
      <c r="BK645">
        <f>DJ645</f>
        <v>0</v>
      </c>
      <c r="BL645">
        <f>M645</f>
        <v>0</v>
      </c>
      <c r="BM645">
        <f>BI645*BJ645*BK645</f>
        <v>0</v>
      </c>
      <c r="BN645">
        <f>(BL645-BD645)/BK645</f>
        <v>0</v>
      </c>
      <c r="BO645">
        <f>(BB645-BH645)/BH645</f>
        <v>0</v>
      </c>
      <c r="BP645">
        <f>BA645/(BC645+BA645/BH645)</f>
        <v>0</v>
      </c>
      <c r="BQ645" t="s">
        <v>439</v>
      </c>
      <c r="BR645">
        <v>0</v>
      </c>
      <c r="BS645">
        <f>IF(BR645&lt;&gt;0, BR645, BP645)</f>
        <v>0</v>
      </c>
      <c r="BT645">
        <f>1-BS645/BH645</f>
        <v>0</v>
      </c>
      <c r="BU645">
        <f>(BH645-BG645)/(BH645-BS645)</f>
        <v>0</v>
      </c>
      <c r="BV645">
        <f>(BB645-BH645)/(BB645-BS645)</f>
        <v>0</v>
      </c>
      <c r="BW645">
        <f>(BH645-BG645)/(BH645-BA645)</f>
        <v>0</v>
      </c>
      <c r="BX645">
        <f>(BB645-BH645)/(BB645-BA645)</f>
        <v>0</v>
      </c>
      <c r="BY645">
        <f>(BU645*BS645/BG645)</f>
        <v>0</v>
      </c>
      <c r="BZ645">
        <f>(1-BY645)</f>
        <v>0</v>
      </c>
      <c r="DI645">
        <f>$B$11*EH645+$C$11*EI645+$F$11*ET645*(1-EW645)</f>
        <v>0</v>
      </c>
      <c r="DJ645">
        <f>DI645*DK645</f>
        <v>0</v>
      </c>
      <c r="DK645">
        <f>($B$11*$D$9+$C$11*$D$9+$F$11*((FG645+EY645)/MAX(FG645+EY645+FH645, 0.1)*$I$9+FH645/MAX(FG645+EY645+FH645, 0.1)*$J$9))/($B$11+$C$11+$F$11)</f>
        <v>0</v>
      </c>
      <c r="DL645">
        <f>($B$11*$K$9+$C$11*$K$9+$F$11*((FG645+EY645)/MAX(FG645+EY645+FH645, 0.1)*$P$9+FH645/MAX(FG645+EY645+FH645, 0.1)*$Q$9))/($B$11+$C$11+$F$11)</f>
        <v>0</v>
      </c>
      <c r="DM645">
        <v>5.36</v>
      </c>
      <c r="DN645">
        <v>0.5</v>
      </c>
      <c r="DO645" t="s">
        <v>440</v>
      </c>
      <c r="DP645">
        <v>2</v>
      </c>
      <c r="DQ645" t="b">
        <v>1</v>
      </c>
      <c r="DR645">
        <v>1758659077.214286</v>
      </c>
      <c r="DS645">
        <v>784.9633214285714</v>
      </c>
      <c r="DT645">
        <v>843.5210714285713</v>
      </c>
      <c r="DU645">
        <v>24.728</v>
      </c>
      <c r="DV645">
        <v>20.11646071428571</v>
      </c>
      <c r="DW645">
        <v>784.8955357142856</v>
      </c>
      <c r="DX645">
        <v>24.567925</v>
      </c>
      <c r="DY645">
        <v>499.9977499999999</v>
      </c>
      <c r="DZ645">
        <v>90.36245357142859</v>
      </c>
      <c r="EA645">
        <v>0.03082551428571429</v>
      </c>
      <c r="EB645">
        <v>31.01221071428571</v>
      </c>
      <c r="EC645">
        <v>30.00343214285714</v>
      </c>
      <c r="ED645">
        <v>999.9000000000002</v>
      </c>
      <c r="EE645">
        <v>0</v>
      </c>
      <c r="EF645">
        <v>0</v>
      </c>
      <c r="EG645">
        <v>9995.761785714287</v>
      </c>
      <c r="EH645">
        <v>0</v>
      </c>
      <c r="EI645">
        <v>11.67015</v>
      </c>
      <c r="EJ645">
        <v>-58.55768571428571</v>
      </c>
      <c r="EK645">
        <v>804.8658214285714</v>
      </c>
      <c r="EL645">
        <v>860.8388571428571</v>
      </c>
      <c r="EM645">
        <v>4.611548928571429</v>
      </c>
      <c r="EN645">
        <v>843.5210714285713</v>
      </c>
      <c r="EO645">
        <v>20.11646071428571</v>
      </c>
      <c r="EP645">
        <v>2.2344825</v>
      </c>
      <c r="EQ645">
        <v>1.817771785714286</v>
      </c>
      <c r="ER645">
        <v>19.21170357142858</v>
      </c>
      <c r="ES645">
        <v>15.9404</v>
      </c>
      <c r="ET645">
        <v>1999.996071428571</v>
      </c>
      <c r="EU645">
        <v>0.9800008571428572</v>
      </c>
      <c r="EV645">
        <v>0.01999935</v>
      </c>
      <c r="EW645">
        <v>0</v>
      </c>
      <c r="EX645">
        <v>870.6209285714284</v>
      </c>
      <c r="EY645">
        <v>5.00097</v>
      </c>
      <c r="EZ645">
        <v>17484.82142857143</v>
      </c>
      <c r="FA645">
        <v>16707.56785714286</v>
      </c>
      <c r="FB645">
        <v>41.43699999999999</v>
      </c>
      <c r="FC645">
        <v>41.81199999999999</v>
      </c>
      <c r="FD645">
        <v>41.375</v>
      </c>
      <c r="FE645">
        <v>41.39271428571429</v>
      </c>
      <c r="FF645">
        <v>42.06199999999999</v>
      </c>
      <c r="FG645">
        <v>1955.096071428571</v>
      </c>
      <c r="FH645">
        <v>39.9</v>
      </c>
      <c r="FI645">
        <v>0</v>
      </c>
      <c r="FJ645">
        <v>1758659086.2</v>
      </c>
      <c r="FK645">
        <v>0</v>
      </c>
      <c r="FL645">
        <v>870.69192</v>
      </c>
      <c r="FM645">
        <v>17.13776923867437</v>
      </c>
      <c r="FN645">
        <v>345.3769232034406</v>
      </c>
      <c r="FO645">
        <v>17487.324</v>
      </c>
      <c r="FP645">
        <v>15</v>
      </c>
      <c r="FQ645">
        <v>0</v>
      </c>
      <c r="FR645" t="s">
        <v>441</v>
      </c>
      <c r="FS645">
        <v>1747247426.5</v>
      </c>
      <c r="FT645">
        <v>1747247420.5</v>
      </c>
      <c r="FU645">
        <v>0</v>
      </c>
      <c r="FV645">
        <v>1.027</v>
      </c>
      <c r="FW645">
        <v>0.031</v>
      </c>
      <c r="FX645">
        <v>0.02</v>
      </c>
      <c r="FY645">
        <v>0.05</v>
      </c>
      <c r="FZ645">
        <v>420</v>
      </c>
      <c r="GA645">
        <v>16</v>
      </c>
      <c r="GB645">
        <v>0.01</v>
      </c>
      <c r="GC645">
        <v>0.1</v>
      </c>
      <c r="GD645">
        <v>-58.33084390243903</v>
      </c>
      <c r="GE645">
        <v>-3.984533101045331</v>
      </c>
      <c r="GF645">
        <v>0.3988445739509783</v>
      </c>
      <c r="GG645">
        <v>0</v>
      </c>
      <c r="GH645">
        <v>869.6747647058824</v>
      </c>
      <c r="GI645">
        <v>18.2673491374751</v>
      </c>
      <c r="GJ645">
        <v>1.805049601059138</v>
      </c>
      <c r="GK645">
        <v>-1</v>
      </c>
      <c r="GL645">
        <v>4.633101219512195</v>
      </c>
      <c r="GM645">
        <v>-0.5098590940766625</v>
      </c>
      <c r="GN645">
        <v>0.06009595636715938</v>
      </c>
      <c r="GO645">
        <v>0</v>
      </c>
      <c r="GP645">
        <v>0</v>
      </c>
      <c r="GQ645">
        <v>2</v>
      </c>
      <c r="GR645" t="s">
        <v>482</v>
      </c>
      <c r="GS645">
        <v>3.1356</v>
      </c>
      <c r="GT645">
        <v>2.69111</v>
      </c>
      <c r="GU645">
        <v>0.149507</v>
      </c>
      <c r="GV645">
        <v>0.155075</v>
      </c>
      <c r="GW645">
        <v>0.108216</v>
      </c>
      <c r="GX645">
        <v>0.09301039999999999</v>
      </c>
      <c r="GY645">
        <v>27002.5</v>
      </c>
      <c r="GZ645">
        <v>26880.2</v>
      </c>
      <c r="HA645">
        <v>29518.7</v>
      </c>
      <c r="HB645">
        <v>29403.5</v>
      </c>
      <c r="HC645">
        <v>34778.3</v>
      </c>
      <c r="HD645">
        <v>35331.2</v>
      </c>
      <c r="HE645">
        <v>41536.3</v>
      </c>
      <c r="HF645">
        <v>41778.6</v>
      </c>
      <c r="HG645">
        <v>1.91973</v>
      </c>
      <c r="HH645">
        <v>1.86143</v>
      </c>
      <c r="HI645">
        <v>0.0864156</v>
      </c>
      <c r="HJ645">
        <v>0</v>
      </c>
      <c r="HK645">
        <v>28.6272</v>
      </c>
      <c r="HL645">
        <v>999.9</v>
      </c>
      <c r="HM645">
        <v>51</v>
      </c>
      <c r="HN645">
        <v>31.6</v>
      </c>
      <c r="HO645">
        <v>26.3463</v>
      </c>
      <c r="HP645">
        <v>61.9855</v>
      </c>
      <c r="HQ645">
        <v>25.7412</v>
      </c>
      <c r="HR645">
        <v>1</v>
      </c>
      <c r="HS645">
        <v>0.125612</v>
      </c>
      <c r="HT645">
        <v>-0.8724730000000001</v>
      </c>
      <c r="HU645">
        <v>20.3364</v>
      </c>
      <c r="HV645">
        <v>5.21594</v>
      </c>
      <c r="HW645">
        <v>12.0131</v>
      </c>
      <c r="HX645">
        <v>4.98795</v>
      </c>
      <c r="HY645">
        <v>3.28788</v>
      </c>
      <c r="HZ645">
        <v>9999</v>
      </c>
      <c r="IA645">
        <v>9999</v>
      </c>
      <c r="IB645">
        <v>9999</v>
      </c>
      <c r="IC645">
        <v>999.9</v>
      </c>
      <c r="ID645">
        <v>1.86764</v>
      </c>
      <c r="IE645">
        <v>1.86672</v>
      </c>
      <c r="IF645">
        <v>1.86603</v>
      </c>
      <c r="IG645">
        <v>1.866</v>
      </c>
      <c r="IH645">
        <v>1.86784</v>
      </c>
      <c r="II645">
        <v>1.87029</v>
      </c>
      <c r="IJ645">
        <v>1.86899</v>
      </c>
      <c r="IK645">
        <v>1.87042</v>
      </c>
      <c r="IL645">
        <v>0</v>
      </c>
      <c r="IM645">
        <v>0</v>
      </c>
      <c r="IN645">
        <v>0</v>
      </c>
      <c r="IO645">
        <v>0</v>
      </c>
      <c r="IP645" t="s">
        <v>443</v>
      </c>
      <c r="IQ645" t="s">
        <v>444</v>
      </c>
      <c r="IR645" t="s">
        <v>445</v>
      </c>
      <c r="IS645" t="s">
        <v>445</v>
      </c>
      <c r="IT645" t="s">
        <v>445</v>
      </c>
      <c r="IU645" t="s">
        <v>445</v>
      </c>
      <c r="IV645">
        <v>0</v>
      </c>
      <c r="IW645">
        <v>100</v>
      </c>
      <c r="IX645">
        <v>100</v>
      </c>
      <c r="IY645">
        <v>0.055</v>
      </c>
      <c r="IZ645">
        <v>0.1599</v>
      </c>
      <c r="JA645">
        <v>0.1520806729546384</v>
      </c>
      <c r="JB645">
        <v>0.0003178419753343253</v>
      </c>
      <c r="JC645">
        <v>-6.012475575984678E-07</v>
      </c>
      <c r="JD645">
        <v>7.594320938325871E-11</v>
      </c>
      <c r="JE645">
        <v>-0.06537213769188976</v>
      </c>
      <c r="JF645">
        <v>-0.002779077146552394</v>
      </c>
      <c r="JG645">
        <v>0.0007843295920201409</v>
      </c>
      <c r="JH645">
        <v>-1.211717912536145E-05</v>
      </c>
      <c r="JI645">
        <v>4</v>
      </c>
      <c r="JJ645">
        <v>2338</v>
      </c>
      <c r="JK645">
        <v>1</v>
      </c>
      <c r="JL645">
        <v>27</v>
      </c>
      <c r="JM645">
        <v>190194.3</v>
      </c>
      <c r="JN645">
        <v>190194.4</v>
      </c>
      <c r="JO645">
        <v>1.87256</v>
      </c>
      <c r="JP645">
        <v>2.24976</v>
      </c>
      <c r="JQ645">
        <v>1.39648</v>
      </c>
      <c r="JR645">
        <v>2.34741</v>
      </c>
      <c r="JS645">
        <v>1.49536</v>
      </c>
      <c r="JT645">
        <v>2.62451</v>
      </c>
      <c r="JU645">
        <v>36.9794</v>
      </c>
      <c r="JV645">
        <v>24.07</v>
      </c>
      <c r="JW645">
        <v>18</v>
      </c>
      <c r="JX645">
        <v>492.061</v>
      </c>
      <c r="JY645">
        <v>445.208</v>
      </c>
      <c r="JZ645">
        <v>29.7814</v>
      </c>
      <c r="KA645">
        <v>29.2681</v>
      </c>
      <c r="KB645">
        <v>29.9999</v>
      </c>
      <c r="KC645">
        <v>29.1501</v>
      </c>
      <c r="KD645">
        <v>29.0834</v>
      </c>
      <c r="KE645">
        <v>37.5344</v>
      </c>
      <c r="KF645">
        <v>28.7797</v>
      </c>
      <c r="KG645">
        <v>61.6224</v>
      </c>
      <c r="KH645">
        <v>29.7797</v>
      </c>
      <c r="KI645">
        <v>888.316</v>
      </c>
      <c r="KJ645">
        <v>20.2866</v>
      </c>
      <c r="KK645">
        <v>100.883</v>
      </c>
      <c r="KL645">
        <v>100.459</v>
      </c>
    </row>
    <row r="646" spans="1:298">
      <c r="A646">
        <v>630</v>
      </c>
      <c r="B646">
        <v>1758659089.5</v>
      </c>
      <c r="C646">
        <v>17463.5</v>
      </c>
      <c r="D646" t="s">
        <v>1709</v>
      </c>
      <c r="E646" t="s">
        <v>1710</v>
      </c>
      <c r="F646">
        <v>5</v>
      </c>
      <c r="G646" t="s">
        <v>1412</v>
      </c>
      <c r="H646" t="s">
        <v>437</v>
      </c>
      <c r="I646" t="s">
        <v>438</v>
      </c>
      <c r="J646">
        <v>1758659081.660714</v>
      </c>
      <c r="K646">
        <f>(L646)/1000</f>
        <v>0</v>
      </c>
      <c r="L646">
        <f>IF(DQ646, AO646, AI646)</f>
        <v>0</v>
      </c>
      <c r="M646">
        <f>IF(DQ646, AJ646, AH646)</f>
        <v>0</v>
      </c>
      <c r="N646">
        <f>DS646 - IF(AV646&gt;1, M646*DM646*100.0/(AX646), 0)</f>
        <v>0</v>
      </c>
      <c r="O646">
        <f>((U646-K646/2)*N646-M646)/(U646+K646/2)</f>
        <v>0</v>
      </c>
      <c r="P646">
        <f>O646*(DZ646+EA646)/1000.0</f>
        <v>0</v>
      </c>
      <c r="Q646">
        <f>(DS646 - IF(AV646&gt;1, M646*DM646*100.0/(AX646), 0))*(DZ646+EA646)/1000.0</f>
        <v>0</v>
      </c>
      <c r="R646">
        <f>2.0/((1/T646-1/S646)+SIGN(T646)*SQRT((1/T646-1/S646)*(1/T646-1/S646) + 4*DN646/((DN646+1)*(DN646+1))*(2*1/T646*1/S646-1/S646*1/S646)))</f>
        <v>0</v>
      </c>
      <c r="S646">
        <f>IF(LEFT(DO646,1)&lt;&gt;"0",IF(LEFT(DO646,1)="1",3.0,DP646),$D$5+$E$5*(EG646*DZ646/($K$5*1000))+$F$5*(EG646*DZ646/($K$5*1000))*MAX(MIN(DM646,$J$5),$I$5)*MAX(MIN(DM646,$J$5),$I$5)+$G$5*MAX(MIN(DM646,$J$5),$I$5)*(EG646*DZ646/($K$5*1000))+$H$5*(EG646*DZ646/($K$5*1000))*(EG646*DZ646/($K$5*1000)))</f>
        <v>0</v>
      </c>
      <c r="T646">
        <f>K646*(1000-(1000*0.61365*exp(17.502*X646/(240.97+X646))/(DZ646+EA646)+DU646)/2)/(1000*0.61365*exp(17.502*X646/(240.97+X646))/(DZ646+EA646)-DU646)</f>
        <v>0</v>
      </c>
      <c r="U646">
        <f>1/((DN646+1)/(R646/1.6)+1/(S646/1.37)) + DN646/((DN646+1)/(R646/1.6) + DN646/(S646/1.37))</f>
        <v>0</v>
      </c>
      <c r="V646">
        <f>(DI646*DL646)</f>
        <v>0</v>
      </c>
      <c r="W646">
        <f>(EB646+(V646+2*0.95*5.67E-8*(((EB646+$B$7)+273)^4-(EB646+273)^4)-44100*K646)/(1.84*29.3*S646+8*0.95*5.67E-8*(EB646+273)^3))</f>
        <v>0</v>
      </c>
      <c r="X646">
        <f>($C$7*EC646+$D$7*ED646+$E$7*W646)</f>
        <v>0</v>
      </c>
      <c r="Y646">
        <f>0.61365*exp(17.502*X646/(240.97+X646))</f>
        <v>0</v>
      </c>
      <c r="Z646">
        <f>(AA646/AB646*100)</f>
        <v>0</v>
      </c>
      <c r="AA646">
        <f>DU646*(DZ646+EA646)/1000</f>
        <v>0</v>
      </c>
      <c r="AB646">
        <f>0.61365*exp(17.502*EB646/(240.97+EB646))</f>
        <v>0</v>
      </c>
      <c r="AC646">
        <f>(Y646-DU646*(DZ646+EA646)/1000)</f>
        <v>0</v>
      </c>
      <c r="AD646">
        <f>(-K646*44100)</f>
        <v>0</v>
      </c>
      <c r="AE646">
        <f>2*29.3*S646*0.92*(EB646-X646)</f>
        <v>0</v>
      </c>
      <c r="AF646">
        <f>2*0.95*5.67E-8*(((EB646+$B$7)+273)^4-(X646+273)^4)</f>
        <v>0</v>
      </c>
      <c r="AG646">
        <f>V646+AF646+AD646+AE646</f>
        <v>0</v>
      </c>
      <c r="AH646">
        <f>DY646*AV646*(DT646-DS646*(1000-AV646*DV646)/(1000-AV646*DU646))/(100*DM646)</f>
        <v>0</v>
      </c>
      <c r="AI646">
        <f>1000*DY646*AV646*(DU646-DV646)/(100*DM646*(1000-AV646*DU646))</f>
        <v>0</v>
      </c>
      <c r="AJ646">
        <f>(AK646 - AL646 - DZ646*1E3/(8.314*(EB646+273.15)) * AN646/DY646 * AM646) * DY646/(100*DM646) * (1000 - DV646)/1000</f>
        <v>0</v>
      </c>
      <c r="AK646">
        <v>892.3620705804137</v>
      </c>
      <c r="AL646">
        <v>844.4651393939388</v>
      </c>
      <c r="AM646">
        <v>3.355707044983746</v>
      </c>
      <c r="AN646">
        <v>64.96119101993769</v>
      </c>
      <c r="AO646">
        <f>(AQ646 - AP646 + DZ646*1E3/(8.314*(EB646+273.15)) * AS646/DY646 * AR646) * DY646/(100*DM646) * 1000/(1000 - AQ646)</f>
        <v>0</v>
      </c>
      <c r="AP646">
        <v>20.26555441694668</v>
      </c>
      <c r="AQ646">
        <v>24.73679757575757</v>
      </c>
      <c r="AR646">
        <v>0.005377547633236415</v>
      </c>
      <c r="AS646">
        <v>107.1200567102836</v>
      </c>
      <c r="AT646">
        <v>0</v>
      </c>
      <c r="AU646">
        <v>0</v>
      </c>
      <c r="AV646">
        <f>IF(AT646*$H$13&gt;=AX646,1.0,(AX646/(AX646-AT646*$H$13)))</f>
        <v>0</v>
      </c>
      <c r="AW646">
        <f>(AV646-1)*100</f>
        <v>0</v>
      </c>
      <c r="AX646">
        <f>MAX(0,($B$13+$C$13*EG646)/(1+$D$13*EG646)*DZ646/(EB646+273)*$E$13)</f>
        <v>0</v>
      </c>
      <c r="AY646" t="s">
        <v>439</v>
      </c>
      <c r="AZ646" t="s">
        <v>439</v>
      </c>
      <c r="BA646">
        <v>0</v>
      </c>
      <c r="BB646">
        <v>0</v>
      </c>
      <c r="BC646">
        <f>1-BA646/BB646</f>
        <v>0</v>
      </c>
      <c r="BD646">
        <v>0</v>
      </c>
      <c r="BE646" t="s">
        <v>439</v>
      </c>
      <c r="BF646" t="s">
        <v>439</v>
      </c>
      <c r="BG646">
        <v>0</v>
      </c>
      <c r="BH646">
        <v>0</v>
      </c>
      <c r="BI646">
        <f>1-BG646/BH646</f>
        <v>0</v>
      </c>
      <c r="BJ646">
        <v>0.5</v>
      </c>
      <c r="BK646">
        <f>DJ646</f>
        <v>0</v>
      </c>
      <c r="BL646">
        <f>M646</f>
        <v>0</v>
      </c>
      <c r="BM646">
        <f>BI646*BJ646*BK646</f>
        <v>0</v>
      </c>
      <c r="BN646">
        <f>(BL646-BD646)/BK646</f>
        <v>0</v>
      </c>
      <c r="BO646">
        <f>(BB646-BH646)/BH646</f>
        <v>0</v>
      </c>
      <c r="BP646">
        <f>BA646/(BC646+BA646/BH646)</f>
        <v>0</v>
      </c>
      <c r="BQ646" t="s">
        <v>439</v>
      </c>
      <c r="BR646">
        <v>0</v>
      </c>
      <c r="BS646">
        <f>IF(BR646&lt;&gt;0, BR646, BP646)</f>
        <v>0</v>
      </c>
      <c r="BT646">
        <f>1-BS646/BH646</f>
        <v>0</v>
      </c>
      <c r="BU646">
        <f>(BH646-BG646)/(BH646-BS646)</f>
        <v>0</v>
      </c>
      <c r="BV646">
        <f>(BB646-BH646)/(BB646-BS646)</f>
        <v>0</v>
      </c>
      <c r="BW646">
        <f>(BH646-BG646)/(BH646-BA646)</f>
        <v>0</v>
      </c>
      <c r="BX646">
        <f>(BB646-BH646)/(BB646-BA646)</f>
        <v>0</v>
      </c>
      <c r="BY646">
        <f>(BU646*BS646/BG646)</f>
        <v>0</v>
      </c>
      <c r="BZ646">
        <f>(1-BY646)</f>
        <v>0</v>
      </c>
      <c r="DI646">
        <f>$B$11*EH646+$C$11*EI646+$F$11*ET646*(1-EW646)</f>
        <v>0</v>
      </c>
      <c r="DJ646">
        <f>DI646*DK646</f>
        <v>0</v>
      </c>
      <c r="DK646">
        <f>($B$11*$D$9+$C$11*$D$9+$F$11*((FG646+EY646)/MAX(FG646+EY646+FH646, 0.1)*$I$9+FH646/MAX(FG646+EY646+FH646, 0.1)*$J$9))/($B$11+$C$11+$F$11)</f>
        <v>0</v>
      </c>
      <c r="DL646">
        <f>($B$11*$K$9+$C$11*$K$9+$F$11*((FG646+EY646)/MAX(FG646+EY646+FH646, 0.1)*$P$9+FH646/MAX(FG646+EY646+FH646, 0.1)*$Q$9))/($B$11+$C$11+$F$11)</f>
        <v>0</v>
      </c>
      <c r="DM646">
        <v>5.36</v>
      </c>
      <c r="DN646">
        <v>0.5</v>
      </c>
      <c r="DO646" t="s">
        <v>440</v>
      </c>
      <c r="DP646">
        <v>2</v>
      </c>
      <c r="DQ646" t="b">
        <v>1</v>
      </c>
      <c r="DR646">
        <v>1758659081.660714</v>
      </c>
      <c r="DS646">
        <v>799.5472142857143</v>
      </c>
      <c r="DT646">
        <v>858.3831071428569</v>
      </c>
      <c r="DU646">
        <v>24.71989285714286</v>
      </c>
      <c r="DV646">
        <v>20.170575</v>
      </c>
      <c r="DW646">
        <v>799.4866428571428</v>
      </c>
      <c r="DX646">
        <v>24.55993928571428</v>
      </c>
      <c r="DY646">
        <v>500.0138214285714</v>
      </c>
      <c r="DZ646">
        <v>90.36351785714285</v>
      </c>
      <c r="EA646">
        <v>0.03072515</v>
      </c>
      <c r="EB646">
        <v>31.012975</v>
      </c>
      <c r="EC646">
        <v>30.01485</v>
      </c>
      <c r="ED646">
        <v>999.9000000000002</v>
      </c>
      <c r="EE646">
        <v>0</v>
      </c>
      <c r="EF646">
        <v>0</v>
      </c>
      <c r="EG646">
        <v>10001.03678571428</v>
      </c>
      <c r="EH646">
        <v>0</v>
      </c>
      <c r="EI646">
        <v>11.66785</v>
      </c>
      <c r="EJ646">
        <v>-58.835825</v>
      </c>
      <c r="EK646">
        <v>819.8129285714285</v>
      </c>
      <c r="EL646">
        <v>876.0547142857143</v>
      </c>
      <c r="EM646">
        <v>4.549332142857143</v>
      </c>
      <c r="EN646">
        <v>858.3831071428569</v>
      </c>
      <c r="EO646">
        <v>20.170575</v>
      </c>
      <c r="EP646">
        <v>2.233775714285714</v>
      </c>
      <c r="EQ646">
        <v>1.822682857142857</v>
      </c>
      <c r="ER646">
        <v>19.20664285714286</v>
      </c>
      <c r="ES646">
        <v>15.98258928571428</v>
      </c>
      <c r="ET646">
        <v>1999.976428571428</v>
      </c>
      <c r="EU646">
        <v>0.9800006428571429</v>
      </c>
      <c r="EV646">
        <v>0.01999955714285714</v>
      </c>
      <c r="EW646">
        <v>0</v>
      </c>
      <c r="EX646">
        <v>871.8856785714286</v>
      </c>
      <c r="EY646">
        <v>5.00097</v>
      </c>
      <c r="EZ646">
        <v>17509.85357142857</v>
      </c>
      <c r="FA646">
        <v>16707.39642857143</v>
      </c>
      <c r="FB646">
        <v>41.43699999999999</v>
      </c>
      <c r="FC646">
        <v>41.81199999999999</v>
      </c>
      <c r="FD646">
        <v>41.375</v>
      </c>
      <c r="FE646">
        <v>41.39492857142857</v>
      </c>
      <c r="FF646">
        <v>42.0597857142857</v>
      </c>
      <c r="FG646">
        <v>1955.076428571428</v>
      </c>
      <c r="FH646">
        <v>39.9</v>
      </c>
      <c r="FI646">
        <v>0</v>
      </c>
      <c r="FJ646">
        <v>1758659091</v>
      </c>
      <c r="FK646">
        <v>0</v>
      </c>
      <c r="FL646">
        <v>872.0506000000001</v>
      </c>
      <c r="FM646">
        <v>16.25207690565061</v>
      </c>
      <c r="FN646">
        <v>323.9769225890462</v>
      </c>
      <c r="FO646">
        <v>17513.896</v>
      </c>
      <c r="FP646">
        <v>15</v>
      </c>
      <c r="FQ646">
        <v>0</v>
      </c>
      <c r="FR646" t="s">
        <v>441</v>
      </c>
      <c r="FS646">
        <v>1747247426.5</v>
      </c>
      <c r="FT646">
        <v>1747247420.5</v>
      </c>
      <c r="FU646">
        <v>0</v>
      </c>
      <c r="FV646">
        <v>1.027</v>
      </c>
      <c r="FW646">
        <v>0.031</v>
      </c>
      <c r="FX646">
        <v>0.02</v>
      </c>
      <c r="FY646">
        <v>0.05</v>
      </c>
      <c r="FZ646">
        <v>420</v>
      </c>
      <c r="GA646">
        <v>16</v>
      </c>
      <c r="GB646">
        <v>0.01</v>
      </c>
      <c r="GC646">
        <v>0.1</v>
      </c>
      <c r="GD646">
        <v>-58.67005365853658</v>
      </c>
      <c r="GE646">
        <v>-3.629149128919835</v>
      </c>
      <c r="GF646">
        <v>0.36365822476308</v>
      </c>
      <c r="GG646">
        <v>0</v>
      </c>
      <c r="GH646">
        <v>871.1099705882353</v>
      </c>
      <c r="GI646">
        <v>17.23760121093624</v>
      </c>
      <c r="GJ646">
        <v>1.703763731294971</v>
      </c>
      <c r="GK646">
        <v>-1</v>
      </c>
      <c r="GL646">
        <v>4.583308048780488</v>
      </c>
      <c r="GM646">
        <v>-0.8586921951219514</v>
      </c>
      <c r="GN646">
        <v>0.08754549335030809</v>
      </c>
      <c r="GO646">
        <v>0</v>
      </c>
      <c r="GP646">
        <v>0</v>
      </c>
      <c r="GQ646">
        <v>2</v>
      </c>
      <c r="GR646" t="s">
        <v>482</v>
      </c>
      <c r="GS646">
        <v>3.13554</v>
      </c>
      <c r="GT646">
        <v>2.6911</v>
      </c>
      <c r="GU646">
        <v>0.151305</v>
      </c>
      <c r="GV646">
        <v>0.156862</v>
      </c>
      <c r="GW646">
        <v>0.108281</v>
      </c>
      <c r="GX646">
        <v>0.0930783</v>
      </c>
      <c r="GY646">
        <v>26945.4</v>
      </c>
      <c r="GZ646">
        <v>26823.3</v>
      </c>
      <c r="HA646">
        <v>29518.7</v>
      </c>
      <c r="HB646">
        <v>29403.5</v>
      </c>
      <c r="HC646">
        <v>34776</v>
      </c>
      <c r="HD646">
        <v>35328.6</v>
      </c>
      <c r="HE646">
        <v>41536.5</v>
      </c>
      <c r="HF646">
        <v>41778.6</v>
      </c>
      <c r="HG646">
        <v>1.91952</v>
      </c>
      <c r="HH646">
        <v>1.86122</v>
      </c>
      <c r="HI646">
        <v>0.0857189</v>
      </c>
      <c r="HJ646">
        <v>0</v>
      </c>
      <c r="HK646">
        <v>28.6289</v>
      </c>
      <c r="HL646">
        <v>999.9</v>
      </c>
      <c r="HM646">
        <v>51</v>
      </c>
      <c r="HN646">
        <v>31.6</v>
      </c>
      <c r="HO646">
        <v>26.3456</v>
      </c>
      <c r="HP646">
        <v>61.9756</v>
      </c>
      <c r="HQ646">
        <v>25.8013</v>
      </c>
      <c r="HR646">
        <v>1</v>
      </c>
      <c r="HS646">
        <v>0.125526</v>
      </c>
      <c r="HT646">
        <v>-0.845452</v>
      </c>
      <c r="HU646">
        <v>20.3366</v>
      </c>
      <c r="HV646">
        <v>5.21474</v>
      </c>
      <c r="HW646">
        <v>12.0129</v>
      </c>
      <c r="HX646">
        <v>4.9879</v>
      </c>
      <c r="HY646">
        <v>3.2876</v>
      </c>
      <c r="HZ646">
        <v>9999</v>
      </c>
      <c r="IA646">
        <v>9999</v>
      </c>
      <c r="IB646">
        <v>9999</v>
      </c>
      <c r="IC646">
        <v>999.9</v>
      </c>
      <c r="ID646">
        <v>1.86767</v>
      </c>
      <c r="IE646">
        <v>1.86674</v>
      </c>
      <c r="IF646">
        <v>1.86604</v>
      </c>
      <c r="IG646">
        <v>1.866</v>
      </c>
      <c r="IH646">
        <v>1.86784</v>
      </c>
      <c r="II646">
        <v>1.87029</v>
      </c>
      <c r="IJ646">
        <v>1.869</v>
      </c>
      <c r="IK646">
        <v>1.87042</v>
      </c>
      <c r="IL646">
        <v>0</v>
      </c>
      <c r="IM646">
        <v>0</v>
      </c>
      <c r="IN646">
        <v>0</v>
      </c>
      <c r="IO646">
        <v>0</v>
      </c>
      <c r="IP646" t="s">
        <v>443</v>
      </c>
      <c r="IQ646" t="s">
        <v>444</v>
      </c>
      <c r="IR646" t="s">
        <v>445</v>
      </c>
      <c r="IS646" t="s">
        <v>445</v>
      </c>
      <c r="IT646" t="s">
        <v>445</v>
      </c>
      <c r="IU646" t="s">
        <v>445</v>
      </c>
      <c r="IV646">
        <v>0</v>
      </c>
      <c r="IW646">
        <v>100</v>
      </c>
      <c r="IX646">
        <v>100</v>
      </c>
      <c r="IY646">
        <v>0.048</v>
      </c>
      <c r="IZ646">
        <v>0.1602</v>
      </c>
      <c r="JA646">
        <v>0.1520806729546384</v>
      </c>
      <c r="JB646">
        <v>0.0003178419753343253</v>
      </c>
      <c r="JC646">
        <v>-6.012475575984678E-07</v>
      </c>
      <c r="JD646">
        <v>7.594320938325871E-11</v>
      </c>
      <c r="JE646">
        <v>-0.06537213769188976</v>
      </c>
      <c r="JF646">
        <v>-0.002779077146552394</v>
      </c>
      <c r="JG646">
        <v>0.0007843295920201409</v>
      </c>
      <c r="JH646">
        <v>-1.211717912536145E-05</v>
      </c>
      <c r="JI646">
        <v>4</v>
      </c>
      <c r="JJ646">
        <v>2338</v>
      </c>
      <c r="JK646">
        <v>1</v>
      </c>
      <c r="JL646">
        <v>27</v>
      </c>
      <c r="JM646">
        <v>190194.4</v>
      </c>
      <c r="JN646">
        <v>190194.5</v>
      </c>
      <c r="JO646">
        <v>1.89697</v>
      </c>
      <c r="JP646">
        <v>2.24854</v>
      </c>
      <c r="JQ646">
        <v>1.39771</v>
      </c>
      <c r="JR646">
        <v>2.34985</v>
      </c>
      <c r="JS646">
        <v>1.49536</v>
      </c>
      <c r="JT646">
        <v>2.68799</v>
      </c>
      <c r="JU646">
        <v>36.9556</v>
      </c>
      <c r="JV646">
        <v>24.07</v>
      </c>
      <c r="JW646">
        <v>18</v>
      </c>
      <c r="JX646">
        <v>491.91</v>
      </c>
      <c r="JY646">
        <v>445.057</v>
      </c>
      <c r="JZ646">
        <v>29.7803</v>
      </c>
      <c r="KA646">
        <v>29.2645</v>
      </c>
      <c r="KB646">
        <v>29.9998</v>
      </c>
      <c r="KC646">
        <v>29.1472</v>
      </c>
      <c r="KD646">
        <v>29.0799</v>
      </c>
      <c r="KE646">
        <v>38.0269</v>
      </c>
      <c r="KF646">
        <v>28.7797</v>
      </c>
      <c r="KG646">
        <v>61.6224</v>
      </c>
      <c r="KH646">
        <v>29.7474</v>
      </c>
      <c r="KI646">
        <v>908.35</v>
      </c>
      <c r="KJ646">
        <v>20.3098</v>
      </c>
      <c r="KK646">
        <v>100.883</v>
      </c>
      <c r="KL646">
        <v>100.459</v>
      </c>
    </row>
    <row r="647" spans="1:298">
      <c r="A647">
        <v>631</v>
      </c>
      <c r="B647">
        <v>1758659095</v>
      </c>
      <c r="C647">
        <v>17469</v>
      </c>
      <c r="D647" t="s">
        <v>1711</v>
      </c>
      <c r="E647" t="s">
        <v>1712</v>
      </c>
      <c r="F647">
        <v>5</v>
      </c>
      <c r="G647" t="s">
        <v>1412</v>
      </c>
      <c r="H647" t="s">
        <v>437</v>
      </c>
      <c r="I647" t="s">
        <v>438</v>
      </c>
      <c r="J647">
        <v>1758659087.232143</v>
      </c>
      <c r="K647">
        <f>(L647)/1000</f>
        <v>0</v>
      </c>
      <c r="L647">
        <f>IF(DQ647, AO647, AI647)</f>
        <v>0</v>
      </c>
      <c r="M647">
        <f>IF(DQ647, AJ647, AH647)</f>
        <v>0</v>
      </c>
      <c r="N647">
        <f>DS647 - IF(AV647&gt;1, M647*DM647*100.0/(AX647), 0)</f>
        <v>0</v>
      </c>
      <c r="O647">
        <f>((U647-K647/2)*N647-M647)/(U647+K647/2)</f>
        <v>0</v>
      </c>
      <c r="P647">
        <f>O647*(DZ647+EA647)/1000.0</f>
        <v>0</v>
      </c>
      <c r="Q647">
        <f>(DS647 - IF(AV647&gt;1, M647*DM647*100.0/(AX647), 0))*(DZ647+EA647)/1000.0</f>
        <v>0</v>
      </c>
      <c r="R647">
        <f>2.0/((1/T647-1/S647)+SIGN(T647)*SQRT((1/T647-1/S647)*(1/T647-1/S647) + 4*DN647/((DN647+1)*(DN647+1))*(2*1/T647*1/S647-1/S647*1/S647)))</f>
        <v>0</v>
      </c>
      <c r="S647">
        <f>IF(LEFT(DO647,1)&lt;&gt;"0",IF(LEFT(DO647,1)="1",3.0,DP647),$D$5+$E$5*(EG647*DZ647/($K$5*1000))+$F$5*(EG647*DZ647/($K$5*1000))*MAX(MIN(DM647,$J$5),$I$5)*MAX(MIN(DM647,$J$5),$I$5)+$G$5*MAX(MIN(DM647,$J$5),$I$5)*(EG647*DZ647/($K$5*1000))+$H$5*(EG647*DZ647/($K$5*1000))*(EG647*DZ647/($K$5*1000)))</f>
        <v>0</v>
      </c>
      <c r="T647">
        <f>K647*(1000-(1000*0.61365*exp(17.502*X647/(240.97+X647))/(DZ647+EA647)+DU647)/2)/(1000*0.61365*exp(17.502*X647/(240.97+X647))/(DZ647+EA647)-DU647)</f>
        <v>0</v>
      </c>
      <c r="U647">
        <f>1/((DN647+1)/(R647/1.6)+1/(S647/1.37)) + DN647/((DN647+1)/(R647/1.6) + DN647/(S647/1.37))</f>
        <v>0</v>
      </c>
      <c r="V647">
        <f>(DI647*DL647)</f>
        <v>0</v>
      </c>
      <c r="W647">
        <f>(EB647+(V647+2*0.95*5.67E-8*(((EB647+$B$7)+273)^4-(EB647+273)^4)-44100*K647)/(1.84*29.3*S647+8*0.95*5.67E-8*(EB647+273)^3))</f>
        <v>0</v>
      </c>
      <c r="X647">
        <f>($C$7*EC647+$D$7*ED647+$E$7*W647)</f>
        <v>0</v>
      </c>
      <c r="Y647">
        <f>0.61365*exp(17.502*X647/(240.97+X647))</f>
        <v>0</v>
      </c>
      <c r="Z647">
        <f>(AA647/AB647*100)</f>
        <v>0</v>
      </c>
      <c r="AA647">
        <f>DU647*(DZ647+EA647)/1000</f>
        <v>0</v>
      </c>
      <c r="AB647">
        <f>0.61365*exp(17.502*EB647/(240.97+EB647))</f>
        <v>0</v>
      </c>
      <c r="AC647">
        <f>(Y647-DU647*(DZ647+EA647)/1000)</f>
        <v>0</v>
      </c>
      <c r="AD647">
        <f>(-K647*44100)</f>
        <v>0</v>
      </c>
      <c r="AE647">
        <f>2*29.3*S647*0.92*(EB647-X647)</f>
        <v>0</v>
      </c>
      <c r="AF647">
        <f>2*0.95*5.67E-8*(((EB647+$B$7)+273)^4-(X647+273)^4)</f>
        <v>0</v>
      </c>
      <c r="AG647">
        <f>V647+AF647+AD647+AE647</f>
        <v>0</v>
      </c>
      <c r="AH647">
        <f>DY647*AV647*(DT647-DS647*(1000-AV647*DV647)/(1000-AV647*DU647))/(100*DM647)</f>
        <v>0</v>
      </c>
      <c r="AI647">
        <f>1000*DY647*AV647*(DU647-DV647)/(100*DM647*(1000-AV647*DU647))</f>
        <v>0</v>
      </c>
      <c r="AJ647">
        <f>(AK647 - AL647 - DZ647*1E3/(8.314*(EB647+273.15)) * AN647/DY647 * AM647) * DY647/(100*DM647) * (1000 - DV647)/1000</f>
        <v>0</v>
      </c>
      <c r="AK647">
        <v>911.3410432751695</v>
      </c>
      <c r="AL647">
        <v>863.0897636363635</v>
      </c>
      <c r="AM647">
        <v>3.386328821928029</v>
      </c>
      <c r="AN647">
        <v>64.96119101993769</v>
      </c>
      <c r="AO647">
        <f>(AQ647 - AP647 + DZ647*1E3/(8.314*(EB647+273.15)) * AS647/DY647 * AR647) * DY647/(100*DM647) * 1000/(1000 - AQ647)</f>
        <v>0</v>
      </c>
      <c r="AP647">
        <v>20.27598487567204</v>
      </c>
      <c r="AQ647">
        <v>24.73150848484847</v>
      </c>
      <c r="AR647">
        <v>-0.0003942327546746958</v>
      </c>
      <c r="AS647">
        <v>107.1200567102836</v>
      </c>
      <c r="AT647">
        <v>0</v>
      </c>
      <c r="AU647">
        <v>0</v>
      </c>
      <c r="AV647">
        <f>IF(AT647*$H$13&gt;=AX647,1.0,(AX647/(AX647-AT647*$H$13)))</f>
        <v>0</v>
      </c>
      <c r="AW647">
        <f>(AV647-1)*100</f>
        <v>0</v>
      </c>
      <c r="AX647">
        <f>MAX(0,($B$13+$C$13*EG647)/(1+$D$13*EG647)*DZ647/(EB647+273)*$E$13)</f>
        <v>0</v>
      </c>
      <c r="AY647" t="s">
        <v>439</v>
      </c>
      <c r="AZ647" t="s">
        <v>439</v>
      </c>
      <c r="BA647">
        <v>0</v>
      </c>
      <c r="BB647">
        <v>0</v>
      </c>
      <c r="BC647">
        <f>1-BA647/BB647</f>
        <v>0</v>
      </c>
      <c r="BD647">
        <v>0</v>
      </c>
      <c r="BE647" t="s">
        <v>439</v>
      </c>
      <c r="BF647" t="s">
        <v>439</v>
      </c>
      <c r="BG647">
        <v>0</v>
      </c>
      <c r="BH647">
        <v>0</v>
      </c>
      <c r="BI647">
        <f>1-BG647/BH647</f>
        <v>0</v>
      </c>
      <c r="BJ647">
        <v>0.5</v>
      </c>
      <c r="BK647">
        <f>DJ647</f>
        <v>0</v>
      </c>
      <c r="BL647">
        <f>M647</f>
        <v>0</v>
      </c>
      <c r="BM647">
        <f>BI647*BJ647*BK647</f>
        <v>0</v>
      </c>
      <c r="BN647">
        <f>(BL647-BD647)/BK647</f>
        <v>0</v>
      </c>
      <c r="BO647">
        <f>(BB647-BH647)/BH647</f>
        <v>0</v>
      </c>
      <c r="BP647">
        <f>BA647/(BC647+BA647/BH647)</f>
        <v>0</v>
      </c>
      <c r="BQ647" t="s">
        <v>439</v>
      </c>
      <c r="BR647">
        <v>0</v>
      </c>
      <c r="BS647">
        <f>IF(BR647&lt;&gt;0, BR647, BP647)</f>
        <v>0</v>
      </c>
      <c r="BT647">
        <f>1-BS647/BH647</f>
        <v>0</v>
      </c>
      <c r="BU647">
        <f>(BH647-BG647)/(BH647-BS647)</f>
        <v>0</v>
      </c>
      <c r="BV647">
        <f>(BB647-BH647)/(BB647-BS647)</f>
        <v>0</v>
      </c>
      <c r="BW647">
        <f>(BH647-BG647)/(BH647-BA647)</f>
        <v>0</v>
      </c>
      <c r="BX647">
        <f>(BB647-BH647)/(BB647-BA647)</f>
        <v>0</v>
      </c>
      <c r="BY647">
        <f>(BU647*BS647/BG647)</f>
        <v>0</v>
      </c>
      <c r="BZ647">
        <f>(1-BY647)</f>
        <v>0</v>
      </c>
      <c r="DI647">
        <f>$B$11*EH647+$C$11*EI647+$F$11*ET647*(1-EW647)</f>
        <v>0</v>
      </c>
      <c r="DJ647">
        <f>DI647*DK647</f>
        <v>0</v>
      </c>
      <c r="DK647">
        <f>($B$11*$D$9+$C$11*$D$9+$F$11*((FG647+EY647)/MAX(FG647+EY647+FH647, 0.1)*$I$9+FH647/MAX(FG647+EY647+FH647, 0.1)*$J$9))/($B$11+$C$11+$F$11)</f>
        <v>0</v>
      </c>
      <c r="DL647">
        <f>($B$11*$K$9+$C$11*$K$9+$F$11*((FG647+EY647)/MAX(FG647+EY647+FH647, 0.1)*$P$9+FH647/MAX(FG647+EY647+FH647, 0.1)*$Q$9))/($B$11+$C$11+$F$11)</f>
        <v>0</v>
      </c>
      <c r="DM647">
        <v>5.36</v>
      </c>
      <c r="DN647">
        <v>0.5</v>
      </c>
      <c r="DO647" t="s">
        <v>440</v>
      </c>
      <c r="DP647">
        <v>2</v>
      </c>
      <c r="DQ647" t="b">
        <v>1</v>
      </c>
      <c r="DR647">
        <v>1758659087.232143</v>
      </c>
      <c r="DS647">
        <v>817.8369642857143</v>
      </c>
      <c r="DT647">
        <v>877.0375714285716</v>
      </c>
      <c r="DU647">
        <v>24.72356071428572</v>
      </c>
      <c r="DV647">
        <v>20.23806428571428</v>
      </c>
      <c r="DW647">
        <v>817.7855714285714</v>
      </c>
      <c r="DX647">
        <v>24.56355357142857</v>
      </c>
      <c r="DY647">
        <v>500.015857142857</v>
      </c>
      <c r="DZ647">
        <v>90.36441785714285</v>
      </c>
      <c r="EA647">
        <v>0.03071717857142858</v>
      </c>
      <c r="EB647">
        <v>31.01512857142857</v>
      </c>
      <c r="EC647">
        <v>30.02458214285715</v>
      </c>
      <c r="ED647">
        <v>999.9000000000002</v>
      </c>
      <c r="EE647">
        <v>0</v>
      </c>
      <c r="EF647">
        <v>0</v>
      </c>
      <c r="EG647">
        <v>10002.68428571429</v>
      </c>
      <c r="EH647">
        <v>0</v>
      </c>
      <c r="EI647">
        <v>11.66815</v>
      </c>
      <c r="EJ647">
        <v>-59.20072500000001</v>
      </c>
      <c r="EK647">
        <v>838.5695357142857</v>
      </c>
      <c r="EL647">
        <v>895.1544285714286</v>
      </c>
      <c r="EM647">
        <v>4.485511428571429</v>
      </c>
      <c r="EN647">
        <v>877.0375714285716</v>
      </c>
      <c r="EO647">
        <v>20.23806428571428</v>
      </c>
      <c r="EP647">
        <v>2.23413</v>
      </c>
      <c r="EQ647">
        <v>1.828799642857142</v>
      </c>
      <c r="ER647">
        <v>19.20918571428571</v>
      </c>
      <c r="ES647">
        <v>16.0351</v>
      </c>
      <c r="ET647">
        <v>2000.006428571429</v>
      </c>
      <c r="EU647">
        <v>0.9800009642857143</v>
      </c>
      <c r="EV647">
        <v>0.01999924285714286</v>
      </c>
      <c r="EW647">
        <v>0</v>
      </c>
      <c r="EX647">
        <v>873.3044285714285</v>
      </c>
      <c r="EY647">
        <v>5.00097</v>
      </c>
      <c r="EZ647">
        <v>17539.54285714286</v>
      </c>
      <c r="FA647">
        <v>16707.63928571429</v>
      </c>
      <c r="FB647">
        <v>41.43699999999999</v>
      </c>
      <c r="FC647">
        <v>41.81199999999999</v>
      </c>
      <c r="FD647">
        <v>41.375</v>
      </c>
      <c r="FE647">
        <v>41.38607142857143</v>
      </c>
      <c r="FF647">
        <v>42.0597857142857</v>
      </c>
      <c r="FG647">
        <v>1955.106428571429</v>
      </c>
      <c r="FH647">
        <v>39.9</v>
      </c>
      <c r="FI647">
        <v>0</v>
      </c>
      <c r="FJ647">
        <v>1758659096.4</v>
      </c>
      <c r="FK647">
        <v>0</v>
      </c>
      <c r="FL647">
        <v>873.3274230769233</v>
      </c>
      <c r="FM647">
        <v>14.22369229200612</v>
      </c>
      <c r="FN647">
        <v>306.9709401169815</v>
      </c>
      <c r="FO647">
        <v>17540.71923076923</v>
      </c>
      <c r="FP647">
        <v>15</v>
      </c>
      <c r="FQ647">
        <v>0</v>
      </c>
      <c r="FR647" t="s">
        <v>441</v>
      </c>
      <c r="FS647">
        <v>1747247426.5</v>
      </c>
      <c r="FT647">
        <v>1747247420.5</v>
      </c>
      <c r="FU647">
        <v>0</v>
      </c>
      <c r="FV647">
        <v>1.027</v>
      </c>
      <c r="FW647">
        <v>0.031</v>
      </c>
      <c r="FX647">
        <v>0.02</v>
      </c>
      <c r="FY647">
        <v>0.05</v>
      </c>
      <c r="FZ647">
        <v>420</v>
      </c>
      <c r="GA647">
        <v>16</v>
      </c>
      <c r="GB647">
        <v>0.01</v>
      </c>
      <c r="GC647">
        <v>0.1</v>
      </c>
      <c r="GD647">
        <v>-59.0560425</v>
      </c>
      <c r="GE647">
        <v>-4.002921951219331</v>
      </c>
      <c r="GF647">
        <v>0.3943863219531713</v>
      </c>
      <c r="GG647">
        <v>0</v>
      </c>
      <c r="GH647">
        <v>872.5478823529412</v>
      </c>
      <c r="GI647">
        <v>15.63330786805885</v>
      </c>
      <c r="GJ647">
        <v>1.551415876370133</v>
      </c>
      <c r="GK647">
        <v>-1</v>
      </c>
      <c r="GL647">
        <v>4.52055</v>
      </c>
      <c r="GM647">
        <v>-0.687300562851789</v>
      </c>
      <c r="GN647">
        <v>0.07239037211535797</v>
      </c>
      <c r="GO647">
        <v>0</v>
      </c>
      <c r="GP647">
        <v>0</v>
      </c>
      <c r="GQ647">
        <v>2</v>
      </c>
      <c r="GR647" t="s">
        <v>482</v>
      </c>
      <c r="GS647">
        <v>3.13555</v>
      </c>
      <c r="GT647">
        <v>2.69095</v>
      </c>
      <c r="GU647">
        <v>0.153508</v>
      </c>
      <c r="GV647">
        <v>0.158996</v>
      </c>
      <c r="GW647">
        <v>0.10826</v>
      </c>
      <c r="GX647">
        <v>0.09310300000000001</v>
      </c>
      <c r="GY647">
        <v>26875.1</v>
      </c>
      <c r="GZ647">
        <v>26755.8</v>
      </c>
      <c r="HA647">
        <v>29518.3</v>
      </c>
      <c r="HB647">
        <v>29404</v>
      </c>
      <c r="HC647">
        <v>34776.3</v>
      </c>
      <c r="HD647">
        <v>35328.2</v>
      </c>
      <c r="HE647">
        <v>41535.9</v>
      </c>
      <c r="HF647">
        <v>41779.3</v>
      </c>
      <c r="HG647">
        <v>1.91963</v>
      </c>
      <c r="HH647">
        <v>1.86133</v>
      </c>
      <c r="HI647">
        <v>0.0855289</v>
      </c>
      <c r="HJ647">
        <v>0</v>
      </c>
      <c r="HK647">
        <v>28.6289</v>
      </c>
      <c r="HL647">
        <v>999.9</v>
      </c>
      <c r="HM647">
        <v>51</v>
      </c>
      <c r="HN647">
        <v>31.6</v>
      </c>
      <c r="HO647">
        <v>26.3438</v>
      </c>
      <c r="HP647">
        <v>61.9156</v>
      </c>
      <c r="HQ647">
        <v>25.641</v>
      </c>
      <c r="HR647">
        <v>1</v>
      </c>
      <c r="HS647">
        <v>0.124919</v>
      </c>
      <c r="HT647">
        <v>-0.748911</v>
      </c>
      <c r="HU647">
        <v>20.3369</v>
      </c>
      <c r="HV647">
        <v>5.21519</v>
      </c>
      <c r="HW647">
        <v>12.0122</v>
      </c>
      <c r="HX647">
        <v>4.98805</v>
      </c>
      <c r="HY647">
        <v>3.28768</v>
      </c>
      <c r="HZ647">
        <v>9999</v>
      </c>
      <c r="IA647">
        <v>9999</v>
      </c>
      <c r="IB647">
        <v>9999</v>
      </c>
      <c r="IC647">
        <v>999.9</v>
      </c>
      <c r="ID647">
        <v>1.8676</v>
      </c>
      <c r="IE647">
        <v>1.86675</v>
      </c>
      <c r="IF647">
        <v>1.86602</v>
      </c>
      <c r="IG647">
        <v>1.866</v>
      </c>
      <c r="IH647">
        <v>1.86787</v>
      </c>
      <c r="II647">
        <v>1.87028</v>
      </c>
      <c r="IJ647">
        <v>1.86898</v>
      </c>
      <c r="IK647">
        <v>1.87042</v>
      </c>
      <c r="IL647">
        <v>0</v>
      </c>
      <c r="IM647">
        <v>0</v>
      </c>
      <c r="IN647">
        <v>0</v>
      </c>
      <c r="IO647">
        <v>0</v>
      </c>
      <c r="IP647" t="s">
        <v>443</v>
      </c>
      <c r="IQ647" t="s">
        <v>444</v>
      </c>
      <c r="IR647" t="s">
        <v>445</v>
      </c>
      <c r="IS647" t="s">
        <v>445</v>
      </c>
      <c r="IT647" t="s">
        <v>445</v>
      </c>
      <c r="IU647" t="s">
        <v>445</v>
      </c>
      <c r="IV647">
        <v>0</v>
      </c>
      <c r="IW647">
        <v>100</v>
      </c>
      <c r="IX647">
        <v>100</v>
      </c>
      <c r="IY647">
        <v>0.038</v>
      </c>
      <c r="IZ647">
        <v>0.1601</v>
      </c>
      <c r="JA647">
        <v>0.1520806729546384</v>
      </c>
      <c r="JB647">
        <v>0.0003178419753343253</v>
      </c>
      <c r="JC647">
        <v>-6.012475575984678E-07</v>
      </c>
      <c r="JD647">
        <v>7.594320938325871E-11</v>
      </c>
      <c r="JE647">
        <v>-0.06537213769188976</v>
      </c>
      <c r="JF647">
        <v>-0.002779077146552394</v>
      </c>
      <c r="JG647">
        <v>0.0007843295920201409</v>
      </c>
      <c r="JH647">
        <v>-1.211717912536145E-05</v>
      </c>
      <c r="JI647">
        <v>4</v>
      </c>
      <c r="JJ647">
        <v>2338</v>
      </c>
      <c r="JK647">
        <v>1</v>
      </c>
      <c r="JL647">
        <v>27</v>
      </c>
      <c r="JM647">
        <v>190194.5</v>
      </c>
      <c r="JN647">
        <v>190194.6</v>
      </c>
      <c r="JO647">
        <v>1.92993</v>
      </c>
      <c r="JP647">
        <v>2.24609</v>
      </c>
      <c r="JQ647">
        <v>1.39648</v>
      </c>
      <c r="JR647">
        <v>2.34985</v>
      </c>
      <c r="JS647">
        <v>1.49536</v>
      </c>
      <c r="JT647">
        <v>2.68677</v>
      </c>
      <c r="JU647">
        <v>36.9556</v>
      </c>
      <c r="JV647">
        <v>24.0612</v>
      </c>
      <c r="JW647">
        <v>18</v>
      </c>
      <c r="JX647">
        <v>491.947</v>
      </c>
      <c r="JY647">
        <v>445.094</v>
      </c>
      <c r="JZ647">
        <v>29.7526</v>
      </c>
      <c r="KA647">
        <v>29.2612</v>
      </c>
      <c r="KB647">
        <v>29.9998</v>
      </c>
      <c r="KC647">
        <v>29.1439</v>
      </c>
      <c r="KD647">
        <v>29.0765</v>
      </c>
      <c r="KE647">
        <v>38.6747</v>
      </c>
      <c r="KF647">
        <v>28.7797</v>
      </c>
      <c r="KG647">
        <v>61.2352</v>
      </c>
      <c r="KH647">
        <v>29.7257</v>
      </c>
      <c r="KI647">
        <v>921.727</v>
      </c>
      <c r="KJ647">
        <v>20.3555</v>
      </c>
      <c r="KK647">
        <v>100.882</v>
      </c>
      <c r="KL647">
        <v>100.46</v>
      </c>
    </row>
    <row r="648" spans="1:298">
      <c r="A648">
        <v>632</v>
      </c>
      <c r="B648">
        <v>1758659099.5</v>
      </c>
      <c r="C648">
        <v>17473.5</v>
      </c>
      <c r="D648" t="s">
        <v>1713</v>
      </c>
      <c r="E648" t="s">
        <v>1714</v>
      </c>
      <c r="F648">
        <v>5</v>
      </c>
      <c r="G648" t="s">
        <v>1412</v>
      </c>
      <c r="H648" t="s">
        <v>437</v>
      </c>
      <c r="I648" t="s">
        <v>438</v>
      </c>
      <c r="J648">
        <v>1758659091.678571</v>
      </c>
      <c r="K648">
        <f>(L648)/1000</f>
        <v>0</v>
      </c>
      <c r="L648">
        <f>IF(DQ648, AO648, AI648)</f>
        <v>0</v>
      </c>
      <c r="M648">
        <f>IF(DQ648, AJ648, AH648)</f>
        <v>0</v>
      </c>
      <c r="N648">
        <f>DS648 - IF(AV648&gt;1, M648*DM648*100.0/(AX648), 0)</f>
        <v>0</v>
      </c>
      <c r="O648">
        <f>((U648-K648/2)*N648-M648)/(U648+K648/2)</f>
        <v>0</v>
      </c>
      <c r="P648">
        <f>O648*(DZ648+EA648)/1000.0</f>
        <v>0</v>
      </c>
      <c r="Q648">
        <f>(DS648 - IF(AV648&gt;1, M648*DM648*100.0/(AX648), 0))*(DZ648+EA648)/1000.0</f>
        <v>0</v>
      </c>
      <c r="R648">
        <f>2.0/((1/T648-1/S648)+SIGN(T648)*SQRT((1/T648-1/S648)*(1/T648-1/S648) + 4*DN648/((DN648+1)*(DN648+1))*(2*1/T648*1/S648-1/S648*1/S648)))</f>
        <v>0</v>
      </c>
      <c r="S648">
        <f>IF(LEFT(DO648,1)&lt;&gt;"0",IF(LEFT(DO648,1)="1",3.0,DP648),$D$5+$E$5*(EG648*DZ648/($K$5*1000))+$F$5*(EG648*DZ648/($K$5*1000))*MAX(MIN(DM648,$J$5),$I$5)*MAX(MIN(DM648,$J$5),$I$5)+$G$5*MAX(MIN(DM648,$J$5),$I$5)*(EG648*DZ648/($K$5*1000))+$H$5*(EG648*DZ648/($K$5*1000))*(EG648*DZ648/($K$5*1000)))</f>
        <v>0</v>
      </c>
      <c r="T648">
        <f>K648*(1000-(1000*0.61365*exp(17.502*X648/(240.97+X648))/(DZ648+EA648)+DU648)/2)/(1000*0.61365*exp(17.502*X648/(240.97+X648))/(DZ648+EA648)-DU648)</f>
        <v>0</v>
      </c>
      <c r="U648">
        <f>1/((DN648+1)/(R648/1.6)+1/(S648/1.37)) + DN648/((DN648+1)/(R648/1.6) + DN648/(S648/1.37))</f>
        <v>0</v>
      </c>
      <c r="V648">
        <f>(DI648*DL648)</f>
        <v>0</v>
      </c>
      <c r="W648">
        <f>(EB648+(V648+2*0.95*5.67E-8*(((EB648+$B$7)+273)^4-(EB648+273)^4)-44100*K648)/(1.84*29.3*S648+8*0.95*5.67E-8*(EB648+273)^3))</f>
        <v>0</v>
      </c>
      <c r="X648">
        <f>($C$7*EC648+$D$7*ED648+$E$7*W648)</f>
        <v>0</v>
      </c>
      <c r="Y648">
        <f>0.61365*exp(17.502*X648/(240.97+X648))</f>
        <v>0</v>
      </c>
      <c r="Z648">
        <f>(AA648/AB648*100)</f>
        <v>0</v>
      </c>
      <c r="AA648">
        <f>DU648*(DZ648+EA648)/1000</f>
        <v>0</v>
      </c>
      <c r="AB648">
        <f>0.61365*exp(17.502*EB648/(240.97+EB648))</f>
        <v>0</v>
      </c>
      <c r="AC648">
        <f>(Y648-DU648*(DZ648+EA648)/1000)</f>
        <v>0</v>
      </c>
      <c r="AD648">
        <f>(-K648*44100)</f>
        <v>0</v>
      </c>
      <c r="AE648">
        <f>2*29.3*S648*0.92*(EB648-X648)</f>
        <v>0</v>
      </c>
      <c r="AF648">
        <f>2*0.95*5.67E-8*(((EB648+$B$7)+273)^4-(X648+273)^4)</f>
        <v>0</v>
      </c>
      <c r="AG648">
        <f>V648+AF648+AD648+AE648</f>
        <v>0</v>
      </c>
      <c r="AH648">
        <f>DY648*AV648*(DT648-DS648*(1000-AV648*DV648)/(1000-AV648*DU648))/(100*DM648)</f>
        <v>0</v>
      </c>
      <c r="AI648">
        <f>1000*DY648*AV648*(DU648-DV648)/(100*DM648*(1000-AV648*DU648))</f>
        <v>0</v>
      </c>
      <c r="AJ648">
        <f>(AK648 - AL648 - DZ648*1E3/(8.314*(EB648+273.15)) * AN648/DY648 * AM648) * DY648/(100*DM648) * (1000 - DV648)/1000</f>
        <v>0</v>
      </c>
      <c r="AK648">
        <v>926.7531175877109</v>
      </c>
      <c r="AL648">
        <v>878.3249272727271</v>
      </c>
      <c r="AM648">
        <v>3.395933564014532</v>
      </c>
      <c r="AN648">
        <v>64.96119101993769</v>
      </c>
      <c r="AO648">
        <f>(AQ648 - AP648 + DZ648*1E3/(8.314*(EB648+273.15)) * AS648/DY648 * AR648) * DY648/(100*DM648) * 1000/(1000 - AQ648)</f>
        <v>0</v>
      </c>
      <c r="AP648">
        <v>20.26500072308211</v>
      </c>
      <c r="AQ648">
        <v>24.71018424242426</v>
      </c>
      <c r="AR648">
        <v>-0.0008177316316462119</v>
      </c>
      <c r="AS648">
        <v>107.1200567102836</v>
      </c>
      <c r="AT648">
        <v>0</v>
      </c>
      <c r="AU648">
        <v>0</v>
      </c>
      <c r="AV648">
        <f>IF(AT648*$H$13&gt;=AX648,1.0,(AX648/(AX648-AT648*$H$13)))</f>
        <v>0</v>
      </c>
      <c r="AW648">
        <f>(AV648-1)*100</f>
        <v>0</v>
      </c>
      <c r="AX648">
        <f>MAX(0,($B$13+$C$13*EG648)/(1+$D$13*EG648)*DZ648/(EB648+273)*$E$13)</f>
        <v>0</v>
      </c>
      <c r="AY648" t="s">
        <v>439</v>
      </c>
      <c r="AZ648" t="s">
        <v>439</v>
      </c>
      <c r="BA648">
        <v>0</v>
      </c>
      <c r="BB648">
        <v>0</v>
      </c>
      <c r="BC648">
        <f>1-BA648/BB648</f>
        <v>0</v>
      </c>
      <c r="BD648">
        <v>0</v>
      </c>
      <c r="BE648" t="s">
        <v>439</v>
      </c>
      <c r="BF648" t="s">
        <v>439</v>
      </c>
      <c r="BG648">
        <v>0</v>
      </c>
      <c r="BH648">
        <v>0</v>
      </c>
      <c r="BI648">
        <f>1-BG648/BH648</f>
        <v>0</v>
      </c>
      <c r="BJ648">
        <v>0.5</v>
      </c>
      <c r="BK648">
        <f>DJ648</f>
        <v>0</v>
      </c>
      <c r="BL648">
        <f>M648</f>
        <v>0</v>
      </c>
      <c r="BM648">
        <f>BI648*BJ648*BK648</f>
        <v>0</v>
      </c>
      <c r="BN648">
        <f>(BL648-BD648)/BK648</f>
        <v>0</v>
      </c>
      <c r="BO648">
        <f>(BB648-BH648)/BH648</f>
        <v>0</v>
      </c>
      <c r="BP648">
        <f>BA648/(BC648+BA648/BH648)</f>
        <v>0</v>
      </c>
      <c r="BQ648" t="s">
        <v>439</v>
      </c>
      <c r="BR648">
        <v>0</v>
      </c>
      <c r="BS648">
        <f>IF(BR648&lt;&gt;0, BR648, BP648)</f>
        <v>0</v>
      </c>
      <c r="BT648">
        <f>1-BS648/BH648</f>
        <v>0</v>
      </c>
      <c r="BU648">
        <f>(BH648-BG648)/(BH648-BS648)</f>
        <v>0</v>
      </c>
      <c r="BV648">
        <f>(BB648-BH648)/(BB648-BS648)</f>
        <v>0</v>
      </c>
      <c r="BW648">
        <f>(BH648-BG648)/(BH648-BA648)</f>
        <v>0</v>
      </c>
      <c r="BX648">
        <f>(BB648-BH648)/(BB648-BA648)</f>
        <v>0</v>
      </c>
      <c r="BY648">
        <f>(BU648*BS648/BG648)</f>
        <v>0</v>
      </c>
      <c r="BZ648">
        <f>(1-BY648)</f>
        <v>0</v>
      </c>
      <c r="DI648">
        <f>$B$11*EH648+$C$11*EI648+$F$11*ET648*(1-EW648)</f>
        <v>0</v>
      </c>
      <c r="DJ648">
        <f>DI648*DK648</f>
        <v>0</v>
      </c>
      <c r="DK648">
        <f>($B$11*$D$9+$C$11*$D$9+$F$11*((FG648+EY648)/MAX(FG648+EY648+FH648, 0.1)*$I$9+FH648/MAX(FG648+EY648+FH648, 0.1)*$J$9))/($B$11+$C$11+$F$11)</f>
        <v>0</v>
      </c>
      <c r="DL648">
        <f>($B$11*$K$9+$C$11*$K$9+$F$11*((FG648+EY648)/MAX(FG648+EY648+FH648, 0.1)*$P$9+FH648/MAX(FG648+EY648+FH648, 0.1)*$Q$9))/($B$11+$C$11+$F$11)</f>
        <v>0</v>
      </c>
      <c r="DM648">
        <v>5.36</v>
      </c>
      <c r="DN648">
        <v>0.5</v>
      </c>
      <c r="DO648" t="s">
        <v>440</v>
      </c>
      <c r="DP648">
        <v>2</v>
      </c>
      <c r="DQ648" t="b">
        <v>1</v>
      </c>
      <c r="DR648">
        <v>1758659091.678571</v>
      </c>
      <c r="DS648">
        <v>832.45075</v>
      </c>
      <c r="DT648">
        <v>891.9668928571429</v>
      </c>
      <c r="DU648">
        <v>24.72727857142857</v>
      </c>
      <c r="DV648">
        <v>20.26624285714286</v>
      </c>
      <c r="DW648">
        <v>832.407</v>
      </c>
      <c r="DX648">
        <v>24.56722142857143</v>
      </c>
      <c r="DY648">
        <v>500.0255357142857</v>
      </c>
      <c r="DZ648">
        <v>90.36472857142859</v>
      </c>
      <c r="EA648">
        <v>0.03065655</v>
      </c>
      <c r="EB648">
        <v>31.01613571428572</v>
      </c>
      <c r="EC648">
        <v>30.02856071428571</v>
      </c>
      <c r="ED648">
        <v>999.9000000000002</v>
      </c>
      <c r="EE648">
        <v>0</v>
      </c>
      <c r="EF648">
        <v>0</v>
      </c>
      <c r="EG648">
        <v>10005.74142857143</v>
      </c>
      <c r="EH648">
        <v>0</v>
      </c>
      <c r="EI648">
        <v>11.66665</v>
      </c>
      <c r="EJ648">
        <v>-59.51625714285714</v>
      </c>
      <c r="EK648">
        <v>853.5568214285713</v>
      </c>
      <c r="EL648">
        <v>910.4176785714286</v>
      </c>
      <c r="EM648">
        <v>4.461054642857143</v>
      </c>
      <c r="EN648">
        <v>891.9668928571429</v>
      </c>
      <c r="EO648">
        <v>20.26624285714286</v>
      </c>
      <c r="EP648">
        <v>2.234473214285714</v>
      </c>
      <c r="EQ648">
        <v>1.831352142857143</v>
      </c>
      <c r="ER648">
        <v>19.21165357142857</v>
      </c>
      <c r="ES648">
        <v>16.05698214285714</v>
      </c>
      <c r="ET648">
        <v>2000.006428571429</v>
      </c>
      <c r="EU648">
        <v>0.9800009642857143</v>
      </c>
      <c r="EV648">
        <v>0.01999924285714286</v>
      </c>
      <c r="EW648">
        <v>0</v>
      </c>
      <c r="EX648">
        <v>874.356</v>
      </c>
      <c r="EY648">
        <v>5.00097</v>
      </c>
      <c r="EZ648">
        <v>17561.125</v>
      </c>
      <c r="FA648">
        <v>16707.625</v>
      </c>
      <c r="FB648">
        <v>41.43699999999999</v>
      </c>
      <c r="FC648">
        <v>41.81199999999999</v>
      </c>
      <c r="FD648">
        <v>41.375</v>
      </c>
      <c r="FE648">
        <v>41.38164285714286</v>
      </c>
      <c r="FF648">
        <v>42.0597857142857</v>
      </c>
      <c r="FG648">
        <v>1955.106428571429</v>
      </c>
      <c r="FH648">
        <v>39.9</v>
      </c>
      <c r="FI648">
        <v>0</v>
      </c>
      <c r="FJ648">
        <v>1758659101.2</v>
      </c>
      <c r="FK648">
        <v>0</v>
      </c>
      <c r="FL648">
        <v>874.4581538461539</v>
      </c>
      <c r="FM648">
        <v>13.2195555507278</v>
      </c>
      <c r="FN648">
        <v>277.1521369086237</v>
      </c>
      <c r="FO648">
        <v>17564.08846153846</v>
      </c>
      <c r="FP648">
        <v>15</v>
      </c>
      <c r="FQ648">
        <v>0</v>
      </c>
      <c r="FR648" t="s">
        <v>441</v>
      </c>
      <c r="FS648">
        <v>1747247426.5</v>
      </c>
      <c r="FT648">
        <v>1747247420.5</v>
      </c>
      <c r="FU648">
        <v>0</v>
      </c>
      <c r="FV648">
        <v>1.027</v>
      </c>
      <c r="FW648">
        <v>0.031</v>
      </c>
      <c r="FX648">
        <v>0.02</v>
      </c>
      <c r="FY648">
        <v>0.05</v>
      </c>
      <c r="FZ648">
        <v>420</v>
      </c>
      <c r="GA648">
        <v>16</v>
      </c>
      <c r="GB648">
        <v>0.01</v>
      </c>
      <c r="GC648">
        <v>0.1</v>
      </c>
      <c r="GD648">
        <v>-59.31033</v>
      </c>
      <c r="GE648">
        <v>-4.260709193245541</v>
      </c>
      <c r="GF648">
        <v>0.4166815193886095</v>
      </c>
      <c r="GG648">
        <v>0</v>
      </c>
      <c r="GH648">
        <v>873.5809117647059</v>
      </c>
      <c r="GI648">
        <v>14.34366691645459</v>
      </c>
      <c r="GJ648">
        <v>1.426075865642317</v>
      </c>
      <c r="GK648">
        <v>-1</v>
      </c>
      <c r="GL648">
        <v>4.483589250000001</v>
      </c>
      <c r="GM648">
        <v>-0.3563665666041367</v>
      </c>
      <c r="GN648">
        <v>0.04317763769519472</v>
      </c>
      <c r="GO648">
        <v>0</v>
      </c>
      <c r="GP648">
        <v>0</v>
      </c>
      <c r="GQ648">
        <v>2</v>
      </c>
      <c r="GR648" t="s">
        <v>482</v>
      </c>
      <c r="GS648">
        <v>3.13558</v>
      </c>
      <c r="GT648">
        <v>2.69062</v>
      </c>
      <c r="GU648">
        <v>0.155295</v>
      </c>
      <c r="GV648">
        <v>0.160738</v>
      </c>
      <c r="GW648">
        <v>0.108189</v>
      </c>
      <c r="GX648">
        <v>0.093012</v>
      </c>
      <c r="GY648">
        <v>26818.7</v>
      </c>
      <c r="GZ648">
        <v>26700.7</v>
      </c>
      <c r="HA648">
        <v>29518.7</v>
      </c>
      <c r="HB648">
        <v>29404.3</v>
      </c>
      <c r="HC648">
        <v>34779.6</v>
      </c>
      <c r="HD648">
        <v>35332.2</v>
      </c>
      <c r="HE648">
        <v>41536.4</v>
      </c>
      <c r="HF648">
        <v>41779.7</v>
      </c>
      <c r="HG648">
        <v>1.91965</v>
      </c>
      <c r="HH648">
        <v>1.86133</v>
      </c>
      <c r="HI648">
        <v>0.08652360000000001</v>
      </c>
      <c r="HJ648">
        <v>0</v>
      </c>
      <c r="HK648">
        <v>28.6289</v>
      </c>
      <c r="HL648">
        <v>999.9</v>
      </c>
      <c r="HM648">
        <v>51</v>
      </c>
      <c r="HN648">
        <v>31.6</v>
      </c>
      <c r="HO648">
        <v>26.3439</v>
      </c>
      <c r="HP648">
        <v>61.8756</v>
      </c>
      <c r="HQ648">
        <v>25.6691</v>
      </c>
      <c r="HR648">
        <v>1</v>
      </c>
      <c r="HS648">
        <v>0.124873</v>
      </c>
      <c r="HT648">
        <v>-0.733075</v>
      </c>
      <c r="HU648">
        <v>20.3367</v>
      </c>
      <c r="HV648">
        <v>5.21459</v>
      </c>
      <c r="HW648">
        <v>12.0134</v>
      </c>
      <c r="HX648">
        <v>4.98815</v>
      </c>
      <c r="HY648">
        <v>3.2876</v>
      </c>
      <c r="HZ648">
        <v>9999</v>
      </c>
      <c r="IA648">
        <v>9999</v>
      </c>
      <c r="IB648">
        <v>9999</v>
      </c>
      <c r="IC648">
        <v>999.9</v>
      </c>
      <c r="ID648">
        <v>1.8676</v>
      </c>
      <c r="IE648">
        <v>1.86675</v>
      </c>
      <c r="IF648">
        <v>1.86604</v>
      </c>
      <c r="IG648">
        <v>1.86601</v>
      </c>
      <c r="IH648">
        <v>1.86784</v>
      </c>
      <c r="II648">
        <v>1.87029</v>
      </c>
      <c r="IJ648">
        <v>1.86898</v>
      </c>
      <c r="IK648">
        <v>1.87042</v>
      </c>
      <c r="IL648">
        <v>0</v>
      </c>
      <c r="IM648">
        <v>0</v>
      </c>
      <c r="IN648">
        <v>0</v>
      </c>
      <c r="IO648">
        <v>0</v>
      </c>
      <c r="IP648" t="s">
        <v>443</v>
      </c>
      <c r="IQ648" t="s">
        <v>444</v>
      </c>
      <c r="IR648" t="s">
        <v>445</v>
      </c>
      <c r="IS648" t="s">
        <v>445</v>
      </c>
      <c r="IT648" t="s">
        <v>445</v>
      </c>
      <c r="IU648" t="s">
        <v>445</v>
      </c>
      <c r="IV648">
        <v>0</v>
      </c>
      <c r="IW648">
        <v>100</v>
      </c>
      <c r="IX648">
        <v>100</v>
      </c>
      <c r="IY648">
        <v>0.03</v>
      </c>
      <c r="IZ648">
        <v>0.1598</v>
      </c>
      <c r="JA648">
        <v>0.1520806729546384</v>
      </c>
      <c r="JB648">
        <v>0.0003178419753343253</v>
      </c>
      <c r="JC648">
        <v>-6.012475575984678E-07</v>
      </c>
      <c r="JD648">
        <v>7.594320938325871E-11</v>
      </c>
      <c r="JE648">
        <v>-0.06537213769188976</v>
      </c>
      <c r="JF648">
        <v>-0.002779077146552394</v>
      </c>
      <c r="JG648">
        <v>0.0007843295920201409</v>
      </c>
      <c r="JH648">
        <v>-1.211717912536145E-05</v>
      </c>
      <c r="JI648">
        <v>4</v>
      </c>
      <c r="JJ648">
        <v>2338</v>
      </c>
      <c r="JK648">
        <v>1</v>
      </c>
      <c r="JL648">
        <v>27</v>
      </c>
      <c r="JM648">
        <v>190194.5</v>
      </c>
      <c r="JN648">
        <v>190194.6</v>
      </c>
      <c r="JO648">
        <v>1.95435</v>
      </c>
      <c r="JP648">
        <v>2.26318</v>
      </c>
      <c r="JQ648">
        <v>1.39648</v>
      </c>
      <c r="JR648">
        <v>2.34985</v>
      </c>
      <c r="JS648">
        <v>1.49536</v>
      </c>
      <c r="JT648">
        <v>2.62573</v>
      </c>
      <c r="JU648">
        <v>36.9794</v>
      </c>
      <c r="JV648">
        <v>24.0612</v>
      </c>
      <c r="JW648">
        <v>18</v>
      </c>
      <c r="JX648">
        <v>491.936</v>
      </c>
      <c r="JY648">
        <v>445.069</v>
      </c>
      <c r="JZ648">
        <v>29.7275</v>
      </c>
      <c r="KA648">
        <v>29.2577</v>
      </c>
      <c r="KB648">
        <v>29.9998</v>
      </c>
      <c r="KC648">
        <v>29.1405</v>
      </c>
      <c r="KD648">
        <v>29.0732</v>
      </c>
      <c r="KE648">
        <v>39.1628</v>
      </c>
      <c r="KF648">
        <v>28.4935</v>
      </c>
      <c r="KG648">
        <v>61.2352</v>
      </c>
      <c r="KH648">
        <v>29.695</v>
      </c>
      <c r="KI648">
        <v>941.768</v>
      </c>
      <c r="KJ648">
        <v>20.4185</v>
      </c>
      <c r="KK648">
        <v>100.883</v>
      </c>
      <c r="KL648">
        <v>100.462</v>
      </c>
    </row>
    <row r="649" spans="1:298">
      <c r="A649">
        <v>633</v>
      </c>
      <c r="B649">
        <v>1758659105</v>
      </c>
      <c r="C649">
        <v>17479</v>
      </c>
      <c r="D649" t="s">
        <v>1715</v>
      </c>
      <c r="E649" t="s">
        <v>1716</v>
      </c>
      <c r="F649">
        <v>5</v>
      </c>
      <c r="G649" t="s">
        <v>1412</v>
      </c>
      <c r="H649" t="s">
        <v>437</v>
      </c>
      <c r="I649" t="s">
        <v>438</v>
      </c>
      <c r="J649">
        <v>1758659097.25</v>
      </c>
      <c r="K649">
        <f>(L649)/1000</f>
        <v>0</v>
      </c>
      <c r="L649">
        <f>IF(DQ649, AO649, AI649)</f>
        <v>0</v>
      </c>
      <c r="M649">
        <f>IF(DQ649, AJ649, AH649)</f>
        <v>0</v>
      </c>
      <c r="N649">
        <f>DS649 - IF(AV649&gt;1, M649*DM649*100.0/(AX649), 0)</f>
        <v>0</v>
      </c>
      <c r="O649">
        <f>((U649-K649/2)*N649-M649)/(U649+K649/2)</f>
        <v>0</v>
      </c>
      <c r="P649">
        <f>O649*(DZ649+EA649)/1000.0</f>
        <v>0</v>
      </c>
      <c r="Q649">
        <f>(DS649 - IF(AV649&gt;1, M649*DM649*100.0/(AX649), 0))*(DZ649+EA649)/1000.0</f>
        <v>0</v>
      </c>
      <c r="R649">
        <f>2.0/((1/T649-1/S649)+SIGN(T649)*SQRT((1/T649-1/S649)*(1/T649-1/S649) + 4*DN649/((DN649+1)*(DN649+1))*(2*1/T649*1/S649-1/S649*1/S649)))</f>
        <v>0</v>
      </c>
      <c r="S649">
        <f>IF(LEFT(DO649,1)&lt;&gt;"0",IF(LEFT(DO649,1)="1",3.0,DP649),$D$5+$E$5*(EG649*DZ649/($K$5*1000))+$F$5*(EG649*DZ649/($K$5*1000))*MAX(MIN(DM649,$J$5),$I$5)*MAX(MIN(DM649,$J$5),$I$5)+$G$5*MAX(MIN(DM649,$J$5),$I$5)*(EG649*DZ649/($K$5*1000))+$H$5*(EG649*DZ649/($K$5*1000))*(EG649*DZ649/($K$5*1000)))</f>
        <v>0</v>
      </c>
      <c r="T649">
        <f>K649*(1000-(1000*0.61365*exp(17.502*X649/(240.97+X649))/(DZ649+EA649)+DU649)/2)/(1000*0.61365*exp(17.502*X649/(240.97+X649))/(DZ649+EA649)-DU649)</f>
        <v>0</v>
      </c>
      <c r="U649">
        <f>1/((DN649+1)/(R649/1.6)+1/(S649/1.37)) + DN649/((DN649+1)/(R649/1.6) + DN649/(S649/1.37))</f>
        <v>0</v>
      </c>
      <c r="V649">
        <f>(DI649*DL649)</f>
        <v>0</v>
      </c>
      <c r="W649">
        <f>(EB649+(V649+2*0.95*5.67E-8*(((EB649+$B$7)+273)^4-(EB649+273)^4)-44100*K649)/(1.84*29.3*S649+8*0.95*5.67E-8*(EB649+273)^3))</f>
        <v>0</v>
      </c>
      <c r="X649">
        <f>($C$7*EC649+$D$7*ED649+$E$7*W649)</f>
        <v>0</v>
      </c>
      <c r="Y649">
        <f>0.61365*exp(17.502*X649/(240.97+X649))</f>
        <v>0</v>
      </c>
      <c r="Z649">
        <f>(AA649/AB649*100)</f>
        <v>0</v>
      </c>
      <c r="AA649">
        <f>DU649*(DZ649+EA649)/1000</f>
        <v>0</v>
      </c>
      <c r="AB649">
        <f>0.61365*exp(17.502*EB649/(240.97+EB649))</f>
        <v>0</v>
      </c>
      <c r="AC649">
        <f>(Y649-DU649*(DZ649+EA649)/1000)</f>
        <v>0</v>
      </c>
      <c r="AD649">
        <f>(-K649*44100)</f>
        <v>0</v>
      </c>
      <c r="AE649">
        <f>2*29.3*S649*0.92*(EB649-X649)</f>
        <v>0</v>
      </c>
      <c r="AF649">
        <f>2*0.95*5.67E-8*(((EB649+$B$7)+273)^4-(X649+273)^4)</f>
        <v>0</v>
      </c>
      <c r="AG649">
        <f>V649+AF649+AD649+AE649</f>
        <v>0</v>
      </c>
      <c r="AH649">
        <f>DY649*AV649*(DT649-DS649*(1000-AV649*DV649)/(1000-AV649*DU649))/(100*DM649)</f>
        <v>0</v>
      </c>
      <c r="AI649">
        <f>1000*DY649*AV649*(DU649-DV649)/(100*DM649*(1000-AV649*DU649))</f>
        <v>0</v>
      </c>
      <c r="AJ649">
        <f>(AK649 - AL649 - DZ649*1E3/(8.314*(EB649+273.15)) * AN649/DY649 * AM649) * DY649/(100*DM649) * (1000 - DV649)/1000</f>
        <v>0</v>
      </c>
      <c r="AK649">
        <v>945.5357193806673</v>
      </c>
      <c r="AL649">
        <v>896.7738727272723</v>
      </c>
      <c r="AM649">
        <v>3.35363864714953</v>
      </c>
      <c r="AN649">
        <v>64.96119101993769</v>
      </c>
      <c r="AO649">
        <f>(AQ649 - AP649 + DZ649*1E3/(8.314*(EB649+273.15)) * AS649/DY649 * AR649) * DY649/(100*DM649) * 1000/(1000 - AQ649)</f>
        <v>0</v>
      </c>
      <c r="AP649">
        <v>20.29085365689019</v>
      </c>
      <c r="AQ649">
        <v>24.67336666666665</v>
      </c>
      <c r="AR649">
        <v>-0.005855854378020248</v>
      </c>
      <c r="AS649">
        <v>107.1200567102836</v>
      </c>
      <c r="AT649">
        <v>0</v>
      </c>
      <c r="AU649">
        <v>0</v>
      </c>
      <c r="AV649">
        <f>IF(AT649*$H$13&gt;=AX649,1.0,(AX649/(AX649-AT649*$H$13)))</f>
        <v>0</v>
      </c>
      <c r="AW649">
        <f>(AV649-1)*100</f>
        <v>0</v>
      </c>
      <c r="AX649">
        <f>MAX(0,($B$13+$C$13*EG649)/(1+$D$13*EG649)*DZ649/(EB649+273)*$E$13)</f>
        <v>0</v>
      </c>
      <c r="AY649" t="s">
        <v>439</v>
      </c>
      <c r="AZ649" t="s">
        <v>439</v>
      </c>
      <c r="BA649">
        <v>0</v>
      </c>
      <c r="BB649">
        <v>0</v>
      </c>
      <c r="BC649">
        <f>1-BA649/BB649</f>
        <v>0</v>
      </c>
      <c r="BD649">
        <v>0</v>
      </c>
      <c r="BE649" t="s">
        <v>439</v>
      </c>
      <c r="BF649" t="s">
        <v>439</v>
      </c>
      <c r="BG649">
        <v>0</v>
      </c>
      <c r="BH649">
        <v>0</v>
      </c>
      <c r="BI649">
        <f>1-BG649/BH649</f>
        <v>0</v>
      </c>
      <c r="BJ649">
        <v>0.5</v>
      </c>
      <c r="BK649">
        <f>DJ649</f>
        <v>0</v>
      </c>
      <c r="BL649">
        <f>M649</f>
        <v>0</v>
      </c>
      <c r="BM649">
        <f>BI649*BJ649*BK649</f>
        <v>0</v>
      </c>
      <c r="BN649">
        <f>(BL649-BD649)/BK649</f>
        <v>0</v>
      </c>
      <c r="BO649">
        <f>(BB649-BH649)/BH649</f>
        <v>0</v>
      </c>
      <c r="BP649">
        <f>BA649/(BC649+BA649/BH649)</f>
        <v>0</v>
      </c>
      <c r="BQ649" t="s">
        <v>439</v>
      </c>
      <c r="BR649">
        <v>0</v>
      </c>
      <c r="BS649">
        <f>IF(BR649&lt;&gt;0, BR649, BP649)</f>
        <v>0</v>
      </c>
      <c r="BT649">
        <f>1-BS649/BH649</f>
        <v>0</v>
      </c>
      <c r="BU649">
        <f>(BH649-BG649)/(BH649-BS649)</f>
        <v>0</v>
      </c>
      <c r="BV649">
        <f>(BB649-BH649)/(BB649-BS649)</f>
        <v>0</v>
      </c>
      <c r="BW649">
        <f>(BH649-BG649)/(BH649-BA649)</f>
        <v>0</v>
      </c>
      <c r="BX649">
        <f>(BB649-BH649)/(BB649-BA649)</f>
        <v>0</v>
      </c>
      <c r="BY649">
        <f>(BU649*BS649/BG649)</f>
        <v>0</v>
      </c>
      <c r="BZ649">
        <f>(1-BY649)</f>
        <v>0</v>
      </c>
      <c r="DI649">
        <f>$B$11*EH649+$C$11*EI649+$F$11*ET649*(1-EW649)</f>
        <v>0</v>
      </c>
      <c r="DJ649">
        <f>DI649*DK649</f>
        <v>0</v>
      </c>
      <c r="DK649">
        <f>($B$11*$D$9+$C$11*$D$9+$F$11*((FG649+EY649)/MAX(FG649+EY649+FH649, 0.1)*$I$9+FH649/MAX(FG649+EY649+FH649, 0.1)*$J$9))/($B$11+$C$11+$F$11)</f>
        <v>0</v>
      </c>
      <c r="DL649">
        <f>($B$11*$K$9+$C$11*$K$9+$F$11*((FG649+EY649)/MAX(FG649+EY649+FH649, 0.1)*$P$9+FH649/MAX(FG649+EY649+FH649, 0.1)*$Q$9))/($B$11+$C$11+$F$11)</f>
        <v>0</v>
      </c>
      <c r="DM649">
        <v>5.36</v>
      </c>
      <c r="DN649">
        <v>0.5</v>
      </c>
      <c r="DO649" t="s">
        <v>440</v>
      </c>
      <c r="DP649">
        <v>2</v>
      </c>
      <c r="DQ649" t="b">
        <v>1</v>
      </c>
      <c r="DR649">
        <v>1758659097.25</v>
      </c>
      <c r="DS649">
        <v>850.8011428571428</v>
      </c>
      <c r="DT649">
        <v>910.6680357142856</v>
      </c>
      <c r="DU649">
        <v>24.71294642857142</v>
      </c>
      <c r="DV649">
        <v>20.27581071428571</v>
      </c>
      <c r="DW649">
        <v>850.767035714286</v>
      </c>
      <c r="DX649">
        <v>24.553075</v>
      </c>
      <c r="DY649">
        <v>500.0181428571428</v>
      </c>
      <c r="DZ649">
        <v>90.3646</v>
      </c>
      <c r="EA649">
        <v>0.03062166071428572</v>
      </c>
      <c r="EB649">
        <v>31.01579285714286</v>
      </c>
      <c r="EC649">
        <v>30.02616428571429</v>
      </c>
      <c r="ED649">
        <v>999.9000000000002</v>
      </c>
      <c r="EE649">
        <v>0</v>
      </c>
      <c r="EF649">
        <v>0</v>
      </c>
      <c r="EG649">
        <v>9993.77</v>
      </c>
      <c r="EH649">
        <v>0</v>
      </c>
      <c r="EI649">
        <v>11.66665</v>
      </c>
      <c r="EJ649">
        <v>-59.86703571428573</v>
      </c>
      <c r="EK649">
        <v>872.3592500000001</v>
      </c>
      <c r="EL649">
        <v>929.5147857142857</v>
      </c>
      <c r="EM649">
        <v>4.437145357142858</v>
      </c>
      <c r="EN649">
        <v>910.6680357142856</v>
      </c>
      <c r="EO649">
        <v>20.27581071428571</v>
      </c>
      <c r="EP649">
        <v>2.233175357142857</v>
      </c>
      <c r="EQ649">
        <v>1.832214642857143</v>
      </c>
      <c r="ER649">
        <v>19.20231785714286</v>
      </c>
      <c r="ES649">
        <v>16.06435714285714</v>
      </c>
      <c r="ET649">
        <v>2000.028571428571</v>
      </c>
      <c r="EU649">
        <v>0.9800011785714285</v>
      </c>
      <c r="EV649">
        <v>0.01999902857142858</v>
      </c>
      <c r="EW649">
        <v>0</v>
      </c>
      <c r="EX649">
        <v>875.5509285714286</v>
      </c>
      <c r="EY649">
        <v>5.00097</v>
      </c>
      <c r="EZ649">
        <v>17586.16071428571</v>
      </c>
      <c r="FA649">
        <v>16707.81785714286</v>
      </c>
      <c r="FB649">
        <v>41.43699999999999</v>
      </c>
      <c r="FC649">
        <v>41.81199999999999</v>
      </c>
      <c r="FD649">
        <v>41.375</v>
      </c>
      <c r="FE649">
        <v>41.375</v>
      </c>
      <c r="FF649">
        <v>42.06199999999999</v>
      </c>
      <c r="FG649">
        <v>1955.128571428571</v>
      </c>
      <c r="FH649">
        <v>39.9</v>
      </c>
      <c r="FI649">
        <v>0</v>
      </c>
      <c r="FJ649">
        <v>1758659106.6</v>
      </c>
      <c r="FK649">
        <v>0</v>
      </c>
      <c r="FL649">
        <v>875.6946399999999</v>
      </c>
      <c r="FM649">
        <v>13.403692318466</v>
      </c>
      <c r="FN649">
        <v>243.9538466354321</v>
      </c>
      <c r="FO649">
        <v>17589.092</v>
      </c>
      <c r="FP649">
        <v>15</v>
      </c>
      <c r="FQ649">
        <v>0</v>
      </c>
      <c r="FR649" t="s">
        <v>441</v>
      </c>
      <c r="FS649">
        <v>1747247426.5</v>
      </c>
      <c r="FT649">
        <v>1747247420.5</v>
      </c>
      <c r="FU649">
        <v>0</v>
      </c>
      <c r="FV649">
        <v>1.027</v>
      </c>
      <c r="FW649">
        <v>0.031</v>
      </c>
      <c r="FX649">
        <v>0.02</v>
      </c>
      <c r="FY649">
        <v>0.05</v>
      </c>
      <c r="FZ649">
        <v>420</v>
      </c>
      <c r="GA649">
        <v>16</v>
      </c>
      <c r="GB649">
        <v>0.01</v>
      </c>
      <c r="GC649">
        <v>0.1</v>
      </c>
      <c r="GD649">
        <v>-59.6405475</v>
      </c>
      <c r="GE649">
        <v>-3.882379362101182</v>
      </c>
      <c r="GF649">
        <v>0.3816930546836688</v>
      </c>
      <c r="GG649">
        <v>0</v>
      </c>
      <c r="GH649">
        <v>874.8533823529411</v>
      </c>
      <c r="GI649">
        <v>13.26223069241872</v>
      </c>
      <c r="GJ649">
        <v>1.31578133832214</v>
      </c>
      <c r="GK649">
        <v>-1</v>
      </c>
      <c r="GL649">
        <v>4.451611</v>
      </c>
      <c r="GM649">
        <v>-0.1780124577861242</v>
      </c>
      <c r="GN649">
        <v>0.02313596148855719</v>
      </c>
      <c r="GO649">
        <v>0</v>
      </c>
      <c r="GP649">
        <v>0</v>
      </c>
      <c r="GQ649">
        <v>2</v>
      </c>
      <c r="GR649" t="s">
        <v>482</v>
      </c>
      <c r="GS649">
        <v>3.13558</v>
      </c>
      <c r="GT649">
        <v>2.69075</v>
      </c>
      <c r="GU649">
        <v>0.157436</v>
      </c>
      <c r="GV649">
        <v>0.162817</v>
      </c>
      <c r="GW649">
        <v>0.10809</v>
      </c>
      <c r="GX649">
        <v>0.0933546</v>
      </c>
      <c r="GY649">
        <v>26750.7</v>
      </c>
      <c r="GZ649">
        <v>26634.8</v>
      </c>
      <c r="HA649">
        <v>29518.7</v>
      </c>
      <c r="HB649">
        <v>29404.6</v>
      </c>
      <c r="HC649">
        <v>34783.5</v>
      </c>
      <c r="HD649">
        <v>35319.1</v>
      </c>
      <c r="HE649">
        <v>41536.5</v>
      </c>
      <c r="HF649">
        <v>41780.2</v>
      </c>
      <c r="HG649">
        <v>1.91975</v>
      </c>
      <c r="HH649">
        <v>1.86173</v>
      </c>
      <c r="HI649">
        <v>0.0854731</v>
      </c>
      <c r="HJ649">
        <v>0</v>
      </c>
      <c r="HK649">
        <v>28.6277</v>
      </c>
      <c r="HL649">
        <v>999.9</v>
      </c>
      <c r="HM649">
        <v>50.9</v>
      </c>
      <c r="HN649">
        <v>31.6</v>
      </c>
      <c r="HO649">
        <v>26.2944</v>
      </c>
      <c r="HP649">
        <v>61.6656</v>
      </c>
      <c r="HQ649">
        <v>25.5769</v>
      </c>
      <c r="HR649">
        <v>1</v>
      </c>
      <c r="HS649">
        <v>0.124284</v>
      </c>
      <c r="HT649">
        <v>-0.694055</v>
      </c>
      <c r="HU649">
        <v>20.3369</v>
      </c>
      <c r="HV649">
        <v>5.21415</v>
      </c>
      <c r="HW649">
        <v>12.0129</v>
      </c>
      <c r="HX649">
        <v>4.98775</v>
      </c>
      <c r="HY649">
        <v>3.28758</v>
      </c>
      <c r="HZ649">
        <v>9999</v>
      </c>
      <c r="IA649">
        <v>9999</v>
      </c>
      <c r="IB649">
        <v>9999</v>
      </c>
      <c r="IC649">
        <v>999.9</v>
      </c>
      <c r="ID649">
        <v>1.86766</v>
      </c>
      <c r="IE649">
        <v>1.86673</v>
      </c>
      <c r="IF649">
        <v>1.86606</v>
      </c>
      <c r="IG649">
        <v>1.86602</v>
      </c>
      <c r="IH649">
        <v>1.86785</v>
      </c>
      <c r="II649">
        <v>1.87029</v>
      </c>
      <c r="IJ649">
        <v>1.86898</v>
      </c>
      <c r="IK649">
        <v>1.87042</v>
      </c>
      <c r="IL649">
        <v>0</v>
      </c>
      <c r="IM649">
        <v>0</v>
      </c>
      <c r="IN649">
        <v>0</v>
      </c>
      <c r="IO649">
        <v>0</v>
      </c>
      <c r="IP649" t="s">
        <v>443</v>
      </c>
      <c r="IQ649" t="s">
        <v>444</v>
      </c>
      <c r="IR649" t="s">
        <v>445</v>
      </c>
      <c r="IS649" t="s">
        <v>445</v>
      </c>
      <c r="IT649" t="s">
        <v>445</v>
      </c>
      <c r="IU649" t="s">
        <v>445</v>
      </c>
      <c r="IV649">
        <v>0</v>
      </c>
      <c r="IW649">
        <v>100</v>
      </c>
      <c r="IX649">
        <v>100</v>
      </c>
      <c r="IY649">
        <v>0.02</v>
      </c>
      <c r="IZ649">
        <v>0.1593</v>
      </c>
      <c r="JA649">
        <v>0.1520806729546384</v>
      </c>
      <c r="JB649">
        <v>0.0003178419753343253</v>
      </c>
      <c r="JC649">
        <v>-6.012475575984678E-07</v>
      </c>
      <c r="JD649">
        <v>7.594320938325871E-11</v>
      </c>
      <c r="JE649">
        <v>-0.06537213769188976</v>
      </c>
      <c r="JF649">
        <v>-0.002779077146552394</v>
      </c>
      <c r="JG649">
        <v>0.0007843295920201409</v>
      </c>
      <c r="JH649">
        <v>-1.211717912536145E-05</v>
      </c>
      <c r="JI649">
        <v>4</v>
      </c>
      <c r="JJ649">
        <v>2338</v>
      </c>
      <c r="JK649">
        <v>1</v>
      </c>
      <c r="JL649">
        <v>27</v>
      </c>
      <c r="JM649">
        <v>190194.6</v>
      </c>
      <c r="JN649">
        <v>190194.7</v>
      </c>
      <c r="JO649">
        <v>1.9873</v>
      </c>
      <c r="JP649">
        <v>2.24976</v>
      </c>
      <c r="JQ649">
        <v>1.39648</v>
      </c>
      <c r="JR649">
        <v>2.35107</v>
      </c>
      <c r="JS649">
        <v>1.49536</v>
      </c>
      <c r="JT649">
        <v>2.72339</v>
      </c>
      <c r="JU649">
        <v>36.9556</v>
      </c>
      <c r="JV649">
        <v>24.0612</v>
      </c>
      <c r="JW649">
        <v>18</v>
      </c>
      <c r="JX649">
        <v>491.973</v>
      </c>
      <c r="JY649">
        <v>445.291</v>
      </c>
      <c r="JZ649">
        <v>29.693</v>
      </c>
      <c r="KA649">
        <v>29.2541</v>
      </c>
      <c r="KB649">
        <v>29.9998</v>
      </c>
      <c r="KC649">
        <v>29.1371</v>
      </c>
      <c r="KD649">
        <v>29.0698</v>
      </c>
      <c r="KE649">
        <v>39.8119</v>
      </c>
      <c r="KF649">
        <v>28.1991</v>
      </c>
      <c r="KG649">
        <v>61.2352</v>
      </c>
      <c r="KH649">
        <v>29.6675</v>
      </c>
      <c r="KI649">
        <v>955.152</v>
      </c>
      <c r="KJ649">
        <v>20.4864</v>
      </c>
      <c r="KK649">
        <v>100.883</v>
      </c>
      <c r="KL649">
        <v>100.463</v>
      </c>
    </row>
    <row r="650" spans="1:298">
      <c r="A650">
        <v>634</v>
      </c>
      <c r="B650">
        <v>1758659109.5</v>
      </c>
      <c r="C650">
        <v>17483.5</v>
      </c>
      <c r="D650" t="s">
        <v>1717</v>
      </c>
      <c r="E650" t="s">
        <v>1718</v>
      </c>
      <c r="F650">
        <v>5</v>
      </c>
      <c r="G650" t="s">
        <v>1412</v>
      </c>
      <c r="H650" t="s">
        <v>437</v>
      </c>
      <c r="I650" t="s">
        <v>438</v>
      </c>
      <c r="J650">
        <v>1758659101.678571</v>
      </c>
      <c r="K650">
        <f>(L650)/1000</f>
        <v>0</v>
      </c>
      <c r="L650">
        <f>IF(DQ650, AO650, AI650)</f>
        <v>0</v>
      </c>
      <c r="M650">
        <f>IF(DQ650, AJ650, AH650)</f>
        <v>0</v>
      </c>
      <c r="N650">
        <f>DS650 - IF(AV650&gt;1, M650*DM650*100.0/(AX650), 0)</f>
        <v>0</v>
      </c>
      <c r="O650">
        <f>((U650-K650/2)*N650-M650)/(U650+K650/2)</f>
        <v>0</v>
      </c>
      <c r="P650">
        <f>O650*(DZ650+EA650)/1000.0</f>
        <v>0</v>
      </c>
      <c r="Q650">
        <f>(DS650 - IF(AV650&gt;1, M650*DM650*100.0/(AX650), 0))*(DZ650+EA650)/1000.0</f>
        <v>0</v>
      </c>
      <c r="R650">
        <f>2.0/((1/T650-1/S650)+SIGN(T650)*SQRT((1/T650-1/S650)*(1/T650-1/S650) + 4*DN650/((DN650+1)*(DN650+1))*(2*1/T650*1/S650-1/S650*1/S650)))</f>
        <v>0</v>
      </c>
      <c r="S650">
        <f>IF(LEFT(DO650,1)&lt;&gt;"0",IF(LEFT(DO650,1)="1",3.0,DP650),$D$5+$E$5*(EG650*DZ650/($K$5*1000))+$F$5*(EG650*DZ650/($K$5*1000))*MAX(MIN(DM650,$J$5),$I$5)*MAX(MIN(DM650,$J$5),$I$5)+$G$5*MAX(MIN(DM650,$J$5),$I$5)*(EG650*DZ650/($K$5*1000))+$H$5*(EG650*DZ650/($K$5*1000))*(EG650*DZ650/($K$5*1000)))</f>
        <v>0</v>
      </c>
      <c r="T650">
        <f>K650*(1000-(1000*0.61365*exp(17.502*X650/(240.97+X650))/(DZ650+EA650)+DU650)/2)/(1000*0.61365*exp(17.502*X650/(240.97+X650))/(DZ650+EA650)-DU650)</f>
        <v>0</v>
      </c>
      <c r="U650">
        <f>1/((DN650+1)/(R650/1.6)+1/(S650/1.37)) + DN650/((DN650+1)/(R650/1.6) + DN650/(S650/1.37))</f>
        <v>0</v>
      </c>
      <c r="V650">
        <f>(DI650*DL650)</f>
        <v>0</v>
      </c>
      <c r="W650">
        <f>(EB650+(V650+2*0.95*5.67E-8*(((EB650+$B$7)+273)^4-(EB650+273)^4)-44100*K650)/(1.84*29.3*S650+8*0.95*5.67E-8*(EB650+273)^3))</f>
        <v>0</v>
      </c>
      <c r="X650">
        <f>($C$7*EC650+$D$7*ED650+$E$7*W650)</f>
        <v>0</v>
      </c>
      <c r="Y650">
        <f>0.61365*exp(17.502*X650/(240.97+X650))</f>
        <v>0</v>
      </c>
      <c r="Z650">
        <f>(AA650/AB650*100)</f>
        <v>0</v>
      </c>
      <c r="AA650">
        <f>DU650*(DZ650+EA650)/1000</f>
        <v>0</v>
      </c>
      <c r="AB650">
        <f>0.61365*exp(17.502*EB650/(240.97+EB650))</f>
        <v>0</v>
      </c>
      <c r="AC650">
        <f>(Y650-DU650*(DZ650+EA650)/1000)</f>
        <v>0</v>
      </c>
      <c r="AD650">
        <f>(-K650*44100)</f>
        <v>0</v>
      </c>
      <c r="AE650">
        <f>2*29.3*S650*0.92*(EB650-X650)</f>
        <v>0</v>
      </c>
      <c r="AF650">
        <f>2*0.95*5.67E-8*(((EB650+$B$7)+273)^4-(X650+273)^4)</f>
        <v>0</v>
      </c>
      <c r="AG650">
        <f>V650+AF650+AD650+AE650</f>
        <v>0</v>
      </c>
      <c r="AH650">
        <f>DY650*AV650*(DT650-DS650*(1000-AV650*DV650)/(1000-AV650*DU650))/(100*DM650)</f>
        <v>0</v>
      </c>
      <c r="AI650">
        <f>1000*DY650*AV650*(DU650-DV650)/(100*DM650*(1000-AV650*DU650))</f>
        <v>0</v>
      </c>
      <c r="AJ650">
        <f>(AK650 - AL650 - DZ650*1E3/(8.314*(EB650+273.15)) * AN650/DY650 * AM650) * DY650/(100*DM650) * (1000 - DV650)/1000</f>
        <v>0</v>
      </c>
      <c r="AK650">
        <v>961.0554498708681</v>
      </c>
      <c r="AL650">
        <v>912.0929999999998</v>
      </c>
      <c r="AM650">
        <v>3.416299231661693</v>
      </c>
      <c r="AN650">
        <v>64.96119101993769</v>
      </c>
      <c r="AO650">
        <f>(AQ650 - AP650 + DZ650*1E3/(8.314*(EB650+273.15)) * AS650/DY650 * AR650) * DY650/(100*DM650) * 1000/(1000 - AQ650)</f>
        <v>0</v>
      </c>
      <c r="AP650">
        <v>20.40287784743722</v>
      </c>
      <c r="AQ650">
        <v>24.68592424242422</v>
      </c>
      <c r="AR650">
        <v>0.001082166101667449</v>
      </c>
      <c r="AS650">
        <v>107.1200567102836</v>
      </c>
      <c r="AT650">
        <v>0</v>
      </c>
      <c r="AU650">
        <v>0</v>
      </c>
      <c r="AV650">
        <f>IF(AT650*$H$13&gt;=AX650,1.0,(AX650/(AX650-AT650*$H$13)))</f>
        <v>0</v>
      </c>
      <c r="AW650">
        <f>(AV650-1)*100</f>
        <v>0</v>
      </c>
      <c r="AX650">
        <f>MAX(0,($B$13+$C$13*EG650)/(1+$D$13*EG650)*DZ650/(EB650+273)*$E$13)</f>
        <v>0</v>
      </c>
      <c r="AY650" t="s">
        <v>439</v>
      </c>
      <c r="AZ650" t="s">
        <v>439</v>
      </c>
      <c r="BA650">
        <v>0</v>
      </c>
      <c r="BB650">
        <v>0</v>
      </c>
      <c r="BC650">
        <f>1-BA650/BB650</f>
        <v>0</v>
      </c>
      <c r="BD650">
        <v>0</v>
      </c>
      <c r="BE650" t="s">
        <v>439</v>
      </c>
      <c r="BF650" t="s">
        <v>439</v>
      </c>
      <c r="BG650">
        <v>0</v>
      </c>
      <c r="BH650">
        <v>0</v>
      </c>
      <c r="BI650">
        <f>1-BG650/BH650</f>
        <v>0</v>
      </c>
      <c r="BJ650">
        <v>0.5</v>
      </c>
      <c r="BK650">
        <f>DJ650</f>
        <v>0</v>
      </c>
      <c r="BL650">
        <f>M650</f>
        <v>0</v>
      </c>
      <c r="BM650">
        <f>BI650*BJ650*BK650</f>
        <v>0</v>
      </c>
      <c r="BN650">
        <f>(BL650-BD650)/BK650</f>
        <v>0</v>
      </c>
      <c r="BO650">
        <f>(BB650-BH650)/BH650</f>
        <v>0</v>
      </c>
      <c r="BP650">
        <f>BA650/(BC650+BA650/BH650)</f>
        <v>0</v>
      </c>
      <c r="BQ650" t="s">
        <v>439</v>
      </c>
      <c r="BR650">
        <v>0</v>
      </c>
      <c r="BS650">
        <f>IF(BR650&lt;&gt;0, BR650, BP650)</f>
        <v>0</v>
      </c>
      <c r="BT650">
        <f>1-BS650/BH650</f>
        <v>0</v>
      </c>
      <c r="BU650">
        <f>(BH650-BG650)/(BH650-BS650)</f>
        <v>0</v>
      </c>
      <c r="BV650">
        <f>(BB650-BH650)/(BB650-BS650)</f>
        <v>0</v>
      </c>
      <c r="BW650">
        <f>(BH650-BG650)/(BH650-BA650)</f>
        <v>0</v>
      </c>
      <c r="BX650">
        <f>(BB650-BH650)/(BB650-BA650)</f>
        <v>0</v>
      </c>
      <c r="BY650">
        <f>(BU650*BS650/BG650)</f>
        <v>0</v>
      </c>
      <c r="BZ650">
        <f>(1-BY650)</f>
        <v>0</v>
      </c>
      <c r="DI650">
        <f>$B$11*EH650+$C$11*EI650+$F$11*ET650*(1-EW650)</f>
        <v>0</v>
      </c>
      <c r="DJ650">
        <f>DI650*DK650</f>
        <v>0</v>
      </c>
      <c r="DK650">
        <f>($B$11*$D$9+$C$11*$D$9+$F$11*((FG650+EY650)/MAX(FG650+EY650+FH650, 0.1)*$I$9+FH650/MAX(FG650+EY650+FH650, 0.1)*$J$9))/($B$11+$C$11+$F$11)</f>
        <v>0</v>
      </c>
      <c r="DL650">
        <f>($B$11*$K$9+$C$11*$K$9+$F$11*((FG650+EY650)/MAX(FG650+EY650+FH650, 0.1)*$P$9+FH650/MAX(FG650+EY650+FH650, 0.1)*$Q$9))/($B$11+$C$11+$F$11)</f>
        <v>0</v>
      </c>
      <c r="DM650">
        <v>5.36</v>
      </c>
      <c r="DN650">
        <v>0.5</v>
      </c>
      <c r="DO650" t="s">
        <v>440</v>
      </c>
      <c r="DP650">
        <v>2</v>
      </c>
      <c r="DQ650" t="b">
        <v>1</v>
      </c>
      <c r="DR650">
        <v>1758659101.678571</v>
      </c>
      <c r="DS650">
        <v>865.3880357142858</v>
      </c>
      <c r="DT650">
        <v>925.5154285714286</v>
      </c>
      <c r="DU650">
        <v>24.69638571428571</v>
      </c>
      <c r="DV650">
        <v>20.31083928571428</v>
      </c>
      <c r="DW650">
        <v>865.3618928571429</v>
      </c>
      <c r="DX650">
        <v>24.53674285714286</v>
      </c>
      <c r="DY650">
        <v>500.0165</v>
      </c>
      <c r="DZ650">
        <v>90.36441071428571</v>
      </c>
      <c r="EA650">
        <v>0.03063262857142857</v>
      </c>
      <c r="EB650">
        <v>31.01495000000001</v>
      </c>
      <c r="EC650">
        <v>30.02540714285714</v>
      </c>
      <c r="ED650">
        <v>999.9000000000002</v>
      </c>
      <c r="EE650">
        <v>0</v>
      </c>
      <c r="EF650">
        <v>0</v>
      </c>
      <c r="EG650">
        <v>9989.731785714286</v>
      </c>
      <c r="EH650">
        <v>0</v>
      </c>
      <c r="EI650">
        <v>11.66991071428571</v>
      </c>
      <c r="EJ650">
        <v>-60.12741071428571</v>
      </c>
      <c r="EK650">
        <v>887.3007142857141</v>
      </c>
      <c r="EL650">
        <v>944.7037857142857</v>
      </c>
      <c r="EM650">
        <v>4.385551785714286</v>
      </c>
      <c r="EN650">
        <v>925.5154285714286</v>
      </c>
      <c r="EO650">
        <v>20.31083928571428</v>
      </c>
      <c r="EP650">
        <v>2.231674285714285</v>
      </c>
      <c r="EQ650">
        <v>1.835376785714286</v>
      </c>
      <c r="ER650">
        <v>19.19152142857143</v>
      </c>
      <c r="ES650">
        <v>16.09132142857143</v>
      </c>
      <c r="ET650">
        <v>1999.992142857143</v>
      </c>
      <c r="EU650">
        <v>0.9800007500000001</v>
      </c>
      <c r="EV650">
        <v>0.01999945</v>
      </c>
      <c r="EW650">
        <v>0</v>
      </c>
      <c r="EX650">
        <v>876.4468571428571</v>
      </c>
      <c r="EY650">
        <v>5.00097</v>
      </c>
      <c r="EZ650">
        <v>17603.61785714286</v>
      </c>
      <c r="FA650">
        <v>16707.50714285714</v>
      </c>
      <c r="FB650">
        <v>41.43699999999999</v>
      </c>
      <c r="FC650">
        <v>41.81199999999999</v>
      </c>
      <c r="FD650">
        <v>41.375</v>
      </c>
      <c r="FE650">
        <v>41.375</v>
      </c>
      <c r="FF650">
        <v>42.06199999999999</v>
      </c>
      <c r="FG650">
        <v>1955.092142857143</v>
      </c>
      <c r="FH650">
        <v>39.9</v>
      </c>
      <c r="FI650">
        <v>0</v>
      </c>
      <c r="FJ650">
        <v>1758659111.4</v>
      </c>
      <c r="FK650">
        <v>0</v>
      </c>
      <c r="FL650">
        <v>876.69484</v>
      </c>
      <c r="FM650">
        <v>11.86884613411168</v>
      </c>
      <c r="FN650">
        <v>228.14615360427</v>
      </c>
      <c r="FO650">
        <v>17608.112</v>
      </c>
      <c r="FP650">
        <v>15</v>
      </c>
      <c r="FQ650">
        <v>0</v>
      </c>
      <c r="FR650" t="s">
        <v>441</v>
      </c>
      <c r="FS650">
        <v>1747247426.5</v>
      </c>
      <c r="FT650">
        <v>1747247420.5</v>
      </c>
      <c r="FU650">
        <v>0</v>
      </c>
      <c r="FV650">
        <v>1.027</v>
      </c>
      <c r="FW650">
        <v>0.031</v>
      </c>
      <c r="FX650">
        <v>0.02</v>
      </c>
      <c r="FY650">
        <v>0.05</v>
      </c>
      <c r="FZ650">
        <v>420</v>
      </c>
      <c r="GA650">
        <v>16</v>
      </c>
      <c r="GB650">
        <v>0.01</v>
      </c>
      <c r="GC650">
        <v>0.1</v>
      </c>
      <c r="GD650">
        <v>-59.98018048780489</v>
      </c>
      <c r="GE650">
        <v>-3.355258536585402</v>
      </c>
      <c r="GF650">
        <v>0.3358558010984318</v>
      </c>
      <c r="GG650">
        <v>0</v>
      </c>
      <c r="GH650">
        <v>875.8476176470588</v>
      </c>
      <c r="GI650">
        <v>12.74418640052619</v>
      </c>
      <c r="GJ650">
        <v>1.266706777312168</v>
      </c>
      <c r="GK650">
        <v>-1</v>
      </c>
      <c r="GL650">
        <v>4.405994390243903</v>
      </c>
      <c r="GM650">
        <v>-0.6405602090592284</v>
      </c>
      <c r="GN650">
        <v>0.07155780624351402</v>
      </c>
      <c r="GO650">
        <v>0</v>
      </c>
      <c r="GP650">
        <v>0</v>
      </c>
      <c r="GQ650">
        <v>2</v>
      </c>
      <c r="GR650" t="s">
        <v>482</v>
      </c>
      <c r="GS650">
        <v>3.13554</v>
      </c>
      <c r="GT650">
        <v>2.69088</v>
      </c>
      <c r="GU650">
        <v>0.159194</v>
      </c>
      <c r="GV650">
        <v>0.164532</v>
      </c>
      <c r="GW650">
        <v>0.108131</v>
      </c>
      <c r="GX650">
        <v>0.0935425</v>
      </c>
      <c r="GY650">
        <v>26695.3</v>
      </c>
      <c r="GZ650">
        <v>26580.1</v>
      </c>
      <c r="HA650">
        <v>29519.2</v>
      </c>
      <c r="HB650">
        <v>29404.5</v>
      </c>
      <c r="HC650">
        <v>34783</v>
      </c>
      <c r="HD650">
        <v>35311.6</v>
      </c>
      <c r="HE650">
        <v>41537.7</v>
      </c>
      <c r="HF650">
        <v>41780.1</v>
      </c>
      <c r="HG650">
        <v>1.9196</v>
      </c>
      <c r="HH650">
        <v>1.8618</v>
      </c>
      <c r="HI650">
        <v>0.0854731</v>
      </c>
      <c r="HJ650">
        <v>0</v>
      </c>
      <c r="HK650">
        <v>28.6265</v>
      </c>
      <c r="HL650">
        <v>999.9</v>
      </c>
      <c r="HM650">
        <v>50.9</v>
      </c>
      <c r="HN650">
        <v>31.6</v>
      </c>
      <c r="HO650">
        <v>26.2953</v>
      </c>
      <c r="HP650">
        <v>61.7156</v>
      </c>
      <c r="HQ650">
        <v>25.6611</v>
      </c>
      <c r="HR650">
        <v>1</v>
      </c>
      <c r="HS650">
        <v>0.124253</v>
      </c>
      <c r="HT650">
        <v>-0.692299</v>
      </c>
      <c r="HU650">
        <v>20.337</v>
      </c>
      <c r="HV650">
        <v>5.21444</v>
      </c>
      <c r="HW650">
        <v>12.0132</v>
      </c>
      <c r="HX650">
        <v>4.9878</v>
      </c>
      <c r="HY650">
        <v>3.2875</v>
      </c>
      <c r="HZ650">
        <v>9999</v>
      </c>
      <c r="IA650">
        <v>9999</v>
      </c>
      <c r="IB650">
        <v>9999</v>
      </c>
      <c r="IC650">
        <v>999.9</v>
      </c>
      <c r="ID650">
        <v>1.86763</v>
      </c>
      <c r="IE650">
        <v>1.86674</v>
      </c>
      <c r="IF650">
        <v>1.86609</v>
      </c>
      <c r="IG650">
        <v>1.86603</v>
      </c>
      <c r="IH650">
        <v>1.86786</v>
      </c>
      <c r="II650">
        <v>1.87028</v>
      </c>
      <c r="IJ650">
        <v>1.86898</v>
      </c>
      <c r="IK650">
        <v>1.87043</v>
      </c>
      <c r="IL650">
        <v>0</v>
      </c>
      <c r="IM650">
        <v>0</v>
      </c>
      <c r="IN650">
        <v>0</v>
      </c>
      <c r="IO650">
        <v>0</v>
      </c>
      <c r="IP650" t="s">
        <v>443</v>
      </c>
      <c r="IQ650" t="s">
        <v>444</v>
      </c>
      <c r="IR650" t="s">
        <v>445</v>
      </c>
      <c r="IS650" t="s">
        <v>445</v>
      </c>
      <c r="IT650" t="s">
        <v>445</v>
      </c>
      <c r="IU650" t="s">
        <v>445</v>
      </c>
      <c r="IV650">
        <v>0</v>
      </c>
      <c r="IW650">
        <v>100</v>
      </c>
      <c r="IX650">
        <v>100</v>
      </c>
      <c r="IY650">
        <v>0.012</v>
      </c>
      <c r="IZ650">
        <v>0.1595</v>
      </c>
      <c r="JA650">
        <v>0.1520806729546384</v>
      </c>
      <c r="JB650">
        <v>0.0003178419753343253</v>
      </c>
      <c r="JC650">
        <v>-6.012475575984678E-07</v>
      </c>
      <c r="JD650">
        <v>7.594320938325871E-11</v>
      </c>
      <c r="JE650">
        <v>-0.06537213769188976</v>
      </c>
      <c r="JF650">
        <v>-0.002779077146552394</v>
      </c>
      <c r="JG650">
        <v>0.0007843295920201409</v>
      </c>
      <c r="JH650">
        <v>-1.211717912536145E-05</v>
      </c>
      <c r="JI650">
        <v>4</v>
      </c>
      <c r="JJ650">
        <v>2338</v>
      </c>
      <c r="JK650">
        <v>1</v>
      </c>
      <c r="JL650">
        <v>27</v>
      </c>
      <c r="JM650">
        <v>190194.7</v>
      </c>
      <c r="JN650">
        <v>190194.8</v>
      </c>
      <c r="JO650">
        <v>2.01294</v>
      </c>
      <c r="JP650">
        <v>2.24609</v>
      </c>
      <c r="JQ650">
        <v>1.39648</v>
      </c>
      <c r="JR650">
        <v>2.34985</v>
      </c>
      <c r="JS650">
        <v>1.49536</v>
      </c>
      <c r="JT650">
        <v>2.59155</v>
      </c>
      <c r="JU650">
        <v>36.9556</v>
      </c>
      <c r="JV650">
        <v>24.0612</v>
      </c>
      <c r="JW650">
        <v>18</v>
      </c>
      <c r="JX650">
        <v>491.849</v>
      </c>
      <c r="JY650">
        <v>445.317</v>
      </c>
      <c r="JZ650">
        <v>29.6655</v>
      </c>
      <c r="KA650">
        <v>29.2508</v>
      </c>
      <c r="KB650">
        <v>29.9998</v>
      </c>
      <c r="KC650">
        <v>29.1336</v>
      </c>
      <c r="KD650">
        <v>29.0671</v>
      </c>
      <c r="KE650">
        <v>40.2982</v>
      </c>
      <c r="KF650">
        <v>27.9249</v>
      </c>
      <c r="KG650">
        <v>61.2352</v>
      </c>
      <c r="KH650">
        <v>29.6486</v>
      </c>
      <c r="KI650">
        <v>975.188</v>
      </c>
      <c r="KJ650">
        <v>20.5197</v>
      </c>
      <c r="KK650">
        <v>100.886</v>
      </c>
      <c r="KL650">
        <v>100.462</v>
      </c>
    </row>
    <row r="651" spans="1:298">
      <c r="A651">
        <v>635</v>
      </c>
      <c r="B651">
        <v>1758659115</v>
      </c>
      <c r="C651">
        <v>17489</v>
      </c>
      <c r="D651" t="s">
        <v>1719</v>
      </c>
      <c r="E651" t="s">
        <v>1720</v>
      </c>
      <c r="F651">
        <v>5</v>
      </c>
      <c r="G651" t="s">
        <v>1412</v>
      </c>
      <c r="H651" t="s">
        <v>437</v>
      </c>
      <c r="I651" t="s">
        <v>438</v>
      </c>
      <c r="J651">
        <v>1758659107.25</v>
      </c>
      <c r="K651">
        <f>(L651)/1000</f>
        <v>0</v>
      </c>
      <c r="L651">
        <f>IF(DQ651, AO651, AI651)</f>
        <v>0</v>
      </c>
      <c r="M651">
        <f>IF(DQ651, AJ651, AH651)</f>
        <v>0</v>
      </c>
      <c r="N651">
        <f>DS651 - IF(AV651&gt;1, M651*DM651*100.0/(AX651), 0)</f>
        <v>0</v>
      </c>
      <c r="O651">
        <f>((U651-K651/2)*N651-M651)/(U651+K651/2)</f>
        <v>0</v>
      </c>
      <c r="P651">
        <f>O651*(DZ651+EA651)/1000.0</f>
        <v>0</v>
      </c>
      <c r="Q651">
        <f>(DS651 - IF(AV651&gt;1, M651*DM651*100.0/(AX651), 0))*(DZ651+EA651)/1000.0</f>
        <v>0</v>
      </c>
      <c r="R651">
        <f>2.0/((1/T651-1/S651)+SIGN(T651)*SQRT((1/T651-1/S651)*(1/T651-1/S651) + 4*DN651/((DN651+1)*(DN651+1))*(2*1/T651*1/S651-1/S651*1/S651)))</f>
        <v>0</v>
      </c>
      <c r="S651">
        <f>IF(LEFT(DO651,1)&lt;&gt;"0",IF(LEFT(DO651,1)="1",3.0,DP651),$D$5+$E$5*(EG651*DZ651/($K$5*1000))+$F$5*(EG651*DZ651/($K$5*1000))*MAX(MIN(DM651,$J$5),$I$5)*MAX(MIN(DM651,$J$5),$I$5)+$G$5*MAX(MIN(DM651,$J$5),$I$5)*(EG651*DZ651/($K$5*1000))+$H$5*(EG651*DZ651/($K$5*1000))*(EG651*DZ651/($K$5*1000)))</f>
        <v>0</v>
      </c>
      <c r="T651">
        <f>K651*(1000-(1000*0.61365*exp(17.502*X651/(240.97+X651))/(DZ651+EA651)+DU651)/2)/(1000*0.61365*exp(17.502*X651/(240.97+X651))/(DZ651+EA651)-DU651)</f>
        <v>0</v>
      </c>
      <c r="U651">
        <f>1/((DN651+1)/(R651/1.6)+1/(S651/1.37)) + DN651/((DN651+1)/(R651/1.6) + DN651/(S651/1.37))</f>
        <v>0</v>
      </c>
      <c r="V651">
        <f>(DI651*DL651)</f>
        <v>0</v>
      </c>
      <c r="W651">
        <f>(EB651+(V651+2*0.95*5.67E-8*(((EB651+$B$7)+273)^4-(EB651+273)^4)-44100*K651)/(1.84*29.3*S651+8*0.95*5.67E-8*(EB651+273)^3))</f>
        <v>0</v>
      </c>
      <c r="X651">
        <f>($C$7*EC651+$D$7*ED651+$E$7*W651)</f>
        <v>0</v>
      </c>
      <c r="Y651">
        <f>0.61365*exp(17.502*X651/(240.97+X651))</f>
        <v>0</v>
      </c>
      <c r="Z651">
        <f>(AA651/AB651*100)</f>
        <v>0</v>
      </c>
      <c r="AA651">
        <f>DU651*(DZ651+EA651)/1000</f>
        <v>0</v>
      </c>
      <c r="AB651">
        <f>0.61365*exp(17.502*EB651/(240.97+EB651))</f>
        <v>0</v>
      </c>
      <c r="AC651">
        <f>(Y651-DU651*(DZ651+EA651)/1000)</f>
        <v>0</v>
      </c>
      <c r="AD651">
        <f>(-K651*44100)</f>
        <v>0</v>
      </c>
      <c r="AE651">
        <f>2*29.3*S651*0.92*(EB651-X651)</f>
        <v>0</v>
      </c>
      <c r="AF651">
        <f>2*0.95*5.67E-8*(((EB651+$B$7)+273)^4-(X651+273)^4)</f>
        <v>0</v>
      </c>
      <c r="AG651">
        <f>V651+AF651+AD651+AE651</f>
        <v>0</v>
      </c>
      <c r="AH651">
        <f>DY651*AV651*(DT651-DS651*(1000-AV651*DV651)/(1000-AV651*DU651))/(100*DM651)</f>
        <v>0</v>
      </c>
      <c r="AI651">
        <f>1000*DY651*AV651*(DU651-DV651)/(100*DM651*(1000-AV651*DU651))</f>
        <v>0</v>
      </c>
      <c r="AJ651">
        <f>(AK651 - AL651 - DZ651*1E3/(8.314*(EB651+273.15)) * AN651/DY651 * AM651) * DY651/(100*DM651) * (1000 - DV651)/1000</f>
        <v>0</v>
      </c>
      <c r="AK651">
        <v>979.7576434199403</v>
      </c>
      <c r="AL651">
        <v>930.6286787878789</v>
      </c>
      <c r="AM651">
        <v>3.359235565967739</v>
      </c>
      <c r="AN651">
        <v>64.96119101993769</v>
      </c>
      <c r="AO651">
        <f>(AQ651 - AP651 + DZ651*1E3/(8.314*(EB651+273.15)) * AS651/DY651 * AR651) * DY651/(100*DM651) * 1000/(1000 - AQ651)</f>
        <v>0</v>
      </c>
      <c r="AP651">
        <v>20.45127021791483</v>
      </c>
      <c r="AQ651">
        <v>24.68729878787878</v>
      </c>
      <c r="AR651">
        <v>-0.0001043791521634726</v>
      </c>
      <c r="AS651">
        <v>107.1200567102836</v>
      </c>
      <c r="AT651">
        <v>0</v>
      </c>
      <c r="AU651">
        <v>0</v>
      </c>
      <c r="AV651">
        <f>IF(AT651*$H$13&gt;=AX651,1.0,(AX651/(AX651-AT651*$H$13)))</f>
        <v>0</v>
      </c>
      <c r="AW651">
        <f>(AV651-1)*100</f>
        <v>0</v>
      </c>
      <c r="AX651">
        <f>MAX(0,($B$13+$C$13*EG651)/(1+$D$13*EG651)*DZ651/(EB651+273)*$E$13)</f>
        <v>0</v>
      </c>
      <c r="AY651" t="s">
        <v>439</v>
      </c>
      <c r="AZ651" t="s">
        <v>439</v>
      </c>
      <c r="BA651">
        <v>0</v>
      </c>
      <c r="BB651">
        <v>0</v>
      </c>
      <c r="BC651">
        <f>1-BA651/BB651</f>
        <v>0</v>
      </c>
      <c r="BD651">
        <v>0</v>
      </c>
      <c r="BE651" t="s">
        <v>439</v>
      </c>
      <c r="BF651" t="s">
        <v>439</v>
      </c>
      <c r="BG651">
        <v>0</v>
      </c>
      <c r="BH651">
        <v>0</v>
      </c>
      <c r="BI651">
        <f>1-BG651/BH651</f>
        <v>0</v>
      </c>
      <c r="BJ651">
        <v>0.5</v>
      </c>
      <c r="BK651">
        <f>DJ651</f>
        <v>0</v>
      </c>
      <c r="BL651">
        <f>M651</f>
        <v>0</v>
      </c>
      <c r="BM651">
        <f>BI651*BJ651*BK651</f>
        <v>0</v>
      </c>
      <c r="BN651">
        <f>(BL651-BD651)/BK651</f>
        <v>0</v>
      </c>
      <c r="BO651">
        <f>(BB651-BH651)/BH651</f>
        <v>0</v>
      </c>
      <c r="BP651">
        <f>BA651/(BC651+BA651/BH651)</f>
        <v>0</v>
      </c>
      <c r="BQ651" t="s">
        <v>439</v>
      </c>
      <c r="BR651">
        <v>0</v>
      </c>
      <c r="BS651">
        <f>IF(BR651&lt;&gt;0, BR651, BP651)</f>
        <v>0</v>
      </c>
      <c r="BT651">
        <f>1-BS651/BH651</f>
        <v>0</v>
      </c>
      <c r="BU651">
        <f>(BH651-BG651)/(BH651-BS651)</f>
        <v>0</v>
      </c>
      <c r="BV651">
        <f>(BB651-BH651)/(BB651-BS651)</f>
        <v>0</v>
      </c>
      <c r="BW651">
        <f>(BH651-BG651)/(BH651-BA651)</f>
        <v>0</v>
      </c>
      <c r="BX651">
        <f>(BB651-BH651)/(BB651-BA651)</f>
        <v>0</v>
      </c>
      <c r="BY651">
        <f>(BU651*BS651/BG651)</f>
        <v>0</v>
      </c>
      <c r="BZ651">
        <f>(1-BY651)</f>
        <v>0</v>
      </c>
      <c r="DI651">
        <f>$B$11*EH651+$C$11*EI651+$F$11*ET651*(1-EW651)</f>
        <v>0</v>
      </c>
      <c r="DJ651">
        <f>DI651*DK651</f>
        <v>0</v>
      </c>
      <c r="DK651">
        <f>($B$11*$D$9+$C$11*$D$9+$F$11*((FG651+EY651)/MAX(FG651+EY651+FH651, 0.1)*$I$9+FH651/MAX(FG651+EY651+FH651, 0.1)*$J$9))/($B$11+$C$11+$F$11)</f>
        <v>0</v>
      </c>
      <c r="DL651">
        <f>($B$11*$K$9+$C$11*$K$9+$F$11*((FG651+EY651)/MAX(FG651+EY651+FH651, 0.1)*$P$9+FH651/MAX(FG651+EY651+FH651, 0.1)*$Q$9))/($B$11+$C$11+$F$11)</f>
        <v>0</v>
      </c>
      <c r="DM651">
        <v>5.36</v>
      </c>
      <c r="DN651">
        <v>0.5</v>
      </c>
      <c r="DO651" t="s">
        <v>440</v>
      </c>
      <c r="DP651">
        <v>2</v>
      </c>
      <c r="DQ651" t="b">
        <v>1</v>
      </c>
      <c r="DR651">
        <v>1758659107.25</v>
      </c>
      <c r="DS651">
        <v>883.7584642857144</v>
      </c>
      <c r="DT651">
        <v>944.13525</v>
      </c>
      <c r="DU651">
        <v>24.68421071428571</v>
      </c>
      <c r="DV651">
        <v>20.37394285714285</v>
      </c>
      <c r="DW651">
        <v>883.7426071428571</v>
      </c>
      <c r="DX651">
        <v>24.52472857142857</v>
      </c>
      <c r="DY651">
        <v>499.9984642857144</v>
      </c>
      <c r="DZ651">
        <v>90.36376071428572</v>
      </c>
      <c r="EA651">
        <v>0.03062046428571429</v>
      </c>
      <c r="EB651">
        <v>31.01403214285714</v>
      </c>
      <c r="EC651">
        <v>30.01880714285714</v>
      </c>
      <c r="ED651">
        <v>999.9000000000002</v>
      </c>
      <c r="EE651">
        <v>0</v>
      </c>
      <c r="EF651">
        <v>0</v>
      </c>
      <c r="EG651">
        <v>9987.166428571431</v>
      </c>
      <c r="EH651">
        <v>0</v>
      </c>
      <c r="EI651">
        <v>11.67036071428571</v>
      </c>
      <c r="EJ651">
        <v>-60.37671428571429</v>
      </c>
      <c r="EK651">
        <v>906.1253928571429</v>
      </c>
      <c r="EL651">
        <v>963.771964285714</v>
      </c>
      <c r="EM651">
        <v>4.310259285714286</v>
      </c>
      <c r="EN651">
        <v>944.13525</v>
      </c>
      <c r="EO651">
        <v>20.37394285714285</v>
      </c>
      <c r="EP651">
        <v>2.230558571428571</v>
      </c>
      <c r="EQ651">
        <v>1.841066428571429</v>
      </c>
      <c r="ER651">
        <v>19.18349285714286</v>
      </c>
      <c r="ES651">
        <v>16.13980357142857</v>
      </c>
      <c r="ET651">
        <v>1999.9825</v>
      </c>
      <c r="EU651">
        <v>0.9800006428571429</v>
      </c>
      <c r="EV651">
        <v>0.01999955714285714</v>
      </c>
      <c r="EW651">
        <v>0</v>
      </c>
      <c r="EX651">
        <v>877.4954285714286</v>
      </c>
      <c r="EY651">
        <v>5.00097</v>
      </c>
      <c r="EZ651">
        <v>17623.80714285714</v>
      </c>
      <c r="FA651">
        <v>16707.44642857143</v>
      </c>
      <c r="FB651">
        <v>41.43699999999999</v>
      </c>
      <c r="FC651">
        <v>41.80757142857141</v>
      </c>
      <c r="FD651">
        <v>41.375</v>
      </c>
      <c r="FE651">
        <v>41.375</v>
      </c>
      <c r="FF651">
        <v>42.04871428571429</v>
      </c>
      <c r="FG651">
        <v>1955.0825</v>
      </c>
      <c r="FH651">
        <v>39.9</v>
      </c>
      <c r="FI651">
        <v>0</v>
      </c>
      <c r="FJ651">
        <v>1758659116.2</v>
      </c>
      <c r="FK651">
        <v>0</v>
      </c>
      <c r="FL651">
        <v>877.60996</v>
      </c>
      <c r="FM651">
        <v>10.88553846392849</v>
      </c>
      <c r="FN651">
        <v>204.1692308860206</v>
      </c>
      <c r="FO651">
        <v>17625.184</v>
      </c>
      <c r="FP651">
        <v>15</v>
      </c>
      <c r="FQ651">
        <v>0</v>
      </c>
      <c r="FR651" t="s">
        <v>441</v>
      </c>
      <c r="FS651">
        <v>1747247426.5</v>
      </c>
      <c r="FT651">
        <v>1747247420.5</v>
      </c>
      <c r="FU651">
        <v>0</v>
      </c>
      <c r="FV651">
        <v>1.027</v>
      </c>
      <c r="FW651">
        <v>0.031</v>
      </c>
      <c r="FX651">
        <v>0.02</v>
      </c>
      <c r="FY651">
        <v>0.05</v>
      </c>
      <c r="FZ651">
        <v>420</v>
      </c>
      <c r="GA651">
        <v>16</v>
      </c>
      <c r="GB651">
        <v>0.01</v>
      </c>
      <c r="GC651">
        <v>0.1</v>
      </c>
      <c r="GD651">
        <v>-60.2547825</v>
      </c>
      <c r="GE651">
        <v>-2.7820086303939</v>
      </c>
      <c r="GF651">
        <v>0.2783442067723885</v>
      </c>
      <c r="GG651">
        <v>0</v>
      </c>
      <c r="GH651">
        <v>876.9440882352942</v>
      </c>
      <c r="GI651">
        <v>11.50186402183515</v>
      </c>
      <c r="GJ651">
        <v>1.147359381814637</v>
      </c>
      <c r="GK651">
        <v>-1</v>
      </c>
      <c r="GL651">
        <v>4.3456755</v>
      </c>
      <c r="GM651">
        <v>-0.886178386491579</v>
      </c>
      <c r="GN651">
        <v>0.08818662228337126</v>
      </c>
      <c r="GO651">
        <v>0</v>
      </c>
      <c r="GP651">
        <v>0</v>
      </c>
      <c r="GQ651">
        <v>2</v>
      </c>
      <c r="GR651" t="s">
        <v>482</v>
      </c>
      <c r="GS651">
        <v>3.13566</v>
      </c>
      <c r="GT651">
        <v>2.69086</v>
      </c>
      <c r="GU651">
        <v>0.161303</v>
      </c>
      <c r="GV651">
        <v>0.166577</v>
      </c>
      <c r="GW651">
        <v>0.108137</v>
      </c>
      <c r="GX651">
        <v>0.0937467</v>
      </c>
      <c r="GY651">
        <v>26627.9</v>
      </c>
      <c r="GZ651">
        <v>26514.8</v>
      </c>
      <c r="HA651">
        <v>29518.7</v>
      </c>
      <c r="HB651">
        <v>29404.3</v>
      </c>
      <c r="HC651">
        <v>34781.8</v>
      </c>
      <c r="HD651">
        <v>35303.5</v>
      </c>
      <c r="HE651">
        <v>41536.5</v>
      </c>
      <c r="HF651">
        <v>41780</v>
      </c>
      <c r="HG651">
        <v>1.91968</v>
      </c>
      <c r="HH651">
        <v>1.86205</v>
      </c>
      <c r="HI651">
        <v>0.0850931</v>
      </c>
      <c r="HJ651">
        <v>0</v>
      </c>
      <c r="HK651">
        <v>28.6265</v>
      </c>
      <c r="HL651">
        <v>999.9</v>
      </c>
      <c r="HM651">
        <v>50.9</v>
      </c>
      <c r="HN651">
        <v>31.6</v>
      </c>
      <c r="HO651">
        <v>26.2937</v>
      </c>
      <c r="HP651">
        <v>61.7756</v>
      </c>
      <c r="HQ651">
        <v>25.5769</v>
      </c>
      <c r="HR651">
        <v>1</v>
      </c>
      <c r="HS651">
        <v>0.12375</v>
      </c>
      <c r="HT651">
        <v>-0.705093</v>
      </c>
      <c r="HU651">
        <v>20.337</v>
      </c>
      <c r="HV651">
        <v>5.21444</v>
      </c>
      <c r="HW651">
        <v>12.0125</v>
      </c>
      <c r="HX651">
        <v>4.98805</v>
      </c>
      <c r="HY651">
        <v>3.2877</v>
      </c>
      <c r="HZ651">
        <v>9999</v>
      </c>
      <c r="IA651">
        <v>9999</v>
      </c>
      <c r="IB651">
        <v>9999</v>
      </c>
      <c r="IC651">
        <v>999.9</v>
      </c>
      <c r="ID651">
        <v>1.86764</v>
      </c>
      <c r="IE651">
        <v>1.86676</v>
      </c>
      <c r="IF651">
        <v>1.86606</v>
      </c>
      <c r="IG651">
        <v>1.866</v>
      </c>
      <c r="IH651">
        <v>1.86786</v>
      </c>
      <c r="II651">
        <v>1.87028</v>
      </c>
      <c r="IJ651">
        <v>1.86902</v>
      </c>
      <c r="IK651">
        <v>1.87042</v>
      </c>
      <c r="IL651">
        <v>0</v>
      </c>
      <c r="IM651">
        <v>0</v>
      </c>
      <c r="IN651">
        <v>0</v>
      </c>
      <c r="IO651">
        <v>0</v>
      </c>
      <c r="IP651" t="s">
        <v>443</v>
      </c>
      <c r="IQ651" t="s">
        <v>444</v>
      </c>
      <c r="IR651" t="s">
        <v>445</v>
      </c>
      <c r="IS651" t="s">
        <v>445</v>
      </c>
      <c r="IT651" t="s">
        <v>445</v>
      </c>
      <c r="IU651" t="s">
        <v>445</v>
      </c>
      <c r="IV651">
        <v>0</v>
      </c>
      <c r="IW651">
        <v>100</v>
      </c>
      <c r="IX651">
        <v>100</v>
      </c>
      <c r="IY651">
        <v>0.001</v>
      </c>
      <c r="IZ651">
        <v>0.1595</v>
      </c>
      <c r="JA651">
        <v>0.1520806729546384</v>
      </c>
      <c r="JB651">
        <v>0.0003178419753343253</v>
      </c>
      <c r="JC651">
        <v>-6.012475575984678E-07</v>
      </c>
      <c r="JD651">
        <v>7.594320938325871E-11</v>
      </c>
      <c r="JE651">
        <v>-0.06537213769188976</v>
      </c>
      <c r="JF651">
        <v>-0.002779077146552394</v>
      </c>
      <c r="JG651">
        <v>0.0007843295920201409</v>
      </c>
      <c r="JH651">
        <v>-1.211717912536145E-05</v>
      </c>
      <c r="JI651">
        <v>4</v>
      </c>
      <c r="JJ651">
        <v>2338</v>
      </c>
      <c r="JK651">
        <v>1</v>
      </c>
      <c r="JL651">
        <v>27</v>
      </c>
      <c r="JM651">
        <v>190194.8</v>
      </c>
      <c r="JN651">
        <v>190194.9</v>
      </c>
      <c r="JO651">
        <v>2.04346</v>
      </c>
      <c r="JP651">
        <v>2.24365</v>
      </c>
      <c r="JQ651">
        <v>1.39648</v>
      </c>
      <c r="JR651">
        <v>2.34863</v>
      </c>
      <c r="JS651">
        <v>1.49536</v>
      </c>
      <c r="JT651">
        <v>2.69775</v>
      </c>
      <c r="JU651">
        <v>36.9794</v>
      </c>
      <c r="JV651">
        <v>24.07</v>
      </c>
      <c r="JW651">
        <v>18</v>
      </c>
      <c r="JX651">
        <v>491.87</v>
      </c>
      <c r="JY651">
        <v>445.442</v>
      </c>
      <c r="JZ651">
        <v>29.6425</v>
      </c>
      <c r="KA651">
        <v>29.2467</v>
      </c>
      <c r="KB651">
        <v>29.9999</v>
      </c>
      <c r="KC651">
        <v>29.1302</v>
      </c>
      <c r="KD651">
        <v>29.063</v>
      </c>
      <c r="KE651">
        <v>40.9472</v>
      </c>
      <c r="KF651">
        <v>27.9249</v>
      </c>
      <c r="KG651">
        <v>61.2352</v>
      </c>
      <c r="KH651">
        <v>29.6357</v>
      </c>
      <c r="KI651">
        <v>988.595</v>
      </c>
      <c r="KJ651">
        <v>20.5722</v>
      </c>
      <c r="KK651">
        <v>100.883</v>
      </c>
      <c r="KL651">
        <v>100.462</v>
      </c>
    </row>
    <row r="652" spans="1:298">
      <c r="A652">
        <v>636</v>
      </c>
      <c r="B652">
        <v>1758659120</v>
      </c>
      <c r="C652">
        <v>17494</v>
      </c>
      <c r="D652" t="s">
        <v>1721</v>
      </c>
      <c r="E652" t="s">
        <v>1722</v>
      </c>
      <c r="F652">
        <v>5</v>
      </c>
      <c r="G652" t="s">
        <v>1412</v>
      </c>
      <c r="H652" t="s">
        <v>437</v>
      </c>
      <c r="I652" t="s">
        <v>438</v>
      </c>
      <c r="J652">
        <v>1758659112.518518</v>
      </c>
      <c r="K652">
        <f>(L652)/1000</f>
        <v>0</v>
      </c>
      <c r="L652">
        <f>IF(DQ652, AO652, AI652)</f>
        <v>0</v>
      </c>
      <c r="M652">
        <f>IF(DQ652, AJ652, AH652)</f>
        <v>0</v>
      </c>
      <c r="N652">
        <f>DS652 - IF(AV652&gt;1, M652*DM652*100.0/(AX652), 0)</f>
        <v>0</v>
      </c>
      <c r="O652">
        <f>((U652-K652/2)*N652-M652)/(U652+K652/2)</f>
        <v>0</v>
      </c>
      <c r="P652">
        <f>O652*(DZ652+EA652)/1000.0</f>
        <v>0</v>
      </c>
      <c r="Q652">
        <f>(DS652 - IF(AV652&gt;1, M652*DM652*100.0/(AX652), 0))*(DZ652+EA652)/1000.0</f>
        <v>0</v>
      </c>
      <c r="R652">
        <f>2.0/((1/T652-1/S652)+SIGN(T652)*SQRT((1/T652-1/S652)*(1/T652-1/S652) + 4*DN652/((DN652+1)*(DN652+1))*(2*1/T652*1/S652-1/S652*1/S652)))</f>
        <v>0</v>
      </c>
      <c r="S652">
        <f>IF(LEFT(DO652,1)&lt;&gt;"0",IF(LEFT(DO652,1)="1",3.0,DP652),$D$5+$E$5*(EG652*DZ652/($K$5*1000))+$F$5*(EG652*DZ652/($K$5*1000))*MAX(MIN(DM652,$J$5),$I$5)*MAX(MIN(DM652,$J$5),$I$5)+$G$5*MAX(MIN(DM652,$J$5),$I$5)*(EG652*DZ652/($K$5*1000))+$H$5*(EG652*DZ652/($K$5*1000))*(EG652*DZ652/($K$5*1000)))</f>
        <v>0</v>
      </c>
      <c r="T652">
        <f>K652*(1000-(1000*0.61365*exp(17.502*X652/(240.97+X652))/(DZ652+EA652)+DU652)/2)/(1000*0.61365*exp(17.502*X652/(240.97+X652))/(DZ652+EA652)-DU652)</f>
        <v>0</v>
      </c>
      <c r="U652">
        <f>1/((DN652+1)/(R652/1.6)+1/(S652/1.37)) + DN652/((DN652+1)/(R652/1.6) + DN652/(S652/1.37))</f>
        <v>0</v>
      </c>
      <c r="V652">
        <f>(DI652*DL652)</f>
        <v>0</v>
      </c>
      <c r="W652">
        <f>(EB652+(V652+2*0.95*5.67E-8*(((EB652+$B$7)+273)^4-(EB652+273)^4)-44100*K652)/(1.84*29.3*S652+8*0.95*5.67E-8*(EB652+273)^3))</f>
        <v>0</v>
      </c>
      <c r="X652">
        <f>($C$7*EC652+$D$7*ED652+$E$7*W652)</f>
        <v>0</v>
      </c>
      <c r="Y652">
        <f>0.61365*exp(17.502*X652/(240.97+X652))</f>
        <v>0</v>
      </c>
      <c r="Z652">
        <f>(AA652/AB652*100)</f>
        <v>0</v>
      </c>
      <c r="AA652">
        <f>DU652*(DZ652+EA652)/1000</f>
        <v>0</v>
      </c>
      <c r="AB652">
        <f>0.61365*exp(17.502*EB652/(240.97+EB652))</f>
        <v>0</v>
      </c>
      <c r="AC652">
        <f>(Y652-DU652*(DZ652+EA652)/1000)</f>
        <v>0</v>
      </c>
      <c r="AD652">
        <f>(-K652*44100)</f>
        <v>0</v>
      </c>
      <c r="AE652">
        <f>2*29.3*S652*0.92*(EB652-X652)</f>
        <v>0</v>
      </c>
      <c r="AF652">
        <f>2*0.95*5.67E-8*(((EB652+$B$7)+273)^4-(X652+273)^4)</f>
        <v>0</v>
      </c>
      <c r="AG652">
        <f>V652+AF652+AD652+AE652</f>
        <v>0</v>
      </c>
      <c r="AH652">
        <f>DY652*AV652*(DT652-DS652*(1000-AV652*DV652)/(1000-AV652*DU652))/(100*DM652)</f>
        <v>0</v>
      </c>
      <c r="AI652">
        <f>1000*DY652*AV652*(DU652-DV652)/(100*DM652*(1000-AV652*DU652))</f>
        <v>0</v>
      </c>
      <c r="AJ652">
        <f>(AK652 - AL652 - DZ652*1E3/(8.314*(EB652+273.15)) * AN652/DY652 * AM652) * DY652/(100*DM652) * (1000 - DV652)/1000</f>
        <v>0</v>
      </c>
      <c r="AK652">
        <v>996.9537996040131</v>
      </c>
      <c r="AL652">
        <v>947.5321090909086</v>
      </c>
      <c r="AM652">
        <v>3.381711048890084</v>
      </c>
      <c r="AN652">
        <v>64.96119101993769</v>
      </c>
      <c r="AO652">
        <f>(AQ652 - AP652 + DZ652*1E3/(8.314*(EB652+273.15)) * AS652/DY652 * AR652) * DY652/(100*DM652) * 1000/(1000 - AQ652)</f>
        <v>0</v>
      </c>
      <c r="AP652">
        <v>20.48538720179565</v>
      </c>
      <c r="AQ652">
        <v>24.68946242424242</v>
      </c>
      <c r="AR652">
        <v>-3.24683372609739E-05</v>
      </c>
      <c r="AS652">
        <v>107.1200567102836</v>
      </c>
      <c r="AT652">
        <v>0</v>
      </c>
      <c r="AU652">
        <v>0</v>
      </c>
      <c r="AV652">
        <f>IF(AT652*$H$13&gt;=AX652,1.0,(AX652/(AX652-AT652*$H$13)))</f>
        <v>0</v>
      </c>
      <c r="AW652">
        <f>(AV652-1)*100</f>
        <v>0</v>
      </c>
      <c r="AX652">
        <f>MAX(0,($B$13+$C$13*EG652)/(1+$D$13*EG652)*DZ652/(EB652+273)*$E$13)</f>
        <v>0</v>
      </c>
      <c r="AY652" t="s">
        <v>439</v>
      </c>
      <c r="AZ652" t="s">
        <v>439</v>
      </c>
      <c r="BA652">
        <v>0</v>
      </c>
      <c r="BB652">
        <v>0</v>
      </c>
      <c r="BC652">
        <f>1-BA652/BB652</f>
        <v>0</v>
      </c>
      <c r="BD652">
        <v>0</v>
      </c>
      <c r="BE652" t="s">
        <v>439</v>
      </c>
      <c r="BF652" t="s">
        <v>439</v>
      </c>
      <c r="BG652">
        <v>0</v>
      </c>
      <c r="BH652">
        <v>0</v>
      </c>
      <c r="BI652">
        <f>1-BG652/BH652</f>
        <v>0</v>
      </c>
      <c r="BJ652">
        <v>0.5</v>
      </c>
      <c r="BK652">
        <f>DJ652</f>
        <v>0</v>
      </c>
      <c r="BL652">
        <f>M652</f>
        <v>0</v>
      </c>
      <c r="BM652">
        <f>BI652*BJ652*BK652</f>
        <v>0</v>
      </c>
      <c r="BN652">
        <f>(BL652-BD652)/BK652</f>
        <v>0</v>
      </c>
      <c r="BO652">
        <f>(BB652-BH652)/BH652</f>
        <v>0</v>
      </c>
      <c r="BP652">
        <f>BA652/(BC652+BA652/BH652)</f>
        <v>0</v>
      </c>
      <c r="BQ652" t="s">
        <v>439</v>
      </c>
      <c r="BR652">
        <v>0</v>
      </c>
      <c r="BS652">
        <f>IF(BR652&lt;&gt;0, BR652, BP652)</f>
        <v>0</v>
      </c>
      <c r="BT652">
        <f>1-BS652/BH652</f>
        <v>0</v>
      </c>
      <c r="BU652">
        <f>(BH652-BG652)/(BH652-BS652)</f>
        <v>0</v>
      </c>
      <c r="BV652">
        <f>(BB652-BH652)/(BB652-BS652)</f>
        <v>0</v>
      </c>
      <c r="BW652">
        <f>(BH652-BG652)/(BH652-BA652)</f>
        <v>0</v>
      </c>
      <c r="BX652">
        <f>(BB652-BH652)/(BB652-BA652)</f>
        <v>0</v>
      </c>
      <c r="BY652">
        <f>(BU652*BS652/BG652)</f>
        <v>0</v>
      </c>
      <c r="BZ652">
        <f>(1-BY652)</f>
        <v>0</v>
      </c>
      <c r="DI652">
        <f>$B$11*EH652+$C$11*EI652+$F$11*ET652*(1-EW652)</f>
        <v>0</v>
      </c>
      <c r="DJ652">
        <f>DI652*DK652</f>
        <v>0</v>
      </c>
      <c r="DK652">
        <f>($B$11*$D$9+$C$11*$D$9+$F$11*((FG652+EY652)/MAX(FG652+EY652+FH652, 0.1)*$I$9+FH652/MAX(FG652+EY652+FH652, 0.1)*$J$9))/($B$11+$C$11+$F$11)</f>
        <v>0</v>
      </c>
      <c r="DL652">
        <f>($B$11*$K$9+$C$11*$K$9+$F$11*((FG652+EY652)/MAX(FG652+EY652+FH652, 0.1)*$P$9+FH652/MAX(FG652+EY652+FH652, 0.1)*$Q$9))/($B$11+$C$11+$F$11)</f>
        <v>0</v>
      </c>
      <c r="DM652">
        <v>5.36</v>
      </c>
      <c r="DN652">
        <v>0.5</v>
      </c>
      <c r="DO652" t="s">
        <v>440</v>
      </c>
      <c r="DP652">
        <v>2</v>
      </c>
      <c r="DQ652" t="b">
        <v>1</v>
      </c>
      <c r="DR652">
        <v>1758659112.518518</v>
      </c>
      <c r="DS652">
        <v>901.1204074074076</v>
      </c>
      <c r="DT652">
        <v>961.7683333333333</v>
      </c>
      <c r="DU652">
        <v>24.68634444444444</v>
      </c>
      <c r="DV652">
        <v>20.44393703703704</v>
      </c>
      <c r="DW652">
        <v>901.1145185185187</v>
      </c>
      <c r="DX652">
        <v>24.52683333333334</v>
      </c>
      <c r="DY652">
        <v>499.9992592592592</v>
      </c>
      <c r="DZ652">
        <v>90.36327407407406</v>
      </c>
      <c r="EA652">
        <v>0.03067042222222223</v>
      </c>
      <c r="EB652">
        <v>31.01200370370371</v>
      </c>
      <c r="EC652">
        <v>30.01728888888888</v>
      </c>
      <c r="ED652">
        <v>999.9000000000001</v>
      </c>
      <c r="EE652">
        <v>0</v>
      </c>
      <c r="EF652">
        <v>0</v>
      </c>
      <c r="EG652">
        <v>9994.934074074075</v>
      </c>
      <c r="EH652">
        <v>0</v>
      </c>
      <c r="EI652">
        <v>11.67099259259259</v>
      </c>
      <c r="EJ652">
        <v>-60.64782962962963</v>
      </c>
      <c r="EK652">
        <v>923.9288888888888</v>
      </c>
      <c r="EL652">
        <v>981.8414074074072</v>
      </c>
      <c r="EM652">
        <v>4.242398888888889</v>
      </c>
      <c r="EN652">
        <v>961.7683333333333</v>
      </c>
      <c r="EO652">
        <v>20.44393703703704</v>
      </c>
      <c r="EP652">
        <v>2.230738518518518</v>
      </c>
      <c r="EQ652">
        <v>1.847381111111111</v>
      </c>
      <c r="ER652">
        <v>19.18478888888889</v>
      </c>
      <c r="ES652">
        <v>16.19354444444444</v>
      </c>
      <c r="ET652">
        <v>1999.972222222222</v>
      </c>
      <c r="EU652">
        <v>0.9800005555555557</v>
      </c>
      <c r="EV652">
        <v>0.01999964444444444</v>
      </c>
      <c r="EW652">
        <v>0</v>
      </c>
      <c r="EX652">
        <v>878.3128518518519</v>
      </c>
      <c r="EY652">
        <v>5.00097</v>
      </c>
      <c r="EZ652">
        <v>17640.94074074074</v>
      </c>
      <c r="FA652">
        <v>16707.36666666667</v>
      </c>
      <c r="FB652">
        <v>41.43699999999999</v>
      </c>
      <c r="FC652">
        <v>41.79133333333333</v>
      </c>
      <c r="FD652">
        <v>41.375</v>
      </c>
      <c r="FE652">
        <v>41.375</v>
      </c>
      <c r="FF652">
        <v>42.04362962962963</v>
      </c>
      <c r="FG652">
        <v>1955.072222222222</v>
      </c>
      <c r="FH652">
        <v>39.9</v>
      </c>
      <c r="FI652">
        <v>0</v>
      </c>
      <c r="FJ652">
        <v>1758659121.6</v>
      </c>
      <c r="FK652">
        <v>0</v>
      </c>
      <c r="FL652">
        <v>878.3801923076924</v>
      </c>
      <c r="FM652">
        <v>8.592307703147956</v>
      </c>
      <c r="FN652">
        <v>180.9538461936319</v>
      </c>
      <c r="FO652">
        <v>17641.66538461539</v>
      </c>
      <c r="FP652">
        <v>15</v>
      </c>
      <c r="FQ652">
        <v>0</v>
      </c>
      <c r="FR652" t="s">
        <v>441</v>
      </c>
      <c r="FS652">
        <v>1747247426.5</v>
      </c>
      <c r="FT652">
        <v>1747247420.5</v>
      </c>
      <c r="FU652">
        <v>0</v>
      </c>
      <c r="FV652">
        <v>1.027</v>
      </c>
      <c r="FW652">
        <v>0.031</v>
      </c>
      <c r="FX652">
        <v>0.02</v>
      </c>
      <c r="FY652">
        <v>0.05</v>
      </c>
      <c r="FZ652">
        <v>420</v>
      </c>
      <c r="GA652">
        <v>16</v>
      </c>
      <c r="GB652">
        <v>0.01</v>
      </c>
      <c r="GC652">
        <v>0.1</v>
      </c>
      <c r="GD652">
        <v>-60.46818048780488</v>
      </c>
      <c r="GE652">
        <v>-2.843514982578443</v>
      </c>
      <c r="GF652">
        <v>0.2914435386222174</v>
      </c>
      <c r="GG652">
        <v>0</v>
      </c>
      <c r="GH652">
        <v>877.8044411764705</v>
      </c>
      <c r="GI652">
        <v>9.881818175898658</v>
      </c>
      <c r="GJ652">
        <v>1.002263942904102</v>
      </c>
      <c r="GK652">
        <v>-1</v>
      </c>
      <c r="GL652">
        <v>4.294244146341463</v>
      </c>
      <c r="GM652">
        <v>-0.7948530313588811</v>
      </c>
      <c r="GN652">
        <v>0.08249073254601737</v>
      </c>
      <c r="GO652">
        <v>0</v>
      </c>
      <c r="GP652">
        <v>0</v>
      </c>
      <c r="GQ652">
        <v>2</v>
      </c>
      <c r="GR652" t="s">
        <v>482</v>
      </c>
      <c r="GS652">
        <v>3.13558</v>
      </c>
      <c r="GT652">
        <v>2.69078</v>
      </c>
      <c r="GU652">
        <v>0.16321</v>
      </c>
      <c r="GV652">
        <v>0.168447</v>
      </c>
      <c r="GW652">
        <v>0.108139</v>
      </c>
      <c r="GX652">
        <v>0.0938324</v>
      </c>
      <c r="GY652">
        <v>26567.4</v>
      </c>
      <c r="GZ652">
        <v>26455.6</v>
      </c>
      <c r="HA652">
        <v>29518.8</v>
      </c>
      <c r="HB652">
        <v>29404.6</v>
      </c>
      <c r="HC652">
        <v>34782</v>
      </c>
      <c r="HD652">
        <v>35300.4</v>
      </c>
      <c r="HE652">
        <v>41536.8</v>
      </c>
      <c r="HF652">
        <v>41780.2</v>
      </c>
      <c r="HG652">
        <v>1.91963</v>
      </c>
      <c r="HH652">
        <v>1.86213</v>
      </c>
      <c r="HI652">
        <v>0.0860393</v>
      </c>
      <c r="HJ652">
        <v>0</v>
      </c>
      <c r="HK652">
        <v>28.6246</v>
      </c>
      <c r="HL652">
        <v>999.9</v>
      </c>
      <c r="HM652">
        <v>50.9</v>
      </c>
      <c r="HN652">
        <v>31.6</v>
      </c>
      <c r="HO652">
        <v>26.2935</v>
      </c>
      <c r="HP652">
        <v>61.5756</v>
      </c>
      <c r="HQ652">
        <v>25.7853</v>
      </c>
      <c r="HR652">
        <v>1</v>
      </c>
      <c r="HS652">
        <v>0.123681</v>
      </c>
      <c r="HT652">
        <v>-0.71527</v>
      </c>
      <c r="HU652">
        <v>20.337</v>
      </c>
      <c r="HV652">
        <v>5.21444</v>
      </c>
      <c r="HW652">
        <v>12.012</v>
      </c>
      <c r="HX652">
        <v>4.9879</v>
      </c>
      <c r="HY652">
        <v>3.28763</v>
      </c>
      <c r="HZ652">
        <v>9999</v>
      </c>
      <c r="IA652">
        <v>9999</v>
      </c>
      <c r="IB652">
        <v>9999</v>
      </c>
      <c r="IC652">
        <v>999.9</v>
      </c>
      <c r="ID652">
        <v>1.86767</v>
      </c>
      <c r="IE652">
        <v>1.86675</v>
      </c>
      <c r="IF652">
        <v>1.86603</v>
      </c>
      <c r="IG652">
        <v>1.866</v>
      </c>
      <c r="IH652">
        <v>1.86783</v>
      </c>
      <c r="II652">
        <v>1.87028</v>
      </c>
      <c r="IJ652">
        <v>1.86901</v>
      </c>
      <c r="IK652">
        <v>1.87043</v>
      </c>
      <c r="IL652">
        <v>0</v>
      </c>
      <c r="IM652">
        <v>0</v>
      </c>
      <c r="IN652">
        <v>0</v>
      </c>
      <c r="IO652">
        <v>0</v>
      </c>
      <c r="IP652" t="s">
        <v>443</v>
      </c>
      <c r="IQ652" t="s">
        <v>444</v>
      </c>
      <c r="IR652" t="s">
        <v>445</v>
      </c>
      <c r="IS652" t="s">
        <v>445</v>
      </c>
      <c r="IT652" t="s">
        <v>445</v>
      </c>
      <c r="IU652" t="s">
        <v>445</v>
      </c>
      <c r="IV652">
        <v>0</v>
      </c>
      <c r="IW652">
        <v>100</v>
      </c>
      <c r="IX652">
        <v>100</v>
      </c>
      <c r="IY652">
        <v>-0.008999999999999999</v>
      </c>
      <c r="IZ652">
        <v>0.1595</v>
      </c>
      <c r="JA652">
        <v>0.1520806729546384</v>
      </c>
      <c r="JB652">
        <v>0.0003178419753343253</v>
      </c>
      <c r="JC652">
        <v>-6.012475575984678E-07</v>
      </c>
      <c r="JD652">
        <v>7.594320938325871E-11</v>
      </c>
      <c r="JE652">
        <v>-0.06537213769188976</v>
      </c>
      <c r="JF652">
        <v>-0.002779077146552394</v>
      </c>
      <c r="JG652">
        <v>0.0007843295920201409</v>
      </c>
      <c r="JH652">
        <v>-1.211717912536145E-05</v>
      </c>
      <c r="JI652">
        <v>4</v>
      </c>
      <c r="JJ652">
        <v>2338</v>
      </c>
      <c r="JK652">
        <v>1</v>
      </c>
      <c r="JL652">
        <v>27</v>
      </c>
      <c r="JM652">
        <v>190194.9</v>
      </c>
      <c r="JN652">
        <v>190195</v>
      </c>
      <c r="JO652">
        <v>2.06909</v>
      </c>
      <c r="JP652">
        <v>2.25708</v>
      </c>
      <c r="JQ652">
        <v>1.39648</v>
      </c>
      <c r="JR652">
        <v>2.34985</v>
      </c>
      <c r="JS652">
        <v>1.49536</v>
      </c>
      <c r="JT652">
        <v>2.56226</v>
      </c>
      <c r="JU652">
        <v>36.9556</v>
      </c>
      <c r="JV652">
        <v>24.0612</v>
      </c>
      <c r="JW652">
        <v>18</v>
      </c>
      <c r="JX652">
        <v>491.812</v>
      </c>
      <c r="JY652">
        <v>445.465</v>
      </c>
      <c r="JZ652">
        <v>29.6287</v>
      </c>
      <c r="KA652">
        <v>29.2429</v>
      </c>
      <c r="KB652">
        <v>29.9998</v>
      </c>
      <c r="KC652">
        <v>29.1271</v>
      </c>
      <c r="KD652">
        <v>29.06</v>
      </c>
      <c r="KE652">
        <v>41.5385</v>
      </c>
      <c r="KF652">
        <v>27.6203</v>
      </c>
      <c r="KG652">
        <v>61.2352</v>
      </c>
      <c r="KH652">
        <v>29.6163</v>
      </c>
      <c r="KI652">
        <v>1008.63</v>
      </c>
      <c r="KJ652">
        <v>20.6263</v>
      </c>
      <c r="KK652">
        <v>100.884</v>
      </c>
      <c r="KL652">
        <v>100.463</v>
      </c>
    </row>
    <row r="653" spans="1:298">
      <c r="A653">
        <v>637</v>
      </c>
      <c r="B653">
        <v>1758659125</v>
      </c>
      <c r="C653">
        <v>17499</v>
      </c>
      <c r="D653" t="s">
        <v>1723</v>
      </c>
      <c r="E653" t="s">
        <v>1724</v>
      </c>
      <c r="F653">
        <v>5</v>
      </c>
      <c r="G653" t="s">
        <v>1412</v>
      </c>
      <c r="H653" t="s">
        <v>437</v>
      </c>
      <c r="I653" t="s">
        <v>438</v>
      </c>
      <c r="J653">
        <v>1758659117.232143</v>
      </c>
      <c r="K653">
        <f>(L653)/1000</f>
        <v>0</v>
      </c>
      <c r="L653">
        <f>IF(DQ653, AO653, AI653)</f>
        <v>0</v>
      </c>
      <c r="M653">
        <f>IF(DQ653, AJ653, AH653)</f>
        <v>0</v>
      </c>
      <c r="N653">
        <f>DS653 - IF(AV653&gt;1, M653*DM653*100.0/(AX653), 0)</f>
        <v>0</v>
      </c>
      <c r="O653">
        <f>((U653-K653/2)*N653-M653)/(U653+K653/2)</f>
        <v>0</v>
      </c>
      <c r="P653">
        <f>O653*(DZ653+EA653)/1000.0</f>
        <v>0</v>
      </c>
      <c r="Q653">
        <f>(DS653 - IF(AV653&gt;1, M653*DM653*100.0/(AX653), 0))*(DZ653+EA653)/1000.0</f>
        <v>0</v>
      </c>
      <c r="R653">
        <f>2.0/((1/T653-1/S653)+SIGN(T653)*SQRT((1/T653-1/S653)*(1/T653-1/S653) + 4*DN653/((DN653+1)*(DN653+1))*(2*1/T653*1/S653-1/S653*1/S653)))</f>
        <v>0</v>
      </c>
      <c r="S653">
        <f>IF(LEFT(DO653,1)&lt;&gt;"0",IF(LEFT(DO653,1)="1",3.0,DP653),$D$5+$E$5*(EG653*DZ653/($K$5*1000))+$F$5*(EG653*DZ653/($K$5*1000))*MAX(MIN(DM653,$J$5),$I$5)*MAX(MIN(DM653,$J$5),$I$5)+$G$5*MAX(MIN(DM653,$J$5),$I$5)*(EG653*DZ653/($K$5*1000))+$H$5*(EG653*DZ653/($K$5*1000))*(EG653*DZ653/($K$5*1000)))</f>
        <v>0</v>
      </c>
      <c r="T653">
        <f>K653*(1000-(1000*0.61365*exp(17.502*X653/(240.97+X653))/(DZ653+EA653)+DU653)/2)/(1000*0.61365*exp(17.502*X653/(240.97+X653))/(DZ653+EA653)-DU653)</f>
        <v>0</v>
      </c>
      <c r="U653">
        <f>1/((DN653+1)/(R653/1.6)+1/(S653/1.37)) + DN653/((DN653+1)/(R653/1.6) + DN653/(S653/1.37))</f>
        <v>0</v>
      </c>
      <c r="V653">
        <f>(DI653*DL653)</f>
        <v>0</v>
      </c>
      <c r="W653">
        <f>(EB653+(V653+2*0.95*5.67E-8*(((EB653+$B$7)+273)^4-(EB653+273)^4)-44100*K653)/(1.84*29.3*S653+8*0.95*5.67E-8*(EB653+273)^3))</f>
        <v>0</v>
      </c>
      <c r="X653">
        <f>($C$7*EC653+$D$7*ED653+$E$7*W653)</f>
        <v>0</v>
      </c>
      <c r="Y653">
        <f>0.61365*exp(17.502*X653/(240.97+X653))</f>
        <v>0</v>
      </c>
      <c r="Z653">
        <f>(AA653/AB653*100)</f>
        <v>0</v>
      </c>
      <c r="AA653">
        <f>DU653*(DZ653+EA653)/1000</f>
        <v>0</v>
      </c>
      <c r="AB653">
        <f>0.61365*exp(17.502*EB653/(240.97+EB653))</f>
        <v>0</v>
      </c>
      <c r="AC653">
        <f>(Y653-DU653*(DZ653+EA653)/1000)</f>
        <v>0</v>
      </c>
      <c r="AD653">
        <f>(-K653*44100)</f>
        <v>0</v>
      </c>
      <c r="AE653">
        <f>2*29.3*S653*0.92*(EB653-X653)</f>
        <v>0</v>
      </c>
      <c r="AF653">
        <f>2*0.95*5.67E-8*(((EB653+$B$7)+273)^4-(X653+273)^4)</f>
        <v>0</v>
      </c>
      <c r="AG653">
        <f>V653+AF653+AD653+AE653</f>
        <v>0</v>
      </c>
      <c r="AH653">
        <f>DY653*AV653*(DT653-DS653*(1000-AV653*DV653)/(1000-AV653*DU653))/(100*DM653)</f>
        <v>0</v>
      </c>
      <c r="AI653">
        <f>1000*DY653*AV653*(DU653-DV653)/(100*DM653*(1000-AV653*DU653))</f>
        <v>0</v>
      </c>
      <c r="AJ653">
        <f>(AK653 - AL653 - DZ653*1E3/(8.314*(EB653+273.15)) * AN653/DY653 * AM653) * DY653/(100*DM653) * (1000 - DV653)/1000</f>
        <v>0</v>
      </c>
      <c r="AK653">
        <v>1014.242885371486</v>
      </c>
      <c r="AL653">
        <v>964.4911272727278</v>
      </c>
      <c r="AM653">
        <v>3.389734071513133</v>
      </c>
      <c r="AN653">
        <v>64.96119101993769</v>
      </c>
      <c r="AO653">
        <f>(AQ653 - AP653 + DZ653*1E3/(8.314*(EB653+273.15)) * AS653/DY653 * AR653) * DY653/(100*DM653) * 1000/(1000 - AQ653)</f>
        <v>0</v>
      </c>
      <c r="AP653">
        <v>20.56827623550788</v>
      </c>
      <c r="AQ653">
        <v>24.69611757575758</v>
      </c>
      <c r="AR653">
        <v>0.0002274686686813899</v>
      </c>
      <c r="AS653">
        <v>107.1200567102836</v>
      </c>
      <c r="AT653">
        <v>0</v>
      </c>
      <c r="AU653">
        <v>0</v>
      </c>
      <c r="AV653">
        <f>IF(AT653*$H$13&gt;=AX653,1.0,(AX653/(AX653-AT653*$H$13)))</f>
        <v>0</v>
      </c>
      <c r="AW653">
        <f>(AV653-1)*100</f>
        <v>0</v>
      </c>
      <c r="AX653">
        <f>MAX(0,($B$13+$C$13*EG653)/(1+$D$13*EG653)*DZ653/(EB653+273)*$E$13)</f>
        <v>0</v>
      </c>
      <c r="AY653" t="s">
        <v>439</v>
      </c>
      <c r="AZ653" t="s">
        <v>439</v>
      </c>
      <c r="BA653">
        <v>0</v>
      </c>
      <c r="BB653">
        <v>0</v>
      </c>
      <c r="BC653">
        <f>1-BA653/BB653</f>
        <v>0</v>
      </c>
      <c r="BD653">
        <v>0</v>
      </c>
      <c r="BE653" t="s">
        <v>439</v>
      </c>
      <c r="BF653" t="s">
        <v>439</v>
      </c>
      <c r="BG653">
        <v>0</v>
      </c>
      <c r="BH653">
        <v>0</v>
      </c>
      <c r="BI653">
        <f>1-BG653/BH653</f>
        <v>0</v>
      </c>
      <c r="BJ653">
        <v>0.5</v>
      </c>
      <c r="BK653">
        <f>DJ653</f>
        <v>0</v>
      </c>
      <c r="BL653">
        <f>M653</f>
        <v>0</v>
      </c>
      <c r="BM653">
        <f>BI653*BJ653*BK653</f>
        <v>0</v>
      </c>
      <c r="BN653">
        <f>(BL653-BD653)/BK653</f>
        <v>0</v>
      </c>
      <c r="BO653">
        <f>(BB653-BH653)/BH653</f>
        <v>0</v>
      </c>
      <c r="BP653">
        <f>BA653/(BC653+BA653/BH653)</f>
        <v>0</v>
      </c>
      <c r="BQ653" t="s">
        <v>439</v>
      </c>
      <c r="BR653">
        <v>0</v>
      </c>
      <c r="BS653">
        <f>IF(BR653&lt;&gt;0, BR653, BP653)</f>
        <v>0</v>
      </c>
      <c r="BT653">
        <f>1-BS653/BH653</f>
        <v>0</v>
      </c>
      <c r="BU653">
        <f>(BH653-BG653)/(BH653-BS653)</f>
        <v>0</v>
      </c>
      <c r="BV653">
        <f>(BB653-BH653)/(BB653-BS653)</f>
        <v>0</v>
      </c>
      <c r="BW653">
        <f>(BH653-BG653)/(BH653-BA653)</f>
        <v>0</v>
      </c>
      <c r="BX653">
        <f>(BB653-BH653)/(BB653-BA653)</f>
        <v>0</v>
      </c>
      <c r="BY653">
        <f>(BU653*BS653/BG653)</f>
        <v>0</v>
      </c>
      <c r="BZ653">
        <f>(1-BY653)</f>
        <v>0</v>
      </c>
      <c r="DI653">
        <f>$B$11*EH653+$C$11*EI653+$F$11*ET653*(1-EW653)</f>
        <v>0</v>
      </c>
      <c r="DJ653">
        <f>DI653*DK653</f>
        <v>0</v>
      </c>
      <c r="DK653">
        <f>($B$11*$D$9+$C$11*$D$9+$F$11*((FG653+EY653)/MAX(FG653+EY653+FH653, 0.1)*$I$9+FH653/MAX(FG653+EY653+FH653, 0.1)*$J$9))/($B$11+$C$11+$F$11)</f>
        <v>0</v>
      </c>
      <c r="DL653">
        <f>($B$11*$K$9+$C$11*$K$9+$F$11*((FG653+EY653)/MAX(FG653+EY653+FH653, 0.1)*$P$9+FH653/MAX(FG653+EY653+FH653, 0.1)*$Q$9))/($B$11+$C$11+$F$11)</f>
        <v>0</v>
      </c>
      <c r="DM653">
        <v>5.36</v>
      </c>
      <c r="DN653">
        <v>0.5</v>
      </c>
      <c r="DO653" t="s">
        <v>440</v>
      </c>
      <c r="DP653">
        <v>2</v>
      </c>
      <c r="DQ653" t="b">
        <v>1</v>
      </c>
      <c r="DR653">
        <v>1758659117.232143</v>
      </c>
      <c r="DS653">
        <v>916.6767142857143</v>
      </c>
      <c r="DT653">
        <v>977.5545000000001</v>
      </c>
      <c r="DU653">
        <v>24.68973214285714</v>
      </c>
      <c r="DV653">
        <v>20.49388571428572</v>
      </c>
      <c r="DW653">
        <v>916.6799642857143</v>
      </c>
      <c r="DX653">
        <v>24.53016785714286</v>
      </c>
      <c r="DY653">
        <v>500.0010357142856</v>
      </c>
      <c r="DZ653">
        <v>90.36325357142857</v>
      </c>
      <c r="EA653">
        <v>0.03067527142857143</v>
      </c>
      <c r="EB653">
        <v>31.00863928571428</v>
      </c>
      <c r="EC653">
        <v>30.01967857142857</v>
      </c>
      <c r="ED653">
        <v>999.9000000000002</v>
      </c>
      <c r="EE653">
        <v>0</v>
      </c>
      <c r="EF653">
        <v>0</v>
      </c>
      <c r="EG653">
        <v>9994.423214285713</v>
      </c>
      <c r="EH653">
        <v>0</v>
      </c>
      <c r="EI653">
        <v>11.67161071428571</v>
      </c>
      <c r="EJ653">
        <v>-60.87761071428572</v>
      </c>
      <c r="EK653">
        <v>939.8821428571429</v>
      </c>
      <c r="EL653">
        <v>998.0075714285714</v>
      </c>
      <c r="EM653">
        <v>4.195832142857143</v>
      </c>
      <c r="EN653">
        <v>977.5545000000001</v>
      </c>
      <c r="EO653">
        <v>20.49388571428572</v>
      </c>
      <c r="EP653">
        <v>2.231043928571428</v>
      </c>
      <c r="EQ653">
        <v>1.851894642857143</v>
      </c>
      <c r="ER653">
        <v>19.18698571428571</v>
      </c>
      <c r="ES653">
        <v>16.2318</v>
      </c>
      <c r="ET653">
        <v>1999.9875</v>
      </c>
      <c r="EU653">
        <v>0.9800007500000001</v>
      </c>
      <c r="EV653">
        <v>0.01999945</v>
      </c>
      <c r="EW653">
        <v>0</v>
      </c>
      <c r="EX653">
        <v>878.9988214285713</v>
      </c>
      <c r="EY653">
        <v>5.00097</v>
      </c>
      <c r="EZ653">
        <v>17654.63571428572</v>
      </c>
      <c r="FA653">
        <v>16707.49642857143</v>
      </c>
      <c r="FB653">
        <v>41.43699999999999</v>
      </c>
      <c r="FC653">
        <v>41.77214285714285</v>
      </c>
      <c r="FD653">
        <v>41.375</v>
      </c>
      <c r="FE653">
        <v>41.375</v>
      </c>
      <c r="FF653">
        <v>42.03099999999999</v>
      </c>
      <c r="FG653">
        <v>1955.0875</v>
      </c>
      <c r="FH653">
        <v>39.9</v>
      </c>
      <c r="FI653">
        <v>0</v>
      </c>
      <c r="FJ653">
        <v>1758659126.4</v>
      </c>
      <c r="FK653">
        <v>0</v>
      </c>
      <c r="FL653">
        <v>879.083153846154</v>
      </c>
      <c r="FM653">
        <v>7.794803432878069</v>
      </c>
      <c r="FN653">
        <v>161.0290598201366</v>
      </c>
      <c r="FO653">
        <v>17655.41923076923</v>
      </c>
      <c r="FP653">
        <v>15</v>
      </c>
      <c r="FQ653">
        <v>0</v>
      </c>
      <c r="FR653" t="s">
        <v>441</v>
      </c>
      <c r="FS653">
        <v>1747247426.5</v>
      </c>
      <c r="FT653">
        <v>1747247420.5</v>
      </c>
      <c r="FU653">
        <v>0</v>
      </c>
      <c r="FV653">
        <v>1.027</v>
      </c>
      <c r="FW653">
        <v>0.031</v>
      </c>
      <c r="FX653">
        <v>0.02</v>
      </c>
      <c r="FY653">
        <v>0.05</v>
      </c>
      <c r="FZ653">
        <v>420</v>
      </c>
      <c r="GA653">
        <v>16</v>
      </c>
      <c r="GB653">
        <v>0.01</v>
      </c>
      <c r="GC653">
        <v>0.1</v>
      </c>
      <c r="GD653">
        <v>-60.7774175</v>
      </c>
      <c r="GE653">
        <v>-3.133032270168846</v>
      </c>
      <c r="GF653">
        <v>0.3133460649884562</v>
      </c>
      <c r="GG653">
        <v>0</v>
      </c>
      <c r="GH653">
        <v>878.6324117647059</v>
      </c>
      <c r="GI653">
        <v>8.45152024945326</v>
      </c>
      <c r="GJ653">
        <v>0.863120573597616</v>
      </c>
      <c r="GK653">
        <v>-1</v>
      </c>
      <c r="GL653">
        <v>4.21794775</v>
      </c>
      <c r="GM653">
        <v>-0.5784516697936347</v>
      </c>
      <c r="GN653">
        <v>0.05711015673623648</v>
      </c>
      <c r="GO653">
        <v>0</v>
      </c>
      <c r="GP653">
        <v>0</v>
      </c>
      <c r="GQ653">
        <v>2</v>
      </c>
      <c r="GR653" t="s">
        <v>482</v>
      </c>
      <c r="GS653">
        <v>3.13555</v>
      </c>
      <c r="GT653">
        <v>2.691</v>
      </c>
      <c r="GU653">
        <v>0.165109</v>
      </c>
      <c r="GV653">
        <v>0.17029</v>
      </c>
      <c r="GW653">
        <v>0.108169</v>
      </c>
      <c r="GX653">
        <v>0.0941198</v>
      </c>
      <c r="GY653">
        <v>26507</v>
      </c>
      <c r="GZ653">
        <v>26397.3</v>
      </c>
      <c r="HA653">
        <v>29518.7</v>
      </c>
      <c r="HB653">
        <v>29405</v>
      </c>
      <c r="HC653">
        <v>34780.9</v>
      </c>
      <c r="HD653">
        <v>35289.6</v>
      </c>
      <c r="HE653">
        <v>41536.9</v>
      </c>
      <c r="HF653">
        <v>41780.8</v>
      </c>
      <c r="HG653">
        <v>1.91965</v>
      </c>
      <c r="HH653">
        <v>1.86225</v>
      </c>
      <c r="HI653">
        <v>0.0863671</v>
      </c>
      <c r="HJ653">
        <v>0</v>
      </c>
      <c r="HK653">
        <v>28.6241</v>
      </c>
      <c r="HL653">
        <v>999.9</v>
      </c>
      <c r="HM653">
        <v>50.9</v>
      </c>
      <c r="HN653">
        <v>31.6</v>
      </c>
      <c r="HO653">
        <v>26.2959</v>
      </c>
      <c r="HP653">
        <v>61.9756</v>
      </c>
      <c r="HQ653">
        <v>25.7212</v>
      </c>
      <c r="HR653">
        <v>1</v>
      </c>
      <c r="HS653">
        <v>0.123069</v>
      </c>
      <c r="HT653">
        <v>-0.688578</v>
      </c>
      <c r="HU653">
        <v>20.3372</v>
      </c>
      <c r="HV653">
        <v>5.21429</v>
      </c>
      <c r="HW653">
        <v>12.0122</v>
      </c>
      <c r="HX653">
        <v>4.988</v>
      </c>
      <c r="HY653">
        <v>3.2876</v>
      </c>
      <c r="HZ653">
        <v>9999</v>
      </c>
      <c r="IA653">
        <v>9999</v>
      </c>
      <c r="IB653">
        <v>9999</v>
      </c>
      <c r="IC653">
        <v>999.9</v>
      </c>
      <c r="ID653">
        <v>1.86766</v>
      </c>
      <c r="IE653">
        <v>1.86673</v>
      </c>
      <c r="IF653">
        <v>1.86604</v>
      </c>
      <c r="IG653">
        <v>1.866</v>
      </c>
      <c r="IH653">
        <v>1.86784</v>
      </c>
      <c r="II653">
        <v>1.87028</v>
      </c>
      <c r="IJ653">
        <v>1.86899</v>
      </c>
      <c r="IK653">
        <v>1.87045</v>
      </c>
      <c r="IL653">
        <v>0</v>
      </c>
      <c r="IM653">
        <v>0</v>
      </c>
      <c r="IN653">
        <v>0</v>
      </c>
      <c r="IO653">
        <v>0</v>
      </c>
      <c r="IP653" t="s">
        <v>443</v>
      </c>
      <c r="IQ653" t="s">
        <v>444</v>
      </c>
      <c r="IR653" t="s">
        <v>445</v>
      </c>
      <c r="IS653" t="s">
        <v>445</v>
      </c>
      <c r="IT653" t="s">
        <v>445</v>
      </c>
      <c r="IU653" t="s">
        <v>445</v>
      </c>
      <c r="IV653">
        <v>0</v>
      </c>
      <c r="IW653">
        <v>100</v>
      </c>
      <c r="IX653">
        <v>100</v>
      </c>
      <c r="IY653">
        <v>-0.018</v>
      </c>
      <c r="IZ653">
        <v>0.1597</v>
      </c>
      <c r="JA653">
        <v>0.1520806729546384</v>
      </c>
      <c r="JB653">
        <v>0.0003178419753343253</v>
      </c>
      <c r="JC653">
        <v>-6.012475575984678E-07</v>
      </c>
      <c r="JD653">
        <v>7.594320938325871E-11</v>
      </c>
      <c r="JE653">
        <v>-0.06537213769188976</v>
      </c>
      <c r="JF653">
        <v>-0.002779077146552394</v>
      </c>
      <c r="JG653">
        <v>0.0007843295920201409</v>
      </c>
      <c r="JH653">
        <v>-1.211717912536145E-05</v>
      </c>
      <c r="JI653">
        <v>4</v>
      </c>
      <c r="JJ653">
        <v>2338</v>
      </c>
      <c r="JK653">
        <v>1</v>
      </c>
      <c r="JL653">
        <v>27</v>
      </c>
      <c r="JM653">
        <v>190195</v>
      </c>
      <c r="JN653">
        <v>190195.1</v>
      </c>
      <c r="JO653">
        <v>2.09961</v>
      </c>
      <c r="JP653">
        <v>2.26318</v>
      </c>
      <c r="JQ653">
        <v>1.39771</v>
      </c>
      <c r="JR653">
        <v>2.35107</v>
      </c>
      <c r="JS653">
        <v>1.49536</v>
      </c>
      <c r="JT653">
        <v>2.60864</v>
      </c>
      <c r="JU653">
        <v>36.9794</v>
      </c>
      <c r="JV653">
        <v>24.0525</v>
      </c>
      <c r="JW653">
        <v>18</v>
      </c>
      <c r="JX653">
        <v>491.798</v>
      </c>
      <c r="JY653">
        <v>445.519</v>
      </c>
      <c r="JZ653">
        <v>29.6125</v>
      </c>
      <c r="KA653">
        <v>29.2398</v>
      </c>
      <c r="KB653">
        <v>29.9997</v>
      </c>
      <c r="KC653">
        <v>29.1234</v>
      </c>
      <c r="KD653">
        <v>29.0569</v>
      </c>
      <c r="KE653">
        <v>42.0689</v>
      </c>
      <c r="KF653">
        <v>27.6203</v>
      </c>
      <c r="KG653">
        <v>61.2352</v>
      </c>
      <c r="KH653">
        <v>29.5904</v>
      </c>
      <c r="KI653">
        <v>1021.99</v>
      </c>
      <c r="KJ653">
        <v>20.6587</v>
      </c>
      <c r="KK653">
        <v>100.884</v>
      </c>
      <c r="KL653">
        <v>100.464</v>
      </c>
    </row>
    <row r="654" spans="1:298">
      <c r="A654">
        <v>638</v>
      </c>
      <c r="B654">
        <v>1758659130</v>
      </c>
      <c r="C654">
        <v>17504</v>
      </c>
      <c r="D654" t="s">
        <v>1725</v>
      </c>
      <c r="E654" t="s">
        <v>1726</v>
      </c>
      <c r="F654">
        <v>5</v>
      </c>
      <c r="G654" t="s">
        <v>1412</v>
      </c>
      <c r="H654" t="s">
        <v>437</v>
      </c>
      <c r="I654" t="s">
        <v>438</v>
      </c>
      <c r="J654">
        <v>1758659122.5</v>
      </c>
      <c r="K654">
        <f>(L654)/1000</f>
        <v>0</v>
      </c>
      <c r="L654">
        <f>IF(DQ654, AO654, AI654)</f>
        <v>0</v>
      </c>
      <c r="M654">
        <f>IF(DQ654, AJ654, AH654)</f>
        <v>0</v>
      </c>
      <c r="N654">
        <f>DS654 - IF(AV654&gt;1, M654*DM654*100.0/(AX654), 0)</f>
        <v>0</v>
      </c>
      <c r="O654">
        <f>((U654-K654/2)*N654-M654)/(U654+K654/2)</f>
        <v>0</v>
      </c>
      <c r="P654">
        <f>O654*(DZ654+EA654)/1000.0</f>
        <v>0</v>
      </c>
      <c r="Q654">
        <f>(DS654 - IF(AV654&gt;1, M654*DM654*100.0/(AX654), 0))*(DZ654+EA654)/1000.0</f>
        <v>0</v>
      </c>
      <c r="R654">
        <f>2.0/((1/T654-1/S654)+SIGN(T654)*SQRT((1/T654-1/S654)*(1/T654-1/S654) + 4*DN654/((DN654+1)*(DN654+1))*(2*1/T654*1/S654-1/S654*1/S654)))</f>
        <v>0</v>
      </c>
      <c r="S654">
        <f>IF(LEFT(DO654,1)&lt;&gt;"0",IF(LEFT(DO654,1)="1",3.0,DP654),$D$5+$E$5*(EG654*DZ654/($K$5*1000))+$F$5*(EG654*DZ654/($K$5*1000))*MAX(MIN(DM654,$J$5),$I$5)*MAX(MIN(DM654,$J$5),$I$5)+$G$5*MAX(MIN(DM654,$J$5),$I$5)*(EG654*DZ654/($K$5*1000))+$H$5*(EG654*DZ654/($K$5*1000))*(EG654*DZ654/($K$5*1000)))</f>
        <v>0</v>
      </c>
      <c r="T654">
        <f>K654*(1000-(1000*0.61365*exp(17.502*X654/(240.97+X654))/(DZ654+EA654)+DU654)/2)/(1000*0.61365*exp(17.502*X654/(240.97+X654))/(DZ654+EA654)-DU654)</f>
        <v>0</v>
      </c>
      <c r="U654">
        <f>1/((DN654+1)/(R654/1.6)+1/(S654/1.37)) + DN654/((DN654+1)/(R654/1.6) + DN654/(S654/1.37))</f>
        <v>0</v>
      </c>
      <c r="V654">
        <f>(DI654*DL654)</f>
        <v>0</v>
      </c>
      <c r="W654">
        <f>(EB654+(V654+2*0.95*5.67E-8*(((EB654+$B$7)+273)^4-(EB654+273)^4)-44100*K654)/(1.84*29.3*S654+8*0.95*5.67E-8*(EB654+273)^3))</f>
        <v>0</v>
      </c>
      <c r="X654">
        <f>($C$7*EC654+$D$7*ED654+$E$7*W654)</f>
        <v>0</v>
      </c>
      <c r="Y654">
        <f>0.61365*exp(17.502*X654/(240.97+X654))</f>
        <v>0</v>
      </c>
      <c r="Z654">
        <f>(AA654/AB654*100)</f>
        <v>0</v>
      </c>
      <c r="AA654">
        <f>DU654*(DZ654+EA654)/1000</f>
        <v>0</v>
      </c>
      <c r="AB654">
        <f>0.61365*exp(17.502*EB654/(240.97+EB654))</f>
        <v>0</v>
      </c>
      <c r="AC654">
        <f>(Y654-DU654*(DZ654+EA654)/1000)</f>
        <v>0</v>
      </c>
      <c r="AD654">
        <f>(-K654*44100)</f>
        <v>0</v>
      </c>
      <c r="AE654">
        <f>2*29.3*S654*0.92*(EB654-X654)</f>
        <v>0</v>
      </c>
      <c r="AF654">
        <f>2*0.95*5.67E-8*(((EB654+$B$7)+273)^4-(X654+273)^4)</f>
        <v>0</v>
      </c>
      <c r="AG654">
        <f>V654+AF654+AD654+AE654</f>
        <v>0</v>
      </c>
      <c r="AH654">
        <f>DY654*AV654*(DT654-DS654*(1000-AV654*DV654)/(1000-AV654*DU654))/(100*DM654)</f>
        <v>0</v>
      </c>
      <c r="AI654">
        <f>1000*DY654*AV654*(DU654-DV654)/(100*DM654*(1000-AV654*DU654))</f>
        <v>0</v>
      </c>
      <c r="AJ654">
        <f>(AK654 - AL654 - DZ654*1E3/(8.314*(EB654+273.15)) * AN654/DY654 * AM654) * DY654/(100*DM654) * (1000 - DV654)/1000</f>
        <v>0</v>
      </c>
      <c r="AK654">
        <v>1031.296460510852</v>
      </c>
      <c r="AL654">
        <v>981.5858666666664</v>
      </c>
      <c r="AM654">
        <v>3.422360002836189</v>
      </c>
      <c r="AN654">
        <v>64.96119101993769</v>
      </c>
      <c r="AO654">
        <f>(AQ654 - AP654 + DZ654*1E3/(8.314*(EB654+273.15)) * AS654/DY654 * AR654) * DY654/(100*DM654) * 1000/(1000 - AQ654)</f>
        <v>0</v>
      </c>
      <c r="AP654">
        <v>20.60111750579697</v>
      </c>
      <c r="AQ654">
        <v>24.70134363636363</v>
      </c>
      <c r="AR654">
        <v>3.177308524719051E-05</v>
      </c>
      <c r="AS654">
        <v>107.1200567102836</v>
      </c>
      <c r="AT654">
        <v>0</v>
      </c>
      <c r="AU654">
        <v>0</v>
      </c>
      <c r="AV654">
        <f>IF(AT654*$H$13&gt;=AX654,1.0,(AX654/(AX654-AT654*$H$13)))</f>
        <v>0</v>
      </c>
      <c r="AW654">
        <f>(AV654-1)*100</f>
        <v>0</v>
      </c>
      <c r="AX654">
        <f>MAX(0,($B$13+$C$13*EG654)/(1+$D$13*EG654)*DZ654/(EB654+273)*$E$13)</f>
        <v>0</v>
      </c>
      <c r="AY654" t="s">
        <v>439</v>
      </c>
      <c r="AZ654" t="s">
        <v>439</v>
      </c>
      <c r="BA654">
        <v>0</v>
      </c>
      <c r="BB654">
        <v>0</v>
      </c>
      <c r="BC654">
        <f>1-BA654/BB654</f>
        <v>0</v>
      </c>
      <c r="BD654">
        <v>0</v>
      </c>
      <c r="BE654" t="s">
        <v>439</v>
      </c>
      <c r="BF654" t="s">
        <v>439</v>
      </c>
      <c r="BG654">
        <v>0</v>
      </c>
      <c r="BH654">
        <v>0</v>
      </c>
      <c r="BI654">
        <f>1-BG654/BH654</f>
        <v>0</v>
      </c>
      <c r="BJ654">
        <v>0.5</v>
      </c>
      <c r="BK654">
        <f>DJ654</f>
        <v>0</v>
      </c>
      <c r="BL654">
        <f>M654</f>
        <v>0</v>
      </c>
      <c r="BM654">
        <f>BI654*BJ654*BK654</f>
        <v>0</v>
      </c>
      <c r="BN654">
        <f>(BL654-BD654)/BK654</f>
        <v>0</v>
      </c>
      <c r="BO654">
        <f>(BB654-BH654)/BH654</f>
        <v>0</v>
      </c>
      <c r="BP654">
        <f>BA654/(BC654+BA654/BH654)</f>
        <v>0</v>
      </c>
      <c r="BQ654" t="s">
        <v>439</v>
      </c>
      <c r="BR654">
        <v>0</v>
      </c>
      <c r="BS654">
        <f>IF(BR654&lt;&gt;0, BR654, BP654)</f>
        <v>0</v>
      </c>
      <c r="BT654">
        <f>1-BS654/BH654</f>
        <v>0</v>
      </c>
      <c r="BU654">
        <f>(BH654-BG654)/(BH654-BS654)</f>
        <v>0</v>
      </c>
      <c r="BV654">
        <f>(BB654-BH654)/(BB654-BS654)</f>
        <v>0</v>
      </c>
      <c r="BW654">
        <f>(BH654-BG654)/(BH654-BA654)</f>
        <v>0</v>
      </c>
      <c r="BX654">
        <f>(BB654-BH654)/(BB654-BA654)</f>
        <v>0</v>
      </c>
      <c r="BY654">
        <f>(BU654*BS654/BG654)</f>
        <v>0</v>
      </c>
      <c r="BZ654">
        <f>(1-BY654)</f>
        <v>0</v>
      </c>
      <c r="DI654">
        <f>$B$11*EH654+$C$11*EI654+$F$11*ET654*(1-EW654)</f>
        <v>0</v>
      </c>
      <c r="DJ654">
        <f>DI654*DK654</f>
        <v>0</v>
      </c>
      <c r="DK654">
        <f>($B$11*$D$9+$C$11*$D$9+$F$11*((FG654+EY654)/MAX(FG654+EY654+FH654, 0.1)*$I$9+FH654/MAX(FG654+EY654+FH654, 0.1)*$J$9))/($B$11+$C$11+$F$11)</f>
        <v>0</v>
      </c>
      <c r="DL654">
        <f>($B$11*$K$9+$C$11*$K$9+$F$11*((FG654+EY654)/MAX(FG654+EY654+FH654, 0.1)*$P$9+FH654/MAX(FG654+EY654+FH654, 0.1)*$Q$9))/($B$11+$C$11+$F$11)</f>
        <v>0</v>
      </c>
      <c r="DM654">
        <v>5.36</v>
      </c>
      <c r="DN654">
        <v>0.5</v>
      </c>
      <c r="DO654" t="s">
        <v>440</v>
      </c>
      <c r="DP654">
        <v>2</v>
      </c>
      <c r="DQ654" t="b">
        <v>1</v>
      </c>
      <c r="DR654">
        <v>1758659122.5</v>
      </c>
      <c r="DS654">
        <v>934.0856666666666</v>
      </c>
      <c r="DT654">
        <v>995.2194444444444</v>
      </c>
      <c r="DU654">
        <v>24.69422222222222</v>
      </c>
      <c r="DV654">
        <v>20.54776296296297</v>
      </c>
      <c r="DW654">
        <v>934.0992962962963</v>
      </c>
      <c r="DX654">
        <v>24.53459629629629</v>
      </c>
      <c r="DY654">
        <v>499.9990370370371</v>
      </c>
      <c r="DZ654">
        <v>90.36348888888888</v>
      </c>
      <c r="EA654">
        <v>0.03072164074074075</v>
      </c>
      <c r="EB654">
        <v>31.00396666666666</v>
      </c>
      <c r="EC654">
        <v>30.02871111111111</v>
      </c>
      <c r="ED654">
        <v>999.9000000000001</v>
      </c>
      <c r="EE654">
        <v>0</v>
      </c>
      <c r="EF654">
        <v>0</v>
      </c>
      <c r="EG654">
        <v>9993.914444444445</v>
      </c>
      <c r="EH654">
        <v>0</v>
      </c>
      <c r="EI654">
        <v>11.67733333333333</v>
      </c>
      <c r="EJ654">
        <v>-61.13400370370371</v>
      </c>
      <c r="EK654">
        <v>957.736148148148</v>
      </c>
      <c r="EL654">
        <v>1016.098296296296</v>
      </c>
      <c r="EM654">
        <v>4.146455185185186</v>
      </c>
      <c r="EN654">
        <v>995.2194444444444</v>
      </c>
      <c r="EO654">
        <v>20.54776296296297</v>
      </c>
      <c r="EP654">
        <v>2.231455185185185</v>
      </c>
      <c r="EQ654">
        <v>1.856767407407407</v>
      </c>
      <c r="ER654">
        <v>19.18995185185186</v>
      </c>
      <c r="ES654">
        <v>16.27302962962963</v>
      </c>
      <c r="ET654">
        <v>2000.035185185185</v>
      </c>
      <c r="EU654">
        <v>0.9800012222222222</v>
      </c>
      <c r="EV654">
        <v>0.01999898888888889</v>
      </c>
      <c r="EW654">
        <v>0</v>
      </c>
      <c r="EX654">
        <v>879.7351111111113</v>
      </c>
      <c r="EY654">
        <v>5.00097</v>
      </c>
      <c r="EZ654">
        <v>17668.4962962963</v>
      </c>
      <c r="FA654">
        <v>16707.88148148148</v>
      </c>
      <c r="FB654">
        <v>41.43699999999999</v>
      </c>
      <c r="FC654">
        <v>41.76607407407408</v>
      </c>
      <c r="FD654">
        <v>41.37033333333333</v>
      </c>
      <c r="FE654">
        <v>41.375</v>
      </c>
      <c r="FF654">
        <v>42.02296296296296</v>
      </c>
      <c r="FG654">
        <v>1955.135185185185</v>
      </c>
      <c r="FH654">
        <v>39.9</v>
      </c>
      <c r="FI654">
        <v>0</v>
      </c>
      <c r="FJ654">
        <v>1758659131.2</v>
      </c>
      <c r="FK654">
        <v>0</v>
      </c>
      <c r="FL654">
        <v>879.746</v>
      </c>
      <c r="FM654">
        <v>8.10331625213445</v>
      </c>
      <c r="FN654">
        <v>142.5675213545045</v>
      </c>
      <c r="FO654">
        <v>17667.74230769231</v>
      </c>
      <c r="FP654">
        <v>15</v>
      </c>
      <c r="FQ654">
        <v>0</v>
      </c>
      <c r="FR654" t="s">
        <v>441</v>
      </c>
      <c r="FS654">
        <v>1747247426.5</v>
      </c>
      <c r="FT654">
        <v>1747247420.5</v>
      </c>
      <c r="FU654">
        <v>0</v>
      </c>
      <c r="FV654">
        <v>1.027</v>
      </c>
      <c r="FW654">
        <v>0.031</v>
      </c>
      <c r="FX654">
        <v>0.02</v>
      </c>
      <c r="FY654">
        <v>0.05</v>
      </c>
      <c r="FZ654">
        <v>420</v>
      </c>
      <c r="GA654">
        <v>16</v>
      </c>
      <c r="GB654">
        <v>0.01</v>
      </c>
      <c r="GC654">
        <v>0.1</v>
      </c>
      <c r="GD654">
        <v>-60.9482756097561</v>
      </c>
      <c r="GE654">
        <v>-2.999073867595904</v>
      </c>
      <c r="GF654">
        <v>0.3084847711626336</v>
      </c>
      <c r="GG654">
        <v>0</v>
      </c>
      <c r="GH654">
        <v>879.3486176470589</v>
      </c>
      <c r="GI654">
        <v>7.990603521315612</v>
      </c>
      <c r="GJ654">
        <v>0.8197014526358296</v>
      </c>
      <c r="GK654">
        <v>-1</v>
      </c>
      <c r="GL654">
        <v>4.179191951219512</v>
      </c>
      <c r="GM654">
        <v>-0.5995557491289093</v>
      </c>
      <c r="GN654">
        <v>0.06040647640207702</v>
      </c>
      <c r="GO654">
        <v>0</v>
      </c>
      <c r="GP654">
        <v>0</v>
      </c>
      <c r="GQ654">
        <v>2</v>
      </c>
      <c r="GR654" t="s">
        <v>482</v>
      </c>
      <c r="GS654">
        <v>3.13572</v>
      </c>
      <c r="GT654">
        <v>2.69105</v>
      </c>
      <c r="GU654">
        <v>0.167001</v>
      </c>
      <c r="GV654">
        <v>0.172111</v>
      </c>
      <c r="GW654">
        <v>0.108177</v>
      </c>
      <c r="GX654">
        <v>0.0941593</v>
      </c>
      <c r="GY654">
        <v>26447.4</v>
      </c>
      <c r="GZ654">
        <v>26339.1</v>
      </c>
      <c r="HA654">
        <v>29519.2</v>
      </c>
      <c r="HB654">
        <v>29404.7</v>
      </c>
      <c r="HC654">
        <v>34781.1</v>
      </c>
      <c r="HD654">
        <v>35287.9</v>
      </c>
      <c r="HE654">
        <v>41537.5</v>
      </c>
      <c r="HF654">
        <v>41780.7</v>
      </c>
      <c r="HG654">
        <v>1.9197</v>
      </c>
      <c r="HH654">
        <v>1.86227</v>
      </c>
      <c r="HI654">
        <v>0.0863969</v>
      </c>
      <c r="HJ654">
        <v>0</v>
      </c>
      <c r="HK654">
        <v>28.6234</v>
      </c>
      <c r="HL654">
        <v>999.9</v>
      </c>
      <c r="HM654">
        <v>50.9</v>
      </c>
      <c r="HN654">
        <v>31.6</v>
      </c>
      <c r="HO654">
        <v>26.295</v>
      </c>
      <c r="HP654">
        <v>61.8056</v>
      </c>
      <c r="HQ654">
        <v>25.629</v>
      </c>
      <c r="HR654">
        <v>1</v>
      </c>
      <c r="HS654">
        <v>0.123087</v>
      </c>
      <c r="HT654">
        <v>-0.642165</v>
      </c>
      <c r="HU654">
        <v>20.3375</v>
      </c>
      <c r="HV654">
        <v>5.21504</v>
      </c>
      <c r="HW654">
        <v>12.0138</v>
      </c>
      <c r="HX654">
        <v>4.98795</v>
      </c>
      <c r="HY654">
        <v>3.28772</v>
      </c>
      <c r="HZ654">
        <v>9999</v>
      </c>
      <c r="IA654">
        <v>9999</v>
      </c>
      <c r="IB654">
        <v>9999</v>
      </c>
      <c r="IC654">
        <v>999.9</v>
      </c>
      <c r="ID654">
        <v>1.86764</v>
      </c>
      <c r="IE654">
        <v>1.86674</v>
      </c>
      <c r="IF654">
        <v>1.86606</v>
      </c>
      <c r="IG654">
        <v>1.86601</v>
      </c>
      <c r="IH654">
        <v>1.86786</v>
      </c>
      <c r="II654">
        <v>1.87029</v>
      </c>
      <c r="IJ654">
        <v>1.86901</v>
      </c>
      <c r="IK654">
        <v>1.87045</v>
      </c>
      <c r="IL654">
        <v>0</v>
      </c>
      <c r="IM654">
        <v>0</v>
      </c>
      <c r="IN654">
        <v>0</v>
      </c>
      <c r="IO654">
        <v>0</v>
      </c>
      <c r="IP654" t="s">
        <v>443</v>
      </c>
      <c r="IQ654" t="s">
        <v>444</v>
      </c>
      <c r="IR654" t="s">
        <v>445</v>
      </c>
      <c r="IS654" t="s">
        <v>445</v>
      </c>
      <c r="IT654" t="s">
        <v>445</v>
      </c>
      <c r="IU654" t="s">
        <v>445</v>
      </c>
      <c r="IV654">
        <v>0</v>
      </c>
      <c r="IW654">
        <v>100</v>
      </c>
      <c r="IX654">
        <v>100</v>
      </c>
      <c r="IY654">
        <v>-0.029</v>
      </c>
      <c r="IZ654">
        <v>0.1597</v>
      </c>
      <c r="JA654">
        <v>0.1520806729546384</v>
      </c>
      <c r="JB654">
        <v>0.0003178419753343253</v>
      </c>
      <c r="JC654">
        <v>-6.012475575984678E-07</v>
      </c>
      <c r="JD654">
        <v>7.594320938325871E-11</v>
      </c>
      <c r="JE654">
        <v>-0.06537213769188976</v>
      </c>
      <c r="JF654">
        <v>-0.002779077146552394</v>
      </c>
      <c r="JG654">
        <v>0.0007843295920201409</v>
      </c>
      <c r="JH654">
        <v>-1.211717912536145E-05</v>
      </c>
      <c r="JI654">
        <v>4</v>
      </c>
      <c r="JJ654">
        <v>2338</v>
      </c>
      <c r="JK654">
        <v>1</v>
      </c>
      <c r="JL654">
        <v>27</v>
      </c>
      <c r="JM654">
        <v>190195.1</v>
      </c>
      <c r="JN654">
        <v>190195.2</v>
      </c>
      <c r="JO654">
        <v>2.12646</v>
      </c>
      <c r="JP654">
        <v>2.25708</v>
      </c>
      <c r="JQ654">
        <v>1.39648</v>
      </c>
      <c r="JR654">
        <v>2.34985</v>
      </c>
      <c r="JS654">
        <v>1.49536</v>
      </c>
      <c r="JT654">
        <v>2.66479</v>
      </c>
      <c r="JU654">
        <v>36.9556</v>
      </c>
      <c r="JV654">
        <v>24.0612</v>
      </c>
      <c r="JW654">
        <v>18</v>
      </c>
      <c r="JX654">
        <v>491.805</v>
      </c>
      <c r="JY654">
        <v>445.511</v>
      </c>
      <c r="JZ654">
        <v>29.588</v>
      </c>
      <c r="KA654">
        <v>29.236</v>
      </c>
      <c r="KB654">
        <v>29.9998</v>
      </c>
      <c r="KC654">
        <v>29.1203</v>
      </c>
      <c r="KD654">
        <v>29.0538</v>
      </c>
      <c r="KE654">
        <v>42.6616</v>
      </c>
      <c r="KF654">
        <v>27.6203</v>
      </c>
      <c r="KG654">
        <v>61.2352</v>
      </c>
      <c r="KH654">
        <v>29.5533</v>
      </c>
      <c r="KI654">
        <v>1042.03</v>
      </c>
      <c r="KJ654">
        <v>20.7088</v>
      </c>
      <c r="KK654">
        <v>100.885</v>
      </c>
      <c r="KL654">
        <v>100.463</v>
      </c>
    </row>
    <row r="655" spans="1:298">
      <c r="A655">
        <v>639</v>
      </c>
      <c r="B655">
        <v>1758659135</v>
      </c>
      <c r="C655">
        <v>17509</v>
      </c>
      <c r="D655" t="s">
        <v>1727</v>
      </c>
      <c r="E655" t="s">
        <v>1728</v>
      </c>
      <c r="F655">
        <v>5</v>
      </c>
      <c r="G655" t="s">
        <v>1412</v>
      </c>
      <c r="H655" t="s">
        <v>437</v>
      </c>
      <c r="I655" t="s">
        <v>438</v>
      </c>
      <c r="J655">
        <v>1758659127.214286</v>
      </c>
      <c r="K655">
        <f>(L655)/1000</f>
        <v>0</v>
      </c>
      <c r="L655">
        <f>IF(DQ655, AO655, AI655)</f>
        <v>0</v>
      </c>
      <c r="M655">
        <f>IF(DQ655, AJ655, AH655)</f>
        <v>0</v>
      </c>
      <c r="N655">
        <f>DS655 - IF(AV655&gt;1, M655*DM655*100.0/(AX655), 0)</f>
        <v>0</v>
      </c>
      <c r="O655">
        <f>((U655-K655/2)*N655-M655)/(U655+K655/2)</f>
        <v>0</v>
      </c>
      <c r="P655">
        <f>O655*(DZ655+EA655)/1000.0</f>
        <v>0</v>
      </c>
      <c r="Q655">
        <f>(DS655 - IF(AV655&gt;1, M655*DM655*100.0/(AX655), 0))*(DZ655+EA655)/1000.0</f>
        <v>0</v>
      </c>
      <c r="R655">
        <f>2.0/((1/T655-1/S655)+SIGN(T655)*SQRT((1/T655-1/S655)*(1/T655-1/S655) + 4*DN655/((DN655+1)*(DN655+1))*(2*1/T655*1/S655-1/S655*1/S655)))</f>
        <v>0</v>
      </c>
      <c r="S655">
        <f>IF(LEFT(DO655,1)&lt;&gt;"0",IF(LEFT(DO655,1)="1",3.0,DP655),$D$5+$E$5*(EG655*DZ655/($K$5*1000))+$F$5*(EG655*DZ655/($K$5*1000))*MAX(MIN(DM655,$J$5),$I$5)*MAX(MIN(DM655,$J$5),$I$5)+$G$5*MAX(MIN(DM655,$J$5),$I$5)*(EG655*DZ655/($K$5*1000))+$H$5*(EG655*DZ655/($K$5*1000))*(EG655*DZ655/($K$5*1000)))</f>
        <v>0</v>
      </c>
      <c r="T655">
        <f>K655*(1000-(1000*0.61365*exp(17.502*X655/(240.97+X655))/(DZ655+EA655)+DU655)/2)/(1000*0.61365*exp(17.502*X655/(240.97+X655))/(DZ655+EA655)-DU655)</f>
        <v>0</v>
      </c>
      <c r="U655">
        <f>1/((DN655+1)/(R655/1.6)+1/(S655/1.37)) + DN655/((DN655+1)/(R655/1.6) + DN655/(S655/1.37))</f>
        <v>0</v>
      </c>
      <c r="V655">
        <f>(DI655*DL655)</f>
        <v>0</v>
      </c>
      <c r="W655">
        <f>(EB655+(V655+2*0.95*5.67E-8*(((EB655+$B$7)+273)^4-(EB655+273)^4)-44100*K655)/(1.84*29.3*S655+8*0.95*5.67E-8*(EB655+273)^3))</f>
        <v>0</v>
      </c>
      <c r="X655">
        <f>($C$7*EC655+$D$7*ED655+$E$7*W655)</f>
        <v>0</v>
      </c>
      <c r="Y655">
        <f>0.61365*exp(17.502*X655/(240.97+X655))</f>
        <v>0</v>
      </c>
      <c r="Z655">
        <f>(AA655/AB655*100)</f>
        <v>0</v>
      </c>
      <c r="AA655">
        <f>DU655*(DZ655+EA655)/1000</f>
        <v>0</v>
      </c>
      <c r="AB655">
        <f>0.61365*exp(17.502*EB655/(240.97+EB655))</f>
        <v>0</v>
      </c>
      <c r="AC655">
        <f>(Y655-DU655*(DZ655+EA655)/1000)</f>
        <v>0</v>
      </c>
      <c r="AD655">
        <f>(-K655*44100)</f>
        <v>0</v>
      </c>
      <c r="AE655">
        <f>2*29.3*S655*0.92*(EB655-X655)</f>
        <v>0</v>
      </c>
      <c r="AF655">
        <f>2*0.95*5.67E-8*(((EB655+$B$7)+273)^4-(X655+273)^4)</f>
        <v>0</v>
      </c>
      <c r="AG655">
        <f>V655+AF655+AD655+AE655</f>
        <v>0</v>
      </c>
      <c r="AH655">
        <f>DY655*AV655*(DT655-DS655*(1000-AV655*DV655)/(1000-AV655*DU655))/(100*DM655)</f>
        <v>0</v>
      </c>
      <c r="AI655">
        <f>1000*DY655*AV655*(DU655-DV655)/(100*DM655*(1000-AV655*DU655))</f>
        <v>0</v>
      </c>
      <c r="AJ655">
        <f>(AK655 - AL655 - DZ655*1E3/(8.314*(EB655+273.15)) * AN655/DY655 * AM655) * DY655/(100*DM655) * (1000 - DV655)/1000</f>
        <v>0</v>
      </c>
      <c r="AK655">
        <v>1048.361376323787</v>
      </c>
      <c r="AL655">
        <v>998.547242424242</v>
      </c>
      <c r="AM655">
        <v>3.382441740394636</v>
      </c>
      <c r="AN655">
        <v>64.96119101993769</v>
      </c>
      <c r="AO655">
        <f>(AQ655 - AP655 + DZ655*1E3/(8.314*(EB655+273.15)) * AS655/DY655 * AR655) * DY655/(100*DM655) * 1000/(1000 - AQ655)</f>
        <v>0</v>
      </c>
      <c r="AP655">
        <v>20.61191315449844</v>
      </c>
      <c r="AQ655">
        <v>24.68431939393939</v>
      </c>
      <c r="AR655">
        <v>-0.0002340206623281956</v>
      </c>
      <c r="AS655">
        <v>107.1200567102836</v>
      </c>
      <c r="AT655">
        <v>0</v>
      </c>
      <c r="AU655">
        <v>0</v>
      </c>
      <c r="AV655">
        <f>IF(AT655*$H$13&gt;=AX655,1.0,(AX655/(AX655-AT655*$H$13)))</f>
        <v>0</v>
      </c>
      <c r="AW655">
        <f>(AV655-1)*100</f>
        <v>0</v>
      </c>
      <c r="AX655">
        <f>MAX(0,($B$13+$C$13*EG655)/(1+$D$13*EG655)*DZ655/(EB655+273)*$E$13)</f>
        <v>0</v>
      </c>
      <c r="AY655" t="s">
        <v>439</v>
      </c>
      <c r="AZ655" t="s">
        <v>439</v>
      </c>
      <c r="BA655">
        <v>0</v>
      </c>
      <c r="BB655">
        <v>0</v>
      </c>
      <c r="BC655">
        <f>1-BA655/BB655</f>
        <v>0</v>
      </c>
      <c r="BD655">
        <v>0</v>
      </c>
      <c r="BE655" t="s">
        <v>439</v>
      </c>
      <c r="BF655" t="s">
        <v>439</v>
      </c>
      <c r="BG655">
        <v>0</v>
      </c>
      <c r="BH655">
        <v>0</v>
      </c>
      <c r="BI655">
        <f>1-BG655/BH655</f>
        <v>0</v>
      </c>
      <c r="BJ655">
        <v>0.5</v>
      </c>
      <c r="BK655">
        <f>DJ655</f>
        <v>0</v>
      </c>
      <c r="BL655">
        <f>M655</f>
        <v>0</v>
      </c>
      <c r="BM655">
        <f>BI655*BJ655*BK655</f>
        <v>0</v>
      </c>
      <c r="BN655">
        <f>(BL655-BD655)/BK655</f>
        <v>0</v>
      </c>
      <c r="BO655">
        <f>(BB655-BH655)/BH655</f>
        <v>0</v>
      </c>
      <c r="BP655">
        <f>BA655/(BC655+BA655/BH655)</f>
        <v>0</v>
      </c>
      <c r="BQ655" t="s">
        <v>439</v>
      </c>
      <c r="BR655">
        <v>0</v>
      </c>
      <c r="BS655">
        <f>IF(BR655&lt;&gt;0, BR655, BP655)</f>
        <v>0</v>
      </c>
      <c r="BT655">
        <f>1-BS655/BH655</f>
        <v>0</v>
      </c>
      <c r="BU655">
        <f>(BH655-BG655)/(BH655-BS655)</f>
        <v>0</v>
      </c>
      <c r="BV655">
        <f>(BB655-BH655)/(BB655-BS655)</f>
        <v>0</v>
      </c>
      <c r="BW655">
        <f>(BH655-BG655)/(BH655-BA655)</f>
        <v>0</v>
      </c>
      <c r="BX655">
        <f>(BB655-BH655)/(BB655-BA655)</f>
        <v>0</v>
      </c>
      <c r="BY655">
        <f>(BU655*BS655/BG655)</f>
        <v>0</v>
      </c>
      <c r="BZ655">
        <f>(1-BY655)</f>
        <v>0</v>
      </c>
      <c r="DI655">
        <f>$B$11*EH655+$C$11*EI655+$F$11*ET655*(1-EW655)</f>
        <v>0</v>
      </c>
      <c r="DJ655">
        <f>DI655*DK655</f>
        <v>0</v>
      </c>
      <c r="DK655">
        <f>($B$11*$D$9+$C$11*$D$9+$F$11*((FG655+EY655)/MAX(FG655+EY655+FH655, 0.1)*$I$9+FH655/MAX(FG655+EY655+FH655, 0.1)*$J$9))/($B$11+$C$11+$F$11)</f>
        <v>0</v>
      </c>
      <c r="DL655">
        <f>($B$11*$K$9+$C$11*$K$9+$F$11*((FG655+EY655)/MAX(FG655+EY655+FH655, 0.1)*$P$9+FH655/MAX(FG655+EY655+FH655, 0.1)*$Q$9))/($B$11+$C$11+$F$11)</f>
        <v>0</v>
      </c>
      <c r="DM655">
        <v>5.36</v>
      </c>
      <c r="DN655">
        <v>0.5</v>
      </c>
      <c r="DO655" t="s">
        <v>440</v>
      </c>
      <c r="DP655">
        <v>2</v>
      </c>
      <c r="DQ655" t="b">
        <v>1</v>
      </c>
      <c r="DR655">
        <v>1758659127.214286</v>
      </c>
      <c r="DS655">
        <v>949.7285714285715</v>
      </c>
      <c r="DT655">
        <v>1010.995428571429</v>
      </c>
      <c r="DU655">
        <v>24.69409642857143</v>
      </c>
      <c r="DV655">
        <v>20.58696071428572</v>
      </c>
      <c r="DW655">
        <v>949.7519285714287</v>
      </c>
      <c r="DX655">
        <v>24.53446785714286</v>
      </c>
      <c r="DY655">
        <v>500.0069285714285</v>
      </c>
      <c r="DZ655">
        <v>90.36328571428569</v>
      </c>
      <c r="EA655">
        <v>0.03077119285714286</v>
      </c>
      <c r="EB655">
        <v>31.00107857142857</v>
      </c>
      <c r="EC655">
        <v>30.03185</v>
      </c>
      <c r="ED655">
        <v>999.9000000000002</v>
      </c>
      <c r="EE655">
        <v>0</v>
      </c>
      <c r="EF655">
        <v>0</v>
      </c>
      <c r="EG655">
        <v>9991.093571428572</v>
      </c>
      <c r="EH655">
        <v>0</v>
      </c>
      <c r="EI655">
        <v>11.68444642857143</v>
      </c>
      <c r="EJ655">
        <v>-61.26709642857143</v>
      </c>
      <c r="EK655">
        <v>973.7750000000002</v>
      </c>
      <c r="EL655">
        <v>1032.246071428571</v>
      </c>
      <c r="EM655">
        <v>4.107123214285715</v>
      </c>
      <c r="EN655">
        <v>1010.995428571429</v>
      </c>
      <c r="EO655">
        <v>20.58696071428572</v>
      </c>
      <c r="EP655">
        <v>2.231438928571428</v>
      </c>
      <c r="EQ655">
        <v>1.860305714285715</v>
      </c>
      <c r="ER655">
        <v>19.189825</v>
      </c>
      <c r="ES655">
        <v>16.30293214285714</v>
      </c>
      <c r="ET655">
        <v>2000.0425</v>
      </c>
      <c r="EU655">
        <v>0.9800012857142857</v>
      </c>
      <c r="EV655">
        <v>0.019998925</v>
      </c>
      <c r="EW655">
        <v>0</v>
      </c>
      <c r="EX655">
        <v>880.2805714285714</v>
      </c>
      <c r="EY655">
        <v>5.00097</v>
      </c>
      <c r="EZ655">
        <v>17678.68214285715</v>
      </c>
      <c r="FA655">
        <v>16707.93928571429</v>
      </c>
      <c r="FB655">
        <v>41.43699999999999</v>
      </c>
      <c r="FC655">
        <v>41.76107142857143</v>
      </c>
      <c r="FD655">
        <v>41.36599999999999</v>
      </c>
      <c r="FE655">
        <v>41.375</v>
      </c>
      <c r="FF655">
        <v>42.01328571428571</v>
      </c>
      <c r="FG655">
        <v>1955.142499999999</v>
      </c>
      <c r="FH655">
        <v>39.9</v>
      </c>
      <c r="FI655">
        <v>0</v>
      </c>
      <c r="FJ655">
        <v>1758659136.6</v>
      </c>
      <c r="FK655">
        <v>0</v>
      </c>
      <c r="FL655">
        <v>880.3789999999999</v>
      </c>
      <c r="FM655">
        <v>5.271846152302363</v>
      </c>
      <c r="FN655">
        <v>115.4846154386801</v>
      </c>
      <c r="FO655">
        <v>17680.044</v>
      </c>
      <c r="FP655">
        <v>15</v>
      </c>
      <c r="FQ655">
        <v>0</v>
      </c>
      <c r="FR655" t="s">
        <v>441</v>
      </c>
      <c r="FS655">
        <v>1747247426.5</v>
      </c>
      <c r="FT655">
        <v>1747247420.5</v>
      </c>
      <c r="FU655">
        <v>0</v>
      </c>
      <c r="FV655">
        <v>1.027</v>
      </c>
      <c r="FW655">
        <v>0.031</v>
      </c>
      <c r="FX655">
        <v>0.02</v>
      </c>
      <c r="FY655">
        <v>0.05</v>
      </c>
      <c r="FZ655">
        <v>420</v>
      </c>
      <c r="GA655">
        <v>16</v>
      </c>
      <c r="GB655">
        <v>0.01</v>
      </c>
      <c r="GC655">
        <v>0.1</v>
      </c>
      <c r="GD655">
        <v>-61.17583749999999</v>
      </c>
      <c r="GE655">
        <v>-1.691269418386377</v>
      </c>
      <c r="GF655">
        <v>0.1835386303854045</v>
      </c>
      <c r="GG655">
        <v>0</v>
      </c>
      <c r="GH655">
        <v>879.9769411764705</v>
      </c>
      <c r="GI655">
        <v>6.760977845424668</v>
      </c>
      <c r="GJ655">
        <v>0.7173362055785992</v>
      </c>
      <c r="GK655">
        <v>-1</v>
      </c>
      <c r="GL655">
        <v>4.13142725</v>
      </c>
      <c r="GM655">
        <v>-0.4965749718574241</v>
      </c>
      <c r="GN655">
        <v>0.05031135855785947</v>
      </c>
      <c r="GO655">
        <v>0</v>
      </c>
      <c r="GP655">
        <v>0</v>
      </c>
      <c r="GQ655">
        <v>2</v>
      </c>
      <c r="GR655" t="s">
        <v>482</v>
      </c>
      <c r="GS655">
        <v>3.13552</v>
      </c>
      <c r="GT655">
        <v>2.69107</v>
      </c>
      <c r="GU655">
        <v>0.168858</v>
      </c>
      <c r="GV655">
        <v>0.173906</v>
      </c>
      <c r="GW655">
        <v>0.108122</v>
      </c>
      <c r="GX655">
        <v>0.0942611</v>
      </c>
      <c r="GY655">
        <v>26388.4</v>
      </c>
      <c r="GZ655">
        <v>26282.6</v>
      </c>
      <c r="HA655">
        <v>29519.3</v>
      </c>
      <c r="HB655">
        <v>29405.5</v>
      </c>
      <c r="HC655">
        <v>34783.5</v>
      </c>
      <c r="HD655">
        <v>35284.8</v>
      </c>
      <c r="HE655">
        <v>41537.7</v>
      </c>
      <c r="HF655">
        <v>41781.7</v>
      </c>
      <c r="HG655">
        <v>1.91978</v>
      </c>
      <c r="HH655">
        <v>1.8631</v>
      </c>
      <c r="HI655">
        <v>0.0863858</v>
      </c>
      <c r="HJ655">
        <v>0</v>
      </c>
      <c r="HK655">
        <v>28.6216</v>
      </c>
      <c r="HL655">
        <v>999.9</v>
      </c>
      <c r="HM655">
        <v>50.9</v>
      </c>
      <c r="HN655">
        <v>31.7</v>
      </c>
      <c r="HO655">
        <v>26.4443</v>
      </c>
      <c r="HP655">
        <v>61.9956</v>
      </c>
      <c r="HQ655">
        <v>25.7372</v>
      </c>
      <c r="HR655">
        <v>1</v>
      </c>
      <c r="HS655">
        <v>0.122442</v>
      </c>
      <c r="HT655">
        <v>-0.589055</v>
      </c>
      <c r="HU655">
        <v>20.3373</v>
      </c>
      <c r="HV655">
        <v>5.21594</v>
      </c>
      <c r="HW655">
        <v>12.0131</v>
      </c>
      <c r="HX655">
        <v>4.988</v>
      </c>
      <c r="HY655">
        <v>3.2877</v>
      </c>
      <c r="HZ655">
        <v>9999</v>
      </c>
      <c r="IA655">
        <v>9999</v>
      </c>
      <c r="IB655">
        <v>9999</v>
      </c>
      <c r="IC655">
        <v>999.9</v>
      </c>
      <c r="ID655">
        <v>1.86761</v>
      </c>
      <c r="IE655">
        <v>1.86674</v>
      </c>
      <c r="IF655">
        <v>1.86604</v>
      </c>
      <c r="IG655">
        <v>1.86601</v>
      </c>
      <c r="IH655">
        <v>1.86786</v>
      </c>
      <c r="II655">
        <v>1.87027</v>
      </c>
      <c r="IJ655">
        <v>1.86899</v>
      </c>
      <c r="IK655">
        <v>1.87042</v>
      </c>
      <c r="IL655">
        <v>0</v>
      </c>
      <c r="IM655">
        <v>0</v>
      </c>
      <c r="IN655">
        <v>0</v>
      </c>
      <c r="IO655">
        <v>0</v>
      </c>
      <c r="IP655" t="s">
        <v>443</v>
      </c>
      <c r="IQ655" t="s">
        <v>444</v>
      </c>
      <c r="IR655" t="s">
        <v>445</v>
      </c>
      <c r="IS655" t="s">
        <v>445</v>
      </c>
      <c r="IT655" t="s">
        <v>445</v>
      </c>
      <c r="IU655" t="s">
        <v>445</v>
      </c>
      <c r="IV655">
        <v>0</v>
      </c>
      <c r="IW655">
        <v>100</v>
      </c>
      <c r="IX655">
        <v>100</v>
      </c>
      <c r="IY655">
        <v>-0.04</v>
      </c>
      <c r="IZ655">
        <v>0.1595</v>
      </c>
      <c r="JA655">
        <v>0.1520806729546384</v>
      </c>
      <c r="JB655">
        <v>0.0003178419753343253</v>
      </c>
      <c r="JC655">
        <v>-6.012475575984678E-07</v>
      </c>
      <c r="JD655">
        <v>7.594320938325871E-11</v>
      </c>
      <c r="JE655">
        <v>-0.06537213769188976</v>
      </c>
      <c r="JF655">
        <v>-0.002779077146552394</v>
      </c>
      <c r="JG655">
        <v>0.0007843295920201409</v>
      </c>
      <c r="JH655">
        <v>-1.211717912536145E-05</v>
      </c>
      <c r="JI655">
        <v>4</v>
      </c>
      <c r="JJ655">
        <v>2338</v>
      </c>
      <c r="JK655">
        <v>1</v>
      </c>
      <c r="JL655">
        <v>27</v>
      </c>
      <c r="JM655">
        <v>190195.1</v>
      </c>
      <c r="JN655">
        <v>190195.2</v>
      </c>
      <c r="JO655">
        <v>2.15576</v>
      </c>
      <c r="JP655">
        <v>2.24976</v>
      </c>
      <c r="JQ655">
        <v>1.39771</v>
      </c>
      <c r="JR655">
        <v>2.35229</v>
      </c>
      <c r="JS655">
        <v>1.49536</v>
      </c>
      <c r="JT655">
        <v>2.59033</v>
      </c>
      <c r="JU655">
        <v>36.9556</v>
      </c>
      <c r="JV655">
        <v>24.0612</v>
      </c>
      <c r="JW655">
        <v>18</v>
      </c>
      <c r="JX655">
        <v>491.828</v>
      </c>
      <c r="JY655">
        <v>445.995</v>
      </c>
      <c r="JZ655">
        <v>29.553</v>
      </c>
      <c r="KA655">
        <v>29.2329</v>
      </c>
      <c r="KB655">
        <v>29.9998</v>
      </c>
      <c r="KC655">
        <v>29.1171</v>
      </c>
      <c r="KD655">
        <v>29.0501</v>
      </c>
      <c r="KE655">
        <v>43.2005</v>
      </c>
      <c r="KF655">
        <v>27.3169</v>
      </c>
      <c r="KG655">
        <v>61.2352</v>
      </c>
      <c r="KH655">
        <v>29.5211</v>
      </c>
      <c r="KI655">
        <v>1055.5</v>
      </c>
      <c r="KJ655">
        <v>20.7726</v>
      </c>
      <c r="KK655">
        <v>100.886</v>
      </c>
      <c r="KL655">
        <v>100.466</v>
      </c>
    </row>
    <row r="656" spans="1:298">
      <c r="A656">
        <v>640</v>
      </c>
      <c r="B656">
        <v>1758659140</v>
      </c>
      <c r="C656">
        <v>17514</v>
      </c>
      <c r="D656" t="s">
        <v>1729</v>
      </c>
      <c r="E656" t="s">
        <v>1730</v>
      </c>
      <c r="F656">
        <v>5</v>
      </c>
      <c r="G656" t="s">
        <v>1412</v>
      </c>
      <c r="H656" t="s">
        <v>437</v>
      </c>
      <c r="I656" t="s">
        <v>438</v>
      </c>
      <c r="J656">
        <v>1758659132.5</v>
      </c>
      <c r="K656">
        <f>(L656)/1000</f>
        <v>0</v>
      </c>
      <c r="L656">
        <f>IF(DQ656, AO656, AI656)</f>
        <v>0</v>
      </c>
      <c r="M656">
        <f>IF(DQ656, AJ656, AH656)</f>
        <v>0</v>
      </c>
      <c r="N656">
        <f>DS656 - IF(AV656&gt;1, M656*DM656*100.0/(AX656), 0)</f>
        <v>0</v>
      </c>
      <c r="O656">
        <f>((U656-K656/2)*N656-M656)/(U656+K656/2)</f>
        <v>0</v>
      </c>
      <c r="P656">
        <f>O656*(DZ656+EA656)/1000.0</f>
        <v>0</v>
      </c>
      <c r="Q656">
        <f>(DS656 - IF(AV656&gt;1, M656*DM656*100.0/(AX656), 0))*(DZ656+EA656)/1000.0</f>
        <v>0</v>
      </c>
      <c r="R656">
        <f>2.0/((1/T656-1/S656)+SIGN(T656)*SQRT((1/T656-1/S656)*(1/T656-1/S656) + 4*DN656/((DN656+1)*(DN656+1))*(2*1/T656*1/S656-1/S656*1/S656)))</f>
        <v>0</v>
      </c>
      <c r="S656">
        <f>IF(LEFT(DO656,1)&lt;&gt;"0",IF(LEFT(DO656,1)="1",3.0,DP656),$D$5+$E$5*(EG656*DZ656/($K$5*1000))+$F$5*(EG656*DZ656/($K$5*1000))*MAX(MIN(DM656,$J$5),$I$5)*MAX(MIN(DM656,$J$5),$I$5)+$G$5*MAX(MIN(DM656,$J$5),$I$5)*(EG656*DZ656/($K$5*1000))+$H$5*(EG656*DZ656/($K$5*1000))*(EG656*DZ656/($K$5*1000)))</f>
        <v>0</v>
      </c>
      <c r="T656">
        <f>K656*(1000-(1000*0.61365*exp(17.502*X656/(240.97+X656))/(DZ656+EA656)+DU656)/2)/(1000*0.61365*exp(17.502*X656/(240.97+X656))/(DZ656+EA656)-DU656)</f>
        <v>0</v>
      </c>
      <c r="U656">
        <f>1/((DN656+1)/(R656/1.6)+1/(S656/1.37)) + DN656/((DN656+1)/(R656/1.6) + DN656/(S656/1.37))</f>
        <v>0</v>
      </c>
      <c r="V656">
        <f>(DI656*DL656)</f>
        <v>0</v>
      </c>
      <c r="W656">
        <f>(EB656+(V656+2*0.95*5.67E-8*(((EB656+$B$7)+273)^4-(EB656+273)^4)-44100*K656)/(1.84*29.3*S656+8*0.95*5.67E-8*(EB656+273)^3))</f>
        <v>0</v>
      </c>
      <c r="X656">
        <f>($C$7*EC656+$D$7*ED656+$E$7*W656)</f>
        <v>0</v>
      </c>
      <c r="Y656">
        <f>0.61365*exp(17.502*X656/(240.97+X656))</f>
        <v>0</v>
      </c>
      <c r="Z656">
        <f>(AA656/AB656*100)</f>
        <v>0</v>
      </c>
      <c r="AA656">
        <f>DU656*(DZ656+EA656)/1000</f>
        <v>0</v>
      </c>
      <c r="AB656">
        <f>0.61365*exp(17.502*EB656/(240.97+EB656))</f>
        <v>0</v>
      </c>
      <c r="AC656">
        <f>(Y656-DU656*(DZ656+EA656)/1000)</f>
        <v>0</v>
      </c>
      <c r="AD656">
        <f>(-K656*44100)</f>
        <v>0</v>
      </c>
      <c r="AE656">
        <f>2*29.3*S656*0.92*(EB656-X656)</f>
        <v>0</v>
      </c>
      <c r="AF656">
        <f>2*0.95*5.67E-8*(((EB656+$B$7)+273)^4-(X656+273)^4)</f>
        <v>0</v>
      </c>
      <c r="AG656">
        <f>V656+AF656+AD656+AE656</f>
        <v>0</v>
      </c>
      <c r="AH656">
        <f>DY656*AV656*(DT656-DS656*(1000-AV656*DV656)/(1000-AV656*DU656))/(100*DM656)</f>
        <v>0</v>
      </c>
      <c r="AI656">
        <f>1000*DY656*AV656*(DU656-DV656)/(100*DM656*(1000-AV656*DU656))</f>
        <v>0</v>
      </c>
      <c r="AJ656">
        <f>(AK656 - AL656 - DZ656*1E3/(8.314*(EB656+273.15)) * AN656/DY656 * AM656) * DY656/(100*DM656) * (1000 - DV656)/1000</f>
        <v>0</v>
      </c>
      <c r="AK656">
        <v>1065.596483988924</v>
      </c>
      <c r="AL656">
        <v>1015.471878787878</v>
      </c>
      <c r="AM656">
        <v>3.397005135302766</v>
      </c>
      <c r="AN656">
        <v>64.96119101993769</v>
      </c>
      <c r="AO656">
        <f>(AQ656 - AP656 + DZ656*1E3/(8.314*(EB656+273.15)) * AS656/DY656 * AR656) * DY656/(100*DM656) * 1000/(1000 - AQ656)</f>
        <v>0</v>
      </c>
      <c r="AP656">
        <v>20.66545371073685</v>
      </c>
      <c r="AQ656">
        <v>24.67168060606061</v>
      </c>
      <c r="AR656">
        <v>-0.0001250197595280985</v>
      </c>
      <c r="AS656">
        <v>107.1200567102836</v>
      </c>
      <c r="AT656">
        <v>0</v>
      </c>
      <c r="AU656">
        <v>0</v>
      </c>
      <c r="AV656">
        <f>IF(AT656*$H$13&gt;=AX656,1.0,(AX656/(AX656-AT656*$H$13)))</f>
        <v>0</v>
      </c>
      <c r="AW656">
        <f>(AV656-1)*100</f>
        <v>0</v>
      </c>
      <c r="AX656">
        <f>MAX(0,($B$13+$C$13*EG656)/(1+$D$13*EG656)*DZ656/(EB656+273)*$E$13)</f>
        <v>0</v>
      </c>
      <c r="AY656" t="s">
        <v>439</v>
      </c>
      <c r="AZ656" t="s">
        <v>439</v>
      </c>
      <c r="BA656">
        <v>0</v>
      </c>
      <c r="BB656">
        <v>0</v>
      </c>
      <c r="BC656">
        <f>1-BA656/BB656</f>
        <v>0</v>
      </c>
      <c r="BD656">
        <v>0</v>
      </c>
      <c r="BE656" t="s">
        <v>439</v>
      </c>
      <c r="BF656" t="s">
        <v>439</v>
      </c>
      <c r="BG656">
        <v>0</v>
      </c>
      <c r="BH656">
        <v>0</v>
      </c>
      <c r="BI656">
        <f>1-BG656/BH656</f>
        <v>0</v>
      </c>
      <c r="BJ656">
        <v>0.5</v>
      </c>
      <c r="BK656">
        <f>DJ656</f>
        <v>0</v>
      </c>
      <c r="BL656">
        <f>M656</f>
        <v>0</v>
      </c>
      <c r="BM656">
        <f>BI656*BJ656*BK656</f>
        <v>0</v>
      </c>
      <c r="BN656">
        <f>(BL656-BD656)/BK656</f>
        <v>0</v>
      </c>
      <c r="BO656">
        <f>(BB656-BH656)/BH656</f>
        <v>0</v>
      </c>
      <c r="BP656">
        <f>BA656/(BC656+BA656/BH656)</f>
        <v>0</v>
      </c>
      <c r="BQ656" t="s">
        <v>439</v>
      </c>
      <c r="BR656">
        <v>0</v>
      </c>
      <c r="BS656">
        <f>IF(BR656&lt;&gt;0, BR656, BP656)</f>
        <v>0</v>
      </c>
      <c r="BT656">
        <f>1-BS656/BH656</f>
        <v>0</v>
      </c>
      <c r="BU656">
        <f>(BH656-BG656)/(BH656-BS656)</f>
        <v>0</v>
      </c>
      <c r="BV656">
        <f>(BB656-BH656)/(BB656-BS656)</f>
        <v>0</v>
      </c>
      <c r="BW656">
        <f>(BH656-BG656)/(BH656-BA656)</f>
        <v>0</v>
      </c>
      <c r="BX656">
        <f>(BB656-BH656)/(BB656-BA656)</f>
        <v>0</v>
      </c>
      <c r="BY656">
        <f>(BU656*BS656/BG656)</f>
        <v>0</v>
      </c>
      <c r="BZ656">
        <f>(1-BY656)</f>
        <v>0</v>
      </c>
      <c r="DI656">
        <f>$B$11*EH656+$C$11*EI656+$F$11*ET656*(1-EW656)</f>
        <v>0</v>
      </c>
      <c r="DJ656">
        <f>DI656*DK656</f>
        <v>0</v>
      </c>
      <c r="DK656">
        <f>($B$11*$D$9+$C$11*$D$9+$F$11*((FG656+EY656)/MAX(FG656+EY656+FH656, 0.1)*$I$9+FH656/MAX(FG656+EY656+FH656, 0.1)*$J$9))/($B$11+$C$11+$F$11)</f>
        <v>0</v>
      </c>
      <c r="DL656">
        <f>($B$11*$K$9+$C$11*$K$9+$F$11*((FG656+EY656)/MAX(FG656+EY656+FH656, 0.1)*$P$9+FH656/MAX(FG656+EY656+FH656, 0.1)*$Q$9))/($B$11+$C$11+$F$11)</f>
        <v>0</v>
      </c>
      <c r="DM656">
        <v>5.36</v>
      </c>
      <c r="DN656">
        <v>0.5</v>
      </c>
      <c r="DO656" t="s">
        <v>440</v>
      </c>
      <c r="DP656">
        <v>2</v>
      </c>
      <c r="DQ656" t="b">
        <v>1</v>
      </c>
      <c r="DR656">
        <v>1758659132.5</v>
      </c>
      <c r="DS656">
        <v>967.2537037037036</v>
      </c>
      <c r="DT656">
        <v>1028.684444444444</v>
      </c>
      <c r="DU656">
        <v>24.68986296296296</v>
      </c>
      <c r="DV656">
        <v>20.62518148148148</v>
      </c>
      <c r="DW656">
        <v>967.288074074074</v>
      </c>
      <c r="DX656">
        <v>24.53029999999999</v>
      </c>
      <c r="DY656">
        <v>499.9862222222222</v>
      </c>
      <c r="DZ656">
        <v>90.36311111111111</v>
      </c>
      <c r="EA656">
        <v>0.0308307</v>
      </c>
      <c r="EB656">
        <v>30.99711481481481</v>
      </c>
      <c r="EC656">
        <v>30.03377407407408</v>
      </c>
      <c r="ED656">
        <v>999.9000000000001</v>
      </c>
      <c r="EE656">
        <v>0</v>
      </c>
      <c r="EF656">
        <v>0</v>
      </c>
      <c r="EG656">
        <v>9993.239259259261</v>
      </c>
      <c r="EH656">
        <v>0</v>
      </c>
      <c r="EI656">
        <v>11.68284074074074</v>
      </c>
      <c r="EJ656">
        <v>-61.43073333333333</v>
      </c>
      <c r="EK656">
        <v>991.7394444444443</v>
      </c>
      <c r="EL656">
        <v>1050.348518518518</v>
      </c>
      <c r="EM656">
        <v>4.064673333333333</v>
      </c>
      <c r="EN656">
        <v>1028.684444444444</v>
      </c>
      <c r="EO656">
        <v>20.62518148148148</v>
      </c>
      <c r="EP656">
        <v>2.231052592592593</v>
      </c>
      <c r="EQ656">
        <v>1.863755555555555</v>
      </c>
      <c r="ER656">
        <v>19.18704074074074</v>
      </c>
      <c r="ES656">
        <v>16.33200740740741</v>
      </c>
      <c r="ET656">
        <v>2000.028518518518</v>
      </c>
      <c r="EU656">
        <v>0.9800011111111111</v>
      </c>
      <c r="EV656">
        <v>0.0199990925925926</v>
      </c>
      <c r="EW656">
        <v>0</v>
      </c>
      <c r="EX656">
        <v>880.7981851851853</v>
      </c>
      <c r="EY656">
        <v>5.00097</v>
      </c>
      <c r="EZ656">
        <v>17688.10370370371</v>
      </c>
      <c r="FA656">
        <v>16707.82222222222</v>
      </c>
      <c r="FB656">
        <v>41.43699999999999</v>
      </c>
      <c r="FC656">
        <v>41.76377777777777</v>
      </c>
      <c r="FD656">
        <v>41.36566666666667</v>
      </c>
      <c r="FE656">
        <v>41.375</v>
      </c>
      <c r="FF656">
        <v>42.01607407407406</v>
      </c>
      <c r="FG656">
        <v>1955.128518518518</v>
      </c>
      <c r="FH656">
        <v>39.9</v>
      </c>
      <c r="FI656">
        <v>0</v>
      </c>
      <c r="FJ656">
        <v>1758659141.4</v>
      </c>
      <c r="FK656">
        <v>0</v>
      </c>
      <c r="FL656">
        <v>880.8316</v>
      </c>
      <c r="FM656">
        <v>3.980846150165718</v>
      </c>
      <c r="FN656">
        <v>94.00769209375724</v>
      </c>
      <c r="FO656">
        <v>17688.488</v>
      </c>
      <c r="FP656">
        <v>15</v>
      </c>
      <c r="FQ656">
        <v>0</v>
      </c>
      <c r="FR656" t="s">
        <v>441</v>
      </c>
      <c r="FS656">
        <v>1747247426.5</v>
      </c>
      <c r="FT656">
        <v>1747247420.5</v>
      </c>
      <c r="FU656">
        <v>0</v>
      </c>
      <c r="FV656">
        <v>1.027</v>
      </c>
      <c r="FW656">
        <v>0.031</v>
      </c>
      <c r="FX656">
        <v>0.02</v>
      </c>
      <c r="FY656">
        <v>0.05</v>
      </c>
      <c r="FZ656">
        <v>420</v>
      </c>
      <c r="GA656">
        <v>16</v>
      </c>
      <c r="GB656">
        <v>0.01</v>
      </c>
      <c r="GC656">
        <v>0.1</v>
      </c>
      <c r="GD656">
        <v>-61.34200487804879</v>
      </c>
      <c r="GE656">
        <v>-1.711986062717854</v>
      </c>
      <c r="GF656">
        <v>0.18956232638887</v>
      </c>
      <c r="GG656">
        <v>0</v>
      </c>
      <c r="GH656">
        <v>880.4382352941178</v>
      </c>
      <c r="GI656">
        <v>5.576562266495459</v>
      </c>
      <c r="GJ656">
        <v>0.5937342968238494</v>
      </c>
      <c r="GK656">
        <v>-1</v>
      </c>
      <c r="GL656">
        <v>4.091953170731707</v>
      </c>
      <c r="GM656">
        <v>-0.4853826480836196</v>
      </c>
      <c r="GN656">
        <v>0.05003534114120935</v>
      </c>
      <c r="GO656">
        <v>0</v>
      </c>
      <c r="GP656">
        <v>0</v>
      </c>
      <c r="GQ656">
        <v>2</v>
      </c>
      <c r="GR656" t="s">
        <v>482</v>
      </c>
      <c r="GS656">
        <v>3.13562</v>
      </c>
      <c r="GT656">
        <v>2.69106</v>
      </c>
      <c r="GU656">
        <v>0.17071</v>
      </c>
      <c r="GV656">
        <v>0.175722</v>
      </c>
      <c r="GW656">
        <v>0.108088</v>
      </c>
      <c r="GX656">
        <v>0.0944261</v>
      </c>
      <c r="GY656">
        <v>26330.2</v>
      </c>
      <c r="GZ656">
        <v>26225.4</v>
      </c>
      <c r="HA656">
        <v>29519.9</v>
      </c>
      <c r="HB656">
        <v>29406.2</v>
      </c>
      <c r="HC656">
        <v>34785.5</v>
      </c>
      <c r="HD656">
        <v>35279.2</v>
      </c>
      <c r="HE656">
        <v>41538.5</v>
      </c>
      <c r="HF656">
        <v>41782.7</v>
      </c>
      <c r="HG656">
        <v>1.91965</v>
      </c>
      <c r="HH656">
        <v>1.86262</v>
      </c>
      <c r="HI656">
        <v>0.0864081</v>
      </c>
      <c r="HJ656">
        <v>0</v>
      </c>
      <c r="HK656">
        <v>28.6216</v>
      </c>
      <c r="HL656">
        <v>999.9</v>
      </c>
      <c r="HM656">
        <v>50.9</v>
      </c>
      <c r="HN656">
        <v>31.6</v>
      </c>
      <c r="HO656">
        <v>26.295</v>
      </c>
      <c r="HP656">
        <v>61.9456</v>
      </c>
      <c r="HQ656">
        <v>25.7131</v>
      </c>
      <c r="HR656">
        <v>1</v>
      </c>
      <c r="HS656">
        <v>0.122386</v>
      </c>
      <c r="HT656">
        <v>-0.57043</v>
      </c>
      <c r="HU656">
        <v>20.3373</v>
      </c>
      <c r="HV656">
        <v>5.21564</v>
      </c>
      <c r="HW656">
        <v>12.0122</v>
      </c>
      <c r="HX656">
        <v>4.988</v>
      </c>
      <c r="HY656">
        <v>3.2877</v>
      </c>
      <c r="HZ656">
        <v>9999</v>
      </c>
      <c r="IA656">
        <v>9999</v>
      </c>
      <c r="IB656">
        <v>9999</v>
      </c>
      <c r="IC656">
        <v>999.9</v>
      </c>
      <c r="ID656">
        <v>1.86764</v>
      </c>
      <c r="IE656">
        <v>1.86675</v>
      </c>
      <c r="IF656">
        <v>1.86604</v>
      </c>
      <c r="IG656">
        <v>1.866</v>
      </c>
      <c r="IH656">
        <v>1.86784</v>
      </c>
      <c r="II656">
        <v>1.87027</v>
      </c>
      <c r="IJ656">
        <v>1.86902</v>
      </c>
      <c r="IK656">
        <v>1.87043</v>
      </c>
      <c r="IL656">
        <v>0</v>
      </c>
      <c r="IM656">
        <v>0</v>
      </c>
      <c r="IN656">
        <v>0</v>
      </c>
      <c r="IO656">
        <v>0</v>
      </c>
      <c r="IP656" t="s">
        <v>443</v>
      </c>
      <c r="IQ656" t="s">
        <v>444</v>
      </c>
      <c r="IR656" t="s">
        <v>445</v>
      </c>
      <c r="IS656" t="s">
        <v>445</v>
      </c>
      <c r="IT656" t="s">
        <v>445</v>
      </c>
      <c r="IU656" t="s">
        <v>445</v>
      </c>
      <c r="IV656">
        <v>0</v>
      </c>
      <c r="IW656">
        <v>100</v>
      </c>
      <c r="IX656">
        <v>100</v>
      </c>
      <c r="IY656">
        <v>-0.051</v>
      </c>
      <c r="IZ656">
        <v>0.1593</v>
      </c>
      <c r="JA656">
        <v>0.1520806729546384</v>
      </c>
      <c r="JB656">
        <v>0.0003178419753343253</v>
      </c>
      <c r="JC656">
        <v>-6.012475575984678E-07</v>
      </c>
      <c r="JD656">
        <v>7.594320938325871E-11</v>
      </c>
      <c r="JE656">
        <v>-0.06537213769188976</v>
      </c>
      <c r="JF656">
        <v>-0.002779077146552394</v>
      </c>
      <c r="JG656">
        <v>0.0007843295920201409</v>
      </c>
      <c r="JH656">
        <v>-1.211717912536145E-05</v>
      </c>
      <c r="JI656">
        <v>4</v>
      </c>
      <c r="JJ656">
        <v>2338</v>
      </c>
      <c r="JK656">
        <v>1</v>
      </c>
      <c r="JL656">
        <v>27</v>
      </c>
      <c r="JM656">
        <v>190195.2</v>
      </c>
      <c r="JN656">
        <v>190195.3</v>
      </c>
      <c r="JO656">
        <v>2.1814</v>
      </c>
      <c r="JP656">
        <v>2.25098</v>
      </c>
      <c r="JQ656">
        <v>1.39648</v>
      </c>
      <c r="JR656">
        <v>2.34863</v>
      </c>
      <c r="JS656">
        <v>1.49536</v>
      </c>
      <c r="JT656">
        <v>2.58423</v>
      </c>
      <c r="JU656">
        <v>36.9556</v>
      </c>
      <c r="JV656">
        <v>24.0612</v>
      </c>
      <c r="JW656">
        <v>18</v>
      </c>
      <c r="JX656">
        <v>491.719</v>
      </c>
      <c r="JY656">
        <v>445.677</v>
      </c>
      <c r="JZ656">
        <v>29.5176</v>
      </c>
      <c r="KA656">
        <v>29.2292</v>
      </c>
      <c r="KB656">
        <v>29.9998</v>
      </c>
      <c r="KC656">
        <v>29.1134</v>
      </c>
      <c r="KD656">
        <v>29.047</v>
      </c>
      <c r="KE656">
        <v>43.7863</v>
      </c>
      <c r="KF656">
        <v>27.0289</v>
      </c>
      <c r="KG656">
        <v>60.8627</v>
      </c>
      <c r="KH656">
        <v>29.4904</v>
      </c>
      <c r="KI656">
        <v>1075.57</v>
      </c>
      <c r="KJ656">
        <v>20.8302</v>
      </c>
      <c r="KK656">
        <v>100.888</v>
      </c>
      <c r="KL656">
        <v>100.468</v>
      </c>
    </row>
    <row r="657" spans="1:298">
      <c r="A657">
        <v>641</v>
      </c>
      <c r="B657">
        <v>1758659145</v>
      </c>
      <c r="C657">
        <v>17519</v>
      </c>
      <c r="D657" t="s">
        <v>1731</v>
      </c>
      <c r="E657" t="s">
        <v>1732</v>
      </c>
      <c r="F657">
        <v>5</v>
      </c>
      <c r="G657" t="s">
        <v>1412</v>
      </c>
      <c r="H657" t="s">
        <v>437</v>
      </c>
      <c r="I657" t="s">
        <v>438</v>
      </c>
      <c r="J657">
        <v>1758659137.214286</v>
      </c>
      <c r="K657">
        <f>(L657)/1000</f>
        <v>0</v>
      </c>
      <c r="L657">
        <f>IF(DQ657, AO657, AI657)</f>
        <v>0</v>
      </c>
      <c r="M657">
        <f>IF(DQ657, AJ657, AH657)</f>
        <v>0</v>
      </c>
      <c r="N657">
        <f>DS657 - IF(AV657&gt;1, M657*DM657*100.0/(AX657), 0)</f>
        <v>0</v>
      </c>
      <c r="O657">
        <f>((U657-K657/2)*N657-M657)/(U657+K657/2)</f>
        <v>0</v>
      </c>
      <c r="P657">
        <f>O657*(DZ657+EA657)/1000.0</f>
        <v>0</v>
      </c>
      <c r="Q657">
        <f>(DS657 - IF(AV657&gt;1, M657*DM657*100.0/(AX657), 0))*(DZ657+EA657)/1000.0</f>
        <v>0</v>
      </c>
      <c r="R657">
        <f>2.0/((1/T657-1/S657)+SIGN(T657)*SQRT((1/T657-1/S657)*(1/T657-1/S657) + 4*DN657/((DN657+1)*(DN657+1))*(2*1/T657*1/S657-1/S657*1/S657)))</f>
        <v>0</v>
      </c>
      <c r="S657">
        <f>IF(LEFT(DO657,1)&lt;&gt;"0",IF(LEFT(DO657,1)="1",3.0,DP657),$D$5+$E$5*(EG657*DZ657/($K$5*1000))+$F$5*(EG657*DZ657/($K$5*1000))*MAX(MIN(DM657,$J$5),$I$5)*MAX(MIN(DM657,$J$5),$I$5)+$G$5*MAX(MIN(DM657,$J$5),$I$5)*(EG657*DZ657/($K$5*1000))+$H$5*(EG657*DZ657/($K$5*1000))*(EG657*DZ657/($K$5*1000)))</f>
        <v>0</v>
      </c>
      <c r="T657">
        <f>K657*(1000-(1000*0.61365*exp(17.502*X657/(240.97+X657))/(DZ657+EA657)+DU657)/2)/(1000*0.61365*exp(17.502*X657/(240.97+X657))/(DZ657+EA657)-DU657)</f>
        <v>0</v>
      </c>
      <c r="U657">
        <f>1/((DN657+1)/(R657/1.6)+1/(S657/1.37)) + DN657/((DN657+1)/(R657/1.6) + DN657/(S657/1.37))</f>
        <v>0</v>
      </c>
      <c r="V657">
        <f>(DI657*DL657)</f>
        <v>0</v>
      </c>
      <c r="W657">
        <f>(EB657+(V657+2*0.95*5.67E-8*(((EB657+$B$7)+273)^4-(EB657+273)^4)-44100*K657)/(1.84*29.3*S657+8*0.95*5.67E-8*(EB657+273)^3))</f>
        <v>0</v>
      </c>
      <c r="X657">
        <f>($C$7*EC657+$D$7*ED657+$E$7*W657)</f>
        <v>0</v>
      </c>
      <c r="Y657">
        <f>0.61365*exp(17.502*X657/(240.97+X657))</f>
        <v>0</v>
      </c>
      <c r="Z657">
        <f>(AA657/AB657*100)</f>
        <v>0</v>
      </c>
      <c r="AA657">
        <f>DU657*(DZ657+EA657)/1000</f>
        <v>0</v>
      </c>
      <c r="AB657">
        <f>0.61365*exp(17.502*EB657/(240.97+EB657))</f>
        <v>0</v>
      </c>
      <c r="AC657">
        <f>(Y657-DU657*(DZ657+EA657)/1000)</f>
        <v>0</v>
      </c>
      <c r="AD657">
        <f>(-K657*44100)</f>
        <v>0</v>
      </c>
      <c r="AE657">
        <f>2*29.3*S657*0.92*(EB657-X657)</f>
        <v>0</v>
      </c>
      <c r="AF657">
        <f>2*0.95*5.67E-8*(((EB657+$B$7)+273)^4-(X657+273)^4)</f>
        <v>0</v>
      </c>
      <c r="AG657">
        <f>V657+AF657+AD657+AE657</f>
        <v>0</v>
      </c>
      <c r="AH657">
        <f>DY657*AV657*(DT657-DS657*(1000-AV657*DV657)/(1000-AV657*DU657))/(100*DM657)</f>
        <v>0</v>
      </c>
      <c r="AI657">
        <f>1000*DY657*AV657*(DU657-DV657)/(100*DM657*(1000-AV657*DU657))</f>
        <v>0</v>
      </c>
      <c r="AJ657">
        <f>(AK657 - AL657 - DZ657*1E3/(8.314*(EB657+273.15)) * AN657/DY657 * AM657) * DY657/(100*DM657) * (1000 - DV657)/1000</f>
        <v>0</v>
      </c>
      <c r="AK657">
        <v>1082.975967863895</v>
      </c>
      <c r="AL657">
        <v>1032.713939393939</v>
      </c>
      <c r="AM657">
        <v>3.465087300151055</v>
      </c>
      <c r="AN657">
        <v>64.96119101993769</v>
      </c>
      <c r="AO657">
        <f>(AQ657 - AP657 + DZ657*1E3/(8.314*(EB657+273.15)) * AS657/DY657 * AR657) * DY657/(100*DM657) * 1000/(1000 - AQ657)</f>
        <v>0</v>
      </c>
      <c r="AP657">
        <v>20.73056672886117</v>
      </c>
      <c r="AQ657">
        <v>24.66877454545454</v>
      </c>
      <c r="AR657">
        <v>-5.624293224393693E-06</v>
      </c>
      <c r="AS657">
        <v>107.1200567102836</v>
      </c>
      <c r="AT657">
        <v>0</v>
      </c>
      <c r="AU657">
        <v>0</v>
      </c>
      <c r="AV657">
        <f>IF(AT657*$H$13&gt;=AX657,1.0,(AX657/(AX657-AT657*$H$13)))</f>
        <v>0</v>
      </c>
      <c r="AW657">
        <f>(AV657-1)*100</f>
        <v>0</v>
      </c>
      <c r="AX657">
        <f>MAX(0,($B$13+$C$13*EG657)/(1+$D$13*EG657)*DZ657/(EB657+273)*$E$13)</f>
        <v>0</v>
      </c>
      <c r="AY657" t="s">
        <v>439</v>
      </c>
      <c r="AZ657" t="s">
        <v>439</v>
      </c>
      <c r="BA657">
        <v>0</v>
      </c>
      <c r="BB657">
        <v>0</v>
      </c>
      <c r="BC657">
        <f>1-BA657/BB657</f>
        <v>0</v>
      </c>
      <c r="BD657">
        <v>0</v>
      </c>
      <c r="BE657" t="s">
        <v>439</v>
      </c>
      <c r="BF657" t="s">
        <v>439</v>
      </c>
      <c r="BG657">
        <v>0</v>
      </c>
      <c r="BH657">
        <v>0</v>
      </c>
      <c r="BI657">
        <f>1-BG657/BH657</f>
        <v>0</v>
      </c>
      <c r="BJ657">
        <v>0.5</v>
      </c>
      <c r="BK657">
        <f>DJ657</f>
        <v>0</v>
      </c>
      <c r="BL657">
        <f>M657</f>
        <v>0</v>
      </c>
      <c r="BM657">
        <f>BI657*BJ657*BK657</f>
        <v>0</v>
      </c>
      <c r="BN657">
        <f>(BL657-BD657)/BK657</f>
        <v>0</v>
      </c>
      <c r="BO657">
        <f>(BB657-BH657)/BH657</f>
        <v>0</v>
      </c>
      <c r="BP657">
        <f>BA657/(BC657+BA657/BH657)</f>
        <v>0</v>
      </c>
      <c r="BQ657" t="s">
        <v>439</v>
      </c>
      <c r="BR657">
        <v>0</v>
      </c>
      <c r="BS657">
        <f>IF(BR657&lt;&gt;0, BR657, BP657)</f>
        <v>0</v>
      </c>
      <c r="BT657">
        <f>1-BS657/BH657</f>
        <v>0</v>
      </c>
      <c r="BU657">
        <f>(BH657-BG657)/(BH657-BS657)</f>
        <v>0</v>
      </c>
      <c r="BV657">
        <f>(BB657-BH657)/(BB657-BS657)</f>
        <v>0</v>
      </c>
      <c r="BW657">
        <f>(BH657-BG657)/(BH657-BA657)</f>
        <v>0</v>
      </c>
      <c r="BX657">
        <f>(BB657-BH657)/(BB657-BA657)</f>
        <v>0</v>
      </c>
      <c r="BY657">
        <f>(BU657*BS657/BG657)</f>
        <v>0</v>
      </c>
      <c r="BZ657">
        <f>(1-BY657)</f>
        <v>0</v>
      </c>
      <c r="DI657">
        <f>$B$11*EH657+$C$11*EI657+$F$11*ET657*(1-EW657)</f>
        <v>0</v>
      </c>
      <c r="DJ657">
        <f>DI657*DK657</f>
        <v>0</v>
      </c>
      <c r="DK657">
        <f>($B$11*$D$9+$C$11*$D$9+$F$11*((FG657+EY657)/MAX(FG657+EY657+FH657, 0.1)*$I$9+FH657/MAX(FG657+EY657+FH657, 0.1)*$J$9))/($B$11+$C$11+$F$11)</f>
        <v>0</v>
      </c>
      <c r="DL657">
        <f>($B$11*$K$9+$C$11*$K$9+$F$11*((FG657+EY657)/MAX(FG657+EY657+FH657, 0.1)*$P$9+FH657/MAX(FG657+EY657+FH657, 0.1)*$Q$9))/($B$11+$C$11+$F$11)</f>
        <v>0</v>
      </c>
      <c r="DM657">
        <v>5.36</v>
      </c>
      <c r="DN657">
        <v>0.5</v>
      </c>
      <c r="DO657" t="s">
        <v>440</v>
      </c>
      <c r="DP657">
        <v>2</v>
      </c>
      <c r="DQ657" t="b">
        <v>1</v>
      </c>
      <c r="DR657">
        <v>1758659137.214286</v>
      </c>
      <c r="DS657">
        <v>982.9079642857142</v>
      </c>
      <c r="DT657">
        <v>1044.541428571428</v>
      </c>
      <c r="DU657">
        <v>24.67958928571429</v>
      </c>
      <c r="DV657">
        <v>20.66457857142857</v>
      </c>
      <c r="DW657">
        <v>982.9523571428572</v>
      </c>
      <c r="DX657">
        <v>24.52016785714286</v>
      </c>
      <c r="DY657">
        <v>500.00425</v>
      </c>
      <c r="DZ657">
        <v>90.36295357142856</v>
      </c>
      <c r="EA657">
        <v>0.03077776785714286</v>
      </c>
      <c r="EB657">
        <v>30.99240357142857</v>
      </c>
      <c r="EC657">
        <v>30.03036428571429</v>
      </c>
      <c r="ED657">
        <v>999.9000000000002</v>
      </c>
      <c r="EE657">
        <v>0</v>
      </c>
      <c r="EF657">
        <v>0</v>
      </c>
      <c r="EG657">
        <v>9998.013928571429</v>
      </c>
      <c r="EH657">
        <v>0</v>
      </c>
      <c r="EI657">
        <v>11.680775</v>
      </c>
      <c r="EJ657">
        <v>-61.63362142857142</v>
      </c>
      <c r="EK657">
        <v>1007.779035714286</v>
      </c>
      <c r="EL657">
        <v>1066.583214285714</v>
      </c>
      <c r="EM657">
        <v>4.015001785714285</v>
      </c>
      <c r="EN657">
        <v>1044.541428571428</v>
      </c>
      <c r="EO657">
        <v>20.66457857142857</v>
      </c>
      <c r="EP657">
        <v>2.23012</v>
      </c>
      <c r="EQ657">
        <v>1.8673125</v>
      </c>
      <c r="ER657">
        <v>19.18032857142857</v>
      </c>
      <c r="ES657">
        <v>16.36191071428572</v>
      </c>
      <c r="ET657">
        <v>1999.99</v>
      </c>
      <c r="EU657">
        <v>0.9800007500000001</v>
      </c>
      <c r="EV657">
        <v>0.01999944642857143</v>
      </c>
      <c r="EW657">
        <v>0</v>
      </c>
      <c r="EX657">
        <v>881.1080714285715</v>
      </c>
      <c r="EY657">
        <v>5.00097</v>
      </c>
      <c r="EZ657">
        <v>17694.65357142857</v>
      </c>
      <c r="FA657">
        <v>16707.50357142857</v>
      </c>
      <c r="FB657">
        <v>41.43699999999999</v>
      </c>
      <c r="FC657">
        <v>41.76107142857143</v>
      </c>
      <c r="FD657">
        <v>41.3705</v>
      </c>
      <c r="FE657">
        <v>41.375</v>
      </c>
      <c r="FF657">
        <v>42.0155</v>
      </c>
      <c r="FG657">
        <v>1955.09</v>
      </c>
      <c r="FH657">
        <v>39.9</v>
      </c>
      <c r="FI657">
        <v>0</v>
      </c>
      <c r="FJ657">
        <v>1758659146.2</v>
      </c>
      <c r="FK657">
        <v>0</v>
      </c>
      <c r="FL657">
        <v>881.1462800000002</v>
      </c>
      <c r="FM657">
        <v>4.179153850293041</v>
      </c>
      <c r="FN657">
        <v>80.10000001157924</v>
      </c>
      <c r="FO657">
        <v>17695.264</v>
      </c>
      <c r="FP657">
        <v>15</v>
      </c>
      <c r="FQ657">
        <v>0</v>
      </c>
      <c r="FR657" t="s">
        <v>441</v>
      </c>
      <c r="FS657">
        <v>1747247426.5</v>
      </c>
      <c r="FT657">
        <v>1747247420.5</v>
      </c>
      <c r="FU657">
        <v>0</v>
      </c>
      <c r="FV657">
        <v>1.027</v>
      </c>
      <c r="FW657">
        <v>0.031</v>
      </c>
      <c r="FX657">
        <v>0.02</v>
      </c>
      <c r="FY657">
        <v>0.05</v>
      </c>
      <c r="FZ657">
        <v>420</v>
      </c>
      <c r="GA657">
        <v>16</v>
      </c>
      <c r="GB657">
        <v>0.01</v>
      </c>
      <c r="GC657">
        <v>0.1</v>
      </c>
      <c r="GD657">
        <v>-61.5410175</v>
      </c>
      <c r="GE657">
        <v>-2.619740712945634</v>
      </c>
      <c r="GF657">
        <v>0.2660868240701707</v>
      </c>
      <c r="GG657">
        <v>0</v>
      </c>
      <c r="GH657">
        <v>880.9301176470588</v>
      </c>
      <c r="GI657">
        <v>4.21582887985441</v>
      </c>
      <c r="GJ657">
        <v>0.4606326700825751</v>
      </c>
      <c r="GK657">
        <v>-1</v>
      </c>
      <c r="GL657">
        <v>4.036659</v>
      </c>
      <c r="GM657">
        <v>-0.6264317448405391</v>
      </c>
      <c r="GN657">
        <v>0.06201821417132233</v>
      </c>
      <c r="GO657">
        <v>0</v>
      </c>
      <c r="GP657">
        <v>0</v>
      </c>
      <c r="GQ657">
        <v>2</v>
      </c>
      <c r="GR657" t="s">
        <v>482</v>
      </c>
      <c r="GS657">
        <v>3.13562</v>
      </c>
      <c r="GT657">
        <v>2.69104</v>
      </c>
      <c r="GU657">
        <v>0.172568</v>
      </c>
      <c r="GV657">
        <v>0.177511</v>
      </c>
      <c r="GW657">
        <v>0.10808</v>
      </c>
      <c r="GX657">
        <v>0.09467159999999999</v>
      </c>
      <c r="GY657">
        <v>26271.7</v>
      </c>
      <c r="GZ657">
        <v>26168.1</v>
      </c>
      <c r="HA657">
        <v>29520.5</v>
      </c>
      <c r="HB657">
        <v>29405.7</v>
      </c>
      <c r="HC657">
        <v>34786.2</v>
      </c>
      <c r="HD657">
        <v>35269.1</v>
      </c>
      <c r="HE657">
        <v>41538.9</v>
      </c>
      <c r="HF657">
        <v>41782.1</v>
      </c>
      <c r="HG657">
        <v>1.91968</v>
      </c>
      <c r="HH657">
        <v>1.86305</v>
      </c>
      <c r="HI657">
        <v>0.08616219999999999</v>
      </c>
      <c r="HJ657">
        <v>0</v>
      </c>
      <c r="HK657">
        <v>28.6203</v>
      </c>
      <c r="HL657">
        <v>999.9</v>
      </c>
      <c r="HM657">
        <v>50.8</v>
      </c>
      <c r="HN657">
        <v>31.6</v>
      </c>
      <c r="HO657">
        <v>26.241</v>
      </c>
      <c r="HP657">
        <v>62.0456</v>
      </c>
      <c r="HQ657">
        <v>25.605</v>
      </c>
      <c r="HR657">
        <v>1</v>
      </c>
      <c r="HS657">
        <v>0.121941</v>
      </c>
      <c r="HT657">
        <v>-0.563388</v>
      </c>
      <c r="HU657">
        <v>20.3378</v>
      </c>
      <c r="HV657">
        <v>5.21609</v>
      </c>
      <c r="HW657">
        <v>12.0132</v>
      </c>
      <c r="HX657">
        <v>4.98815</v>
      </c>
      <c r="HY657">
        <v>3.28778</v>
      </c>
      <c r="HZ657">
        <v>9999</v>
      </c>
      <c r="IA657">
        <v>9999</v>
      </c>
      <c r="IB657">
        <v>9999</v>
      </c>
      <c r="IC657">
        <v>999.9</v>
      </c>
      <c r="ID657">
        <v>1.86763</v>
      </c>
      <c r="IE657">
        <v>1.86676</v>
      </c>
      <c r="IF657">
        <v>1.86603</v>
      </c>
      <c r="IG657">
        <v>1.866</v>
      </c>
      <c r="IH657">
        <v>1.86785</v>
      </c>
      <c r="II657">
        <v>1.87027</v>
      </c>
      <c r="IJ657">
        <v>1.86898</v>
      </c>
      <c r="IK657">
        <v>1.87042</v>
      </c>
      <c r="IL657">
        <v>0</v>
      </c>
      <c r="IM657">
        <v>0</v>
      </c>
      <c r="IN657">
        <v>0</v>
      </c>
      <c r="IO657">
        <v>0</v>
      </c>
      <c r="IP657" t="s">
        <v>443</v>
      </c>
      <c r="IQ657" t="s">
        <v>444</v>
      </c>
      <c r="IR657" t="s">
        <v>445</v>
      </c>
      <c r="IS657" t="s">
        <v>445</v>
      </c>
      <c r="IT657" t="s">
        <v>445</v>
      </c>
      <c r="IU657" t="s">
        <v>445</v>
      </c>
      <c r="IV657">
        <v>0</v>
      </c>
      <c r="IW657">
        <v>100</v>
      </c>
      <c r="IX657">
        <v>100</v>
      </c>
      <c r="IY657">
        <v>-0.06</v>
      </c>
      <c r="IZ657">
        <v>0.1592</v>
      </c>
      <c r="JA657">
        <v>0.1520806729546384</v>
      </c>
      <c r="JB657">
        <v>0.0003178419753343253</v>
      </c>
      <c r="JC657">
        <v>-6.012475575984678E-07</v>
      </c>
      <c r="JD657">
        <v>7.594320938325871E-11</v>
      </c>
      <c r="JE657">
        <v>-0.06537213769188976</v>
      </c>
      <c r="JF657">
        <v>-0.002779077146552394</v>
      </c>
      <c r="JG657">
        <v>0.0007843295920201409</v>
      </c>
      <c r="JH657">
        <v>-1.211717912536145E-05</v>
      </c>
      <c r="JI657">
        <v>4</v>
      </c>
      <c r="JJ657">
        <v>2338</v>
      </c>
      <c r="JK657">
        <v>1</v>
      </c>
      <c r="JL657">
        <v>27</v>
      </c>
      <c r="JM657">
        <v>190195.3</v>
      </c>
      <c r="JN657">
        <v>190195.4</v>
      </c>
      <c r="JO657">
        <v>2.21191</v>
      </c>
      <c r="JP657">
        <v>2.24731</v>
      </c>
      <c r="JQ657">
        <v>1.39648</v>
      </c>
      <c r="JR657">
        <v>2.34863</v>
      </c>
      <c r="JS657">
        <v>1.49536</v>
      </c>
      <c r="JT657">
        <v>2.7002</v>
      </c>
      <c r="JU657">
        <v>36.9556</v>
      </c>
      <c r="JV657">
        <v>24.0612</v>
      </c>
      <c r="JW657">
        <v>18</v>
      </c>
      <c r="JX657">
        <v>491.71</v>
      </c>
      <c r="JY657">
        <v>445.917</v>
      </c>
      <c r="JZ657">
        <v>29.4842</v>
      </c>
      <c r="KA657">
        <v>29.226</v>
      </c>
      <c r="KB657">
        <v>29.9999</v>
      </c>
      <c r="KC657">
        <v>29.1103</v>
      </c>
      <c r="KD657">
        <v>29.0439</v>
      </c>
      <c r="KE657">
        <v>44.3126</v>
      </c>
      <c r="KF657">
        <v>26.7306</v>
      </c>
      <c r="KG657">
        <v>60.8627</v>
      </c>
      <c r="KH657">
        <v>29.4618</v>
      </c>
      <c r="KI657">
        <v>1088.95</v>
      </c>
      <c r="KJ657">
        <v>20.8861</v>
      </c>
      <c r="KK657">
        <v>100.889</v>
      </c>
      <c r="KL657">
        <v>100.467</v>
      </c>
    </row>
    <row r="658" spans="1:298">
      <c r="A658">
        <v>642</v>
      </c>
      <c r="B658">
        <v>1758659150</v>
      </c>
      <c r="C658">
        <v>17524</v>
      </c>
      <c r="D658" t="s">
        <v>1733</v>
      </c>
      <c r="E658" t="s">
        <v>1734</v>
      </c>
      <c r="F658">
        <v>5</v>
      </c>
      <c r="G658" t="s">
        <v>1412</v>
      </c>
      <c r="H658" t="s">
        <v>437</v>
      </c>
      <c r="I658" t="s">
        <v>438</v>
      </c>
      <c r="J658">
        <v>1758659142.5</v>
      </c>
      <c r="K658">
        <f>(L658)/1000</f>
        <v>0</v>
      </c>
      <c r="L658">
        <f>IF(DQ658, AO658, AI658)</f>
        <v>0</v>
      </c>
      <c r="M658">
        <f>IF(DQ658, AJ658, AH658)</f>
        <v>0</v>
      </c>
      <c r="N658">
        <f>DS658 - IF(AV658&gt;1, M658*DM658*100.0/(AX658), 0)</f>
        <v>0</v>
      </c>
      <c r="O658">
        <f>((U658-K658/2)*N658-M658)/(U658+K658/2)</f>
        <v>0</v>
      </c>
      <c r="P658">
        <f>O658*(DZ658+EA658)/1000.0</f>
        <v>0</v>
      </c>
      <c r="Q658">
        <f>(DS658 - IF(AV658&gt;1, M658*DM658*100.0/(AX658), 0))*(DZ658+EA658)/1000.0</f>
        <v>0</v>
      </c>
      <c r="R658">
        <f>2.0/((1/T658-1/S658)+SIGN(T658)*SQRT((1/T658-1/S658)*(1/T658-1/S658) + 4*DN658/((DN658+1)*(DN658+1))*(2*1/T658*1/S658-1/S658*1/S658)))</f>
        <v>0</v>
      </c>
      <c r="S658">
        <f>IF(LEFT(DO658,1)&lt;&gt;"0",IF(LEFT(DO658,1)="1",3.0,DP658),$D$5+$E$5*(EG658*DZ658/($K$5*1000))+$F$5*(EG658*DZ658/($K$5*1000))*MAX(MIN(DM658,$J$5),$I$5)*MAX(MIN(DM658,$J$5),$I$5)+$G$5*MAX(MIN(DM658,$J$5),$I$5)*(EG658*DZ658/($K$5*1000))+$H$5*(EG658*DZ658/($K$5*1000))*(EG658*DZ658/($K$5*1000)))</f>
        <v>0</v>
      </c>
      <c r="T658">
        <f>K658*(1000-(1000*0.61365*exp(17.502*X658/(240.97+X658))/(DZ658+EA658)+DU658)/2)/(1000*0.61365*exp(17.502*X658/(240.97+X658))/(DZ658+EA658)-DU658)</f>
        <v>0</v>
      </c>
      <c r="U658">
        <f>1/((DN658+1)/(R658/1.6)+1/(S658/1.37)) + DN658/((DN658+1)/(R658/1.6) + DN658/(S658/1.37))</f>
        <v>0</v>
      </c>
      <c r="V658">
        <f>(DI658*DL658)</f>
        <v>0</v>
      </c>
      <c r="W658">
        <f>(EB658+(V658+2*0.95*5.67E-8*(((EB658+$B$7)+273)^4-(EB658+273)^4)-44100*K658)/(1.84*29.3*S658+8*0.95*5.67E-8*(EB658+273)^3))</f>
        <v>0</v>
      </c>
      <c r="X658">
        <f>($C$7*EC658+$D$7*ED658+$E$7*W658)</f>
        <v>0</v>
      </c>
      <c r="Y658">
        <f>0.61365*exp(17.502*X658/(240.97+X658))</f>
        <v>0</v>
      </c>
      <c r="Z658">
        <f>(AA658/AB658*100)</f>
        <v>0</v>
      </c>
      <c r="AA658">
        <f>DU658*(DZ658+EA658)/1000</f>
        <v>0</v>
      </c>
      <c r="AB658">
        <f>0.61365*exp(17.502*EB658/(240.97+EB658))</f>
        <v>0</v>
      </c>
      <c r="AC658">
        <f>(Y658-DU658*(DZ658+EA658)/1000)</f>
        <v>0</v>
      </c>
      <c r="AD658">
        <f>(-K658*44100)</f>
        <v>0</v>
      </c>
      <c r="AE658">
        <f>2*29.3*S658*0.92*(EB658-X658)</f>
        <v>0</v>
      </c>
      <c r="AF658">
        <f>2*0.95*5.67E-8*(((EB658+$B$7)+273)^4-(X658+273)^4)</f>
        <v>0</v>
      </c>
      <c r="AG658">
        <f>V658+AF658+AD658+AE658</f>
        <v>0</v>
      </c>
      <c r="AH658">
        <f>DY658*AV658*(DT658-DS658*(1000-AV658*DV658)/(1000-AV658*DU658))/(100*DM658)</f>
        <v>0</v>
      </c>
      <c r="AI658">
        <f>1000*DY658*AV658*(DU658-DV658)/(100*DM658*(1000-AV658*DU658))</f>
        <v>0</v>
      </c>
      <c r="AJ658">
        <f>(AK658 - AL658 - DZ658*1E3/(8.314*(EB658+273.15)) * AN658/DY658 * AM658) * DY658/(100*DM658) * (1000 - DV658)/1000</f>
        <v>0</v>
      </c>
      <c r="AK658">
        <v>1100.06257169662</v>
      </c>
      <c r="AL658">
        <v>1049.81206060606</v>
      </c>
      <c r="AM658">
        <v>3.418760024845573</v>
      </c>
      <c r="AN658">
        <v>64.96119101993769</v>
      </c>
      <c r="AO658">
        <f>(AQ658 - AP658 + DZ658*1E3/(8.314*(EB658+273.15)) * AS658/DY658 * AR658) * DY658/(100*DM658) * 1000/(1000 - AQ658)</f>
        <v>0</v>
      </c>
      <c r="AP658">
        <v>20.82642700339019</v>
      </c>
      <c r="AQ658">
        <v>24.68184060606061</v>
      </c>
      <c r="AR658">
        <v>0.000141324409723397</v>
      </c>
      <c r="AS658">
        <v>107.1200567102836</v>
      </c>
      <c r="AT658">
        <v>0</v>
      </c>
      <c r="AU658">
        <v>0</v>
      </c>
      <c r="AV658">
        <f>IF(AT658*$H$13&gt;=AX658,1.0,(AX658/(AX658-AT658*$H$13)))</f>
        <v>0</v>
      </c>
      <c r="AW658">
        <f>(AV658-1)*100</f>
        <v>0</v>
      </c>
      <c r="AX658">
        <f>MAX(0,($B$13+$C$13*EG658)/(1+$D$13*EG658)*DZ658/(EB658+273)*$E$13)</f>
        <v>0</v>
      </c>
      <c r="AY658" t="s">
        <v>439</v>
      </c>
      <c r="AZ658" t="s">
        <v>439</v>
      </c>
      <c r="BA658">
        <v>0</v>
      </c>
      <c r="BB658">
        <v>0</v>
      </c>
      <c r="BC658">
        <f>1-BA658/BB658</f>
        <v>0</v>
      </c>
      <c r="BD658">
        <v>0</v>
      </c>
      <c r="BE658" t="s">
        <v>439</v>
      </c>
      <c r="BF658" t="s">
        <v>439</v>
      </c>
      <c r="BG658">
        <v>0</v>
      </c>
      <c r="BH658">
        <v>0</v>
      </c>
      <c r="BI658">
        <f>1-BG658/BH658</f>
        <v>0</v>
      </c>
      <c r="BJ658">
        <v>0.5</v>
      </c>
      <c r="BK658">
        <f>DJ658</f>
        <v>0</v>
      </c>
      <c r="BL658">
        <f>M658</f>
        <v>0</v>
      </c>
      <c r="BM658">
        <f>BI658*BJ658*BK658</f>
        <v>0</v>
      </c>
      <c r="BN658">
        <f>(BL658-BD658)/BK658</f>
        <v>0</v>
      </c>
      <c r="BO658">
        <f>(BB658-BH658)/BH658</f>
        <v>0</v>
      </c>
      <c r="BP658">
        <f>BA658/(BC658+BA658/BH658)</f>
        <v>0</v>
      </c>
      <c r="BQ658" t="s">
        <v>439</v>
      </c>
      <c r="BR658">
        <v>0</v>
      </c>
      <c r="BS658">
        <f>IF(BR658&lt;&gt;0, BR658, BP658)</f>
        <v>0</v>
      </c>
      <c r="BT658">
        <f>1-BS658/BH658</f>
        <v>0</v>
      </c>
      <c r="BU658">
        <f>(BH658-BG658)/(BH658-BS658)</f>
        <v>0</v>
      </c>
      <c r="BV658">
        <f>(BB658-BH658)/(BB658-BS658)</f>
        <v>0</v>
      </c>
      <c r="BW658">
        <f>(BH658-BG658)/(BH658-BA658)</f>
        <v>0</v>
      </c>
      <c r="BX658">
        <f>(BB658-BH658)/(BB658-BA658)</f>
        <v>0</v>
      </c>
      <c r="BY658">
        <f>(BU658*BS658/BG658)</f>
        <v>0</v>
      </c>
      <c r="BZ658">
        <f>(1-BY658)</f>
        <v>0</v>
      </c>
      <c r="DI658">
        <f>$B$11*EH658+$C$11*EI658+$F$11*ET658*(1-EW658)</f>
        <v>0</v>
      </c>
      <c r="DJ658">
        <f>DI658*DK658</f>
        <v>0</v>
      </c>
      <c r="DK658">
        <f>($B$11*$D$9+$C$11*$D$9+$F$11*((FG658+EY658)/MAX(FG658+EY658+FH658, 0.1)*$I$9+FH658/MAX(FG658+EY658+FH658, 0.1)*$J$9))/($B$11+$C$11+$F$11)</f>
        <v>0</v>
      </c>
      <c r="DL658">
        <f>($B$11*$K$9+$C$11*$K$9+$F$11*((FG658+EY658)/MAX(FG658+EY658+FH658, 0.1)*$P$9+FH658/MAX(FG658+EY658+FH658, 0.1)*$Q$9))/($B$11+$C$11+$F$11)</f>
        <v>0</v>
      </c>
      <c r="DM658">
        <v>5.36</v>
      </c>
      <c r="DN658">
        <v>0.5</v>
      </c>
      <c r="DO658" t="s">
        <v>440</v>
      </c>
      <c r="DP658">
        <v>2</v>
      </c>
      <c r="DQ658" t="b">
        <v>1</v>
      </c>
      <c r="DR658">
        <v>1758659142.5</v>
      </c>
      <c r="DS658">
        <v>1000.49762962963</v>
      </c>
      <c r="DT658">
        <v>1062.315555555555</v>
      </c>
      <c r="DU658">
        <v>24.67286666666666</v>
      </c>
      <c r="DV658">
        <v>20.7342925925926</v>
      </c>
      <c r="DW658">
        <v>1000.553</v>
      </c>
      <c r="DX658">
        <v>24.51354444444444</v>
      </c>
      <c r="DY658">
        <v>499.9856296296296</v>
      </c>
      <c r="DZ658">
        <v>90.36285925925925</v>
      </c>
      <c r="EA658">
        <v>0.03075495185185185</v>
      </c>
      <c r="EB658">
        <v>30.98563333333333</v>
      </c>
      <c r="EC658">
        <v>30.02774814814814</v>
      </c>
      <c r="ED658">
        <v>999.9000000000001</v>
      </c>
      <c r="EE658">
        <v>0</v>
      </c>
      <c r="EF658">
        <v>0</v>
      </c>
      <c r="EG658">
        <v>10002.8962962963</v>
      </c>
      <c r="EH658">
        <v>0</v>
      </c>
      <c r="EI658">
        <v>11.68158888888889</v>
      </c>
      <c r="EJ658">
        <v>-61.81846296296295</v>
      </c>
      <c r="EK658">
        <v>1025.807037037037</v>
      </c>
      <c r="EL658">
        <v>1084.81</v>
      </c>
      <c r="EM658">
        <v>3.938565185185186</v>
      </c>
      <c r="EN658">
        <v>1062.315555555555</v>
      </c>
      <c r="EO658">
        <v>20.7342925925926</v>
      </c>
      <c r="EP658">
        <v>2.229510370370371</v>
      </c>
      <c r="EQ658">
        <v>1.873611111111111</v>
      </c>
      <c r="ER658">
        <v>19.17594814814815</v>
      </c>
      <c r="ES658">
        <v>16.41475555555556</v>
      </c>
      <c r="ET658">
        <v>1999.98925925926</v>
      </c>
      <c r="EU658">
        <v>0.9800007777777778</v>
      </c>
      <c r="EV658">
        <v>0.01999942592592592</v>
      </c>
      <c r="EW658">
        <v>0</v>
      </c>
      <c r="EX658">
        <v>881.3788148148147</v>
      </c>
      <c r="EY658">
        <v>5.00097</v>
      </c>
      <c r="EZ658">
        <v>17700.82962962963</v>
      </c>
      <c r="FA658">
        <v>16707.5</v>
      </c>
      <c r="FB658">
        <v>41.43699999999999</v>
      </c>
      <c r="FC658">
        <v>41.76148148148148</v>
      </c>
      <c r="FD658">
        <v>41.37033333333333</v>
      </c>
      <c r="FE658">
        <v>41.375</v>
      </c>
      <c r="FF658">
        <v>42.01148148148148</v>
      </c>
      <c r="FG658">
        <v>1955.089259259259</v>
      </c>
      <c r="FH658">
        <v>39.9</v>
      </c>
      <c r="FI658">
        <v>0</v>
      </c>
      <c r="FJ658">
        <v>1758659151.6</v>
      </c>
      <c r="FK658">
        <v>0</v>
      </c>
      <c r="FL658">
        <v>881.4087307692308</v>
      </c>
      <c r="FM658">
        <v>1.841333342865589</v>
      </c>
      <c r="FN658">
        <v>64.00683764307909</v>
      </c>
      <c r="FO658">
        <v>17701.29230769231</v>
      </c>
      <c r="FP658">
        <v>15</v>
      </c>
      <c r="FQ658">
        <v>0</v>
      </c>
      <c r="FR658" t="s">
        <v>441</v>
      </c>
      <c r="FS658">
        <v>1747247426.5</v>
      </c>
      <c r="FT658">
        <v>1747247420.5</v>
      </c>
      <c r="FU658">
        <v>0</v>
      </c>
      <c r="FV658">
        <v>1.027</v>
      </c>
      <c r="FW658">
        <v>0.031</v>
      </c>
      <c r="FX658">
        <v>0.02</v>
      </c>
      <c r="FY658">
        <v>0.05</v>
      </c>
      <c r="FZ658">
        <v>420</v>
      </c>
      <c r="GA658">
        <v>16</v>
      </c>
      <c r="GB658">
        <v>0.01</v>
      </c>
      <c r="GC658">
        <v>0.1</v>
      </c>
      <c r="GD658">
        <v>-61.66005365853659</v>
      </c>
      <c r="GE658">
        <v>-2.204291289198566</v>
      </c>
      <c r="GF658">
        <v>0.245228175576077</v>
      </c>
      <c r="GG658">
        <v>0</v>
      </c>
      <c r="GH658">
        <v>881.1956176470588</v>
      </c>
      <c r="GI658">
        <v>3.195126048436812</v>
      </c>
      <c r="GJ658">
        <v>0.3726966922236755</v>
      </c>
      <c r="GK658">
        <v>-1</v>
      </c>
      <c r="GL658">
        <v>3.986108048780488</v>
      </c>
      <c r="GM658">
        <v>-0.8361503832752533</v>
      </c>
      <c r="GN658">
        <v>0.08305545562085531</v>
      </c>
      <c r="GO658">
        <v>0</v>
      </c>
      <c r="GP658">
        <v>0</v>
      </c>
      <c r="GQ658">
        <v>2</v>
      </c>
      <c r="GR658" t="s">
        <v>482</v>
      </c>
      <c r="GS658">
        <v>3.13561</v>
      </c>
      <c r="GT658">
        <v>2.69105</v>
      </c>
      <c r="GU658">
        <v>0.174393</v>
      </c>
      <c r="GV658">
        <v>0.179284</v>
      </c>
      <c r="GW658">
        <v>0.108125</v>
      </c>
      <c r="GX658">
        <v>0.0949252</v>
      </c>
      <c r="GY658">
        <v>26213.9</v>
      </c>
      <c r="GZ658">
        <v>26111.7</v>
      </c>
      <c r="HA658">
        <v>29520.6</v>
      </c>
      <c r="HB658">
        <v>29405.7</v>
      </c>
      <c r="HC658">
        <v>34784.6</v>
      </c>
      <c r="HD658">
        <v>35259.1</v>
      </c>
      <c r="HE658">
        <v>41539.2</v>
      </c>
      <c r="HF658">
        <v>41782.2</v>
      </c>
      <c r="HG658">
        <v>1.91975</v>
      </c>
      <c r="HH658">
        <v>1.86283</v>
      </c>
      <c r="HI658">
        <v>0.0862516</v>
      </c>
      <c r="HJ658">
        <v>0</v>
      </c>
      <c r="HK658">
        <v>28.6185</v>
      </c>
      <c r="HL658">
        <v>999.9</v>
      </c>
      <c r="HM658">
        <v>50.8</v>
      </c>
      <c r="HN658">
        <v>31.7</v>
      </c>
      <c r="HO658">
        <v>26.3928</v>
      </c>
      <c r="HP658">
        <v>61.9656</v>
      </c>
      <c r="HQ658">
        <v>25.7492</v>
      </c>
      <c r="HR658">
        <v>1</v>
      </c>
      <c r="HS658">
        <v>0.121842</v>
      </c>
      <c r="HT658">
        <v>-0.5561</v>
      </c>
      <c r="HU658">
        <v>20.3378</v>
      </c>
      <c r="HV658">
        <v>5.21579</v>
      </c>
      <c r="HW658">
        <v>12.0125</v>
      </c>
      <c r="HX658">
        <v>4.98785</v>
      </c>
      <c r="HY658">
        <v>3.28768</v>
      </c>
      <c r="HZ658">
        <v>9999</v>
      </c>
      <c r="IA658">
        <v>9999</v>
      </c>
      <c r="IB658">
        <v>9999</v>
      </c>
      <c r="IC658">
        <v>999.9</v>
      </c>
      <c r="ID658">
        <v>1.86764</v>
      </c>
      <c r="IE658">
        <v>1.86675</v>
      </c>
      <c r="IF658">
        <v>1.86606</v>
      </c>
      <c r="IG658">
        <v>1.86601</v>
      </c>
      <c r="IH658">
        <v>1.86786</v>
      </c>
      <c r="II658">
        <v>1.87029</v>
      </c>
      <c r="IJ658">
        <v>1.86898</v>
      </c>
      <c r="IK658">
        <v>1.87045</v>
      </c>
      <c r="IL658">
        <v>0</v>
      </c>
      <c r="IM658">
        <v>0</v>
      </c>
      <c r="IN658">
        <v>0</v>
      </c>
      <c r="IO658">
        <v>0</v>
      </c>
      <c r="IP658" t="s">
        <v>443</v>
      </c>
      <c r="IQ658" t="s">
        <v>444</v>
      </c>
      <c r="IR658" t="s">
        <v>445</v>
      </c>
      <c r="IS658" t="s">
        <v>445</v>
      </c>
      <c r="IT658" t="s">
        <v>445</v>
      </c>
      <c r="IU658" t="s">
        <v>445</v>
      </c>
      <c r="IV658">
        <v>0</v>
      </c>
      <c r="IW658">
        <v>100</v>
      </c>
      <c r="IX658">
        <v>100</v>
      </c>
      <c r="IY658">
        <v>-0.07000000000000001</v>
      </c>
      <c r="IZ658">
        <v>0.1594</v>
      </c>
      <c r="JA658">
        <v>0.1520806729546384</v>
      </c>
      <c r="JB658">
        <v>0.0003178419753343253</v>
      </c>
      <c r="JC658">
        <v>-6.012475575984678E-07</v>
      </c>
      <c r="JD658">
        <v>7.594320938325871E-11</v>
      </c>
      <c r="JE658">
        <v>-0.06537213769188976</v>
      </c>
      <c r="JF658">
        <v>-0.002779077146552394</v>
      </c>
      <c r="JG658">
        <v>0.0007843295920201409</v>
      </c>
      <c r="JH658">
        <v>-1.211717912536145E-05</v>
      </c>
      <c r="JI658">
        <v>4</v>
      </c>
      <c r="JJ658">
        <v>2338</v>
      </c>
      <c r="JK658">
        <v>1</v>
      </c>
      <c r="JL658">
        <v>27</v>
      </c>
      <c r="JM658">
        <v>190195.4</v>
      </c>
      <c r="JN658">
        <v>190195.5</v>
      </c>
      <c r="JO658">
        <v>2.23755</v>
      </c>
      <c r="JP658">
        <v>2.25464</v>
      </c>
      <c r="JQ658">
        <v>1.39771</v>
      </c>
      <c r="JR658">
        <v>2.34985</v>
      </c>
      <c r="JS658">
        <v>1.49536</v>
      </c>
      <c r="JT658">
        <v>2.54395</v>
      </c>
      <c r="JU658">
        <v>36.9556</v>
      </c>
      <c r="JV658">
        <v>24.0525</v>
      </c>
      <c r="JW658">
        <v>18</v>
      </c>
      <c r="JX658">
        <v>491.733</v>
      </c>
      <c r="JY658">
        <v>445.755</v>
      </c>
      <c r="JZ658">
        <v>29.4556</v>
      </c>
      <c r="KA658">
        <v>29.2222</v>
      </c>
      <c r="KB658">
        <v>29.9998</v>
      </c>
      <c r="KC658">
        <v>29.1072</v>
      </c>
      <c r="KD658">
        <v>29.0408</v>
      </c>
      <c r="KE658">
        <v>44.8946</v>
      </c>
      <c r="KF658">
        <v>26.7306</v>
      </c>
      <c r="KG658">
        <v>60.8627</v>
      </c>
      <c r="KH658">
        <v>29.4376</v>
      </c>
      <c r="KI658">
        <v>1109</v>
      </c>
      <c r="KJ658">
        <v>20.9237</v>
      </c>
      <c r="KK658">
        <v>100.89</v>
      </c>
      <c r="KL658">
        <v>100.467</v>
      </c>
    </row>
    <row r="659" spans="1:298">
      <c r="A659">
        <v>643</v>
      </c>
      <c r="B659">
        <v>1758659155</v>
      </c>
      <c r="C659">
        <v>17529</v>
      </c>
      <c r="D659" t="s">
        <v>1735</v>
      </c>
      <c r="E659" t="s">
        <v>1736</v>
      </c>
      <c r="F659">
        <v>5</v>
      </c>
      <c r="G659" t="s">
        <v>1412</v>
      </c>
      <c r="H659" t="s">
        <v>437</v>
      </c>
      <c r="I659" t="s">
        <v>438</v>
      </c>
      <c r="J659">
        <v>1758659147.214286</v>
      </c>
      <c r="K659">
        <f>(L659)/1000</f>
        <v>0</v>
      </c>
      <c r="L659">
        <f>IF(DQ659, AO659, AI659)</f>
        <v>0</v>
      </c>
      <c r="M659">
        <f>IF(DQ659, AJ659, AH659)</f>
        <v>0</v>
      </c>
      <c r="N659">
        <f>DS659 - IF(AV659&gt;1, M659*DM659*100.0/(AX659), 0)</f>
        <v>0</v>
      </c>
      <c r="O659">
        <f>((U659-K659/2)*N659-M659)/(U659+K659/2)</f>
        <v>0</v>
      </c>
      <c r="P659">
        <f>O659*(DZ659+EA659)/1000.0</f>
        <v>0</v>
      </c>
      <c r="Q659">
        <f>(DS659 - IF(AV659&gt;1, M659*DM659*100.0/(AX659), 0))*(DZ659+EA659)/1000.0</f>
        <v>0</v>
      </c>
      <c r="R659">
        <f>2.0/((1/T659-1/S659)+SIGN(T659)*SQRT((1/T659-1/S659)*(1/T659-1/S659) + 4*DN659/((DN659+1)*(DN659+1))*(2*1/T659*1/S659-1/S659*1/S659)))</f>
        <v>0</v>
      </c>
      <c r="S659">
        <f>IF(LEFT(DO659,1)&lt;&gt;"0",IF(LEFT(DO659,1)="1",3.0,DP659),$D$5+$E$5*(EG659*DZ659/($K$5*1000))+$F$5*(EG659*DZ659/($K$5*1000))*MAX(MIN(DM659,$J$5),$I$5)*MAX(MIN(DM659,$J$5),$I$5)+$G$5*MAX(MIN(DM659,$J$5),$I$5)*(EG659*DZ659/($K$5*1000))+$H$5*(EG659*DZ659/($K$5*1000))*(EG659*DZ659/($K$5*1000)))</f>
        <v>0</v>
      </c>
      <c r="T659">
        <f>K659*(1000-(1000*0.61365*exp(17.502*X659/(240.97+X659))/(DZ659+EA659)+DU659)/2)/(1000*0.61365*exp(17.502*X659/(240.97+X659))/(DZ659+EA659)-DU659)</f>
        <v>0</v>
      </c>
      <c r="U659">
        <f>1/((DN659+1)/(R659/1.6)+1/(S659/1.37)) + DN659/((DN659+1)/(R659/1.6) + DN659/(S659/1.37))</f>
        <v>0</v>
      </c>
      <c r="V659">
        <f>(DI659*DL659)</f>
        <v>0</v>
      </c>
      <c r="W659">
        <f>(EB659+(V659+2*0.95*5.67E-8*(((EB659+$B$7)+273)^4-(EB659+273)^4)-44100*K659)/(1.84*29.3*S659+8*0.95*5.67E-8*(EB659+273)^3))</f>
        <v>0</v>
      </c>
      <c r="X659">
        <f>($C$7*EC659+$D$7*ED659+$E$7*W659)</f>
        <v>0</v>
      </c>
      <c r="Y659">
        <f>0.61365*exp(17.502*X659/(240.97+X659))</f>
        <v>0</v>
      </c>
      <c r="Z659">
        <f>(AA659/AB659*100)</f>
        <v>0</v>
      </c>
      <c r="AA659">
        <f>DU659*(DZ659+EA659)/1000</f>
        <v>0</v>
      </c>
      <c r="AB659">
        <f>0.61365*exp(17.502*EB659/(240.97+EB659))</f>
        <v>0</v>
      </c>
      <c r="AC659">
        <f>(Y659-DU659*(DZ659+EA659)/1000)</f>
        <v>0</v>
      </c>
      <c r="AD659">
        <f>(-K659*44100)</f>
        <v>0</v>
      </c>
      <c r="AE659">
        <f>2*29.3*S659*0.92*(EB659-X659)</f>
        <v>0</v>
      </c>
      <c r="AF659">
        <f>2*0.95*5.67E-8*(((EB659+$B$7)+273)^4-(X659+273)^4)</f>
        <v>0</v>
      </c>
      <c r="AG659">
        <f>V659+AF659+AD659+AE659</f>
        <v>0</v>
      </c>
      <c r="AH659">
        <f>DY659*AV659*(DT659-DS659*(1000-AV659*DV659)/(1000-AV659*DU659))/(100*DM659)</f>
        <v>0</v>
      </c>
      <c r="AI659">
        <f>1000*DY659*AV659*(DU659-DV659)/(100*DM659*(1000-AV659*DU659))</f>
        <v>0</v>
      </c>
      <c r="AJ659">
        <f>(AK659 - AL659 - DZ659*1E3/(8.314*(EB659+273.15)) * AN659/DY659 * AM659) * DY659/(100*DM659) * (1000 - DV659)/1000</f>
        <v>0</v>
      </c>
      <c r="AK659">
        <v>1117.264119713014</v>
      </c>
      <c r="AL659">
        <v>1066.966</v>
      </c>
      <c r="AM659">
        <v>3.438677859997421</v>
      </c>
      <c r="AN659">
        <v>64.96119101993769</v>
      </c>
      <c r="AO659">
        <f>(AQ659 - AP659 + DZ659*1E3/(8.314*(EB659+273.15)) * AS659/DY659 * AR659) * DY659/(100*DM659) * 1000/(1000 - AQ659)</f>
        <v>0</v>
      </c>
      <c r="AP659">
        <v>20.8519305611953</v>
      </c>
      <c r="AQ659">
        <v>24.68394969696969</v>
      </c>
      <c r="AR659">
        <v>-8.402544307454029E-06</v>
      </c>
      <c r="AS659">
        <v>107.1200567102836</v>
      </c>
      <c r="AT659">
        <v>0</v>
      </c>
      <c r="AU659">
        <v>0</v>
      </c>
      <c r="AV659">
        <f>IF(AT659*$H$13&gt;=AX659,1.0,(AX659/(AX659-AT659*$H$13)))</f>
        <v>0</v>
      </c>
      <c r="AW659">
        <f>(AV659-1)*100</f>
        <v>0</v>
      </c>
      <c r="AX659">
        <f>MAX(0,($B$13+$C$13*EG659)/(1+$D$13*EG659)*DZ659/(EB659+273)*$E$13)</f>
        <v>0</v>
      </c>
      <c r="AY659" t="s">
        <v>439</v>
      </c>
      <c r="AZ659" t="s">
        <v>439</v>
      </c>
      <c r="BA659">
        <v>0</v>
      </c>
      <c r="BB659">
        <v>0</v>
      </c>
      <c r="BC659">
        <f>1-BA659/BB659</f>
        <v>0</v>
      </c>
      <c r="BD659">
        <v>0</v>
      </c>
      <c r="BE659" t="s">
        <v>439</v>
      </c>
      <c r="BF659" t="s">
        <v>439</v>
      </c>
      <c r="BG659">
        <v>0</v>
      </c>
      <c r="BH659">
        <v>0</v>
      </c>
      <c r="BI659">
        <f>1-BG659/BH659</f>
        <v>0</v>
      </c>
      <c r="BJ659">
        <v>0.5</v>
      </c>
      <c r="BK659">
        <f>DJ659</f>
        <v>0</v>
      </c>
      <c r="BL659">
        <f>M659</f>
        <v>0</v>
      </c>
      <c r="BM659">
        <f>BI659*BJ659*BK659</f>
        <v>0</v>
      </c>
      <c r="BN659">
        <f>(BL659-BD659)/BK659</f>
        <v>0</v>
      </c>
      <c r="BO659">
        <f>(BB659-BH659)/BH659</f>
        <v>0</v>
      </c>
      <c r="BP659">
        <f>BA659/(BC659+BA659/BH659)</f>
        <v>0</v>
      </c>
      <c r="BQ659" t="s">
        <v>439</v>
      </c>
      <c r="BR659">
        <v>0</v>
      </c>
      <c r="BS659">
        <f>IF(BR659&lt;&gt;0, BR659, BP659)</f>
        <v>0</v>
      </c>
      <c r="BT659">
        <f>1-BS659/BH659</f>
        <v>0</v>
      </c>
      <c r="BU659">
        <f>(BH659-BG659)/(BH659-BS659)</f>
        <v>0</v>
      </c>
      <c r="BV659">
        <f>(BB659-BH659)/(BB659-BS659)</f>
        <v>0</v>
      </c>
      <c r="BW659">
        <f>(BH659-BG659)/(BH659-BA659)</f>
        <v>0</v>
      </c>
      <c r="BX659">
        <f>(BB659-BH659)/(BB659-BA659)</f>
        <v>0</v>
      </c>
      <c r="BY659">
        <f>(BU659*BS659/BG659)</f>
        <v>0</v>
      </c>
      <c r="BZ659">
        <f>(1-BY659)</f>
        <v>0</v>
      </c>
      <c r="DI659">
        <f>$B$11*EH659+$C$11*EI659+$F$11*ET659*(1-EW659)</f>
        <v>0</v>
      </c>
      <c r="DJ659">
        <f>DI659*DK659</f>
        <v>0</v>
      </c>
      <c r="DK659">
        <f>($B$11*$D$9+$C$11*$D$9+$F$11*((FG659+EY659)/MAX(FG659+EY659+FH659, 0.1)*$I$9+FH659/MAX(FG659+EY659+FH659, 0.1)*$J$9))/($B$11+$C$11+$F$11)</f>
        <v>0</v>
      </c>
      <c r="DL659">
        <f>($B$11*$K$9+$C$11*$K$9+$F$11*((FG659+EY659)/MAX(FG659+EY659+FH659, 0.1)*$P$9+FH659/MAX(FG659+EY659+FH659, 0.1)*$Q$9))/($B$11+$C$11+$F$11)</f>
        <v>0</v>
      </c>
      <c r="DM659">
        <v>5.36</v>
      </c>
      <c r="DN659">
        <v>0.5</v>
      </c>
      <c r="DO659" t="s">
        <v>440</v>
      </c>
      <c r="DP659">
        <v>2</v>
      </c>
      <c r="DQ659" t="b">
        <v>1</v>
      </c>
      <c r="DR659">
        <v>1758659147.214286</v>
      </c>
      <c r="DS659">
        <v>1016.248392857143</v>
      </c>
      <c r="DT659">
        <v>1078.153928571429</v>
      </c>
      <c r="DU659">
        <v>24.67584285714286</v>
      </c>
      <c r="DV659">
        <v>20.79301071428571</v>
      </c>
      <c r="DW659">
        <v>1016.3145</v>
      </c>
      <c r="DX659">
        <v>24.51647857142857</v>
      </c>
      <c r="DY659">
        <v>500.02925</v>
      </c>
      <c r="DZ659">
        <v>90.36264285714284</v>
      </c>
      <c r="EA659">
        <v>0.03076527142857143</v>
      </c>
      <c r="EB659">
        <v>30.97971428571429</v>
      </c>
      <c r="EC659">
        <v>30.02477142857143</v>
      </c>
      <c r="ED659">
        <v>999.9000000000002</v>
      </c>
      <c r="EE659">
        <v>0</v>
      </c>
      <c r="EF659">
        <v>0</v>
      </c>
      <c r="EG659">
        <v>10002.90821428571</v>
      </c>
      <c r="EH659">
        <v>0</v>
      </c>
      <c r="EI659">
        <v>11.68596071428571</v>
      </c>
      <c r="EJ659">
        <v>-61.90669642857143</v>
      </c>
      <c r="EK659">
        <v>1041.959285714286</v>
      </c>
      <c r="EL659">
        <v>1101.049642857143</v>
      </c>
      <c r="EM659">
        <v>3.8828275</v>
      </c>
      <c r="EN659">
        <v>1078.153928571429</v>
      </c>
      <c r="EO659">
        <v>20.79301071428571</v>
      </c>
      <c r="EP659">
        <v>2.229773571428571</v>
      </c>
      <c r="EQ659">
        <v>1.8789125</v>
      </c>
      <c r="ER659">
        <v>19.17784642857143</v>
      </c>
      <c r="ES659">
        <v>16.45916071428571</v>
      </c>
      <c r="ET659">
        <v>2000.022142857143</v>
      </c>
      <c r="EU659">
        <v>0.9800011785714285</v>
      </c>
      <c r="EV659">
        <v>0.01999903928571429</v>
      </c>
      <c r="EW659">
        <v>0</v>
      </c>
      <c r="EX659">
        <v>881.5209285714288</v>
      </c>
      <c r="EY659">
        <v>5.00097</v>
      </c>
      <c r="EZ659">
        <v>17705.20714285714</v>
      </c>
      <c r="FA659">
        <v>16707.77142857143</v>
      </c>
      <c r="FB659">
        <v>41.43699999999999</v>
      </c>
      <c r="FC659">
        <v>41.75885714285715</v>
      </c>
      <c r="FD659">
        <v>41.36149999999999</v>
      </c>
      <c r="FE659">
        <v>41.375</v>
      </c>
      <c r="FF659">
        <v>42.00221428571428</v>
      </c>
      <c r="FG659">
        <v>1955.122142857143</v>
      </c>
      <c r="FH659">
        <v>39.9</v>
      </c>
      <c r="FI659">
        <v>0</v>
      </c>
      <c r="FJ659">
        <v>1758659156.4</v>
      </c>
      <c r="FK659">
        <v>0</v>
      </c>
      <c r="FL659">
        <v>881.5410000000001</v>
      </c>
      <c r="FM659">
        <v>0.2499145278767181</v>
      </c>
      <c r="FN659">
        <v>42.10940172373123</v>
      </c>
      <c r="FO659">
        <v>17705.62692307692</v>
      </c>
      <c r="FP659">
        <v>15</v>
      </c>
      <c r="FQ659">
        <v>0</v>
      </c>
      <c r="FR659" t="s">
        <v>441</v>
      </c>
      <c r="FS659">
        <v>1747247426.5</v>
      </c>
      <c r="FT659">
        <v>1747247420.5</v>
      </c>
      <c r="FU659">
        <v>0</v>
      </c>
      <c r="FV659">
        <v>1.027</v>
      </c>
      <c r="FW659">
        <v>0.031</v>
      </c>
      <c r="FX659">
        <v>0.02</v>
      </c>
      <c r="FY659">
        <v>0.05</v>
      </c>
      <c r="FZ659">
        <v>420</v>
      </c>
      <c r="GA659">
        <v>16</v>
      </c>
      <c r="GB659">
        <v>0.01</v>
      </c>
      <c r="GC659">
        <v>0.1</v>
      </c>
      <c r="GD659">
        <v>-61.81656341463415</v>
      </c>
      <c r="GE659">
        <v>-1.362880139372795</v>
      </c>
      <c r="GF659">
        <v>0.1710355928669958</v>
      </c>
      <c r="GG659">
        <v>0</v>
      </c>
      <c r="GH659">
        <v>881.4060588235294</v>
      </c>
      <c r="GI659">
        <v>1.982001530602991</v>
      </c>
      <c r="GJ659">
        <v>0.2790128545611867</v>
      </c>
      <c r="GK659">
        <v>-1</v>
      </c>
      <c r="GL659">
        <v>3.924760731707317</v>
      </c>
      <c r="GM659">
        <v>-0.7754372822299628</v>
      </c>
      <c r="GN659">
        <v>0.07785291032328891</v>
      </c>
      <c r="GO659">
        <v>0</v>
      </c>
      <c r="GP659">
        <v>0</v>
      </c>
      <c r="GQ659">
        <v>2</v>
      </c>
      <c r="GR659" t="s">
        <v>482</v>
      </c>
      <c r="GS659">
        <v>3.13563</v>
      </c>
      <c r="GT659">
        <v>2.69111</v>
      </c>
      <c r="GU659">
        <v>0.176211</v>
      </c>
      <c r="GV659">
        <v>0.181038</v>
      </c>
      <c r="GW659">
        <v>0.108129</v>
      </c>
      <c r="GX659">
        <v>0.09496250000000001</v>
      </c>
      <c r="GY659">
        <v>26156</v>
      </c>
      <c r="GZ659">
        <v>26056.2</v>
      </c>
      <c r="HA659">
        <v>29520.6</v>
      </c>
      <c r="HB659">
        <v>29406.2</v>
      </c>
      <c r="HC659">
        <v>34784.8</v>
      </c>
      <c r="HD659">
        <v>35258.1</v>
      </c>
      <c r="HE659">
        <v>41539.5</v>
      </c>
      <c r="HF659">
        <v>41782.7</v>
      </c>
      <c r="HG659">
        <v>1.9198</v>
      </c>
      <c r="HH659">
        <v>1.8629</v>
      </c>
      <c r="HI659">
        <v>0.08624419999999999</v>
      </c>
      <c r="HJ659">
        <v>0</v>
      </c>
      <c r="HK659">
        <v>28.616</v>
      </c>
      <c r="HL659">
        <v>999.9</v>
      </c>
      <c r="HM659">
        <v>50.8</v>
      </c>
      <c r="HN659">
        <v>31.6</v>
      </c>
      <c r="HO659">
        <v>26.245</v>
      </c>
      <c r="HP659">
        <v>61.9456</v>
      </c>
      <c r="HQ659">
        <v>25.6811</v>
      </c>
      <c r="HR659">
        <v>1</v>
      </c>
      <c r="HS659">
        <v>0.121298</v>
      </c>
      <c r="HT659">
        <v>-0.562203</v>
      </c>
      <c r="HU659">
        <v>20.3377</v>
      </c>
      <c r="HV659">
        <v>5.21549</v>
      </c>
      <c r="HW659">
        <v>12.0128</v>
      </c>
      <c r="HX659">
        <v>4.9875</v>
      </c>
      <c r="HY659">
        <v>3.28778</v>
      </c>
      <c r="HZ659">
        <v>9999</v>
      </c>
      <c r="IA659">
        <v>9999</v>
      </c>
      <c r="IB659">
        <v>9999</v>
      </c>
      <c r="IC659">
        <v>999.9</v>
      </c>
      <c r="ID659">
        <v>1.86766</v>
      </c>
      <c r="IE659">
        <v>1.86674</v>
      </c>
      <c r="IF659">
        <v>1.86609</v>
      </c>
      <c r="IG659">
        <v>1.86601</v>
      </c>
      <c r="IH659">
        <v>1.86787</v>
      </c>
      <c r="II659">
        <v>1.87029</v>
      </c>
      <c r="IJ659">
        <v>1.86898</v>
      </c>
      <c r="IK659">
        <v>1.87045</v>
      </c>
      <c r="IL659">
        <v>0</v>
      </c>
      <c r="IM659">
        <v>0</v>
      </c>
      <c r="IN659">
        <v>0</v>
      </c>
      <c r="IO659">
        <v>0</v>
      </c>
      <c r="IP659" t="s">
        <v>443</v>
      </c>
      <c r="IQ659" t="s">
        <v>444</v>
      </c>
      <c r="IR659" t="s">
        <v>445</v>
      </c>
      <c r="IS659" t="s">
        <v>445</v>
      </c>
      <c r="IT659" t="s">
        <v>445</v>
      </c>
      <c r="IU659" t="s">
        <v>445</v>
      </c>
      <c r="IV659">
        <v>0</v>
      </c>
      <c r="IW659">
        <v>100</v>
      </c>
      <c r="IX659">
        <v>100</v>
      </c>
      <c r="IY659">
        <v>-0.08</v>
      </c>
      <c r="IZ659">
        <v>0.1595</v>
      </c>
      <c r="JA659">
        <v>0.1520806729546384</v>
      </c>
      <c r="JB659">
        <v>0.0003178419753343253</v>
      </c>
      <c r="JC659">
        <v>-6.012475575984678E-07</v>
      </c>
      <c r="JD659">
        <v>7.594320938325871E-11</v>
      </c>
      <c r="JE659">
        <v>-0.06537213769188976</v>
      </c>
      <c r="JF659">
        <v>-0.002779077146552394</v>
      </c>
      <c r="JG659">
        <v>0.0007843295920201409</v>
      </c>
      <c r="JH659">
        <v>-1.211717912536145E-05</v>
      </c>
      <c r="JI659">
        <v>4</v>
      </c>
      <c r="JJ659">
        <v>2338</v>
      </c>
      <c r="JK659">
        <v>1</v>
      </c>
      <c r="JL659">
        <v>27</v>
      </c>
      <c r="JM659">
        <v>190195.5</v>
      </c>
      <c r="JN659">
        <v>190195.6</v>
      </c>
      <c r="JO659">
        <v>2.26685</v>
      </c>
      <c r="JP659">
        <v>2.25342</v>
      </c>
      <c r="JQ659">
        <v>1.39648</v>
      </c>
      <c r="JR659">
        <v>2.35107</v>
      </c>
      <c r="JS659">
        <v>1.49536</v>
      </c>
      <c r="JT659">
        <v>2.65503</v>
      </c>
      <c r="JU659">
        <v>36.9556</v>
      </c>
      <c r="JV659">
        <v>24.0612</v>
      </c>
      <c r="JW659">
        <v>18</v>
      </c>
      <c r="JX659">
        <v>491.739</v>
      </c>
      <c r="JY659">
        <v>445.778</v>
      </c>
      <c r="JZ659">
        <v>29.4302</v>
      </c>
      <c r="KA659">
        <v>29.2191</v>
      </c>
      <c r="KB659">
        <v>29.9998</v>
      </c>
      <c r="KC659">
        <v>29.1041</v>
      </c>
      <c r="KD659">
        <v>29.0377</v>
      </c>
      <c r="KE659">
        <v>45.4139</v>
      </c>
      <c r="KF659">
        <v>26.4387</v>
      </c>
      <c r="KG659">
        <v>60.8627</v>
      </c>
      <c r="KH659">
        <v>29.4155</v>
      </c>
      <c r="KI659">
        <v>1122.36</v>
      </c>
      <c r="KJ659">
        <v>20.9806</v>
      </c>
      <c r="KK659">
        <v>100.89</v>
      </c>
      <c r="KL659">
        <v>100.468</v>
      </c>
    </row>
    <row r="660" spans="1:298">
      <c r="A660">
        <v>644</v>
      </c>
      <c r="B660">
        <v>1758659160</v>
      </c>
      <c r="C660">
        <v>17534</v>
      </c>
      <c r="D660" t="s">
        <v>1737</v>
      </c>
      <c r="E660" t="s">
        <v>1738</v>
      </c>
      <c r="F660">
        <v>5</v>
      </c>
      <c r="G660" t="s">
        <v>1412</v>
      </c>
      <c r="H660" t="s">
        <v>437</v>
      </c>
      <c r="I660" t="s">
        <v>438</v>
      </c>
      <c r="J660">
        <v>1758659152.5</v>
      </c>
      <c r="K660">
        <f>(L660)/1000</f>
        <v>0</v>
      </c>
      <c r="L660">
        <f>IF(DQ660, AO660, AI660)</f>
        <v>0</v>
      </c>
      <c r="M660">
        <f>IF(DQ660, AJ660, AH660)</f>
        <v>0</v>
      </c>
      <c r="N660">
        <f>DS660 - IF(AV660&gt;1, M660*DM660*100.0/(AX660), 0)</f>
        <v>0</v>
      </c>
      <c r="O660">
        <f>((U660-K660/2)*N660-M660)/(U660+K660/2)</f>
        <v>0</v>
      </c>
      <c r="P660">
        <f>O660*(DZ660+EA660)/1000.0</f>
        <v>0</v>
      </c>
      <c r="Q660">
        <f>(DS660 - IF(AV660&gt;1, M660*DM660*100.0/(AX660), 0))*(DZ660+EA660)/1000.0</f>
        <v>0</v>
      </c>
      <c r="R660">
        <f>2.0/((1/T660-1/S660)+SIGN(T660)*SQRT((1/T660-1/S660)*(1/T660-1/S660) + 4*DN660/((DN660+1)*(DN660+1))*(2*1/T660*1/S660-1/S660*1/S660)))</f>
        <v>0</v>
      </c>
      <c r="S660">
        <f>IF(LEFT(DO660,1)&lt;&gt;"0",IF(LEFT(DO660,1)="1",3.0,DP660),$D$5+$E$5*(EG660*DZ660/($K$5*1000))+$F$5*(EG660*DZ660/($K$5*1000))*MAX(MIN(DM660,$J$5),$I$5)*MAX(MIN(DM660,$J$5),$I$5)+$G$5*MAX(MIN(DM660,$J$5),$I$5)*(EG660*DZ660/($K$5*1000))+$H$5*(EG660*DZ660/($K$5*1000))*(EG660*DZ660/($K$5*1000)))</f>
        <v>0</v>
      </c>
      <c r="T660">
        <f>K660*(1000-(1000*0.61365*exp(17.502*X660/(240.97+X660))/(DZ660+EA660)+DU660)/2)/(1000*0.61365*exp(17.502*X660/(240.97+X660))/(DZ660+EA660)-DU660)</f>
        <v>0</v>
      </c>
      <c r="U660">
        <f>1/((DN660+1)/(R660/1.6)+1/(S660/1.37)) + DN660/((DN660+1)/(R660/1.6) + DN660/(S660/1.37))</f>
        <v>0</v>
      </c>
      <c r="V660">
        <f>(DI660*DL660)</f>
        <v>0</v>
      </c>
      <c r="W660">
        <f>(EB660+(V660+2*0.95*5.67E-8*(((EB660+$B$7)+273)^4-(EB660+273)^4)-44100*K660)/(1.84*29.3*S660+8*0.95*5.67E-8*(EB660+273)^3))</f>
        <v>0</v>
      </c>
      <c r="X660">
        <f>($C$7*EC660+$D$7*ED660+$E$7*W660)</f>
        <v>0</v>
      </c>
      <c r="Y660">
        <f>0.61365*exp(17.502*X660/(240.97+X660))</f>
        <v>0</v>
      </c>
      <c r="Z660">
        <f>(AA660/AB660*100)</f>
        <v>0</v>
      </c>
      <c r="AA660">
        <f>DU660*(DZ660+EA660)/1000</f>
        <v>0</v>
      </c>
      <c r="AB660">
        <f>0.61365*exp(17.502*EB660/(240.97+EB660))</f>
        <v>0</v>
      </c>
      <c r="AC660">
        <f>(Y660-DU660*(DZ660+EA660)/1000)</f>
        <v>0</v>
      </c>
      <c r="AD660">
        <f>(-K660*44100)</f>
        <v>0</v>
      </c>
      <c r="AE660">
        <f>2*29.3*S660*0.92*(EB660-X660)</f>
        <v>0</v>
      </c>
      <c r="AF660">
        <f>2*0.95*5.67E-8*(((EB660+$B$7)+273)^4-(X660+273)^4)</f>
        <v>0</v>
      </c>
      <c r="AG660">
        <f>V660+AF660+AD660+AE660</f>
        <v>0</v>
      </c>
      <c r="AH660">
        <f>DY660*AV660*(DT660-DS660*(1000-AV660*DV660)/(1000-AV660*DU660))/(100*DM660)</f>
        <v>0</v>
      </c>
      <c r="AI660">
        <f>1000*DY660*AV660*(DU660-DV660)/(100*DM660*(1000-AV660*DU660))</f>
        <v>0</v>
      </c>
      <c r="AJ660">
        <f>(AK660 - AL660 - DZ660*1E3/(8.314*(EB660+273.15)) * AN660/DY660 * AM660) * DY660/(100*DM660) * (1000 - DV660)/1000</f>
        <v>0</v>
      </c>
      <c r="AK660">
        <v>1134.278548513861</v>
      </c>
      <c r="AL660">
        <v>1083.928848484848</v>
      </c>
      <c r="AM660">
        <v>3.389591021208467</v>
      </c>
      <c r="AN660">
        <v>64.96119101993769</v>
      </c>
      <c r="AO660">
        <f>(AQ660 - AP660 + DZ660*1E3/(8.314*(EB660+273.15)) * AS660/DY660 * AR660) * DY660/(100*DM660) * 1000/(1000 - AQ660)</f>
        <v>0</v>
      </c>
      <c r="AP660">
        <v>20.87975282370303</v>
      </c>
      <c r="AQ660">
        <v>24.67083515151515</v>
      </c>
      <c r="AR660">
        <v>-9.893266700342566E-05</v>
      </c>
      <c r="AS660">
        <v>107.1200567102836</v>
      </c>
      <c r="AT660">
        <v>0</v>
      </c>
      <c r="AU660">
        <v>0</v>
      </c>
      <c r="AV660">
        <f>IF(AT660*$H$13&gt;=AX660,1.0,(AX660/(AX660-AT660*$H$13)))</f>
        <v>0</v>
      </c>
      <c r="AW660">
        <f>(AV660-1)*100</f>
        <v>0</v>
      </c>
      <c r="AX660">
        <f>MAX(0,($B$13+$C$13*EG660)/(1+$D$13*EG660)*DZ660/(EB660+273)*$E$13)</f>
        <v>0</v>
      </c>
      <c r="AY660" t="s">
        <v>439</v>
      </c>
      <c r="AZ660" t="s">
        <v>439</v>
      </c>
      <c r="BA660">
        <v>0</v>
      </c>
      <c r="BB660">
        <v>0</v>
      </c>
      <c r="BC660">
        <f>1-BA660/BB660</f>
        <v>0</v>
      </c>
      <c r="BD660">
        <v>0</v>
      </c>
      <c r="BE660" t="s">
        <v>439</v>
      </c>
      <c r="BF660" t="s">
        <v>439</v>
      </c>
      <c r="BG660">
        <v>0</v>
      </c>
      <c r="BH660">
        <v>0</v>
      </c>
      <c r="BI660">
        <f>1-BG660/BH660</f>
        <v>0</v>
      </c>
      <c r="BJ660">
        <v>0.5</v>
      </c>
      <c r="BK660">
        <f>DJ660</f>
        <v>0</v>
      </c>
      <c r="BL660">
        <f>M660</f>
        <v>0</v>
      </c>
      <c r="BM660">
        <f>BI660*BJ660*BK660</f>
        <v>0</v>
      </c>
      <c r="BN660">
        <f>(BL660-BD660)/BK660</f>
        <v>0</v>
      </c>
      <c r="BO660">
        <f>(BB660-BH660)/BH660</f>
        <v>0</v>
      </c>
      <c r="BP660">
        <f>BA660/(BC660+BA660/BH660)</f>
        <v>0</v>
      </c>
      <c r="BQ660" t="s">
        <v>439</v>
      </c>
      <c r="BR660">
        <v>0</v>
      </c>
      <c r="BS660">
        <f>IF(BR660&lt;&gt;0, BR660, BP660)</f>
        <v>0</v>
      </c>
      <c r="BT660">
        <f>1-BS660/BH660</f>
        <v>0</v>
      </c>
      <c r="BU660">
        <f>(BH660-BG660)/(BH660-BS660)</f>
        <v>0</v>
      </c>
      <c r="BV660">
        <f>(BB660-BH660)/(BB660-BS660)</f>
        <v>0</v>
      </c>
      <c r="BW660">
        <f>(BH660-BG660)/(BH660-BA660)</f>
        <v>0</v>
      </c>
      <c r="BX660">
        <f>(BB660-BH660)/(BB660-BA660)</f>
        <v>0</v>
      </c>
      <c r="BY660">
        <f>(BU660*BS660/BG660)</f>
        <v>0</v>
      </c>
      <c r="BZ660">
        <f>(1-BY660)</f>
        <v>0</v>
      </c>
      <c r="DI660">
        <f>$B$11*EH660+$C$11*EI660+$F$11*ET660*(1-EW660)</f>
        <v>0</v>
      </c>
      <c r="DJ660">
        <f>DI660*DK660</f>
        <v>0</v>
      </c>
      <c r="DK660">
        <f>($B$11*$D$9+$C$11*$D$9+$F$11*((FG660+EY660)/MAX(FG660+EY660+FH660, 0.1)*$I$9+FH660/MAX(FG660+EY660+FH660, 0.1)*$J$9))/($B$11+$C$11+$F$11)</f>
        <v>0</v>
      </c>
      <c r="DL660">
        <f>($B$11*$K$9+$C$11*$K$9+$F$11*((FG660+EY660)/MAX(FG660+EY660+FH660, 0.1)*$P$9+FH660/MAX(FG660+EY660+FH660, 0.1)*$Q$9))/($B$11+$C$11+$F$11)</f>
        <v>0</v>
      </c>
      <c r="DM660">
        <v>5.36</v>
      </c>
      <c r="DN660">
        <v>0.5</v>
      </c>
      <c r="DO660" t="s">
        <v>440</v>
      </c>
      <c r="DP660">
        <v>2</v>
      </c>
      <c r="DQ660" t="b">
        <v>1</v>
      </c>
      <c r="DR660">
        <v>1758659152.5</v>
      </c>
      <c r="DS660">
        <v>1033.896296296296</v>
      </c>
      <c r="DT660">
        <v>1095.826296296296</v>
      </c>
      <c r="DU660">
        <v>24.67876296296297</v>
      </c>
      <c r="DV660">
        <v>20.84784074074074</v>
      </c>
      <c r="DW660">
        <v>1033.973703703703</v>
      </c>
      <c r="DX660">
        <v>24.51937037037037</v>
      </c>
      <c r="DY660">
        <v>500.0138518518518</v>
      </c>
      <c r="DZ660">
        <v>90.36203703703701</v>
      </c>
      <c r="EA660">
        <v>0.0308631</v>
      </c>
      <c r="EB660">
        <v>30.97398518518519</v>
      </c>
      <c r="EC660">
        <v>30.02121481481482</v>
      </c>
      <c r="ED660">
        <v>999.9000000000001</v>
      </c>
      <c r="EE660">
        <v>0</v>
      </c>
      <c r="EF660">
        <v>0</v>
      </c>
      <c r="EG660">
        <v>9998.037407407408</v>
      </c>
      <c r="EH660">
        <v>0</v>
      </c>
      <c r="EI660">
        <v>11.69098888888889</v>
      </c>
      <c r="EJ660">
        <v>-61.93114444444445</v>
      </c>
      <c r="EK660">
        <v>1060.057037037037</v>
      </c>
      <c r="EL660">
        <v>1119.158518518519</v>
      </c>
      <c r="EM660">
        <v>3.830926666666667</v>
      </c>
      <c r="EN660">
        <v>1095.826296296296</v>
      </c>
      <c r="EO660">
        <v>20.84784074074074</v>
      </c>
      <c r="EP660">
        <v>2.230022962962963</v>
      </c>
      <c r="EQ660">
        <v>1.883854074074074</v>
      </c>
      <c r="ER660">
        <v>19.17964814814815</v>
      </c>
      <c r="ES660">
        <v>16.50048518518518</v>
      </c>
      <c r="ET660">
        <v>2000.031111111111</v>
      </c>
      <c r="EU660">
        <v>0.9800013333333333</v>
      </c>
      <c r="EV660">
        <v>0.01999888518518518</v>
      </c>
      <c r="EW660">
        <v>0</v>
      </c>
      <c r="EX660">
        <v>881.6221851851851</v>
      </c>
      <c r="EY660">
        <v>5.00097</v>
      </c>
      <c r="EZ660">
        <v>17708.07777777778</v>
      </c>
      <c r="FA660">
        <v>16707.84444444444</v>
      </c>
      <c r="FB660">
        <v>41.43699999999999</v>
      </c>
      <c r="FC660">
        <v>41.75459259259259</v>
      </c>
      <c r="FD660">
        <v>41.354</v>
      </c>
      <c r="FE660">
        <v>41.375</v>
      </c>
      <c r="FF660">
        <v>42</v>
      </c>
      <c r="FG660">
        <v>1955.131111111111</v>
      </c>
      <c r="FH660">
        <v>39.9</v>
      </c>
      <c r="FI660">
        <v>0</v>
      </c>
      <c r="FJ660">
        <v>1758659161.2</v>
      </c>
      <c r="FK660">
        <v>0</v>
      </c>
      <c r="FL660">
        <v>881.6034615384615</v>
      </c>
      <c r="FM660">
        <v>0.9262905925278738</v>
      </c>
      <c r="FN660">
        <v>20.62564104608188</v>
      </c>
      <c r="FO660">
        <v>17708.09615384615</v>
      </c>
      <c r="FP660">
        <v>15</v>
      </c>
      <c r="FQ660">
        <v>0</v>
      </c>
      <c r="FR660" t="s">
        <v>441</v>
      </c>
      <c r="FS660">
        <v>1747247426.5</v>
      </c>
      <c r="FT660">
        <v>1747247420.5</v>
      </c>
      <c r="FU660">
        <v>0</v>
      </c>
      <c r="FV660">
        <v>1.027</v>
      </c>
      <c r="FW660">
        <v>0.031</v>
      </c>
      <c r="FX660">
        <v>0.02</v>
      </c>
      <c r="FY660">
        <v>0.05</v>
      </c>
      <c r="FZ660">
        <v>420</v>
      </c>
      <c r="GA660">
        <v>16</v>
      </c>
      <c r="GB660">
        <v>0.01</v>
      </c>
      <c r="GC660">
        <v>0.1</v>
      </c>
      <c r="GD660">
        <v>-61.9207</v>
      </c>
      <c r="GE660">
        <v>-0.4996390243900706</v>
      </c>
      <c r="GF660">
        <v>0.08409603736205393</v>
      </c>
      <c r="GG660">
        <v>0</v>
      </c>
      <c r="GH660">
        <v>881.5669411764707</v>
      </c>
      <c r="GI660">
        <v>0.799113825429606</v>
      </c>
      <c r="GJ660">
        <v>0.1641296010826633</v>
      </c>
      <c r="GK660">
        <v>-1</v>
      </c>
      <c r="GL660">
        <v>3.862016999999999</v>
      </c>
      <c r="GM660">
        <v>-0.5608759474671734</v>
      </c>
      <c r="GN660">
        <v>0.05660370068290589</v>
      </c>
      <c r="GO660">
        <v>0</v>
      </c>
      <c r="GP660">
        <v>0</v>
      </c>
      <c r="GQ660">
        <v>2</v>
      </c>
      <c r="GR660" t="s">
        <v>482</v>
      </c>
      <c r="GS660">
        <v>3.13569</v>
      </c>
      <c r="GT660">
        <v>2.69111</v>
      </c>
      <c r="GU660">
        <v>0.178002</v>
      </c>
      <c r="GV660">
        <v>0.182777</v>
      </c>
      <c r="GW660">
        <v>0.108084</v>
      </c>
      <c r="GX660">
        <v>0.09511070000000001</v>
      </c>
      <c r="GY660">
        <v>26099.2</v>
      </c>
      <c r="GZ660">
        <v>26001.5</v>
      </c>
      <c r="HA660">
        <v>29520.6</v>
      </c>
      <c r="HB660">
        <v>29406.9</v>
      </c>
      <c r="HC660">
        <v>34786.4</v>
      </c>
      <c r="HD660">
        <v>35253</v>
      </c>
      <c r="HE660">
        <v>41539.3</v>
      </c>
      <c r="HF660">
        <v>41783.5</v>
      </c>
      <c r="HG660">
        <v>1.91982</v>
      </c>
      <c r="HH660">
        <v>1.86345</v>
      </c>
      <c r="HI660">
        <v>0.0863448</v>
      </c>
      <c r="HJ660">
        <v>0</v>
      </c>
      <c r="HK660">
        <v>28.6136</v>
      </c>
      <c r="HL660">
        <v>999.9</v>
      </c>
      <c r="HM660">
        <v>50.8</v>
      </c>
      <c r="HN660">
        <v>31.6</v>
      </c>
      <c r="HO660">
        <v>26.2441</v>
      </c>
      <c r="HP660">
        <v>61.9856</v>
      </c>
      <c r="HQ660">
        <v>25.7492</v>
      </c>
      <c r="HR660">
        <v>1</v>
      </c>
      <c r="HS660">
        <v>0.121225</v>
      </c>
      <c r="HT660">
        <v>-0.561272</v>
      </c>
      <c r="HU660">
        <v>20.3377</v>
      </c>
      <c r="HV660">
        <v>5.21549</v>
      </c>
      <c r="HW660">
        <v>12.014</v>
      </c>
      <c r="HX660">
        <v>4.9877</v>
      </c>
      <c r="HY660">
        <v>3.2876</v>
      </c>
      <c r="HZ660">
        <v>9999</v>
      </c>
      <c r="IA660">
        <v>9999</v>
      </c>
      <c r="IB660">
        <v>9999</v>
      </c>
      <c r="IC660">
        <v>999.9</v>
      </c>
      <c r="ID660">
        <v>1.86764</v>
      </c>
      <c r="IE660">
        <v>1.86673</v>
      </c>
      <c r="IF660">
        <v>1.86606</v>
      </c>
      <c r="IG660">
        <v>1.866</v>
      </c>
      <c r="IH660">
        <v>1.86788</v>
      </c>
      <c r="II660">
        <v>1.87028</v>
      </c>
      <c r="IJ660">
        <v>1.86898</v>
      </c>
      <c r="IK660">
        <v>1.87045</v>
      </c>
      <c r="IL660">
        <v>0</v>
      </c>
      <c r="IM660">
        <v>0</v>
      </c>
      <c r="IN660">
        <v>0</v>
      </c>
      <c r="IO660">
        <v>0</v>
      </c>
      <c r="IP660" t="s">
        <v>443</v>
      </c>
      <c r="IQ660" t="s">
        <v>444</v>
      </c>
      <c r="IR660" t="s">
        <v>445</v>
      </c>
      <c r="IS660" t="s">
        <v>445</v>
      </c>
      <c r="IT660" t="s">
        <v>445</v>
      </c>
      <c r="IU660" t="s">
        <v>445</v>
      </c>
      <c r="IV660">
        <v>0</v>
      </c>
      <c r="IW660">
        <v>100</v>
      </c>
      <c r="IX660">
        <v>100</v>
      </c>
      <c r="IY660">
        <v>-0.09</v>
      </c>
      <c r="IZ660">
        <v>0.1593</v>
      </c>
      <c r="JA660">
        <v>0.1520806729546384</v>
      </c>
      <c r="JB660">
        <v>0.0003178419753343253</v>
      </c>
      <c r="JC660">
        <v>-6.012475575984678E-07</v>
      </c>
      <c r="JD660">
        <v>7.594320938325871E-11</v>
      </c>
      <c r="JE660">
        <v>-0.06537213769188976</v>
      </c>
      <c r="JF660">
        <v>-0.002779077146552394</v>
      </c>
      <c r="JG660">
        <v>0.0007843295920201409</v>
      </c>
      <c r="JH660">
        <v>-1.211717912536145E-05</v>
      </c>
      <c r="JI660">
        <v>4</v>
      </c>
      <c r="JJ660">
        <v>2338</v>
      </c>
      <c r="JK660">
        <v>1</v>
      </c>
      <c r="JL660">
        <v>27</v>
      </c>
      <c r="JM660">
        <v>190195.6</v>
      </c>
      <c r="JN660">
        <v>190195.7</v>
      </c>
      <c r="JO660">
        <v>2.29248</v>
      </c>
      <c r="JP660">
        <v>2.25098</v>
      </c>
      <c r="JQ660">
        <v>1.39771</v>
      </c>
      <c r="JR660">
        <v>2.35107</v>
      </c>
      <c r="JS660">
        <v>1.49536</v>
      </c>
      <c r="JT660">
        <v>2.55737</v>
      </c>
      <c r="JU660">
        <v>36.9556</v>
      </c>
      <c r="JV660">
        <v>24.0612</v>
      </c>
      <c r="JW660">
        <v>18</v>
      </c>
      <c r="JX660">
        <v>491.726</v>
      </c>
      <c r="JY660">
        <v>446.096</v>
      </c>
      <c r="JZ660">
        <v>29.4091</v>
      </c>
      <c r="KA660">
        <v>29.2153</v>
      </c>
      <c r="KB660">
        <v>29.9998</v>
      </c>
      <c r="KC660">
        <v>29.1004</v>
      </c>
      <c r="KD660">
        <v>29.0347</v>
      </c>
      <c r="KE660">
        <v>45.9922</v>
      </c>
      <c r="KF660">
        <v>26.1588</v>
      </c>
      <c r="KG660">
        <v>60.8627</v>
      </c>
      <c r="KH660">
        <v>29.397</v>
      </c>
      <c r="KI660">
        <v>1142.4</v>
      </c>
      <c r="KJ660">
        <v>21.0435</v>
      </c>
      <c r="KK660">
        <v>100.89</v>
      </c>
      <c r="KL660">
        <v>100.471</v>
      </c>
    </row>
    <row r="661" spans="1:298">
      <c r="A661">
        <v>645</v>
      </c>
      <c r="B661">
        <v>1758659165</v>
      </c>
      <c r="C661">
        <v>17539</v>
      </c>
      <c r="D661" t="s">
        <v>1739</v>
      </c>
      <c r="E661" t="s">
        <v>1740</v>
      </c>
      <c r="F661">
        <v>5</v>
      </c>
      <c r="G661" t="s">
        <v>1412</v>
      </c>
      <c r="H661" t="s">
        <v>437</v>
      </c>
      <c r="I661" t="s">
        <v>438</v>
      </c>
      <c r="J661">
        <v>1758659157.214286</v>
      </c>
      <c r="K661">
        <f>(L661)/1000</f>
        <v>0</v>
      </c>
      <c r="L661">
        <f>IF(DQ661, AO661, AI661)</f>
        <v>0</v>
      </c>
      <c r="M661">
        <f>IF(DQ661, AJ661, AH661)</f>
        <v>0</v>
      </c>
      <c r="N661">
        <f>DS661 - IF(AV661&gt;1, M661*DM661*100.0/(AX661), 0)</f>
        <v>0</v>
      </c>
      <c r="O661">
        <f>((U661-K661/2)*N661-M661)/(U661+K661/2)</f>
        <v>0</v>
      </c>
      <c r="P661">
        <f>O661*(DZ661+EA661)/1000.0</f>
        <v>0</v>
      </c>
      <c r="Q661">
        <f>(DS661 - IF(AV661&gt;1, M661*DM661*100.0/(AX661), 0))*(DZ661+EA661)/1000.0</f>
        <v>0</v>
      </c>
      <c r="R661">
        <f>2.0/((1/T661-1/S661)+SIGN(T661)*SQRT((1/T661-1/S661)*(1/T661-1/S661) + 4*DN661/((DN661+1)*(DN661+1))*(2*1/T661*1/S661-1/S661*1/S661)))</f>
        <v>0</v>
      </c>
      <c r="S661">
        <f>IF(LEFT(DO661,1)&lt;&gt;"0",IF(LEFT(DO661,1)="1",3.0,DP661),$D$5+$E$5*(EG661*DZ661/($K$5*1000))+$F$5*(EG661*DZ661/($K$5*1000))*MAX(MIN(DM661,$J$5),$I$5)*MAX(MIN(DM661,$J$5),$I$5)+$G$5*MAX(MIN(DM661,$J$5),$I$5)*(EG661*DZ661/($K$5*1000))+$H$5*(EG661*DZ661/($K$5*1000))*(EG661*DZ661/($K$5*1000)))</f>
        <v>0</v>
      </c>
      <c r="T661">
        <f>K661*(1000-(1000*0.61365*exp(17.502*X661/(240.97+X661))/(DZ661+EA661)+DU661)/2)/(1000*0.61365*exp(17.502*X661/(240.97+X661))/(DZ661+EA661)-DU661)</f>
        <v>0</v>
      </c>
      <c r="U661">
        <f>1/((DN661+1)/(R661/1.6)+1/(S661/1.37)) + DN661/((DN661+1)/(R661/1.6) + DN661/(S661/1.37))</f>
        <v>0</v>
      </c>
      <c r="V661">
        <f>(DI661*DL661)</f>
        <v>0</v>
      </c>
      <c r="W661">
        <f>(EB661+(V661+2*0.95*5.67E-8*(((EB661+$B$7)+273)^4-(EB661+273)^4)-44100*K661)/(1.84*29.3*S661+8*0.95*5.67E-8*(EB661+273)^3))</f>
        <v>0</v>
      </c>
      <c r="X661">
        <f>($C$7*EC661+$D$7*ED661+$E$7*W661)</f>
        <v>0</v>
      </c>
      <c r="Y661">
        <f>0.61365*exp(17.502*X661/(240.97+X661))</f>
        <v>0</v>
      </c>
      <c r="Z661">
        <f>(AA661/AB661*100)</f>
        <v>0</v>
      </c>
      <c r="AA661">
        <f>DU661*(DZ661+EA661)/1000</f>
        <v>0</v>
      </c>
      <c r="AB661">
        <f>0.61365*exp(17.502*EB661/(240.97+EB661))</f>
        <v>0</v>
      </c>
      <c r="AC661">
        <f>(Y661-DU661*(DZ661+EA661)/1000)</f>
        <v>0</v>
      </c>
      <c r="AD661">
        <f>(-K661*44100)</f>
        <v>0</v>
      </c>
      <c r="AE661">
        <f>2*29.3*S661*0.92*(EB661-X661)</f>
        <v>0</v>
      </c>
      <c r="AF661">
        <f>2*0.95*5.67E-8*(((EB661+$B$7)+273)^4-(X661+273)^4)</f>
        <v>0</v>
      </c>
      <c r="AG661">
        <f>V661+AF661+AD661+AE661</f>
        <v>0</v>
      </c>
      <c r="AH661">
        <f>DY661*AV661*(DT661-DS661*(1000-AV661*DV661)/(1000-AV661*DU661))/(100*DM661)</f>
        <v>0</v>
      </c>
      <c r="AI661">
        <f>1000*DY661*AV661*(DU661-DV661)/(100*DM661*(1000-AV661*DU661))</f>
        <v>0</v>
      </c>
      <c r="AJ661">
        <f>(AK661 - AL661 - DZ661*1E3/(8.314*(EB661+273.15)) * AN661/DY661 * AM661) * DY661/(100*DM661) * (1000 - DV661)/1000</f>
        <v>0</v>
      </c>
      <c r="AK661">
        <v>1151.721731195663</v>
      </c>
      <c r="AL661">
        <v>1101.060424242424</v>
      </c>
      <c r="AM661">
        <v>3.432739022271003</v>
      </c>
      <c r="AN661">
        <v>64.96119101993769</v>
      </c>
      <c r="AO661">
        <f>(AQ661 - AP661 + DZ661*1E3/(8.314*(EB661+273.15)) * AS661/DY661 * AR661) * DY661/(100*DM661) * 1000/(1000 - AQ661)</f>
        <v>0</v>
      </c>
      <c r="AP661">
        <v>20.95224763633136</v>
      </c>
      <c r="AQ661">
        <v>24.66566303030304</v>
      </c>
      <c r="AR661">
        <v>-1.712597943214744E-05</v>
      </c>
      <c r="AS661">
        <v>107.1200567102836</v>
      </c>
      <c r="AT661">
        <v>0</v>
      </c>
      <c r="AU661">
        <v>0</v>
      </c>
      <c r="AV661">
        <f>IF(AT661*$H$13&gt;=AX661,1.0,(AX661/(AX661-AT661*$H$13)))</f>
        <v>0</v>
      </c>
      <c r="AW661">
        <f>(AV661-1)*100</f>
        <v>0</v>
      </c>
      <c r="AX661">
        <f>MAX(0,($B$13+$C$13*EG661)/(1+$D$13*EG661)*DZ661/(EB661+273)*$E$13)</f>
        <v>0</v>
      </c>
      <c r="AY661" t="s">
        <v>439</v>
      </c>
      <c r="AZ661" t="s">
        <v>439</v>
      </c>
      <c r="BA661">
        <v>0</v>
      </c>
      <c r="BB661">
        <v>0</v>
      </c>
      <c r="BC661">
        <f>1-BA661/BB661</f>
        <v>0</v>
      </c>
      <c r="BD661">
        <v>0</v>
      </c>
      <c r="BE661" t="s">
        <v>439</v>
      </c>
      <c r="BF661" t="s">
        <v>439</v>
      </c>
      <c r="BG661">
        <v>0</v>
      </c>
      <c r="BH661">
        <v>0</v>
      </c>
      <c r="BI661">
        <f>1-BG661/BH661</f>
        <v>0</v>
      </c>
      <c r="BJ661">
        <v>0.5</v>
      </c>
      <c r="BK661">
        <f>DJ661</f>
        <v>0</v>
      </c>
      <c r="BL661">
        <f>M661</f>
        <v>0</v>
      </c>
      <c r="BM661">
        <f>BI661*BJ661*BK661</f>
        <v>0</v>
      </c>
      <c r="BN661">
        <f>(BL661-BD661)/BK661</f>
        <v>0</v>
      </c>
      <c r="BO661">
        <f>(BB661-BH661)/BH661</f>
        <v>0</v>
      </c>
      <c r="BP661">
        <f>BA661/(BC661+BA661/BH661)</f>
        <v>0</v>
      </c>
      <c r="BQ661" t="s">
        <v>439</v>
      </c>
      <c r="BR661">
        <v>0</v>
      </c>
      <c r="BS661">
        <f>IF(BR661&lt;&gt;0, BR661, BP661)</f>
        <v>0</v>
      </c>
      <c r="BT661">
        <f>1-BS661/BH661</f>
        <v>0</v>
      </c>
      <c r="BU661">
        <f>(BH661-BG661)/(BH661-BS661)</f>
        <v>0</v>
      </c>
      <c r="BV661">
        <f>(BB661-BH661)/(BB661-BS661)</f>
        <v>0</v>
      </c>
      <c r="BW661">
        <f>(BH661-BG661)/(BH661-BA661)</f>
        <v>0</v>
      </c>
      <c r="BX661">
        <f>(BB661-BH661)/(BB661-BA661)</f>
        <v>0</v>
      </c>
      <c r="BY661">
        <f>(BU661*BS661/BG661)</f>
        <v>0</v>
      </c>
      <c r="BZ661">
        <f>(1-BY661)</f>
        <v>0</v>
      </c>
      <c r="DI661">
        <f>$B$11*EH661+$C$11*EI661+$F$11*ET661*(1-EW661)</f>
        <v>0</v>
      </c>
      <c r="DJ661">
        <f>DI661*DK661</f>
        <v>0</v>
      </c>
      <c r="DK661">
        <f>($B$11*$D$9+$C$11*$D$9+$F$11*((FG661+EY661)/MAX(FG661+EY661+FH661, 0.1)*$I$9+FH661/MAX(FG661+EY661+FH661, 0.1)*$J$9))/($B$11+$C$11+$F$11)</f>
        <v>0</v>
      </c>
      <c r="DL661">
        <f>($B$11*$K$9+$C$11*$K$9+$F$11*((FG661+EY661)/MAX(FG661+EY661+FH661, 0.1)*$P$9+FH661/MAX(FG661+EY661+FH661, 0.1)*$Q$9))/($B$11+$C$11+$F$11)</f>
        <v>0</v>
      </c>
      <c r="DM661">
        <v>5.36</v>
      </c>
      <c r="DN661">
        <v>0.5</v>
      </c>
      <c r="DO661" t="s">
        <v>440</v>
      </c>
      <c r="DP661">
        <v>2</v>
      </c>
      <c r="DQ661" t="b">
        <v>1</v>
      </c>
      <c r="DR661">
        <v>1758659157.214286</v>
      </c>
      <c r="DS661">
        <v>1049.601071428571</v>
      </c>
      <c r="DT661">
        <v>1111.668571428572</v>
      </c>
      <c r="DU661">
        <v>24.676175</v>
      </c>
      <c r="DV661">
        <v>20.88951428571429</v>
      </c>
      <c r="DW661">
        <v>1049.689642857143</v>
      </c>
      <c r="DX661">
        <v>24.51681785714285</v>
      </c>
      <c r="DY661">
        <v>500.0239999999999</v>
      </c>
      <c r="DZ661">
        <v>90.36185714285715</v>
      </c>
      <c r="EA661">
        <v>0.03079327142857143</v>
      </c>
      <c r="EB661">
        <v>30.96888928571429</v>
      </c>
      <c r="EC661">
        <v>30.02135357142857</v>
      </c>
      <c r="ED661">
        <v>999.9000000000002</v>
      </c>
      <c r="EE661">
        <v>0</v>
      </c>
      <c r="EF661">
        <v>0</v>
      </c>
      <c r="EG661">
        <v>9999.444642857143</v>
      </c>
      <c r="EH661">
        <v>0</v>
      </c>
      <c r="EI661">
        <v>11.6912</v>
      </c>
      <c r="EJ661">
        <v>-62.06770714285715</v>
      </c>
      <c r="EK661">
        <v>1076.156785714286</v>
      </c>
      <c r="EL661">
        <v>1135.386071428572</v>
      </c>
      <c r="EM661">
        <v>3.786668928571427</v>
      </c>
      <c r="EN661">
        <v>1111.668571428572</v>
      </c>
      <c r="EO661">
        <v>20.88951428571429</v>
      </c>
      <c r="EP661">
        <v>2.229785</v>
      </c>
      <c r="EQ661">
        <v>1.887616071428571</v>
      </c>
      <c r="ER661">
        <v>19.17792857142857</v>
      </c>
      <c r="ES661">
        <v>16.531825</v>
      </c>
      <c r="ET661">
        <v>2000.010714285715</v>
      </c>
      <c r="EU661">
        <v>0.9800011785714285</v>
      </c>
      <c r="EV661">
        <v>0.019999025</v>
      </c>
      <c r="EW661">
        <v>0</v>
      </c>
      <c r="EX661">
        <v>881.7033928571428</v>
      </c>
      <c r="EY661">
        <v>5.00097</v>
      </c>
      <c r="EZ661">
        <v>17708.75714285714</v>
      </c>
      <c r="FA661">
        <v>16707.66785714286</v>
      </c>
      <c r="FB661">
        <v>41.43699999999999</v>
      </c>
      <c r="FC661">
        <v>41.75885714285715</v>
      </c>
      <c r="FD661">
        <v>41.35025</v>
      </c>
      <c r="FE661">
        <v>41.375</v>
      </c>
      <c r="FF661">
        <v>42</v>
      </c>
      <c r="FG661">
        <v>1955.110714285714</v>
      </c>
      <c r="FH661">
        <v>39.9</v>
      </c>
      <c r="FI661">
        <v>0</v>
      </c>
      <c r="FJ661">
        <v>1758659166.6</v>
      </c>
      <c r="FK661">
        <v>0</v>
      </c>
      <c r="FL661">
        <v>881.7086800000001</v>
      </c>
      <c r="FM661">
        <v>0.9814615384731172</v>
      </c>
      <c r="FN661">
        <v>-5.930769185326001</v>
      </c>
      <c r="FO661">
        <v>17708.944</v>
      </c>
      <c r="FP661">
        <v>15</v>
      </c>
      <c r="FQ661">
        <v>0</v>
      </c>
      <c r="FR661" t="s">
        <v>441</v>
      </c>
      <c r="FS661">
        <v>1747247426.5</v>
      </c>
      <c r="FT661">
        <v>1747247420.5</v>
      </c>
      <c r="FU661">
        <v>0</v>
      </c>
      <c r="FV661">
        <v>1.027</v>
      </c>
      <c r="FW661">
        <v>0.031</v>
      </c>
      <c r="FX661">
        <v>0.02</v>
      </c>
      <c r="FY661">
        <v>0.05</v>
      </c>
      <c r="FZ661">
        <v>420</v>
      </c>
      <c r="GA661">
        <v>16</v>
      </c>
      <c r="GB661">
        <v>0.01</v>
      </c>
      <c r="GC661">
        <v>0.1</v>
      </c>
      <c r="GD661">
        <v>-61.992525</v>
      </c>
      <c r="GE661">
        <v>-1.436712945590906</v>
      </c>
      <c r="GF661">
        <v>0.1589862442949075</v>
      </c>
      <c r="GG661">
        <v>0</v>
      </c>
      <c r="GH661">
        <v>881.6303823529412</v>
      </c>
      <c r="GI661">
        <v>1.183330787145455</v>
      </c>
      <c r="GJ661">
        <v>0.1692095837060964</v>
      </c>
      <c r="GK661">
        <v>-1</v>
      </c>
      <c r="GL661">
        <v>3.81809225</v>
      </c>
      <c r="GM661">
        <v>-0.531474484052544</v>
      </c>
      <c r="GN661">
        <v>0.0535324780151031</v>
      </c>
      <c r="GO661">
        <v>0</v>
      </c>
      <c r="GP661">
        <v>0</v>
      </c>
      <c r="GQ661">
        <v>2</v>
      </c>
      <c r="GR661" t="s">
        <v>482</v>
      </c>
      <c r="GS661">
        <v>3.13561</v>
      </c>
      <c r="GT661">
        <v>2.69097</v>
      </c>
      <c r="GU661">
        <v>0.179792</v>
      </c>
      <c r="GV661">
        <v>0.184516</v>
      </c>
      <c r="GW661">
        <v>0.108079</v>
      </c>
      <c r="GX661">
        <v>0.0954016</v>
      </c>
      <c r="GY661">
        <v>26043.1</v>
      </c>
      <c r="GZ661">
        <v>25945.9</v>
      </c>
      <c r="HA661">
        <v>29521.5</v>
      </c>
      <c r="HB661">
        <v>29406.6</v>
      </c>
      <c r="HC661">
        <v>34787.5</v>
      </c>
      <c r="HD661">
        <v>35241.2</v>
      </c>
      <c r="HE661">
        <v>41540.4</v>
      </c>
      <c r="HF661">
        <v>41783.2</v>
      </c>
      <c r="HG661">
        <v>1.91987</v>
      </c>
      <c r="HH661">
        <v>1.8634</v>
      </c>
      <c r="HI661">
        <v>0.08627029999999999</v>
      </c>
      <c r="HJ661">
        <v>0</v>
      </c>
      <c r="HK661">
        <v>28.6099</v>
      </c>
      <c r="HL661">
        <v>999.9</v>
      </c>
      <c r="HM661">
        <v>50.8</v>
      </c>
      <c r="HN661">
        <v>31.6</v>
      </c>
      <c r="HO661">
        <v>26.2441</v>
      </c>
      <c r="HP661">
        <v>61.9356</v>
      </c>
      <c r="HQ661">
        <v>25.5849</v>
      </c>
      <c r="HR661">
        <v>1</v>
      </c>
      <c r="HS661">
        <v>0.120793</v>
      </c>
      <c r="HT661">
        <v>-0.55847</v>
      </c>
      <c r="HU661">
        <v>20.3378</v>
      </c>
      <c r="HV661">
        <v>5.21549</v>
      </c>
      <c r="HW661">
        <v>12.0122</v>
      </c>
      <c r="HX661">
        <v>4.9878</v>
      </c>
      <c r="HY661">
        <v>3.28772</v>
      </c>
      <c r="HZ661">
        <v>9999</v>
      </c>
      <c r="IA661">
        <v>9999</v>
      </c>
      <c r="IB661">
        <v>9999</v>
      </c>
      <c r="IC661">
        <v>999.9</v>
      </c>
      <c r="ID661">
        <v>1.86761</v>
      </c>
      <c r="IE661">
        <v>1.8667</v>
      </c>
      <c r="IF661">
        <v>1.86605</v>
      </c>
      <c r="IG661">
        <v>1.86601</v>
      </c>
      <c r="IH661">
        <v>1.86786</v>
      </c>
      <c r="II661">
        <v>1.87027</v>
      </c>
      <c r="IJ661">
        <v>1.86896</v>
      </c>
      <c r="IK661">
        <v>1.87044</v>
      </c>
      <c r="IL661">
        <v>0</v>
      </c>
      <c r="IM661">
        <v>0</v>
      </c>
      <c r="IN661">
        <v>0</v>
      </c>
      <c r="IO661">
        <v>0</v>
      </c>
      <c r="IP661" t="s">
        <v>443</v>
      </c>
      <c r="IQ661" t="s">
        <v>444</v>
      </c>
      <c r="IR661" t="s">
        <v>445</v>
      </c>
      <c r="IS661" t="s">
        <v>445</v>
      </c>
      <c r="IT661" t="s">
        <v>445</v>
      </c>
      <c r="IU661" t="s">
        <v>445</v>
      </c>
      <c r="IV661">
        <v>0</v>
      </c>
      <c r="IW661">
        <v>100</v>
      </c>
      <c r="IX661">
        <v>100</v>
      </c>
      <c r="IY661">
        <v>-0.11</v>
      </c>
      <c r="IZ661">
        <v>0.1593</v>
      </c>
      <c r="JA661">
        <v>0.1520806729546384</v>
      </c>
      <c r="JB661">
        <v>0.0003178419753343253</v>
      </c>
      <c r="JC661">
        <v>-6.012475575984678E-07</v>
      </c>
      <c r="JD661">
        <v>7.594320938325871E-11</v>
      </c>
      <c r="JE661">
        <v>-0.06537213769188976</v>
      </c>
      <c r="JF661">
        <v>-0.002779077146552394</v>
      </c>
      <c r="JG661">
        <v>0.0007843295920201409</v>
      </c>
      <c r="JH661">
        <v>-1.211717912536145E-05</v>
      </c>
      <c r="JI661">
        <v>4</v>
      </c>
      <c r="JJ661">
        <v>2338</v>
      </c>
      <c r="JK661">
        <v>1</v>
      </c>
      <c r="JL661">
        <v>27</v>
      </c>
      <c r="JM661">
        <v>190195.6</v>
      </c>
      <c r="JN661">
        <v>190195.7</v>
      </c>
      <c r="JO661">
        <v>2.32178</v>
      </c>
      <c r="JP661">
        <v>2.23755</v>
      </c>
      <c r="JQ661">
        <v>1.39771</v>
      </c>
      <c r="JR661">
        <v>2.34741</v>
      </c>
      <c r="JS661">
        <v>1.49536</v>
      </c>
      <c r="JT661">
        <v>2.68066</v>
      </c>
      <c r="JU661">
        <v>36.9556</v>
      </c>
      <c r="JV661">
        <v>24.07</v>
      </c>
      <c r="JW661">
        <v>18</v>
      </c>
      <c r="JX661">
        <v>491.732</v>
      </c>
      <c r="JY661">
        <v>446.042</v>
      </c>
      <c r="JZ661">
        <v>29.3906</v>
      </c>
      <c r="KA661">
        <v>29.2122</v>
      </c>
      <c r="KB661">
        <v>29.9998</v>
      </c>
      <c r="KC661">
        <v>29.0973</v>
      </c>
      <c r="KD661">
        <v>29.0316</v>
      </c>
      <c r="KE661">
        <v>46.5039</v>
      </c>
      <c r="KF661">
        <v>26.1588</v>
      </c>
      <c r="KG661">
        <v>60.8627</v>
      </c>
      <c r="KH661">
        <v>29.3732</v>
      </c>
      <c r="KI661">
        <v>1155.78</v>
      </c>
      <c r="KJ661">
        <v>21.0969</v>
      </c>
      <c r="KK661">
        <v>100.893</v>
      </c>
      <c r="KL661">
        <v>100.47</v>
      </c>
    </row>
    <row r="662" spans="1:298">
      <c r="A662">
        <v>646</v>
      </c>
      <c r="B662">
        <v>1758659170</v>
      </c>
      <c r="C662">
        <v>17544</v>
      </c>
      <c r="D662" t="s">
        <v>1741</v>
      </c>
      <c r="E662" t="s">
        <v>1742</v>
      </c>
      <c r="F662">
        <v>5</v>
      </c>
      <c r="G662" t="s">
        <v>1412</v>
      </c>
      <c r="H662" t="s">
        <v>437</v>
      </c>
      <c r="I662" t="s">
        <v>438</v>
      </c>
      <c r="J662">
        <v>1758659162.5</v>
      </c>
      <c r="K662">
        <f>(L662)/1000</f>
        <v>0</v>
      </c>
      <c r="L662">
        <f>IF(DQ662, AO662, AI662)</f>
        <v>0</v>
      </c>
      <c r="M662">
        <f>IF(DQ662, AJ662, AH662)</f>
        <v>0</v>
      </c>
      <c r="N662">
        <f>DS662 - IF(AV662&gt;1, M662*DM662*100.0/(AX662), 0)</f>
        <v>0</v>
      </c>
      <c r="O662">
        <f>((U662-K662/2)*N662-M662)/(U662+K662/2)</f>
        <v>0</v>
      </c>
      <c r="P662">
        <f>O662*(DZ662+EA662)/1000.0</f>
        <v>0</v>
      </c>
      <c r="Q662">
        <f>(DS662 - IF(AV662&gt;1, M662*DM662*100.0/(AX662), 0))*(DZ662+EA662)/1000.0</f>
        <v>0</v>
      </c>
      <c r="R662">
        <f>2.0/((1/T662-1/S662)+SIGN(T662)*SQRT((1/T662-1/S662)*(1/T662-1/S662) + 4*DN662/((DN662+1)*(DN662+1))*(2*1/T662*1/S662-1/S662*1/S662)))</f>
        <v>0</v>
      </c>
      <c r="S662">
        <f>IF(LEFT(DO662,1)&lt;&gt;"0",IF(LEFT(DO662,1)="1",3.0,DP662),$D$5+$E$5*(EG662*DZ662/($K$5*1000))+$F$5*(EG662*DZ662/($K$5*1000))*MAX(MIN(DM662,$J$5),$I$5)*MAX(MIN(DM662,$J$5),$I$5)+$G$5*MAX(MIN(DM662,$J$5),$I$5)*(EG662*DZ662/($K$5*1000))+$H$5*(EG662*DZ662/($K$5*1000))*(EG662*DZ662/($K$5*1000)))</f>
        <v>0</v>
      </c>
      <c r="T662">
        <f>K662*(1000-(1000*0.61365*exp(17.502*X662/(240.97+X662))/(DZ662+EA662)+DU662)/2)/(1000*0.61365*exp(17.502*X662/(240.97+X662))/(DZ662+EA662)-DU662)</f>
        <v>0</v>
      </c>
      <c r="U662">
        <f>1/((DN662+1)/(R662/1.6)+1/(S662/1.37)) + DN662/((DN662+1)/(R662/1.6) + DN662/(S662/1.37))</f>
        <v>0</v>
      </c>
      <c r="V662">
        <f>(DI662*DL662)</f>
        <v>0</v>
      </c>
      <c r="W662">
        <f>(EB662+(V662+2*0.95*5.67E-8*(((EB662+$B$7)+273)^4-(EB662+273)^4)-44100*K662)/(1.84*29.3*S662+8*0.95*5.67E-8*(EB662+273)^3))</f>
        <v>0</v>
      </c>
      <c r="X662">
        <f>($C$7*EC662+$D$7*ED662+$E$7*W662)</f>
        <v>0</v>
      </c>
      <c r="Y662">
        <f>0.61365*exp(17.502*X662/(240.97+X662))</f>
        <v>0</v>
      </c>
      <c r="Z662">
        <f>(AA662/AB662*100)</f>
        <v>0</v>
      </c>
      <c r="AA662">
        <f>DU662*(DZ662+EA662)/1000</f>
        <v>0</v>
      </c>
      <c r="AB662">
        <f>0.61365*exp(17.502*EB662/(240.97+EB662))</f>
        <v>0</v>
      </c>
      <c r="AC662">
        <f>(Y662-DU662*(DZ662+EA662)/1000)</f>
        <v>0</v>
      </c>
      <c r="AD662">
        <f>(-K662*44100)</f>
        <v>0</v>
      </c>
      <c r="AE662">
        <f>2*29.3*S662*0.92*(EB662-X662)</f>
        <v>0</v>
      </c>
      <c r="AF662">
        <f>2*0.95*5.67E-8*(((EB662+$B$7)+273)^4-(X662+273)^4)</f>
        <v>0</v>
      </c>
      <c r="AG662">
        <f>V662+AF662+AD662+AE662</f>
        <v>0</v>
      </c>
      <c r="AH662">
        <f>DY662*AV662*(DT662-DS662*(1000-AV662*DV662)/(1000-AV662*DU662))/(100*DM662)</f>
        <v>0</v>
      </c>
      <c r="AI662">
        <f>1000*DY662*AV662*(DU662-DV662)/(100*DM662*(1000-AV662*DU662))</f>
        <v>0</v>
      </c>
      <c r="AJ662">
        <f>(AK662 - AL662 - DZ662*1E3/(8.314*(EB662+273.15)) * AN662/DY662 * AM662) * DY662/(100*DM662) * (1000 - DV662)/1000</f>
        <v>0</v>
      </c>
      <c r="AK662">
        <v>1168.880922978866</v>
      </c>
      <c r="AL662">
        <v>1118.158181818181</v>
      </c>
      <c r="AM662">
        <v>3.416235301213594</v>
      </c>
      <c r="AN662">
        <v>64.96119101993769</v>
      </c>
      <c r="AO662">
        <f>(AQ662 - AP662 + DZ662*1E3/(8.314*(EB662+273.15)) * AS662/DY662 * AR662) * DY662/(100*DM662) * 1000/(1000 - AQ662)</f>
        <v>0</v>
      </c>
      <c r="AP662">
        <v>21.00887855484461</v>
      </c>
      <c r="AQ662">
        <v>24.67368545454545</v>
      </c>
      <c r="AR662">
        <v>3.767528921665882E-05</v>
      </c>
      <c r="AS662">
        <v>107.1200567102836</v>
      </c>
      <c r="AT662">
        <v>0</v>
      </c>
      <c r="AU662">
        <v>0</v>
      </c>
      <c r="AV662">
        <f>IF(AT662*$H$13&gt;=AX662,1.0,(AX662/(AX662-AT662*$H$13)))</f>
        <v>0</v>
      </c>
      <c r="AW662">
        <f>(AV662-1)*100</f>
        <v>0</v>
      </c>
      <c r="AX662">
        <f>MAX(0,($B$13+$C$13*EG662)/(1+$D$13*EG662)*DZ662/(EB662+273)*$E$13)</f>
        <v>0</v>
      </c>
      <c r="AY662" t="s">
        <v>439</v>
      </c>
      <c r="AZ662" t="s">
        <v>439</v>
      </c>
      <c r="BA662">
        <v>0</v>
      </c>
      <c r="BB662">
        <v>0</v>
      </c>
      <c r="BC662">
        <f>1-BA662/BB662</f>
        <v>0</v>
      </c>
      <c r="BD662">
        <v>0</v>
      </c>
      <c r="BE662" t="s">
        <v>439</v>
      </c>
      <c r="BF662" t="s">
        <v>439</v>
      </c>
      <c r="BG662">
        <v>0</v>
      </c>
      <c r="BH662">
        <v>0</v>
      </c>
      <c r="BI662">
        <f>1-BG662/BH662</f>
        <v>0</v>
      </c>
      <c r="BJ662">
        <v>0.5</v>
      </c>
      <c r="BK662">
        <f>DJ662</f>
        <v>0</v>
      </c>
      <c r="BL662">
        <f>M662</f>
        <v>0</v>
      </c>
      <c r="BM662">
        <f>BI662*BJ662*BK662</f>
        <v>0</v>
      </c>
      <c r="BN662">
        <f>(BL662-BD662)/BK662</f>
        <v>0</v>
      </c>
      <c r="BO662">
        <f>(BB662-BH662)/BH662</f>
        <v>0</v>
      </c>
      <c r="BP662">
        <f>BA662/(BC662+BA662/BH662)</f>
        <v>0</v>
      </c>
      <c r="BQ662" t="s">
        <v>439</v>
      </c>
      <c r="BR662">
        <v>0</v>
      </c>
      <c r="BS662">
        <f>IF(BR662&lt;&gt;0, BR662, BP662)</f>
        <v>0</v>
      </c>
      <c r="BT662">
        <f>1-BS662/BH662</f>
        <v>0</v>
      </c>
      <c r="BU662">
        <f>(BH662-BG662)/(BH662-BS662)</f>
        <v>0</v>
      </c>
      <c r="BV662">
        <f>(BB662-BH662)/(BB662-BS662)</f>
        <v>0</v>
      </c>
      <c r="BW662">
        <f>(BH662-BG662)/(BH662-BA662)</f>
        <v>0</v>
      </c>
      <c r="BX662">
        <f>(BB662-BH662)/(BB662-BA662)</f>
        <v>0</v>
      </c>
      <c r="BY662">
        <f>(BU662*BS662/BG662)</f>
        <v>0</v>
      </c>
      <c r="BZ662">
        <f>(1-BY662)</f>
        <v>0</v>
      </c>
      <c r="DI662">
        <f>$B$11*EH662+$C$11*EI662+$F$11*ET662*(1-EW662)</f>
        <v>0</v>
      </c>
      <c r="DJ662">
        <f>DI662*DK662</f>
        <v>0</v>
      </c>
      <c r="DK662">
        <f>($B$11*$D$9+$C$11*$D$9+$F$11*((FG662+EY662)/MAX(FG662+EY662+FH662, 0.1)*$I$9+FH662/MAX(FG662+EY662+FH662, 0.1)*$J$9))/($B$11+$C$11+$F$11)</f>
        <v>0</v>
      </c>
      <c r="DL662">
        <f>($B$11*$K$9+$C$11*$K$9+$F$11*((FG662+EY662)/MAX(FG662+EY662+FH662, 0.1)*$P$9+FH662/MAX(FG662+EY662+FH662, 0.1)*$Q$9))/($B$11+$C$11+$F$11)</f>
        <v>0</v>
      </c>
      <c r="DM662">
        <v>5.36</v>
      </c>
      <c r="DN662">
        <v>0.5</v>
      </c>
      <c r="DO662" t="s">
        <v>440</v>
      </c>
      <c r="DP662">
        <v>2</v>
      </c>
      <c r="DQ662" t="b">
        <v>1</v>
      </c>
      <c r="DR662">
        <v>1758659162.5</v>
      </c>
      <c r="DS662">
        <v>1067.221481481482</v>
      </c>
      <c r="DT662">
        <v>1129.401851851852</v>
      </c>
      <c r="DU662">
        <v>24.67144814814815</v>
      </c>
      <c r="DV662">
        <v>20.94391851851852</v>
      </c>
      <c r="DW662">
        <v>1067.322592592593</v>
      </c>
      <c r="DX662">
        <v>24.51215555555555</v>
      </c>
      <c r="DY662">
        <v>499.9836296296296</v>
      </c>
      <c r="DZ662">
        <v>90.36122222222221</v>
      </c>
      <c r="EA662">
        <v>0.03078373703703704</v>
      </c>
      <c r="EB662">
        <v>30.96403333333333</v>
      </c>
      <c r="EC662">
        <v>30.01596666666667</v>
      </c>
      <c r="ED662">
        <v>999.9000000000001</v>
      </c>
      <c r="EE662">
        <v>0</v>
      </c>
      <c r="EF662">
        <v>0</v>
      </c>
      <c r="EG662">
        <v>10000.44</v>
      </c>
      <c r="EH662">
        <v>0</v>
      </c>
      <c r="EI662">
        <v>11.6912</v>
      </c>
      <c r="EJ662">
        <v>-62.17957777777778</v>
      </c>
      <c r="EK662">
        <v>1094.218148148148</v>
      </c>
      <c r="EL662">
        <v>1153.561481481481</v>
      </c>
      <c r="EM662">
        <v>3.727541851851852</v>
      </c>
      <c r="EN662">
        <v>1129.401851851852</v>
      </c>
      <c r="EO662">
        <v>20.94391851851852</v>
      </c>
      <c r="EP662">
        <v>2.229342592592592</v>
      </c>
      <c r="EQ662">
        <v>1.892517777777778</v>
      </c>
      <c r="ER662">
        <v>19.17474814814815</v>
      </c>
      <c r="ES662">
        <v>16.5725962962963</v>
      </c>
      <c r="ET662">
        <v>1999.987037037037</v>
      </c>
      <c r="EU662">
        <v>0.980001</v>
      </c>
      <c r="EV662">
        <v>0.0199991962962963</v>
      </c>
      <c r="EW662">
        <v>0</v>
      </c>
      <c r="EX662">
        <v>881.7162222222223</v>
      </c>
      <c r="EY662">
        <v>5.00097</v>
      </c>
      <c r="EZ662">
        <v>17707.87037037037</v>
      </c>
      <c r="FA662">
        <v>16707.46666666667</v>
      </c>
      <c r="FB662">
        <v>41.43699999999999</v>
      </c>
      <c r="FC662">
        <v>41.75918518518519</v>
      </c>
      <c r="FD662">
        <v>41.34933333333333</v>
      </c>
      <c r="FE662">
        <v>41.375</v>
      </c>
      <c r="FF662">
        <v>42</v>
      </c>
      <c r="FG662">
        <v>1955.087037037037</v>
      </c>
      <c r="FH662">
        <v>39.9</v>
      </c>
      <c r="FI662">
        <v>0</v>
      </c>
      <c r="FJ662">
        <v>1758659171.4</v>
      </c>
      <c r="FK662">
        <v>0</v>
      </c>
      <c r="FL662">
        <v>881.69148</v>
      </c>
      <c r="FM662">
        <v>-1.121000005599675</v>
      </c>
      <c r="FN662">
        <v>-24.26923072066678</v>
      </c>
      <c r="FO662">
        <v>17707.832</v>
      </c>
      <c r="FP662">
        <v>15</v>
      </c>
      <c r="FQ662">
        <v>0</v>
      </c>
      <c r="FR662" t="s">
        <v>441</v>
      </c>
      <c r="FS662">
        <v>1747247426.5</v>
      </c>
      <c r="FT662">
        <v>1747247420.5</v>
      </c>
      <c r="FU662">
        <v>0</v>
      </c>
      <c r="FV662">
        <v>1.027</v>
      </c>
      <c r="FW662">
        <v>0.031</v>
      </c>
      <c r="FX662">
        <v>0.02</v>
      </c>
      <c r="FY662">
        <v>0.05</v>
      </c>
      <c r="FZ662">
        <v>420</v>
      </c>
      <c r="GA662">
        <v>16</v>
      </c>
      <c r="GB662">
        <v>0.01</v>
      </c>
      <c r="GC662">
        <v>0.1</v>
      </c>
      <c r="GD662">
        <v>-62.10937073170732</v>
      </c>
      <c r="GE662">
        <v>-1.440493379791033</v>
      </c>
      <c r="GF662">
        <v>0.1591401043166169</v>
      </c>
      <c r="GG662">
        <v>0</v>
      </c>
      <c r="GH662">
        <v>881.6655588235294</v>
      </c>
      <c r="GI662">
        <v>0.2050267357908647</v>
      </c>
      <c r="GJ662">
        <v>0.1532353421022783</v>
      </c>
      <c r="GK662">
        <v>-1</v>
      </c>
      <c r="GL662">
        <v>3.763480975609756</v>
      </c>
      <c r="GM662">
        <v>-0.6728042508710725</v>
      </c>
      <c r="GN662">
        <v>0.06833273753158424</v>
      </c>
      <c r="GO662">
        <v>0</v>
      </c>
      <c r="GP662">
        <v>0</v>
      </c>
      <c r="GQ662">
        <v>2</v>
      </c>
      <c r="GR662" t="s">
        <v>482</v>
      </c>
      <c r="GS662">
        <v>3.13573</v>
      </c>
      <c r="GT662">
        <v>2.69128</v>
      </c>
      <c r="GU662">
        <v>0.181563</v>
      </c>
      <c r="GV662">
        <v>0.186221</v>
      </c>
      <c r="GW662">
        <v>0.108102</v>
      </c>
      <c r="GX662">
        <v>0.0955336</v>
      </c>
      <c r="GY662">
        <v>25987.1</v>
      </c>
      <c r="GZ662">
        <v>25891.6</v>
      </c>
      <c r="HA662">
        <v>29521.7</v>
      </c>
      <c r="HB662">
        <v>29406.7</v>
      </c>
      <c r="HC662">
        <v>34786.9</v>
      </c>
      <c r="HD662">
        <v>35236.2</v>
      </c>
      <c r="HE662">
        <v>41540.7</v>
      </c>
      <c r="HF662">
        <v>41783.3</v>
      </c>
      <c r="HG662">
        <v>1.91982</v>
      </c>
      <c r="HH662">
        <v>1.86385</v>
      </c>
      <c r="HI662">
        <v>0.0859909</v>
      </c>
      <c r="HJ662">
        <v>0</v>
      </c>
      <c r="HK662">
        <v>28.6068</v>
      </c>
      <c r="HL662">
        <v>999.9</v>
      </c>
      <c r="HM662">
        <v>50.8</v>
      </c>
      <c r="HN662">
        <v>31.6</v>
      </c>
      <c r="HO662">
        <v>26.2443</v>
      </c>
      <c r="HP662">
        <v>62.0056</v>
      </c>
      <c r="HQ662">
        <v>25.7212</v>
      </c>
      <c r="HR662">
        <v>1</v>
      </c>
      <c r="HS662">
        <v>0.120666</v>
      </c>
      <c r="HT662">
        <v>-0.550776</v>
      </c>
      <c r="HU662">
        <v>20.3375</v>
      </c>
      <c r="HV662">
        <v>5.21564</v>
      </c>
      <c r="HW662">
        <v>12.0128</v>
      </c>
      <c r="HX662">
        <v>4.9876</v>
      </c>
      <c r="HY662">
        <v>3.28758</v>
      </c>
      <c r="HZ662">
        <v>9999</v>
      </c>
      <c r="IA662">
        <v>9999</v>
      </c>
      <c r="IB662">
        <v>9999</v>
      </c>
      <c r="IC662">
        <v>999.9</v>
      </c>
      <c r="ID662">
        <v>1.86764</v>
      </c>
      <c r="IE662">
        <v>1.86674</v>
      </c>
      <c r="IF662">
        <v>1.86608</v>
      </c>
      <c r="IG662">
        <v>1.86602</v>
      </c>
      <c r="IH662">
        <v>1.86788</v>
      </c>
      <c r="II662">
        <v>1.87029</v>
      </c>
      <c r="IJ662">
        <v>1.86898</v>
      </c>
      <c r="IK662">
        <v>1.87046</v>
      </c>
      <c r="IL662">
        <v>0</v>
      </c>
      <c r="IM662">
        <v>0</v>
      </c>
      <c r="IN662">
        <v>0</v>
      </c>
      <c r="IO662">
        <v>0</v>
      </c>
      <c r="IP662" t="s">
        <v>443</v>
      </c>
      <c r="IQ662" t="s">
        <v>444</v>
      </c>
      <c r="IR662" t="s">
        <v>445</v>
      </c>
      <c r="IS662" t="s">
        <v>445</v>
      </c>
      <c r="IT662" t="s">
        <v>445</v>
      </c>
      <c r="IU662" t="s">
        <v>445</v>
      </c>
      <c r="IV662">
        <v>0</v>
      </c>
      <c r="IW662">
        <v>100</v>
      </c>
      <c r="IX662">
        <v>100</v>
      </c>
      <c r="IY662">
        <v>-0.12</v>
      </c>
      <c r="IZ662">
        <v>0.1594</v>
      </c>
      <c r="JA662">
        <v>0.1520806729546384</v>
      </c>
      <c r="JB662">
        <v>0.0003178419753343253</v>
      </c>
      <c r="JC662">
        <v>-6.012475575984678E-07</v>
      </c>
      <c r="JD662">
        <v>7.594320938325871E-11</v>
      </c>
      <c r="JE662">
        <v>-0.06537213769188976</v>
      </c>
      <c r="JF662">
        <v>-0.002779077146552394</v>
      </c>
      <c r="JG662">
        <v>0.0007843295920201409</v>
      </c>
      <c r="JH662">
        <v>-1.211717912536145E-05</v>
      </c>
      <c r="JI662">
        <v>4</v>
      </c>
      <c r="JJ662">
        <v>2338</v>
      </c>
      <c r="JK662">
        <v>1</v>
      </c>
      <c r="JL662">
        <v>27</v>
      </c>
      <c r="JM662">
        <v>190195.7</v>
      </c>
      <c r="JN662">
        <v>190195.8</v>
      </c>
      <c r="JO662">
        <v>2.34741</v>
      </c>
      <c r="JP662">
        <v>2.25464</v>
      </c>
      <c r="JQ662">
        <v>1.39648</v>
      </c>
      <c r="JR662">
        <v>2.35107</v>
      </c>
      <c r="JS662">
        <v>1.49536</v>
      </c>
      <c r="JT662">
        <v>2.57935</v>
      </c>
      <c r="JU662">
        <v>36.9556</v>
      </c>
      <c r="JV662">
        <v>24.0612</v>
      </c>
      <c r="JW662">
        <v>18</v>
      </c>
      <c r="JX662">
        <v>491.676</v>
      </c>
      <c r="JY662">
        <v>446.298</v>
      </c>
      <c r="JZ662">
        <v>29.3698</v>
      </c>
      <c r="KA662">
        <v>29.2089</v>
      </c>
      <c r="KB662">
        <v>29.9999</v>
      </c>
      <c r="KC662">
        <v>29.0942</v>
      </c>
      <c r="KD662">
        <v>29.0285</v>
      </c>
      <c r="KE662">
        <v>47.0817</v>
      </c>
      <c r="KF662">
        <v>25.8817</v>
      </c>
      <c r="KG662">
        <v>60.8627</v>
      </c>
      <c r="KH662">
        <v>29.3651</v>
      </c>
      <c r="KI662">
        <v>1175.83</v>
      </c>
      <c r="KJ662">
        <v>21.1433</v>
      </c>
      <c r="KK662">
        <v>100.894</v>
      </c>
      <c r="KL662">
        <v>100.47</v>
      </c>
    </row>
    <row r="663" spans="1:298">
      <c r="A663">
        <v>647</v>
      </c>
      <c r="B663">
        <v>1758659175</v>
      </c>
      <c r="C663">
        <v>17549</v>
      </c>
      <c r="D663" t="s">
        <v>1743</v>
      </c>
      <c r="E663" t="s">
        <v>1744</v>
      </c>
      <c r="F663">
        <v>5</v>
      </c>
      <c r="G663" t="s">
        <v>1412</v>
      </c>
      <c r="H663" t="s">
        <v>437</v>
      </c>
      <c r="I663" t="s">
        <v>438</v>
      </c>
      <c r="J663">
        <v>1758659167.214286</v>
      </c>
      <c r="K663">
        <f>(L663)/1000</f>
        <v>0</v>
      </c>
      <c r="L663">
        <f>IF(DQ663, AO663, AI663)</f>
        <v>0</v>
      </c>
      <c r="M663">
        <f>IF(DQ663, AJ663, AH663)</f>
        <v>0</v>
      </c>
      <c r="N663">
        <f>DS663 - IF(AV663&gt;1, M663*DM663*100.0/(AX663), 0)</f>
        <v>0</v>
      </c>
      <c r="O663">
        <f>((U663-K663/2)*N663-M663)/(U663+K663/2)</f>
        <v>0</v>
      </c>
      <c r="P663">
        <f>O663*(DZ663+EA663)/1000.0</f>
        <v>0</v>
      </c>
      <c r="Q663">
        <f>(DS663 - IF(AV663&gt;1, M663*DM663*100.0/(AX663), 0))*(DZ663+EA663)/1000.0</f>
        <v>0</v>
      </c>
      <c r="R663">
        <f>2.0/((1/T663-1/S663)+SIGN(T663)*SQRT((1/T663-1/S663)*(1/T663-1/S663) + 4*DN663/((DN663+1)*(DN663+1))*(2*1/T663*1/S663-1/S663*1/S663)))</f>
        <v>0</v>
      </c>
      <c r="S663">
        <f>IF(LEFT(DO663,1)&lt;&gt;"0",IF(LEFT(DO663,1)="1",3.0,DP663),$D$5+$E$5*(EG663*DZ663/($K$5*1000))+$F$5*(EG663*DZ663/($K$5*1000))*MAX(MIN(DM663,$J$5),$I$5)*MAX(MIN(DM663,$J$5),$I$5)+$G$5*MAX(MIN(DM663,$J$5),$I$5)*(EG663*DZ663/($K$5*1000))+$H$5*(EG663*DZ663/($K$5*1000))*(EG663*DZ663/($K$5*1000)))</f>
        <v>0</v>
      </c>
      <c r="T663">
        <f>K663*(1000-(1000*0.61365*exp(17.502*X663/(240.97+X663))/(DZ663+EA663)+DU663)/2)/(1000*0.61365*exp(17.502*X663/(240.97+X663))/(DZ663+EA663)-DU663)</f>
        <v>0</v>
      </c>
      <c r="U663">
        <f>1/((DN663+1)/(R663/1.6)+1/(S663/1.37)) + DN663/((DN663+1)/(R663/1.6) + DN663/(S663/1.37))</f>
        <v>0</v>
      </c>
      <c r="V663">
        <f>(DI663*DL663)</f>
        <v>0</v>
      </c>
      <c r="W663">
        <f>(EB663+(V663+2*0.95*5.67E-8*(((EB663+$B$7)+273)^4-(EB663+273)^4)-44100*K663)/(1.84*29.3*S663+8*0.95*5.67E-8*(EB663+273)^3))</f>
        <v>0</v>
      </c>
      <c r="X663">
        <f>($C$7*EC663+$D$7*ED663+$E$7*W663)</f>
        <v>0</v>
      </c>
      <c r="Y663">
        <f>0.61365*exp(17.502*X663/(240.97+X663))</f>
        <v>0</v>
      </c>
      <c r="Z663">
        <f>(AA663/AB663*100)</f>
        <v>0</v>
      </c>
      <c r="AA663">
        <f>DU663*(DZ663+EA663)/1000</f>
        <v>0</v>
      </c>
      <c r="AB663">
        <f>0.61365*exp(17.502*EB663/(240.97+EB663))</f>
        <v>0</v>
      </c>
      <c r="AC663">
        <f>(Y663-DU663*(DZ663+EA663)/1000)</f>
        <v>0</v>
      </c>
      <c r="AD663">
        <f>(-K663*44100)</f>
        <v>0</v>
      </c>
      <c r="AE663">
        <f>2*29.3*S663*0.92*(EB663-X663)</f>
        <v>0</v>
      </c>
      <c r="AF663">
        <f>2*0.95*5.67E-8*(((EB663+$B$7)+273)^4-(X663+273)^4)</f>
        <v>0</v>
      </c>
      <c r="AG663">
        <f>V663+AF663+AD663+AE663</f>
        <v>0</v>
      </c>
      <c r="AH663">
        <f>DY663*AV663*(DT663-DS663*(1000-AV663*DV663)/(1000-AV663*DU663))/(100*DM663)</f>
        <v>0</v>
      </c>
      <c r="AI663">
        <f>1000*DY663*AV663*(DU663-DV663)/(100*DM663*(1000-AV663*DU663))</f>
        <v>0</v>
      </c>
      <c r="AJ663">
        <f>(AK663 - AL663 - DZ663*1E3/(8.314*(EB663+273.15)) * AN663/DY663 * AM663) * DY663/(100*DM663) * (1000 - DV663)/1000</f>
        <v>0</v>
      </c>
      <c r="AK663">
        <v>1186.04482786978</v>
      </c>
      <c r="AL663">
        <v>1135.184666666667</v>
      </c>
      <c r="AM663">
        <v>3.398378628335589</v>
      </c>
      <c r="AN663">
        <v>64.96119101993769</v>
      </c>
      <c r="AO663">
        <f>(AQ663 - AP663 + DZ663*1E3/(8.314*(EB663+273.15)) * AS663/DY663 * AR663) * DY663/(100*DM663) * 1000/(1000 - AQ663)</f>
        <v>0</v>
      </c>
      <c r="AP663">
        <v>21.06538195061384</v>
      </c>
      <c r="AQ663">
        <v>24.6727303030303</v>
      </c>
      <c r="AR663">
        <v>-1.144991446672314E-05</v>
      </c>
      <c r="AS663">
        <v>107.1200567102836</v>
      </c>
      <c r="AT663">
        <v>0</v>
      </c>
      <c r="AU663">
        <v>0</v>
      </c>
      <c r="AV663">
        <f>IF(AT663*$H$13&gt;=AX663,1.0,(AX663/(AX663-AT663*$H$13)))</f>
        <v>0</v>
      </c>
      <c r="AW663">
        <f>(AV663-1)*100</f>
        <v>0</v>
      </c>
      <c r="AX663">
        <f>MAX(0,($B$13+$C$13*EG663)/(1+$D$13*EG663)*DZ663/(EB663+273)*$E$13)</f>
        <v>0</v>
      </c>
      <c r="AY663" t="s">
        <v>439</v>
      </c>
      <c r="AZ663" t="s">
        <v>439</v>
      </c>
      <c r="BA663">
        <v>0</v>
      </c>
      <c r="BB663">
        <v>0</v>
      </c>
      <c r="BC663">
        <f>1-BA663/BB663</f>
        <v>0</v>
      </c>
      <c r="BD663">
        <v>0</v>
      </c>
      <c r="BE663" t="s">
        <v>439</v>
      </c>
      <c r="BF663" t="s">
        <v>439</v>
      </c>
      <c r="BG663">
        <v>0</v>
      </c>
      <c r="BH663">
        <v>0</v>
      </c>
      <c r="BI663">
        <f>1-BG663/BH663</f>
        <v>0</v>
      </c>
      <c r="BJ663">
        <v>0.5</v>
      </c>
      <c r="BK663">
        <f>DJ663</f>
        <v>0</v>
      </c>
      <c r="BL663">
        <f>M663</f>
        <v>0</v>
      </c>
      <c r="BM663">
        <f>BI663*BJ663*BK663</f>
        <v>0</v>
      </c>
      <c r="BN663">
        <f>(BL663-BD663)/BK663</f>
        <v>0</v>
      </c>
      <c r="BO663">
        <f>(BB663-BH663)/BH663</f>
        <v>0</v>
      </c>
      <c r="BP663">
        <f>BA663/(BC663+BA663/BH663)</f>
        <v>0</v>
      </c>
      <c r="BQ663" t="s">
        <v>439</v>
      </c>
      <c r="BR663">
        <v>0</v>
      </c>
      <c r="BS663">
        <f>IF(BR663&lt;&gt;0, BR663, BP663)</f>
        <v>0</v>
      </c>
      <c r="BT663">
        <f>1-BS663/BH663</f>
        <v>0</v>
      </c>
      <c r="BU663">
        <f>(BH663-BG663)/(BH663-BS663)</f>
        <v>0</v>
      </c>
      <c r="BV663">
        <f>(BB663-BH663)/(BB663-BS663)</f>
        <v>0</v>
      </c>
      <c r="BW663">
        <f>(BH663-BG663)/(BH663-BA663)</f>
        <v>0</v>
      </c>
      <c r="BX663">
        <f>(BB663-BH663)/(BB663-BA663)</f>
        <v>0</v>
      </c>
      <c r="BY663">
        <f>(BU663*BS663/BG663)</f>
        <v>0</v>
      </c>
      <c r="BZ663">
        <f>(1-BY663)</f>
        <v>0</v>
      </c>
      <c r="DI663">
        <f>$B$11*EH663+$C$11*EI663+$F$11*ET663*(1-EW663)</f>
        <v>0</v>
      </c>
      <c r="DJ663">
        <f>DI663*DK663</f>
        <v>0</v>
      </c>
      <c r="DK663">
        <f>($B$11*$D$9+$C$11*$D$9+$F$11*((FG663+EY663)/MAX(FG663+EY663+FH663, 0.1)*$I$9+FH663/MAX(FG663+EY663+FH663, 0.1)*$J$9))/($B$11+$C$11+$F$11)</f>
        <v>0</v>
      </c>
      <c r="DL663">
        <f>($B$11*$K$9+$C$11*$K$9+$F$11*((FG663+EY663)/MAX(FG663+EY663+FH663, 0.1)*$P$9+FH663/MAX(FG663+EY663+FH663, 0.1)*$Q$9))/($B$11+$C$11+$F$11)</f>
        <v>0</v>
      </c>
      <c r="DM663">
        <v>5.36</v>
      </c>
      <c r="DN663">
        <v>0.5</v>
      </c>
      <c r="DO663" t="s">
        <v>440</v>
      </c>
      <c r="DP663">
        <v>2</v>
      </c>
      <c r="DQ663" t="b">
        <v>1</v>
      </c>
      <c r="DR663">
        <v>1758659167.214286</v>
      </c>
      <c r="DS663">
        <v>1082.936071428571</v>
      </c>
      <c r="DT663">
        <v>1145.245357142857</v>
      </c>
      <c r="DU663">
        <v>24.67070357142857</v>
      </c>
      <c r="DV663">
        <v>21.001125</v>
      </c>
      <c r="DW663">
        <v>1083.048928571429</v>
      </c>
      <c r="DX663">
        <v>24.51142142857142</v>
      </c>
      <c r="DY663">
        <v>499.9940357142858</v>
      </c>
      <c r="DZ663">
        <v>90.36082142857144</v>
      </c>
      <c r="EA663">
        <v>0.03079738214285715</v>
      </c>
      <c r="EB663">
        <v>30.95898571428571</v>
      </c>
      <c r="EC663">
        <v>30.01391428571429</v>
      </c>
      <c r="ED663">
        <v>999.9000000000002</v>
      </c>
      <c r="EE663">
        <v>0</v>
      </c>
      <c r="EF663">
        <v>0</v>
      </c>
      <c r="EG663">
        <v>10007.7875</v>
      </c>
      <c r="EH663">
        <v>0</v>
      </c>
      <c r="EI663">
        <v>11.6912</v>
      </c>
      <c r="EJ663">
        <v>-62.30843214285714</v>
      </c>
      <c r="EK663">
        <v>1110.328928571429</v>
      </c>
      <c r="EL663">
        <v>1169.8125</v>
      </c>
      <c r="EM663">
        <v>3.669585714285714</v>
      </c>
      <c r="EN663">
        <v>1145.245357142857</v>
      </c>
      <c r="EO663">
        <v>21.001125</v>
      </c>
      <c r="EP663">
        <v>2.229265714285714</v>
      </c>
      <c r="EQ663">
        <v>1.897679642857143</v>
      </c>
      <c r="ER663">
        <v>19.17419285714286</v>
      </c>
      <c r="ES663">
        <v>16.61544642857143</v>
      </c>
      <c r="ET663">
        <v>1999.979285714286</v>
      </c>
      <c r="EU663">
        <v>0.9800009642857143</v>
      </c>
      <c r="EV663">
        <v>0.01999923214285714</v>
      </c>
      <c r="EW663">
        <v>0</v>
      </c>
      <c r="EX663">
        <v>881.5642857142858</v>
      </c>
      <c r="EY663">
        <v>5.00097</v>
      </c>
      <c r="EZ663">
        <v>17705.74642857143</v>
      </c>
      <c r="FA663">
        <v>16707.41785714286</v>
      </c>
      <c r="FB663">
        <v>41.43699999999999</v>
      </c>
      <c r="FC663">
        <v>41.75664285714286</v>
      </c>
      <c r="FD663">
        <v>41.35475</v>
      </c>
      <c r="FE663">
        <v>41.375</v>
      </c>
      <c r="FF663">
        <v>42</v>
      </c>
      <c r="FG663">
        <v>1955.079285714286</v>
      </c>
      <c r="FH663">
        <v>39.9</v>
      </c>
      <c r="FI663">
        <v>0</v>
      </c>
      <c r="FJ663">
        <v>1758659176.2</v>
      </c>
      <c r="FK663">
        <v>0</v>
      </c>
      <c r="FL663">
        <v>881.55436</v>
      </c>
      <c r="FM663">
        <v>-2.989692307131345</v>
      </c>
      <c r="FN663">
        <v>-38.70000003850539</v>
      </c>
      <c r="FO663">
        <v>17705.524</v>
      </c>
      <c r="FP663">
        <v>15</v>
      </c>
      <c r="FQ663">
        <v>0</v>
      </c>
      <c r="FR663" t="s">
        <v>441</v>
      </c>
      <c r="FS663">
        <v>1747247426.5</v>
      </c>
      <c r="FT663">
        <v>1747247420.5</v>
      </c>
      <c r="FU663">
        <v>0</v>
      </c>
      <c r="FV663">
        <v>1.027</v>
      </c>
      <c r="FW663">
        <v>0.031</v>
      </c>
      <c r="FX663">
        <v>0.02</v>
      </c>
      <c r="FY663">
        <v>0.05</v>
      </c>
      <c r="FZ663">
        <v>420</v>
      </c>
      <c r="GA663">
        <v>16</v>
      </c>
      <c r="GB663">
        <v>0.01</v>
      </c>
      <c r="GC663">
        <v>0.1</v>
      </c>
      <c r="GD663">
        <v>-62.22389</v>
      </c>
      <c r="GE663">
        <v>-1.438813508442612</v>
      </c>
      <c r="GF663">
        <v>0.1574232270028797</v>
      </c>
      <c r="GG663">
        <v>0</v>
      </c>
      <c r="GH663">
        <v>881.6030000000001</v>
      </c>
      <c r="GI663">
        <v>-1.378334608708954</v>
      </c>
      <c r="GJ663">
        <v>0.2257254970090831</v>
      </c>
      <c r="GK663">
        <v>-1</v>
      </c>
      <c r="GL663">
        <v>3.702106</v>
      </c>
      <c r="GM663">
        <v>-0.7382672420262617</v>
      </c>
      <c r="GN663">
        <v>0.07195056260377679</v>
      </c>
      <c r="GO663">
        <v>0</v>
      </c>
      <c r="GP663">
        <v>0</v>
      </c>
      <c r="GQ663">
        <v>2</v>
      </c>
      <c r="GR663" t="s">
        <v>482</v>
      </c>
      <c r="GS663">
        <v>3.13594</v>
      </c>
      <c r="GT663">
        <v>2.6913</v>
      </c>
      <c r="GU663">
        <v>0.183312</v>
      </c>
      <c r="GV663">
        <v>0.187923</v>
      </c>
      <c r="GW663">
        <v>0.108096</v>
      </c>
      <c r="GX663">
        <v>0.09565940000000001</v>
      </c>
      <c r="GY663">
        <v>25931.7</v>
      </c>
      <c r="GZ663">
        <v>25838</v>
      </c>
      <c r="HA663">
        <v>29521.9</v>
      </c>
      <c r="HB663">
        <v>29407.3</v>
      </c>
      <c r="HC663">
        <v>34787.5</v>
      </c>
      <c r="HD663">
        <v>35231.9</v>
      </c>
      <c r="HE663">
        <v>41541</v>
      </c>
      <c r="HF663">
        <v>41784.1</v>
      </c>
      <c r="HG663">
        <v>1.92003</v>
      </c>
      <c r="HH663">
        <v>1.86405</v>
      </c>
      <c r="HI663">
        <v>0.08624419999999999</v>
      </c>
      <c r="HJ663">
        <v>0</v>
      </c>
      <c r="HK663">
        <v>28.6038</v>
      </c>
      <c r="HL663">
        <v>999.9</v>
      </c>
      <c r="HM663">
        <v>50.8</v>
      </c>
      <c r="HN663">
        <v>31.7</v>
      </c>
      <c r="HO663">
        <v>26.3927</v>
      </c>
      <c r="HP663">
        <v>61.8356</v>
      </c>
      <c r="HQ663">
        <v>25.5248</v>
      </c>
      <c r="HR663">
        <v>1</v>
      </c>
      <c r="HS663">
        <v>0.120478</v>
      </c>
      <c r="HT663">
        <v>-0.580659</v>
      </c>
      <c r="HU663">
        <v>20.3375</v>
      </c>
      <c r="HV663">
        <v>5.21714</v>
      </c>
      <c r="HW663">
        <v>12.0125</v>
      </c>
      <c r="HX663">
        <v>4.9888</v>
      </c>
      <c r="HY663">
        <v>3.28768</v>
      </c>
      <c r="HZ663">
        <v>9999</v>
      </c>
      <c r="IA663">
        <v>9999</v>
      </c>
      <c r="IB663">
        <v>9999</v>
      </c>
      <c r="IC663">
        <v>999.9</v>
      </c>
      <c r="ID663">
        <v>1.8676</v>
      </c>
      <c r="IE663">
        <v>1.86676</v>
      </c>
      <c r="IF663">
        <v>1.86608</v>
      </c>
      <c r="IG663">
        <v>1.86602</v>
      </c>
      <c r="IH663">
        <v>1.86786</v>
      </c>
      <c r="II663">
        <v>1.87027</v>
      </c>
      <c r="IJ663">
        <v>1.86899</v>
      </c>
      <c r="IK663">
        <v>1.87045</v>
      </c>
      <c r="IL663">
        <v>0</v>
      </c>
      <c r="IM663">
        <v>0</v>
      </c>
      <c r="IN663">
        <v>0</v>
      </c>
      <c r="IO663">
        <v>0</v>
      </c>
      <c r="IP663" t="s">
        <v>443</v>
      </c>
      <c r="IQ663" t="s">
        <v>444</v>
      </c>
      <c r="IR663" t="s">
        <v>445</v>
      </c>
      <c r="IS663" t="s">
        <v>445</v>
      </c>
      <c r="IT663" t="s">
        <v>445</v>
      </c>
      <c r="IU663" t="s">
        <v>445</v>
      </c>
      <c r="IV663">
        <v>0</v>
      </c>
      <c r="IW663">
        <v>100</v>
      </c>
      <c r="IX663">
        <v>100</v>
      </c>
      <c r="IY663">
        <v>-0.13</v>
      </c>
      <c r="IZ663">
        <v>0.1593</v>
      </c>
      <c r="JA663">
        <v>0.1520806729546384</v>
      </c>
      <c r="JB663">
        <v>0.0003178419753343253</v>
      </c>
      <c r="JC663">
        <v>-6.012475575984678E-07</v>
      </c>
      <c r="JD663">
        <v>7.594320938325871E-11</v>
      </c>
      <c r="JE663">
        <v>-0.06537213769188976</v>
      </c>
      <c r="JF663">
        <v>-0.002779077146552394</v>
      </c>
      <c r="JG663">
        <v>0.0007843295920201409</v>
      </c>
      <c r="JH663">
        <v>-1.211717912536145E-05</v>
      </c>
      <c r="JI663">
        <v>4</v>
      </c>
      <c r="JJ663">
        <v>2338</v>
      </c>
      <c r="JK663">
        <v>1</v>
      </c>
      <c r="JL663">
        <v>27</v>
      </c>
      <c r="JM663">
        <v>190195.8</v>
      </c>
      <c r="JN663">
        <v>190195.9</v>
      </c>
      <c r="JO663">
        <v>2.37671</v>
      </c>
      <c r="JP663">
        <v>2.23999</v>
      </c>
      <c r="JQ663">
        <v>1.39648</v>
      </c>
      <c r="JR663">
        <v>2.34985</v>
      </c>
      <c r="JS663">
        <v>1.49536</v>
      </c>
      <c r="JT663">
        <v>2.70386</v>
      </c>
      <c r="JU663">
        <v>36.9556</v>
      </c>
      <c r="JV663">
        <v>24.0612</v>
      </c>
      <c r="JW663">
        <v>18</v>
      </c>
      <c r="JX663">
        <v>491.778</v>
      </c>
      <c r="JY663">
        <v>446.399</v>
      </c>
      <c r="JZ663">
        <v>29.3581</v>
      </c>
      <c r="KA663">
        <v>29.2053</v>
      </c>
      <c r="KB663">
        <v>29.9998</v>
      </c>
      <c r="KC663">
        <v>29.0911</v>
      </c>
      <c r="KD663">
        <v>29.0254</v>
      </c>
      <c r="KE663">
        <v>47.5915</v>
      </c>
      <c r="KF663">
        <v>25.5905</v>
      </c>
      <c r="KG663">
        <v>60.8627</v>
      </c>
      <c r="KH663">
        <v>29.3545</v>
      </c>
      <c r="KI663">
        <v>1189.2</v>
      </c>
      <c r="KJ663">
        <v>21.203</v>
      </c>
      <c r="KK663">
        <v>100.894</v>
      </c>
      <c r="KL663">
        <v>100.472</v>
      </c>
    </row>
    <row r="664" spans="1:298">
      <c r="A664">
        <v>648</v>
      </c>
      <c r="B664">
        <v>1758659180</v>
      </c>
      <c r="C664">
        <v>17554</v>
      </c>
      <c r="D664" t="s">
        <v>1745</v>
      </c>
      <c r="E664" t="s">
        <v>1746</v>
      </c>
      <c r="F664">
        <v>5</v>
      </c>
      <c r="G664" t="s">
        <v>1412</v>
      </c>
      <c r="H664" t="s">
        <v>437</v>
      </c>
      <c r="I664" t="s">
        <v>438</v>
      </c>
      <c r="J664">
        <v>1758659172.5</v>
      </c>
      <c r="K664">
        <f>(L664)/1000</f>
        <v>0</v>
      </c>
      <c r="L664">
        <f>IF(DQ664, AO664, AI664)</f>
        <v>0</v>
      </c>
      <c r="M664">
        <f>IF(DQ664, AJ664, AH664)</f>
        <v>0</v>
      </c>
      <c r="N664">
        <f>DS664 - IF(AV664&gt;1, M664*DM664*100.0/(AX664), 0)</f>
        <v>0</v>
      </c>
      <c r="O664">
        <f>((U664-K664/2)*N664-M664)/(U664+K664/2)</f>
        <v>0</v>
      </c>
      <c r="P664">
        <f>O664*(DZ664+EA664)/1000.0</f>
        <v>0</v>
      </c>
      <c r="Q664">
        <f>(DS664 - IF(AV664&gt;1, M664*DM664*100.0/(AX664), 0))*(DZ664+EA664)/1000.0</f>
        <v>0</v>
      </c>
      <c r="R664">
        <f>2.0/((1/T664-1/S664)+SIGN(T664)*SQRT((1/T664-1/S664)*(1/T664-1/S664) + 4*DN664/((DN664+1)*(DN664+1))*(2*1/T664*1/S664-1/S664*1/S664)))</f>
        <v>0</v>
      </c>
      <c r="S664">
        <f>IF(LEFT(DO664,1)&lt;&gt;"0",IF(LEFT(DO664,1)="1",3.0,DP664),$D$5+$E$5*(EG664*DZ664/($K$5*1000))+$F$5*(EG664*DZ664/($K$5*1000))*MAX(MIN(DM664,$J$5),$I$5)*MAX(MIN(DM664,$J$5),$I$5)+$G$5*MAX(MIN(DM664,$J$5),$I$5)*(EG664*DZ664/($K$5*1000))+$H$5*(EG664*DZ664/($K$5*1000))*(EG664*DZ664/($K$5*1000)))</f>
        <v>0</v>
      </c>
      <c r="T664">
        <f>K664*(1000-(1000*0.61365*exp(17.502*X664/(240.97+X664))/(DZ664+EA664)+DU664)/2)/(1000*0.61365*exp(17.502*X664/(240.97+X664))/(DZ664+EA664)-DU664)</f>
        <v>0</v>
      </c>
      <c r="U664">
        <f>1/((DN664+1)/(R664/1.6)+1/(S664/1.37)) + DN664/((DN664+1)/(R664/1.6) + DN664/(S664/1.37))</f>
        <v>0</v>
      </c>
      <c r="V664">
        <f>(DI664*DL664)</f>
        <v>0</v>
      </c>
      <c r="W664">
        <f>(EB664+(V664+2*0.95*5.67E-8*(((EB664+$B$7)+273)^4-(EB664+273)^4)-44100*K664)/(1.84*29.3*S664+8*0.95*5.67E-8*(EB664+273)^3))</f>
        <v>0</v>
      </c>
      <c r="X664">
        <f>($C$7*EC664+$D$7*ED664+$E$7*W664)</f>
        <v>0</v>
      </c>
      <c r="Y664">
        <f>0.61365*exp(17.502*X664/(240.97+X664))</f>
        <v>0</v>
      </c>
      <c r="Z664">
        <f>(AA664/AB664*100)</f>
        <v>0</v>
      </c>
      <c r="AA664">
        <f>DU664*(DZ664+EA664)/1000</f>
        <v>0</v>
      </c>
      <c r="AB664">
        <f>0.61365*exp(17.502*EB664/(240.97+EB664))</f>
        <v>0</v>
      </c>
      <c r="AC664">
        <f>(Y664-DU664*(DZ664+EA664)/1000)</f>
        <v>0</v>
      </c>
      <c r="AD664">
        <f>(-K664*44100)</f>
        <v>0</v>
      </c>
      <c r="AE664">
        <f>2*29.3*S664*0.92*(EB664-X664)</f>
        <v>0</v>
      </c>
      <c r="AF664">
        <f>2*0.95*5.67E-8*(((EB664+$B$7)+273)^4-(X664+273)^4)</f>
        <v>0</v>
      </c>
      <c r="AG664">
        <f>V664+AF664+AD664+AE664</f>
        <v>0</v>
      </c>
      <c r="AH664">
        <f>DY664*AV664*(DT664-DS664*(1000-AV664*DV664)/(1000-AV664*DU664))/(100*DM664)</f>
        <v>0</v>
      </c>
      <c r="AI664">
        <f>1000*DY664*AV664*(DU664-DV664)/(100*DM664*(1000-AV664*DU664))</f>
        <v>0</v>
      </c>
      <c r="AJ664">
        <f>(AK664 - AL664 - DZ664*1E3/(8.314*(EB664+273.15)) * AN664/DY664 * AM664) * DY664/(100*DM664) * (1000 - DV664)/1000</f>
        <v>0</v>
      </c>
      <c r="AK664">
        <v>1203.041154024907</v>
      </c>
      <c r="AL664">
        <v>1152.223818181818</v>
      </c>
      <c r="AM664">
        <v>3.405301598790546</v>
      </c>
      <c r="AN664">
        <v>64.96119101993769</v>
      </c>
      <c r="AO664">
        <f>(AQ664 - AP664 + DZ664*1E3/(8.314*(EB664+273.15)) * AS664/DY664 * AR664) * DY664/(100*DM664) * 1000/(1000 - AQ664)</f>
        <v>0</v>
      </c>
      <c r="AP664">
        <v>21.12681582414749</v>
      </c>
      <c r="AQ664">
        <v>24.6732696969697</v>
      </c>
      <c r="AR664">
        <v>6.101978294938275E-06</v>
      </c>
      <c r="AS664">
        <v>107.1200567102836</v>
      </c>
      <c r="AT664">
        <v>0</v>
      </c>
      <c r="AU664">
        <v>0</v>
      </c>
      <c r="AV664">
        <f>IF(AT664*$H$13&gt;=AX664,1.0,(AX664/(AX664-AT664*$H$13)))</f>
        <v>0</v>
      </c>
      <c r="AW664">
        <f>(AV664-1)*100</f>
        <v>0</v>
      </c>
      <c r="AX664">
        <f>MAX(0,($B$13+$C$13*EG664)/(1+$D$13*EG664)*DZ664/(EB664+273)*$E$13)</f>
        <v>0</v>
      </c>
      <c r="AY664" t="s">
        <v>439</v>
      </c>
      <c r="AZ664" t="s">
        <v>439</v>
      </c>
      <c r="BA664">
        <v>0</v>
      </c>
      <c r="BB664">
        <v>0</v>
      </c>
      <c r="BC664">
        <f>1-BA664/BB664</f>
        <v>0</v>
      </c>
      <c r="BD664">
        <v>0</v>
      </c>
      <c r="BE664" t="s">
        <v>439</v>
      </c>
      <c r="BF664" t="s">
        <v>439</v>
      </c>
      <c r="BG664">
        <v>0</v>
      </c>
      <c r="BH664">
        <v>0</v>
      </c>
      <c r="BI664">
        <f>1-BG664/BH664</f>
        <v>0</v>
      </c>
      <c r="BJ664">
        <v>0.5</v>
      </c>
      <c r="BK664">
        <f>DJ664</f>
        <v>0</v>
      </c>
      <c r="BL664">
        <f>M664</f>
        <v>0</v>
      </c>
      <c r="BM664">
        <f>BI664*BJ664*BK664</f>
        <v>0</v>
      </c>
      <c r="BN664">
        <f>(BL664-BD664)/BK664</f>
        <v>0</v>
      </c>
      <c r="BO664">
        <f>(BB664-BH664)/BH664</f>
        <v>0</v>
      </c>
      <c r="BP664">
        <f>BA664/(BC664+BA664/BH664)</f>
        <v>0</v>
      </c>
      <c r="BQ664" t="s">
        <v>439</v>
      </c>
      <c r="BR664">
        <v>0</v>
      </c>
      <c r="BS664">
        <f>IF(BR664&lt;&gt;0, BR664, BP664)</f>
        <v>0</v>
      </c>
      <c r="BT664">
        <f>1-BS664/BH664</f>
        <v>0</v>
      </c>
      <c r="BU664">
        <f>(BH664-BG664)/(BH664-BS664)</f>
        <v>0</v>
      </c>
      <c r="BV664">
        <f>(BB664-BH664)/(BB664-BS664)</f>
        <v>0</v>
      </c>
      <c r="BW664">
        <f>(BH664-BG664)/(BH664-BA664)</f>
        <v>0</v>
      </c>
      <c r="BX664">
        <f>(BB664-BH664)/(BB664-BA664)</f>
        <v>0</v>
      </c>
      <c r="BY664">
        <f>(BU664*BS664/BG664)</f>
        <v>0</v>
      </c>
      <c r="BZ664">
        <f>(1-BY664)</f>
        <v>0</v>
      </c>
      <c r="DI664">
        <f>$B$11*EH664+$C$11*EI664+$F$11*ET664*(1-EW664)</f>
        <v>0</v>
      </c>
      <c r="DJ664">
        <f>DI664*DK664</f>
        <v>0</v>
      </c>
      <c r="DK664">
        <f>($B$11*$D$9+$C$11*$D$9+$F$11*((FG664+EY664)/MAX(FG664+EY664+FH664, 0.1)*$I$9+FH664/MAX(FG664+EY664+FH664, 0.1)*$J$9))/($B$11+$C$11+$F$11)</f>
        <v>0</v>
      </c>
      <c r="DL664">
        <f>($B$11*$K$9+$C$11*$K$9+$F$11*((FG664+EY664)/MAX(FG664+EY664+FH664, 0.1)*$P$9+FH664/MAX(FG664+EY664+FH664, 0.1)*$Q$9))/($B$11+$C$11+$F$11)</f>
        <v>0</v>
      </c>
      <c r="DM664">
        <v>5.36</v>
      </c>
      <c r="DN664">
        <v>0.5</v>
      </c>
      <c r="DO664" t="s">
        <v>440</v>
      </c>
      <c r="DP664">
        <v>2</v>
      </c>
      <c r="DQ664" t="b">
        <v>1</v>
      </c>
      <c r="DR664">
        <v>1758659172.5</v>
      </c>
      <c r="DS664">
        <v>1100.545555555556</v>
      </c>
      <c r="DT664">
        <v>1162.901481481482</v>
      </c>
      <c r="DU664">
        <v>24.67278148148148</v>
      </c>
      <c r="DV664">
        <v>21.06298148148148</v>
      </c>
      <c r="DW664">
        <v>1100.671851851852</v>
      </c>
      <c r="DX664">
        <v>24.51347037037037</v>
      </c>
      <c r="DY664">
        <v>500.0201111111112</v>
      </c>
      <c r="DZ664">
        <v>90.35986296296296</v>
      </c>
      <c r="EA664">
        <v>0.0308168962962963</v>
      </c>
      <c r="EB664">
        <v>30.95401851851852</v>
      </c>
      <c r="EC664">
        <v>30.0093037037037</v>
      </c>
      <c r="ED664">
        <v>999.9000000000001</v>
      </c>
      <c r="EE664">
        <v>0</v>
      </c>
      <c r="EF664">
        <v>0</v>
      </c>
      <c r="EG664">
        <v>10008.53518518518</v>
      </c>
      <c r="EH664">
        <v>0</v>
      </c>
      <c r="EI664">
        <v>11.6912</v>
      </c>
      <c r="EJ664">
        <v>-62.35579629629629</v>
      </c>
      <c r="EK664">
        <v>1128.385925925926</v>
      </c>
      <c r="EL664">
        <v>1187.922962962963</v>
      </c>
      <c r="EM664">
        <v>3.609808518518518</v>
      </c>
      <c r="EN664">
        <v>1162.901481481482</v>
      </c>
      <c r="EO664">
        <v>21.06298148148148</v>
      </c>
      <c r="EP664">
        <v>2.22943</v>
      </c>
      <c r="EQ664">
        <v>1.903247777777777</v>
      </c>
      <c r="ER664">
        <v>19.17538148148148</v>
      </c>
      <c r="ES664">
        <v>16.66156296296296</v>
      </c>
      <c r="ET664">
        <v>1999.998518518519</v>
      </c>
      <c r="EU664">
        <v>0.9800012222222222</v>
      </c>
      <c r="EV664">
        <v>0.01999898518518519</v>
      </c>
      <c r="EW664">
        <v>0</v>
      </c>
      <c r="EX664">
        <v>881.2997777777776</v>
      </c>
      <c r="EY664">
        <v>5.00097</v>
      </c>
      <c r="EZ664">
        <v>17702.09629629629</v>
      </c>
      <c r="FA664">
        <v>16707.58518518518</v>
      </c>
      <c r="FB664">
        <v>41.43699999999999</v>
      </c>
      <c r="FC664">
        <v>41.75</v>
      </c>
      <c r="FD664">
        <v>41.35633333333334</v>
      </c>
      <c r="FE664">
        <v>41.375</v>
      </c>
      <c r="FF664">
        <v>42</v>
      </c>
      <c r="FG664">
        <v>1955.098518518519</v>
      </c>
      <c r="FH664">
        <v>39.9</v>
      </c>
      <c r="FI664">
        <v>0</v>
      </c>
      <c r="FJ664">
        <v>1758659181.6</v>
      </c>
      <c r="FK664">
        <v>0</v>
      </c>
      <c r="FL664">
        <v>881.3034615384616</v>
      </c>
      <c r="FM664">
        <v>-3.016068379970237</v>
      </c>
      <c r="FN664">
        <v>-52.56752149245258</v>
      </c>
      <c r="FO664">
        <v>17701.76153846154</v>
      </c>
      <c r="FP664">
        <v>15</v>
      </c>
      <c r="FQ664">
        <v>0</v>
      </c>
      <c r="FR664" t="s">
        <v>441</v>
      </c>
      <c r="FS664">
        <v>1747247426.5</v>
      </c>
      <c r="FT664">
        <v>1747247420.5</v>
      </c>
      <c r="FU664">
        <v>0</v>
      </c>
      <c r="FV664">
        <v>1.027</v>
      </c>
      <c r="FW664">
        <v>0.031</v>
      </c>
      <c r="FX664">
        <v>0.02</v>
      </c>
      <c r="FY664">
        <v>0.05</v>
      </c>
      <c r="FZ664">
        <v>420</v>
      </c>
      <c r="GA664">
        <v>16</v>
      </c>
      <c r="GB664">
        <v>0.01</v>
      </c>
      <c r="GC664">
        <v>0.1</v>
      </c>
      <c r="GD664">
        <v>-62.31258780487805</v>
      </c>
      <c r="GE664">
        <v>-0.7297045296169765</v>
      </c>
      <c r="GF664">
        <v>0.09213746674457834</v>
      </c>
      <c r="GG664">
        <v>0</v>
      </c>
      <c r="GH664">
        <v>881.454794117647</v>
      </c>
      <c r="GI664">
        <v>-2.891168827338011</v>
      </c>
      <c r="GJ664">
        <v>0.3262849511962853</v>
      </c>
      <c r="GK664">
        <v>-1</v>
      </c>
      <c r="GL664">
        <v>3.650343170731707</v>
      </c>
      <c r="GM664">
        <v>-0.6779201393728217</v>
      </c>
      <c r="GN664">
        <v>0.06781780237677093</v>
      </c>
      <c r="GO664">
        <v>0</v>
      </c>
      <c r="GP664">
        <v>0</v>
      </c>
      <c r="GQ664">
        <v>2</v>
      </c>
      <c r="GR664" t="s">
        <v>482</v>
      </c>
      <c r="GS664">
        <v>3.13584</v>
      </c>
      <c r="GT664">
        <v>2.69085</v>
      </c>
      <c r="GU664">
        <v>0.185048</v>
      </c>
      <c r="GV664">
        <v>0.189607</v>
      </c>
      <c r="GW664">
        <v>0.1081</v>
      </c>
      <c r="GX664">
        <v>0.0959551</v>
      </c>
      <c r="GY664">
        <v>25876.5</v>
      </c>
      <c r="GZ664">
        <v>25784.5</v>
      </c>
      <c r="HA664">
        <v>29521.9</v>
      </c>
      <c r="HB664">
        <v>29407.5</v>
      </c>
      <c r="HC664">
        <v>34787.2</v>
      </c>
      <c r="HD664">
        <v>35220.5</v>
      </c>
      <c r="HE664">
        <v>41540.9</v>
      </c>
      <c r="HF664">
        <v>41784.3</v>
      </c>
      <c r="HG664">
        <v>1.91968</v>
      </c>
      <c r="HH664">
        <v>1.86397</v>
      </c>
      <c r="HI664">
        <v>0.0867136</v>
      </c>
      <c r="HJ664">
        <v>0</v>
      </c>
      <c r="HK664">
        <v>28.6007</v>
      </c>
      <c r="HL664">
        <v>999.9</v>
      </c>
      <c r="HM664">
        <v>50.7</v>
      </c>
      <c r="HN664">
        <v>31.7</v>
      </c>
      <c r="HO664">
        <v>26.3399</v>
      </c>
      <c r="HP664">
        <v>62.0256</v>
      </c>
      <c r="HQ664">
        <v>25.5088</v>
      </c>
      <c r="HR664">
        <v>1</v>
      </c>
      <c r="HS664">
        <v>0.120089</v>
      </c>
      <c r="HT664">
        <v>-0.584619</v>
      </c>
      <c r="HU664">
        <v>20.3377</v>
      </c>
      <c r="HV664">
        <v>5.21819</v>
      </c>
      <c r="HW664">
        <v>12.011</v>
      </c>
      <c r="HX664">
        <v>4.9894</v>
      </c>
      <c r="HY664">
        <v>3.28795</v>
      </c>
      <c r="HZ664">
        <v>9999</v>
      </c>
      <c r="IA664">
        <v>9999</v>
      </c>
      <c r="IB664">
        <v>9999</v>
      </c>
      <c r="IC664">
        <v>999.9</v>
      </c>
      <c r="ID664">
        <v>1.86763</v>
      </c>
      <c r="IE664">
        <v>1.86675</v>
      </c>
      <c r="IF664">
        <v>1.86608</v>
      </c>
      <c r="IG664">
        <v>1.866</v>
      </c>
      <c r="IH664">
        <v>1.86786</v>
      </c>
      <c r="II664">
        <v>1.87027</v>
      </c>
      <c r="IJ664">
        <v>1.86899</v>
      </c>
      <c r="IK664">
        <v>1.87045</v>
      </c>
      <c r="IL664">
        <v>0</v>
      </c>
      <c r="IM664">
        <v>0</v>
      </c>
      <c r="IN664">
        <v>0</v>
      </c>
      <c r="IO664">
        <v>0</v>
      </c>
      <c r="IP664" t="s">
        <v>443</v>
      </c>
      <c r="IQ664" t="s">
        <v>444</v>
      </c>
      <c r="IR664" t="s">
        <v>445</v>
      </c>
      <c r="IS664" t="s">
        <v>445</v>
      </c>
      <c r="IT664" t="s">
        <v>445</v>
      </c>
      <c r="IU664" t="s">
        <v>445</v>
      </c>
      <c r="IV664">
        <v>0</v>
      </c>
      <c r="IW664">
        <v>100</v>
      </c>
      <c r="IX664">
        <v>100</v>
      </c>
      <c r="IY664">
        <v>-0.14</v>
      </c>
      <c r="IZ664">
        <v>0.1594</v>
      </c>
      <c r="JA664">
        <v>0.1520806729546384</v>
      </c>
      <c r="JB664">
        <v>0.0003178419753343253</v>
      </c>
      <c r="JC664">
        <v>-6.012475575984678E-07</v>
      </c>
      <c r="JD664">
        <v>7.594320938325871E-11</v>
      </c>
      <c r="JE664">
        <v>-0.06537213769188976</v>
      </c>
      <c r="JF664">
        <v>-0.002779077146552394</v>
      </c>
      <c r="JG664">
        <v>0.0007843295920201409</v>
      </c>
      <c r="JH664">
        <v>-1.211717912536145E-05</v>
      </c>
      <c r="JI664">
        <v>4</v>
      </c>
      <c r="JJ664">
        <v>2338</v>
      </c>
      <c r="JK664">
        <v>1</v>
      </c>
      <c r="JL664">
        <v>27</v>
      </c>
      <c r="JM664">
        <v>190195.9</v>
      </c>
      <c r="JN664">
        <v>190196</v>
      </c>
      <c r="JO664">
        <v>2.40234</v>
      </c>
      <c r="JP664">
        <v>2.23877</v>
      </c>
      <c r="JQ664">
        <v>1.39771</v>
      </c>
      <c r="JR664">
        <v>2.34619</v>
      </c>
      <c r="JS664">
        <v>1.49536</v>
      </c>
      <c r="JT664">
        <v>2.7063</v>
      </c>
      <c r="JU664">
        <v>36.9556</v>
      </c>
      <c r="JV664">
        <v>24.07</v>
      </c>
      <c r="JW664">
        <v>18</v>
      </c>
      <c r="JX664">
        <v>491.53</v>
      </c>
      <c r="JY664">
        <v>446.329</v>
      </c>
      <c r="JZ664">
        <v>29.3494</v>
      </c>
      <c r="KA664">
        <v>29.2022</v>
      </c>
      <c r="KB664">
        <v>29.9999</v>
      </c>
      <c r="KC664">
        <v>29.088</v>
      </c>
      <c r="KD664">
        <v>29.0223</v>
      </c>
      <c r="KE664">
        <v>48.1656</v>
      </c>
      <c r="KF664">
        <v>25.5905</v>
      </c>
      <c r="KG664">
        <v>60.8627</v>
      </c>
      <c r="KH664">
        <v>29.3442</v>
      </c>
      <c r="KI664">
        <v>1209.25</v>
      </c>
      <c r="KJ664">
        <v>21.2519</v>
      </c>
      <c r="KK664">
        <v>100.894</v>
      </c>
      <c r="KL664">
        <v>100.472</v>
      </c>
    </row>
    <row r="665" spans="1:298">
      <c r="A665">
        <v>649</v>
      </c>
      <c r="B665">
        <v>1758659185</v>
      </c>
      <c r="C665">
        <v>17559</v>
      </c>
      <c r="D665" t="s">
        <v>1747</v>
      </c>
      <c r="E665" t="s">
        <v>1748</v>
      </c>
      <c r="F665">
        <v>5</v>
      </c>
      <c r="G665" t="s">
        <v>1412</v>
      </c>
      <c r="H665" t="s">
        <v>437</v>
      </c>
      <c r="I665" t="s">
        <v>438</v>
      </c>
      <c r="J665">
        <v>1758659177.214286</v>
      </c>
      <c r="K665">
        <f>(L665)/1000</f>
        <v>0</v>
      </c>
      <c r="L665">
        <f>IF(DQ665, AO665, AI665)</f>
        <v>0</v>
      </c>
      <c r="M665">
        <f>IF(DQ665, AJ665, AH665)</f>
        <v>0</v>
      </c>
      <c r="N665">
        <f>DS665 - IF(AV665&gt;1, M665*DM665*100.0/(AX665), 0)</f>
        <v>0</v>
      </c>
      <c r="O665">
        <f>((U665-K665/2)*N665-M665)/(U665+K665/2)</f>
        <v>0</v>
      </c>
      <c r="P665">
        <f>O665*(DZ665+EA665)/1000.0</f>
        <v>0</v>
      </c>
      <c r="Q665">
        <f>(DS665 - IF(AV665&gt;1, M665*DM665*100.0/(AX665), 0))*(DZ665+EA665)/1000.0</f>
        <v>0</v>
      </c>
      <c r="R665">
        <f>2.0/((1/T665-1/S665)+SIGN(T665)*SQRT((1/T665-1/S665)*(1/T665-1/S665) + 4*DN665/((DN665+1)*(DN665+1))*(2*1/T665*1/S665-1/S665*1/S665)))</f>
        <v>0</v>
      </c>
      <c r="S665">
        <f>IF(LEFT(DO665,1)&lt;&gt;"0",IF(LEFT(DO665,1)="1",3.0,DP665),$D$5+$E$5*(EG665*DZ665/($K$5*1000))+$F$5*(EG665*DZ665/($K$5*1000))*MAX(MIN(DM665,$J$5),$I$5)*MAX(MIN(DM665,$J$5),$I$5)+$G$5*MAX(MIN(DM665,$J$5),$I$5)*(EG665*DZ665/($K$5*1000))+$H$5*(EG665*DZ665/($K$5*1000))*(EG665*DZ665/($K$5*1000)))</f>
        <v>0</v>
      </c>
      <c r="T665">
        <f>K665*(1000-(1000*0.61365*exp(17.502*X665/(240.97+X665))/(DZ665+EA665)+DU665)/2)/(1000*0.61365*exp(17.502*X665/(240.97+X665))/(DZ665+EA665)-DU665)</f>
        <v>0</v>
      </c>
      <c r="U665">
        <f>1/((DN665+1)/(R665/1.6)+1/(S665/1.37)) + DN665/((DN665+1)/(R665/1.6) + DN665/(S665/1.37))</f>
        <v>0</v>
      </c>
      <c r="V665">
        <f>(DI665*DL665)</f>
        <v>0</v>
      </c>
      <c r="W665">
        <f>(EB665+(V665+2*0.95*5.67E-8*(((EB665+$B$7)+273)^4-(EB665+273)^4)-44100*K665)/(1.84*29.3*S665+8*0.95*5.67E-8*(EB665+273)^3))</f>
        <v>0</v>
      </c>
      <c r="X665">
        <f>($C$7*EC665+$D$7*ED665+$E$7*W665)</f>
        <v>0</v>
      </c>
      <c r="Y665">
        <f>0.61365*exp(17.502*X665/(240.97+X665))</f>
        <v>0</v>
      </c>
      <c r="Z665">
        <f>(AA665/AB665*100)</f>
        <v>0</v>
      </c>
      <c r="AA665">
        <f>DU665*(DZ665+EA665)/1000</f>
        <v>0</v>
      </c>
      <c r="AB665">
        <f>0.61365*exp(17.502*EB665/(240.97+EB665))</f>
        <v>0</v>
      </c>
      <c r="AC665">
        <f>(Y665-DU665*(DZ665+EA665)/1000)</f>
        <v>0</v>
      </c>
      <c r="AD665">
        <f>(-K665*44100)</f>
        <v>0</v>
      </c>
      <c r="AE665">
        <f>2*29.3*S665*0.92*(EB665-X665)</f>
        <v>0</v>
      </c>
      <c r="AF665">
        <f>2*0.95*5.67E-8*(((EB665+$B$7)+273)^4-(X665+273)^4)</f>
        <v>0</v>
      </c>
      <c r="AG665">
        <f>V665+AF665+AD665+AE665</f>
        <v>0</v>
      </c>
      <c r="AH665">
        <f>DY665*AV665*(DT665-DS665*(1000-AV665*DV665)/(1000-AV665*DU665))/(100*DM665)</f>
        <v>0</v>
      </c>
      <c r="AI665">
        <f>1000*DY665*AV665*(DU665-DV665)/(100*DM665*(1000-AV665*DU665))</f>
        <v>0</v>
      </c>
      <c r="AJ665">
        <f>(AK665 - AL665 - DZ665*1E3/(8.314*(EB665+273.15)) * AN665/DY665 * AM665) * DY665/(100*DM665) * (1000 - DV665)/1000</f>
        <v>0</v>
      </c>
      <c r="AK665">
        <v>1220.400348441104</v>
      </c>
      <c r="AL665">
        <v>1169.443333333333</v>
      </c>
      <c r="AM665">
        <v>3.443785239998246</v>
      </c>
      <c r="AN665">
        <v>64.96119101993769</v>
      </c>
      <c r="AO665">
        <f>(AQ665 - AP665 + DZ665*1E3/(8.314*(EB665+273.15)) * AS665/DY665 * AR665) * DY665/(100*DM665) * 1000/(1000 - AQ665)</f>
        <v>0</v>
      </c>
      <c r="AP665">
        <v>21.17903301881946</v>
      </c>
      <c r="AQ665">
        <v>24.68058363636363</v>
      </c>
      <c r="AR665">
        <v>2.193455894713715E-05</v>
      </c>
      <c r="AS665">
        <v>107.1200567102836</v>
      </c>
      <c r="AT665">
        <v>0</v>
      </c>
      <c r="AU665">
        <v>0</v>
      </c>
      <c r="AV665">
        <f>IF(AT665*$H$13&gt;=AX665,1.0,(AX665/(AX665-AT665*$H$13)))</f>
        <v>0</v>
      </c>
      <c r="AW665">
        <f>(AV665-1)*100</f>
        <v>0</v>
      </c>
      <c r="AX665">
        <f>MAX(0,($B$13+$C$13*EG665)/(1+$D$13*EG665)*DZ665/(EB665+273)*$E$13)</f>
        <v>0</v>
      </c>
      <c r="AY665" t="s">
        <v>439</v>
      </c>
      <c r="AZ665" t="s">
        <v>439</v>
      </c>
      <c r="BA665">
        <v>0</v>
      </c>
      <c r="BB665">
        <v>0</v>
      </c>
      <c r="BC665">
        <f>1-BA665/BB665</f>
        <v>0</v>
      </c>
      <c r="BD665">
        <v>0</v>
      </c>
      <c r="BE665" t="s">
        <v>439</v>
      </c>
      <c r="BF665" t="s">
        <v>439</v>
      </c>
      <c r="BG665">
        <v>0</v>
      </c>
      <c r="BH665">
        <v>0</v>
      </c>
      <c r="BI665">
        <f>1-BG665/BH665</f>
        <v>0</v>
      </c>
      <c r="BJ665">
        <v>0.5</v>
      </c>
      <c r="BK665">
        <f>DJ665</f>
        <v>0</v>
      </c>
      <c r="BL665">
        <f>M665</f>
        <v>0</v>
      </c>
      <c r="BM665">
        <f>BI665*BJ665*BK665</f>
        <v>0</v>
      </c>
      <c r="BN665">
        <f>(BL665-BD665)/BK665</f>
        <v>0</v>
      </c>
      <c r="BO665">
        <f>(BB665-BH665)/BH665</f>
        <v>0</v>
      </c>
      <c r="BP665">
        <f>BA665/(BC665+BA665/BH665)</f>
        <v>0</v>
      </c>
      <c r="BQ665" t="s">
        <v>439</v>
      </c>
      <c r="BR665">
        <v>0</v>
      </c>
      <c r="BS665">
        <f>IF(BR665&lt;&gt;0, BR665, BP665)</f>
        <v>0</v>
      </c>
      <c r="BT665">
        <f>1-BS665/BH665</f>
        <v>0</v>
      </c>
      <c r="BU665">
        <f>(BH665-BG665)/(BH665-BS665)</f>
        <v>0</v>
      </c>
      <c r="BV665">
        <f>(BB665-BH665)/(BB665-BS665)</f>
        <v>0</v>
      </c>
      <c r="BW665">
        <f>(BH665-BG665)/(BH665-BA665)</f>
        <v>0</v>
      </c>
      <c r="BX665">
        <f>(BB665-BH665)/(BB665-BA665)</f>
        <v>0</v>
      </c>
      <c r="BY665">
        <f>(BU665*BS665/BG665)</f>
        <v>0</v>
      </c>
      <c r="BZ665">
        <f>(1-BY665)</f>
        <v>0</v>
      </c>
      <c r="DI665">
        <f>$B$11*EH665+$C$11*EI665+$F$11*ET665*(1-EW665)</f>
        <v>0</v>
      </c>
      <c r="DJ665">
        <f>DI665*DK665</f>
        <v>0</v>
      </c>
      <c r="DK665">
        <f>($B$11*$D$9+$C$11*$D$9+$F$11*((FG665+EY665)/MAX(FG665+EY665+FH665, 0.1)*$I$9+FH665/MAX(FG665+EY665+FH665, 0.1)*$J$9))/($B$11+$C$11+$F$11)</f>
        <v>0</v>
      </c>
      <c r="DL665">
        <f>($B$11*$K$9+$C$11*$K$9+$F$11*((FG665+EY665)/MAX(FG665+EY665+FH665, 0.1)*$P$9+FH665/MAX(FG665+EY665+FH665, 0.1)*$Q$9))/($B$11+$C$11+$F$11)</f>
        <v>0</v>
      </c>
      <c r="DM665">
        <v>5.36</v>
      </c>
      <c r="DN665">
        <v>0.5</v>
      </c>
      <c r="DO665" t="s">
        <v>440</v>
      </c>
      <c r="DP665">
        <v>2</v>
      </c>
      <c r="DQ665" t="b">
        <v>1</v>
      </c>
      <c r="DR665">
        <v>1758659177.214286</v>
      </c>
      <c r="DS665">
        <v>1116.241785714286</v>
      </c>
      <c r="DT665">
        <v>1178.688214285714</v>
      </c>
      <c r="DU665">
        <v>24.67523214285714</v>
      </c>
      <c r="DV665">
        <v>21.11597857142857</v>
      </c>
      <c r="DW665">
        <v>1116.378571428571</v>
      </c>
      <c r="DX665">
        <v>24.51588571428571</v>
      </c>
      <c r="DY665">
        <v>499.9994285714287</v>
      </c>
      <c r="DZ665">
        <v>90.35945714285715</v>
      </c>
      <c r="EA665">
        <v>0.03079587857142857</v>
      </c>
      <c r="EB665">
        <v>30.94864285714286</v>
      </c>
      <c r="EC665">
        <v>30.01173928571429</v>
      </c>
      <c r="ED665">
        <v>999.9000000000002</v>
      </c>
      <c r="EE665">
        <v>0</v>
      </c>
      <c r="EF665">
        <v>0</v>
      </c>
      <c r="EG665">
        <v>10004.23428571428</v>
      </c>
      <c r="EH665">
        <v>0</v>
      </c>
      <c r="EI665">
        <v>11.6912</v>
      </c>
      <c r="EJ665">
        <v>-62.44644285714286</v>
      </c>
      <c r="EK665">
        <v>1144.482142857143</v>
      </c>
      <c r="EL665">
        <v>1204.115</v>
      </c>
      <c r="EM665">
        <v>3.559258571428571</v>
      </c>
      <c r="EN665">
        <v>1178.688214285714</v>
      </c>
      <c r="EO665">
        <v>21.11597857142857</v>
      </c>
      <c r="EP665">
        <v>2.229641071428571</v>
      </c>
      <c r="EQ665">
        <v>1.908028571428572</v>
      </c>
      <c r="ER665">
        <v>19.17689642857143</v>
      </c>
      <c r="ES665">
        <v>16.70103571428571</v>
      </c>
      <c r="ET665">
        <v>2000.01</v>
      </c>
      <c r="EU665">
        <v>0.9800013928571428</v>
      </c>
      <c r="EV665">
        <v>0.01999881785714286</v>
      </c>
      <c r="EW665">
        <v>0</v>
      </c>
      <c r="EX665">
        <v>881.0862857142859</v>
      </c>
      <c r="EY665">
        <v>5.00097</v>
      </c>
      <c r="EZ665">
        <v>17697.37857142857</v>
      </c>
      <c r="FA665">
        <v>16707.68214285715</v>
      </c>
      <c r="FB665">
        <v>41.43699999999999</v>
      </c>
      <c r="FC665">
        <v>41.75</v>
      </c>
      <c r="FD665">
        <v>41.36375</v>
      </c>
      <c r="FE665">
        <v>41.375</v>
      </c>
      <c r="FF665">
        <v>42.00442857142857</v>
      </c>
      <c r="FG665">
        <v>1955.11</v>
      </c>
      <c r="FH665">
        <v>39.9</v>
      </c>
      <c r="FI665">
        <v>0</v>
      </c>
      <c r="FJ665">
        <v>1758659186.4</v>
      </c>
      <c r="FK665">
        <v>0</v>
      </c>
      <c r="FL665">
        <v>881.0558461538463</v>
      </c>
      <c r="FM665">
        <v>-2.770666673655042</v>
      </c>
      <c r="FN665">
        <v>-69.83589757445161</v>
      </c>
      <c r="FO665">
        <v>17696.89615384616</v>
      </c>
      <c r="FP665">
        <v>15</v>
      </c>
      <c r="FQ665">
        <v>0</v>
      </c>
      <c r="FR665" t="s">
        <v>441</v>
      </c>
      <c r="FS665">
        <v>1747247426.5</v>
      </c>
      <c r="FT665">
        <v>1747247420.5</v>
      </c>
      <c r="FU665">
        <v>0</v>
      </c>
      <c r="FV665">
        <v>1.027</v>
      </c>
      <c r="FW665">
        <v>0.031</v>
      </c>
      <c r="FX665">
        <v>0.02</v>
      </c>
      <c r="FY665">
        <v>0.05</v>
      </c>
      <c r="FZ665">
        <v>420</v>
      </c>
      <c r="GA665">
        <v>16</v>
      </c>
      <c r="GB665">
        <v>0.01</v>
      </c>
      <c r="GC665">
        <v>0.1</v>
      </c>
      <c r="GD665">
        <v>-62.39468780487805</v>
      </c>
      <c r="GE665">
        <v>-1.036693379791107</v>
      </c>
      <c r="GF665">
        <v>0.1144935362860236</v>
      </c>
      <c r="GG665">
        <v>0</v>
      </c>
      <c r="GH665">
        <v>881.2572647058823</v>
      </c>
      <c r="GI665">
        <v>-2.799801380551874</v>
      </c>
      <c r="GJ665">
        <v>0.3238216020138188</v>
      </c>
      <c r="GK665">
        <v>-1</v>
      </c>
      <c r="GL665">
        <v>3.592064634146341</v>
      </c>
      <c r="GM665">
        <v>-0.6440088501742148</v>
      </c>
      <c r="GN665">
        <v>0.06444256823308568</v>
      </c>
      <c r="GO665">
        <v>0</v>
      </c>
      <c r="GP665">
        <v>0</v>
      </c>
      <c r="GQ665">
        <v>2</v>
      </c>
      <c r="GR665" t="s">
        <v>482</v>
      </c>
      <c r="GS665">
        <v>3.13575</v>
      </c>
      <c r="GT665">
        <v>2.69121</v>
      </c>
      <c r="GU665">
        <v>0.186793</v>
      </c>
      <c r="GV665">
        <v>0.191293</v>
      </c>
      <c r="GW665">
        <v>0.108121</v>
      </c>
      <c r="GX665">
        <v>0.09601850000000001</v>
      </c>
      <c r="GY665">
        <v>25821.4</v>
      </c>
      <c r="GZ665">
        <v>25731</v>
      </c>
      <c r="HA665">
        <v>29522.2</v>
      </c>
      <c r="HB665">
        <v>29407.6</v>
      </c>
      <c r="HC665">
        <v>34786.8</v>
      </c>
      <c r="HD665">
        <v>35218.1</v>
      </c>
      <c r="HE665">
        <v>41541.4</v>
      </c>
      <c r="HF665">
        <v>41784.4</v>
      </c>
      <c r="HG665">
        <v>1.91952</v>
      </c>
      <c r="HH665">
        <v>1.8645</v>
      </c>
      <c r="HI665">
        <v>0.0866503</v>
      </c>
      <c r="HJ665">
        <v>0</v>
      </c>
      <c r="HK665">
        <v>28.5977</v>
      </c>
      <c r="HL665">
        <v>999.9</v>
      </c>
      <c r="HM665">
        <v>50.7</v>
      </c>
      <c r="HN665">
        <v>31.7</v>
      </c>
      <c r="HO665">
        <v>26.3377</v>
      </c>
      <c r="HP665">
        <v>62.0356</v>
      </c>
      <c r="HQ665">
        <v>25.6971</v>
      </c>
      <c r="HR665">
        <v>1</v>
      </c>
      <c r="HS665">
        <v>0.119845</v>
      </c>
      <c r="HT665">
        <v>-0.579292</v>
      </c>
      <c r="HU665">
        <v>20.3375</v>
      </c>
      <c r="HV665">
        <v>5.21804</v>
      </c>
      <c r="HW665">
        <v>12.0126</v>
      </c>
      <c r="HX665">
        <v>4.98945</v>
      </c>
      <c r="HY665">
        <v>3.2878</v>
      </c>
      <c r="HZ665">
        <v>9999</v>
      </c>
      <c r="IA665">
        <v>9999</v>
      </c>
      <c r="IB665">
        <v>9999</v>
      </c>
      <c r="IC665">
        <v>999.9</v>
      </c>
      <c r="ID665">
        <v>1.86766</v>
      </c>
      <c r="IE665">
        <v>1.86676</v>
      </c>
      <c r="IF665">
        <v>1.86609</v>
      </c>
      <c r="IG665">
        <v>1.866</v>
      </c>
      <c r="IH665">
        <v>1.86785</v>
      </c>
      <c r="II665">
        <v>1.87027</v>
      </c>
      <c r="IJ665">
        <v>1.86899</v>
      </c>
      <c r="IK665">
        <v>1.87044</v>
      </c>
      <c r="IL665">
        <v>0</v>
      </c>
      <c r="IM665">
        <v>0</v>
      </c>
      <c r="IN665">
        <v>0</v>
      </c>
      <c r="IO665">
        <v>0</v>
      </c>
      <c r="IP665" t="s">
        <v>443</v>
      </c>
      <c r="IQ665" t="s">
        <v>444</v>
      </c>
      <c r="IR665" t="s">
        <v>445</v>
      </c>
      <c r="IS665" t="s">
        <v>445</v>
      </c>
      <c r="IT665" t="s">
        <v>445</v>
      </c>
      <c r="IU665" t="s">
        <v>445</v>
      </c>
      <c r="IV665">
        <v>0</v>
      </c>
      <c r="IW665">
        <v>100</v>
      </c>
      <c r="IX665">
        <v>100</v>
      </c>
      <c r="IY665">
        <v>-0.16</v>
      </c>
      <c r="IZ665">
        <v>0.1594</v>
      </c>
      <c r="JA665">
        <v>0.1520806729546384</v>
      </c>
      <c r="JB665">
        <v>0.0003178419753343253</v>
      </c>
      <c r="JC665">
        <v>-6.012475575984678E-07</v>
      </c>
      <c r="JD665">
        <v>7.594320938325871E-11</v>
      </c>
      <c r="JE665">
        <v>-0.06537213769188976</v>
      </c>
      <c r="JF665">
        <v>-0.002779077146552394</v>
      </c>
      <c r="JG665">
        <v>0.0007843295920201409</v>
      </c>
      <c r="JH665">
        <v>-1.211717912536145E-05</v>
      </c>
      <c r="JI665">
        <v>4</v>
      </c>
      <c r="JJ665">
        <v>2338</v>
      </c>
      <c r="JK665">
        <v>1</v>
      </c>
      <c r="JL665">
        <v>27</v>
      </c>
      <c r="JM665">
        <v>190196</v>
      </c>
      <c r="JN665">
        <v>190196.1</v>
      </c>
      <c r="JO665">
        <v>2.43042</v>
      </c>
      <c r="JP665">
        <v>2.25098</v>
      </c>
      <c r="JQ665">
        <v>1.39648</v>
      </c>
      <c r="JR665">
        <v>2.34985</v>
      </c>
      <c r="JS665">
        <v>1.49536</v>
      </c>
      <c r="JT665">
        <v>2.54517</v>
      </c>
      <c r="JU665">
        <v>36.9556</v>
      </c>
      <c r="JV665">
        <v>24.0612</v>
      </c>
      <c r="JW665">
        <v>18</v>
      </c>
      <c r="JX665">
        <v>491.405</v>
      </c>
      <c r="JY665">
        <v>446.627</v>
      </c>
      <c r="JZ665">
        <v>29.3404</v>
      </c>
      <c r="KA665">
        <v>29.199</v>
      </c>
      <c r="KB665">
        <v>29.9998</v>
      </c>
      <c r="KC665">
        <v>29.0842</v>
      </c>
      <c r="KD665">
        <v>29.0186</v>
      </c>
      <c r="KE665">
        <v>48.6772</v>
      </c>
      <c r="KF665">
        <v>25.3019</v>
      </c>
      <c r="KG665">
        <v>60.8627</v>
      </c>
      <c r="KH665">
        <v>29.3303</v>
      </c>
      <c r="KI665">
        <v>1222.62</v>
      </c>
      <c r="KJ665">
        <v>21.3025</v>
      </c>
      <c r="KK665">
        <v>100.895</v>
      </c>
      <c r="KL665">
        <v>100.473</v>
      </c>
    </row>
    <row r="666" spans="1:298">
      <c r="A666">
        <v>650</v>
      </c>
      <c r="B666">
        <v>1758659190</v>
      </c>
      <c r="C666">
        <v>17564</v>
      </c>
      <c r="D666" t="s">
        <v>1749</v>
      </c>
      <c r="E666" t="s">
        <v>1750</v>
      </c>
      <c r="F666">
        <v>5</v>
      </c>
      <c r="G666" t="s">
        <v>1412</v>
      </c>
      <c r="H666" t="s">
        <v>437</v>
      </c>
      <c r="I666" t="s">
        <v>438</v>
      </c>
      <c r="J666">
        <v>1758659182.5</v>
      </c>
      <c r="K666">
        <f>(L666)/1000</f>
        <v>0</v>
      </c>
      <c r="L666">
        <f>IF(DQ666, AO666, AI666)</f>
        <v>0</v>
      </c>
      <c r="M666">
        <f>IF(DQ666, AJ666, AH666)</f>
        <v>0</v>
      </c>
      <c r="N666">
        <f>DS666 - IF(AV666&gt;1, M666*DM666*100.0/(AX666), 0)</f>
        <v>0</v>
      </c>
      <c r="O666">
        <f>((U666-K666/2)*N666-M666)/(U666+K666/2)</f>
        <v>0</v>
      </c>
      <c r="P666">
        <f>O666*(DZ666+EA666)/1000.0</f>
        <v>0</v>
      </c>
      <c r="Q666">
        <f>(DS666 - IF(AV666&gt;1, M666*DM666*100.0/(AX666), 0))*(DZ666+EA666)/1000.0</f>
        <v>0</v>
      </c>
      <c r="R666">
        <f>2.0/((1/T666-1/S666)+SIGN(T666)*SQRT((1/T666-1/S666)*(1/T666-1/S666) + 4*DN666/((DN666+1)*(DN666+1))*(2*1/T666*1/S666-1/S666*1/S666)))</f>
        <v>0</v>
      </c>
      <c r="S666">
        <f>IF(LEFT(DO666,1)&lt;&gt;"0",IF(LEFT(DO666,1)="1",3.0,DP666),$D$5+$E$5*(EG666*DZ666/($K$5*1000))+$F$5*(EG666*DZ666/($K$5*1000))*MAX(MIN(DM666,$J$5),$I$5)*MAX(MIN(DM666,$J$5),$I$5)+$G$5*MAX(MIN(DM666,$J$5),$I$5)*(EG666*DZ666/($K$5*1000))+$H$5*(EG666*DZ666/($K$5*1000))*(EG666*DZ666/($K$5*1000)))</f>
        <v>0</v>
      </c>
      <c r="T666">
        <f>K666*(1000-(1000*0.61365*exp(17.502*X666/(240.97+X666))/(DZ666+EA666)+DU666)/2)/(1000*0.61365*exp(17.502*X666/(240.97+X666))/(DZ666+EA666)-DU666)</f>
        <v>0</v>
      </c>
      <c r="U666">
        <f>1/((DN666+1)/(R666/1.6)+1/(S666/1.37)) + DN666/((DN666+1)/(R666/1.6) + DN666/(S666/1.37))</f>
        <v>0</v>
      </c>
      <c r="V666">
        <f>(DI666*DL666)</f>
        <v>0</v>
      </c>
      <c r="W666">
        <f>(EB666+(V666+2*0.95*5.67E-8*(((EB666+$B$7)+273)^4-(EB666+273)^4)-44100*K666)/(1.84*29.3*S666+8*0.95*5.67E-8*(EB666+273)^3))</f>
        <v>0</v>
      </c>
      <c r="X666">
        <f>($C$7*EC666+$D$7*ED666+$E$7*W666)</f>
        <v>0</v>
      </c>
      <c r="Y666">
        <f>0.61365*exp(17.502*X666/(240.97+X666))</f>
        <v>0</v>
      </c>
      <c r="Z666">
        <f>(AA666/AB666*100)</f>
        <v>0</v>
      </c>
      <c r="AA666">
        <f>DU666*(DZ666+EA666)/1000</f>
        <v>0</v>
      </c>
      <c r="AB666">
        <f>0.61365*exp(17.502*EB666/(240.97+EB666))</f>
        <v>0</v>
      </c>
      <c r="AC666">
        <f>(Y666-DU666*(DZ666+EA666)/1000)</f>
        <v>0</v>
      </c>
      <c r="AD666">
        <f>(-K666*44100)</f>
        <v>0</v>
      </c>
      <c r="AE666">
        <f>2*29.3*S666*0.92*(EB666-X666)</f>
        <v>0</v>
      </c>
      <c r="AF666">
        <f>2*0.95*5.67E-8*(((EB666+$B$7)+273)^4-(X666+273)^4)</f>
        <v>0</v>
      </c>
      <c r="AG666">
        <f>V666+AF666+AD666+AE666</f>
        <v>0</v>
      </c>
      <c r="AH666">
        <f>DY666*AV666*(DT666-DS666*(1000-AV666*DV666)/(1000-AV666*DU666))/(100*DM666)</f>
        <v>0</v>
      </c>
      <c r="AI666">
        <f>1000*DY666*AV666*(DU666-DV666)/(100*DM666*(1000-AV666*DU666))</f>
        <v>0</v>
      </c>
      <c r="AJ666">
        <f>(AK666 - AL666 - DZ666*1E3/(8.314*(EB666+273.15)) * AN666/DY666 * AM666) * DY666/(100*DM666) * (1000 - DV666)/1000</f>
        <v>0</v>
      </c>
      <c r="AK666">
        <v>1237.36307624536</v>
      </c>
      <c r="AL666">
        <v>1186.463393939394</v>
      </c>
      <c r="AM666">
        <v>3.396799723182634</v>
      </c>
      <c r="AN666">
        <v>64.96119101993769</v>
      </c>
      <c r="AO666">
        <f>(AQ666 - AP666 + DZ666*1E3/(8.314*(EB666+273.15)) * AS666/DY666 * AR666) * DY666/(100*DM666) * 1000/(1000 - AQ666)</f>
        <v>0</v>
      </c>
      <c r="AP666">
        <v>21.21526094691551</v>
      </c>
      <c r="AQ666">
        <v>24.6739</v>
      </c>
      <c r="AR666">
        <v>-3.64507517921391E-05</v>
      </c>
      <c r="AS666">
        <v>107.1200567102836</v>
      </c>
      <c r="AT666">
        <v>0</v>
      </c>
      <c r="AU666">
        <v>0</v>
      </c>
      <c r="AV666">
        <f>IF(AT666*$H$13&gt;=AX666,1.0,(AX666/(AX666-AT666*$H$13)))</f>
        <v>0</v>
      </c>
      <c r="AW666">
        <f>(AV666-1)*100</f>
        <v>0</v>
      </c>
      <c r="AX666">
        <f>MAX(0,($B$13+$C$13*EG666)/(1+$D$13*EG666)*DZ666/(EB666+273)*$E$13)</f>
        <v>0</v>
      </c>
      <c r="AY666" t="s">
        <v>439</v>
      </c>
      <c r="AZ666" t="s">
        <v>439</v>
      </c>
      <c r="BA666">
        <v>0</v>
      </c>
      <c r="BB666">
        <v>0</v>
      </c>
      <c r="BC666">
        <f>1-BA666/BB666</f>
        <v>0</v>
      </c>
      <c r="BD666">
        <v>0</v>
      </c>
      <c r="BE666" t="s">
        <v>439</v>
      </c>
      <c r="BF666" t="s">
        <v>439</v>
      </c>
      <c r="BG666">
        <v>0</v>
      </c>
      <c r="BH666">
        <v>0</v>
      </c>
      <c r="BI666">
        <f>1-BG666/BH666</f>
        <v>0</v>
      </c>
      <c r="BJ666">
        <v>0.5</v>
      </c>
      <c r="BK666">
        <f>DJ666</f>
        <v>0</v>
      </c>
      <c r="BL666">
        <f>M666</f>
        <v>0</v>
      </c>
      <c r="BM666">
        <f>BI666*BJ666*BK666</f>
        <v>0</v>
      </c>
      <c r="BN666">
        <f>(BL666-BD666)/BK666</f>
        <v>0</v>
      </c>
      <c r="BO666">
        <f>(BB666-BH666)/BH666</f>
        <v>0</v>
      </c>
      <c r="BP666">
        <f>BA666/(BC666+BA666/BH666)</f>
        <v>0</v>
      </c>
      <c r="BQ666" t="s">
        <v>439</v>
      </c>
      <c r="BR666">
        <v>0</v>
      </c>
      <c r="BS666">
        <f>IF(BR666&lt;&gt;0, BR666, BP666)</f>
        <v>0</v>
      </c>
      <c r="BT666">
        <f>1-BS666/BH666</f>
        <v>0</v>
      </c>
      <c r="BU666">
        <f>(BH666-BG666)/(BH666-BS666)</f>
        <v>0</v>
      </c>
      <c r="BV666">
        <f>(BB666-BH666)/(BB666-BS666)</f>
        <v>0</v>
      </c>
      <c r="BW666">
        <f>(BH666-BG666)/(BH666-BA666)</f>
        <v>0</v>
      </c>
      <c r="BX666">
        <f>(BB666-BH666)/(BB666-BA666)</f>
        <v>0</v>
      </c>
      <c r="BY666">
        <f>(BU666*BS666/BG666)</f>
        <v>0</v>
      </c>
      <c r="BZ666">
        <f>(1-BY666)</f>
        <v>0</v>
      </c>
      <c r="DI666">
        <f>$B$11*EH666+$C$11*EI666+$F$11*ET666*(1-EW666)</f>
        <v>0</v>
      </c>
      <c r="DJ666">
        <f>DI666*DK666</f>
        <v>0</v>
      </c>
      <c r="DK666">
        <f>($B$11*$D$9+$C$11*$D$9+$F$11*((FG666+EY666)/MAX(FG666+EY666+FH666, 0.1)*$I$9+FH666/MAX(FG666+EY666+FH666, 0.1)*$J$9))/($B$11+$C$11+$F$11)</f>
        <v>0</v>
      </c>
      <c r="DL666">
        <f>($B$11*$K$9+$C$11*$K$9+$F$11*((FG666+EY666)/MAX(FG666+EY666+FH666, 0.1)*$P$9+FH666/MAX(FG666+EY666+FH666, 0.1)*$Q$9))/($B$11+$C$11+$F$11)</f>
        <v>0</v>
      </c>
      <c r="DM666">
        <v>5.36</v>
      </c>
      <c r="DN666">
        <v>0.5</v>
      </c>
      <c r="DO666" t="s">
        <v>440</v>
      </c>
      <c r="DP666">
        <v>2</v>
      </c>
      <c r="DQ666" t="b">
        <v>1</v>
      </c>
      <c r="DR666">
        <v>1758659182.5</v>
      </c>
      <c r="DS666">
        <v>1133.861481481482</v>
      </c>
      <c r="DT666">
        <v>1196.340740740741</v>
      </c>
      <c r="DU666">
        <v>24.67625555555556</v>
      </c>
      <c r="DV666">
        <v>21.1697925925926</v>
      </c>
      <c r="DW666">
        <v>1134.011481481481</v>
      </c>
      <c r="DX666">
        <v>24.51688148148148</v>
      </c>
      <c r="DY666">
        <v>500.0119629629629</v>
      </c>
      <c r="DZ666">
        <v>90.35954814814814</v>
      </c>
      <c r="EA666">
        <v>0.03077487407407408</v>
      </c>
      <c r="EB666">
        <v>30.94297777777778</v>
      </c>
      <c r="EC666">
        <v>30.00948148148148</v>
      </c>
      <c r="ED666">
        <v>999.9000000000001</v>
      </c>
      <c r="EE666">
        <v>0</v>
      </c>
      <c r="EF666">
        <v>0</v>
      </c>
      <c r="EG666">
        <v>9998.418888888889</v>
      </c>
      <c r="EH666">
        <v>0</v>
      </c>
      <c r="EI666">
        <v>11.6912</v>
      </c>
      <c r="EJ666">
        <v>-62.47941111111111</v>
      </c>
      <c r="EK666">
        <v>1162.548888888889</v>
      </c>
      <c r="EL666">
        <v>1222.215185185185</v>
      </c>
      <c r="EM666">
        <v>3.506468148148148</v>
      </c>
      <c r="EN666">
        <v>1196.340740740741</v>
      </c>
      <c r="EO666">
        <v>21.1697925925926</v>
      </c>
      <c r="EP666">
        <v>2.229735185185185</v>
      </c>
      <c r="EQ666">
        <v>1.912892222222222</v>
      </c>
      <c r="ER666">
        <v>19.17757407407407</v>
      </c>
      <c r="ES666">
        <v>16.74112962962963</v>
      </c>
      <c r="ET666">
        <v>2000.017777777778</v>
      </c>
      <c r="EU666">
        <v>0.9800015555555555</v>
      </c>
      <c r="EV666">
        <v>0.01999865555555556</v>
      </c>
      <c r="EW666">
        <v>0</v>
      </c>
      <c r="EX666">
        <v>880.7625925925926</v>
      </c>
      <c r="EY666">
        <v>5.00097</v>
      </c>
      <c r="EZ666">
        <v>17690.65925925926</v>
      </c>
      <c r="FA666">
        <v>16707.73333333333</v>
      </c>
      <c r="FB666">
        <v>41.43699999999999</v>
      </c>
      <c r="FC666">
        <v>41.75</v>
      </c>
      <c r="FD666">
        <v>41.34933333333333</v>
      </c>
      <c r="FE666">
        <v>41.375</v>
      </c>
      <c r="FF666">
        <v>42.00459259259259</v>
      </c>
      <c r="FG666">
        <v>1955.117777777778</v>
      </c>
      <c r="FH666">
        <v>39.9</v>
      </c>
      <c r="FI666">
        <v>0</v>
      </c>
      <c r="FJ666">
        <v>1758659191.2</v>
      </c>
      <c r="FK666">
        <v>0</v>
      </c>
      <c r="FL666">
        <v>880.766576923077</v>
      </c>
      <c r="FM666">
        <v>-4.078803430214013</v>
      </c>
      <c r="FN666">
        <v>-85.44957288302703</v>
      </c>
      <c r="FO666">
        <v>17690.6</v>
      </c>
      <c r="FP666">
        <v>15</v>
      </c>
      <c r="FQ666">
        <v>0</v>
      </c>
      <c r="FR666" t="s">
        <v>441</v>
      </c>
      <c r="FS666">
        <v>1747247426.5</v>
      </c>
      <c r="FT666">
        <v>1747247420.5</v>
      </c>
      <c r="FU666">
        <v>0</v>
      </c>
      <c r="FV666">
        <v>1.027</v>
      </c>
      <c r="FW666">
        <v>0.031</v>
      </c>
      <c r="FX666">
        <v>0.02</v>
      </c>
      <c r="FY666">
        <v>0.05</v>
      </c>
      <c r="FZ666">
        <v>420</v>
      </c>
      <c r="GA666">
        <v>16</v>
      </c>
      <c r="GB666">
        <v>0.01</v>
      </c>
      <c r="GC666">
        <v>0.1</v>
      </c>
      <c r="GD666">
        <v>-62.45312750000001</v>
      </c>
      <c r="GE666">
        <v>-0.5930780487804351</v>
      </c>
      <c r="GF666">
        <v>0.09189739111503678</v>
      </c>
      <c r="GG666">
        <v>0</v>
      </c>
      <c r="GH666">
        <v>880.9390588235294</v>
      </c>
      <c r="GI666">
        <v>-3.610267384742475</v>
      </c>
      <c r="GJ666">
        <v>0.4122992161023647</v>
      </c>
      <c r="GK666">
        <v>-1</v>
      </c>
      <c r="GL666">
        <v>3.53613225</v>
      </c>
      <c r="GM666">
        <v>-0.6027355722326443</v>
      </c>
      <c r="GN666">
        <v>0.059227573075701</v>
      </c>
      <c r="GO666">
        <v>0</v>
      </c>
      <c r="GP666">
        <v>0</v>
      </c>
      <c r="GQ666">
        <v>2</v>
      </c>
      <c r="GR666" t="s">
        <v>482</v>
      </c>
      <c r="GS666">
        <v>3.13588</v>
      </c>
      <c r="GT666">
        <v>2.69114</v>
      </c>
      <c r="GU666">
        <v>0.188506</v>
      </c>
      <c r="GV666">
        <v>0.192949</v>
      </c>
      <c r="GW666">
        <v>0.108101</v>
      </c>
      <c r="GX666">
        <v>0.09618409999999999</v>
      </c>
      <c r="GY666">
        <v>25767.4</v>
      </c>
      <c r="GZ666">
        <v>25678.2</v>
      </c>
      <c r="HA666">
        <v>29522.7</v>
      </c>
      <c r="HB666">
        <v>29407.5</v>
      </c>
      <c r="HC666">
        <v>34788.3</v>
      </c>
      <c r="HD666">
        <v>35211.5</v>
      </c>
      <c r="HE666">
        <v>41542.3</v>
      </c>
      <c r="HF666">
        <v>41784.3</v>
      </c>
      <c r="HG666">
        <v>1.91998</v>
      </c>
      <c r="HH666">
        <v>1.8645</v>
      </c>
      <c r="HI666">
        <v>0.0862926</v>
      </c>
      <c r="HJ666">
        <v>0</v>
      </c>
      <c r="HK666">
        <v>28.5934</v>
      </c>
      <c r="HL666">
        <v>999.9</v>
      </c>
      <c r="HM666">
        <v>50.7</v>
      </c>
      <c r="HN666">
        <v>31.7</v>
      </c>
      <c r="HO666">
        <v>26.3398</v>
      </c>
      <c r="HP666">
        <v>62.1056</v>
      </c>
      <c r="HQ666">
        <v>25.641</v>
      </c>
      <c r="HR666">
        <v>1</v>
      </c>
      <c r="HS666">
        <v>0.11951</v>
      </c>
      <c r="HT666">
        <v>-0.574327</v>
      </c>
      <c r="HU666">
        <v>20.3375</v>
      </c>
      <c r="HV666">
        <v>5.21804</v>
      </c>
      <c r="HW666">
        <v>12.0122</v>
      </c>
      <c r="HX666">
        <v>4.98935</v>
      </c>
      <c r="HY666">
        <v>3.28783</v>
      </c>
      <c r="HZ666">
        <v>9999</v>
      </c>
      <c r="IA666">
        <v>9999</v>
      </c>
      <c r="IB666">
        <v>9999</v>
      </c>
      <c r="IC666">
        <v>999.9</v>
      </c>
      <c r="ID666">
        <v>1.86764</v>
      </c>
      <c r="IE666">
        <v>1.86676</v>
      </c>
      <c r="IF666">
        <v>1.86611</v>
      </c>
      <c r="IG666">
        <v>1.866</v>
      </c>
      <c r="IH666">
        <v>1.86784</v>
      </c>
      <c r="II666">
        <v>1.87027</v>
      </c>
      <c r="IJ666">
        <v>1.86898</v>
      </c>
      <c r="IK666">
        <v>1.87044</v>
      </c>
      <c r="IL666">
        <v>0</v>
      </c>
      <c r="IM666">
        <v>0</v>
      </c>
      <c r="IN666">
        <v>0</v>
      </c>
      <c r="IO666">
        <v>0</v>
      </c>
      <c r="IP666" t="s">
        <v>443</v>
      </c>
      <c r="IQ666" t="s">
        <v>444</v>
      </c>
      <c r="IR666" t="s">
        <v>445</v>
      </c>
      <c r="IS666" t="s">
        <v>445</v>
      </c>
      <c r="IT666" t="s">
        <v>445</v>
      </c>
      <c r="IU666" t="s">
        <v>445</v>
      </c>
      <c r="IV666">
        <v>0</v>
      </c>
      <c r="IW666">
        <v>100</v>
      </c>
      <c r="IX666">
        <v>100</v>
      </c>
      <c r="IY666">
        <v>-0.17</v>
      </c>
      <c r="IZ666">
        <v>0.1594</v>
      </c>
      <c r="JA666">
        <v>0.1520806729546384</v>
      </c>
      <c r="JB666">
        <v>0.0003178419753343253</v>
      </c>
      <c r="JC666">
        <v>-6.012475575984678E-07</v>
      </c>
      <c r="JD666">
        <v>7.594320938325871E-11</v>
      </c>
      <c r="JE666">
        <v>-0.06537213769188976</v>
      </c>
      <c r="JF666">
        <v>-0.002779077146552394</v>
      </c>
      <c r="JG666">
        <v>0.0007843295920201409</v>
      </c>
      <c r="JH666">
        <v>-1.211717912536145E-05</v>
      </c>
      <c r="JI666">
        <v>4</v>
      </c>
      <c r="JJ666">
        <v>2338</v>
      </c>
      <c r="JK666">
        <v>1</v>
      </c>
      <c r="JL666">
        <v>27</v>
      </c>
      <c r="JM666">
        <v>190196.1</v>
      </c>
      <c r="JN666">
        <v>190196.2</v>
      </c>
      <c r="JO666">
        <v>2.45605</v>
      </c>
      <c r="JP666">
        <v>2.24854</v>
      </c>
      <c r="JQ666">
        <v>1.39771</v>
      </c>
      <c r="JR666">
        <v>2.34741</v>
      </c>
      <c r="JS666">
        <v>1.49536</v>
      </c>
      <c r="JT666">
        <v>2.54395</v>
      </c>
      <c r="JU666">
        <v>36.9556</v>
      </c>
      <c r="JV666">
        <v>24.0525</v>
      </c>
      <c r="JW666">
        <v>18</v>
      </c>
      <c r="JX666">
        <v>491.666</v>
      </c>
      <c r="JY666">
        <v>446.604</v>
      </c>
      <c r="JZ666">
        <v>29.3282</v>
      </c>
      <c r="KA666">
        <v>29.1959</v>
      </c>
      <c r="KB666">
        <v>29.9999</v>
      </c>
      <c r="KC666">
        <v>29.0811</v>
      </c>
      <c r="KD666">
        <v>29.0156</v>
      </c>
      <c r="KE666">
        <v>49.2501</v>
      </c>
      <c r="KF666">
        <v>25.0136</v>
      </c>
      <c r="KG666">
        <v>60.8627</v>
      </c>
      <c r="KH666">
        <v>29.3247</v>
      </c>
      <c r="KI666">
        <v>1242.66</v>
      </c>
      <c r="KJ666">
        <v>21.3584</v>
      </c>
      <c r="KK666">
        <v>100.897</v>
      </c>
      <c r="KL666">
        <v>100.473</v>
      </c>
    </row>
    <row r="667" spans="1:298">
      <c r="A667">
        <v>651</v>
      </c>
      <c r="B667">
        <v>1758659195</v>
      </c>
      <c r="C667">
        <v>17569</v>
      </c>
      <c r="D667" t="s">
        <v>1751</v>
      </c>
      <c r="E667" t="s">
        <v>1752</v>
      </c>
      <c r="F667">
        <v>5</v>
      </c>
      <c r="G667" t="s">
        <v>1412</v>
      </c>
      <c r="H667" t="s">
        <v>437</v>
      </c>
      <c r="I667" t="s">
        <v>438</v>
      </c>
      <c r="J667">
        <v>1758659187.214286</v>
      </c>
      <c r="K667">
        <f>(L667)/1000</f>
        <v>0</v>
      </c>
      <c r="L667">
        <f>IF(DQ667, AO667, AI667)</f>
        <v>0</v>
      </c>
      <c r="M667">
        <f>IF(DQ667, AJ667, AH667)</f>
        <v>0</v>
      </c>
      <c r="N667">
        <f>DS667 - IF(AV667&gt;1, M667*DM667*100.0/(AX667), 0)</f>
        <v>0</v>
      </c>
      <c r="O667">
        <f>((U667-K667/2)*N667-M667)/(U667+K667/2)</f>
        <v>0</v>
      </c>
      <c r="P667">
        <f>O667*(DZ667+EA667)/1000.0</f>
        <v>0</v>
      </c>
      <c r="Q667">
        <f>(DS667 - IF(AV667&gt;1, M667*DM667*100.0/(AX667), 0))*(DZ667+EA667)/1000.0</f>
        <v>0</v>
      </c>
      <c r="R667">
        <f>2.0/((1/T667-1/S667)+SIGN(T667)*SQRT((1/T667-1/S667)*(1/T667-1/S667) + 4*DN667/((DN667+1)*(DN667+1))*(2*1/T667*1/S667-1/S667*1/S667)))</f>
        <v>0</v>
      </c>
      <c r="S667">
        <f>IF(LEFT(DO667,1)&lt;&gt;"0",IF(LEFT(DO667,1)="1",3.0,DP667),$D$5+$E$5*(EG667*DZ667/($K$5*1000))+$F$5*(EG667*DZ667/($K$5*1000))*MAX(MIN(DM667,$J$5),$I$5)*MAX(MIN(DM667,$J$5),$I$5)+$G$5*MAX(MIN(DM667,$J$5),$I$5)*(EG667*DZ667/($K$5*1000))+$H$5*(EG667*DZ667/($K$5*1000))*(EG667*DZ667/($K$5*1000)))</f>
        <v>0</v>
      </c>
      <c r="T667">
        <f>K667*(1000-(1000*0.61365*exp(17.502*X667/(240.97+X667))/(DZ667+EA667)+DU667)/2)/(1000*0.61365*exp(17.502*X667/(240.97+X667))/(DZ667+EA667)-DU667)</f>
        <v>0</v>
      </c>
      <c r="U667">
        <f>1/((DN667+1)/(R667/1.6)+1/(S667/1.37)) + DN667/((DN667+1)/(R667/1.6) + DN667/(S667/1.37))</f>
        <v>0</v>
      </c>
      <c r="V667">
        <f>(DI667*DL667)</f>
        <v>0</v>
      </c>
      <c r="W667">
        <f>(EB667+(V667+2*0.95*5.67E-8*(((EB667+$B$7)+273)^4-(EB667+273)^4)-44100*K667)/(1.84*29.3*S667+8*0.95*5.67E-8*(EB667+273)^3))</f>
        <v>0</v>
      </c>
      <c r="X667">
        <f>($C$7*EC667+$D$7*ED667+$E$7*W667)</f>
        <v>0</v>
      </c>
      <c r="Y667">
        <f>0.61365*exp(17.502*X667/(240.97+X667))</f>
        <v>0</v>
      </c>
      <c r="Z667">
        <f>(AA667/AB667*100)</f>
        <v>0</v>
      </c>
      <c r="AA667">
        <f>DU667*(DZ667+EA667)/1000</f>
        <v>0</v>
      </c>
      <c r="AB667">
        <f>0.61365*exp(17.502*EB667/(240.97+EB667))</f>
        <v>0</v>
      </c>
      <c r="AC667">
        <f>(Y667-DU667*(DZ667+EA667)/1000)</f>
        <v>0</v>
      </c>
      <c r="AD667">
        <f>(-K667*44100)</f>
        <v>0</v>
      </c>
      <c r="AE667">
        <f>2*29.3*S667*0.92*(EB667-X667)</f>
        <v>0</v>
      </c>
      <c r="AF667">
        <f>2*0.95*5.67E-8*(((EB667+$B$7)+273)^4-(X667+273)^4)</f>
        <v>0</v>
      </c>
      <c r="AG667">
        <f>V667+AF667+AD667+AE667</f>
        <v>0</v>
      </c>
      <c r="AH667">
        <f>DY667*AV667*(DT667-DS667*(1000-AV667*DV667)/(1000-AV667*DU667))/(100*DM667)</f>
        <v>0</v>
      </c>
      <c r="AI667">
        <f>1000*DY667*AV667*(DU667-DV667)/(100*DM667*(1000-AV667*DU667))</f>
        <v>0</v>
      </c>
      <c r="AJ667">
        <f>(AK667 - AL667 - DZ667*1E3/(8.314*(EB667+273.15)) * AN667/DY667 * AM667) * DY667/(100*DM667) * (1000 - DV667)/1000</f>
        <v>0</v>
      </c>
      <c r="AK667">
        <v>1254.624939219276</v>
      </c>
      <c r="AL667">
        <v>1203.575575757575</v>
      </c>
      <c r="AM667">
        <v>3.422831457725153</v>
      </c>
      <c r="AN667">
        <v>64.96119101993769</v>
      </c>
      <c r="AO667">
        <f>(AQ667 - AP667 + DZ667*1E3/(8.314*(EB667+273.15)) * AS667/DY667 * AR667) * DY667/(100*DM667) * 1000/(1000 - AQ667)</f>
        <v>0</v>
      </c>
      <c r="AP667">
        <v>21.26389163967961</v>
      </c>
      <c r="AQ667">
        <v>24.66795272727273</v>
      </c>
      <c r="AR667">
        <v>-2.966098272121491E-05</v>
      </c>
      <c r="AS667">
        <v>107.1200567102836</v>
      </c>
      <c r="AT667">
        <v>0</v>
      </c>
      <c r="AU667">
        <v>0</v>
      </c>
      <c r="AV667">
        <f>IF(AT667*$H$13&gt;=AX667,1.0,(AX667/(AX667-AT667*$H$13)))</f>
        <v>0</v>
      </c>
      <c r="AW667">
        <f>(AV667-1)*100</f>
        <v>0</v>
      </c>
      <c r="AX667">
        <f>MAX(0,($B$13+$C$13*EG667)/(1+$D$13*EG667)*DZ667/(EB667+273)*$E$13)</f>
        <v>0</v>
      </c>
      <c r="AY667" t="s">
        <v>439</v>
      </c>
      <c r="AZ667" t="s">
        <v>439</v>
      </c>
      <c r="BA667">
        <v>0</v>
      </c>
      <c r="BB667">
        <v>0</v>
      </c>
      <c r="BC667">
        <f>1-BA667/BB667</f>
        <v>0</v>
      </c>
      <c r="BD667">
        <v>0</v>
      </c>
      <c r="BE667" t="s">
        <v>439</v>
      </c>
      <c r="BF667" t="s">
        <v>439</v>
      </c>
      <c r="BG667">
        <v>0</v>
      </c>
      <c r="BH667">
        <v>0</v>
      </c>
      <c r="BI667">
        <f>1-BG667/BH667</f>
        <v>0</v>
      </c>
      <c r="BJ667">
        <v>0.5</v>
      </c>
      <c r="BK667">
        <f>DJ667</f>
        <v>0</v>
      </c>
      <c r="BL667">
        <f>M667</f>
        <v>0</v>
      </c>
      <c r="BM667">
        <f>BI667*BJ667*BK667</f>
        <v>0</v>
      </c>
      <c r="BN667">
        <f>(BL667-BD667)/BK667</f>
        <v>0</v>
      </c>
      <c r="BO667">
        <f>(BB667-BH667)/BH667</f>
        <v>0</v>
      </c>
      <c r="BP667">
        <f>BA667/(BC667+BA667/BH667)</f>
        <v>0</v>
      </c>
      <c r="BQ667" t="s">
        <v>439</v>
      </c>
      <c r="BR667">
        <v>0</v>
      </c>
      <c r="BS667">
        <f>IF(BR667&lt;&gt;0, BR667, BP667)</f>
        <v>0</v>
      </c>
      <c r="BT667">
        <f>1-BS667/BH667</f>
        <v>0</v>
      </c>
      <c r="BU667">
        <f>(BH667-BG667)/(BH667-BS667)</f>
        <v>0</v>
      </c>
      <c r="BV667">
        <f>(BB667-BH667)/(BB667-BS667)</f>
        <v>0</v>
      </c>
      <c r="BW667">
        <f>(BH667-BG667)/(BH667-BA667)</f>
        <v>0</v>
      </c>
      <c r="BX667">
        <f>(BB667-BH667)/(BB667-BA667)</f>
        <v>0</v>
      </c>
      <c r="BY667">
        <f>(BU667*BS667/BG667)</f>
        <v>0</v>
      </c>
      <c r="BZ667">
        <f>(1-BY667)</f>
        <v>0</v>
      </c>
      <c r="DI667">
        <f>$B$11*EH667+$C$11*EI667+$F$11*ET667*(1-EW667)</f>
        <v>0</v>
      </c>
      <c r="DJ667">
        <f>DI667*DK667</f>
        <v>0</v>
      </c>
      <c r="DK667">
        <f>($B$11*$D$9+$C$11*$D$9+$F$11*((FG667+EY667)/MAX(FG667+EY667+FH667, 0.1)*$I$9+FH667/MAX(FG667+EY667+FH667, 0.1)*$J$9))/($B$11+$C$11+$F$11)</f>
        <v>0</v>
      </c>
      <c r="DL667">
        <f>($B$11*$K$9+$C$11*$K$9+$F$11*((FG667+EY667)/MAX(FG667+EY667+FH667, 0.1)*$P$9+FH667/MAX(FG667+EY667+FH667, 0.1)*$Q$9))/($B$11+$C$11+$F$11)</f>
        <v>0</v>
      </c>
      <c r="DM667">
        <v>5.36</v>
      </c>
      <c r="DN667">
        <v>0.5</v>
      </c>
      <c r="DO667" t="s">
        <v>440</v>
      </c>
      <c r="DP667">
        <v>2</v>
      </c>
      <c r="DQ667" t="b">
        <v>1</v>
      </c>
      <c r="DR667">
        <v>1758659187.214286</v>
      </c>
      <c r="DS667">
        <v>1149.583928571428</v>
      </c>
      <c r="DT667">
        <v>1212.143928571428</v>
      </c>
      <c r="DU667">
        <v>24.67568571428572</v>
      </c>
      <c r="DV667">
        <v>21.21550357142857</v>
      </c>
      <c r="DW667">
        <v>1149.746071428571</v>
      </c>
      <c r="DX667">
        <v>24.51631785714286</v>
      </c>
      <c r="DY667">
        <v>499.976</v>
      </c>
      <c r="DZ667">
        <v>90.35996071428569</v>
      </c>
      <c r="EA667">
        <v>0.0308197</v>
      </c>
      <c r="EB667">
        <v>30.93811428571428</v>
      </c>
      <c r="EC667">
        <v>30.00895714285715</v>
      </c>
      <c r="ED667">
        <v>999.9000000000002</v>
      </c>
      <c r="EE667">
        <v>0</v>
      </c>
      <c r="EF667">
        <v>0</v>
      </c>
      <c r="EG667">
        <v>9996.851071428569</v>
      </c>
      <c r="EH667">
        <v>0</v>
      </c>
      <c r="EI667">
        <v>11.6912</v>
      </c>
      <c r="EJ667">
        <v>-62.55973214285715</v>
      </c>
      <c r="EK667">
        <v>1178.668214285714</v>
      </c>
      <c r="EL667">
        <v>1238.417857142857</v>
      </c>
      <c r="EM667">
        <v>3.460180357142857</v>
      </c>
      <c r="EN667">
        <v>1212.143928571428</v>
      </c>
      <c r="EO667">
        <v>21.21550357142857</v>
      </c>
      <c r="EP667">
        <v>2.229693571428572</v>
      </c>
      <c r="EQ667">
        <v>1.917031785714286</v>
      </c>
      <c r="ER667">
        <v>19.17727142857143</v>
      </c>
      <c r="ES667">
        <v>16.775175</v>
      </c>
      <c r="ET667">
        <v>2000.006785714286</v>
      </c>
      <c r="EU667">
        <v>0.9800015</v>
      </c>
      <c r="EV667">
        <v>0.01999871071428572</v>
      </c>
      <c r="EW667">
        <v>0</v>
      </c>
      <c r="EX667">
        <v>880.4277142857143</v>
      </c>
      <c r="EY667">
        <v>5.00097</v>
      </c>
      <c r="EZ667">
        <v>17683.30714285714</v>
      </c>
      <c r="FA667">
        <v>16707.63214285714</v>
      </c>
      <c r="FB667">
        <v>41.43699999999999</v>
      </c>
      <c r="FC667">
        <v>41.75</v>
      </c>
      <c r="FD667">
        <v>41.33674999999999</v>
      </c>
      <c r="FE667">
        <v>41.375</v>
      </c>
      <c r="FF667">
        <v>42.00442857142857</v>
      </c>
      <c r="FG667">
        <v>1955.106785714285</v>
      </c>
      <c r="FH667">
        <v>39.9</v>
      </c>
      <c r="FI667">
        <v>0</v>
      </c>
      <c r="FJ667">
        <v>1758659196.6</v>
      </c>
      <c r="FK667">
        <v>0</v>
      </c>
      <c r="FL667">
        <v>880.35684</v>
      </c>
      <c r="FM667">
        <v>-5.466538478665298</v>
      </c>
      <c r="FN667">
        <v>-99.01538486423105</v>
      </c>
      <c r="FO667">
        <v>17681.808</v>
      </c>
      <c r="FP667">
        <v>15</v>
      </c>
      <c r="FQ667">
        <v>0</v>
      </c>
      <c r="FR667" t="s">
        <v>441</v>
      </c>
      <c r="FS667">
        <v>1747247426.5</v>
      </c>
      <c r="FT667">
        <v>1747247420.5</v>
      </c>
      <c r="FU667">
        <v>0</v>
      </c>
      <c r="FV667">
        <v>1.027</v>
      </c>
      <c r="FW667">
        <v>0.031</v>
      </c>
      <c r="FX667">
        <v>0.02</v>
      </c>
      <c r="FY667">
        <v>0.05</v>
      </c>
      <c r="FZ667">
        <v>420</v>
      </c>
      <c r="GA667">
        <v>16</v>
      </c>
      <c r="GB667">
        <v>0.01</v>
      </c>
      <c r="GC667">
        <v>0.1</v>
      </c>
      <c r="GD667">
        <v>-62.51045750000001</v>
      </c>
      <c r="GE667">
        <v>-0.6899628517822092</v>
      </c>
      <c r="GF667">
        <v>0.09903973921487318</v>
      </c>
      <c r="GG667">
        <v>0</v>
      </c>
      <c r="GH667">
        <v>880.6597352941177</v>
      </c>
      <c r="GI667">
        <v>-4.240534760477049</v>
      </c>
      <c r="GJ667">
        <v>0.4799936463319422</v>
      </c>
      <c r="GK667">
        <v>-1</v>
      </c>
      <c r="GL667">
        <v>3.49583775</v>
      </c>
      <c r="GM667">
        <v>-0.5776843902439023</v>
      </c>
      <c r="GN667">
        <v>0.05683883529276001</v>
      </c>
      <c r="GO667">
        <v>0</v>
      </c>
      <c r="GP667">
        <v>0</v>
      </c>
      <c r="GQ667">
        <v>2</v>
      </c>
      <c r="GR667" t="s">
        <v>482</v>
      </c>
      <c r="GS667">
        <v>3.13569</v>
      </c>
      <c r="GT667">
        <v>2.6911</v>
      </c>
      <c r="GU667">
        <v>0.190211</v>
      </c>
      <c r="GV667">
        <v>0.1946</v>
      </c>
      <c r="GW667">
        <v>0.108083</v>
      </c>
      <c r="GX667">
        <v>0.0964116</v>
      </c>
      <c r="GY667">
        <v>25713.3</v>
      </c>
      <c r="GZ667">
        <v>25625.5</v>
      </c>
      <c r="HA667">
        <v>29522.8</v>
      </c>
      <c r="HB667">
        <v>29407.4</v>
      </c>
      <c r="HC667">
        <v>34789.1</v>
      </c>
      <c r="HD667">
        <v>35202.5</v>
      </c>
      <c r="HE667">
        <v>41542.3</v>
      </c>
      <c r="HF667">
        <v>41784.3</v>
      </c>
      <c r="HG667">
        <v>1.9196</v>
      </c>
      <c r="HH667">
        <v>1.86462</v>
      </c>
      <c r="HI667">
        <v>0.08686629999999999</v>
      </c>
      <c r="HJ667">
        <v>0</v>
      </c>
      <c r="HK667">
        <v>28.5897</v>
      </c>
      <c r="HL667">
        <v>999.9</v>
      </c>
      <c r="HM667">
        <v>50.7</v>
      </c>
      <c r="HN667">
        <v>31.7</v>
      </c>
      <c r="HO667">
        <v>26.3401</v>
      </c>
      <c r="HP667">
        <v>61.8156</v>
      </c>
      <c r="HQ667">
        <v>25.5729</v>
      </c>
      <c r="HR667">
        <v>1</v>
      </c>
      <c r="HS667">
        <v>0.119494</v>
      </c>
      <c r="HT667">
        <v>-0.587688</v>
      </c>
      <c r="HU667">
        <v>20.3374</v>
      </c>
      <c r="HV667">
        <v>5.21729</v>
      </c>
      <c r="HW667">
        <v>12.011</v>
      </c>
      <c r="HX667">
        <v>4.9888</v>
      </c>
      <c r="HY667">
        <v>3.28778</v>
      </c>
      <c r="HZ667">
        <v>9999</v>
      </c>
      <c r="IA667">
        <v>9999</v>
      </c>
      <c r="IB667">
        <v>9999</v>
      </c>
      <c r="IC667">
        <v>999.9</v>
      </c>
      <c r="ID667">
        <v>1.86764</v>
      </c>
      <c r="IE667">
        <v>1.86676</v>
      </c>
      <c r="IF667">
        <v>1.86609</v>
      </c>
      <c r="IG667">
        <v>1.86601</v>
      </c>
      <c r="IH667">
        <v>1.86784</v>
      </c>
      <c r="II667">
        <v>1.87028</v>
      </c>
      <c r="IJ667">
        <v>1.86898</v>
      </c>
      <c r="IK667">
        <v>1.87042</v>
      </c>
      <c r="IL667">
        <v>0</v>
      </c>
      <c r="IM667">
        <v>0</v>
      </c>
      <c r="IN667">
        <v>0</v>
      </c>
      <c r="IO667">
        <v>0</v>
      </c>
      <c r="IP667" t="s">
        <v>443</v>
      </c>
      <c r="IQ667" t="s">
        <v>444</v>
      </c>
      <c r="IR667" t="s">
        <v>445</v>
      </c>
      <c r="IS667" t="s">
        <v>445</v>
      </c>
      <c r="IT667" t="s">
        <v>445</v>
      </c>
      <c r="IU667" t="s">
        <v>445</v>
      </c>
      <c r="IV667">
        <v>0</v>
      </c>
      <c r="IW667">
        <v>100</v>
      </c>
      <c r="IX667">
        <v>100</v>
      </c>
      <c r="IY667">
        <v>-0.18</v>
      </c>
      <c r="IZ667">
        <v>0.1593</v>
      </c>
      <c r="JA667">
        <v>0.1520806729546384</v>
      </c>
      <c r="JB667">
        <v>0.0003178419753343253</v>
      </c>
      <c r="JC667">
        <v>-6.012475575984678E-07</v>
      </c>
      <c r="JD667">
        <v>7.594320938325871E-11</v>
      </c>
      <c r="JE667">
        <v>-0.06537213769188976</v>
      </c>
      <c r="JF667">
        <v>-0.002779077146552394</v>
      </c>
      <c r="JG667">
        <v>0.0007843295920201409</v>
      </c>
      <c r="JH667">
        <v>-1.211717912536145E-05</v>
      </c>
      <c r="JI667">
        <v>4</v>
      </c>
      <c r="JJ667">
        <v>2338</v>
      </c>
      <c r="JK667">
        <v>1</v>
      </c>
      <c r="JL667">
        <v>27</v>
      </c>
      <c r="JM667">
        <v>190196.1</v>
      </c>
      <c r="JN667">
        <v>190196.2</v>
      </c>
      <c r="JO667">
        <v>2.48413</v>
      </c>
      <c r="JP667">
        <v>2.23511</v>
      </c>
      <c r="JQ667">
        <v>1.39648</v>
      </c>
      <c r="JR667">
        <v>2.34985</v>
      </c>
      <c r="JS667">
        <v>1.49536</v>
      </c>
      <c r="JT667">
        <v>2.70996</v>
      </c>
      <c r="JU667">
        <v>36.9556</v>
      </c>
      <c r="JV667">
        <v>24.0612</v>
      </c>
      <c r="JW667">
        <v>18</v>
      </c>
      <c r="JX667">
        <v>491.402</v>
      </c>
      <c r="JY667">
        <v>446.658</v>
      </c>
      <c r="JZ667">
        <v>29.3209</v>
      </c>
      <c r="KA667">
        <v>29.1928</v>
      </c>
      <c r="KB667">
        <v>29.9999</v>
      </c>
      <c r="KC667">
        <v>29.078</v>
      </c>
      <c r="KD667">
        <v>29.0124</v>
      </c>
      <c r="KE667">
        <v>49.7586</v>
      </c>
      <c r="KF667">
        <v>25.0136</v>
      </c>
      <c r="KG667">
        <v>60.8627</v>
      </c>
      <c r="KH667">
        <v>29.3177</v>
      </c>
      <c r="KI667">
        <v>1256.03</v>
      </c>
      <c r="KJ667">
        <v>21.4191</v>
      </c>
      <c r="KK667">
        <v>100.897</v>
      </c>
      <c r="KL667">
        <v>100.472</v>
      </c>
    </row>
    <row r="668" spans="1:298">
      <c r="A668">
        <v>652</v>
      </c>
      <c r="B668">
        <v>1758659200</v>
      </c>
      <c r="C668">
        <v>17574</v>
      </c>
      <c r="D668" t="s">
        <v>1753</v>
      </c>
      <c r="E668" t="s">
        <v>1754</v>
      </c>
      <c r="F668">
        <v>5</v>
      </c>
      <c r="G668" t="s">
        <v>1412</v>
      </c>
      <c r="H668" t="s">
        <v>437</v>
      </c>
      <c r="I668" t="s">
        <v>438</v>
      </c>
      <c r="J668">
        <v>1758659192.5</v>
      </c>
      <c r="K668">
        <f>(L668)/1000</f>
        <v>0</v>
      </c>
      <c r="L668">
        <f>IF(DQ668, AO668, AI668)</f>
        <v>0</v>
      </c>
      <c r="M668">
        <f>IF(DQ668, AJ668, AH668)</f>
        <v>0</v>
      </c>
      <c r="N668">
        <f>DS668 - IF(AV668&gt;1, M668*DM668*100.0/(AX668), 0)</f>
        <v>0</v>
      </c>
      <c r="O668">
        <f>((U668-K668/2)*N668-M668)/(U668+K668/2)</f>
        <v>0</v>
      </c>
      <c r="P668">
        <f>O668*(DZ668+EA668)/1000.0</f>
        <v>0</v>
      </c>
      <c r="Q668">
        <f>(DS668 - IF(AV668&gt;1, M668*DM668*100.0/(AX668), 0))*(DZ668+EA668)/1000.0</f>
        <v>0</v>
      </c>
      <c r="R668">
        <f>2.0/((1/T668-1/S668)+SIGN(T668)*SQRT((1/T668-1/S668)*(1/T668-1/S668) + 4*DN668/((DN668+1)*(DN668+1))*(2*1/T668*1/S668-1/S668*1/S668)))</f>
        <v>0</v>
      </c>
      <c r="S668">
        <f>IF(LEFT(DO668,1)&lt;&gt;"0",IF(LEFT(DO668,1)="1",3.0,DP668),$D$5+$E$5*(EG668*DZ668/($K$5*1000))+$F$5*(EG668*DZ668/($K$5*1000))*MAX(MIN(DM668,$J$5),$I$5)*MAX(MIN(DM668,$J$5),$I$5)+$G$5*MAX(MIN(DM668,$J$5),$I$5)*(EG668*DZ668/($K$5*1000))+$H$5*(EG668*DZ668/($K$5*1000))*(EG668*DZ668/($K$5*1000)))</f>
        <v>0</v>
      </c>
      <c r="T668">
        <f>K668*(1000-(1000*0.61365*exp(17.502*X668/(240.97+X668))/(DZ668+EA668)+DU668)/2)/(1000*0.61365*exp(17.502*X668/(240.97+X668))/(DZ668+EA668)-DU668)</f>
        <v>0</v>
      </c>
      <c r="U668">
        <f>1/((DN668+1)/(R668/1.6)+1/(S668/1.37)) + DN668/((DN668+1)/(R668/1.6) + DN668/(S668/1.37))</f>
        <v>0</v>
      </c>
      <c r="V668">
        <f>(DI668*DL668)</f>
        <v>0</v>
      </c>
      <c r="W668">
        <f>(EB668+(V668+2*0.95*5.67E-8*(((EB668+$B$7)+273)^4-(EB668+273)^4)-44100*K668)/(1.84*29.3*S668+8*0.95*5.67E-8*(EB668+273)^3))</f>
        <v>0</v>
      </c>
      <c r="X668">
        <f>($C$7*EC668+$D$7*ED668+$E$7*W668)</f>
        <v>0</v>
      </c>
      <c r="Y668">
        <f>0.61365*exp(17.502*X668/(240.97+X668))</f>
        <v>0</v>
      </c>
      <c r="Z668">
        <f>(AA668/AB668*100)</f>
        <v>0</v>
      </c>
      <c r="AA668">
        <f>DU668*(DZ668+EA668)/1000</f>
        <v>0</v>
      </c>
      <c r="AB668">
        <f>0.61365*exp(17.502*EB668/(240.97+EB668))</f>
        <v>0</v>
      </c>
      <c r="AC668">
        <f>(Y668-DU668*(DZ668+EA668)/1000)</f>
        <v>0</v>
      </c>
      <c r="AD668">
        <f>(-K668*44100)</f>
        <v>0</v>
      </c>
      <c r="AE668">
        <f>2*29.3*S668*0.92*(EB668-X668)</f>
        <v>0</v>
      </c>
      <c r="AF668">
        <f>2*0.95*5.67E-8*(((EB668+$B$7)+273)^4-(X668+273)^4)</f>
        <v>0</v>
      </c>
      <c r="AG668">
        <f>V668+AF668+AD668+AE668</f>
        <v>0</v>
      </c>
      <c r="AH668">
        <f>DY668*AV668*(DT668-DS668*(1000-AV668*DV668)/(1000-AV668*DU668))/(100*DM668)</f>
        <v>0</v>
      </c>
      <c r="AI668">
        <f>1000*DY668*AV668*(DU668-DV668)/(100*DM668*(1000-AV668*DU668))</f>
        <v>0</v>
      </c>
      <c r="AJ668">
        <f>(AK668 - AL668 - DZ668*1E3/(8.314*(EB668+273.15)) * AN668/DY668 * AM668) * DY668/(100*DM668) * (1000 - DV668)/1000</f>
        <v>0</v>
      </c>
      <c r="AK668">
        <v>1271.811954357357</v>
      </c>
      <c r="AL668">
        <v>1220.677818181818</v>
      </c>
      <c r="AM668">
        <v>3.416849692125638</v>
      </c>
      <c r="AN668">
        <v>64.96119101993769</v>
      </c>
      <c r="AO668">
        <f>(AQ668 - AP668 + DZ668*1E3/(8.314*(EB668+273.15)) * AS668/DY668 * AR668) * DY668/(100*DM668) * 1000/(1000 - AQ668)</f>
        <v>0</v>
      </c>
      <c r="AP668">
        <v>21.34102998755911</v>
      </c>
      <c r="AQ668">
        <v>24.67477333333334</v>
      </c>
      <c r="AR668">
        <v>3.312868607416289E-05</v>
      </c>
      <c r="AS668">
        <v>107.1200567102836</v>
      </c>
      <c r="AT668">
        <v>0</v>
      </c>
      <c r="AU668">
        <v>0</v>
      </c>
      <c r="AV668">
        <f>IF(AT668*$H$13&gt;=AX668,1.0,(AX668/(AX668-AT668*$H$13)))</f>
        <v>0</v>
      </c>
      <c r="AW668">
        <f>(AV668-1)*100</f>
        <v>0</v>
      </c>
      <c r="AX668">
        <f>MAX(0,($B$13+$C$13*EG668)/(1+$D$13*EG668)*DZ668/(EB668+273)*$E$13)</f>
        <v>0</v>
      </c>
      <c r="AY668" t="s">
        <v>439</v>
      </c>
      <c r="AZ668" t="s">
        <v>439</v>
      </c>
      <c r="BA668">
        <v>0</v>
      </c>
      <c r="BB668">
        <v>0</v>
      </c>
      <c r="BC668">
        <f>1-BA668/BB668</f>
        <v>0</v>
      </c>
      <c r="BD668">
        <v>0</v>
      </c>
      <c r="BE668" t="s">
        <v>439</v>
      </c>
      <c r="BF668" t="s">
        <v>439</v>
      </c>
      <c r="BG668">
        <v>0</v>
      </c>
      <c r="BH668">
        <v>0</v>
      </c>
      <c r="BI668">
        <f>1-BG668/BH668</f>
        <v>0</v>
      </c>
      <c r="BJ668">
        <v>0.5</v>
      </c>
      <c r="BK668">
        <f>DJ668</f>
        <v>0</v>
      </c>
      <c r="BL668">
        <f>M668</f>
        <v>0</v>
      </c>
      <c r="BM668">
        <f>BI668*BJ668*BK668</f>
        <v>0</v>
      </c>
      <c r="BN668">
        <f>(BL668-BD668)/BK668</f>
        <v>0</v>
      </c>
      <c r="BO668">
        <f>(BB668-BH668)/BH668</f>
        <v>0</v>
      </c>
      <c r="BP668">
        <f>BA668/(BC668+BA668/BH668)</f>
        <v>0</v>
      </c>
      <c r="BQ668" t="s">
        <v>439</v>
      </c>
      <c r="BR668">
        <v>0</v>
      </c>
      <c r="BS668">
        <f>IF(BR668&lt;&gt;0, BR668, BP668)</f>
        <v>0</v>
      </c>
      <c r="BT668">
        <f>1-BS668/BH668</f>
        <v>0</v>
      </c>
      <c r="BU668">
        <f>(BH668-BG668)/(BH668-BS668)</f>
        <v>0</v>
      </c>
      <c r="BV668">
        <f>(BB668-BH668)/(BB668-BS668)</f>
        <v>0</v>
      </c>
      <c r="BW668">
        <f>(BH668-BG668)/(BH668-BA668)</f>
        <v>0</v>
      </c>
      <c r="BX668">
        <f>(BB668-BH668)/(BB668-BA668)</f>
        <v>0</v>
      </c>
      <c r="BY668">
        <f>(BU668*BS668/BG668)</f>
        <v>0</v>
      </c>
      <c r="BZ668">
        <f>(1-BY668)</f>
        <v>0</v>
      </c>
      <c r="DI668">
        <f>$B$11*EH668+$C$11*EI668+$F$11*ET668*(1-EW668)</f>
        <v>0</v>
      </c>
      <c r="DJ668">
        <f>DI668*DK668</f>
        <v>0</v>
      </c>
      <c r="DK668">
        <f>($B$11*$D$9+$C$11*$D$9+$F$11*((FG668+EY668)/MAX(FG668+EY668+FH668, 0.1)*$I$9+FH668/MAX(FG668+EY668+FH668, 0.1)*$J$9))/($B$11+$C$11+$F$11)</f>
        <v>0</v>
      </c>
      <c r="DL668">
        <f>($B$11*$K$9+$C$11*$K$9+$F$11*((FG668+EY668)/MAX(FG668+EY668+FH668, 0.1)*$P$9+FH668/MAX(FG668+EY668+FH668, 0.1)*$Q$9))/($B$11+$C$11+$F$11)</f>
        <v>0</v>
      </c>
      <c r="DM668">
        <v>5.36</v>
      </c>
      <c r="DN668">
        <v>0.5</v>
      </c>
      <c r="DO668" t="s">
        <v>440</v>
      </c>
      <c r="DP668">
        <v>2</v>
      </c>
      <c r="DQ668" t="b">
        <v>1</v>
      </c>
      <c r="DR668">
        <v>1758659192.5</v>
      </c>
      <c r="DS668">
        <v>1167.225185185185</v>
      </c>
      <c r="DT668">
        <v>1229.815185185185</v>
      </c>
      <c r="DU668">
        <v>24.67311481481482</v>
      </c>
      <c r="DV668">
        <v>21.2705037037037</v>
      </c>
      <c r="DW668">
        <v>1167.400740740741</v>
      </c>
      <c r="DX668">
        <v>24.51377777777778</v>
      </c>
      <c r="DY668">
        <v>500.0144814814815</v>
      </c>
      <c r="DZ668">
        <v>90.36026296296296</v>
      </c>
      <c r="EA668">
        <v>0.03074843703703704</v>
      </c>
      <c r="EB668">
        <v>30.93362962962963</v>
      </c>
      <c r="EC668">
        <v>30.00514814814815</v>
      </c>
      <c r="ED668">
        <v>999.9000000000001</v>
      </c>
      <c r="EE668">
        <v>0</v>
      </c>
      <c r="EF668">
        <v>0</v>
      </c>
      <c r="EG668">
        <v>10004.8137037037</v>
      </c>
      <c r="EH668">
        <v>0</v>
      </c>
      <c r="EI668">
        <v>11.69083333333333</v>
      </c>
      <c r="EJ668">
        <v>-62.5895962962963</v>
      </c>
      <c r="EK668">
        <v>1196.752962962963</v>
      </c>
      <c r="EL668">
        <v>1256.542962962963</v>
      </c>
      <c r="EM668">
        <v>3.402602592592593</v>
      </c>
      <c r="EN668">
        <v>1229.815185185185</v>
      </c>
      <c r="EO668">
        <v>21.2705037037037</v>
      </c>
      <c r="EP668">
        <v>2.229468148148148</v>
      </c>
      <c r="EQ668">
        <v>1.922007407407407</v>
      </c>
      <c r="ER668">
        <v>19.17564814814815</v>
      </c>
      <c r="ES668">
        <v>16.816</v>
      </c>
      <c r="ET668">
        <v>1999.99</v>
      </c>
      <c r="EU668">
        <v>0.9800013333333333</v>
      </c>
      <c r="EV668">
        <v>0.01999887407407408</v>
      </c>
      <c r="EW668">
        <v>0</v>
      </c>
      <c r="EX668">
        <v>879.9099259259259</v>
      </c>
      <c r="EY668">
        <v>5.00097</v>
      </c>
      <c r="EZ668">
        <v>17673.57407407407</v>
      </c>
      <c r="FA668">
        <v>16707.4962962963</v>
      </c>
      <c r="FB668">
        <v>41.4324074074074</v>
      </c>
      <c r="FC668">
        <v>41.75</v>
      </c>
      <c r="FD668">
        <v>41.31666666666666</v>
      </c>
      <c r="FE668">
        <v>41.375</v>
      </c>
      <c r="FF668">
        <v>42</v>
      </c>
      <c r="FG668">
        <v>1955.09</v>
      </c>
      <c r="FH668">
        <v>39.9</v>
      </c>
      <c r="FI668">
        <v>0</v>
      </c>
      <c r="FJ668">
        <v>1758659201.4</v>
      </c>
      <c r="FK668">
        <v>0</v>
      </c>
      <c r="FL668">
        <v>879.89284</v>
      </c>
      <c r="FM668">
        <v>-5.909384618839562</v>
      </c>
      <c r="FN668">
        <v>-118.6846152901871</v>
      </c>
      <c r="FO668">
        <v>17672.752</v>
      </c>
      <c r="FP668">
        <v>15</v>
      </c>
      <c r="FQ668">
        <v>0</v>
      </c>
      <c r="FR668" t="s">
        <v>441</v>
      </c>
      <c r="FS668">
        <v>1747247426.5</v>
      </c>
      <c r="FT668">
        <v>1747247420.5</v>
      </c>
      <c r="FU668">
        <v>0</v>
      </c>
      <c r="FV668">
        <v>1.027</v>
      </c>
      <c r="FW668">
        <v>0.031</v>
      </c>
      <c r="FX668">
        <v>0.02</v>
      </c>
      <c r="FY668">
        <v>0.05</v>
      </c>
      <c r="FZ668">
        <v>420</v>
      </c>
      <c r="GA668">
        <v>16</v>
      </c>
      <c r="GB668">
        <v>0.01</v>
      </c>
      <c r="GC668">
        <v>0.1</v>
      </c>
      <c r="GD668">
        <v>-62.584515</v>
      </c>
      <c r="GE668">
        <v>-0.5162183864913548</v>
      </c>
      <c r="GF668">
        <v>0.08273103574233841</v>
      </c>
      <c r="GG668">
        <v>0</v>
      </c>
      <c r="GH668">
        <v>880.1994117647058</v>
      </c>
      <c r="GI668">
        <v>-5.759847220255899</v>
      </c>
      <c r="GJ668">
        <v>0.6158186382009823</v>
      </c>
      <c r="GK668">
        <v>-1</v>
      </c>
      <c r="GL668">
        <v>3.429631500000001</v>
      </c>
      <c r="GM668">
        <v>-0.6574457786116356</v>
      </c>
      <c r="GN668">
        <v>0.06456929624635845</v>
      </c>
      <c r="GO668">
        <v>0</v>
      </c>
      <c r="GP668">
        <v>0</v>
      </c>
      <c r="GQ668">
        <v>2</v>
      </c>
      <c r="GR668" t="s">
        <v>482</v>
      </c>
      <c r="GS668">
        <v>3.13574</v>
      </c>
      <c r="GT668">
        <v>2.69097</v>
      </c>
      <c r="GU668">
        <v>0.191909</v>
      </c>
      <c r="GV668">
        <v>0.196249</v>
      </c>
      <c r="GW668">
        <v>0.108106</v>
      </c>
      <c r="GX668">
        <v>0.09653680000000001</v>
      </c>
      <c r="GY668">
        <v>25660</v>
      </c>
      <c r="GZ668">
        <v>25573.4</v>
      </c>
      <c r="HA668">
        <v>29523.5</v>
      </c>
      <c r="HB668">
        <v>29407.8</v>
      </c>
      <c r="HC668">
        <v>34788.8</v>
      </c>
      <c r="HD668">
        <v>35198.1</v>
      </c>
      <c r="HE668">
        <v>41543</v>
      </c>
      <c r="HF668">
        <v>41784.9</v>
      </c>
      <c r="HG668">
        <v>1.91957</v>
      </c>
      <c r="HH668">
        <v>1.86495</v>
      </c>
      <c r="HI668">
        <v>0.0875071</v>
      </c>
      <c r="HJ668">
        <v>0</v>
      </c>
      <c r="HK668">
        <v>28.5862</v>
      </c>
      <c r="HL668">
        <v>999.9</v>
      </c>
      <c r="HM668">
        <v>50.7</v>
      </c>
      <c r="HN668">
        <v>31.6</v>
      </c>
      <c r="HO668">
        <v>26.1911</v>
      </c>
      <c r="HP668">
        <v>61.8556</v>
      </c>
      <c r="HQ668">
        <v>25.7051</v>
      </c>
      <c r="HR668">
        <v>1</v>
      </c>
      <c r="HS668">
        <v>0.118915</v>
      </c>
      <c r="HT668">
        <v>-0.59219</v>
      </c>
      <c r="HU668">
        <v>20.3376</v>
      </c>
      <c r="HV668">
        <v>5.21714</v>
      </c>
      <c r="HW668">
        <v>12.0116</v>
      </c>
      <c r="HX668">
        <v>4.989</v>
      </c>
      <c r="HY668">
        <v>3.2879</v>
      </c>
      <c r="HZ668">
        <v>9999</v>
      </c>
      <c r="IA668">
        <v>9999</v>
      </c>
      <c r="IB668">
        <v>9999</v>
      </c>
      <c r="IC668">
        <v>999.9</v>
      </c>
      <c r="ID668">
        <v>1.8676</v>
      </c>
      <c r="IE668">
        <v>1.86676</v>
      </c>
      <c r="IF668">
        <v>1.86609</v>
      </c>
      <c r="IG668">
        <v>1.866</v>
      </c>
      <c r="IH668">
        <v>1.86785</v>
      </c>
      <c r="II668">
        <v>1.87027</v>
      </c>
      <c r="IJ668">
        <v>1.869</v>
      </c>
      <c r="IK668">
        <v>1.87043</v>
      </c>
      <c r="IL668">
        <v>0</v>
      </c>
      <c r="IM668">
        <v>0</v>
      </c>
      <c r="IN668">
        <v>0</v>
      </c>
      <c r="IO668">
        <v>0</v>
      </c>
      <c r="IP668" t="s">
        <v>443</v>
      </c>
      <c r="IQ668" t="s">
        <v>444</v>
      </c>
      <c r="IR668" t="s">
        <v>445</v>
      </c>
      <c r="IS668" t="s">
        <v>445</v>
      </c>
      <c r="IT668" t="s">
        <v>445</v>
      </c>
      <c r="IU668" t="s">
        <v>445</v>
      </c>
      <c r="IV668">
        <v>0</v>
      </c>
      <c r="IW668">
        <v>100</v>
      </c>
      <c r="IX668">
        <v>100</v>
      </c>
      <c r="IY668">
        <v>-0.2</v>
      </c>
      <c r="IZ668">
        <v>0.1593</v>
      </c>
      <c r="JA668">
        <v>0.1520806729546384</v>
      </c>
      <c r="JB668">
        <v>0.0003178419753343253</v>
      </c>
      <c r="JC668">
        <v>-6.012475575984678E-07</v>
      </c>
      <c r="JD668">
        <v>7.594320938325871E-11</v>
      </c>
      <c r="JE668">
        <v>-0.06537213769188976</v>
      </c>
      <c r="JF668">
        <v>-0.002779077146552394</v>
      </c>
      <c r="JG668">
        <v>0.0007843295920201409</v>
      </c>
      <c r="JH668">
        <v>-1.211717912536145E-05</v>
      </c>
      <c r="JI668">
        <v>4</v>
      </c>
      <c r="JJ668">
        <v>2338</v>
      </c>
      <c r="JK668">
        <v>1</v>
      </c>
      <c r="JL668">
        <v>27</v>
      </c>
      <c r="JM668">
        <v>190196.2</v>
      </c>
      <c r="JN668">
        <v>190196.3</v>
      </c>
      <c r="JO668">
        <v>2.50977</v>
      </c>
      <c r="JP668">
        <v>2.24731</v>
      </c>
      <c r="JQ668">
        <v>1.39771</v>
      </c>
      <c r="JR668">
        <v>2.34985</v>
      </c>
      <c r="JS668">
        <v>1.49536</v>
      </c>
      <c r="JT668">
        <v>2.54395</v>
      </c>
      <c r="JU668">
        <v>36.9556</v>
      </c>
      <c r="JV668">
        <v>24.07</v>
      </c>
      <c r="JW668">
        <v>18</v>
      </c>
      <c r="JX668">
        <v>491.363</v>
      </c>
      <c r="JY668">
        <v>446.837</v>
      </c>
      <c r="JZ668">
        <v>29.3151</v>
      </c>
      <c r="KA668">
        <v>29.1898</v>
      </c>
      <c r="KB668">
        <v>29.9998</v>
      </c>
      <c r="KC668">
        <v>29.0751</v>
      </c>
      <c r="KD668">
        <v>29.0095</v>
      </c>
      <c r="KE668">
        <v>50.2494</v>
      </c>
      <c r="KF668">
        <v>24.7423</v>
      </c>
      <c r="KG668">
        <v>60.8627</v>
      </c>
      <c r="KH668">
        <v>29.315</v>
      </c>
      <c r="KI668">
        <v>1276.09</v>
      </c>
      <c r="KJ668">
        <v>21.4688</v>
      </c>
      <c r="KK668">
        <v>100.9</v>
      </c>
      <c r="KL668">
        <v>100.474</v>
      </c>
    </row>
    <row r="669" spans="1:298">
      <c r="A669">
        <v>653</v>
      </c>
      <c r="B669">
        <v>1758659205</v>
      </c>
      <c r="C669">
        <v>17579</v>
      </c>
      <c r="D669" t="s">
        <v>1755</v>
      </c>
      <c r="E669" t="s">
        <v>1756</v>
      </c>
      <c r="F669">
        <v>5</v>
      </c>
      <c r="G669" t="s">
        <v>1412</v>
      </c>
      <c r="H669" t="s">
        <v>437</v>
      </c>
      <c r="I669" t="s">
        <v>438</v>
      </c>
      <c r="J669">
        <v>1758659197.214286</v>
      </c>
      <c r="K669">
        <f>(L669)/1000</f>
        <v>0</v>
      </c>
      <c r="L669">
        <f>IF(DQ669, AO669, AI669)</f>
        <v>0</v>
      </c>
      <c r="M669">
        <f>IF(DQ669, AJ669, AH669)</f>
        <v>0</v>
      </c>
      <c r="N669">
        <f>DS669 - IF(AV669&gt;1, M669*DM669*100.0/(AX669), 0)</f>
        <v>0</v>
      </c>
      <c r="O669">
        <f>((U669-K669/2)*N669-M669)/(U669+K669/2)</f>
        <v>0</v>
      </c>
      <c r="P669">
        <f>O669*(DZ669+EA669)/1000.0</f>
        <v>0</v>
      </c>
      <c r="Q669">
        <f>(DS669 - IF(AV669&gt;1, M669*DM669*100.0/(AX669), 0))*(DZ669+EA669)/1000.0</f>
        <v>0</v>
      </c>
      <c r="R669">
        <f>2.0/((1/T669-1/S669)+SIGN(T669)*SQRT((1/T669-1/S669)*(1/T669-1/S669) + 4*DN669/((DN669+1)*(DN669+1))*(2*1/T669*1/S669-1/S669*1/S669)))</f>
        <v>0</v>
      </c>
      <c r="S669">
        <f>IF(LEFT(DO669,1)&lt;&gt;"0",IF(LEFT(DO669,1)="1",3.0,DP669),$D$5+$E$5*(EG669*DZ669/($K$5*1000))+$F$5*(EG669*DZ669/($K$5*1000))*MAX(MIN(DM669,$J$5),$I$5)*MAX(MIN(DM669,$J$5),$I$5)+$G$5*MAX(MIN(DM669,$J$5),$I$5)*(EG669*DZ669/($K$5*1000))+$H$5*(EG669*DZ669/($K$5*1000))*(EG669*DZ669/($K$5*1000)))</f>
        <v>0</v>
      </c>
      <c r="T669">
        <f>K669*(1000-(1000*0.61365*exp(17.502*X669/(240.97+X669))/(DZ669+EA669)+DU669)/2)/(1000*0.61365*exp(17.502*X669/(240.97+X669))/(DZ669+EA669)-DU669)</f>
        <v>0</v>
      </c>
      <c r="U669">
        <f>1/((DN669+1)/(R669/1.6)+1/(S669/1.37)) + DN669/((DN669+1)/(R669/1.6) + DN669/(S669/1.37))</f>
        <v>0</v>
      </c>
      <c r="V669">
        <f>(DI669*DL669)</f>
        <v>0</v>
      </c>
      <c r="W669">
        <f>(EB669+(V669+2*0.95*5.67E-8*(((EB669+$B$7)+273)^4-(EB669+273)^4)-44100*K669)/(1.84*29.3*S669+8*0.95*5.67E-8*(EB669+273)^3))</f>
        <v>0</v>
      </c>
      <c r="X669">
        <f>($C$7*EC669+$D$7*ED669+$E$7*W669)</f>
        <v>0</v>
      </c>
      <c r="Y669">
        <f>0.61365*exp(17.502*X669/(240.97+X669))</f>
        <v>0</v>
      </c>
      <c r="Z669">
        <f>(AA669/AB669*100)</f>
        <v>0</v>
      </c>
      <c r="AA669">
        <f>DU669*(DZ669+EA669)/1000</f>
        <v>0</v>
      </c>
      <c r="AB669">
        <f>0.61365*exp(17.502*EB669/(240.97+EB669))</f>
        <v>0</v>
      </c>
      <c r="AC669">
        <f>(Y669-DU669*(DZ669+EA669)/1000)</f>
        <v>0</v>
      </c>
      <c r="AD669">
        <f>(-K669*44100)</f>
        <v>0</v>
      </c>
      <c r="AE669">
        <f>2*29.3*S669*0.92*(EB669-X669)</f>
        <v>0</v>
      </c>
      <c r="AF669">
        <f>2*0.95*5.67E-8*(((EB669+$B$7)+273)^4-(X669+273)^4)</f>
        <v>0</v>
      </c>
      <c r="AG669">
        <f>V669+AF669+AD669+AE669</f>
        <v>0</v>
      </c>
      <c r="AH669">
        <f>DY669*AV669*(DT669-DS669*(1000-AV669*DV669)/(1000-AV669*DU669))/(100*DM669)</f>
        <v>0</v>
      </c>
      <c r="AI669">
        <f>1000*DY669*AV669*(DU669-DV669)/(100*DM669*(1000-AV669*DU669))</f>
        <v>0</v>
      </c>
      <c r="AJ669">
        <f>(AK669 - AL669 - DZ669*1E3/(8.314*(EB669+273.15)) * AN669/DY669 * AM669) * DY669/(100*DM669) * (1000 - DV669)/1000</f>
        <v>0</v>
      </c>
      <c r="AK669">
        <v>1289.003444940252</v>
      </c>
      <c r="AL669">
        <v>1237.802848484848</v>
      </c>
      <c r="AM669">
        <v>3.41885107621243</v>
      </c>
      <c r="AN669">
        <v>64.96119101993769</v>
      </c>
      <c r="AO669">
        <f>(AQ669 - AP669 + DZ669*1E3/(8.314*(EB669+273.15)) * AS669/DY669 * AR669) * DY669/(100*DM669) * 1000/(1000 - AQ669)</f>
        <v>0</v>
      </c>
      <c r="AP669">
        <v>21.36890654959712</v>
      </c>
      <c r="AQ669">
        <v>24.66943212121213</v>
      </c>
      <c r="AR669">
        <v>-2.2986278154892E-05</v>
      </c>
      <c r="AS669">
        <v>107.1200567102836</v>
      </c>
      <c r="AT669">
        <v>0</v>
      </c>
      <c r="AU669">
        <v>0</v>
      </c>
      <c r="AV669">
        <f>IF(AT669*$H$13&gt;=AX669,1.0,(AX669/(AX669-AT669*$H$13)))</f>
        <v>0</v>
      </c>
      <c r="AW669">
        <f>(AV669-1)*100</f>
        <v>0</v>
      </c>
      <c r="AX669">
        <f>MAX(0,($B$13+$C$13*EG669)/(1+$D$13*EG669)*DZ669/(EB669+273)*$E$13)</f>
        <v>0</v>
      </c>
      <c r="AY669" t="s">
        <v>439</v>
      </c>
      <c r="AZ669" t="s">
        <v>439</v>
      </c>
      <c r="BA669">
        <v>0</v>
      </c>
      <c r="BB669">
        <v>0</v>
      </c>
      <c r="BC669">
        <f>1-BA669/BB669</f>
        <v>0</v>
      </c>
      <c r="BD669">
        <v>0</v>
      </c>
      <c r="BE669" t="s">
        <v>439</v>
      </c>
      <c r="BF669" t="s">
        <v>439</v>
      </c>
      <c r="BG669">
        <v>0</v>
      </c>
      <c r="BH669">
        <v>0</v>
      </c>
      <c r="BI669">
        <f>1-BG669/BH669</f>
        <v>0</v>
      </c>
      <c r="BJ669">
        <v>0.5</v>
      </c>
      <c r="BK669">
        <f>DJ669</f>
        <v>0</v>
      </c>
      <c r="BL669">
        <f>M669</f>
        <v>0</v>
      </c>
      <c r="BM669">
        <f>BI669*BJ669*BK669</f>
        <v>0</v>
      </c>
      <c r="BN669">
        <f>(BL669-BD669)/BK669</f>
        <v>0</v>
      </c>
      <c r="BO669">
        <f>(BB669-BH669)/BH669</f>
        <v>0</v>
      </c>
      <c r="BP669">
        <f>BA669/(BC669+BA669/BH669)</f>
        <v>0</v>
      </c>
      <c r="BQ669" t="s">
        <v>439</v>
      </c>
      <c r="BR669">
        <v>0</v>
      </c>
      <c r="BS669">
        <f>IF(BR669&lt;&gt;0, BR669, BP669)</f>
        <v>0</v>
      </c>
      <c r="BT669">
        <f>1-BS669/BH669</f>
        <v>0</v>
      </c>
      <c r="BU669">
        <f>(BH669-BG669)/(BH669-BS669)</f>
        <v>0</v>
      </c>
      <c r="BV669">
        <f>(BB669-BH669)/(BB669-BS669)</f>
        <v>0</v>
      </c>
      <c r="BW669">
        <f>(BH669-BG669)/(BH669-BA669)</f>
        <v>0</v>
      </c>
      <c r="BX669">
        <f>(BB669-BH669)/(BB669-BA669)</f>
        <v>0</v>
      </c>
      <c r="BY669">
        <f>(BU669*BS669/BG669)</f>
        <v>0</v>
      </c>
      <c r="BZ669">
        <f>(1-BY669)</f>
        <v>0</v>
      </c>
      <c r="DI669">
        <f>$B$11*EH669+$C$11*EI669+$F$11*ET669*(1-EW669)</f>
        <v>0</v>
      </c>
      <c r="DJ669">
        <f>DI669*DK669</f>
        <v>0</v>
      </c>
      <c r="DK669">
        <f>($B$11*$D$9+$C$11*$D$9+$F$11*((FG669+EY669)/MAX(FG669+EY669+FH669, 0.1)*$I$9+FH669/MAX(FG669+EY669+FH669, 0.1)*$J$9))/($B$11+$C$11+$F$11)</f>
        <v>0</v>
      </c>
      <c r="DL669">
        <f>($B$11*$K$9+$C$11*$K$9+$F$11*((FG669+EY669)/MAX(FG669+EY669+FH669, 0.1)*$P$9+FH669/MAX(FG669+EY669+FH669, 0.1)*$Q$9))/($B$11+$C$11+$F$11)</f>
        <v>0</v>
      </c>
      <c r="DM669">
        <v>5.36</v>
      </c>
      <c r="DN669">
        <v>0.5</v>
      </c>
      <c r="DO669" t="s">
        <v>440</v>
      </c>
      <c r="DP669">
        <v>2</v>
      </c>
      <c r="DQ669" t="b">
        <v>1</v>
      </c>
      <c r="DR669">
        <v>1758659197.214286</v>
      </c>
      <c r="DS669">
        <v>1182.949642857143</v>
      </c>
      <c r="DT669">
        <v>1245.606428571429</v>
      </c>
      <c r="DU669">
        <v>24.671375</v>
      </c>
      <c r="DV669">
        <v>21.31891428571429</v>
      </c>
      <c r="DW669">
        <v>1183.1375</v>
      </c>
      <c r="DX669">
        <v>24.51206071428571</v>
      </c>
      <c r="DY669">
        <v>500.0088571428572</v>
      </c>
      <c r="DZ669">
        <v>90.36031071428569</v>
      </c>
      <c r="EA669">
        <v>0.03068316071428572</v>
      </c>
      <c r="EB669">
        <v>30.93130357142858</v>
      </c>
      <c r="EC669">
        <v>30.00515357142857</v>
      </c>
      <c r="ED669">
        <v>999.9000000000002</v>
      </c>
      <c r="EE669">
        <v>0</v>
      </c>
      <c r="EF669">
        <v>0</v>
      </c>
      <c r="EG669">
        <v>10007.565</v>
      </c>
      <c r="EH669">
        <v>0</v>
      </c>
      <c r="EI669">
        <v>11.67903928571428</v>
      </c>
      <c r="EJ669">
        <v>-62.655775</v>
      </c>
      <c r="EK669">
        <v>1212.873214285714</v>
      </c>
      <c r="EL669">
        <v>1272.74</v>
      </c>
      <c r="EM669">
        <v>3.352449285714286</v>
      </c>
      <c r="EN669">
        <v>1245.606428571429</v>
      </c>
      <c r="EO669">
        <v>21.31891428571429</v>
      </c>
      <c r="EP669">
        <v>2.2293125</v>
      </c>
      <c r="EQ669">
        <v>1.926382857142857</v>
      </c>
      <c r="ER669">
        <v>19.17452500000001</v>
      </c>
      <c r="ES669">
        <v>16.85185</v>
      </c>
      <c r="ET669">
        <v>2000.018928571429</v>
      </c>
      <c r="EU669">
        <v>0.9800016071428571</v>
      </c>
      <c r="EV669">
        <v>0.01999860000000001</v>
      </c>
      <c r="EW669">
        <v>0</v>
      </c>
      <c r="EX669">
        <v>879.45725</v>
      </c>
      <c r="EY669">
        <v>5.00097</v>
      </c>
      <c r="EZ669">
        <v>17664.20357142857</v>
      </c>
      <c r="FA669">
        <v>16707.74642857143</v>
      </c>
      <c r="FB669">
        <v>41.42814285714284</v>
      </c>
      <c r="FC669">
        <v>41.75</v>
      </c>
      <c r="FD669">
        <v>41.31199999999999</v>
      </c>
      <c r="FE669">
        <v>41.37049999999999</v>
      </c>
      <c r="FF669">
        <v>42</v>
      </c>
      <c r="FG669">
        <v>1955.118928571429</v>
      </c>
      <c r="FH669">
        <v>39.9</v>
      </c>
      <c r="FI669">
        <v>0</v>
      </c>
      <c r="FJ669">
        <v>1758659206.2</v>
      </c>
      <c r="FK669">
        <v>0</v>
      </c>
      <c r="FL669">
        <v>879.4119199999998</v>
      </c>
      <c r="FM669">
        <v>-6.544000012230081</v>
      </c>
      <c r="FN669">
        <v>-132.8230770306527</v>
      </c>
      <c r="FO669">
        <v>17662.992</v>
      </c>
      <c r="FP669">
        <v>15</v>
      </c>
      <c r="FQ669">
        <v>0</v>
      </c>
      <c r="FR669" t="s">
        <v>441</v>
      </c>
      <c r="FS669">
        <v>1747247426.5</v>
      </c>
      <c r="FT669">
        <v>1747247420.5</v>
      </c>
      <c r="FU669">
        <v>0</v>
      </c>
      <c r="FV669">
        <v>1.027</v>
      </c>
      <c r="FW669">
        <v>0.031</v>
      </c>
      <c r="FX669">
        <v>0.02</v>
      </c>
      <c r="FY669">
        <v>0.05</v>
      </c>
      <c r="FZ669">
        <v>420</v>
      </c>
      <c r="GA669">
        <v>16</v>
      </c>
      <c r="GB669">
        <v>0.01</v>
      </c>
      <c r="GC669">
        <v>0.1</v>
      </c>
      <c r="GD669">
        <v>-62.6128125</v>
      </c>
      <c r="GE669">
        <v>-0.8231876172606586</v>
      </c>
      <c r="GF669">
        <v>0.0969572101174018</v>
      </c>
      <c r="GG669">
        <v>0</v>
      </c>
      <c r="GH669">
        <v>879.8015588235294</v>
      </c>
      <c r="GI669">
        <v>-5.633475940716596</v>
      </c>
      <c r="GJ669">
        <v>0.6010131246084049</v>
      </c>
      <c r="GK669">
        <v>-1</v>
      </c>
      <c r="GL669">
        <v>3.39120225</v>
      </c>
      <c r="GM669">
        <v>-0.6799333958724152</v>
      </c>
      <c r="GN669">
        <v>0.06629051317826329</v>
      </c>
      <c r="GO669">
        <v>0</v>
      </c>
      <c r="GP669">
        <v>0</v>
      </c>
      <c r="GQ669">
        <v>2</v>
      </c>
      <c r="GR669" t="s">
        <v>482</v>
      </c>
      <c r="GS669">
        <v>3.13588</v>
      </c>
      <c r="GT669">
        <v>2.69122</v>
      </c>
      <c r="GU669">
        <v>0.193589</v>
      </c>
      <c r="GV669">
        <v>0.197842</v>
      </c>
      <c r="GW669">
        <v>0.108086</v>
      </c>
      <c r="GX669">
        <v>0.0966521</v>
      </c>
      <c r="GY669">
        <v>25606.6</v>
      </c>
      <c r="GZ669">
        <v>25522.6</v>
      </c>
      <c r="HA669">
        <v>29523.5</v>
      </c>
      <c r="HB669">
        <v>29407.7</v>
      </c>
      <c r="HC669">
        <v>34789.8</v>
      </c>
      <c r="HD669">
        <v>35193.4</v>
      </c>
      <c r="HE669">
        <v>41543.2</v>
      </c>
      <c r="HF669">
        <v>41784.6</v>
      </c>
      <c r="HG669">
        <v>1.91978</v>
      </c>
      <c r="HH669">
        <v>1.86493</v>
      </c>
      <c r="HI669">
        <v>0.0867955</v>
      </c>
      <c r="HJ669">
        <v>0</v>
      </c>
      <c r="HK669">
        <v>28.5836</v>
      </c>
      <c r="HL669">
        <v>999.9</v>
      </c>
      <c r="HM669">
        <v>50.7</v>
      </c>
      <c r="HN669">
        <v>31.6</v>
      </c>
      <c r="HO669">
        <v>26.193</v>
      </c>
      <c r="HP669">
        <v>62.0156</v>
      </c>
      <c r="HQ669">
        <v>25.5809</v>
      </c>
      <c r="HR669">
        <v>1</v>
      </c>
      <c r="HS669">
        <v>0.118895</v>
      </c>
      <c r="HT669">
        <v>-0.59906</v>
      </c>
      <c r="HU669">
        <v>20.3376</v>
      </c>
      <c r="HV669">
        <v>5.21639</v>
      </c>
      <c r="HW669">
        <v>12.0122</v>
      </c>
      <c r="HX669">
        <v>4.9891</v>
      </c>
      <c r="HY669">
        <v>3.28755</v>
      </c>
      <c r="HZ669">
        <v>9999</v>
      </c>
      <c r="IA669">
        <v>9999</v>
      </c>
      <c r="IB669">
        <v>9999</v>
      </c>
      <c r="IC669">
        <v>999.9</v>
      </c>
      <c r="ID669">
        <v>1.86762</v>
      </c>
      <c r="IE669">
        <v>1.86676</v>
      </c>
      <c r="IF669">
        <v>1.86609</v>
      </c>
      <c r="IG669">
        <v>1.866</v>
      </c>
      <c r="IH669">
        <v>1.86788</v>
      </c>
      <c r="II669">
        <v>1.87029</v>
      </c>
      <c r="IJ669">
        <v>1.86899</v>
      </c>
      <c r="IK669">
        <v>1.87043</v>
      </c>
      <c r="IL669">
        <v>0</v>
      </c>
      <c r="IM669">
        <v>0</v>
      </c>
      <c r="IN669">
        <v>0</v>
      </c>
      <c r="IO669">
        <v>0</v>
      </c>
      <c r="IP669" t="s">
        <v>443</v>
      </c>
      <c r="IQ669" t="s">
        <v>444</v>
      </c>
      <c r="IR669" t="s">
        <v>445</v>
      </c>
      <c r="IS669" t="s">
        <v>445</v>
      </c>
      <c r="IT669" t="s">
        <v>445</v>
      </c>
      <c r="IU669" t="s">
        <v>445</v>
      </c>
      <c r="IV669">
        <v>0</v>
      </c>
      <c r="IW669">
        <v>100</v>
      </c>
      <c r="IX669">
        <v>100</v>
      </c>
      <c r="IY669">
        <v>-0.21</v>
      </c>
      <c r="IZ669">
        <v>0.1593</v>
      </c>
      <c r="JA669">
        <v>0.1520806729546384</v>
      </c>
      <c r="JB669">
        <v>0.0003178419753343253</v>
      </c>
      <c r="JC669">
        <v>-6.012475575984678E-07</v>
      </c>
      <c r="JD669">
        <v>7.594320938325871E-11</v>
      </c>
      <c r="JE669">
        <v>-0.06537213769188976</v>
      </c>
      <c r="JF669">
        <v>-0.002779077146552394</v>
      </c>
      <c r="JG669">
        <v>0.0007843295920201409</v>
      </c>
      <c r="JH669">
        <v>-1.211717912536145E-05</v>
      </c>
      <c r="JI669">
        <v>4</v>
      </c>
      <c r="JJ669">
        <v>2338</v>
      </c>
      <c r="JK669">
        <v>1</v>
      </c>
      <c r="JL669">
        <v>27</v>
      </c>
      <c r="JM669">
        <v>190196.3</v>
      </c>
      <c r="JN669">
        <v>190196.4</v>
      </c>
      <c r="JO669">
        <v>2.53784</v>
      </c>
      <c r="JP669">
        <v>2.24731</v>
      </c>
      <c r="JQ669">
        <v>1.39771</v>
      </c>
      <c r="JR669">
        <v>2.35107</v>
      </c>
      <c r="JS669">
        <v>1.49536</v>
      </c>
      <c r="JT669">
        <v>2.61719</v>
      </c>
      <c r="JU669">
        <v>36.9556</v>
      </c>
      <c r="JV669">
        <v>24.0612</v>
      </c>
      <c r="JW669">
        <v>18</v>
      </c>
      <c r="JX669">
        <v>491.464</v>
      </c>
      <c r="JY669">
        <v>446.793</v>
      </c>
      <c r="JZ669">
        <v>29.3122</v>
      </c>
      <c r="KA669">
        <v>29.1859</v>
      </c>
      <c r="KB669">
        <v>29.9999</v>
      </c>
      <c r="KC669">
        <v>29.0718</v>
      </c>
      <c r="KD669">
        <v>29.0057</v>
      </c>
      <c r="KE669">
        <v>50.8211</v>
      </c>
      <c r="KF669">
        <v>24.4673</v>
      </c>
      <c r="KG669">
        <v>60.8627</v>
      </c>
      <c r="KH669">
        <v>29.3086</v>
      </c>
      <c r="KI669">
        <v>1289.46</v>
      </c>
      <c r="KJ669">
        <v>21.5313</v>
      </c>
      <c r="KK669">
        <v>100.9</v>
      </c>
      <c r="KL669">
        <v>100.473</v>
      </c>
    </row>
    <row r="670" spans="1:298">
      <c r="A670">
        <v>654</v>
      </c>
      <c r="B670">
        <v>1758659210</v>
      </c>
      <c r="C670">
        <v>17584</v>
      </c>
      <c r="D670" t="s">
        <v>1757</v>
      </c>
      <c r="E670" t="s">
        <v>1758</v>
      </c>
      <c r="F670">
        <v>5</v>
      </c>
      <c r="G670" t="s">
        <v>1412</v>
      </c>
      <c r="H670" t="s">
        <v>437</v>
      </c>
      <c r="I670" t="s">
        <v>438</v>
      </c>
      <c r="J670">
        <v>1758659202.5</v>
      </c>
      <c r="K670">
        <f>(L670)/1000</f>
        <v>0</v>
      </c>
      <c r="L670">
        <f>IF(DQ670, AO670, AI670)</f>
        <v>0</v>
      </c>
      <c r="M670">
        <f>IF(DQ670, AJ670, AH670)</f>
        <v>0</v>
      </c>
      <c r="N670">
        <f>DS670 - IF(AV670&gt;1, M670*DM670*100.0/(AX670), 0)</f>
        <v>0</v>
      </c>
      <c r="O670">
        <f>((U670-K670/2)*N670-M670)/(U670+K670/2)</f>
        <v>0</v>
      </c>
      <c r="P670">
        <f>O670*(DZ670+EA670)/1000.0</f>
        <v>0</v>
      </c>
      <c r="Q670">
        <f>(DS670 - IF(AV670&gt;1, M670*DM670*100.0/(AX670), 0))*(DZ670+EA670)/1000.0</f>
        <v>0</v>
      </c>
      <c r="R670">
        <f>2.0/((1/T670-1/S670)+SIGN(T670)*SQRT((1/T670-1/S670)*(1/T670-1/S670) + 4*DN670/((DN670+1)*(DN670+1))*(2*1/T670*1/S670-1/S670*1/S670)))</f>
        <v>0</v>
      </c>
      <c r="S670">
        <f>IF(LEFT(DO670,1)&lt;&gt;"0",IF(LEFT(DO670,1)="1",3.0,DP670),$D$5+$E$5*(EG670*DZ670/($K$5*1000))+$F$5*(EG670*DZ670/($K$5*1000))*MAX(MIN(DM670,$J$5),$I$5)*MAX(MIN(DM670,$J$5),$I$5)+$G$5*MAX(MIN(DM670,$J$5),$I$5)*(EG670*DZ670/($K$5*1000))+$H$5*(EG670*DZ670/($K$5*1000))*(EG670*DZ670/($K$5*1000)))</f>
        <v>0</v>
      </c>
      <c r="T670">
        <f>K670*(1000-(1000*0.61365*exp(17.502*X670/(240.97+X670))/(DZ670+EA670)+DU670)/2)/(1000*0.61365*exp(17.502*X670/(240.97+X670))/(DZ670+EA670)-DU670)</f>
        <v>0</v>
      </c>
      <c r="U670">
        <f>1/((DN670+1)/(R670/1.6)+1/(S670/1.37)) + DN670/((DN670+1)/(R670/1.6) + DN670/(S670/1.37))</f>
        <v>0</v>
      </c>
      <c r="V670">
        <f>(DI670*DL670)</f>
        <v>0</v>
      </c>
      <c r="W670">
        <f>(EB670+(V670+2*0.95*5.67E-8*(((EB670+$B$7)+273)^4-(EB670+273)^4)-44100*K670)/(1.84*29.3*S670+8*0.95*5.67E-8*(EB670+273)^3))</f>
        <v>0</v>
      </c>
      <c r="X670">
        <f>($C$7*EC670+$D$7*ED670+$E$7*W670)</f>
        <v>0</v>
      </c>
      <c r="Y670">
        <f>0.61365*exp(17.502*X670/(240.97+X670))</f>
        <v>0</v>
      </c>
      <c r="Z670">
        <f>(AA670/AB670*100)</f>
        <v>0</v>
      </c>
      <c r="AA670">
        <f>DU670*(DZ670+EA670)/1000</f>
        <v>0</v>
      </c>
      <c r="AB670">
        <f>0.61365*exp(17.502*EB670/(240.97+EB670))</f>
        <v>0</v>
      </c>
      <c r="AC670">
        <f>(Y670-DU670*(DZ670+EA670)/1000)</f>
        <v>0</v>
      </c>
      <c r="AD670">
        <f>(-K670*44100)</f>
        <v>0</v>
      </c>
      <c r="AE670">
        <f>2*29.3*S670*0.92*(EB670-X670)</f>
        <v>0</v>
      </c>
      <c r="AF670">
        <f>2*0.95*5.67E-8*(((EB670+$B$7)+273)^4-(X670+273)^4)</f>
        <v>0</v>
      </c>
      <c r="AG670">
        <f>V670+AF670+AD670+AE670</f>
        <v>0</v>
      </c>
      <c r="AH670">
        <f>DY670*AV670*(DT670-DS670*(1000-AV670*DV670)/(1000-AV670*DU670))/(100*DM670)</f>
        <v>0</v>
      </c>
      <c r="AI670">
        <f>1000*DY670*AV670*(DU670-DV670)/(100*DM670*(1000-AV670*DU670))</f>
        <v>0</v>
      </c>
      <c r="AJ670">
        <f>(AK670 - AL670 - DZ670*1E3/(8.314*(EB670+273.15)) * AN670/DY670 * AM670) * DY670/(100*DM670) * (1000 - DV670)/1000</f>
        <v>0</v>
      </c>
      <c r="AK670">
        <v>1305.716162829825</v>
      </c>
      <c r="AL670">
        <v>1254.697757575757</v>
      </c>
      <c r="AM670">
        <v>3.372225030607662</v>
      </c>
      <c r="AN670">
        <v>64.96119101993769</v>
      </c>
      <c r="AO670">
        <f>(AQ670 - AP670 + DZ670*1E3/(8.314*(EB670+273.15)) * AS670/DY670 * AR670) * DY670/(100*DM670) * 1000/(1000 - AQ670)</f>
        <v>0</v>
      </c>
      <c r="AP670">
        <v>21.42730691422294</v>
      </c>
      <c r="AQ670">
        <v>24.66648666666666</v>
      </c>
      <c r="AR670">
        <v>-7.314394232935667E-06</v>
      </c>
      <c r="AS670">
        <v>107.1200567102836</v>
      </c>
      <c r="AT670">
        <v>0</v>
      </c>
      <c r="AU670">
        <v>0</v>
      </c>
      <c r="AV670">
        <f>IF(AT670*$H$13&gt;=AX670,1.0,(AX670/(AX670-AT670*$H$13)))</f>
        <v>0</v>
      </c>
      <c r="AW670">
        <f>(AV670-1)*100</f>
        <v>0</v>
      </c>
      <c r="AX670">
        <f>MAX(0,($B$13+$C$13*EG670)/(1+$D$13*EG670)*DZ670/(EB670+273)*$E$13)</f>
        <v>0</v>
      </c>
      <c r="AY670" t="s">
        <v>439</v>
      </c>
      <c r="AZ670" t="s">
        <v>439</v>
      </c>
      <c r="BA670">
        <v>0</v>
      </c>
      <c r="BB670">
        <v>0</v>
      </c>
      <c r="BC670">
        <f>1-BA670/BB670</f>
        <v>0</v>
      </c>
      <c r="BD670">
        <v>0</v>
      </c>
      <c r="BE670" t="s">
        <v>439</v>
      </c>
      <c r="BF670" t="s">
        <v>439</v>
      </c>
      <c r="BG670">
        <v>0</v>
      </c>
      <c r="BH670">
        <v>0</v>
      </c>
      <c r="BI670">
        <f>1-BG670/BH670</f>
        <v>0</v>
      </c>
      <c r="BJ670">
        <v>0.5</v>
      </c>
      <c r="BK670">
        <f>DJ670</f>
        <v>0</v>
      </c>
      <c r="BL670">
        <f>M670</f>
        <v>0</v>
      </c>
      <c r="BM670">
        <f>BI670*BJ670*BK670</f>
        <v>0</v>
      </c>
      <c r="BN670">
        <f>(BL670-BD670)/BK670</f>
        <v>0</v>
      </c>
      <c r="BO670">
        <f>(BB670-BH670)/BH670</f>
        <v>0</v>
      </c>
      <c r="BP670">
        <f>BA670/(BC670+BA670/BH670)</f>
        <v>0</v>
      </c>
      <c r="BQ670" t="s">
        <v>439</v>
      </c>
      <c r="BR670">
        <v>0</v>
      </c>
      <c r="BS670">
        <f>IF(BR670&lt;&gt;0, BR670, BP670)</f>
        <v>0</v>
      </c>
      <c r="BT670">
        <f>1-BS670/BH670</f>
        <v>0</v>
      </c>
      <c r="BU670">
        <f>(BH670-BG670)/(BH670-BS670)</f>
        <v>0</v>
      </c>
      <c r="BV670">
        <f>(BB670-BH670)/(BB670-BS670)</f>
        <v>0</v>
      </c>
      <c r="BW670">
        <f>(BH670-BG670)/(BH670-BA670)</f>
        <v>0</v>
      </c>
      <c r="BX670">
        <f>(BB670-BH670)/(BB670-BA670)</f>
        <v>0</v>
      </c>
      <c r="BY670">
        <f>(BU670*BS670/BG670)</f>
        <v>0</v>
      </c>
      <c r="BZ670">
        <f>(1-BY670)</f>
        <v>0</v>
      </c>
      <c r="DI670">
        <f>$B$11*EH670+$C$11*EI670+$F$11*ET670*(1-EW670)</f>
        <v>0</v>
      </c>
      <c r="DJ670">
        <f>DI670*DK670</f>
        <v>0</v>
      </c>
      <c r="DK670">
        <f>($B$11*$D$9+$C$11*$D$9+$F$11*((FG670+EY670)/MAX(FG670+EY670+FH670, 0.1)*$I$9+FH670/MAX(FG670+EY670+FH670, 0.1)*$J$9))/($B$11+$C$11+$F$11)</f>
        <v>0</v>
      </c>
      <c r="DL670">
        <f>($B$11*$K$9+$C$11*$K$9+$F$11*((FG670+EY670)/MAX(FG670+EY670+FH670, 0.1)*$P$9+FH670/MAX(FG670+EY670+FH670, 0.1)*$Q$9))/($B$11+$C$11+$F$11)</f>
        <v>0</v>
      </c>
      <c r="DM670">
        <v>5.36</v>
      </c>
      <c r="DN670">
        <v>0.5</v>
      </c>
      <c r="DO670" t="s">
        <v>440</v>
      </c>
      <c r="DP670">
        <v>2</v>
      </c>
      <c r="DQ670" t="b">
        <v>1</v>
      </c>
      <c r="DR670">
        <v>1758659202.5</v>
      </c>
      <c r="DS670">
        <v>1200.564444444444</v>
      </c>
      <c r="DT670">
        <v>1263.196666666667</v>
      </c>
      <c r="DU670">
        <v>24.67002962962963</v>
      </c>
      <c r="DV670">
        <v>21.37461111111111</v>
      </c>
      <c r="DW670">
        <v>1200.765925925926</v>
      </c>
      <c r="DX670">
        <v>24.51074074074074</v>
      </c>
      <c r="DY670">
        <v>500.0104814814815</v>
      </c>
      <c r="DZ670">
        <v>90.36017777777778</v>
      </c>
      <c r="EA670">
        <v>0.03068016296296296</v>
      </c>
      <c r="EB670">
        <v>30.92815185185185</v>
      </c>
      <c r="EC670">
        <v>30.00112592592593</v>
      </c>
      <c r="ED670">
        <v>999.9000000000001</v>
      </c>
      <c r="EE670">
        <v>0</v>
      </c>
      <c r="EF670">
        <v>0</v>
      </c>
      <c r="EG670">
        <v>10009.1437037037</v>
      </c>
      <c r="EH670">
        <v>0</v>
      </c>
      <c r="EI670">
        <v>11.66922222222222</v>
      </c>
      <c r="EJ670">
        <v>-62.63145925925925</v>
      </c>
      <c r="EK670">
        <v>1230.931111111111</v>
      </c>
      <c r="EL670">
        <v>1290.786666666667</v>
      </c>
      <c r="EM670">
        <v>3.295414814814814</v>
      </c>
      <c r="EN670">
        <v>1263.196666666667</v>
      </c>
      <c r="EO670">
        <v>21.37461111111111</v>
      </c>
      <c r="EP670">
        <v>2.229188148148149</v>
      </c>
      <c r="EQ670">
        <v>1.931412962962963</v>
      </c>
      <c r="ER670">
        <v>19.17363333333333</v>
      </c>
      <c r="ES670">
        <v>16.89297407407408</v>
      </c>
      <c r="ET670">
        <v>2000.012962962963</v>
      </c>
      <c r="EU670">
        <v>0.9800015555555556</v>
      </c>
      <c r="EV670">
        <v>0.01999865185185186</v>
      </c>
      <c r="EW670">
        <v>0</v>
      </c>
      <c r="EX670">
        <v>878.8793703703703</v>
      </c>
      <c r="EY670">
        <v>5.00097</v>
      </c>
      <c r="EZ670">
        <v>17652.10740740741</v>
      </c>
      <c r="FA670">
        <v>16707.6962962963</v>
      </c>
      <c r="FB670">
        <v>41.41174074074073</v>
      </c>
      <c r="FC670">
        <v>41.75</v>
      </c>
      <c r="FD670">
        <v>41.31199999999999</v>
      </c>
      <c r="FE670">
        <v>41.36333333333333</v>
      </c>
      <c r="FF670">
        <v>42</v>
      </c>
      <c r="FG670">
        <v>1955.112962962963</v>
      </c>
      <c r="FH670">
        <v>39.9</v>
      </c>
      <c r="FI670">
        <v>0</v>
      </c>
      <c r="FJ670">
        <v>1758659211.6</v>
      </c>
      <c r="FK670">
        <v>0</v>
      </c>
      <c r="FL670">
        <v>878.7988846153846</v>
      </c>
      <c r="FM670">
        <v>-7.57494017394218</v>
      </c>
      <c r="FN670">
        <v>-138.7350428082513</v>
      </c>
      <c r="FO670">
        <v>17651.36923076923</v>
      </c>
      <c r="FP670">
        <v>15</v>
      </c>
      <c r="FQ670">
        <v>0</v>
      </c>
      <c r="FR670" t="s">
        <v>441</v>
      </c>
      <c r="FS670">
        <v>1747247426.5</v>
      </c>
      <c r="FT670">
        <v>1747247420.5</v>
      </c>
      <c r="FU670">
        <v>0</v>
      </c>
      <c r="FV670">
        <v>1.027</v>
      </c>
      <c r="FW670">
        <v>0.031</v>
      </c>
      <c r="FX670">
        <v>0.02</v>
      </c>
      <c r="FY670">
        <v>0.05</v>
      </c>
      <c r="FZ670">
        <v>420</v>
      </c>
      <c r="GA670">
        <v>16</v>
      </c>
      <c r="GB670">
        <v>0.01</v>
      </c>
      <c r="GC670">
        <v>0.1</v>
      </c>
      <c r="GD670">
        <v>-62.6298725</v>
      </c>
      <c r="GE670">
        <v>0.1597429643527815</v>
      </c>
      <c r="GF670">
        <v>0.124410582322204</v>
      </c>
      <c r="GG670">
        <v>0</v>
      </c>
      <c r="GH670">
        <v>879.159411764706</v>
      </c>
      <c r="GI670">
        <v>-6.866737972126308</v>
      </c>
      <c r="GJ670">
        <v>0.718296723778555</v>
      </c>
      <c r="GK670">
        <v>-1</v>
      </c>
      <c r="GL670">
        <v>3.3260875</v>
      </c>
      <c r="GM670">
        <v>-0.6167151219512308</v>
      </c>
      <c r="GN670">
        <v>0.06035269226596274</v>
      </c>
      <c r="GO670">
        <v>0</v>
      </c>
      <c r="GP670">
        <v>0</v>
      </c>
      <c r="GQ670">
        <v>2</v>
      </c>
      <c r="GR670" t="s">
        <v>482</v>
      </c>
      <c r="GS670">
        <v>3.13579</v>
      </c>
      <c r="GT670">
        <v>2.69125</v>
      </c>
      <c r="GU670">
        <v>0.195243</v>
      </c>
      <c r="GV670">
        <v>0.199488</v>
      </c>
      <c r="GW670">
        <v>0.108083</v>
      </c>
      <c r="GX670">
        <v>0.0968543</v>
      </c>
      <c r="GY670">
        <v>25554</v>
      </c>
      <c r="GZ670">
        <v>25470.1</v>
      </c>
      <c r="HA670">
        <v>29523.5</v>
      </c>
      <c r="HB670">
        <v>29407.6</v>
      </c>
      <c r="HC670">
        <v>34790</v>
      </c>
      <c r="HD670">
        <v>35185.5</v>
      </c>
      <c r="HE670">
        <v>41543.3</v>
      </c>
      <c r="HF670">
        <v>41784.7</v>
      </c>
      <c r="HG670">
        <v>1.91947</v>
      </c>
      <c r="HH670">
        <v>1.86493</v>
      </c>
      <c r="HI670">
        <v>0.0873804</v>
      </c>
      <c r="HJ670">
        <v>0</v>
      </c>
      <c r="HK670">
        <v>28.5819</v>
      </c>
      <c r="HL670">
        <v>999.9</v>
      </c>
      <c r="HM670">
        <v>50.7</v>
      </c>
      <c r="HN670">
        <v>31.7</v>
      </c>
      <c r="HO670">
        <v>26.3388</v>
      </c>
      <c r="HP670">
        <v>61.9956</v>
      </c>
      <c r="HQ670">
        <v>25.645</v>
      </c>
      <c r="HR670">
        <v>1</v>
      </c>
      <c r="HS670">
        <v>0.118803</v>
      </c>
      <c r="HT670">
        <v>-0.833045</v>
      </c>
      <c r="HU670">
        <v>20.336</v>
      </c>
      <c r="HV670">
        <v>5.21609</v>
      </c>
      <c r="HW670">
        <v>12.0119</v>
      </c>
      <c r="HX670">
        <v>4.98885</v>
      </c>
      <c r="HY670">
        <v>3.28768</v>
      </c>
      <c r="HZ670">
        <v>9999</v>
      </c>
      <c r="IA670">
        <v>9999</v>
      </c>
      <c r="IB670">
        <v>9999</v>
      </c>
      <c r="IC670">
        <v>999.9</v>
      </c>
      <c r="ID670">
        <v>1.86765</v>
      </c>
      <c r="IE670">
        <v>1.86675</v>
      </c>
      <c r="IF670">
        <v>1.86605</v>
      </c>
      <c r="IG670">
        <v>1.86601</v>
      </c>
      <c r="IH670">
        <v>1.86786</v>
      </c>
      <c r="II670">
        <v>1.87028</v>
      </c>
      <c r="IJ670">
        <v>1.86898</v>
      </c>
      <c r="IK670">
        <v>1.87043</v>
      </c>
      <c r="IL670">
        <v>0</v>
      </c>
      <c r="IM670">
        <v>0</v>
      </c>
      <c r="IN670">
        <v>0</v>
      </c>
      <c r="IO670">
        <v>0</v>
      </c>
      <c r="IP670" t="s">
        <v>443</v>
      </c>
      <c r="IQ670" t="s">
        <v>444</v>
      </c>
      <c r="IR670" t="s">
        <v>445</v>
      </c>
      <c r="IS670" t="s">
        <v>445</v>
      </c>
      <c r="IT670" t="s">
        <v>445</v>
      </c>
      <c r="IU670" t="s">
        <v>445</v>
      </c>
      <c r="IV670">
        <v>0</v>
      </c>
      <c r="IW670">
        <v>100</v>
      </c>
      <c r="IX670">
        <v>100</v>
      </c>
      <c r="IY670">
        <v>-0.22</v>
      </c>
      <c r="IZ670">
        <v>0.1592</v>
      </c>
      <c r="JA670">
        <v>0.1520806729546384</v>
      </c>
      <c r="JB670">
        <v>0.0003178419753343253</v>
      </c>
      <c r="JC670">
        <v>-6.012475575984678E-07</v>
      </c>
      <c r="JD670">
        <v>7.594320938325871E-11</v>
      </c>
      <c r="JE670">
        <v>-0.06537213769188976</v>
      </c>
      <c r="JF670">
        <v>-0.002779077146552394</v>
      </c>
      <c r="JG670">
        <v>0.0007843295920201409</v>
      </c>
      <c r="JH670">
        <v>-1.211717912536145E-05</v>
      </c>
      <c r="JI670">
        <v>4</v>
      </c>
      <c r="JJ670">
        <v>2338</v>
      </c>
      <c r="JK670">
        <v>1</v>
      </c>
      <c r="JL670">
        <v>27</v>
      </c>
      <c r="JM670">
        <v>190196.4</v>
      </c>
      <c r="JN670">
        <v>190196.5</v>
      </c>
      <c r="JO670">
        <v>2.56226</v>
      </c>
      <c r="JP670">
        <v>2.23267</v>
      </c>
      <c r="JQ670">
        <v>1.39648</v>
      </c>
      <c r="JR670">
        <v>2.35107</v>
      </c>
      <c r="JS670">
        <v>1.49536</v>
      </c>
      <c r="JT670">
        <v>2.66479</v>
      </c>
      <c r="JU670">
        <v>36.9317</v>
      </c>
      <c r="JV670">
        <v>24.07</v>
      </c>
      <c r="JW670">
        <v>18</v>
      </c>
      <c r="JX670">
        <v>491.25</v>
      </c>
      <c r="JY670">
        <v>446.771</v>
      </c>
      <c r="JZ670">
        <v>29.3077</v>
      </c>
      <c r="KA670">
        <v>29.1829</v>
      </c>
      <c r="KB670">
        <v>29.9998</v>
      </c>
      <c r="KC670">
        <v>29.0689</v>
      </c>
      <c r="KD670">
        <v>29.0027</v>
      </c>
      <c r="KE670">
        <v>51.3084</v>
      </c>
      <c r="KF670">
        <v>24.1803</v>
      </c>
      <c r="KG670">
        <v>60.8627</v>
      </c>
      <c r="KH670">
        <v>29.5439</v>
      </c>
      <c r="KI670">
        <v>1309.49</v>
      </c>
      <c r="KJ670">
        <v>21.5849</v>
      </c>
      <c r="KK670">
        <v>100.9</v>
      </c>
      <c r="KL670">
        <v>100.473</v>
      </c>
    </row>
    <row r="671" spans="1:298">
      <c r="A671">
        <v>655</v>
      </c>
      <c r="B671">
        <v>1758659214.5</v>
      </c>
      <c r="C671">
        <v>17588.5</v>
      </c>
      <c r="D671" t="s">
        <v>1759</v>
      </c>
      <c r="E671" t="s">
        <v>1760</v>
      </c>
      <c r="F671">
        <v>5</v>
      </c>
      <c r="G671" t="s">
        <v>1412</v>
      </c>
      <c r="H671" t="s">
        <v>437</v>
      </c>
      <c r="I671" t="s">
        <v>438</v>
      </c>
      <c r="J671">
        <v>1758659206.944444</v>
      </c>
      <c r="K671">
        <f>(L671)/1000</f>
        <v>0</v>
      </c>
      <c r="L671">
        <f>IF(DQ671, AO671, AI671)</f>
        <v>0</v>
      </c>
      <c r="M671">
        <f>IF(DQ671, AJ671, AH671)</f>
        <v>0</v>
      </c>
      <c r="N671">
        <f>DS671 - IF(AV671&gt;1, M671*DM671*100.0/(AX671), 0)</f>
        <v>0</v>
      </c>
      <c r="O671">
        <f>((U671-K671/2)*N671-M671)/(U671+K671/2)</f>
        <v>0</v>
      </c>
      <c r="P671">
        <f>O671*(DZ671+EA671)/1000.0</f>
        <v>0</v>
      </c>
      <c r="Q671">
        <f>(DS671 - IF(AV671&gt;1, M671*DM671*100.0/(AX671), 0))*(DZ671+EA671)/1000.0</f>
        <v>0</v>
      </c>
      <c r="R671">
        <f>2.0/((1/T671-1/S671)+SIGN(T671)*SQRT((1/T671-1/S671)*(1/T671-1/S671) + 4*DN671/((DN671+1)*(DN671+1))*(2*1/T671*1/S671-1/S671*1/S671)))</f>
        <v>0</v>
      </c>
      <c r="S671">
        <f>IF(LEFT(DO671,1)&lt;&gt;"0",IF(LEFT(DO671,1)="1",3.0,DP671),$D$5+$E$5*(EG671*DZ671/($K$5*1000))+$F$5*(EG671*DZ671/($K$5*1000))*MAX(MIN(DM671,$J$5),$I$5)*MAX(MIN(DM671,$J$5),$I$5)+$G$5*MAX(MIN(DM671,$J$5),$I$5)*(EG671*DZ671/($K$5*1000))+$H$5*(EG671*DZ671/($K$5*1000))*(EG671*DZ671/($K$5*1000)))</f>
        <v>0</v>
      </c>
      <c r="T671">
        <f>K671*(1000-(1000*0.61365*exp(17.502*X671/(240.97+X671))/(DZ671+EA671)+DU671)/2)/(1000*0.61365*exp(17.502*X671/(240.97+X671))/(DZ671+EA671)-DU671)</f>
        <v>0</v>
      </c>
      <c r="U671">
        <f>1/((DN671+1)/(R671/1.6)+1/(S671/1.37)) + DN671/((DN671+1)/(R671/1.6) + DN671/(S671/1.37))</f>
        <v>0</v>
      </c>
      <c r="V671">
        <f>(DI671*DL671)</f>
        <v>0</v>
      </c>
      <c r="W671">
        <f>(EB671+(V671+2*0.95*5.67E-8*(((EB671+$B$7)+273)^4-(EB671+273)^4)-44100*K671)/(1.84*29.3*S671+8*0.95*5.67E-8*(EB671+273)^3))</f>
        <v>0</v>
      </c>
      <c r="X671">
        <f>($C$7*EC671+$D$7*ED671+$E$7*W671)</f>
        <v>0</v>
      </c>
      <c r="Y671">
        <f>0.61365*exp(17.502*X671/(240.97+X671))</f>
        <v>0</v>
      </c>
      <c r="Z671">
        <f>(AA671/AB671*100)</f>
        <v>0</v>
      </c>
      <c r="AA671">
        <f>DU671*(DZ671+EA671)/1000</f>
        <v>0</v>
      </c>
      <c r="AB671">
        <f>0.61365*exp(17.502*EB671/(240.97+EB671))</f>
        <v>0</v>
      </c>
      <c r="AC671">
        <f>(Y671-DU671*(DZ671+EA671)/1000)</f>
        <v>0</v>
      </c>
      <c r="AD671">
        <f>(-K671*44100)</f>
        <v>0</v>
      </c>
      <c r="AE671">
        <f>2*29.3*S671*0.92*(EB671-X671)</f>
        <v>0</v>
      </c>
      <c r="AF671">
        <f>2*0.95*5.67E-8*(((EB671+$B$7)+273)^4-(X671+273)^4)</f>
        <v>0</v>
      </c>
      <c r="AG671">
        <f>V671+AF671+AD671+AE671</f>
        <v>0</v>
      </c>
      <c r="AH671">
        <f>DY671*AV671*(DT671-DS671*(1000-AV671*DV671)/(1000-AV671*DU671))/(100*DM671)</f>
        <v>0</v>
      </c>
      <c r="AI671">
        <f>1000*DY671*AV671*(DU671-DV671)/(100*DM671*(1000-AV671*DU671))</f>
        <v>0</v>
      </c>
      <c r="AJ671">
        <f>(AK671 - AL671 - DZ671*1E3/(8.314*(EB671+273.15)) * AN671/DY671 * AM671) * DY671/(100*DM671) * (1000 - DV671)/1000</f>
        <v>0</v>
      </c>
      <c r="AK671">
        <v>1321.612721656121</v>
      </c>
      <c r="AL671">
        <v>1270.197757575757</v>
      </c>
      <c r="AM671">
        <v>3.441066758938971</v>
      </c>
      <c r="AN671">
        <v>64.96119101993769</v>
      </c>
      <c r="AO671">
        <f>(AQ671 - AP671 + DZ671*1E3/(8.314*(EB671+273.15)) * AS671/DY671 * AR671) * DY671/(100*DM671) * 1000/(1000 - AQ671)</f>
        <v>0</v>
      </c>
      <c r="AP671">
        <v>21.46903888440279</v>
      </c>
      <c r="AQ671">
        <v>24.66526969696969</v>
      </c>
      <c r="AR671">
        <v>-4.489838546451428E-06</v>
      </c>
      <c r="AS671">
        <v>107.1200567102836</v>
      </c>
      <c r="AT671">
        <v>0</v>
      </c>
      <c r="AU671">
        <v>0</v>
      </c>
      <c r="AV671">
        <f>IF(AT671*$H$13&gt;=AX671,1.0,(AX671/(AX671-AT671*$H$13)))</f>
        <v>0</v>
      </c>
      <c r="AW671">
        <f>(AV671-1)*100</f>
        <v>0</v>
      </c>
      <c r="AX671">
        <f>MAX(0,($B$13+$C$13*EG671)/(1+$D$13*EG671)*DZ671/(EB671+273)*$E$13)</f>
        <v>0</v>
      </c>
      <c r="AY671" t="s">
        <v>439</v>
      </c>
      <c r="AZ671" t="s">
        <v>439</v>
      </c>
      <c r="BA671">
        <v>0</v>
      </c>
      <c r="BB671">
        <v>0</v>
      </c>
      <c r="BC671">
        <f>1-BA671/BB671</f>
        <v>0</v>
      </c>
      <c r="BD671">
        <v>0</v>
      </c>
      <c r="BE671" t="s">
        <v>439</v>
      </c>
      <c r="BF671" t="s">
        <v>439</v>
      </c>
      <c r="BG671">
        <v>0</v>
      </c>
      <c r="BH671">
        <v>0</v>
      </c>
      <c r="BI671">
        <f>1-BG671/BH671</f>
        <v>0</v>
      </c>
      <c r="BJ671">
        <v>0.5</v>
      </c>
      <c r="BK671">
        <f>DJ671</f>
        <v>0</v>
      </c>
      <c r="BL671">
        <f>M671</f>
        <v>0</v>
      </c>
      <c r="BM671">
        <f>BI671*BJ671*BK671</f>
        <v>0</v>
      </c>
      <c r="BN671">
        <f>(BL671-BD671)/BK671</f>
        <v>0</v>
      </c>
      <c r="BO671">
        <f>(BB671-BH671)/BH671</f>
        <v>0</v>
      </c>
      <c r="BP671">
        <f>BA671/(BC671+BA671/BH671)</f>
        <v>0</v>
      </c>
      <c r="BQ671" t="s">
        <v>439</v>
      </c>
      <c r="BR671">
        <v>0</v>
      </c>
      <c r="BS671">
        <f>IF(BR671&lt;&gt;0, BR671, BP671)</f>
        <v>0</v>
      </c>
      <c r="BT671">
        <f>1-BS671/BH671</f>
        <v>0</v>
      </c>
      <c r="BU671">
        <f>(BH671-BG671)/(BH671-BS671)</f>
        <v>0</v>
      </c>
      <c r="BV671">
        <f>(BB671-BH671)/(BB671-BS671)</f>
        <v>0</v>
      </c>
      <c r="BW671">
        <f>(BH671-BG671)/(BH671-BA671)</f>
        <v>0</v>
      </c>
      <c r="BX671">
        <f>(BB671-BH671)/(BB671-BA671)</f>
        <v>0</v>
      </c>
      <c r="BY671">
        <f>(BU671*BS671/BG671)</f>
        <v>0</v>
      </c>
      <c r="BZ671">
        <f>(1-BY671)</f>
        <v>0</v>
      </c>
      <c r="DI671">
        <f>$B$11*EH671+$C$11*EI671+$F$11*ET671*(1-EW671)</f>
        <v>0</v>
      </c>
      <c r="DJ671">
        <f>DI671*DK671</f>
        <v>0</v>
      </c>
      <c r="DK671">
        <f>($B$11*$D$9+$C$11*$D$9+$F$11*((FG671+EY671)/MAX(FG671+EY671+FH671, 0.1)*$I$9+FH671/MAX(FG671+EY671+FH671, 0.1)*$J$9))/($B$11+$C$11+$F$11)</f>
        <v>0</v>
      </c>
      <c r="DL671">
        <f>($B$11*$K$9+$C$11*$K$9+$F$11*((FG671+EY671)/MAX(FG671+EY671+FH671, 0.1)*$P$9+FH671/MAX(FG671+EY671+FH671, 0.1)*$Q$9))/($B$11+$C$11+$F$11)</f>
        <v>0</v>
      </c>
      <c r="DM671">
        <v>5.36</v>
      </c>
      <c r="DN671">
        <v>0.5</v>
      </c>
      <c r="DO671" t="s">
        <v>440</v>
      </c>
      <c r="DP671">
        <v>2</v>
      </c>
      <c r="DQ671" t="b">
        <v>1</v>
      </c>
      <c r="DR671">
        <v>1758659206.944444</v>
      </c>
      <c r="DS671">
        <v>1215.352592592592</v>
      </c>
      <c r="DT671">
        <v>1278.056666666667</v>
      </c>
      <c r="DU671">
        <v>24.66831111111111</v>
      </c>
      <c r="DV671">
        <v>21.41418518518519</v>
      </c>
      <c r="DW671">
        <v>1215.565185185185</v>
      </c>
      <c r="DX671">
        <v>24.50905185185185</v>
      </c>
      <c r="DY671">
        <v>500.0083703703704</v>
      </c>
      <c r="DZ671">
        <v>90.36020000000001</v>
      </c>
      <c r="EA671">
        <v>0.03079200740740741</v>
      </c>
      <c r="EB671">
        <v>30.92366666666667</v>
      </c>
      <c r="EC671">
        <v>30.00543703703704</v>
      </c>
      <c r="ED671">
        <v>999.9000000000001</v>
      </c>
      <c r="EE671">
        <v>0</v>
      </c>
      <c r="EF671">
        <v>0</v>
      </c>
      <c r="EG671">
        <v>10007.66037037037</v>
      </c>
      <c r="EH671">
        <v>0</v>
      </c>
      <c r="EI671">
        <v>11.6599</v>
      </c>
      <c r="EJ671">
        <v>-62.70424074074074</v>
      </c>
      <c r="EK671">
        <v>1246.09037037037</v>
      </c>
      <c r="EL671">
        <v>1306.024074074074</v>
      </c>
      <c r="EM671">
        <v>3.254127407407407</v>
      </c>
      <c r="EN671">
        <v>1278.056666666667</v>
      </c>
      <c r="EO671">
        <v>21.41418518518519</v>
      </c>
      <c r="EP671">
        <v>2.229034074074074</v>
      </c>
      <c r="EQ671">
        <v>1.934990740740741</v>
      </c>
      <c r="ER671">
        <v>19.17252962962963</v>
      </c>
      <c r="ES671">
        <v>16.92214074074074</v>
      </c>
      <c r="ET671">
        <v>2000.026666666666</v>
      </c>
      <c r="EU671">
        <v>0.9800017777777777</v>
      </c>
      <c r="EV671">
        <v>0.01999843333333334</v>
      </c>
      <c r="EW671">
        <v>0</v>
      </c>
      <c r="EX671">
        <v>878.3282222222222</v>
      </c>
      <c r="EY671">
        <v>5.00097</v>
      </c>
      <c r="EZ671">
        <v>17641.59259259259</v>
      </c>
      <c r="FA671">
        <v>16707.81111111111</v>
      </c>
      <c r="FB671">
        <v>41.40485185185184</v>
      </c>
      <c r="FC671">
        <v>41.75</v>
      </c>
      <c r="FD671">
        <v>41.31199999999999</v>
      </c>
      <c r="FE671">
        <v>41.35866666666666</v>
      </c>
      <c r="FF671">
        <v>42</v>
      </c>
      <c r="FG671">
        <v>1955.126666666667</v>
      </c>
      <c r="FH671">
        <v>39.9</v>
      </c>
      <c r="FI671">
        <v>0</v>
      </c>
      <c r="FJ671">
        <v>1758659215.8</v>
      </c>
      <c r="FK671">
        <v>0</v>
      </c>
      <c r="FL671">
        <v>878.2855599999998</v>
      </c>
      <c r="FM671">
        <v>-7.695153852398701</v>
      </c>
      <c r="FN671">
        <v>-149.6923079474763</v>
      </c>
      <c r="FO671">
        <v>17640.628</v>
      </c>
      <c r="FP671">
        <v>15</v>
      </c>
      <c r="FQ671">
        <v>0</v>
      </c>
      <c r="FR671" t="s">
        <v>441</v>
      </c>
      <c r="FS671">
        <v>1747247426.5</v>
      </c>
      <c r="FT671">
        <v>1747247420.5</v>
      </c>
      <c r="FU671">
        <v>0</v>
      </c>
      <c r="FV671">
        <v>1.027</v>
      </c>
      <c r="FW671">
        <v>0.031</v>
      </c>
      <c r="FX671">
        <v>0.02</v>
      </c>
      <c r="FY671">
        <v>0.05</v>
      </c>
      <c r="FZ671">
        <v>420</v>
      </c>
      <c r="GA671">
        <v>16</v>
      </c>
      <c r="GB671">
        <v>0.01</v>
      </c>
      <c r="GC671">
        <v>0.1</v>
      </c>
      <c r="GD671">
        <v>-62.6854925</v>
      </c>
      <c r="GE671">
        <v>-0.6697879924950917</v>
      </c>
      <c r="GF671">
        <v>0.1731264240194139</v>
      </c>
      <c r="GG671">
        <v>0</v>
      </c>
      <c r="GH671">
        <v>878.7344705882351</v>
      </c>
      <c r="GI671">
        <v>-7.548968684454037</v>
      </c>
      <c r="GJ671">
        <v>0.7755325773600432</v>
      </c>
      <c r="GK671">
        <v>-1</v>
      </c>
      <c r="GL671">
        <v>3.282617</v>
      </c>
      <c r="GM671">
        <v>-0.573289981238273</v>
      </c>
      <c r="GN671">
        <v>0.05581797148768488</v>
      </c>
      <c r="GO671">
        <v>0</v>
      </c>
      <c r="GP671">
        <v>0</v>
      </c>
      <c r="GQ671">
        <v>2</v>
      </c>
      <c r="GR671" t="s">
        <v>482</v>
      </c>
      <c r="GS671">
        <v>3.13596</v>
      </c>
      <c r="GT671">
        <v>2.69121</v>
      </c>
      <c r="GU671">
        <v>0.196739</v>
      </c>
      <c r="GV671">
        <v>0.200895</v>
      </c>
      <c r="GW671">
        <v>0.108083</v>
      </c>
      <c r="GX671">
        <v>0.0969921</v>
      </c>
      <c r="GY671">
        <v>25506.2</v>
      </c>
      <c r="GZ671">
        <v>25425.4</v>
      </c>
      <c r="HA671">
        <v>29523.1</v>
      </c>
      <c r="HB671">
        <v>29407.7</v>
      </c>
      <c r="HC671">
        <v>34789.7</v>
      </c>
      <c r="HD671">
        <v>35180.1</v>
      </c>
      <c r="HE671">
        <v>41543</v>
      </c>
      <c r="HF671">
        <v>41784.7</v>
      </c>
      <c r="HG671">
        <v>1.9199</v>
      </c>
      <c r="HH671">
        <v>1.8653</v>
      </c>
      <c r="HI671">
        <v>0.0879839</v>
      </c>
      <c r="HJ671">
        <v>0</v>
      </c>
      <c r="HK671">
        <v>28.579</v>
      </c>
      <c r="HL671">
        <v>999.9</v>
      </c>
      <c r="HM671">
        <v>50.7</v>
      </c>
      <c r="HN671">
        <v>31.7</v>
      </c>
      <c r="HO671">
        <v>26.3414</v>
      </c>
      <c r="HP671">
        <v>61.9556</v>
      </c>
      <c r="HQ671">
        <v>25.5168</v>
      </c>
      <c r="HR671">
        <v>1</v>
      </c>
      <c r="HS671">
        <v>0.118966</v>
      </c>
      <c r="HT671">
        <v>-1.3204</v>
      </c>
      <c r="HU671">
        <v>20.3331</v>
      </c>
      <c r="HV671">
        <v>5.21684</v>
      </c>
      <c r="HW671">
        <v>12.0125</v>
      </c>
      <c r="HX671">
        <v>4.98885</v>
      </c>
      <c r="HY671">
        <v>3.28785</v>
      </c>
      <c r="HZ671">
        <v>9999</v>
      </c>
      <c r="IA671">
        <v>9999</v>
      </c>
      <c r="IB671">
        <v>9999</v>
      </c>
      <c r="IC671">
        <v>999.9</v>
      </c>
      <c r="ID671">
        <v>1.86765</v>
      </c>
      <c r="IE671">
        <v>1.86676</v>
      </c>
      <c r="IF671">
        <v>1.86608</v>
      </c>
      <c r="IG671">
        <v>1.86601</v>
      </c>
      <c r="IH671">
        <v>1.86787</v>
      </c>
      <c r="II671">
        <v>1.8703</v>
      </c>
      <c r="IJ671">
        <v>1.86899</v>
      </c>
      <c r="IK671">
        <v>1.87042</v>
      </c>
      <c r="IL671">
        <v>0</v>
      </c>
      <c r="IM671">
        <v>0</v>
      </c>
      <c r="IN671">
        <v>0</v>
      </c>
      <c r="IO671">
        <v>0</v>
      </c>
      <c r="IP671" t="s">
        <v>443</v>
      </c>
      <c r="IQ671" t="s">
        <v>444</v>
      </c>
      <c r="IR671" t="s">
        <v>445</v>
      </c>
      <c r="IS671" t="s">
        <v>445</v>
      </c>
      <c r="IT671" t="s">
        <v>445</v>
      </c>
      <c r="IU671" t="s">
        <v>445</v>
      </c>
      <c r="IV671">
        <v>0</v>
      </c>
      <c r="IW671">
        <v>100</v>
      </c>
      <c r="IX671">
        <v>100</v>
      </c>
      <c r="IY671">
        <v>-0.23</v>
      </c>
      <c r="IZ671">
        <v>0.1592</v>
      </c>
      <c r="JA671">
        <v>0.1520806729546384</v>
      </c>
      <c r="JB671">
        <v>0.0003178419753343253</v>
      </c>
      <c r="JC671">
        <v>-6.012475575984678E-07</v>
      </c>
      <c r="JD671">
        <v>7.594320938325871E-11</v>
      </c>
      <c r="JE671">
        <v>-0.06537213769188976</v>
      </c>
      <c r="JF671">
        <v>-0.002779077146552394</v>
      </c>
      <c r="JG671">
        <v>0.0007843295920201409</v>
      </c>
      <c r="JH671">
        <v>-1.211717912536145E-05</v>
      </c>
      <c r="JI671">
        <v>4</v>
      </c>
      <c r="JJ671">
        <v>2338</v>
      </c>
      <c r="JK671">
        <v>1</v>
      </c>
      <c r="JL671">
        <v>27</v>
      </c>
      <c r="JM671">
        <v>190196.5</v>
      </c>
      <c r="JN671">
        <v>190196.6</v>
      </c>
      <c r="JO671">
        <v>2.58789</v>
      </c>
      <c r="JP671">
        <v>2.23999</v>
      </c>
      <c r="JQ671">
        <v>1.39771</v>
      </c>
      <c r="JR671">
        <v>2.35107</v>
      </c>
      <c r="JS671">
        <v>1.49536</v>
      </c>
      <c r="JT671">
        <v>2.68677</v>
      </c>
      <c r="JU671">
        <v>36.9317</v>
      </c>
      <c r="JV671">
        <v>24.0525</v>
      </c>
      <c r="JW671">
        <v>18</v>
      </c>
      <c r="JX671">
        <v>491.491</v>
      </c>
      <c r="JY671">
        <v>446.982</v>
      </c>
      <c r="JZ671">
        <v>29.4817</v>
      </c>
      <c r="KA671">
        <v>29.1799</v>
      </c>
      <c r="KB671">
        <v>30.0001</v>
      </c>
      <c r="KC671">
        <v>29.0653</v>
      </c>
      <c r="KD671">
        <v>28.9999</v>
      </c>
      <c r="KE671">
        <v>51.8276</v>
      </c>
      <c r="KF671">
        <v>23.8958</v>
      </c>
      <c r="KG671">
        <v>60.8627</v>
      </c>
      <c r="KH671">
        <v>29.5014</v>
      </c>
      <c r="KI671">
        <v>1322.85</v>
      </c>
      <c r="KJ671">
        <v>21.631</v>
      </c>
      <c r="KK671">
        <v>100.899</v>
      </c>
      <c r="KL671">
        <v>100.473</v>
      </c>
    </row>
    <row r="672" spans="1:298">
      <c r="A672">
        <v>656</v>
      </c>
      <c r="B672">
        <v>1758659219.5</v>
      </c>
      <c r="C672">
        <v>17593.5</v>
      </c>
      <c r="D672" t="s">
        <v>1761</v>
      </c>
      <c r="E672" t="s">
        <v>1762</v>
      </c>
      <c r="F672">
        <v>5</v>
      </c>
      <c r="G672" t="s">
        <v>1412</v>
      </c>
      <c r="H672" t="s">
        <v>437</v>
      </c>
      <c r="I672" t="s">
        <v>438</v>
      </c>
      <c r="J672">
        <v>1758659211.962963</v>
      </c>
      <c r="K672">
        <f>(L672)/1000</f>
        <v>0</v>
      </c>
      <c r="L672">
        <f>IF(DQ672, AO672, AI672)</f>
        <v>0</v>
      </c>
      <c r="M672">
        <f>IF(DQ672, AJ672, AH672)</f>
        <v>0</v>
      </c>
      <c r="N672">
        <f>DS672 - IF(AV672&gt;1, M672*DM672*100.0/(AX672), 0)</f>
        <v>0</v>
      </c>
      <c r="O672">
        <f>((U672-K672/2)*N672-M672)/(U672+K672/2)</f>
        <v>0</v>
      </c>
      <c r="P672">
        <f>O672*(DZ672+EA672)/1000.0</f>
        <v>0</v>
      </c>
      <c r="Q672">
        <f>(DS672 - IF(AV672&gt;1, M672*DM672*100.0/(AX672), 0))*(DZ672+EA672)/1000.0</f>
        <v>0</v>
      </c>
      <c r="R672">
        <f>2.0/((1/T672-1/S672)+SIGN(T672)*SQRT((1/T672-1/S672)*(1/T672-1/S672) + 4*DN672/((DN672+1)*(DN672+1))*(2*1/T672*1/S672-1/S672*1/S672)))</f>
        <v>0</v>
      </c>
      <c r="S672">
        <f>IF(LEFT(DO672,1)&lt;&gt;"0",IF(LEFT(DO672,1)="1",3.0,DP672),$D$5+$E$5*(EG672*DZ672/($K$5*1000))+$F$5*(EG672*DZ672/($K$5*1000))*MAX(MIN(DM672,$J$5),$I$5)*MAX(MIN(DM672,$J$5),$I$5)+$G$5*MAX(MIN(DM672,$J$5),$I$5)*(EG672*DZ672/($K$5*1000))+$H$5*(EG672*DZ672/($K$5*1000))*(EG672*DZ672/($K$5*1000)))</f>
        <v>0</v>
      </c>
      <c r="T672">
        <f>K672*(1000-(1000*0.61365*exp(17.502*X672/(240.97+X672))/(DZ672+EA672)+DU672)/2)/(1000*0.61365*exp(17.502*X672/(240.97+X672))/(DZ672+EA672)-DU672)</f>
        <v>0</v>
      </c>
      <c r="U672">
        <f>1/((DN672+1)/(R672/1.6)+1/(S672/1.37)) + DN672/((DN672+1)/(R672/1.6) + DN672/(S672/1.37))</f>
        <v>0</v>
      </c>
      <c r="V672">
        <f>(DI672*DL672)</f>
        <v>0</v>
      </c>
      <c r="W672">
        <f>(EB672+(V672+2*0.95*5.67E-8*(((EB672+$B$7)+273)^4-(EB672+273)^4)-44100*K672)/(1.84*29.3*S672+8*0.95*5.67E-8*(EB672+273)^3))</f>
        <v>0</v>
      </c>
      <c r="X672">
        <f>($C$7*EC672+$D$7*ED672+$E$7*W672)</f>
        <v>0</v>
      </c>
      <c r="Y672">
        <f>0.61365*exp(17.502*X672/(240.97+X672))</f>
        <v>0</v>
      </c>
      <c r="Z672">
        <f>(AA672/AB672*100)</f>
        <v>0</v>
      </c>
      <c r="AA672">
        <f>DU672*(DZ672+EA672)/1000</f>
        <v>0</v>
      </c>
      <c r="AB672">
        <f>0.61365*exp(17.502*EB672/(240.97+EB672))</f>
        <v>0</v>
      </c>
      <c r="AC672">
        <f>(Y672-DU672*(DZ672+EA672)/1000)</f>
        <v>0</v>
      </c>
      <c r="AD672">
        <f>(-K672*44100)</f>
        <v>0</v>
      </c>
      <c r="AE672">
        <f>2*29.3*S672*0.92*(EB672-X672)</f>
        <v>0</v>
      </c>
      <c r="AF672">
        <f>2*0.95*5.67E-8*(((EB672+$B$7)+273)^4-(X672+273)^4)</f>
        <v>0</v>
      </c>
      <c r="AG672">
        <f>V672+AF672+AD672+AE672</f>
        <v>0</v>
      </c>
      <c r="AH672">
        <f>DY672*AV672*(DT672-DS672*(1000-AV672*DV672)/(1000-AV672*DU672))/(100*DM672)</f>
        <v>0</v>
      </c>
      <c r="AI672">
        <f>1000*DY672*AV672*(DU672-DV672)/(100*DM672*(1000-AV672*DU672))</f>
        <v>0</v>
      </c>
      <c r="AJ672">
        <f>(AK672 - AL672 - DZ672*1E3/(8.314*(EB672+273.15)) * AN672/DY672 * AM672) * DY672/(100*DM672) * (1000 - DV672)/1000</f>
        <v>0</v>
      </c>
      <c r="AK672">
        <v>1337.712614587495</v>
      </c>
      <c r="AL672">
        <v>1286.780363636363</v>
      </c>
      <c r="AM672">
        <v>3.290826844101761</v>
      </c>
      <c r="AN672">
        <v>64.96119101993769</v>
      </c>
      <c r="AO672">
        <f>(AQ672 - AP672 + DZ672*1E3/(8.314*(EB672+273.15)) * AS672/DY672 * AR672) * DY672/(100*DM672) * 1000/(1000 - AQ672)</f>
        <v>0</v>
      </c>
      <c r="AP672">
        <v>21.52941170018264</v>
      </c>
      <c r="AQ672">
        <v>24.67604545454545</v>
      </c>
      <c r="AR672">
        <v>3.845577324725886E-05</v>
      </c>
      <c r="AS672">
        <v>107.1200567102836</v>
      </c>
      <c r="AT672">
        <v>0</v>
      </c>
      <c r="AU672">
        <v>0</v>
      </c>
      <c r="AV672">
        <f>IF(AT672*$H$13&gt;=AX672,1.0,(AX672/(AX672-AT672*$H$13)))</f>
        <v>0</v>
      </c>
      <c r="AW672">
        <f>(AV672-1)*100</f>
        <v>0</v>
      </c>
      <c r="AX672">
        <f>MAX(0,($B$13+$C$13*EG672)/(1+$D$13*EG672)*DZ672/(EB672+273)*$E$13)</f>
        <v>0</v>
      </c>
      <c r="AY672" t="s">
        <v>439</v>
      </c>
      <c r="AZ672" t="s">
        <v>439</v>
      </c>
      <c r="BA672">
        <v>0</v>
      </c>
      <c r="BB672">
        <v>0</v>
      </c>
      <c r="BC672">
        <f>1-BA672/BB672</f>
        <v>0</v>
      </c>
      <c r="BD672">
        <v>0</v>
      </c>
      <c r="BE672" t="s">
        <v>439</v>
      </c>
      <c r="BF672" t="s">
        <v>439</v>
      </c>
      <c r="BG672">
        <v>0</v>
      </c>
      <c r="BH672">
        <v>0</v>
      </c>
      <c r="BI672">
        <f>1-BG672/BH672</f>
        <v>0</v>
      </c>
      <c r="BJ672">
        <v>0.5</v>
      </c>
      <c r="BK672">
        <f>DJ672</f>
        <v>0</v>
      </c>
      <c r="BL672">
        <f>M672</f>
        <v>0</v>
      </c>
      <c r="BM672">
        <f>BI672*BJ672*BK672</f>
        <v>0</v>
      </c>
      <c r="BN672">
        <f>(BL672-BD672)/BK672</f>
        <v>0</v>
      </c>
      <c r="BO672">
        <f>(BB672-BH672)/BH672</f>
        <v>0</v>
      </c>
      <c r="BP672">
        <f>BA672/(BC672+BA672/BH672)</f>
        <v>0</v>
      </c>
      <c r="BQ672" t="s">
        <v>439</v>
      </c>
      <c r="BR672">
        <v>0</v>
      </c>
      <c r="BS672">
        <f>IF(BR672&lt;&gt;0, BR672, BP672)</f>
        <v>0</v>
      </c>
      <c r="BT672">
        <f>1-BS672/BH672</f>
        <v>0</v>
      </c>
      <c r="BU672">
        <f>(BH672-BG672)/(BH672-BS672)</f>
        <v>0</v>
      </c>
      <c r="BV672">
        <f>(BB672-BH672)/(BB672-BS672)</f>
        <v>0</v>
      </c>
      <c r="BW672">
        <f>(BH672-BG672)/(BH672-BA672)</f>
        <v>0</v>
      </c>
      <c r="BX672">
        <f>(BB672-BH672)/(BB672-BA672)</f>
        <v>0</v>
      </c>
      <c r="BY672">
        <f>(BU672*BS672/BG672)</f>
        <v>0</v>
      </c>
      <c r="BZ672">
        <f>(1-BY672)</f>
        <v>0</v>
      </c>
      <c r="DI672">
        <f>$B$11*EH672+$C$11*EI672+$F$11*ET672*(1-EW672)</f>
        <v>0</v>
      </c>
      <c r="DJ672">
        <f>DI672*DK672</f>
        <v>0</v>
      </c>
      <c r="DK672">
        <f>($B$11*$D$9+$C$11*$D$9+$F$11*((FG672+EY672)/MAX(FG672+EY672+FH672, 0.1)*$I$9+FH672/MAX(FG672+EY672+FH672, 0.1)*$J$9))/($B$11+$C$11+$F$11)</f>
        <v>0</v>
      </c>
      <c r="DL672">
        <f>($B$11*$K$9+$C$11*$K$9+$F$11*((FG672+EY672)/MAX(FG672+EY672+FH672, 0.1)*$P$9+FH672/MAX(FG672+EY672+FH672, 0.1)*$Q$9))/($B$11+$C$11+$F$11)</f>
        <v>0</v>
      </c>
      <c r="DM672">
        <v>5.36</v>
      </c>
      <c r="DN672">
        <v>0.5</v>
      </c>
      <c r="DO672" t="s">
        <v>440</v>
      </c>
      <c r="DP672">
        <v>2</v>
      </c>
      <c r="DQ672" t="b">
        <v>1</v>
      </c>
      <c r="DR672">
        <v>1758659211.962963</v>
      </c>
      <c r="DS672">
        <v>1231.992222222222</v>
      </c>
      <c r="DT672">
        <v>1294.532222222222</v>
      </c>
      <c r="DU672">
        <v>24.66803333333334</v>
      </c>
      <c r="DV672">
        <v>21.46851481481481</v>
      </c>
      <c r="DW672">
        <v>1232.219259259259</v>
      </c>
      <c r="DX672">
        <v>24.50877777777778</v>
      </c>
      <c r="DY672">
        <v>500.0029259259259</v>
      </c>
      <c r="DZ672">
        <v>90.36024814814813</v>
      </c>
      <c r="EA672">
        <v>0.03089192222222222</v>
      </c>
      <c r="EB672">
        <v>30.92014444444445</v>
      </c>
      <c r="EC672">
        <v>30.00573703703704</v>
      </c>
      <c r="ED672">
        <v>999.9000000000001</v>
      </c>
      <c r="EE672">
        <v>0</v>
      </c>
      <c r="EF672">
        <v>0</v>
      </c>
      <c r="EG672">
        <v>10002.61592592593</v>
      </c>
      <c r="EH672">
        <v>0</v>
      </c>
      <c r="EI672">
        <v>11.66572962962963</v>
      </c>
      <c r="EJ672">
        <v>-62.54028518518518</v>
      </c>
      <c r="EK672">
        <v>1263.151481481481</v>
      </c>
      <c r="EL672">
        <v>1322.934074074074</v>
      </c>
      <c r="EM672">
        <v>3.199518888888889</v>
      </c>
      <c r="EN672">
        <v>1294.532222222222</v>
      </c>
      <c r="EO672">
        <v>21.46851481481481</v>
      </c>
      <c r="EP672">
        <v>2.22901037037037</v>
      </c>
      <c r="EQ672">
        <v>1.939901111111111</v>
      </c>
      <c r="ER672">
        <v>19.17235925925926</v>
      </c>
      <c r="ES672">
        <v>16.96210740740741</v>
      </c>
      <c r="ET672">
        <v>2000.01</v>
      </c>
      <c r="EU672">
        <v>0.9800016666666665</v>
      </c>
      <c r="EV672">
        <v>0.01999854444444444</v>
      </c>
      <c r="EW672">
        <v>0</v>
      </c>
      <c r="EX672">
        <v>877.6247037037036</v>
      </c>
      <c r="EY672">
        <v>5.00097</v>
      </c>
      <c r="EZ672">
        <v>17628.19259259259</v>
      </c>
      <c r="FA672">
        <v>16707.65925925926</v>
      </c>
      <c r="FB672">
        <v>41.39796296296296</v>
      </c>
      <c r="FC672">
        <v>41.75</v>
      </c>
      <c r="FD672">
        <v>41.31199999999999</v>
      </c>
      <c r="FE672">
        <v>41.36333333333333</v>
      </c>
      <c r="FF672">
        <v>42</v>
      </c>
      <c r="FG672">
        <v>1955.11</v>
      </c>
      <c r="FH672">
        <v>39.9</v>
      </c>
      <c r="FI672">
        <v>0</v>
      </c>
      <c r="FJ672">
        <v>1758659220.6</v>
      </c>
      <c r="FK672">
        <v>0</v>
      </c>
      <c r="FL672">
        <v>877.61076</v>
      </c>
      <c r="FM672">
        <v>-7.825692308803625</v>
      </c>
      <c r="FN672">
        <v>-163.3076925587085</v>
      </c>
      <c r="FO672">
        <v>17627.912</v>
      </c>
      <c r="FP672">
        <v>15</v>
      </c>
      <c r="FQ672">
        <v>0</v>
      </c>
      <c r="FR672" t="s">
        <v>441</v>
      </c>
      <c r="FS672">
        <v>1747247426.5</v>
      </c>
      <c r="FT672">
        <v>1747247420.5</v>
      </c>
      <c r="FU672">
        <v>0</v>
      </c>
      <c r="FV672">
        <v>1.027</v>
      </c>
      <c r="FW672">
        <v>0.031</v>
      </c>
      <c r="FX672">
        <v>0.02</v>
      </c>
      <c r="FY672">
        <v>0.05</v>
      </c>
      <c r="FZ672">
        <v>420</v>
      </c>
      <c r="GA672">
        <v>16</v>
      </c>
      <c r="GB672">
        <v>0.01</v>
      </c>
      <c r="GC672">
        <v>0.1</v>
      </c>
      <c r="GD672">
        <v>-62.5889756097561</v>
      </c>
      <c r="GE672">
        <v>1.064301742160308</v>
      </c>
      <c r="GF672">
        <v>0.2742137850162182</v>
      </c>
      <c r="GG672">
        <v>0</v>
      </c>
      <c r="GH672">
        <v>877.9843529411764</v>
      </c>
      <c r="GI672">
        <v>-8.077127576037983</v>
      </c>
      <c r="GJ672">
        <v>0.819189229103744</v>
      </c>
      <c r="GK672">
        <v>-1</v>
      </c>
      <c r="GL672">
        <v>3.231889024390244</v>
      </c>
      <c r="GM672">
        <v>-0.6495083623693378</v>
      </c>
      <c r="GN672">
        <v>0.06420537037050748</v>
      </c>
      <c r="GO672">
        <v>0</v>
      </c>
      <c r="GP672">
        <v>0</v>
      </c>
      <c r="GQ672">
        <v>2</v>
      </c>
      <c r="GR672" t="s">
        <v>482</v>
      </c>
      <c r="GS672">
        <v>3.13585</v>
      </c>
      <c r="GT672">
        <v>2.69116</v>
      </c>
      <c r="GU672">
        <v>0.198335</v>
      </c>
      <c r="GV672">
        <v>0.202447</v>
      </c>
      <c r="GW672">
        <v>0.108119</v>
      </c>
      <c r="GX672">
        <v>0.09721630000000001</v>
      </c>
      <c r="GY672">
        <v>25455.1</v>
      </c>
      <c r="GZ672">
        <v>25376.1</v>
      </c>
      <c r="HA672">
        <v>29522.7</v>
      </c>
      <c r="HB672">
        <v>29407.9</v>
      </c>
      <c r="HC672">
        <v>34787.9</v>
      </c>
      <c r="HD672">
        <v>35171.5</v>
      </c>
      <c r="HE672">
        <v>41542.4</v>
      </c>
      <c r="HF672">
        <v>41785</v>
      </c>
      <c r="HG672">
        <v>1.91965</v>
      </c>
      <c r="HH672">
        <v>1.86558</v>
      </c>
      <c r="HI672">
        <v>0.08843090000000001</v>
      </c>
      <c r="HJ672">
        <v>0</v>
      </c>
      <c r="HK672">
        <v>28.5759</v>
      </c>
      <c r="HL672">
        <v>999.9</v>
      </c>
      <c r="HM672">
        <v>50.7</v>
      </c>
      <c r="HN672">
        <v>31.7</v>
      </c>
      <c r="HO672">
        <v>26.3401</v>
      </c>
      <c r="HP672">
        <v>61.8456</v>
      </c>
      <c r="HQ672">
        <v>25.6611</v>
      </c>
      <c r="HR672">
        <v>1</v>
      </c>
      <c r="HS672">
        <v>0.118331</v>
      </c>
      <c r="HT672">
        <v>-0.842987</v>
      </c>
      <c r="HU672">
        <v>20.3363</v>
      </c>
      <c r="HV672">
        <v>5.21669</v>
      </c>
      <c r="HW672">
        <v>12.0117</v>
      </c>
      <c r="HX672">
        <v>4.9889</v>
      </c>
      <c r="HY672">
        <v>3.28785</v>
      </c>
      <c r="HZ672">
        <v>9999</v>
      </c>
      <c r="IA672">
        <v>9999</v>
      </c>
      <c r="IB672">
        <v>9999</v>
      </c>
      <c r="IC672">
        <v>999.9</v>
      </c>
      <c r="ID672">
        <v>1.86764</v>
      </c>
      <c r="IE672">
        <v>1.86675</v>
      </c>
      <c r="IF672">
        <v>1.86611</v>
      </c>
      <c r="IG672">
        <v>1.86601</v>
      </c>
      <c r="IH672">
        <v>1.86793</v>
      </c>
      <c r="II672">
        <v>1.87028</v>
      </c>
      <c r="IJ672">
        <v>1.86902</v>
      </c>
      <c r="IK672">
        <v>1.87042</v>
      </c>
      <c r="IL672">
        <v>0</v>
      </c>
      <c r="IM672">
        <v>0</v>
      </c>
      <c r="IN672">
        <v>0</v>
      </c>
      <c r="IO672">
        <v>0</v>
      </c>
      <c r="IP672" t="s">
        <v>443</v>
      </c>
      <c r="IQ672" t="s">
        <v>444</v>
      </c>
      <c r="IR672" t="s">
        <v>445</v>
      </c>
      <c r="IS672" t="s">
        <v>445</v>
      </c>
      <c r="IT672" t="s">
        <v>445</v>
      </c>
      <c r="IU672" t="s">
        <v>445</v>
      </c>
      <c r="IV672">
        <v>0</v>
      </c>
      <c r="IW672">
        <v>100</v>
      </c>
      <c r="IX672">
        <v>100</v>
      </c>
      <c r="IY672">
        <v>-0.25</v>
      </c>
      <c r="IZ672">
        <v>0.1594</v>
      </c>
      <c r="JA672">
        <v>0.1520806729546384</v>
      </c>
      <c r="JB672">
        <v>0.0003178419753343253</v>
      </c>
      <c r="JC672">
        <v>-6.012475575984678E-07</v>
      </c>
      <c r="JD672">
        <v>7.594320938325871E-11</v>
      </c>
      <c r="JE672">
        <v>-0.06537213769188976</v>
      </c>
      <c r="JF672">
        <v>-0.002779077146552394</v>
      </c>
      <c r="JG672">
        <v>0.0007843295920201409</v>
      </c>
      <c r="JH672">
        <v>-1.211717912536145E-05</v>
      </c>
      <c r="JI672">
        <v>4</v>
      </c>
      <c r="JJ672">
        <v>2338</v>
      </c>
      <c r="JK672">
        <v>1</v>
      </c>
      <c r="JL672">
        <v>27</v>
      </c>
      <c r="JM672">
        <v>190196.5</v>
      </c>
      <c r="JN672">
        <v>190196.6</v>
      </c>
      <c r="JO672">
        <v>2.61108</v>
      </c>
      <c r="JP672">
        <v>2.23877</v>
      </c>
      <c r="JQ672">
        <v>1.39771</v>
      </c>
      <c r="JR672">
        <v>2.34985</v>
      </c>
      <c r="JS672">
        <v>1.49536</v>
      </c>
      <c r="JT672">
        <v>2.59277</v>
      </c>
      <c r="JU672">
        <v>36.9317</v>
      </c>
      <c r="JV672">
        <v>24.0612</v>
      </c>
      <c r="JW672">
        <v>18</v>
      </c>
      <c r="JX672">
        <v>491.309</v>
      </c>
      <c r="JY672">
        <v>447.13</v>
      </c>
      <c r="JZ672">
        <v>29.5346</v>
      </c>
      <c r="KA672">
        <v>29.1768</v>
      </c>
      <c r="KB672">
        <v>29.9999</v>
      </c>
      <c r="KC672">
        <v>29.0623</v>
      </c>
      <c r="KD672">
        <v>28.9968</v>
      </c>
      <c r="KE672">
        <v>52.3034</v>
      </c>
      <c r="KF672">
        <v>23.6086</v>
      </c>
      <c r="KG672">
        <v>60.8627</v>
      </c>
      <c r="KH672">
        <v>29.4941</v>
      </c>
      <c r="KI672">
        <v>1336.23</v>
      </c>
      <c r="KJ672">
        <v>21.6767</v>
      </c>
      <c r="KK672">
        <v>100.897</v>
      </c>
      <c r="KL672">
        <v>100.474</v>
      </c>
    </row>
    <row r="673" spans="1:298">
      <c r="A673">
        <v>657</v>
      </c>
      <c r="B673">
        <v>1758659224.5</v>
      </c>
      <c r="C673">
        <v>17598.5</v>
      </c>
      <c r="D673" t="s">
        <v>1763</v>
      </c>
      <c r="E673" t="s">
        <v>1764</v>
      </c>
      <c r="F673">
        <v>5</v>
      </c>
      <c r="G673" t="s">
        <v>1412</v>
      </c>
      <c r="H673" t="s">
        <v>437</v>
      </c>
      <c r="I673" t="s">
        <v>438</v>
      </c>
      <c r="J673">
        <v>1758659216.981482</v>
      </c>
      <c r="K673">
        <f>(L673)/1000</f>
        <v>0</v>
      </c>
      <c r="L673">
        <f>IF(DQ673, AO673, AI673)</f>
        <v>0</v>
      </c>
      <c r="M673">
        <f>IF(DQ673, AJ673, AH673)</f>
        <v>0</v>
      </c>
      <c r="N673">
        <f>DS673 - IF(AV673&gt;1, M673*DM673*100.0/(AX673), 0)</f>
        <v>0</v>
      </c>
      <c r="O673">
        <f>((U673-K673/2)*N673-M673)/(U673+K673/2)</f>
        <v>0</v>
      </c>
      <c r="P673">
        <f>O673*(DZ673+EA673)/1000.0</f>
        <v>0</v>
      </c>
      <c r="Q673">
        <f>(DS673 - IF(AV673&gt;1, M673*DM673*100.0/(AX673), 0))*(DZ673+EA673)/1000.0</f>
        <v>0</v>
      </c>
      <c r="R673">
        <f>2.0/((1/T673-1/S673)+SIGN(T673)*SQRT((1/T673-1/S673)*(1/T673-1/S673) + 4*DN673/((DN673+1)*(DN673+1))*(2*1/T673*1/S673-1/S673*1/S673)))</f>
        <v>0</v>
      </c>
      <c r="S673">
        <f>IF(LEFT(DO673,1)&lt;&gt;"0",IF(LEFT(DO673,1)="1",3.0,DP673),$D$5+$E$5*(EG673*DZ673/($K$5*1000))+$F$5*(EG673*DZ673/($K$5*1000))*MAX(MIN(DM673,$J$5),$I$5)*MAX(MIN(DM673,$J$5),$I$5)+$G$5*MAX(MIN(DM673,$J$5),$I$5)*(EG673*DZ673/($K$5*1000))+$H$5*(EG673*DZ673/($K$5*1000))*(EG673*DZ673/($K$5*1000)))</f>
        <v>0</v>
      </c>
      <c r="T673">
        <f>K673*(1000-(1000*0.61365*exp(17.502*X673/(240.97+X673))/(DZ673+EA673)+DU673)/2)/(1000*0.61365*exp(17.502*X673/(240.97+X673))/(DZ673+EA673)-DU673)</f>
        <v>0</v>
      </c>
      <c r="U673">
        <f>1/((DN673+1)/(R673/1.6)+1/(S673/1.37)) + DN673/((DN673+1)/(R673/1.6) + DN673/(S673/1.37))</f>
        <v>0</v>
      </c>
      <c r="V673">
        <f>(DI673*DL673)</f>
        <v>0</v>
      </c>
      <c r="W673">
        <f>(EB673+(V673+2*0.95*5.67E-8*(((EB673+$B$7)+273)^4-(EB673+273)^4)-44100*K673)/(1.84*29.3*S673+8*0.95*5.67E-8*(EB673+273)^3))</f>
        <v>0</v>
      </c>
      <c r="X673">
        <f>($C$7*EC673+$D$7*ED673+$E$7*W673)</f>
        <v>0</v>
      </c>
      <c r="Y673">
        <f>0.61365*exp(17.502*X673/(240.97+X673))</f>
        <v>0</v>
      </c>
      <c r="Z673">
        <f>(AA673/AB673*100)</f>
        <v>0</v>
      </c>
      <c r="AA673">
        <f>DU673*(DZ673+EA673)/1000</f>
        <v>0</v>
      </c>
      <c r="AB673">
        <f>0.61365*exp(17.502*EB673/(240.97+EB673))</f>
        <v>0</v>
      </c>
      <c r="AC673">
        <f>(Y673-DU673*(DZ673+EA673)/1000)</f>
        <v>0</v>
      </c>
      <c r="AD673">
        <f>(-K673*44100)</f>
        <v>0</v>
      </c>
      <c r="AE673">
        <f>2*29.3*S673*0.92*(EB673-X673)</f>
        <v>0</v>
      </c>
      <c r="AF673">
        <f>2*0.95*5.67E-8*(((EB673+$B$7)+273)^4-(X673+273)^4)</f>
        <v>0</v>
      </c>
      <c r="AG673">
        <f>V673+AF673+AD673+AE673</f>
        <v>0</v>
      </c>
      <c r="AH673">
        <f>DY673*AV673*(DT673-DS673*(1000-AV673*DV673)/(1000-AV673*DU673))/(100*DM673)</f>
        <v>0</v>
      </c>
      <c r="AI673">
        <f>1000*DY673*AV673*(DU673-DV673)/(100*DM673*(1000-AV673*DU673))</f>
        <v>0</v>
      </c>
      <c r="AJ673">
        <f>(AK673 - AL673 - DZ673*1E3/(8.314*(EB673+273.15)) * AN673/DY673 * AM673) * DY673/(100*DM673) * (1000 - DV673)/1000</f>
        <v>0</v>
      </c>
      <c r="AK673">
        <v>1354.873946063615</v>
      </c>
      <c r="AL673">
        <v>1303.658363636363</v>
      </c>
      <c r="AM673">
        <v>3.39375304409313</v>
      </c>
      <c r="AN673">
        <v>64.96119101993769</v>
      </c>
      <c r="AO673">
        <f>(AQ673 - AP673 + DZ673*1E3/(8.314*(EB673+273.15)) * AS673/DY673 * AR673) * DY673/(100*DM673) * 1000/(1000 - AQ673)</f>
        <v>0</v>
      </c>
      <c r="AP673">
        <v>21.57992222558354</v>
      </c>
      <c r="AQ673">
        <v>24.68449454545454</v>
      </c>
      <c r="AR673">
        <v>2.226622593489624E-05</v>
      </c>
      <c r="AS673">
        <v>107.1200567102836</v>
      </c>
      <c r="AT673">
        <v>0</v>
      </c>
      <c r="AU673">
        <v>0</v>
      </c>
      <c r="AV673">
        <f>IF(AT673*$H$13&gt;=AX673,1.0,(AX673/(AX673-AT673*$H$13)))</f>
        <v>0</v>
      </c>
      <c r="AW673">
        <f>(AV673-1)*100</f>
        <v>0</v>
      </c>
      <c r="AX673">
        <f>MAX(0,($B$13+$C$13*EG673)/(1+$D$13*EG673)*DZ673/(EB673+273)*$E$13)</f>
        <v>0</v>
      </c>
      <c r="AY673" t="s">
        <v>439</v>
      </c>
      <c r="AZ673" t="s">
        <v>439</v>
      </c>
      <c r="BA673">
        <v>0</v>
      </c>
      <c r="BB673">
        <v>0</v>
      </c>
      <c r="BC673">
        <f>1-BA673/BB673</f>
        <v>0</v>
      </c>
      <c r="BD673">
        <v>0</v>
      </c>
      <c r="BE673" t="s">
        <v>439</v>
      </c>
      <c r="BF673" t="s">
        <v>439</v>
      </c>
      <c r="BG673">
        <v>0</v>
      </c>
      <c r="BH673">
        <v>0</v>
      </c>
      <c r="BI673">
        <f>1-BG673/BH673</f>
        <v>0</v>
      </c>
      <c r="BJ673">
        <v>0.5</v>
      </c>
      <c r="BK673">
        <f>DJ673</f>
        <v>0</v>
      </c>
      <c r="BL673">
        <f>M673</f>
        <v>0</v>
      </c>
      <c r="BM673">
        <f>BI673*BJ673*BK673</f>
        <v>0</v>
      </c>
      <c r="BN673">
        <f>(BL673-BD673)/BK673</f>
        <v>0</v>
      </c>
      <c r="BO673">
        <f>(BB673-BH673)/BH673</f>
        <v>0</v>
      </c>
      <c r="BP673">
        <f>BA673/(BC673+BA673/BH673)</f>
        <v>0</v>
      </c>
      <c r="BQ673" t="s">
        <v>439</v>
      </c>
      <c r="BR673">
        <v>0</v>
      </c>
      <c r="BS673">
        <f>IF(BR673&lt;&gt;0, BR673, BP673)</f>
        <v>0</v>
      </c>
      <c r="BT673">
        <f>1-BS673/BH673</f>
        <v>0</v>
      </c>
      <c r="BU673">
        <f>(BH673-BG673)/(BH673-BS673)</f>
        <v>0</v>
      </c>
      <c r="BV673">
        <f>(BB673-BH673)/(BB673-BS673)</f>
        <v>0</v>
      </c>
      <c r="BW673">
        <f>(BH673-BG673)/(BH673-BA673)</f>
        <v>0</v>
      </c>
      <c r="BX673">
        <f>(BB673-BH673)/(BB673-BA673)</f>
        <v>0</v>
      </c>
      <c r="BY673">
        <f>(BU673*BS673/BG673)</f>
        <v>0</v>
      </c>
      <c r="BZ673">
        <f>(1-BY673)</f>
        <v>0</v>
      </c>
      <c r="DI673">
        <f>$B$11*EH673+$C$11*EI673+$F$11*ET673*(1-EW673)</f>
        <v>0</v>
      </c>
      <c r="DJ673">
        <f>DI673*DK673</f>
        <v>0</v>
      </c>
      <c r="DK673">
        <f>($B$11*$D$9+$C$11*$D$9+$F$11*((FG673+EY673)/MAX(FG673+EY673+FH673, 0.1)*$I$9+FH673/MAX(FG673+EY673+FH673, 0.1)*$J$9))/($B$11+$C$11+$F$11)</f>
        <v>0</v>
      </c>
      <c r="DL673">
        <f>($B$11*$K$9+$C$11*$K$9+$F$11*((FG673+EY673)/MAX(FG673+EY673+FH673, 0.1)*$P$9+FH673/MAX(FG673+EY673+FH673, 0.1)*$Q$9))/($B$11+$C$11+$F$11)</f>
        <v>0</v>
      </c>
      <c r="DM673">
        <v>5.36</v>
      </c>
      <c r="DN673">
        <v>0.5</v>
      </c>
      <c r="DO673" t="s">
        <v>440</v>
      </c>
      <c r="DP673">
        <v>2</v>
      </c>
      <c r="DQ673" t="b">
        <v>1</v>
      </c>
      <c r="DR673">
        <v>1758659216.981482</v>
      </c>
      <c r="DS673">
        <v>1248.499259259259</v>
      </c>
      <c r="DT673">
        <v>1311.052592592592</v>
      </c>
      <c r="DU673">
        <v>24.6732</v>
      </c>
      <c r="DV673">
        <v>21.5236925925926</v>
      </c>
      <c r="DW673">
        <v>1248.74</v>
      </c>
      <c r="DX673">
        <v>24.51387777777778</v>
      </c>
      <c r="DY673">
        <v>500.0149259259259</v>
      </c>
      <c r="DZ673">
        <v>90.36064814814814</v>
      </c>
      <c r="EA673">
        <v>0.03086706296296296</v>
      </c>
      <c r="EB673">
        <v>30.92048518518519</v>
      </c>
      <c r="EC673">
        <v>30.01716296296296</v>
      </c>
      <c r="ED673">
        <v>999.9000000000001</v>
      </c>
      <c r="EE673">
        <v>0</v>
      </c>
      <c r="EF673">
        <v>0</v>
      </c>
      <c r="EG673">
        <v>10001.18333333333</v>
      </c>
      <c r="EH673">
        <v>0</v>
      </c>
      <c r="EI673">
        <v>11.66988148148148</v>
      </c>
      <c r="EJ673">
        <v>-62.55436666666667</v>
      </c>
      <c r="EK673">
        <v>1280.084074074074</v>
      </c>
      <c r="EL673">
        <v>1339.893703703704</v>
      </c>
      <c r="EM673">
        <v>3.149512592592592</v>
      </c>
      <c r="EN673">
        <v>1311.052592592592</v>
      </c>
      <c r="EO673">
        <v>21.5236925925926</v>
      </c>
      <c r="EP673">
        <v>2.229487777777778</v>
      </c>
      <c r="EQ673">
        <v>1.944895555555555</v>
      </c>
      <c r="ER673">
        <v>19.1758</v>
      </c>
      <c r="ES673">
        <v>17.00267777777778</v>
      </c>
      <c r="ET673">
        <v>1999.992962962963</v>
      </c>
      <c r="EU673">
        <v>0.9800015555555555</v>
      </c>
      <c r="EV673">
        <v>0.01999865925925926</v>
      </c>
      <c r="EW673">
        <v>0</v>
      </c>
      <c r="EX673">
        <v>876.8688148148148</v>
      </c>
      <c r="EY673">
        <v>5.00097</v>
      </c>
      <c r="EZ673">
        <v>17613.60740740741</v>
      </c>
      <c r="FA673">
        <v>16707.52592592593</v>
      </c>
      <c r="FB673">
        <v>41.39566666666666</v>
      </c>
      <c r="FC673">
        <v>41.75</v>
      </c>
      <c r="FD673">
        <v>41.31199999999999</v>
      </c>
      <c r="FE673">
        <v>41.361</v>
      </c>
      <c r="FF673">
        <v>42</v>
      </c>
      <c r="FG673">
        <v>1955.092962962963</v>
      </c>
      <c r="FH673">
        <v>39.9</v>
      </c>
      <c r="FI673">
        <v>0</v>
      </c>
      <c r="FJ673">
        <v>1758659226</v>
      </c>
      <c r="FK673">
        <v>0</v>
      </c>
      <c r="FL673">
        <v>876.8442692307691</v>
      </c>
      <c r="FM673">
        <v>-9.611179469528668</v>
      </c>
      <c r="FN673">
        <v>-178.9743587108192</v>
      </c>
      <c r="FO673">
        <v>17613.24615384615</v>
      </c>
      <c r="FP673">
        <v>15</v>
      </c>
      <c r="FQ673">
        <v>0</v>
      </c>
      <c r="FR673" t="s">
        <v>441</v>
      </c>
      <c r="FS673">
        <v>1747247426.5</v>
      </c>
      <c r="FT673">
        <v>1747247420.5</v>
      </c>
      <c r="FU673">
        <v>0</v>
      </c>
      <c r="FV673">
        <v>1.027</v>
      </c>
      <c r="FW673">
        <v>0.031</v>
      </c>
      <c r="FX673">
        <v>0.02</v>
      </c>
      <c r="FY673">
        <v>0.05</v>
      </c>
      <c r="FZ673">
        <v>420</v>
      </c>
      <c r="GA673">
        <v>16</v>
      </c>
      <c r="GB673">
        <v>0.01</v>
      </c>
      <c r="GC673">
        <v>0.1</v>
      </c>
      <c r="GD673">
        <v>-62.55198780487806</v>
      </c>
      <c r="GE673">
        <v>0.5546613240417997</v>
      </c>
      <c r="GF673">
        <v>0.2737814618919059</v>
      </c>
      <c r="GG673">
        <v>0</v>
      </c>
      <c r="GH673">
        <v>877.2711764705882</v>
      </c>
      <c r="GI673">
        <v>-8.805653161167376</v>
      </c>
      <c r="GJ673">
        <v>0.8943071412975421</v>
      </c>
      <c r="GK673">
        <v>-1</v>
      </c>
      <c r="GL673">
        <v>3.180473902439024</v>
      </c>
      <c r="GM673">
        <v>-0.6168058536585367</v>
      </c>
      <c r="GN673">
        <v>0.06114185616265565</v>
      </c>
      <c r="GO673">
        <v>0</v>
      </c>
      <c r="GP673">
        <v>0</v>
      </c>
      <c r="GQ673">
        <v>2</v>
      </c>
      <c r="GR673" t="s">
        <v>482</v>
      </c>
      <c r="GS673">
        <v>3.13592</v>
      </c>
      <c r="GT673">
        <v>2.69113</v>
      </c>
      <c r="GU673">
        <v>0.199944</v>
      </c>
      <c r="GV673">
        <v>0.203983</v>
      </c>
      <c r="GW673">
        <v>0.10814</v>
      </c>
      <c r="GX673">
        <v>0.0973407</v>
      </c>
      <c r="GY673">
        <v>25403.8</v>
      </c>
      <c r="GZ673">
        <v>25327.8</v>
      </c>
      <c r="HA673">
        <v>29522.4</v>
      </c>
      <c r="HB673">
        <v>29408.6</v>
      </c>
      <c r="HC673">
        <v>34786.8</v>
      </c>
      <c r="HD673">
        <v>35167.2</v>
      </c>
      <c r="HE673">
        <v>41542.1</v>
      </c>
      <c r="HF673">
        <v>41785.7</v>
      </c>
      <c r="HG673">
        <v>1.91992</v>
      </c>
      <c r="HH673">
        <v>1.8658</v>
      </c>
      <c r="HI673">
        <v>0.0896454</v>
      </c>
      <c r="HJ673">
        <v>0</v>
      </c>
      <c r="HK673">
        <v>28.5751</v>
      </c>
      <c r="HL673">
        <v>999.9</v>
      </c>
      <c r="HM673">
        <v>50.7</v>
      </c>
      <c r="HN673">
        <v>31.7</v>
      </c>
      <c r="HO673">
        <v>26.3396</v>
      </c>
      <c r="HP673">
        <v>61.9456</v>
      </c>
      <c r="HQ673">
        <v>25.5329</v>
      </c>
      <c r="HR673">
        <v>1</v>
      </c>
      <c r="HS673">
        <v>0.118285</v>
      </c>
      <c r="HT673">
        <v>-0.725319</v>
      </c>
      <c r="HU673">
        <v>20.337</v>
      </c>
      <c r="HV673">
        <v>5.21714</v>
      </c>
      <c r="HW673">
        <v>12.0113</v>
      </c>
      <c r="HX673">
        <v>4.98925</v>
      </c>
      <c r="HY673">
        <v>3.28785</v>
      </c>
      <c r="HZ673">
        <v>9999</v>
      </c>
      <c r="IA673">
        <v>9999</v>
      </c>
      <c r="IB673">
        <v>9999</v>
      </c>
      <c r="IC673">
        <v>999.9</v>
      </c>
      <c r="ID673">
        <v>1.86762</v>
      </c>
      <c r="IE673">
        <v>1.86675</v>
      </c>
      <c r="IF673">
        <v>1.86607</v>
      </c>
      <c r="IG673">
        <v>1.866</v>
      </c>
      <c r="IH673">
        <v>1.86787</v>
      </c>
      <c r="II673">
        <v>1.87027</v>
      </c>
      <c r="IJ673">
        <v>1.86901</v>
      </c>
      <c r="IK673">
        <v>1.87042</v>
      </c>
      <c r="IL673">
        <v>0</v>
      </c>
      <c r="IM673">
        <v>0</v>
      </c>
      <c r="IN673">
        <v>0</v>
      </c>
      <c r="IO673">
        <v>0</v>
      </c>
      <c r="IP673" t="s">
        <v>443</v>
      </c>
      <c r="IQ673" t="s">
        <v>444</v>
      </c>
      <c r="IR673" t="s">
        <v>445</v>
      </c>
      <c r="IS673" t="s">
        <v>445</v>
      </c>
      <c r="IT673" t="s">
        <v>445</v>
      </c>
      <c r="IU673" t="s">
        <v>445</v>
      </c>
      <c r="IV673">
        <v>0</v>
      </c>
      <c r="IW673">
        <v>100</v>
      </c>
      <c r="IX673">
        <v>100</v>
      </c>
      <c r="IY673">
        <v>-0.26</v>
      </c>
      <c r="IZ673">
        <v>0.1594</v>
      </c>
      <c r="JA673">
        <v>0.1520806729546384</v>
      </c>
      <c r="JB673">
        <v>0.0003178419753343253</v>
      </c>
      <c r="JC673">
        <v>-6.012475575984678E-07</v>
      </c>
      <c r="JD673">
        <v>7.594320938325871E-11</v>
      </c>
      <c r="JE673">
        <v>-0.06537213769188976</v>
      </c>
      <c r="JF673">
        <v>-0.002779077146552394</v>
      </c>
      <c r="JG673">
        <v>0.0007843295920201409</v>
      </c>
      <c r="JH673">
        <v>-1.211717912536145E-05</v>
      </c>
      <c r="JI673">
        <v>4</v>
      </c>
      <c r="JJ673">
        <v>2338</v>
      </c>
      <c r="JK673">
        <v>1</v>
      </c>
      <c r="JL673">
        <v>27</v>
      </c>
      <c r="JM673">
        <v>190196.6</v>
      </c>
      <c r="JN673">
        <v>190196.7</v>
      </c>
      <c r="JO673">
        <v>2.63672</v>
      </c>
      <c r="JP673">
        <v>2.23633</v>
      </c>
      <c r="JQ673">
        <v>1.39648</v>
      </c>
      <c r="JR673">
        <v>2.34741</v>
      </c>
      <c r="JS673">
        <v>1.49536</v>
      </c>
      <c r="JT673">
        <v>2.71851</v>
      </c>
      <c r="JU673">
        <v>36.9556</v>
      </c>
      <c r="JV673">
        <v>24.0612</v>
      </c>
      <c r="JW673">
        <v>18</v>
      </c>
      <c r="JX673">
        <v>491.458</v>
      </c>
      <c r="JY673">
        <v>447.246</v>
      </c>
      <c r="JZ673">
        <v>29.52</v>
      </c>
      <c r="KA673">
        <v>29.1737</v>
      </c>
      <c r="KB673">
        <v>29.9999</v>
      </c>
      <c r="KC673">
        <v>29.0591</v>
      </c>
      <c r="KD673">
        <v>28.9937</v>
      </c>
      <c r="KE673">
        <v>52.8588</v>
      </c>
      <c r="KF673">
        <v>23.6086</v>
      </c>
      <c r="KG673">
        <v>60.8627</v>
      </c>
      <c r="KH673">
        <v>29.4655</v>
      </c>
      <c r="KI673">
        <v>1356.27</v>
      </c>
      <c r="KJ673">
        <v>21.7228</v>
      </c>
      <c r="KK673">
        <v>100.897</v>
      </c>
      <c r="KL673">
        <v>100.476</v>
      </c>
    </row>
    <row r="674" spans="1:298">
      <c r="A674">
        <v>658</v>
      </c>
      <c r="B674">
        <v>1758659229.5</v>
      </c>
      <c r="C674">
        <v>17603.5</v>
      </c>
      <c r="D674" t="s">
        <v>1765</v>
      </c>
      <c r="E674" t="s">
        <v>1766</v>
      </c>
      <c r="F674">
        <v>5</v>
      </c>
      <c r="G674" t="s">
        <v>1412</v>
      </c>
      <c r="H674" t="s">
        <v>437</v>
      </c>
      <c r="I674" t="s">
        <v>438</v>
      </c>
      <c r="J674">
        <v>1758659222</v>
      </c>
      <c r="K674">
        <f>(L674)/1000</f>
        <v>0</v>
      </c>
      <c r="L674">
        <f>IF(DQ674, AO674, AI674)</f>
        <v>0</v>
      </c>
      <c r="M674">
        <f>IF(DQ674, AJ674, AH674)</f>
        <v>0</v>
      </c>
      <c r="N674">
        <f>DS674 - IF(AV674&gt;1, M674*DM674*100.0/(AX674), 0)</f>
        <v>0</v>
      </c>
      <c r="O674">
        <f>((U674-K674/2)*N674-M674)/(U674+K674/2)</f>
        <v>0</v>
      </c>
      <c r="P674">
        <f>O674*(DZ674+EA674)/1000.0</f>
        <v>0</v>
      </c>
      <c r="Q674">
        <f>(DS674 - IF(AV674&gt;1, M674*DM674*100.0/(AX674), 0))*(DZ674+EA674)/1000.0</f>
        <v>0</v>
      </c>
      <c r="R674">
        <f>2.0/((1/T674-1/S674)+SIGN(T674)*SQRT((1/T674-1/S674)*(1/T674-1/S674) + 4*DN674/((DN674+1)*(DN674+1))*(2*1/T674*1/S674-1/S674*1/S674)))</f>
        <v>0</v>
      </c>
      <c r="S674">
        <f>IF(LEFT(DO674,1)&lt;&gt;"0",IF(LEFT(DO674,1)="1",3.0,DP674),$D$5+$E$5*(EG674*DZ674/($K$5*1000))+$F$5*(EG674*DZ674/($K$5*1000))*MAX(MIN(DM674,$J$5),$I$5)*MAX(MIN(DM674,$J$5),$I$5)+$G$5*MAX(MIN(DM674,$J$5),$I$5)*(EG674*DZ674/($K$5*1000))+$H$5*(EG674*DZ674/($K$5*1000))*(EG674*DZ674/($K$5*1000)))</f>
        <v>0</v>
      </c>
      <c r="T674">
        <f>K674*(1000-(1000*0.61365*exp(17.502*X674/(240.97+X674))/(DZ674+EA674)+DU674)/2)/(1000*0.61365*exp(17.502*X674/(240.97+X674))/(DZ674+EA674)-DU674)</f>
        <v>0</v>
      </c>
      <c r="U674">
        <f>1/((DN674+1)/(R674/1.6)+1/(S674/1.37)) + DN674/((DN674+1)/(R674/1.6) + DN674/(S674/1.37))</f>
        <v>0</v>
      </c>
      <c r="V674">
        <f>(DI674*DL674)</f>
        <v>0</v>
      </c>
      <c r="W674">
        <f>(EB674+(V674+2*0.95*5.67E-8*(((EB674+$B$7)+273)^4-(EB674+273)^4)-44100*K674)/(1.84*29.3*S674+8*0.95*5.67E-8*(EB674+273)^3))</f>
        <v>0</v>
      </c>
      <c r="X674">
        <f>($C$7*EC674+$D$7*ED674+$E$7*W674)</f>
        <v>0</v>
      </c>
      <c r="Y674">
        <f>0.61365*exp(17.502*X674/(240.97+X674))</f>
        <v>0</v>
      </c>
      <c r="Z674">
        <f>(AA674/AB674*100)</f>
        <v>0</v>
      </c>
      <c r="AA674">
        <f>DU674*(DZ674+EA674)/1000</f>
        <v>0</v>
      </c>
      <c r="AB674">
        <f>0.61365*exp(17.502*EB674/(240.97+EB674))</f>
        <v>0</v>
      </c>
      <c r="AC674">
        <f>(Y674-DU674*(DZ674+EA674)/1000)</f>
        <v>0</v>
      </c>
      <c r="AD674">
        <f>(-K674*44100)</f>
        <v>0</v>
      </c>
      <c r="AE674">
        <f>2*29.3*S674*0.92*(EB674-X674)</f>
        <v>0</v>
      </c>
      <c r="AF674">
        <f>2*0.95*5.67E-8*(((EB674+$B$7)+273)^4-(X674+273)^4)</f>
        <v>0</v>
      </c>
      <c r="AG674">
        <f>V674+AF674+AD674+AE674</f>
        <v>0</v>
      </c>
      <c r="AH674">
        <f>DY674*AV674*(DT674-DS674*(1000-AV674*DV674)/(1000-AV674*DU674))/(100*DM674)</f>
        <v>0</v>
      </c>
      <c r="AI674">
        <f>1000*DY674*AV674*(DU674-DV674)/(100*DM674*(1000-AV674*DU674))</f>
        <v>0</v>
      </c>
      <c r="AJ674">
        <f>(AK674 - AL674 - DZ674*1E3/(8.314*(EB674+273.15)) * AN674/DY674 * AM674) * DY674/(100*DM674) * (1000 - DV674)/1000</f>
        <v>0</v>
      </c>
      <c r="AK674">
        <v>1371.488877703267</v>
      </c>
      <c r="AL674">
        <v>1320.327878787879</v>
      </c>
      <c r="AM674">
        <v>3.337519126966323</v>
      </c>
      <c r="AN674">
        <v>64.96119101993769</v>
      </c>
      <c r="AO674">
        <f>(AQ674 - AP674 + DZ674*1E3/(8.314*(EB674+273.15)) * AS674/DY674 * AR674) * DY674/(100*DM674) * 1000/(1000 - AQ674)</f>
        <v>0</v>
      </c>
      <c r="AP674">
        <v>21.6246200757135</v>
      </c>
      <c r="AQ674">
        <v>24.68489636363635</v>
      </c>
      <c r="AR674">
        <v>-1.372152502883923E-06</v>
      </c>
      <c r="AS674">
        <v>107.1200567102836</v>
      </c>
      <c r="AT674">
        <v>0</v>
      </c>
      <c r="AU674">
        <v>0</v>
      </c>
      <c r="AV674">
        <f>IF(AT674*$H$13&gt;=AX674,1.0,(AX674/(AX674-AT674*$H$13)))</f>
        <v>0</v>
      </c>
      <c r="AW674">
        <f>(AV674-1)*100</f>
        <v>0</v>
      </c>
      <c r="AX674">
        <f>MAX(0,($B$13+$C$13*EG674)/(1+$D$13*EG674)*DZ674/(EB674+273)*$E$13)</f>
        <v>0</v>
      </c>
      <c r="AY674" t="s">
        <v>439</v>
      </c>
      <c r="AZ674" t="s">
        <v>439</v>
      </c>
      <c r="BA674">
        <v>0</v>
      </c>
      <c r="BB674">
        <v>0</v>
      </c>
      <c r="BC674">
        <f>1-BA674/BB674</f>
        <v>0</v>
      </c>
      <c r="BD674">
        <v>0</v>
      </c>
      <c r="BE674" t="s">
        <v>439</v>
      </c>
      <c r="BF674" t="s">
        <v>439</v>
      </c>
      <c r="BG674">
        <v>0</v>
      </c>
      <c r="BH674">
        <v>0</v>
      </c>
      <c r="BI674">
        <f>1-BG674/BH674</f>
        <v>0</v>
      </c>
      <c r="BJ674">
        <v>0.5</v>
      </c>
      <c r="BK674">
        <f>DJ674</f>
        <v>0</v>
      </c>
      <c r="BL674">
        <f>M674</f>
        <v>0</v>
      </c>
      <c r="BM674">
        <f>BI674*BJ674*BK674</f>
        <v>0</v>
      </c>
      <c r="BN674">
        <f>(BL674-BD674)/BK674</f>
        <v>0</v>
      </c>
      <c r="BO674">
        <f>(BB674-BH674)/BH674</f>
        <v>0</v>
      </c>
      <c r="BP674">
        <f>BA674/(BC674+BA674/BH674)</f>
        <v>0</v>
      </c>
      <c r="BQ674" t="s">
        <v>439</v>
      </c>
      <c r="BR674">
        <v>0</v>
      </c>
      <c r="BS674">
        <f>IF(BR674&lt;&gt;0, BR674, BP674)</f>
        <v>0</v>
      </c>
      <c r="BT674">
        <f>1-BS674/BH674</f>
        <v>0</v>
      </c>
      <c r="BU674">
        <f>(BH674-BG674)/(BH674-BS674)</f>
        <v>0</v>
      </c>
      <c r="BV674">
        <f>(BB674-BH674)/(BB674-BS674)</f>
        <v>0</v>
      </c>
      <c r="BW674">
        <f>(BH674-BG674)/(BH674-BA674)</f>
        <v>0</v>
      </c>
      <c r="BX674">
        <f>(BB674-BH674)/(BB674-BA674)</f>
        <v>0</v>
      </c>
      <c r="BY674">
        <f>(BU674*BS674/BG674)</f>
        <v>0</v>
      </c>
      <c r="BZ674">
        <f>(1-BY674)</f>
        <v>0</v>
      </c>
      <c r="DI674">
        <f>$B$11*EH674+$C$11*EI674+$F$11*ET674*(1-EW674)</f>
        <v>0</v>
      </c>
      <c r="DJ674">
        <f>DI674*DK674</f>
        <v>0</v>
      </c>
      <c r="DK674">
        <f>($B$11*$D$9+$C$11*$D$9+$F$11*((FG674+EY674)/MAX(FG674+EY674+FH674, 0.1)*$I$9+FH674/MAX(FG674+EY674+FH674, 0.1)*$J$9))/($B$11+$C$11+$F$11)</f>
        <v>0</v>
      </c>
      <c r="DL674">
        <f>($B$11*$K$9+$C$11*$K$9+$F$11*((FG674+EY674)/MAX(FG674+EY674+FH674, 0.1)*$P$9+FH674/MAX(FG674+EY674+FH674, 0.1)*$Q$9))/($B$11+$C$11+$F$11)</f>
        <v>0</v>
      </c>
      <c r="DM674">
        <v>5.36</v>
      </c>
      <c r="DN674">
        <v>0.5</v>
      </c>
      <c r="DO674" t="s">
        <v>440</v>
      </c>
      <c r="DP674">
        <v>2</v>
      </c>
      <c r="DQ674" t="b">
        <v>1</v>
      </c>
      <c r="DR674">
        <v>1758659222</v>
      </c>
      <c r="DS674">
        <v>1264.913333333333</v>
      </c>
      <c r="DT674">
        <v>1327.341111111111</v>
      </c>
      <c r="DU674">
        <v>24.67972592592593</v>
      </c>
      <c r="DV674">
        <v>21.57623703703703</v>
      </c>
      <c r="DW674">
        <v>1265.168888888889</v>
      </c>
      <c r="DX674">
        <v>24.52030370370371</v>
      </c>
      <c r="DY674">
        <v>500.0168518518518</v>
      </c>
      <c r="DZ674">
        <v>90.36092222222221</v>
      </c>
      <c r="EA674">
        <v>0.0307927037037037</v>
      </c>
      <c r="EB674">
        <v>30.92503333333334</v>
      </c>
      <c r="EC674">
        <v>30.02378148148148</v>
      </c>
      <c r="ED674">
        <v>999.9000000000001</v>
      </c>
      <c r="EE674">
        <v>0</v>
      </c>
      <c r="EF674">
        <v>0</v>
      </c>
      <c r="EG674">
        <v>10002.01851851852</v>
      </c>
      <c r="EH674">
        <v>0</v>
      </c>
      <c r="EI674">
        <v>11.66795185185185</v>
      </c>
      <c r="EJ674">
        <v>-62.42785185185185</v>
      </c>
      <c r="EK674">
        <v>1296.922592592593</v>
      </c>
      <c r="EL674">
        <v>1356.613703703704</v>
      </c>
      <c r="EM674">
        <v>3.103494074074074</v>
      </c>
      <c r="EN674">
        <v>1327.341111111111</v>
      </c>
      <c r="EO674">
        <v>21.57623703703703</v>
      </c>
      <c r="EP674">
        <v>2.230083703703704</v>
      </c>
      <c r="EQ674">
        <v>1.949648148148148</v>
      </c>
      <c r="ER674">
        <v>19.18008888888889</v>
      </c>
      <c r="ES674">
        <v>17.04121111111111</v>
      </c>
      <c r="ET674">
        <v>1999.999629629629</v>
      </c>
      <c r="EU674">
        <v>0.9800016666666665</v>
      </c>
      <c r="EV674">
        <v>0.01999854444444445</v>
      </c>
      <c r="EW674">
        <v>0</v>
      </c>
      <c r="EX674">
        <v>876.1315925925926</v>
      </c>
      <c r="EY674">
        <v>5.00097</v>
      </c>
      <c r="EZ674">
        <v>17598.22592592593</v>
      </c>
      <c r="FA674">
        <v>16707.58888888888</v>
      </c>
      <c r="FB674">
        <v>41.39107407407408</v>
      </c>
      <c r="FC674">
        <v>41.75</v>
      </c>
      <c r="FD674">
        <v>41.31199999999999</v>
      </c>
      <c r="FE674">
        <v>41.35399999999999</v>
      </c>
      <c r="FF674">
        <v>41.99533333333333</v>
      </c>
      <c r="FG674">
        <v>1955.09962962963</v>
      </c>
      <c r="FH674">
        <v>39.9</v>
      </c>
      <c r="FI674">
        <v>0</v>
      </c>
      <c r="FJ674">
        <v>1758659230.8</v>
      </c>
      <c r="FK674">
        <v>0</v>
      </c>
      <c r="FL674">
        <v>876.1516153846155</v>
      </c>
      <c r="FM674">
        <v>-9.594188044538484</v>
      </c>
      <c r="FN674">
        <v>-189.0495728801804</v>
      </c>
      <c r="FO674">
        <v>17598.43461538462</v>
      </c>
      <c r="FP674">
        <v>15</v>
      </c>
      <c r="FQ674">
        <v>0</v>
      </c>
      <c r="FR674" t="s">
        <v>441</v>
      </c>
      <c r="FS674">
        <v>1747247426.5</v>
      </c>
      <c r="FT674">
        <v>1747247420.5</v>
      </c>
      <c r="FU674">
        <v>0</v>
      </c>
      <c r="FV674">
        <v>1.027</v>
      </c>
      <c r="FW674">
        <v>0.031</v>
      </c>
      <c r="FX674">
        <v>0.02</v>
      </c>
      <c r="FY674">
        <v>0.05</v>
      </c>
      <c r="FZ674">
        <v>420</v>
      </c>
      <c r="GA674">
        <v>16</v>
      </c>
      <c r="GB674">
        <v>0.01</v>
      </c>
      <c r="GC674">
        <v>0.1</v>
      </c>
      <c r="GD674">
        <v>-62.56014146341463</v>
      </c>
      <c r="GE674">
        <v>1.226604878048761</v>
      </c>
      <c r="GF674">
        <v>0.2697820140595984</v>
      </c>
      <c r="GG674">
        <v>0</v>
      </c>
      <c r="GH674">
        <v>876.6655588235294</v>
      </c>
      <c r="GI674">
        <v>-8.937310926110181</v>
      </c>
      <c r="GJ674">
        <v>0.9073740130072931</v>
      </c>
      <c r="GK674">
        <v>-1</v>
      </c>
      <c r="GL674">
        <v>3.140901707317073</v>
      </c>
      <c r="GM674">
        <v>-0.5520311498257768</v>
      </c>
      <c r="GN674">
        <v>0.0546571103937746</v>
      </c>
      <c r="GO674">
        <v>0</v>
      </c>
      <c r="GP674">
        <v>0</v>
      </c>
      <c r="GQ674">
        <v>2</v>
      </c>
      <c r="GR674" t="s">
        <v>482</v>
      </c>
      <c r="GS674">
        <v>3.13589</v>
      </c>
      <c r="GT674">
        <v>2.69085</v>
      </c>
      <c r="GU674">
        <v>0.201538</v>
      </c>
      <c r="GV674">
        <v>0.205558</v>
      </c>
      <c r="GW674">
        <v>0.10814</v>
      </c>
      <c r="GX674">
        <v>0.09750880000000001</v>
      </c>
      <c r="GY674">
        <v>25353.5</v>
      </c>
      <c r="GZ674">
        <v>25277.9</v>
      </c>
      <c r="HA674">
        <v>29522.8</v>
      </c>
      <c r="HB674">
        <v>29408.9</v>
      </c>
      <c r="HC674">
        <v>34786.8</v>
      </c>
      <c r="HD674">
        <v>35161</v>
      </c>
      <c r="HE674">
        <v>41542</v>
      </c>
      <c r="HF674">
        <v>41786.3</v>
      </c>
      <c r="HG674">
        <v>1.91982</v>
      </c>
      <c r="HH674">
        <v>1.86602</v>
      </c>
      <c r="HI674">
        <v>0.0897646</v>
      </c>
      <c r="HJ674">
        <v>0</v>
      </c>
      <c r="HK674">
        <v>28.5775</v>
      </c>
      <c r="HL674">
        <v>999.9</v>
      </c>
      <c r="HM674">
        <v>50.7</v>
      </c>
      <c r="HN674">
        <v>31.7</v>
      </c>
      <c r="HO674">
        <v>26.3417</v>
      </c>
      <c r="HP674">
        <v>61.8056</v>
      </c>
      <c r="HQ674">
        <v>25.609</v>
      </c>
      <c r="HR674">
        <v>1</v>
      </c>
      <c r="HS674">
        <v>0.1178</v>
      </c>
      <c r="HT674">
        <v>-0.6068249999999999</v>
      </c>
      <c r="HU674">
        <v>20.3376</v>
      </c>
      <c r="HV674">
        <v>5.21744</v>
      </c>
      <c r="HW674">
        <v>12.0122</v>
      </c>
      <c r="HX674">
        <v>4.9891</v>
      </c>
      <c r="HY674">
        <v>3.288</v>
      </c>
      <c r="HZ674">
        <v>9999</v>
      </c>
      <c r="IA674">
        <v>9999</v>
      </c>
      <c r="IB674">
        <v>9999</v>
      </c>
      <c r="IC674">
        <v>999.9</v>
      </c>
      <c r="ID674">
        <v>1.86756</v>
      </c>
      <c r="IE674">
        <v>1.86675</v>
      </c>
      <c r="IF674">
        <v>1.86607</v>
      </c>
      <c r="IG674">
        <v>1.866</v>
      </c>
      <c r="IH674">
        <v>1.86784</v>
      </c>
      <c r="II674">
        <v>1.87028</v>
      </c>
      <c r="IJ674">
        <v>1.86894</v>
      </c>
      <c r="IK674">
        <v>1.87042</v>
      </c>
      <c r="IL674">
        <v>0</v>
      </c>
      <c r="IM674">
        <v>0</v>
      </c>
      <c r="IN674">
        <v>0</v>
      </c>
      <c r="IO674">
        <v>0</v>
      </c>
      <c r="IP674" t="s">
        <v>443</v>
      </c>
      <c r="IQ674" t="s">
        <v>444</v>
      </c>
      <c r="IR674" t="s">
        <v>445</v>
      </c>
      <c r="IS674" t="s">
        <v>445</v>
      </c>
      <c r="IT674" t="s">
        <v>445</v>
      </c>
      <c r="IU674" t="s">
        <v>445</v>
      </c>
      <c r="IV674">
        <v>0</v>
      </c>
      <c r="IW674">
        <v>100</v>
      </c>
      <c r="IX674">
        <v>100</v>
      </c>
      <c r="IY674">
        <v>-0.27</v>
      </c>
      <c r="IZ674">
        <v>0.1595</v>
      </c>
      <c r="JA674">
        <v>0.1520806729546384</v>
      </c>
      <c r="JB674">
        <v>0.0003178419753343253</v>
      </c>
      <c r="JC674">
        <v>-6.012475575984678E-07</v>
      </c>
      <c r="JD674">
        <v>7.594320938325871E-11</v>
      </c>
      <c r="JE674">
        <v>-0.06537213769188976</v>
      </c>
      <c r="JF674">
        <v>-0.002779077146552394</v>
      </c>
      <c r="JG674">
        <v>0.0007843295920201409</v>
      </c>
      <c r="JH674">
        <v>-1.211717912536145E-05</v>
      </c>
      <c r="JI674">
        <v>4</v>
      </c>
      <c r="JJ674">
        <v>2338</v>
      </c>
      <c r="JK674">
        <v>1</v>
      </c>
      <c r="JL674">
        <v>27</v>
      </c>
      <c r="JM674">
        <v>190196.7</v>
      </c>
      <c r="JN674">
        <v>190196.8</v>
      </c>
      <c r="JO674">
        <v>2.66479</v>
      </c>
      <c r="JP674">
        <v>2.24976</v>
      </c>
      <c r="JQ674">
        <v>1.39648</v>
      </c>
      <c r="JR674">
        <v>2.34985</v>
      </c>
      <c r="JS674">
        <v>1.49536</v>
      </c>
      <c r="JT674">
        <v>2.56104</v>
      </c>
      <c r="JU674">
        <v>36.9317</v>
      </c>
      <c r="JV674">
        <v>24.0612</v>
      </c>
      <c r="JW674">
        <v>18</v>
      </c>
      <c r="JX674">
        <v>491.369</v>
      </c>
      <c r="JY674">
        <v>447.362</v>
      </c>
      <c r="JZ674">
        <v>29.4852</v>
      </c>
      <c r="KA674">
        <v>29.1706</v>
      </c>
      <c r="KB674">
        <v>29.9997</v>
      </c>
      <c r="KC674">
        <v>29.056</v>
      </c>
      <c r="KD674">
        <v>28.9906</v>
      </c>
      <c r="KE674">
        <v>53.3534</v>
      </c>
      <c r="KF674">
        <v>23.3325</v>
      </c>
      <c r="KG674">
        <v>60.8627</v>
      </c>
      <c r="KH674">
        <v>29.4307</v>
      </c>
      <c r="KI674">
        <v>1369.63</v>
      </c>
      <c r="KJ674">
        <v>21.7758</v>
      </c>
      <c r="KK674">
        <v>100.897</v>
      </c>
      <c r="KL674">
        <v>100.477</v>
      </c>
    </row>
    <row r="675" spans="1:298">
      <c r="A675">
        <v>659</v>
      </c>
      <c r="B675">
        <v>1758659234.5</v>
      </c>
      <c r="C675">
        <v>17608.5</v>
      </c>
      <c r="D675" t="s">
        <v>1767</v>
      </c>
      <c r="E675" t="s">
        <v>1768</v>
      </c>
      <c r="F675">
        <v>5</v>
      </c>
      <c r="G675" t="s">
        <v>1412</v>
      </c>
      <c r="H675" t="s">
        <v>437</v>
      </c>
      <c r="I675" t="s">
        <v>438</v>
      </c>
      <c r="J675">
        <v>1758659226.714286</v>
      </c>
      <c r="K675">
        <f>(L675)/1000</f>
        <v>0</v>
      </c>
      <c r="L675">
        <f>IF(DQ675, AO675, AI675)</f>
        <v>0</v>
      </c>
      <c r="M675">
        <f>IF(DQ675, AJ675, AH675)</f>
        <v>0</v>
      </c>
      <c r="N675">
        <f>DS675 - IF(AV675&gt;1, M675*DM675*100.0/(AX675), 0)</f>
        <v>0</v>
      </c>
      <c r="O675">
        <f>((U675-K675/2)*N675-M675)/(U675+K675/2)</f>
        <v>0</v>
      </c>
      <c r="P675">
        <f>O675*(DZ675+EA675)/1000.0</f>
        <v>0</v>
      </c>
      <c r="Q675">
        <f>(DS675 - IF(AV675&gt;1, M675*DM675*100.0/(AX675), 0))*(DZ675+EA675)/1000.0</f>
        <v>0</v>
      </c>
      <c r="R675">
        <f>2.0/((1/T675-1/S675)+SIGN(T675)*SQRT((1/T675-1/S675)*(1/T675-1/S675) + 4*DN675/((DN675+1)*(DN675+1))*(2*1/T675*1/S675-1/S675*1/S675)))</f>
        <v>0</v>
      </c>
      <c r="S675">
        <f>IF(LEFT(DO675,1)&lt;&gt;"0",IF(LEFT(DO675,1)="1",3.0,DP675),$D$5+$E$5*(EG675*DZ675/($K$5*1000))+$F$5*(EG675*DZ675/($K$5*1000))*MAX(MIN(DM675,$J$5),$I$5)*MAX(MIN(DM675,$J$5),$I$5)+$G$5*MAX(MIN(DM675,$J$5),$I$5)*(EG675*DZ675/($K$5*1000))+$H$5*(EG675*DZ675/($K$5*1000))*(EG675*DZ675/($K$5*1000)))</f>
        <v>0</v>
      </c>
      <c r="T675">
        <f>K675*(1000-(1000*0.61365*exp(17.502*X675/(240.97+X675))/(DZ675+EA675)+DU675)/2)/(1000*0.61365*exp(17.502*X675/(240.97+X675))/(DZ675+EA675)-DU675)</f>
        <v>0</v>
      </c>
      <c r="U675">
        <f>1/((DN675+1)/(R675/1.6)+1/(S675/1.37)) + DN675/((DN675+1)/(R675/1.6) + DN675/(S675/1.37))</f>
        <v>0</v>
      </c>
      <c r="V675">
        <f>(DI675*DL675)</f>
        <v>0</v>
      </c>
      <c r="W675">
        <f>(EB675+(V675+2*0.95*5.67E-8*(((EB675+$B$7)+273)^4-(EB675+273)^4)-44100*K675)/(1.84*29.3*S675+8*0.95*5.67E-8*(EB675+273)^3))</f>
        <v>0</v>
      </c>
      <c r="X675">
        <f>($C$7*EC675+$D$7*ED675+$E$7*W675)</f>
        <v>0</v>
      </c>
      <c r="Y675">
        <f>0.61365*exp(17.502*X675/(240.97+X675))</f>
        <v>0</v>
      </c>
      <c r="Z675">
        <f>(AA675/AB675*100)</f>
        <v>0</v>
      </c>
      <c r="AA675">
        <f>DU675*(DZ675+EA675)/1000</f>
        <v>0</v>
      </c>
      <c r="AB675">
        <f>0.61365*exp(17.502*EB675/(240.97+EB675))</f>
        <v>0</v>
      </c>
      <c r="AC675">
        <f>(Y675-DU675*(DZ675+EA675)/1000)</f>
        <v>0</v>
      </c>
      <c r="AD675">
        <f>(-K675*44100)</f>
        <v>0</v>
      </c>
      <c r="AE675">
        <f>2*29.3*S675*0.92*(EB675-X675)</f>
        <v>0</v>
      </c>
      <c r="AF675">
        <f>2*0.95*5.67E-8*(((EB675+$B$7)+273)^4-(X675+273)^4)</f>
        <v>0</v>
      </c>
      <c r="AG675">
        <f>V675+AF675+AD675+AE675</f>
        <v>0</v>
      </c>
      <c r="AH675">
        <f>DY675*AV675*(DT675-DS675*(1000-AV675*DV675)/(1000-AV675*DU675))/(100*DM675)</f>
        <v>0</v>
      </c>
      <c r="AI675">
        <f>1000*DY675*AV675*(DU675-DV675)/(100*DM675*(1000-AV675*DU675))</f>
        <v>0</v>
      </c>
      <c r="AJ675">
        <f>(AK675 - AL675 - DZ675*1E3/(8.314*(EB675+273.15)) * AN675/DY675 * AM675) * DY675/(100*DM675) * (1000 - DV675)/1000</f>
        <v>0</v>
      </c>
      <c r="AK675">
        <v>1388.81390932833</v>
      </c>
      <c r="AL675">
        <v>1337.361090909091</v>
      </c>
      <c r="AM675">
        <v>3.405445387274739</v>
      </c>
      <c r="AN675">
        <v>64.96119101993769</v>
      </c>
      <c r="AO675">
        <f>(AQ675 - AP675 + DZ675*1E3/(8.314*(EB675+273.15)) * AS675/DY675 * AR675) * DY675/(100*DM675) * 1000/(1000 - AQ675)</f>
        <v>0</v>
      </c>
      <c r="AP675">
        <v>21.70750928285602</v>
      </c>
      <c r="AQ675">
        <v>24.69765272727273</v>
      </c>
      <c r="AR675">
        <v>5.038873456183819E-05</v>
      </c>
      <c r="AS675">
        <v>107.1200567102836</v>
      </c>
      <c r="AT675">
        <v>0</v>
      </c>
      <c r="AU675">
        <v>0</v>
      </c>
      <c r="AV675">
        <f>IF(AT675*$H$13&gt;=AX675,1.0,(AX675/(AX675-AT675*$H$13)))</f>
        <v>0</v>
      </c>
      <c r="AW675">
        <f>(AV675-1)*100</f>
        <v>0</v>
      </c>
      <c r="AX675">
        <f>MAX(0,($B$13+$C$13*EG675)/(1+$D$13*EG675)*DZ675/(EB675+273)*$E$13)</f>
        <v>0</v>
      </c>
      <c r="AY675" t="s">
        <v>439</v>
      </c>
      <c r="AZ675" t="s">
        <v>439</v>
      </c>
      <c r="BA675">
        <v>0</v>
      </c>
      <c r="BB675">
        <v>0</v>
      </c>
      <c r="BC675">
        <f>1-BA675/BB675</f>
        <v>0</v>
      </c>
      <c r="BD675">
        <v>0</v>
      </c>
      <c r="BE675" t="s">
        <v>439</v>
      </c>
      <c r="BF675" t="s">
        <v>439</v>
      </c>
      <c r="BG675">
        <v>0</v>
      </c>
      <c r="BH675">
        <v>0</v>
      </c>
      <c r="BI675">
        <f>1-BG675/BH675</f>
        <v>0</v>
      </c>
      <c r="BJ675">
        <v>0.5</v>
      </c>
      <c r="BK675">
        <f>DJ675</f>
        <v>0</v>
      </c>
      <c r="BL675">
        <f>M675</f>
        <v>0</v>
      </c>
      <c r="BM675">
        <f>BI675*BJ675*BK675</f>
        <v>0</v>
      </c>
      <c r="BN675">
        <f>(BL675-BD675)/BK675</f>
        <v>0</v>
      </c>
      <c r="BO675">
        <f>(BB675-BH675)/BH675</f>
        <v>0</v>
      </c>
      <c r="BP675">
        <f>BA675/(BC675+BA675/BH675)</f>
        <v>0</v>
      </c>
      <c r="BQ675" t="s">
        <v>439</v>
      </c>
      <c r="BR675">
        <v>0</v>
      </c>
      <c r="BS675">
        <f>IF(BR675&lt;&gt;0, BR675, BP675)</f>
        <v>0</v>
      </c>
      <c r="BT675">
        <f>1-BS675/BH675</f>
        <v>0</v>
      </c>
      <c r="BU675">
        <f>(BH675-BG675)/(BH675-BS675)</f>
        <v>0</v>
      </c>
      <c r="BV675">
        <f>(BB675-BH675)/(BB675-BS675)</f>
        <v>0</v>
      </c>
      <c r="BW675">
        <f>(BH675-BG675)/(BH675-BA675)</f>
        <v>0</v>
      </c>
      <c r="BX675">
        <f>(BB675-BH675)/(BB675-BA675)</f>
        <v>0</v>
      </c>
      <c r="BY675">
        <f>(BU675*BS675/BG675)</f>
        <v>0</v>
      </c>
      <c r="BZ675">
        <f>(1-BY675)</f>
        <v>0</v>
      </c>
      <c r="DI675">
        <f>$B$11*EH675+$C$11*EI675+$F$11*ET675*(1-EW675)</f>
        <v>0</v>
      </c>
      <c r="DJ675">
        <f>DI675*DK675</f>
        <v>0</v>
      </c>
      <c r="DK675">
        <f>($B$11*$D$9+$C$11*$D$9+$F$11*((FG675+EY675)/MAX(FG675+EY675+FH675, 0.1)*$I$9+FH675/MAX(FG675+EY675+FH675, 0.1)*$J$9))/($B$11+$C$11+$F$11)</f>
        <v>0</v>
      </c>
      <c r="DL675">
        <f>($B$11*$K$9+$C$11*$K$9+$F$11*((FG675+EY675)/MAX(FG675+EY675+FH675, 0.1)*$P$9+FH675/MAX(FG675+EY675+FH675, 0.1)*$Q$9))/($B$11+$C$11+$F$11)</f>
        <v>0</v>
      </c>
      <c r="DM675">
        <v>5.36</v>
      </c>
      <c r="DN675">
        <v>0.5</v>
      </c>
      <c r="DO675" t="s">
        <v>440</v>
      </c>
      <c r="DP675">
        <v>2</v>
      </c>
      <c r="DQ675" t="b">
        <v>1</v>
      </c>
      <c r="DR675">
        <v>1758659226.714286</v>
      </c>
      <c r="DS675">
        <v>1280.325714285714</v>
      </c>
      <c r="DT675">
        <v>1342.955714285715</v>
      </c>
      <c r="DU675">
        <v>24.68570714285714</v>
      </c>
      <c r="DV675">
        <v>21.6311</v>
      </c>
      <c r="DW675">
        <v>1280.593928571428</v>
      </c>
      <c r="DX675">
        <v>24.52620714285714</v>
      </c>
      <c r="DY675">
        <v>500.0179285714286</v>
      </c>
      <c r="DZ675">
        <v>90.36070357142856</v>
      </c>
      <c r="EA675">
        <v>0.030696375</v>
      </c>
      <c r="EB675">
        <v>30.92741428571428</v>
      </c>
      <c r="EC675">
        <v>30.03564642857143</v>
      </c>
      <c r="ED675">
        <v>999.9000000000002</v>
      </c>
      <c r="EE675">
        <v>0</v>
      </c>
      <c r="EF675">
        <v>0</v>
      </c>
      <c r="EG675">
        <v>10001.76678571429</v>
      </c>
      <c r="EH675">
        <v>0</v>
      </c>
      <c r="EI675">
        <v>11.65549642857143</v>
      </c>
      <c r="EJ675">
        <v>-62.62963571428572</v>
      </c>
      <c r="EK675">
        <v>1312.7325</v>
      </c>
      <c r="EL675">
        <v>1372.649285714285</v>
      </c>
      <c r="EM675">
        <v>3.054613928571429</v>
      </c>
      <c r="EN675">
        <v>1342.955714285715</v>
      </c>
      <c r="EO675">
        <v>21.6311</v>
      </c>
      <c r="EP675">
        <v>2.230618214285714</v>
      </c>
      <c r="EQ675">
        <v>1.954600714285714</v>
      </c>
      <c r="ER675">
        <v>19.18392857142857</v>
      </c>
      <c r="ES675">
        <v>17.08125357142857</v>
      </c>
      <c r="ET675">
        <v>2000.010714285714</v>
      </c>
      <c r="EU675">
        <v>0.9800018214285713</v>
      </c>
      <c r="EV675">
        <v>0.01999838928571429</v>
      </c>
      <c r="EW675">
        <v>0</v>
      </c>
      <c r="EX675">
        <v>875.3356428571429</v>
      </c>
      <c r="EY675">
        <v>5.00097</v>
      </c>
      <c r="EZ675">
        <v>17583.18928571428</v>
      </c>
      <c r="FA675">
        <v>16707.69285714286</v>
      </c>
      <c r="FB675">
        <v>41.38164285714286</v>
      </c>
      <c r="FC675">
        <v>41.74775</v>
      </c>
      <c r="FD675">
        <v>41.31199999999999</v>
      </c>
      <c r="FE675">
        <v>41.34349999999998</v>
      </c>
      <c r="FF675">
        <v>41.991</v>
      </c>
      <c r="FG675">
        <v>1955.110714285714</v>
      </c>
      <c r="FH675">
        <v>39.9</v>
      </c>
      <c r="FI675">
        <v>0</v>
      </c>
      <c r="FJ675">
        <v>1758659235.6</v>
      </c>
      <c r="FK675">
        <v>0</v>
      </c>
      <c r="FL675">
        <v>875.3338076923077</v>
      </c>
      <c r="FM675">
        <v>-9.269846152420836</v>
      </c>
      <c r="FN675">
        <v>-192.0615385199337</v>
      </c>
      <c r="FO675">
        <v>17583.23076923077</v>
      </c>
      <c r="FP675">
        <v>15</v>
      </c>
      <c r="FQ675">
        <v>0</v>
      </c>
      <c r="FR675" t="s">
        <v>441</v>
      </c>
      <c r="FS675">
        <v>1747247426.5</v>
      </c>
      <c r="FT675">
        <v>1747247420.5</v>
      </c>
      <c r="FU675">
        <v>0</v>
      </c>
      <c r="FV675">
        <v>1.027</v>
      </c>
      <c r="FW675">
        <v>0.031</v>
      </c>
      <c r="FX675">
        <v>0.02</v>
      </c>
      <c r="FY675">
        <v>0.05</v>
      </c>
      <c r="FZ675">
        <v>420</v>
      </c>
      <c r="GA675">
        <v>16</v>
      </c>
      <c r="GB675">
        <v>0.01</v>
      </c>
      <c r="GC675">
        <v>0.1</v>
      </c>
      <c r="GD675">
        <v>-62.52831999999999</v>
      </c>
      <c r="GE675">
        <v>-1.663073921200585</v>
      </c>
      <c r="GF675">
        <v>0.2372899115006787</v>
      </c>
      <c r="GG675">
        <v>0</v>
      </c>
      <c r="GH675">
        <v>875.8455882352941</v>
      </c>
      <c r="GI675">
        <v>-9.894820472440427</v>
      </c>
      <c r="GJ675">
        <v>0.9946552792638548</v>
      </c>
      <c r="GK675">
        <v>-1</v>
      </c>
      <c r="GL675">
        <v>3.08303375</v>
      </c>
      <c r="GM675">
        <v>-0.5967076547842518</v>
      </c>
      <c r="GN675">
        <v>0.05802261497414175</v>
      </c>
      <c r="GO675">
        <v>0</v>
      </c>
      <c r="GP675">
        <v>0</v>
      </c>
      <c r="GQ675">
        <v>2</v>
      </c>
      <c r="GR675" t="s">
        <v>482</v>
      </c>
      <c r="GS675">
        <v>3.13575</v>
      </c>
      <c r="GT675">
        <v>2.69112</v>
      </c>
      <c r="GU675">
        <v>0.203139</v>
      </c>
      <c r="GV675">
        <v>0.207116</v>
      </c>
      <c r="GW675">
        <v>0.108182</v>
      </c>
      <c r="GX675">
        <v>0.0977042</v>
      </c>
      <c r="GY675">
        <v>25302.8</v>
      </c>
      <c r="GZ675">
        <v>25228.2</v>
      </c>
      <c r="HA675">
        <v>29523</v>
      </c>
      <c r="HB675">
        <v>29408.8</v>
      </c>
      <c r="HC675">
        <v>34785.8</v>
      </c>
      <c r="HD675">
        <v>35153.3</v>
      </c>
      <c r="HE675">
        <v>41542.9</v>
      </c>
      <c r="HF675">
        <v>41786.2</v>
      </c>
      <c r="HG675">
        <v>1.91952</v>
      </c>
      <c r="HH675">
        <v>1.86598</v>
      </c>
      <c r="HI675">
        <v>0.0899509</v>
      </c>
      <c r="HJ675">
        <v>0</v>
      </c>
      <c r="HK675">
        <v>28.5803</v>
      </c>
      <c r="HL675">
        <v>999.9</v>
      </c>
      <c r="HM675">
        <v>50.7</v>
      </c>
      <c r="HN675">
        <v>31.7</v>
      </c>
      <c r="HO675">
        <v>26.34</v>
      </c>
      <c r="HP675">
        <v>61.8156</v>
      </c>
      <c r="HQ675">
        <v>25.5569</v>
      </c>
      <c r="HR675">
        <v>1</v>
      </c>
      <c r="HS675">
        <v>0.117569</v>
      </c>
      <c r="HT675">
        <v>-0.542764</v>
      </c>
      <c r="HU675">
        <v>20.3379</v>
      </c>
      <c r="HV675">
        <v>5.21729</v>
      </c>
      <c r="HW675">
        <v>12.0131</v>
      </c>
      <c r="HX675">
        <v>4.989</v>
      </c>
      <c r="HY675">
        <v>3.28778</v>
      </c>
      <c r="HZ675">
        <v>9999</v>
      </c>
      <c r="IA675">
        <v>9999</v>
      </c>
      <c r="IB675">
        <v>9999</v>
      </c>
      <c r="IC675">
        <v>999.9</v>
      </c>
      <c r="ID675">
        <v>1.8676</v>
      </c>
      <c r="IE675">
        <v>1.86673</v>
      </c>
      <c r="IF675">
        <v>1.86606</v>
      </c>
      <c r="IG675">
        <v>1.866</v>
      </c>
      <c r="IH675">
        <v>1.86785</v>
      </c>
      <c r="II675">
        <v>1.87028</v>
      </c>
      <c r="IJ675">
        <v>1.86894</v>
      </c>
      <c r="IK675">
        <v>1.87042</v>
      </c>
      <c r="IL675">
        <v>0</v>
      </c>
      <c r="IM675">
        <v>0</v>
      </c>
      <c r="IN675">
        <v>0</v>
      </c>
      <c r="IO675">
        <v>0</v>
      </c>
      <c r="IP675" t="s">
        <v>443</v>
      </c>
      <c r="IQ675" t="s">
        <v>444</v>
      </c>
      <c r="IR675" t="s">
        <v>445</v>
      </c>
      <c r="IS675" t="s">
        <v>445</v>
      </c>
      <c r="IT675" t="s">
        <v>445</v>
      </c>
      <c r="IU675" t="s">
        <v>445</v>
      </c>
      <c r="IV675">
        <v>0</v>
      </c>
      <c r="IW675">
        <v>100</v>
      </c>
      <c r="IX675">
        <v>100</v>
      </c>
      <c r="IY675">
        <v>-0.29</v>
      </c>
      <c r="IZ675">
        <v>0.1597</v>
      </c>
      <c r="JA675">
        <v>0.1520806729546384</v>
      </c>
      <c r="JB675">
        <v>0.0003178419753343253</v>
      </c>
      <c r="JC675">
        <v>-6.012475575984678E-07</v>
      </c>
      <c r="JD675">
        <v>7.594320938325871E-11</v>
      </c>
      <c r="JE675">
        <v>-0.06537213769188976</v>
      </c>
      <c r="JF675">
        <v>-0.002779077146552394</v>
      </c>
      <c r="JG675">
        <v>0.0007843295920201409</v>
      </c>
      <c r="JH675">
        <v>-1.211717912536145E-05</v>
      </c>
      <c r="JI675">
        <v>4</v>
      </c>
      <c r="JJ675">
        <v>2338</v>
      </c>
      <c r="JK675">
        <v>1</v>
      </c>
      <c r="JL675">
        <v>27</v>
      </c>
      <c r="JM675">
        <v>190196.8</v>
      </c>
      <c r="JN675">
        <v>190196.9</v>
      </c>
      <c r="JO675">
        <v>2.68921</v>
      </c>
      <c r="JP675">
        <v>2.23145</v>
      </c>
      <c r="JQ675">
        <v>1.39648</v>
      </c>
      <c r="JR675">
        <v>2.34985</v>
      </c>
      <c r="JS675">
        <v>1.49536</v>
      </c>
      <c r="JT675">
        <v>2.68188</v>
      </c>
      <c r="JU675">
        <v>36.9317</v>
      </c>
      <c r="JV675">
        <v>24.0612</v>
      </c>
      <c r="JW675">
        <v>18</v>
      </c>
      <c r="JX675">
        <v>491.158</v>
      </c>
      <c r="JY675">
        <v>447.308</v>
      </c>
      <c r="JZ675">
        <v>29.4412</v>
      </c>
      <c r="KA675">
        <v>29.1668</v>
      </c>
      <c r="KB675">
        <v>29.9998</v>
      </c>
      <c r="KC675">
        <v>29.0535</v>
      </c>
      <c r="KD675">
        <v>28.9875</v>
      </c>
      <c r="KE675">
        <v>53.9107</v>
      </c>
      <c r="KF675">
        <v>23.3325</v>
      </c>
      <c r="KG675">
        <v>60.8627</v>
      </c>
      <c r="KH675">
        <v>29.3863</v>
      </c>
      <c r="KI675">
        <v>1389.67</v>
      </c>
      <c r="KJ675">
        <v>21.8105</v>
      </c>
      <c r="KK675">
        <v>100.899</v>
      </c>
      <c r="KL675">
        <v>100.477</v>
      </c>
    </row>
    <row r="676" spans="1:298">
      <c r="A676">
        <v>660</v>
      </c>
      <c r="B676">
        <v>1758659239.5</v>
      </c>
      <c r="C676">
        <v>17613.5</v>
      </c>
      <c r="D676" t="s">
        <v>1769</v>
      </c>
      <c r="E676" t="s">
        <v>1770</v>
      </c>
      <c r="F676">
        <v>5</v>
      </c>
      <c r="G676" t="s">
        <v>1412</v>
      </c>
      <c r="H676" t="s">
        <v>437</v>
      </c>
      <c r="I676" t="s">
        <v>438</v>
      </c>
      <c r="J676">
        <v>1758659232</v>
      </c>
      <c r="K676">
        <f>(L676)/1000</f>
        <v>0</v>
      </c>
      <c r="L676">
        <f>IF(DQ676, AO676, AI676)</f>
        <v>0</v>
      </c>
      <c r="M676">
        <f>IF(DQ676, AJ676, AH676)</f>
        <v>0</v>
      </c>
      <c r="N676">
        <f>DS676 - IF(AV676&gt;1, M676*DM676*100.0/(AX676), 0)</f>
        <v>0</v>
      </c>
      <c r="O676">
        <f>((U676-K676/2)*N676-M676)/(U676+K676/2)</f>
        <v>0</v>
      </c>
      <c r="P676">
        <f>O676*(DZ676+EA676)/1000.0</f>
        <v>0</v>
      </c>
      <c r="Q676">
        <f>(DS676 - IF(AV676&gt;1, M676*DM676*100.0/(AX676), 0))*(DZ676+EA676)/1000.0</f>
        <v>0</v>
      </c>
      <c r="R676">
        <f>2.0/((1/T676-1/S676)+SIGN(T676)*SQRT((1/T676-1/S676)*(1/T676-1/S676) + 4*DN676/((DN676+1)*(DN676+1))*(2*1/T676*1/S676-1/S676*1/S676)))</f>
        <v>0</v>
      </c>
      <c r="S676">
        <f>IF(LEFT(DO676,1)&lt;&gt;"0",IF(LEFT(DO676,1)="1",3.0,DP676),$D$5+$E$5*(EG676*DZ676/($K$5*1000))+$F$5*(EG676*DZ676/($K$5*1000))*MAX(MIN(DM676,$J$5),$I$5)*MAX(MIN(DM676,$J$5),$I$5)+$G$5*MAX(MIN(DM676,$J$5),$I$5)*(EG676*DZ676/($K$5*1000))+$H$5*(EG676*DZ676/($K$5*1000))*(EG676*DZ676/($K$5*1000)))</f>
        <v>0</v>
      </c>
      <c r="T676">
        <f>K676*(1000-(1000*0.61365*exp(17.502*X676/(240.97+X676))/(DZ676+EA676)+DU676)/2)/(1000*0.61365*exp(17.502*X676/(240.97+X676))/(DZ676+EA676)-DU676)</f>
        <v>0</v>
      </c>
      <c r="U676">
        <f>1/((DN676+1)/(R676/1.6)+1/(S676/1.37)) + DN676/((DN676+1)/(R676/1.6) + DN676/(S676/1.37))</f>
        <v>0</v>
      </c>
      <c r="V676">
        <f>(DI676*DL676)</f>
        <v>0</v>
      </c>
      <c r="W676">
        <f>(EB676+(V676+2*0.95*5.67E-8*(((EB676+$B$7)+273)^4-(EB676+273)^4)-44100*K676)/(1.84*29.3*S676+8*0.95*5.67E-8*(EB676+273)^3))</f>
        <v>0</v>
      </c>
      <c r="X676">
        <f>($C$7*EC676+$D$7*ED676+$E$7*W676)</f>
        <v>0</v>
      </c>
      <c r="Y676">
        <f>0.61365*exp(17.502*X676/(240.97+X676))</f>
        <v>0</v>
      </c>
      <c r="Z676">
        <f>(AA676/AB676*100)</f>
        <v>0</v>
      </c>
      <c r="AA676">
        <f>DU676*(DZ676+EA676)/1000</f>
        <v>0</v>
      </c>
      <c r="AB676">
        <f>0.61365*exp(17.502*EB676/(240.97+EB676))</f>
        <v>0</v>
      </c>
      <c r="AC676">
        <f>(Y676-DU676*(DZ676+EA676)/1000)</f>
        <v>0</v>
      </c>
      <c r="AD676">
        <f>(-K676*44100)</f>
        <v>0</v>
      </c>
      <c r="AE676">
        <f>2*29.3*S676*0.92*(EB676-X676)</f>
        <v>0</v>
      </c>
      <c r="AF676">
        <f>2*0.95*5.67E-8*(((EB676+$B$7)+273)^4-(X676+273)^4)</f>
        <v>0</v>
      </c>
      <c r="AG676">
        <f>V676+AF676+AD676+AE676</f>
        <v>0</v>
      </c>
      <c r="AH676">
        <f>DY676*AV676*(DT676-DS676*(1000-AV676*DV676)/(1000-AV676*DU676))/(100*DM676)</f>
        <v>0</v>
      </c>
      <c r="AI676">
        <f>1000*DY676*AV676*(DU676-DV676)/(100*DM676*(1000-AV676*DU676))</f>
        <v>0</v>
      </c>
      <c r="AJ676">
        <f>(AK676 - AL676 - DZ676*1E3/(8.314*(EB676+273.15)) * AN676/DY676 * AM676) * DY676/(100*DM676) * (1000 - DV676)/1000</f>
        <v>0</v>
      </c>
      <c r="AK676">
        <v>1405.896001260837</v>
      </c>
      <c r="AL676">
        <v>1354.502848484849</v>
      </c>
      <c r="AM676">
        <v>3.435376261206619</v>
      </c>
      <c r="AN676">
        <v>64.96119101993769</v>
      </c>
      <c r="AO676">
        <f>(AQ676 - AP676 + DZ676*1E3/(8.314*(EB676+273.15)) * AS676/DY676 * AR676) * DY676/(100*DM676) * 1000/(1000 - AQ676)</f>
        <v>0</v>
      </c>
      <c r="AP676">
        <v>21.72397466721878</v>
      </c>
      <c r="AQ676">
        <v>24.69820303030302</v>
      </c>
      <c r="AR676">
        <v>-4.003391775603968E-06</v>
      </c>
      <c r="AS676">
        <v>107.1200567102836</v>
      </c>
      <c r="AT676">
        <v>0</v>
      </c>
      <c r="AU676">
        <v>0</v>
      </c>
      <c r="AV676">
        <f>IF(AT676*$H$13&gt;=AX676,1.0,(AX676/(AX676-AT676*$H$13)))</f>
        <v>0</v>
      </c>
      <c r="AW676">
        <f>(AV676-1)*100</f>
        <v>0</v>
      </c>
      <c r="AX676">
        <f>MAX(0,($B$13+$C$13*EG676)/(1+$D$13*EG676)*DZ676/(EB676+273)*$E$13)</f>
        <v>0</v>
      </c>
      <c r="AY676" t="s">
        <v>439</v>
      </c>
      <c r="AZ676" t="s">
        <v>439</v>
      </c>
      <c r="BA676">
        <v>0</v>
      </c>
      <c r="BB676">
        <v>0</v>
      </c>
      <c r="BC676">
        <f>1-BA676/BB676</f>
        <v>0</v>
      </c>
      <c r="BD676">
        <v>0</v>
      </c>
      <c r="BE676" t="s">
        <v>439</v>
      </c>
      <c r="BF676" t="s">
        <v>439</v>
      </c>
      <c r="BG676">
        <v>0</v>
      </c>
      <c r="BH676">
        <v>0</v>
      </c>
      <c r="BI676">
        <f>1-BG676/BH676</f>
        <v>0</v>
      </c>
      <c r="BJ676">
        <v>0.5</v>
      </c>
      <c r="BK676">
        <f>DJ676</f>
        <v>0</v>
      </c>
      <c r="BL676">
        <f>M676</f>
        <v>0</v>
      </c>
      <c r="BM676">
        <f>BI676*BJ676*BK676</f>
        <v>0</v>
      </c>
      <c r="BN676">
        <f>(BL676-BD676)/BK676</f>
        <v>0</v>
      </c>
      <c r="BO676">
        <f>(BB676-BH676)/BH676</f>
        <v>0</v>
      </c>
      <c r="BP676">
        <f>BA676/(BC676+BA676/BH676)</f>
        <v>0</v>
      </c>
      <c r="BQ676" t="s">
        <v>439</v>
      </c>
      <c r="BR676">
        <v>0</v>
      </c>
      <c r="BS676">
        <f>IF(BR676&lt;&gt;0, BR676, BP676)</f>
        <v>0</v>
      </c>
      <c r="BT676">
        <f>1-BS676/BH676</f>
        <v>0</v>
      </c>
      <c r="BU676">
        <f>(BH676-BG676)/(BH676-BS676)</f>
        <v>0</v>
      </c>
      <c r="BV676">
        <f>(BB676-BH676)/(BB676-BS676)</f>
        <v>0</v>
      </c>
      <c r="BW676">
        <f>(BH676-BG676)/(BH676-BA676)</f>
        <v>0</v>
      </c>
      <c r="BX676">
        <f>(BB676-BH676)/(BB676-BA676)</f>
        <v>0</v>
      </c>
      <c r="BY676">
        <f>(BU676*BS676/BG676)</f>
        <v>0</v>
      </c>
      <c r="BZ676">
        <f>(1-BY676)</f>
        <v>0</v>
      </c>
      <c r="DI676">
        <f>$B$11*EH676+$C$11*EI676+$F$11*ET676*(1-EW676)</f>
        <v>0</v>
      </c>
      <c r="DJ676">
        <f>DI676*DK676</f>
        <v>0</v>
      </c>
      <c r="DK676">
        <f>($B$11*$D$9+$C$11*$D$9+$F$11*((FG676+EY676)/MAX(FG676+EY676+FH676, 0.1)*$I$9+FH676/MAX(FG676+EY676+FH676, 0.1)*$J$9))/($B$11+$C$11+$F$11)</f>
        <v>0</v>
      </c>
      <c r="DL676">
        <f>($B$11*$K$9+$C$11*$K$9+$F$11*((FG676+EY676)/MAX(FG676+EY676+FH676, 0.1)*$P$9+FH676/MAX(FG676+EY676+FH676, 0.1)*$Q$9))/($B$11+$C$11+$F$11)</f>
        <v>0</v>
      </c>
      <c r="DM676">
        <v>5.36</v>
      </c>
      <c r="DN676">
        <v>0.5</v>
      </c>
      <c r="DO676" t="s">
        <v>440</v>
      </c>
      <c r="DP676">
        <v>2</v>
      </c>
      <c r="DQ676" t="b">
        <v>1</v>
      </c>
      <c r="DR676">
        <v>1758659232</v>
      </c>
      <c r="DS676">
        <v>1297.745925925926</v>
      </c>
      <c r="DT676">
        <v>1360.495925925926</v>
      </c>
      <c r="DU676">
        <v>24.69167037037037</v>
      </c>
      <c r="DV676">
        <v>21.68228518518518</v>
      </c>
      <c r="DW676">
        <v>1298.028518518518</v>
      </c>
      <c r="DX676">
        <v>24.53208888888889</v>
      </c>
      <c r="DY676">
        <v>500.0082222222223</v>
      </c>
      <c r="DZ676">
        <v>90.36022222222221</v>
      </c>
      <c r="EA676">
        <v>0.03076228888888889</v>
      </c>
      <c r="EB676">
        <v>30.92732222222223</v>
      </c>
      <c r="EC676">
        <v>30.04388518518519</v>
      </c>
      <c r="ED676">
        <v>999.9000000000001</v>
      </c>
      <c r="EE676">
        <v>0</v>
      </c>
      <c r="EF676">
        <v>0</v>
      </c>
      <c r="EG676">
        <v>9997.660740740741</v>
      </c>
      <c r="EH676">
        <v>0</v>
      </c>
      <c r="EI676">
        <v>11.64532962962963</v>
      </c>
      <c r="EJ676">
        <v>-62.74869259259259</v>
      </c>
      <c r="EK676">
        <v>1330.601851851852</v>
      </c>
      <c r="EL676">
        <v>1390.64962962963</v>
      </c>
      <c r="EM676">
        <v>3.009392222222222</v>
      </c>
      <c r="EN676">
        <v>1360.495925925926</v>
      </c>
      <c r="EO676">
        <v>21.68228518518518</v>
      </c>
      <c r="EP676">
        <v>2.231144444444444</v>
      </c>
      <c r="EQ676">
        <v>1.959215555555556</v>
      </c>
      <c r="ER676">
        <v>19.18771481481481</v>
      </c>
      <c r="ES676">
        <v>17.1184962962963</v>
      </c>
      <c r="ET676">
        <v>1999.992222222222</v>
      </c>
      <c r="EU676">
        <v>0.9800016666666665</v>
      </c>
      <c r="EV676">
        <v>0.01999854074074074</v>
      </c>
      <c r="EW676">
        <v>0</v>
      </c>
      <c r="EX676">
        <v>874.4581481481481</v>
      </c>
      <c r="EY676">
        <v>5.00097</v>
      </c>
      <c r="EZ676">
        <v>17566</v>
      </c>
      <c r="FA676">
        <v>16707.52962962963</v>
      </c>
      <c r="FB676">
        <v>41.37959259259259</v>
      </c>
      <c r="FC676">
        <v>41.73833333333333</v>
      </c>
      <c r="FD676">
        <v>41.31199999999999</v>
      </c>
      <c r="FE676">
        <v>41.33533333333332</v>
      </c>
      <c r="FF676">
        <v>41.986</v>
      </c>
      <c r="FG676">
        <v>1955.092222222222</v>
      </c>
      <c r="FH676">
        <v>39.9</v>
      </c>
      <c r="FI676">
        <v>0</v>
      </c>
      <c r="FJ676">
        <v>1758659241</v>
      </c>
      <c r="FK676">
        <v>0</v>
      </c>
      <c r="FL676">
        <v>874.42304</v>
      </c>
      <c r="FM676">
        <v>-10.6564615130028</v>
      </c>
      <c r="FN676">
        <v>-194.3153843308416</v>
      </c>
      <c r="FO676">
        <v>17564.692</v>
      </c>
      <c r="FP676">
        <v>15</v>
      </c>
      <c r="FQ676">
        <v>0</v>
      </c>
      <c r="FR676" t="s">
        <v>441</v>
      </c>
      <c r="FS676">
        <v>1747247426.5</v>
      </c>
      <c r="FT676">
        <v>1747247420.5</v>
      </c>
      <c r="FU676">
        <v>0</v>
      </c>
      <c r="FV676">
        <v>1.027</v>
      </c>
      <c r="FW676">
        <v>0.031</v>
      </c>
      <c r="FX676">
        <v>0.02</v>
      </c>
      <c r="FY676">
        <v>0.05</v>
      </c>
      <c r="FZ676">
        <v>420</v>
      </c>
      <c r="GA676">
        <v>16</v>
      </c>
      <c r="GB676">
        <v>0.01</v>
      </c>
      <c r="GC676">
        <v>0.1</v>
      </c>
      <c r="GD676">
        <v>-62.69098780487805</v>
      </c>
      <c r="GE676">
        <v>-1.449694076655192</v>
      </c>
      <c r="GF676">
        <v>0.1907974372113024</v>
      </c>
      <c r="GG676">
        <v>0</v>
      </c>
      <c r="GH676">
        <v>874.9231470588234</v>
      </c>
      <c r="GI676">
        <v>-9.764965612224193</v>
      </c>
      <c r="GJ676">
        <v>0.9813370570554082</v>
      </c>
      <c r="GK676">
        <v>-1</v>
      </c>
      <c r="GL676">
        <v>3.036805853658537</v>
      </c>
      <c r="GM676">
        <v>-0.5353386062717795</v>
      </c>
      <c r="GN676">
        <v>0.05396523948850551</v>
      </c>
      <c r="GO676">
        <v>0</v>
      </c>
      <c r="GP676">
        <v>0</v>
      </c>
      <c r="GQ676">
        <v>2</v>
      </c>
      <c r="GR676" t="s">
        <v>482</v>
      </c>
      <c r="GS676">
        <v>3.1359</v>
      </c>
      <c r="GT676">
        <v>2.69095</v>
      </c>
      <c r="GU676">
        <v>0.204742</v>
      </c>
      <c r="GV676">
        <v>0.208678</v>
      </c>
      <c r="GW676">
        <v>0.108179</v>
      </c>
      <c r="GX676">
        <v>0.0977784</v>
      </c>
      <c r="GY676">
        <v>25252.2</v>
      </c>
      <c r="GZ676">
        <v>25178.7</v>
      </c>
      <c r="HA676">
        <v>29523.4</v>
      </c>
      <c r="HB676">
        <v>29409</v>
      </c>
      <c r="HC676">
        <v>34786.3</v>
      </c>
      <c r="HD676">
        <v>35150.5</v>
      </c>
      <c r="HE676">
        <v>41543.3</v>
      </c>
      <c r="HF676">
        <v>41786.3</v>
      </c>
      <c r="HG676">
        <v>1.91968</v>
      </c>
      <c r="HH676">
        <v>1.86598</v>
      </c>
      <c r="HI676">
        <v>0.09048730000000001</v>
      </c>
      <c r="HJ676">
        <v>0</v>
      </c>
      <c r="HK676">
        <v>28.5834</v>
      </c>
      <c r="HL676">
        <v>999.9</v>
      </c>
      <c r="HM676">
        <v>50.7</v>
      </c>
      <c r="HN676">
        <v>31.7</v>
      </c>
      <c r="HO676">
        <v>26.3396</v>
      </c>
      <c r="HP676">
        <v>61.8256</v>
      </c>
      <c r="HQ676">
        <v>25.649</v>
      </c>
      <c r="HR676">
        <v>1</v>
      </c>
      <c r="HS676">
        <v>0.117175</v>
      </c>
      <c r="HT676">
        <v>-0.471225</v>
      </c>
      <c r="HU676">
        <v>20.3381</v>
      </c>
      <c r="HV676">
        <v>5.21759</v>
      </c>
      <c r="HW676">
        <v>12.0125</v>
      </c>
      <c r="HX676">
        <v>4.98925</v>
      </c>
      <c r="HY676">
        <v>3.2881</v>
      </c>
      <c r="HZ676">
        <v>9999</v>
      </c>
      <c r="IA676">
        <v>9999</v>
      </c>
      <c r="IB676">
        <v>9999</v>
      </c>
      <c r="IC676">
        <v>999.9</v>
      </c>
      <c r="ID676">
        <v>1.86763</v>
      </c>
      <c r="IE676">
        <v>1.86675</v>
      </c>
      <c r="IF676">
        <v>1.86606</v>
      </c>
      <c r="IG676">
        <v>1.86601</v>
      </c>
      <c r="IH676">
        <v>1.86786</v>
      </c>
      <c r="II676">
        <v>1.87028</v>
      </c>
      <c r="IJ676">
        <v>1.86898</v>
      </c>
      <c r="IK676">
        <v>1.87042</v>
      </c>
      <c r="IL676">
        <v>0</v>
      </c>
      <c r="IM676">
        <v>0</v>
      </c>
      <c r="IN676">
        <v>0</v>
      </c>
      <c r="IO676">
        <v>0</v>
      </c>
      <c r="IP676" t="s">
        <v>443</v>
      </c>
      <c r="IQ676" t="s">
        <v>444</v>
      </c>
      <c r="IR676" t="s">
        <v>445</v>
      </c>
      <c r="IS676" t="s">
        <v>445</v>
      </c>
      <c r="IT676" t="s">
        <v>445</v>
      </c>
      <c r="IU676" t="s">
        <v>445</v>
      </c>
      <c r="IV676">
        <v>0</v>
      </c>
      <c r="IW676">
        <v>100</v>
      </c>
      <c r="IX676">
        <v>100</v>
      </c>
      <c r="IY676">
        <v>-0.3</v>
      </c>
      <c r="IZ676">
        <v>0.1597</v>
      </c>
      <c r="JA676">
        <v>0.1520806729546384</v>
      </c>
      <c r="JB676">
        <v>0.0003178419753343253</v>
      </c>
      <c r="JC676">
        <v>-6.012475575984678E-07</v>
      </c>
      <c r="JD676">
        <v>7.594320938325871E-11</v>
      </c>
      <c r="JE676">
        <v>-0.06537213769188976</v>
      </c>
      <c r="JF676">
        <v>-0.002779077146552394</v>
      </c>
      <c r="JG676">
        <v>0.0007843295920201409</v>
      </c>
      <c r="JH676">
        <v>-1.211717912536145E-05</v>
      </c>
      <c r="JI676">
        <v>4</v>
      </c>
      <c r="JJ676">
        <v>2338</v>
      </c>
      <c r="JK676">
        <v>1</v>
      </c>
      <c r="JL676">
        <v>27</v>
      </c>
      <c r="JM676">
        <v>190196.9</v>
      </c>
      <c r="JN676">
        <v>190197</v>
      </c>
      <c r="JO676">
        <v>2.71729</v>
      </c>
      <c r="JP676">
        <v>2.24487</v>
      </c>
      <c r="JQ676">
        <v>1.39771</v>
      </c>
      <c r="JR676">
        <v>2.35352</v>
      </c>
      <c r="JS676">
        <v>1.49536</v>
      </c>
      <c r="JT676">
        <v>2.5647</v>
      </c>
      <c r="JU676">
        <v>36.9317</v>
      </c>
      <c r="JV676">
        <v>24.0612</v>
      </c>
      <c r="JW676">
        <v>18</v>
      </c>
      <c r="JX676">
        <v>491.229</v>
      </c>
      <c r="JY676">
        <v>447.285</v>
      </c>
      <c r="JZ676">
        <v>29.3924</v>
      </c>
      <c r="KA676">
        <v>29.1643</v>
      </c>
      <c r="KB676">
        <v>29.9998</v>
      </c>
      <c r="KC676">
        <v>29.0504</v>
      </c>
      <c r="KD676">
        <v>28.9845</v>
      </c>
      <c r="KE676">
        <v>54.4014</v>
      </c>
      <c r="KF676">
        <v>23.0567</v>
      </c>
      <c r="KG676">
        <v>60.8627</v>
      </c>
      <c r="KH676">
        <v>29.3348</v>
      </c>
      <c r="KI676">
        <v>1403.02</v>
      </c>
      <c r="KJ676">
        <v>21.862</v>
      </c>
      <c r="KK676">
        <v>100.9</v>
      </c>
      <c r="KL676">
        <v>100.477</v>
      </c>
    </row>
    <row r="677" spans="1:298">
      <c r="A677">
        <v>661</v>
      </c>
      <c r="B677">
        <v>1758659244.5</v>
      </c>
      <c r="C677">
        <v>17618.5</v>
      </c>
      <c r="D677" t="s">
        <v>1771</v>
      </c>
      <c r="E677" t="s">
        <v>1772</v>
      </c>
      <c r="F677">
        <v>5</v>
      </c>
      <c r="G677" t="s">
        <v>1412</v>
      </c>
      <c r="H677" t="s">
        <v>437</v>
      </c>
      <c r="I677" t="s">
        <v>438</v>
      </c>
      <c r="J677">
        <v>1758659236.714286</v>
      </c>
      <c r="K677">
        <f>(L677)/1000</f>
        <v>0</v>
      </c>
      <c r="L677">
        <f>IF(DQ677, AO677, AI677)</f>
        <v>0</v>
      </c>
      <c r="M677">
        <f>IF(DQ677, AJ677, AH677)</f>
        <v>0</v>
      </c>
      <c r="N677">
        <f>DS677 - IF(AV677&gt;1, M677*DM677*100.0/(AX677), 0)</f>
        <v>0</v>
      </c>
      <c r="O677">
        <f>((U677-K677/2)*N677-M677)/(U677+K677/2)</f>
        <v>0</v>
      </c>
      <c r="P677">
        <f>O677*(DZ677+EA677)/1000.0</f>
        <v>0</v>
      </c>
      <c r="Q677">
        <f>(DS677 - IF(AV677&gt;1, M677*DM677*100.0/(AX677), 0))*(DZ677+EA677)/1000.0</f>
        <v>0</v>
      </c>
      <c r="R677">
        <f>2.0/((1/T677-1/S677)+SIGN(T677)*SQRT((1/T677-1/S677)*(1/T677-1/S677) + 4*DN677/((DN677+1)*(DN677+1))*(2*1/T677*1/S677-1/S677*1/S677)))</f>
        <v>0</v>
      </c>
      <c r="S677">
        <f>IF(LEFT(DO677,1)&lt;&gt;"0",IF(LEFT(DO677,1)="1",3.0,DP677),$D$5+$E$5*(EG677*DZ677/($K$5*1000))+$F$5*(EG677*DZ677/($K$5*1000))*MAX(MIN(DM677,$J$5),$I$5)*MAX(MIN(DM677,$J$5),$I$5)+$G$5*MAX(MIN(DM677,$J$5),$I$5)*(EG677*DZ677/($K$5*1000))+$H$5*(EG677*DZ677/($K$5*1000))*(EG677*DZ677/($K$5*1000)))</f>
        <v>0</v>
      </c>
      <c r="T677">
        <f>K677*(1000-(1000*0.61365*exp(17.502*X677/(240.97+X677))/(DZ677+EA677)+DU677)/2)/(1000*0.61365*exp(17.502*X677/(240.97+X677))/(DZ677+EA677)-DU677)</f>
        <v>0</v>
      </c>
      <c r="U677">
        <f>1/((DN677+1)/(R677/1.6)+1/(S677/1.37)) + DN677/((DN677+1)/(R677/1.6) + DN677/(S677/1.37))</f>
        <v>0</v>
      </c>
      <c r="V677">
        <f>(DI677*DL677)</f>
        <v>0</v>
      </c>
      <c r="W677">
        <f>(EB677+(V677+2*0.95*5.67E-8*(((EB677+$B$7)+273)^4-(EB677+273)^4)-44100*K677)/(1.84*29.3*S677+8*0.95*5.67E-8*(EB677+273)^3))</f>
        <v>0</v>
      </c>
      <c r="X677">
        <f>($C$7*EC677+$D$7*ED677+$E$7*W677)</f>
        <v>0</v>
      </c>
      <c r="Y677">
        <f>0.61365*exp(17.502*X677/(240.97+X677))</f>
        <v>0</v>
      </c>
      <c r="Z677">
        <f>(AA677/AB677*100)</f>
        <v>0</v>
      </c>
      <c r="AA677">
        <f>DU677*(DZ677+EA677)/1000</f>
        <v>0</v>
      </c>
      <c r="AB677">
        <f>0.61365*exp(17.502*EB677/(240.97+EB677))</f>
        <v>0</v>
      </c>
      <c r="AC677">
        <f>(Y677-DU677*(DZ677+EA677)/1000)</f>
        <v>0</v>
      </c>
      <c r="AD677">
        <f>(-K677*44100)</f>
        <v>0</v>
      </c>
      <c r="AE677">
        <f>2*29.3*S677*0.92*(EB677-X677)</f>
        <v>0</v>
      </c>
      <c r="AF677">
        <f>2*0.95*5.67E-8*(((EB677+$B$7)+273)^4-(X677+273)^4)</f>
        <v>0</v>
      </c>
      <c r="AG677">
        <f>V677+AF677+AD677+AE677</f>
        <v>0</v>
      </c>
      <c r="AH677">
        <f>DY677*AV677*(DT677-DS677*(1000-AV677*DV677)/(1000-AV677*DU677))/(100*DM677)</f>
        <v>0</v>
      </c>
      <c r="AI677">
        <f>1000*DY677*AV677*(DU677-DV677)/(100*DM677*(1000-AV677*DU677))</f>
        <v>0</v>
      </c>
      <c r="AJ677">
        <f>(AK677 - AL677 - DZ677*1E3/(8.314*(EB677+273.15)) * AN677/DY677 * AM677) * DY677/(100*DM677) * (1000 - DV677)/1000</f>
        <v>0</v>
      </c>
      <c r="AK677">
        <v>1423.138833154972</v>
      </c>
      <c r="AL677">
        <v>1371.611696969697</v>
      </c>
      <c r="AM677">
        <v>3.427764237423941</v>
      </c>
      <c r="AN677">
        <v>64.96119101993769</v>
      </c>
      <c r="AO677">
        <f>(AQ677 - AP677 + DZ677*1E3/(8.314*(EB677+273.15)) * AS677/DY677 * AR677) * DY677/(100*DM677) * 1000/(1000 - AQ677)</f>
        <v>0</v>
      </c>
      <c r="AP677">
        <v>21.76456024668946</v>
      </c>
      <c r="AQ677">
        <v>24.69127696969697</v>
      </c>
      <c r="AR677">
        <v>-1.509570630667629E-05</v>
      </c>
      <c r="AS677">
        <v>107.1200567102836</v>
      </c>
      <c r="AT677">
        <v>0</v>
      </c>
      <c r="AU677">
        <v>0</v>
      </c>
      <c r="AV677">
        <f>IF(AT677*$H$13&gt;=AX677,1.0,(AX677/(AX677-AT677*$H$13)))</f>
        <v>0</v>
      </c>
      <c r="AW677">
        <f>(AV677-1)*100</f>
        <v>0</v>
      </c>
      <c r="AX677">
        <f>MAX(0,($B$13+$C$13*EG677)/(1+$D$13*EG677)*DZ677/(EB677+273)*$E$13)</f>
        <v>0</v>
      </c>
      <c r="AY677" t="s">
        <v>439</v>
      </c>
      <c r="AZ677" t="s">
        <v>439</v>
      </c>
      <c r="BA677">
        <v>0</v>
      </c>
      <c r="BB677">
        <v>0</v>
      </c>
      <c r="BC677">
        <f>1-BA677/BB677</f>
        <v>0</v>
      </c>
      <c r="BD677">
        <v>0</v>
      </c>
      <c r="BE677" t="s">
        <v>439</v>
      </c>
      <c r="BF677" t="s">
        <v>439</v>
      </c>
      <c r="BG677">
        <v>0</v>
      </c>
      <c r="BH677">
        <v>0</v>
      </c>
      <c r="BI677">
        <f>1-BG677/BH677</f>
        <v>0</v>
      </c>
      <c r="BJ677">
        <v>0.5</v>
      </c>
      <c r="BK677">
        <f>DJ677</f>
        <v>0</v>
      </c>
      <c r="BL677">
        <f>M677</f>
        <v>0</v>
      </c>
      <c r="BM677">
        <f>BI677*BJ677*BK677</f>
        <v>0</v>
      </c>
      <c r="BN677">
        <f>(BL677-BD677)/BK677</f>
        <v>0</v>
      </c>
      <c r="BO677">
        <f>(BB677-BH677)/BH677</f>
        <v>0</v>
      </c>
      <c r="BP677">
        <f>BA677/(BC677+BA677/BH677)</f>
        <v>0</v>
      </c>
      <c r="BQ677" t="s">
        <v>439</v>
      </c>
      <c r="BR677">
        <v>0</v>
      </c>
      <c r="BS677">
        <f>IF(BR677&lt;&gt;0, BR677, BP677)</f>
        <v>0</v>
      </c>
      <c r="BT677">
        <f>1-BS677/BH677</f>
        <v>0</v>
      </c>
      <c r="BU677">
        <f>(BH677-BG677)/(BH677-BS677)</f>
        <v>0</v>
      </c>
      <c r="BV677">
        <f>(BB677-BH677)/(BB677-BS677)</f>
        <v>0</v>
      </c>
      <c r="BW677">
        <f>(BH677-BG677)/(BH677-BA677)</f>
        <v>0</v>
      </c>
      <c r="BX677">
        <f>(BB677-BH677)/(BB677-BA677)</f>
        <v>0</v>
      </c>
      <c r="BY677">
        <f>(BU677*BS677/BG677)</f>
        <v>0</v>
      </c>
      <c r="BZ677">
        <f>(1-BY677)</f>
        <v>0</v>
      </c>
      <c r="DI677">
        <f>$B$11*EH677+$C$11*EI677+$F$11*ET677*(1-EW677)</f>
        <v>0</v>
      </c>
      <c r="DJ677">
        <f>DI677*DK677</f>
        <v>0</v>
      </c>
      <c r="DK677">
        <f>($B$11*$D$9+$C$11*$D$9+$F$11*((FG677+EY677)/MAX(FG677+EY677+FH677, 0.1)*$I$9+FH677/MAX(FG677+EY677+FH677, 0.1)*$J$9))/($B$11+$C$11+$F$11)</f>
        <v>0</v>
      </c>
      <c r="DL677">
        <f>($B$11*$K$9+$C$11*$K$9+$F$11*((FG677+EY677)/MAX(FG677+EY677+FH677, 0.1)*$P$9+FH677/MAX(FG677+EY677+FH677, 0.1)*$Q$9))/($B$11+$C$11+$F$11)</f>
        <v>0</v>
      </c>
      <c r="DM677">
        <v>5.36</v>
      </c>
      <c r="DN677">
        <v>0.5</v>
      </c>
      <c r="DO677" t="s">
        <v>440</v>
      </c>
      <c r="DP677">
        <v>2</v>
      </c>
      <c r="DQ677" t="b">
        <v>1</v>
      </c>
      <c r="DR677">
        <v>1758659236.714286</v>
      </c>
      <c r="DS677">
        <v>1313.409642857143</v>
      </c>
      <c r="DT677">
        <v>1376.288214285714</v>
      </c>
      <c r="DU677">
        <v>24.693975</v>
      </c>
      <c r="DV677">
        <v>21.72506428571429</v>
      </c>
      <c r="DW677">
        <v>1313.705714285714</v>
      </c>
      <c r="DX677">
        <v>24.53436428571429</v>
      </c>
      <c r="DY677">
        <v>500.0180714285713</v>
      </c>
      <c r="DZ677">
        <v>90.36013214285713</v>
      </c>
      <c r="EA677">
        <v>0.03070403928571428</v>
      </c>
      <c r="EB677">
        <v>30.92465357142857</v>
      </c>
      <c r="EC677">
        <v>30.04756428571428</v>
      </c>
      <c r="ED677">
        <v>999.9000000000002</v>
      </c>
      <c r="EE677">
        <v>0</v>
      </c>
      <c r="EF677">
        <v>0</v>
      </c>
      <c r="EG677">
        <v>9994.888928571429</v>
      </c>
      <c r="EH677">
        <v>0</v>
      </c>
      <c r="EI677">
        <v>11.64305</v>
      </c>
      <c r="EJ677">
        <v>-62.87788214285714</v>
      </c>
      <c r="EK677">
        <v>1346.665357142857</v>
      </c>
      <c r="EL677">
        <v>1406.853571428572</v>
      </c>
      <c r="EM677">
        <v>2.968909642857142</v>
      </c>
      <c r="EN677">
        <v>1376.288214285714</v>
      </c>
      <c r="EO677">
        <v>21.72506428571429</v>
      </c>
      <c r="EP677">
        <v>2.231349642857143</v>
      </c>
      <c r="EQ677">
        <v>1.963078928571429</v>
      </c>
      <c r="ER677">
        <v>19.18919642857143</v>
      </c>
      <c r="ES677">
        <v>17.14963214285714</v>
      </c>
      <c r="ET677">
        <v>2000.005714285715</v>
      </c>
      <c r="EU677">
        <v>0.9800018214285713</v>
      </c>
      <c r="EV677">
        <v>0.01999838928571429</v>
      </c>
      <c r="EW677">
        <v>0</v>
      </c>
      <c r="EX677">
        <v>873.6254285714284</v>
      </c>
      <c r="EY677">
        <v>5.00097</v>
      </c>
      <c r="EZ677">
        <v>17550.73571428571</v>
      </c>
      <c r="FA677">
        <v>16707.63928571428</v>
      </c>
      <c r="FB677">
        <v>41.375</v>
      </c>
      <c r="FC677">
        <v>41.73424999999999</v>
      </c>
      <c r="FD677">
        <v>41.31199999999999</v>
      </c>
      <c r="FE677">
        <v>41.32999999999998</v>
      </c>
      <c r="FF677">
        <v>41.97524999999998</v>
      </c>
      <c r="FG677">
        <v>1955.105714285714</v>
      </c>
      <c r="FH677">
        <v>39.9</v>
      </c>
      <c r="FI677">
        <v>0</v>
      </c>
      <c r="FJ677">
        <v>1758659245.8</v>
      </c>
      <c r="FK677">
        <v>0</v>
      </c>
      <c r="FL677">
        <v>873.5690000000001</v>
      </c>
      <c r="FM677">
        <v>-10.00038461942111</v>
      </c>
      <c r="FN677">
        <v>-193.0615387056809</v>
      </c>
      <c r="FO677">
        <v>17549.28</v>
      </c>
      <c r="FP677">
        <v>15</v>
      </c>
      <c r="FQ677">
        <v>0</v>
      </c>
      <c r="FR677" t="s">
        <v>441</v>
      </c>
      <c r="FS677">
        <v>1747247426.5</v>
      </c>
      <c r="FT677">
        <v>1747247420.5</v>
      </c>
      <c r="FU677">
        <v>0</v>
      </c>
      <c r="FV677">
        <v>1.027</v>
      </c>
      <c r="FW677">
        <v>0.031</v>
      </c>
      <c r="FX677">
        <v>0.02</v>
      </c>
      <c r="FY677">
        <v>0.05</v>
      </c>
      <c r="FZ677">
        <v>420</v>
      </c>
      <c r="GA677">
        <v>16</v>
      </c>
      <c r="GB677">
        <v>0.01</v>
      </c>
      <c r="GC677">
        <v>0.1</v>
      </c>
      <c r="GD677">
        <v>-62.77670731707317</v>
      </c>
      <c r="GE677">
        <v>-1.630668292683112</v>
      </c>
      <c r="GF677">
        <v>0.1951812046007174</v>
      </c>
      <c r="GG677">
        <v>0</v>
      </c>
      <c r="GH677">
        <v>874.0550588235294</v>
      </c>
      <c r="GI677">
        <v>-10.40971733831275</v>
      </c>
      <c r="GJ677">
        <v>1.044416807183807</v>
      </c>
      <c r="GK677">
        <v>-1</v>
      </c>
      <c r="GL677">
        <v>2.994568292682927</v>
      </c>
      <c r="GM677">
        <v>-0.4925882926829286</v>
      </c>
      <c r="GN677">
        <v>0.04985674227969174</v>
      </c>
      <c r="GO677">
        <v>0</v>
      </c>
      <c r="GP677">
        <v>0</v>
      </c>
      <c r="GQ677">
        <v>2</v>
      </c>
      <c r="GR677" t="s">
        <v>482</v>
      </c>
      <c r="GS677">
        <v>3.13582</v>
      </c>
      <c r="GT677">
        <v>2.69076</v>
      </c>
      <c r="GU677">
        <v>0.20634</v>
      </c>
      <c r="GV677">
        <v>0.210204</v>
      </c>
      <c r="GW677">
        <v>0.108165</v>
      </c>
      <c r="GX677">
        <v>0.09789639999999999</v>
      </c>
      <c r="GY677">
        <v>25201.7</v>
      </c>
      <c r="GZ677">
        <v>25130.5</v>
      </c>
      <c r="HA677">
        <v>29523.7</v>
      </c>
      <c r="HB677">
        <v>29409.5</v>
      </c>
      <c r="HC677">
        <v>34787.2</v>
      </c>
      <c r="HD677">
        <v>35146.6</v>
      </c>
      <c r="HE677">
        <v>41543.6</v>
      </c>
      <c r="HF677">
        <v>41787.2</v>
      </c>
      <c r="HG677">
        <v>1.9195</v>
      </c>
      <c r="HH677">
        <v>1.86672</v>
      </c>
      <c r="HI677">
        <v>0.0887662</v>
      </c>
      <c r="HJ677">
        <v>0</v>
      </c>
      <c r="HK677">
        <v>28.5865</v>
      </c>
      <c r="HL677">
        <v>999.9</v>
      </c>
      <c r="HM677">
        <v>50.7</v>
      </c>
      <c r="HN677">
        <v>31.7</v>
      </c>
      <c r="HO677">
        <v>26.3415</v>
      </c>
      <c r="HP677">
        <v>61.9856</v>
      </c>
      <c r="HQ677">
        <v>25.5288</v>
      </c>
      <c r="HR677">
        <v>1</v>
      </c>
      <c r="HS677">
        <v>0.117022</v>
      </c>
      <c r="HT677">
        <v>-0.42963</v>
      </c>
      <c r="HU677">
        <v>20.3379</v>
      </c>
      <c r="HV677">
        <v>5.21624</v>
      </c>
      <c r="HW677">
        <v>12.012</v>
      </c>
      <c r="HX677">
        <v>4.9889</v>
      </c>
      <c r="HY677">
        <v>3.28772</v>
      </c>
      <c r="HZ677">
        <v>9999</v>
      </c>
      <c r="IA677">
        <v>9999</v>
      </c>
      <c r="IB677">
        <v>9999</v>
      </c>
      <c r="IC677">
        <v>999.9</v>
      </c>
      <c r="ID677">
        <v>1.86762</v>
      </c>
      <c r="IE677">
        <v>1.86675</v>
      </c>
      <c r="IF677">
        <v>1.86606</v>
      </c>
      <c r="IG677">
        <v>1.86601</v>
      </c>
      <c r="IH677">
        <v>1.86786</v>
      </c>
      <c r="II677">
        <v>1.87029</v>
      </c>
      <c r="IJ677">
        <v>1.86898</v>
      </c>
      <c r="IK677">
        <v>1.87042</v>
      </c>
      <c r="IL677">
        <v>0</v>
      </c>
      <c r="IM677">
        <v>0</v>
      </c>
      <c r="IN677">
        <v>0</v>
      </c>
      <c r="IO677">
        <v>0</v>
      </c>
      <c r="IP677" t="s">
        <v>443</v>
      </c>
      <c r="IQ677" t="s">
        <v>444</v>
      </c>
      <c r="IR677" t="s">
        <v>445</v>
      </c>
      <c r="IS677" t="s">
        <v>445</v>
      </c>
      <c r="IT677" t="s">
        <v>445</v>
      </c>
      <c r="IU677" t="s">
        <v>445</v>
      </c>
      <c r="IV677">
        <v>0</v>
      </c>
      <c r="IW677">
        <v>100</v>
      </c>
      <c r="IX677">
        <v>100</v>
      </c>
      <c r="IY677">
        <v>-0.32</v>
      </c>
      <c r="IZ677">
        <v>0.1596</v>
      </c>
      <c r="JA677">
        <v>0.1520806729546384</v>
      </c>
      <c r="JB677">
        <v>0.0003178419753343253</v>
      </c>
      <c r="JC677">
        <v>-6.012475575984678E-07</v>
      </c>
      <c r="JD677">
        <v>7.594320938325871E-11</v>
      </c>
      <c r="JE677">
        <v>-0.06537213769188976</v>
      </c>
      <c r="JF677">
        <v>-0.002779077146552394</v>
      </c>
      <c r="JG677">
        <v>0.0007843295920201409</v>
      </c>
      <c r="JH677">
        <v>-1.211717912536145E-05</v>
      </c>
      <c r="JI677">
        <v>4</v>
      </c>
      <c r="JJ677">
        <v>2338</v>
      </c>
      <c r="JK677">
        <v>1</v>
      </c>
      <c r="JL677">
        <v>27</v>
      </c>
      <c r="JM677">
        <v>190197</v>
      </c>
      <c r="JN677">
        <v>190197.1</v>
      </c>
      <c r="JO677">
        <v>2.7417</v>
      </c>
      <c r="JP677">
        <v>2.23999</v>
      </c>
      <c r="JQ677">
        <v>1.39771</v>
      </c>
      <c r="JR677">
        <v>2.34863</v>
      </c>
      <c r="JS677">
        <v>1.49536</v>
      </c>
      <c r="JT677">
        <v>2.66724</v>
      </c>
      <c r="JU677">
        <v>36.9317</v>
      </c>
      <c r="JV677">
        <v>24.0612</v>
      </c>
      <c r="JW677">
        <v>18</v>
      </c>
      <c r="JX677">
        <v>491.093</v>
      </c>
      <c r="JY677">
        <v>447.728</v>
      </c>
      <c r="JZ677">
        <v>29.336</v>
      </c>
      <c r="KA677">
        <v>29.1612</v>
      </c>
      <c r="KB677">
        <v>29.9999</v>
      </c>
      <c r="KC677">
        <v>29.0473</v>
      </c>
      <c r="KD677">
        <v>28.9814</v>
      </c>
      <c r="KE677">
        <v>54.9583</v>
      </c>
      <c r="KF677">
        <v>22.7614</v>
      </c>
      <c r="KG677">
        <v>60.8627</v>
      </c>
      <c r="KH677">
        <v>29.287</v>
      </c>
      <c r="KI677">
        <v>1423.06</v>
      </c>
      <c r="KJ677">
        <v>21.9092</v>
      </c>
      <c r="KK677">
        <v>100.901</v>
      </c>
      <c r="KL677">
        <v>100.479</v>
      </c>
    </row>
    <row r="678" spans="1:298">
      <c r="A678">
        <v>662</v>
      </c>
      <c r="B678">
        <v>1758659249.5</v>
      </c>
      <c r="C678">
        <v>17623.5</v>
      </c>
      <c r="D678" t="s">
        <v>1773</v>
      </c>
      <c r="E678" t="s">
        <v>1774</v>
      </c>
      <c r="F678">
        <v>5</v>
      </c>
      <c r="G678" t="s">
        <v>1412</v>
      </c>
      <c r="H678" t="s">
        <v>437</v>
      </c>
      <c r="I678" t="s">
        <v>438</v>
      </c>
      <c r="J678">
        <v>1758659242</v>
      </c>
      <c r="K678">
        <f>(L678)/1000</f>
        <v>0</v>
      </c>
      <c r="L678">
        <f>IF(DQ678, AO678, AI678)</f>
        <v>0</v>
      </c>
      <c r="M678">
        <f>IF(DQ678, AJ678, AH678)</f>
        <v>0</v>
      </c>
      <c r="N678">
        <f>DS678 - IF(AV678&gt;1, M678*DM678*100.0/(AX678), 0)</f>
        <v>0</v>
      </c>
      <c r="O678">
        <f>((U678-K678/2)*N678-M678)/(U678+K678/2)</f>
        <v>0</v>
      </c>
      <c r="P678">
        <f>O678*(DZ678+EA678)/1000.0</f>
        <v>0</v>
      </c>
      <c r="Q678">
        <f>(DS678 - IF(AV678&gt;1, M678*DM678*100.0/(AX678), 0))*(DZ678+EA678)/1000.0</f>
        <v>0</v>
      </c>
      <c r="R678">
        <f>2.0/((1/T678-1/S678)+SIGN(T678)*SQRT((1/T678-1/S678)*(1/T678-1/S678) + 4*DN678/((DN678+1)*(DN678+1))*(2*1/T678*1/S678-1/S678*1/S678)))</f>
        <v>0</v>
      </c>
      <c r="S678">
        <f>IF(LEFT(DO678,1)&lt;&gt;"0",IF(LEFT(DO678,1)="1",3.0,DP678),$D$5+$E$5*(EG678*DZ678/($K$5*1000))+$F$5*(EG678*DZ678/($K$5*1000))*MAX(MIN(DM678,$J$5),$I$5)*MAX(MIN(DM678,$J$5),$I$5)+$G$5*MAX(MIN(DM678,$J$5),$I$5)*(EG678*DZ678/($K$5*1000))+$H$5*(EG678*DZ678/($K$5*1000))*(EG678*DZ678/($K$5*1000)))</f>
        <v>0</v>
      </c>
      <c r="T678">
        <f>K678*(1000-(1000*0.61365*exp(17.502*X678/(240.97+X678))/(DZ678+EA678)+DU678)/2)/(1000*0.61365*exp(17.502*X678/(240.97+X678))/(DZ678+EA678)-DU678)</f>
        <v>0</v>
      </c>
      <c r="U678">
        <f>1/((DN678+1)/(R678/1.6)+1/(S678/1.37)) + DN678/((DN678+1)/(R678/1.6) + DN678/(S678/1.37))</f>
        <v>0</v>
      </c>
      <c r="V678">
        <f>(DI678*DL678)</f>
        <v>0</v>
      </c>
      <c r="W678">
        <f>(EB678+(V678+2*0.95*5.67E-8*(((EB678+$B$7)+273)^4-(EB678+273)^4)-44100*K678)/(1.84*29.3*S678+8*0.95*5.67E-8*(EB678+273)^3))</f>
        <v>0</v>
      </c>
      <c r="X678">
        <f>($C$7*EC678+$D$7*ED678+$E$7*W678)</f>
        <v>0</v>
      </c>
      <c r="Y678">
        <f>0.61365*exp(17.502*X678/(240.97+X678))</f>
        <v>0</v>
      </c>
      <c r="Z678">
        <f>(AA678/AB678*100)</f>
        <v>0</v>
      </c>
      <c r="AA678">
        <f>DU678*(DZ678+EA678)/1000</f>
        <v>0</v>
      </c>
      <c r="AB678">
        <f>0.61365*exp(17.502*EB678/(240.97+EB678))</f>
        <v>0</v>
      </c>
      <c r="AC678">
        <f>(Y678-DU678*(DZ678+EA678)/1000)</f>
        <v>0</v>
      </c>
      <c r="AD678">
        <f>(-K678*44100)</f>
        <v>0</v>
      </c>
      <c r="AE678">
        <f>2*29.3*S678*0.92*(EB678-X678)</f>
        <v>0</v>
      </c>
      <c r="AF678">
        <f>2*0.95*5.67E-8*(((EB678+$B$7)+273)^4-(X678+273)^4)</f>
        <v>0</v>
      </c>
      <c r="AG678">
        <f>V678+AF678+AD678+AE678</f>
        <v>0</v>
      </c>
      <c r="AH678">
        <f>DY678*AV678*(DT678-DS678*(1000-AV678*DV678)/(1000-AV678*DU678))/(100*DM678)</f>
        <v>0</v>
      </c>
      <c r="AI678">
        <f>1000*DY678*AV678*(DU678-DV678)/(100*DM678*(1000-AV678*DU678))</f>
        <v>0</v>
      </c>
      <c r="AJ678">
        <f>(AK678 - AL678 - DZ678*1E3/(8.314*(EB678+273.15)) * AN678/DY678 * AM678) * DY678/(100*DM678) * (1000 - DV678)/1000</f>
        <v>0</v>
      </c>
      <c r="AK678">
        <v>1440.154963464379</v>
      </c>
      <c r="AL678">
        <v>1388.693818181819</v>
      </c>
      <c r="AM678">
        <v>3.42597945878775</v>
      </c>
      <c r="AN678">
        <v>64.96119101993769</v>
      </c>
      <c r="AO678">
        <f>(AQ678 - AP678 + DZ678*1E3/(8.314*(EB678+273.15)) * AS678/DY678 * AR678) * DY678/(100*DM678) * 1000/(1000 - AQ678)</f>
        <v>0</v>
      </c>
      <c r="AP678">
        <v>21.81181829799245</v>
      </c>
      <c r="AQ678">
        <v>24.69050181818183</v>
      </c>
      <c r="AR678">
        <v>-1.117988848835653E-06</v>
      </c>
      <c r="AS678">
        <v>107.1200567102836</v>
      </c>
      <c r="AT678">
        <v>0</v>
      </c>
      <c r="AU678">
        <v>0</v>
      </c>
      <c r="AV678">
        <f>IF(AT678*$H$13&gt;=AX678,1.0,(AX678/(AX678-AT678*$H$13)))</f>
        <v>0</v>
      </c>
      <c r="AW678">
        <f>(AV678-1)*100</f>
        <v>0</v>
      </c>
      <c r="AX678">
        <f>MAX(0,($B$13+$C$13*EG678)/(1+$D$13*EG678)*DZ678/(EB678+273)*$E$13)</f>
        <v>0</v>
      </c>
      <c r="AY678" t="s">
        <v>439</v>
      </c>
      <c r="AZ678" t="s">
        <v>439</v>
      </c>
      <c r="BA678">
        <v>0</v>
      </c>
      <c r="BB678">
        <v>0</v>
      </c>
      <c r="BC678">
        <f>1-BA678/BB678</f>
        <v>0</v>
      </c>
      <c r="BD678">
        <v>0</v>
      </c>
      <c r="BE678" t="s">
        <v>439</v>
      </c>
      <c r="BF678" t="s">
        <v>439</v>
      </c>
      <c r="BG678">
        <v>0</v>
      </c>
      <c r="BH678">
        <v>0</v>
      </c>
      <c r="BI678">
        <f>1-BG678/BH678</f>
        <v>0</v>
      </c>
      <c r="BJ678">
        <v>0.5</v>
      </c>
      <c r="BK678">
        <f>DJ678</f>
        <v>0</v>
      </c>
      <c r="BL678">
        <f>M678</f>
        <v>0</v>
      </c>
      <c r="BM678">
        <f>BI678*BJ678*BK678</f>
        <v>0</v>
      </c>
      <c r="BN678">
        <f>(BL678-BD678)/BK678</f>
        <v>0</v>
      </c>
      <c r="BO678">
        <f>(BB678-BH678)/BH678</f>
        <v>0</v>
      </c>
      <c r="BP678">
        <f>BA678/(BC678+BA678/BH678)</f>
        <v>0</v>
      </c>
      <c r="BQ678" t="s">
        <v>439</v>
      </c>
      <c r="BR678">
        <v>0</v>
      </c>
      <c r="BS678">
        <f>IF(BR678&lt;&gt;0, BR678, BP678)</f>
        <v>0</v>
      </c>
      <c r="BT678">
        <f>1-BS678/BH678</f>
        <v>0</v>
      </c>
      <c r="BU678">
        <f>(BH678-BG678)/(BH678-BS678)</f>
        <v>0</v>
      </c>
      <c r="BV678">
        <f>(BB678-BH678)/(BB678-BS678)</f>
        <v>0</v>
      </c>
      <c r="BW678">
        <f>(BH678-BG678)/(BH678-BA678)</f>
        <v>0</v>
      </c>
      <c r="BX678">
        <f>(BB678-BH678)/(BB678-BA678)</f>
        <v>0</v>
      </c>
      <c r="BY678">
        <f>(BU678*BS678/BG678)</f>
        <v>0</v>
      </c>
      <c r="BZ678">
        <f>(1-BY678)</f>
        <v>0</v>
      </c>
      <c r="DI678">
        <f>$B$11*EH678+$C$11*EI678+$F$11*ET678*(1-EW678)</f>
        <v>0</v>
      </c>
      <c r="DJ678">
        <f>DI678*DK678</f>
        <v>0</v>
      </c>
      <c r="DK678">
        <f>($B$11*$D$9+$C$11*$D$9+$F$11*((FG678+EY678)/MAX(FG678+EY678+FH678, 0.1)*$I$9+FH678/MAX(FG678+EY678+FH678, 0.1)*$J$9))/($B$11+$C$11+$F$11)</f>
        <v>0</v>
      </c>
      <c r="DL678">
        <f>($B$11*$K$9+$C$11*$K$9+$F$11*((FG678+EY678)/MAX(FG678+EY678+FH678, 0.1)*$P$9+FH678/MAX(FG678+EY678+FH678, 0.1)*$Q$9))/($B$11+$C$11+$F$11)</f>
        <v>0</v>
      </c>
      <c r="DM678">
        <v>5.36</v>
      </c>
      <c r="DN678">
        <v>0.5</v>
      </c>
      <c r="DO678" t="s">
        <v>440</v>
      </c>
      <c r="DP678">
        <v>2</v>
      </c>
      <c r="DQ678" t="b">
        <v>1</v>
      </c>
      <c r="DR678">
        <v>1758659242</v>
      </c>
      <c r="DS678">
        <v>1331.032592592592</v>
      </c>
      <c r="DT678">
        <v>1393.948518518519</v>
      </c>
      <c r="DU678">
        <v>24.69445925925925</v>
      </c>
      <c r="DV678">
        <v>21.76408518518519</v>
      </c>
      <c r="DW678">
        <v>1331.343333333333</v>
      </c>
      <c r="DX678">
        <v>24.53484444444444</v>
      </c>
      <c r="DY678">
        <v>500.0097407407407</v>
      </c>
      <c r="DZ678">
        <v>90.36017407407407</v>
      </c>
      <c r="EA678">
        <v>0.03075768888888888</v>
      </c>
      <c r="EB678">
        <v>30.92146296296297</v>
      </c>
      <c r="EC678">
        <v>30.04225185185185</v>
      </c>
      <c r="ED678">
        <v>999.9000000000001</v>
      </c>
      <c r="EE678">
        <v>0</v>
      </c>
      <c r="EF678">
        <v>0</v>
      </c>
      <c r="EG678">
        <v>9995.048148148147</v>
      </c>
      <c r="EH678">
        <v>0</v>
      </c>
      <c r="EI678">
        <v>11.64282962962963</v>
      </c>
      <c r="EJ678">
        <v>-62.91615555555556</v>
      </c>
      <c r="EK678">
        <v>1364.734814814815</v>
      </c>
      <c r="EL678">
        <v>1424.962962962963</v>
      </c>
      <c r="EM678">
        <v>2.930377407407408</v>
      </c>
      <c r="EN678">
        <v>1393.948518518519</v>
      </c>
      <c r="EO678">
        <v>21.76408518518519</v>
      </c>
      <c r="EP678">
        <v>2.231395185185185</v>
      </c>
      <c r="EQ678">
        <v>1.966605925925926</v>
      </c>
      <c r="ER678">
        <v>19.18953333333333</v>
      </c>
      <c r="ES678">
        <v>17.17798888888889</v>
      </c>
      <c r="ET678">
        <v>1999.998518518518</v>
      </c>
      <c r="EU678">
        <v>0.9800017777777776</v>
      </c>
      <c r="EV678">
        <v>0.01999842962962963</v>
      </c>
      <c r="EW678">
        <v>0</v>
      </c>
      <c r="EX678">
        <v>872.7889259259258</v>
      </c>
      <c r="EY678">
        <v>5.00097</v>
      </c>
      <c r="EZ678">
        <v>17533.73333333333</v>
      </c>
      <c r="FA678">
        <v>16707.56666666667</v>
      </c>
      <c r="FB678">
        <v>41.375</v>
      </c>
      <c r="FC678">
        <v>41.73366666666666</v>
      </c>
      <c r="FD678">
        <v>41.31199999999999</v>
      </c>
      <c r="FE678">
        <v>41.32133333333332</v>
      </c>
      <c r="FF678">
        <v>41.96733333333333</v>
      </c>
      <c r="FG678">
        <v>1955.098518518519</v>
      </c>
      <c r="FH678">
        <v>39.9</v>
      </c>
      <c r="FI678">
        <v>0</v>
      </c>
      <c r="FJ678">
        <v>1758659250.6</v>
      </c>
      <c r="FK678">
        <v>0</v>
      </c>
      <c r="FL678">
        <v>872.81964</v>
      </c>
      <c r="FM678">
        <v>-8.856076924469455</v>
      </c>
      <c r="FN678">
        <v>-191.9923079044474</v>
      </c>
      <c r="FO678">
        <v>17533.68</v>
      </c>
      <c r="FP678">
        <v>15</v>
      </c>
      <c r="FQ678">
        <v>0</v>
      </c>
      <c r="FR678" t="s">
        <v>441</v>
      </c>
      <c r="FS678">
        <v>1747247426.5</v>
      </c>
      <c r="FT678">
        <v>1747247420.5</v>
      </c>
      <c r="FU678">
        <v>0</v>
      </c>
      <c r="FV678">
        <v>1.027</v>
      </c>
      <c r="FW678">
        <v>0.031</v>
      </c>
      <c r="FX678">
        <v>0.02</v>
      </c>
      <c r="FY678">
        <v>0.05</v>
      </c>
      <c r="FZ678">
        <v>420</v>
      </c>
      <c r="GA678">
        <v>16</v>
      </c>
      <c r="GB678">
        <v>0.01</v>
      </c>
      <c r="GC678">
        <v>0.1</v>
      </c>
      <c r="GD678">
        <v>-62.86457560975609</v>
      </c>
      <c r="GE678">
        <v>-0.5890557491289719</v>
      </c>
      <c r="GF678">
        <v>0.1077055330247259</v>
      </c>
      <c r="GG678">
        <v>0</v>
      </c>
      <c r="GH678">
        <v>873.4711470588236</v>
      </c>
      <c r="GI678">
        <v>-9.783269656814534</v>
      </c>
      <c r="GJ678">
        <v>0.9866790148643528</v>
      </c>
      <c r="GK678">
        <v>-1</v>
      </c>
      <c r="GL678">
        <v>2.959461951219512</v>
      </c>
      <c r="GM678">
        <v>-0.4584066898954717</v>
      </c>
      <c r="GN678">
        <v>0.04623375581412943</v>
      </c>
      <c r="GO678">
        <v>0</v>
      </c>
      <c r="GP678">
        <v>0</v>
      </c>
      <c r="GQ678">
        <v>2</v>
      </c>
      <c r="GR678" t="s">
        <v>482</v>
      </c>
      <c r="GS678">
        <v>3.13607</v>
      </c>
      <c r="GT678">
        <v>2.69109</v>
      </c>
      <c r="GU678">
        <v>0.207918</v>
      </c>
      <c r="GV678">
        <v>0.211748</v>
      </c>
      <c r="GW678">
        <v>0.10816</v>
      </c>
      <c r="GX678">
        <v>0.09805</v>
      </c>
      <c r="GY678">
        <v>25151.4</v>
      </c>
      <c r="GZ678">
        <v>25081.2</v>
      </c>
      <c r="HA678">
        <v>29523.5</v>
      </c>
      <c r="HB678">
        <v>29409.3</v>
      </c>
      <c r="HC678">
        <v>34787.5</v>
      </c>
      <c r="HD678">
        <v>35140.2</v>
      </c>
      <c r="HE678">
        <v>41543.7</v>
      </c>
      <c r="HF678">
        <v>41786.8</v>
      </c>
      <c r="HG678">
        <v>1.91973</v>
      </c>
      <c r="HH678">
        <v>1.8667</v>
      </c>
      <c r="HI678">
        <v>0.0885203</v>
      </c>
      <c r="HJ678">
        <v>0</v>
      </c>
      <c r="HK678">
        <v>28.5895</v>
      </c>
      <c r="HL678">
        <v>999.9</v>
      </c>
      <c r="HM678">
        <v>50.7</v>
      </c>
      <c r="HN678">
        <v>31.7</v>
      </c>
      <c r="HO678">
        <v>26.3408</v>
      </c>
      <c r="HP678">
        <v>61.9656</v>
      </c>
      <c r="HQ678">
        <v>25.4607</v>
      </c>
      <c r="HR678">
        <v>1</v>
      </c>
      <c r="HS678">
        <v>0.116695</v>
      </c>
      <c r="HT678">
        <v>-0.408701</v>
      </c>
      <c r="HU678">
        <v>20.3381</v>
      </c>
      <c r="HV678">
        <v>5.21669</v>
      </c>
      <c r="HW678">
        <v>12.0125</v>
      </c>
      <c r="HX678">
        <v>4.98895</v>
      </c>
      <c r="HY678">
        <v>3.28765</v>
      </c>
      <c r="HZ678">
        <v>9999</v>
      </c>
      <c r="IA678">
        <v>9999</v>
      </c>
      <c r="IB678">
        <v>9999</v>
      </c>
      <c r="IC678">
        <v>999.9</v>
      </c>
      <c r="ID678">
        <v>1.86763</v>
      </c>
      <c r="IE678">
        <v>1.86674</v>
      </c>
      <c r="IF678">
        <v>1.86607</v>
      </c>
      <c r="IG678">
        <v>1.866</v>
      </c>
      <c r="IH678">
        <v>1.86787</v>
      </c>
      <c r="II678">
        <v>1.87029</v>
      </c>
      <c r="IJ678">
        <v>1.86898</v>
      </c>
      <c r="IK678">
        <v>1.87043</v>
      </c>
      <c r="IL678">
        <v>0</v>
      </c>
      <c r="IM678">
        <v>0</v>
      </c>
      <c r="IN678">
        <v>0</v>
      </c>
      <c r="IO678">
        <v>0</v>
      </c>
      <c r="IP678" t="s">
        <v>443</v>
      </c>
      <c r="IQ678" t="s">
        <v>444</v>
      </c>
      <c r="IR678" t="s">
        <v>445</v>
      </c>
      <c r="IS678" t="s">
        <v>445</v>
      </c>
      <c r="IT678" t="s">
        <v>445</v>
      </c>
      <c r="IU678" t="s">
        <v>445</v>
      </c>
      <c r="IV678">
        <v>0</v>
      </c>
      <c r="IW678">
        <v>100</v>
      </c>
      <c r="IX678">
        <v>100</v>
      </c>
      <c r="IY678">
        <v>-0.33</v>
      </c>
      <c r="IZ678">
        <v>0.1596</v>
      </c>
      <c r="JA678">
        <v>0.1520806729546384</v>
      </c>
      <c r="JB678">
        <v>0.0003178419753343253</v>
      </c>
      <c r="JC678">
        <v>-6.012475575984678E-07</v>
      </c>
      <c r="JD678">
        <v>7.594320938325871E-11</v>
      </c>
      <c r="JE678">
        <v>-0.06537213769188976</v>
      </c>
      <c r="JF678">
        <v>-0.002779077146552394</v>
      </c>
      <c r="JG678">
        <v>0.0007843295920201409</v>
      </c>
      <c r="JH678">
        <v>-1.211717912536145E-05</v>
      </c>
      <c r="JI678">
        <v>4</v>
      </c>
      <c r="JJ678">
        <v>2338</v>
      </c>
      <c r="JK678">
        <v>1</v>
      </c>
      <c r="JL678">
        <v>27</v>
      </c>
      <c r="JM678">
        <v>190197</v>
      </c>
      <c r="JN678">
        <v>190197.1</v>
      </c>
      <c r="JO678">
        <v>2.76978</v>
      </c>
      <c r="JP678">
        <v>2.23511</v>
      </c>
      <c r="JQ678">
        <v>1.39648</v>
      </c>
      <c r="JR678">
        <v>2.34985</v>
      </c>
      <c r="JS678">
        <v>1.49536</v>
      </c>
      <c r="JT678">
        <v>2.7124</v>
      </c>
      <c r="JU678">
        <v>36.9317</v>
      </c>
      <c r="JV678">
        <v>24.07</v>
      </c>
      <c r="JW678">
        <v>18</v>
      </c>
      <c r="JX678">
        <v>491.211</v>
      </c>
      <c r="JY678">
        <v>447.693</v>
      </c>
      <c r="JZ678">
        <v>29.285</v>
      </c>
      <c r="KA678">
        <v>29.1574</v>
      </c>
      <c r="KB678">
        <v>29.9998</v>
      </c>
      <c r="KC678">
        <v>29.0442</v>
      </c>
      <c r="KD678">
        <v>28.9789</v>
      </c>
      <c r="KE678">
        <v>55.447</v>
      </c>
      <c r="KF678">
        <v>22.4899</v>
      </c>
      <c r="KG678">
        <v>60.8627</v>
      </c>
      <c r="KH678">
        <v>29.2586</v>
      </c>
      <c r="KI678">
        <v>1436.42</v>
      </c>
      <c r="KJ678">
        <v>21.9567</v>
      </c>
      <c r="KK678">
        <v>100.9</v>
      </c>
      <c r="KL678">
        <v>100.479</v>
      </c>
    </row>
    <row r="679" spans="1:298">
      <c r="A679">
        <v>663</v>
      </c>
      <c r="B679">
        <v>1758659254.5</v>
      </c>
      <c r="C679">
        <v>17628.5</v>
      </c>
      <c r="D679" t="s">
        <v>1775</v>
      </c>
      <c r="E679" t="s">
        <v>1776</v>
      </c>
      <c r="F679">
        <v>5</v>
      </c>
      <c r="G679" t="s">
        <v>1412</v>
      </c>
      <c r="H679" t="s">
        <v>437</v>
      </c>
      <c r="I679" t="s">
        <v>438</v>
      </c>
      <c r="J679">
        <v>1758659246.714286</v>
      </c>
      <c r="K679">
        <f>(L679)/1000</f>
        <v>0</v>
      </c>
      <c r="L679">
        <f>IF(DQ679, AO679, AI679)</f>
        <v>0</v>
      </c>
      <c r="M679">
        <f>IF(DQ679, AJ679, AH679)</f>
        <v>0</v>
      </c>
      <c r="N679">
        <f>DS679 - IF(AV679&gt;1, M679*DM679*100.0/(AX679), 0)</f>
        <v>0</v>
      </c>
      <c r="O679">
        <f>((U679-K679/2)*N679-M679)/(U679+K679/2)</f>
        <v>0</v>
      </c>
      <c r="P679">
        <f>O679*(DZ679+EA679)/1000.0</f>
        <v>0</v>
      </c>
      <c r="Q679">
        <f>(DS679 - IF(AV679&gt;1, M679*DM679*100.0/(AX679), 0))*(DZ679+EA679)/1000.0</f>
        <v>0</v>
      </c>
      <c r="R679">
        <f>2.0/((1/T679-1/S679)+SIGN(T679)*SQRT((1/T679-1/S679)*(1/T679-1/S679) + 4*DN679/((DN679+1)*(DN679+1))*(2*1/T679*1/S679-1/S679*1/S679)))</f>
        <v>0</v>
      </c>
      <c r="S679">
        <f>IF(LEFT(DO679,1)&lt;&gt;"0",IF(LEFT(DO679,1)="1",3.0,DP679),$D$5+$E$5*(EG679*DZ679/($K$5*1000))+$F$5*(EG679*DZ679/($K$5*1000))*MAX(MIN(DM679,$J$5),$I$5)*MAX(MIN(DM679,$J$5),$I$5)+$G$5*MAX(MIN(DM679,$J$5),$I$5)*(EG679*DZ679/($K$5*1000))+$H$5*(EG679*DZ679/($K$5*1000))*(EG679*DZ679/($K$5*1000)))</f>
        <v>0</v>
      </c>
      <c r="T679">
        <f>K679*(1000-(1000*0.61365*exp(17.502*X679/(240.97+X679))/(DZ679+EA679)+DU679)/2)/(1000*0.61365*exp(17.502*X679/(240.97+X679))/(DZ679+EA679)-DU679)</f>
        <v>0</v>
      </c>
      <c r="U679">
        <f>1/((DN679+1)/(R679/1.6)+1/(S679/1.37)) + DN679/((DN679+1)/(R679/1.6) + DN679/(S679/1.37))</f>
        <v>0</v>
      </c>
      <c r="V679">
        <f>(DI679*DL679)</f>
        <v>0</v>
      </c>
      <c r="W679">
        <f>(EB679+(V679+2*0.95*5.67E-8*(((EB679+$B$7)+273)^4-(EB679+273)^4)-44100*K679)/(1.84*29.3*S679+8*0.95*5.67E-8*(EB679+273)^3))</f>
        <v>0</v>
      </c>
      <c r="X679">
        <f>($C$7*EC679+$D$7*ED679+$E$7*W679)</f>
        <v>0</v>
      </c>
      <c r="Y679">
        <f>0.61365*exp(17.502*X679/(240.97+X679))</f>
        <v>0</v>
      </c>
      <c r="Z679">
        <f>(AA679/AB679*100)</f>
        <v>0</v>
      </c>
      <c r="AA679">
        <f>DU679*(DZ679+EA679)/1000</f>
        <v>0</v>
      </c>
      <c r="AB679">
        <f>0.61365*exp(17.502*EB679/(240.97+EB679))</f>
        <v>0</v>
      </c>
      <c r="AC679">
        <f>(Y679-DU679*(DZ679+EA679)/1000)</f>
        <v>0</v>
      </c>
      <c r="AD679">
        <f>(-K679*44100)</f>
        <v>0</v>
      </c>
      <c r="AE679">
        <f>2*29.3*S679*0.92*(EB679-X679)</f>
        <v>0</v>
      </c>
      <c r="AF679">
        <f>2*0.95*5.67E-8*(((EB679+$B$7)+273)^4-(X679+273)^4)</f>
        <v>0</v>
      </c>
      <c r="AG679">
        <f>V679+AF679+AD679+AE679</f>
        <v>0</v>
      </c>
      <c r="AH679">
        <f>DY679*AV679*(DT679-DS679*(1000-AV679*DV679)/(1000-AV679*DU679))/(100*DM679)</f>
        <v>0</v>
      </c>
      <c r="AI679">
        <f>1000*DY679*AV679*(DU679-DV679)/(100*DM679*(1000-AV679*DU679))</f>
        <v>0</v>
      </c>
      <c r="AJ679">
        <f>(AK679 - AL679 - DZ679*1E3/(8.314*(EB679+273.15)) * AN679/DY679 * AM679) * DY679/(100*DM679) * (1000 - DV679)/1000</f>
        <v>0</v>
      </c>
      <c r="AK679">
        <v>1457.500799552617</v>
      </c>
      <c r="AL679">
        <v>1405.74903030303</v>
      </c>
      <c r="AM679">
        <v>3.406204950757858</v>
      </c>
      <c r="AN679">
        <v>64.96119101993769</v>
      </c>
      <c r="AO679">
        <f>(AQ679 - AP679 + DZ679*1E3/(8.314*(EB679+273.15)) * AS679/DY679 * AR679) * DY679/(100*DM679) * 1000/(1000 - AQ679)</f>
        <v>0</v>
      </c>
      <c r="AP679">
        <v>21.84977484219349</v>
      </c>
      <c r="AQ679">
        <v>24.68643151515151</v>
      </c>
      <c r="AR679">
        <v>-1.483806434162544E-05</v>
      </c>
      <c r="AS679">
        <v>107.1200567102836</v>
      </c>
      <c r="AT679">
        <v>0</v>
      </c>
      <c r="AU679">
        <v>0</v>
      </c>
      <c r="AV679">
        <f>IF(AT679*$H$13&gt;=AX679,1.0,(AX679/(AX679-AT679*$H$13)))</f>
        <v>0</v>
      </c>
      <c r="AW679">
        <f>(AV679-1)*100</f>
        <v>0</v>
      </c>
      <c r="AX679">
        <f>MAX(0,($B$13+$C$13*EG679)/(1+$D$13*EG679)*DZ679/(EB679+273)*$E$13)</f>
        <v>0</v>
      </c>
      <c r="AY679" t="s">
        <v>439</v>
      </c>
      <c r="AZ679" t="s">
        <v>439</v>
      </c>
      <c r="BA679">
        <v>0</v>
      </c>
      <c r="BB679">
        <v>0</v>
      </c>
      <c r="BC679">
        <f>1-BA679/BB679</f>
        <v>0</v>
      </c>
      <c r="BD679">
        <v>0</v>
      </c>
      <c r="BE679" t="s">
        <v>439</v>
      </c>
      <c r="BF679" t="s">
        <v>439</v>
      </c>
      <c r="BG679">
        <v>0</v>
      </c>
      <c r="BH679">
        <v>0</v>
      </c>
      <c r="BI679">
        <f>1-BG679/BH679</f>
        <v>0</v>
      </c>
      <c r="BJ679">
        <v>0.5</v>
      </c>
      <c r="BK679">
        <f>DJ679</f>
        <v>0</v>
      </c>
      <c r="BL679">
        <f>M679</f>
        <v>0</v>
      </c>
      <c r="BM679">
        <f>BI679*BJ679*BK679</f>
        <v>0</v>
      </c>
      <c r="BN679">
        <f>(BL679-BD679)/BK679</f>
        <v>0</v>
      </c>
      <c r="BO679">
        <f>(BB679-BH679)/BH679</f>
        <v>0</v>
      </c>
      <c r="BP679">
        <f>BA679/(BC679+BA679/BH679)</f>
        <v>0</v>
      </c>
      <c r="BQ679" t="s">
        <v>439</v>
      </c>
      <c r="BR679">
        <v>0</v>
      </c>
      <c r="BS679">
        <f>IF(BR679&lt;&gt;0, BR679, BP679)</f>
        <v>0</v>
      </c>
      <c r="BT679">
        <f>1-BS679/BH679</f>
        <v>0</v>
      </c>
      <c r="BU679">
        <f>(BH679-BG679)/(BH679-BS679)</f>
        <v>0</v>
      </c>
      <c r="BV679">
        <f>(BB679-BH679)/(BB679-BS679)</f>
        <v>0</v>
      </c>
      <c r="BW679">
        <f>(BH679-BG679)/(BH679-BA679)</f>
        <v>0</v>
      </c>
      <c r="BX679">
        <f>(BB679-BH679)/(BB679-BA679)</f>
        <v>0</v>
      </c>
      <c r="BY679">
        <f>(BU679*BS679/BG679)</f>
        <v>0</v>
      </c>
      <c r="BZ679">
        <f>(1-BY679)</f>
        <v>0</v>
      </c>
      <c r="DI679">
        <f>$B$11*EH679+$C$11*EI679+$F$11*ET679*(1-EW679)</f>
        <v>0</v>
      </c>
      <c r="DJ679">
        <f>DI679*DK679</f>
        <v>0</v>
      </c>
      <c r="DK679">
        <f>($B$11*$D$9+$C$11*$D$9+$F$11*((FG679+EY679)/MAX(FG679+EY679+FH679, 0.1)*$I$9+FH679/MAX(FG679+EY679+FH679, 0.1)*$J$9))/($B$11+$C$11+$F$11)</f>
        <v>0</v>
      </c>
      <c r="DL679">
        <f>($B$11*$K$9+$C$11*$K$9+$F$11*((FG679+EY679)/MAX(FG679+EY679+FH679, 0.1)*$P$9+FH679/MAX(FG679+EY679+FH679, 0.1)*$Q$9))/($B$11+$C$11+$F$11)</f>
        <v>0</v>
      </c>
      <c r="DM679">
        <v>5.36</v>
      </c>
      <c r="DN679">
        <v>0.5</v>
      </c>
      <c r="DO679" t="s">
        <v>440</v>
      </c>
      <c r="DP679">
        <v>2</v>
      </c>
      <c r="DQ679" t="b">
        <v>1</v>
      </c>
      <c r="DR679">
        <v>1758659246.714286</v>
      </c>
      <c r="DS679">
        <v>1346.771071428572</v>
      </c>
      <c r="DT679">
        <v>1409.743928571429</v>
      </c>
      <c r="DU679">
        <v>24.691275</v>
      </c>
      <c r="DV679">
        <v>21.80233214285714</v>
      </c>
      <c r="DW679">
        <v>1347.096428571429</v>
      </c>
      <c r="DX679">
        <v>24.53170357142857</v>
      </c>
      <c r="DY679">
        <v>500.0053928571427</v>
      </c>
      <c r="DZ679">
        <v>90.3600642857143</v>
      </c>
      <c r="EA679">
        <v>0.0307361</v>
      </c>
      <c r="EB679">
        <v>30.91744285714286</v>
      </c>
      <c r="EC679">
        <v>30.03382857142856</v>
      </c>
      <c r="ED679">
        <v>999.9000000000002</v>
      </c>
      <c r="EE679">
        <v>0</v>
      </c>
      <c r="EF679">
        <v>0</v>
      </c>
      <c r="EG679">
        <v>9996.051071428572</v>
      </c>
      <c r="EH679">
        <v>0</v>
      </c>
      <c r="EI679">
        <v>11.64676785714285</v>
      </c>
      <c r="EJ679">
        <v>-62.97282142857143</v>
      </c>
      <c r="EK679">
        <v>1380.867857142857</v>
      </c>
      <c r="EL679">
        <v>1441.166428571429</v>
      </c>
      <c r="EM679">
        <v>2.888946785714285</v>
      </c>
      <c r="EN679">
        <v>1409.743928571429</v>
      </c>
      <c r="EO679">
        <v>21.80233214285714</v>
      </c>
      <c r="EP679">
        <v>2.231105357142857</v>
      </c>
      <c r="EQ679">
        <v>1.970059642857143</v>
      </c>
      <c r="ER679">
        <v>19.18743928571428</v>
      </c>
      <c r="ES679">
        <v>17.205725</v>
      </c>
      <c r="ET679">
        <v>2000.021428571428</v>
      </c>
      <c r="EU679">
        <v>0.9800020357142857</v>
      </c>
      <c r="EV679">
        <v>0.019998175</v>
      </c>
      <c r="EW679">
        <v>0</v>
      </c>
      <c r="EX679">
        <v>872.0692857142857</v>
      </c>
      <c r="EY679">
        <v>5.00097</v>
      </c>
      <c r="EZ679">
        <v>17519.04285714286</v>
      </c>
      <c r="FA679">
        <v>16707.76428571428</v>
      </c>
      <c r="FB679">
        <v>41.375</v>
      </c>
      <c r="FC679">
        <v>41.72974999999999</v>
      </c>
      <c r="FD679">
        <v>41.31199999999999</v>
      </c>
      <c r="FE679">
        <v>41.31649999999998</v>
      </c>
      <c r="FF679">
        <v>41.95274999999999</v>
      </c>
      <c r="FG679">
        <v>1955.121428571429</v>
      </c>
      <c r="FH679">
        <v>39.9</v>
      </c>
      <c r="FI679">
        <v>0</v>
      </c>
      <c r="FJ679">
        <v>1758659256</v>
      </c>
      <c r="FK679">
        <v>0</v>
      </c>
      <c r="FL679">
        <v>872.0360384615384</v>
      </c>
      <c r="FM679">
        <v>-9.170974339644024</v>
      </c>
      <c r="FN679">
        <v>-189.3743587630057</v>
      </c>
      <c r="FO679">
        <v>17517.7</v>
      </c>
      <c r="FP679">
        <v>15</v>
      </c>
      <c r="FQ679">
        <v>0</v>
      </c>
      <c r="FR679" t="s">
        <v>441</v>
      </c>
      <c r="FS679">
        <v>1747247426.5</v>
      </c>
      <c r="FT679">
        <v>1747247420.5</v>
      </c>
      <c r="FU679">
        <v>0</v>
      </c>
      <c r="FV679">
        <v>1.027</v>
      </c>
      <c r="FW679">
        <v>0.031</v>
      </c>
      <c r="FX679">
        <v>0.02</v>
      </c>
      <c r="FY679">
        <v>0.05</v>
      </c>
      <c r="FZ679">
        <v>420</v>
      </c>
      <c r="GA679">
        <v>16</v>
      </c>
      <c r="GB679">
        <v>0.01</v>
      </c>
      <c r="GC679">
        <v>0.1</v>
      </c>
      <c r="GD679">
        <v>-62.94636749999999</v>
      </c>
      <c r="GE679">
        <v>-0.5653992495307978</v>
      </c>
      <c r="GF679">
        <v>0.104087125494702</v>
      </c>
      <c r="GG679">
        <v>0</v>
      </c>
      <c r="GH679">
        <v>872.5918823529412</v>
      </c>
      <c r="GI679">
        <v>-9.14835752001744</v>
      </c>
      <c r="GJ679">
        <v>0.9226411820773324</v>
      </c>
      <c r="GK679">
        <v>-1</v>
      </c>
      <c r="GL679">
        <v>2.9142995</v>
      </c>
      <c r="GM679">
        <v>-0.5160810506566643</v>
      </c>
      <c r="GN679">
        <v>0.04992362431504752</v>
      </c>
      <c r="GO679">
        <v>0</v>
      </c>
      <c r="GP679">
        <v>0</v>
      </c>
      <c r="GQ679">
        <v>2</v>
      </c>
      <c r="GR679" t="s">
        <v>482</v>
      </c>
      <c r="GS679">
        <v>3.13587</v>
      </c>
      <c r="GT679">
        <v>2.69103</v>
      </c>
      <c r="GU679">
        <v>0.20949</v>
      </c>
      <c r="GV679">
        <v>0.213267</v>
      </c>
      <c r="GW679">
        <v>0.108148</v>
      </c>
      <c r="GX679">
        <v>0.09817720000000001</v>
      </c>
      <c r="GY679">
        <v>25101.8</v>
      </c>
      <c r="GZ679">
        <v>25032.9</v>
      </c>
      <c r="HA679">
        <v>29524</v>
      </c>
      <c r="HB679">
        <v>29409.4</v>
      </c>
      <c r="HC679">
        <v>34788.4</v>
      </c>
      <c r="HD679">
        <v>35135.3</v>
      </c>
      <c r="HE679">
        <v>41544.2</v>
      </c>
      <c r="HF679">
        <v>41786.9</v>
      </c>
      <c r="HG679">
        <v>1.91957</v>
      </c>
      <c r="HH679">
        <v>1.86653</v>
      </c>
      <c r="HI679">
        <v>0.08808820000000001</v>
      </c>
      <c r="HJ679">
        <v>0</v>
      </c>
      <c r="HK679">
        <v>28.5914</v>
      </c>
      <c r="HL679">
        <v>999.9</v>
      </c>
      <c r="HM679">
        <v>50.7</v>
      </c>
      <c r="HN679">
        <v>31.7</v>
      </c>
      <c r="HO679">
        <v>26.3409</v>
      </c>
      <c r="HP679">
        <v>62.0056</v>
      </c>
      <c r="HQ679">
        <v>25.6731</v>
      </c>
      <c r="HR679">
        <v>1</v>
      </c>
      <c r="HS679">
        <v>0.116456</v>
      </c>
      <c r="HT679">
        <v>-0.456958</v>
      </c>
      <c r="HU679">
        <v>20.338</v>
      </c>
      <c r="HV679">
        <v>5.21654</v>
      </c>
      <c r="HW679">
        <v>12.0126</v>
      </c>
      <c r="HX679">
        <v>4.9891</v>
      </c>
      <c r="HY679">
        <v>3.28765</v>
      </c>
      <c r="HZ679">
        <v>9999</v>
      </c>
      <c r="IA679">
        <v>9999</v>
      </c>
      <c r="IB679">
        <v>9999</v>
      </c>
      <c r="IC679">
        <v>999.9</v>
      </c>
      <c r="ID679">
        <v>1.86762</v>
      </c>
      <c r="IE679">
        <v>1.86673</v>
      </c>
      <c r="IF679">
        <v>1.86604</v>
      </c>
      <c r="IG679">
        <v>1.86601</v>
      </c>
      <c r="IH679">
        <v>1.86786</v>
      </c>
      <c r="II679">
        <v>1.87029</v>
      </c>
      <c r="IJ679">
        <v>1.86898</v>
      </c>
      <c r="IK679">
        <v>1.87042</v>
      </c>
      <c r="IL679">
        <v>0</v>
      </c>
      <c r="IM679">
        <v>0</v>
      </c>
      <c r="IN679">
        <v>0</v>
      </c>
      <c r="IO679">
        <v>0</v>
      </c>
      <c r="IP679" t="s">
        <v>443</v>
      </c>
      <c r="IQ679" t="s">
        <v>444</v>
      </c>
      <c r="IR679" t="s">
        <v>445</v>
      </c>
      <c r="IS679" t="s">
        <v>445</v>
      </c>
      <c r="IT679" t="s">
        <v>445</v>
      </c>
      <c r="IU679" t="s">
        <v>445</v>
      </c>
      <c r="IV679">
        <v>0</v>
      </c>
      <c r="IW679">
        <v>100</v>
      </c>
      <c r="IX679">
        <v>100</v>
      </c>
      <c r="IY679">
        <v>-0.35</v>
      </c>
      <c r="IZ679">
        <v>0.1595</v>
      </c>
      <c r="JA679">
        <v>0.1520806729546384</v>
      </c>
      <c r="JB679">
        <v>0.0003178419753343253</v>
      </c>
      <c r="JC679">
        <v>-6.012475575984678E-07</v>
      </c>
      <c r="JD679">
        <v>7.594320938325871E-11</v>
      </c>
      <c r="JE679">
        <v>-0.06537213769188976</v>
      </c>
      <c r="JF679">
        <v>-0.002779077146552394</v>
      </c>
      <c r="JG679">
        <v>0.0007843295920201409</v>
      </c>
      <c r="JH679">
        <v>-1.211717912536145E-05</v>
      </c>
      <c r="JI679">
        <v>4</v>
      </c>
      <c r="JJ679">
        <v>2338</v>
      </c>
      <c r="JK679">
        <v>1</v>
      </c>
      <c r="JL679">
        <v>27</v>
      </c>
      <c r="JM679">
        <v>190197.1</v>
      </c>
      <c r="JN679">
        <v>190197.2</v>
      </c>
      <c r="JO679">
        <v>2.79297</v>
      </c>
      <c r="JP679">
        <v>2.23999</v>
      </c>
      <c r="JQ679">
        <v>1.39648</v>
      </c>
      <c r="JR679">
        <v>2.35229</v>
      </c>
      <c r="JS679">
        <v>1.49536</v>
      </c>
      <c r="JT679">
        <v>2.56348</v>
      </c>
      <c r="JU679">
        <v>36.9317</v>
      </c>
      <c r="JV679">
        <v>24.0612</v>
      </c>
      <c r="JW679">
        <v>18</v>
      </c>
      <c r="JX679">
        <v>491.091</v>
      </c>
      <c r="JY679">
        <v>447.562</v>
      </c>
      <c r="JZ679">
        <v>29.2488</v>
      </c>
      <c r="KA679">
        <v>29.1549</v>
      </c>
      <c r="KB679">
        <v>29.9999</v>
      </c>
      <c r="KC679">
        <v>29.0411</v>
      </c>
      <c r="KD679">
        <v>28.9759</v>
      </c>
      <c r="KE679">
        <v>56.0027</v>
      </c>
      <c r="KF679">
        <v>22.2023</v>
      </c>
      <c r="KG679">
        <v>60.8627</v>
      </c>
      <c r="KH679">
        <v>29.2337</v>
      </c>
      <c r="KI679">
        <v>1456.46</v>
      </c>
      <c r="KJ679">
        <v>22.0146</v>
      </c>
      <c r="KK679">
        <v>100.902</v>
      </c>
      <c r="KL679">
        <v>100.479</v>
      </c>
    </row>
    <row r="680" spans="1:298">
      <c r="A680">
        <v>664</v>
      </c>
      <c r="B680">
        <v>1758659259.5</v>
      </c>
      <c r="C680">
        <v>17633.5</v>
      </c>
      <c r="D680" t="s">
        <v>1777</v>
      </c>
      <c r="E680" t="s">
        <v>1778</v>
      </c>
      <c r="F680">
        <v>5</v>
      </c>
      <c r="G680" t="s">
        <v>1412</v>
      </c>
      <c r="H680" t="s">
        <v>437</v>
      </c>
      <c r="I680" t="s">
        <v>438</v>
      </c>
      <c r="J680">
        <v>1758659252</v>
      </c>
      <c r="K680">
        <f>(L680)/1000</f>
        <v>0</v>
      </c>
      <c r="L680">
        <f>IF(DQ680, AO680, AI680)</f>
        <v>0</v>
      </c>
      <c r="M680">
        <f>IF(DQ680, AJ680, AH680)</f>
        <v>0</v>
      </c>
      <c r="N680">
        <f>DS680 - IF(AV680&gt;1, M680*DM680*100.0/(AX680), 0)</f>
        <v>0</v>
      </c>
      <c r="O680">
        <f>((U680-K680/2)*N680-M680)/(U680+K680/2)</f>
        <v>0</v>
      </c>
      <c r="P680">
        <f>O680*(DZ680+EA680)/1000.0</f>
        <v>0</v>
      </c>
      <c r="Q680">
        <f>(DS680 - IF(AV680&gt;1, M680*DM680*100.0/(AX680), 0))*(DZ680+EA680)/1000.0</f>
        <v>0</v>
      </c>
      <c r="R680">
        <f>2.0/((1/T680-1/S680)+SIGN(T680)*SQRT((1/T680-1/S680)*(1/T680-1/S680) + 4*DN680/((DN680+1)*(DN680+1))*(2*1/T680*1/S680-1/S680*1/S680)))</f>
        <v>0</v>
      </c>
      <c r="S680">
        <f>IF(LEFT(DO680,1)&lt;&gt;"0",IF(LEFT(DO680,1)="1",3.0,DP680),$D$5+$E$5*(EG680*DZ680/($K$5*1000))+$F$5*(EG680*DZ680/($K$5*1000))*MAX(MIN(DM680,$J$5),$I$5)*MAX(MIN(DM680,$J$5),$I$5)+$G$5*MAX(MIN(DM680,$J$5),$I$5)*(EG680*DZ680/($K$5*1000))+$H$5*(EG680*DZ680/($K$5*1000))*(EG680*DZ680/($K$5*1000)))</f>
        <v>0</v>
      </c>
      <c r="T680">
        <f>K680*(1000-(1000*0.61365*exp(17.502*X680/(240.97+X680))/(DZ680+EA680)+DU680)/2)/(1000*0.61365*exp(17.502*X680/(240.97+X680))/(DZ680+EA680)-DU680)</f>
        <v>0</v>
      </c>
      <c r="U680">
        <f>1/((DN680+1)/(R680/1.6)+1/(S680/1.37)) + DN680/((DN680+1)/(R680/1.6) + DN680/(S680/1.37))</f>
        <v>0</v>
      </c>
      <c r="V680">
        <f>(DI680*DL680)</f>
        <v>0</v>
      </c>
      <c r="W680">
        <f>(EB680+(V680+2*0.95*5.67E-8*(((EB680+$B$7)+273)^4-(EB680+273)^4)-44100*K680)/(1.84*29.3*S680+8*0.95*5.67E-8*(EB680+273)^3))</f>
        <v>0</v>
      </c>
      <c r="X680">
        <f>($C$7*EC680+$D$7*ED680+$E$7*W680)</f>
        <v>0</v>
      </c>
      <c r="Y680">
        <f>0.61365*exp(17.502*X680/(240.97+X680))</f>
        <v>0</v>
      </c>
      <c r="Z680">
        <f>(AA680/AB680*100)</f>
        <v>0</v>
      </c>
      <c r="AA680">
        <f>DU680*(DZ680+EA680)/1000</f>
        <v>0</v>
      </c>
      <c r="AB680">
        <f>0.61365*exp(17.502*EB680/(240.97+EB680))</f>
        <v>0</v>
      </c>
      <c r="AC680">
        <f>(Y680-DU680*(DZ680+EA680)/1000)</f>
        <v>0</v>
      </c>
      <c r="AD680">
        <f>(-K680*44100)</f>
        <v>0</v>
      </c>
      <c r="AE680">
        <f>2*29.3*S680*0.92*(EB680-X680)</f>
        <v>0</v>
      </c>
      <c r="AF680">
        <f>2*0.95*5.67E-8*(((EB680+$B$7)+273)^4-(X680+273)^4)</f>
        <v>0</v>
      </c>
      <c r="AG680">
        <f>V680+AF680+AD680+AE680</f>
        <v>0</v>
      </c>
      <c r="AH680">
        <f>DY680*AV680*(DT680-DS680*(1000-AV680*DV680)/(1000-AV680*DU680))/(100*DM680)</f>
        <v>0</v>
      </c>
      <c r="AI680">
        <f>1000*DY680*AV680*(DU680-DV680)/(100*DM680*(1000-AV680*DU680))</f>
        <v>0</v>
      </c>
      <c r="AJ680">
        <f>(AK680 - AL680 - DZ680*1E3/(8.314*(EB680+273.15)) * AN680/DY680 * AM680) * DY680/(100*DM680) * (1000 - DV680)/1000</f>
        <v>0</v>
      </c>
      <c r="AK680">
        <v>1474.63965521923</v>
      </c>
      <c r="AL680">
        <v>1422.962848484848</v>
      </c>
      <c r="AM680">
        <v>3.458144711208714</v>
      </c>
      <c r="AN680">
        <v>64.96119101993769</v>
      </c>
      <c r="AO680">
        <f>(AQ680 - AP680 + DZ680*1E3/(8.314*(EB680+273.15)) * AS680/DY680 * AR680) * DY680/(100*DM680) * 1000/(1000 - AQ680)</f>
        <v>0</v>
      </c>
      <c r="AP680">
        <v>21.91203898008087</v>
      </c>
      <c r="AQ680">
        <v>24.69327515151515</v>
      </c>
      <c r="AR680">
        <v>2.47561340748332E-05</v>
      </c>
      <c r="AS680">
        <v>107.1200567102836</v>
      </c>
      <c r="AT680">
        <v>0</v>
      </c>
      <c r="AU680">
        <v>0</v>
      </c>
      <c r="AV680">
        <f>IF(AT680*$H$13&gt;=AX680,1.0,(AX680/(AX680-AT680*$H$13)))</f>
        <v>0</v>
      </c>
      <c r="AW680">
        <f>(AV680-1)*100</f>
        <v>0</v>
      </c>
      <c r="AX680">
        <f>MAX(0,($B$13+$C$13*EG680)/(1+$D$13*EG680)*DZ680/(EB680+273)*$E$13)</f>
        <v>0</v>
      </c>
      <c r="AY680" t="s">
        <v>439</v>
      </c>
      <c r="AZ680" t="s">
        <v>439</v>
      </c>
      <c r="BA680">
        <v>0</v>
      </c>
      <c r="BB680">
        <v>0</v>
      </c>
      <c r="BC680">
        <f>1-BA680/BB680</f>
        <v>0</v>
      </c>
      <c r="BD680">
        <v>0</v>
      </c>
      <c r="BE680" t="s">
        <v>439</v>
      </c>
      <c r="BF680" t="s">
        <v>439</v>
      </c>
      <c r="BG680">
        <v>0</v>
      </c>
      <c r="BH680">
        <v>0</v>
      </c>
      <c r="BI680">
        <f>1-BG680/BH680</f>
        <v>0</v>
      </c>
      <c r="BJ680">
        <v>0.5</v>
      </c>
      <c r="BK680">
        <f>DJ680</f>
        <v>0</v>
      </c>
      <c r="BL680">
        <f>M680</f>
        <v>0</v>
      </c>
      <c r="BM680">
        <f>BI680*BJ680*BK680</f>
        <v>0</v>
      </c>
      <c r="BN680">
        <f>(BL680-BD680)/BK680</f>
        <v>0</v>
      </c>
      <c r="BO680">
        <f>(BB680-BH680)/BH680</f>
        <v>0</v>
      </c>
      <c r="BP680">
        <f>BA680/(BC680+BA680/BH680)</f>
        <v>0</v>
      </c>
      <c r="BQ680" t="s">
        <v>439</v>
      </c>
      <c r="BR680">
        <v>0</v>
      </c>
      <c r="BS680">
        <f>IF(BR680&lt;&gt;0, BR680, BP680)</f>
        <v>0</v>
      </c>
      <c r="BT680">
        <f>1-BS680/BH680</f>
        <v>0</v>
      </c>
      <c r="BU680">
        <f>(BH680-BG680)/(BH680-BS680)</f>
        <v>0</v>
      </c>
      <c r="BV680">
        <f>(BB680-BH680)/(BB680-BS680)</f>
        <v>0</v>
      </c>
      <c r="BW680">
        <f>(BH680-BG680)/(BH680-BA680)</f>
        <v>0</v>
      </c>
      <c r="BX680">
        <f>(BB680-BH680)/(BB680-BA680)</f>
        <v>0</v>
      </c>
      <c r="BY680">
        <f>(BU680*BS680/BG680)</f>
        <v>0</v>
      </c>
      <c r="BZ680">
        <f>(1-BY680)</f>
        <v>0</v>
      </c>
      <c r="DI680">
        <f>$B$11*EH680+$C$11*EI680+$F$11*ET680*(1-EW680)</f>
        <v>0</v>
      </c>
      <c r="DJ680">
        <f>DI680*DK680</f>
        <v>0</v>
      </c>
      <c r="DK680">
        <f>($B$11*$D$9+$C$11*$D$9+$F$11*((FG680+EY680)/MAX(FG680+EY680+FH680, 0.1)*$I$9+FH680/MAX(FG680+EY680+FH680, 0.1)*$J$9))/($B$11+$C$11+$F$11)</f>
        <v>0</v>
      </c>
      <c r="DL680">
        <f>($B$11*$K$9+$C$11*$K$9+$F$11*((FG680+EY680)/MAX(FG680+EY680+FH680, 0.1)*$P$9+FH680/MAX(FG680+EY680+FH680, 0.1)*$Q$9))/($B$11+$C$11+$F$11)</f>
        <v>0</v>
      </c>
      <c r="DM680">
        <v>5.36</v>
      </c>
      <c r="DN680">
        <v>0.5</v>
      </c>
      <c r="DO680" t="s">
        <v>440</v>
      </c>
      <c r="DP680">
        <v>2</v>
      </c>
      <c r="DQ680" t="b">
        <v>1</v>
      </c>
      <c r="DR680">
        <v>1758659252</v>
      </c>
      <c r="DS680">
        <v>1364.397777777778</v>
      </c>
      <c r="DT680">
        <v>1427.459629629629</v>
      </c>
      <c r="DU680">
        <v>24.68957777777778</v>
      </c>
      <c r="DV680">
        <v>21.85290740740741</v>
      </c>
      <c r="DW680">
        <v>1364.738148148148</v>
      </c>
      <c r="DX680">
        <v>24.53002962962963</v>
      </c>
      <c r="DY680">
        <v>499.9826296296297</v>
      </c>
      <c r="DZ680">
        <v>90.36055925925926</v>
      </c>
      <c r="EA680">
        <v>0.0308303037037037</v>
      </c>
      <c r="EB680">
        <v>30.91229629629629</v>
      </c>
      <c r="EC680">
        <v>30.02540370370371</v>
      </c>
      <c r="ED680">
        <v>999.9000000000001</v>
      </c>
      <c r="EE680">
        <v>0</v>
      </c>
      <c r="EF680">
        <v>0</v>
      </c>
      <c r="EG680">
        <v>10000.55740740741</v>
      </c>
      <c r="EH680">
        <v>0</v>
      </c>
      <c r="EI680">
        <v>11.65106296296296</v>
      </c>
      <c r="EJ680">
        <v>-63.06230370370369</v>
      </c>
      <c r="EK680">
        <v>1398.937777777778</v>
      </c>
      <c r="EL680">
        <v>1459.351851851852</v>
      </c>
      <c r="EM680">
        <v>2.836682962962963</v>
      </c>
      <c r="EN680">
        <v>1427.459629629629</v>
      </c>
      <c r="EO680">
        <v>21.85290740740741</v>
      </c>
      <c r="EP680">
        <v>2.230964814814815</v>
      </c>
      <c r="EQ680">
        <v>1.97464037037037</v>
      </c>
      <c r="ER680">
        <v>19.18642222222222</v>
      </c>
      <c r="ES680">
        <v>17.24241481481481</v>
      </c>
      <c r="ET680">
        <v>2000.003703703703</v>
      </c>
      <c r="EU680">
        <v>0.9800018888888887</v>
      </c>
      <c r="EV680">
        <v>0.01999832222222222</v>
      </c>
      <c r="EW680">
        <v>0</v>
      </c>
      <c r="EX680">
        <v>871.3734074074075</v>
      </c>
      <c r="EY680">
        <v>5.00097</v>
      </c>
      <c r="EZ680">
        <v>17502.17407407407</v>
      </c>
      <c r="FA680">
        <v>16707.60740740741</v>
      </c>
      <c r="FB680">
        <v>41.375</v>
      </c>
      <c r="FC680">
        <v>41.73133333333333</v>
      </c>
      <c r="FD680">
        <v>41.31199999999999</v>
      </c>
      <c r="FE680">
        <v>41.31199999999999</v>
      </c>
      <c r="FF680">
        <v>41.95099999999999</v>
      </c>
      <c r="FG680">
        <v>1955.103703703704</v>
      </c>
      <c r="FH680">
        <v>39.9</v>
      </c>
      <c r="FI680">
        <v>0</v>
      </c>
      <c r="FJ680">
        <v>1758659260.8</v>
      </c>
      <c r="FK680">
        <v>0</v>
      </c>
      <c r="FL680">
        <v>871.3694615384616</v>
      </c>
      <c r="FM680">
        <v>-8.975452996499831</v>
      </c>
      <c r="FN680">
        <v>-190.4307693685309</v>
      </c>
      <c r="FO680">
        <v>17502.37307692308</v>
      </c>
      <c r="FP680">
        <v>15</v>
      </c>
      <c r="FQ680">
        <v>0</v>
      </c>
      <c r="FR680" t="s">
        <v>441</v>
      </c>
      <c r="FS680">
        <v>1747247426.5</v>
      </c>
      <c r="FT680">
        <v>1747247420.5</v>
      </c>
      <c r="FU680">
        <v>0</v>
      </c>
      <c r="FV680">
        <v>1.027</v>
      </c>
      <c r="FW680">
        <v>0.031</v>
      </c>
      <c r="FX680">
        <v>0.02</v>
      </c>
      <c r="FY680">
        <v>0.05</v>
      </c>
      <c r="FZ680">
        <v>420</v>
      </c>
      <c r="GA680">
        <v>16</v>
      </c>
      <c r="GB680">
        <v>0.01</v>
      </c>
      <c r="GC680">
        <v>0.1</v>
      </c>
      <c r="GD680">
        <v>-63.01206585365854</v>
      </c>
      <c r="GE680">
        <v>-0.968111498257911</v>
      </c>
      <c r="GF680">
        <v>0.1382164449813969</v>
      </c>
      <c r="GG680">
        <v>0</v>
      </c>
      <c r="GH680">
        <v>871.8125882352941</v>
      </c>
      <c r="GI680">
        <v>-8.718258215114549</v>
      </c>
      <c r="GJ680">
        <v>0.8928541188282928</v>
      </c>
      <c r="GK680">
        <v>-1</v>
      </c>
      <c r="GL680">
        <v>2.86565487804878</v>
      </c>
      <c r="GM680">
        <v>-0.5854977700348456</v>
      </c>
      <c r="GN680">
        <v>0.05797490353264313</v>
      </c>
      <c r="GO680">
        <v>0</v>
      </c>
      <c r="GP680">
        <v>0</v>
      </c>
      <c r="GQ680">
        <v>2</v>
      </c>
      <c r="GR680" t="s">
        <v>482</v>
      </c>
      <c r="GS680">
        <v>3.13588</v>
      </c>
      <c r="GT680">
        <v>2.69125</v>
      </c>
      <c r="GU680">
        <v>0.211064</v>
      </c>
      <c r="GV680">
        <v>0.214814</v>
      </c>
      <c r="GW680">
        <v>0.108174</v>
      </c>
      <c r="GX680">
        <v>0.0984047</v>
      </c>
      <c r="GY680">
        <v>25051.3</v>
      </c>
      <c r="GZ680">
        <v>24983.7</v>
      </c>
      <c r="HA680">
        <v>29523.4</v>
      </c>
      <c r="HB680">
        <v>29409.5</v>
      </c>
      <c r="HC680">
        <v>34786.7</v>
      </c>
      <c r="HD680">
        <v>35126.6</v>
      </c>
      <c r="HE680">
        <v>41543.4</v>
      </c>
      <c r="HF680">
        <v>41787.2</v>
      </c>
      <c r="HG680">
        <v>1.91938</v>
      </c>
      <c r="HH680">
        <v>1.86703</v>
      </c>
      <c r="HI680">
        <v>0.087589</v>
      </c>
      <c r="HJ680">
        <v>0</v>
      </c>
      <c r="HK680">
        <v>28.5922</v>
      </c>
      <c r="HL680">
        <v>999.9</v>
      </c>
      <c r="HM680">
        <v>50.7</v>
      </c>
      <c r="HN680">
        <v>31.7</v>
      </c>
      <c r="HO680">
        <v>26.3397</v>
      </c>
      <c r="HP680">
        <v>62.0156</v>
      </c>
      <c r="HQ680">
        <v>25.6971</v>
      </c>
      <c r="HR680">
        <v>1</v>
      </c>
      <c r="HS680">
        <v>0.11641</v>
      </c>
      <c r="HT680">
        <v>-0.464341</v>
      </c>
      <c r="HU680">
        <v>20.338</v>
      </c>
      <c r="HV680">
        <v>5.21624</v>
      </c>
      <c r="HW680">
        <v>12.0135</v>
      </c>
      <c r="HX680">
        <v>4.9889</v>
      </c>
      <c r="HY680">
        <v>3.2877</v>
      </c>
      <c r="HZ680">
        <v>9999</v>
      </c>
      <c r="IA680">
        <v>9999</v>
      </c>
      <c r="IB680">
        <v>9999</v>
      </c>
      <c r="IC680">
        <v>999.9</v>
      </c>
      <c r="ID680">
        <v>1.86761</v>
      </c>
      <c r="IE680">
        <v>1.86673</v>
      </c>
      <c r="IF680">
        <v>1.86603</v>
      </c>
      <c r="IG680">
        <v>1.866</v>
      </c>
      <c r="IH680">
        <v>1.86784</v>
      </c>
      <c r="II680">
        <v>1.87027</v>
      </c>
      <c r="IJ680">
        <v>1.86898</v>
      </c>
      <c r="IK680">
        <v>1.87042</v>
      </c>
      <c r="IL680">
        <v>0</v>
      </c>
      <c r="IM680">
        <v>0</v>
      </c>
      <c r="IN680">
        <v>0</v>
      </c>
      <c r="IO680">
        <v>0</v>
      </c>
      <c r="IP680" t="s">
        <v>443</v>
      </c>
      <c r="IQ680" t="s">
        <v>444</v>
      </c>
      <c r="IR680" t="s">
        <v>445</v>
      </c>
      <c r="IS680" t="s">
        <v>445</v>
      </c>
      <c r="IT680" t="s">
        <v>445</v>
      </c>
      <c r="IU680" t="s">
        <v>445</v>
      </c>
      <c r="IV680">
        <v>0</v>
      </c>
      <c r="IW680">
        <v>100</v>
      </c>
      <c r="IX680">
        <v>100</v>
      </c>
      <c r="IY680">
        <v>-0.36</v>
      </c>
      <c r="IZ680">
        <v>0.1596</v>
      </c>
      <c r="JA680">
        <v>0.1520806729546384</v>
      </c>
      <c r="JB680">
        <v>0.0003178419753343253</v>
      </c>
      <c r="JC680">
        <v>-6.012475575984678E-07</v>
      </c>
      <c r="JD680">
        <v>7.594320938325871E-11</v>
      </c>
      <c r="JE680">
        <v>-0.06537213769188976</v>
      </c>
      <c r="JF680">
        <v>-0.002779077146552394</v>
      </c>
      <c r="JG680">
        <v>0.0007843295920201409</v>
      </c>
      <c r="JH680">
        <v>-1.211717912536145E-05</v>
      </c>
      <c r="JI680">
        <v>4</v>
      </c>
      <c r="JJ680">
        <v>2338</v>
      </c>
      <c r="JK680">
        <v>1</v>
      </c>
      <c r="JL680">
        <v>27</v>
      </c>
      <c r="JM680">
        <v>190197.2</v>
      </c>
      <c r="JN680">
        <v>190197.3</v>
      </c>
      <c r="JO680">
        <v>2.82104</v>
      </c>
      <c r="JP680">
        <v>2.24487</v>
      </c>
      <c r="JQ680">
        <v>1.39648</v>
      </c>
      <c r="JR680">
        <v>2.34619</v>
      </c>
      <c r="JS680">
        <v>1.49536</v>
      </c>
      <c r="JT680">
        <v>2.56714</v>
      </c>
      <c r="JU680">
        <v>36.9317</v>
      </c>
      <c r="JV680">
        <v>24.0612</v>
      </c>
      <c r="JW680">
        <v>18</v>
      </c>
      <c r="JX680">
        <v>490.939</v>
      </c>
      <c r="JY680">
        <v>447.849</v>
      </c>
      <c r="JZ680">
        <v>29.2254</v>
      </c>
      <c r="KA680">
        <v>29.1518</v>
      </c>
      <c r="KB680">
        <v>29.9999</v>
      </c>
      <c r="KC680">
        <v>29.038</v>
      </c>
      <c r="KD680">
        <v>28.9728</v>
      </c>
      <c r="KE680">
        <v>56.4795</v>
      </c>
      <c r="KF680">
        <v>21.9258</v>
      </c>
      <c r="KG680">
        <v>60.8627</v>
      </c>
      <c r="KH680">
        <v>29.2093</v>
      </c>
      <c r="KI680">
        <v>1469.82</v>
      </c>
      <c r="KJ680">
        <v>22.0481</v>
      </c>
      <c r="KK680">
        <v>100.9</v>
      </c>
      <c r="KL680">
        <v>100.479</v>
      </c>
    </row>
    <row r="681" spans="1:298">
      <c r="A681">
        <v>665</v>
      </c>
      <c r="B681">
        <v>1758659264.5</v>
      </c>
      <c r="C681">
        <v>17638.5</v>
      </c>
      <c r="D681" t="s">
        <v>1779</v>
      </c>
      <c r="E681" t="s">
        <v>1780</v>
      </c>
      <c r="F681">
        <v>5</v>
      </c>
      <c r="G681" t="s">
        <v>1412</v>
      </c>
      <c r="H681" t="s">
        <v>437</v>
      </c>
      <c r="I681" t="s">
        <v>438</v>
      </c>
      <c r="J681">
        <v>1758659256.714286</v>
      </c>
      <c r="K681">
        <f>(L681)/1000</f>
        <v>0</v>
      </c>
      <c r="L681">
        <f>IF(DQ681, AO681, AI681)</f>
        <v>0</v>
      </c>
      <c r="M681">
        <f>IF(DQ681, AJ681, AH681)</f>
        <v>0</v>
      </c>
      <c r="N681">
        <f>DS681 - IF(AV681&gt;1, M681*DM681*100.0/(AX681), 0)</f>
        <v>0</v>
      </c>
      <c r="O681">
        <f>((U681-K681/2)*N681-M681)/(U681+K681/2)</f>
        <v>0</v>
      </c>
      <c r="P681">
        <f>O681*(DZ681+EA681)/1000.0</f>
        <v>0</v>
      </c>
      <c r="Q681">
        <f>(DS681 - IF(AV681&gt;1, M681*DM681*100.0/(AX681), 0))*(DZ681+EA681)/1000.0</f>
        <v>0</v>
      </c>
      <c r="R681">
        <f>2.0/((1/T681-1/S681)+SIGN(T681)*SQRT((1/T681-1/S681)*(1/T681-1/S681) + 4*DN681/((DN681+1)*(DN681+1))*(2*1/T681*1/S681-1/S681*1/S681)))</f>
        <v>0</v>
      </c>
      <c r="S681">
        <f>IF(LEFT(DO681,1)&lt;&gt;"0",IF(LEFT(DO681,1)="1",3.0,DP681),$D$5+$E$5*(EG681*DZ681/($K$5*1000))+$F$5*(EG681*DZ681/($K$5*1000))*MAX(MIN(DM681,$J$5),$I$5)*MAX(MIN(DM681,$J$5),$I$5)+$G$5*MAX(MIN(DM681,$J$5),$I$5)*(EG681*DZ681/($K$5*1000))+$H$5*(EG681*DZ681/($K$5*1000))*(EG681*DZ681/($K$5*1000)))</f>
        <v>0</v>
      </c>
      <c r="T681">
        <f>K681*(1000-(1000*0.61365*exp(17.502*X681/(240.97+X681))/(DZ681+EA681)+DU681)/2)/(1000*0.61365*exp(17.502*X681/(240.97+X681))/(DZ681+EA681)-DU681)</f>
        <v>0</v>
      </c>
      <c r="U681">
        <f>1/((DN681+1)/(R681/1.6)+1/(S681/1.37)) + DN681/((DN681+1)/(R681/1.6) + DN681/(S681/1.37))</f>
        <v>0</v>
      </c>
      <c r="V681">
        <f>(DI681*DL681)</f>
        <v>0</v>
      </c>
      <c r="W681">
        <f>(EB681+(V681+2*0.95*5.67E-8*(((EB681+$B$7)+273)^4-(EB681+273)^4)-44100*K681)/(1.84*29.3*S681+8*0.95*5.67E-8*(EB681+273)^3))</f>
        <v>0</v>
      </c>
      <c r="X681">
        <f>($C$7*EC681+$D$7*ED681+$E$7*W681)</f>
        <v>0</v>
      </c>
      <c r="Y681">
        <f>0.61365*exp(17.502*X681/(240.97+X681))</f>
        <v>0</v>
      </c>
      <c r="Z681">
        <f>(AA681/AB681*100)</f>
        <v>0</v>
      </c>
      <c r="AA681">
        <f>DU681*(DZ681+EA681)/1000</f>
        <v>0</v>
      </c>
      <c r="AB681">
        <f>0.61365*exp(17.502*EB681/(240.97+EB681))</f>
        <v>0</v>
      </c>
      <c r="AC681">
        <f>(Y681-DU681*(DZ681+EA681)/1000)</f>
        <v>0</v>
      </c>
      <c r="AD681">
        <f>(-K681*44100)</f>
        <v>0</v>
      </c>
      <c r="AE681">
        <f>2*29.3*S681*0.92*(EB681-X681)</f>
        <v>0</v>
      </c>
      <c r="AF681">
        <f>2*0.95*5.67E-8*(((EB681+$B$7)+273)^4-(X681+273)^4)</f>
        <v>0</v>
      </c>
      <c r="AG681">
        <f>V681+AF681+AD681+AE681</f>
        <v>0</v>
      </c>
      <c r="AH681">
        <f>DY681*AV681*(DT681-DS681*(1000-AV681*DV681)/(1000-AV681*DU681))/(100*DM681)</f>
        <v>0</v>
      </c>
      <c r="AI681">
        <f>1000*DY681*AV681*(DU681-DV681)/(100*DM681*(1000-AV681*DU681))</f>
        <v>0</v>
      </c>
      <c r="AJ681">
        <f>(AK681 - AL681 - DZ681*1E3/(8.314*(EB681+273.15)) * AN681/DY681 * AM681) * DY681/(100*DM681) * (1000 - DV681)/1000</f>
        <v>0</v>
      </c>
      <c r="AK681">
        <v>1491.82204950447</v>
      </c>
      <c r="AL681">
        <v>1440.117333333333</v>
      </c>
      <c r="AM681">
        <v>3.410502798332641</v>
      </c>
      <c r="AN681">
        <v>64.96119101993769</v>
      </c>
      <c r="AO681">
        <f>(AQ681 - AP681 + DZ681*1E3/(8.314*(EB681+273.15)) * AS681/DY681 * AR681) * DY681/(100*DM681) * 1000/(1000 - AQ681)</f>
        <v>0</v>
      </c>
      <c r="AP681">
        <v>21.96054275202543</v>
      </c>
      <c r="AQ681">
        <v>24.70645272727272</v>
      </c>
      <c r="AR681">
        <v>3.577712366658846E-05</v>
      </c>
      <c r="AS681">
        <v>107.1200567102836</v>
      </c>
      <c r="AT681">
        <v>0</v>
      </c>
      <c r="AU681">
        <v>0</v>
      </c>
      <c r="AV681">
        <f>IF(AT681*$H$13&gt;=AX681,1.0,(AX681/(AX681-AT681*$H$13)))</f>
        <v>0</v>
      </c>
      <c r="AW681">
        <f>(AV681-1)*100</f>
        <v>0</v>
      </c>
      <c r="AX681">
        <f>MAX(0,($B$13+$C$13*EG681)/(1+$D$13*EG681)*DZ681/(EB681+273)*$E$13)</f>
        <v>0</v>
      </c>
      <c r="AY681" t="s">
        <v>439</v>
      </c>
      <c r="AZ681" t="s">
        <v>439</v>
      </c>
      <c r="BA681">
        <v>0</v>
      </c>
      <c r="BB681">
        <v>0</v>
      </c>
      <c r="BC681">
        <f>1-BA681/BB681</f>
        <v>0</v>
      </c>
      <c r="BD681">
        <v>0</v>
      </c>
      <c r="BE681" t="s">
        <v>439</v>
      </c>
      <c r="BF681" t="s">
        <v>439</v>
      </c>
      <c r="BG681">
        <v>0</v>
      </c>
      <c r="BH681">
        <v>0</v>
      </c>
      <c r="BI681">
        <f>1-BG681/BH681</f>
        <v>0</v>
      </c>
      <c r="BJ681">
        <v>0.5</v>
      </c>
      <c r="BK681">
        <f>DJ681</f>
        <v>0</v>
      </c>
      <c r="BL681">
        <f>M681</f>
        <v>0</v>
      </c>
      <c r="BM681">
        <f>BI681*BJ681*BK681</f>
        <v>0</v>
      </c>
      <c r="BN681">
        <f>(BL681-BD681)/BK681</f>
        <v>0</v>
      </c>
      <c r="BO681">
        <f>(BB681-BH681)/BH681</f>
        <v>0</v>
      </c>
      <c r="BP681">
        <f>BA681/(BC681+BA681/BH681)</f>
        <v>0</v>
      </c>
      <c r="BQ681" t="s">
        <v>439</v>
      </c>
      <c r="BR681">
        <v>0</v>
      </c>
      <c r="BS681">
        <f>IF(BR681&lt;&gt;0, BR681, BP681)</f>
        <v>0</v>
      </c>
      <c r="BT681">
        <f>1-BS681/BH681</f>
        <v>0</v>
      </c>
      <c r="BU681">
        <f>(BH681-BG681)/(BH681-BS681)</f>
        <v>0</v>
      </c>
      <c r="BV681">
        <f>(BB681-BH681)/(BB681-BS681)</f>
        <v>0</v>
      </c>
      <c r="BW681">
        <f>(BH681-BG681)/(BH681-BA681)</f>
        <v>0</v>
      </c>
      <c r="BX681">
        <f>(BB681-BH681)/(BB681-BA681)</f>
        <v>0</v>
      </c>
      <c r="BY681">
        <f>(BU681*BS681/BG681)</f>
        <v>0</v>
      </c>
      <c r="BZ681">
        <f>(1-BY681)</f>
        <v>0</v>
      </c>
      <c r="DI681">
        <f>$B$11*EH681+$C$11*EI681+$F$11*ET681*(1-EW681)</f>
        <v>0</v>
      </c>
      <c r="DJ681">
        <f>DI681*DK681</f>
        <v>0</v>
      </c>
      <c r="DK681">
        <f>($B$11*$D$9+$C$11*$D$9+$F$11*((FG681+EY681)/MAX(FG681+EY681+FH681, 0.1)*$I$9+FH681/MAX(FG681+EY681+FH681, 0.1)*$J$9))/($B$11+$C$11+$F$11)</f>
        <v>0</v>
      </c>
      <c r="DL681">
        <f>($B$11*$K$9+$C$11*$K$9+$F$11*((FG681+EY681)/MAX(FG681+EY681+FH681, 0.1)*$P$9+FH681/MAX(FG681+EY681+FH681, 0.1)*$Q$9))/($B$11+$C$11+$F$11)</f>
        <v>0</v>
      </c>
      <c r="DM681">
        <v>5.36</v>
      </c>
      <c r="DN681">
        <v>0.5</v>
      </c>
      <c r="DO681" t="s">
        <v>440</v>
      </c>
      <c r="DP681">
        <v>2</v>
      </c>
      <c r="DQ681" t="b">
        <v>1</v>
      </c>
      <c r="DR681">
        <v>1758659256.714286</v>
      </c>
      <c r="DS681">
        <v>1380.166785714286</v>
      </c>
      <c r="DT681">
        <v>1443.278214285714</v>
      </c>
      <c r="DU681">
        <v>24.69270357142857</v>
      </c>
      <c r="DV681">
        <v>21.90096428571428</v>
      </c>
      <c r="DW681">
        <v>1380.521785714286</v>
      </c>
      <c r="DX681">
        <v>24.53310714285714</v>
      </c>
      <c r="DY681">
        <v>500.0114285714286</v>
      </c>
      <c r="DZ681">
        <v>90.36110357142857</v>
      </c>
      <c r="EA681">
        <v>0.03087444642857142</v>
      </c>
      <c r="EB681">
        <v>30.90477142857143</v>
      </c>
      <c r="EC681">
        <v>30.02262857142857</v>
      </c>
      <c r="ED681">
        <v>999.9000000000002</v>
      </c>
      <c r="EE681">
        <v>0</v>
      </c>
      <c r="EF681">
        <v>0</v>
      </c>
      <c r="EG681">
        <v>10002.98464285714</v>
      </c>
      <c r="EH681">
        <v>0</v>
      </c>
      <c r="EI681">
        <v>11.677275</v>
      </c>
      <c r="EJ681">
        <v>-63.11211428571428</v>
      </c>
      <c r="EK681">
        <v>1415.110357142858</v>
      </c>
      <c r="EL681">
        <v>1475.596428571429</v>
      </c>
      <c r="EM681">
        <v>2.791739285714286</v>
      </c>
      <c r="EN681">
        <v>1443.278214285714</v>
      </c>
      <c r="EO681">
        <v>21.90096428571428</v>
      </c>
      <c r="EP681">
        <v>2.23126</v>
      </c>
      <c r="EQ681">
        <v>1.978995714285714</v>
      </c>
      <c r="ER681">
        <v>19.18854285714286</v>
      </c>
      <c r="ES681">
        <v>17.27724285714286</v>
      </c>
      <c r="ET681">
        <v>2000.024642857143</v>
      </c>
      <c r="EU681">
        <v>0.9800021428571429</v>
      </c>
      <c r="EV681">
        <v>0.01999806785714286</v>
      </c>
      <c r="EW681">
        <v>0</v>
      </c>
      <c r="EX681">
        <v>870.6580714285714</v>
      </c>
      <c r="EY681">
        <v>5.00097</v>
      </c>
      <c r="EZ681">
        <v>17487.58928571428</v>
      </c>
      <c r="FA681">
        <v>16707.79285714286</v>
      </c>
      <c r="FB681">
        <v>41.375</v>
      </c>
      <c r="FC681">
        <v>41.71849999999999</v>
      </c>
      <c r="FD681">
        <v>41.30757142857142</v>
      </c>
      <c r="FE681">
        <v>41.31199999999999</v>
      </c>
      <c r="FF681">
        <v>41.94149999999998</v>
      </c>
      <c r="FG681">
        <v>1955.124642857143</v>
      </c>
      <c r="FH681">
        <v>39.9</v>
      </c>
      <c r="FI681">
        <v>0</v>
      </c>
      <c r="FJ681">
        <v>1758659265.6</v>
      </c>
      <c r="FK681">
        <v>0</v>
      </c>
      <c r="FL681">
        <v>870.6191153846155</v>
      </c>
      <c r="FM681">
        <v>-9.095555563278158</v>
      </c>
      <c r="FN681">
        <v>-183.9726495525706</v>
      </c>
      <c r="FO681">
        <v>17487.5</v>
      </c>
      <c r="FP681">
        <v>15</v>
      </c>
      <c r="FQ681">
        <v>0</v>
      </c>
      <c r="FR681" t="s">
        <v>441</v>
      </c>
      <c r="FS681">
        <v>1747247426.5</v>
      </c>
      <c r="FT681">
        <v>1747247420.5</v>
      </c>
      <c r="FU681">
        <v>0</v>
      </c>
      <c r="FV681">
        <v>1.027</v>
      </c>
      <c r="FW681">
        <v>0.031</v>
      </c>
      <c r="FX681">
        <v>0.02</v>
      </c>
      <c r="FY681">
        <v>0.05</v>
      </c>
      <c r="FZ681">
        <v>420</v>
      </c>
      <c r="GA681">
        <v>16</v>
      </c>
      <c r="GB681">
        <v>0.01</v>
      </c>
      <c r="GC681">
        <v>0.1</v>
      </c>
      <c r="GD681">
        <v>-63.04881707317073</v>
      </c>
      <c r="GE681">
        <v>-0.9498668989546913</v>
      </c>
      <c r="GF681">
        <v>0.1352728514619731</v>
      </c>
      <c r="GG681">
        <v>0</v>
      </c>
      <c r="GH681">
        <v>870.9915882352941</v>
      </c>
      <c r="GI681">
        <v>-9.175889997421358</v>
      </c>
      <c r="GJ681">
        <v>0.9321185899572828</v>
      </c>
      <c r="GK681">
        <v>-1</v>
      </c>
      <c r="GL681">
        <v>2.817838048780488</v>
      </c>
      <c r="GM681">
        <v>-0.5930178397212457</v>
      </c>
      <c r="GN681">
        <v>0.05872056747829699</v>
      </c>
      <c r="GO681">
        <v>0</v>
      </c>
      <c r="GP681">
        <v>0</v>
      </c>
      <c r="GQ681">
        <v>2</v>
      </c>
      <c r="GR681" t="s">
        <v>482</v>
      </c>
      <c r="GS681">
        <v>3.13599</v>
      </c>
      <c r="GT681">
        <v>2.69112</v>
      </c>
      <c r="GU681">
        <v>0.212612</v>
      </c>
      <c r="GV681">
        <v>0.216317</v>
      </c>
      <c r="GW681">
        <v>0.108219</v>
      </c>
      <c r="GX681">
        <v>0.0985636</v>
      </c>
      <c r="GY681">
        <v>25002.1</v>
      </c>
      <c r="GZ681">
        <v>24935.7</v>
      </c>
      <c r="HA681">
        <v>29523.4</v>
      </c>
      <c r="HB681">
        <v>29409.3</v>
      </c>
      <c r="HC681">
        <v>34785</v>
      </c>
      <c r="HD681">
        <v>35120.1</v>
      </c>
      <c r="HE681">
        <v>41543.5</v>
      </c>
      <c r="HF681">
        <v>41786.8</v>
      </c>
      <c r="HG681">
        <v>1.9195</v>
      </c>
      <c r="HH681">
        <v>1.86733</v>
      </c>
      <c r="HI681">
        <v>0.0873208</v>
      </c>
      <c r="HJ681">
        <v>0</v>
      </c>
      <c r="HK681">
        <v>28.5922</v>
      </c>
      <c r="HL681">
        <v>999.9</v>
      </c>
      <c r="HM681">
        <v>50.7</v>
      </c>
      <c r="HN681">
        <v>31.7</v>
      </c>
      <c r="HO681">
        <v>26.3392</v>
      </c>
      <c r="HP681">
        <v>61.9056</v>
      </c>
      <c r="HQ681">
        <v>25.5649</v>
      </c>
      <c r="HR681">
        <v>1</v>
      </c>
      <c r="HS681">
        <v>0.115856</v>
      </c>
      <c r="HT681">
        <v>-0.474235</v>
      </c>
      <c r="HU681">
        <v>20.3383</v>
      </c>
      <c r="HV681">
        <v>5.21669</v>
      </c>
      <c r="HW681">
        <v>12.0131</v>
      </c>
      <c r="HX681">
        <v>4.9885</v>
      </c>
      <c r="HY681">
        <v>3.28775</v>
      </c>
      <c r="HZ681">
        <v>9999</v>
      </c>
      <c r="IA681">
        <v>9999</v>
      </c>
      <c r="IB681">
        <v>9999</v>
      </c>
      <c r="IC681">
        <v>999.9</v>
      </c>
      <c r="ID681">
        <v>1.86763</v>
      </c>
      <c r="IE681">
        <v>1.86674</v>
      </c>
      <c r="IF681">
        <v>1.86602</v>
      </c>
      <c r="IG681">
        <v>1.866</v>
      </c>
      <c r="IH681">
        <v>1.86786</v>
      </c>
      <c r="II681">
        <v>1.87027</v>
      </c>
      <c r="IJ681">
        <v>1.86898</v>
      </c>
      <c r="IK681">
        <v>1.87042</v>
      </c>
      <c r="IL681">
        <v>0</v>
      </c>
      <c r="IM681">
        <v>0</v>
      </c>
      <c r="IN681">
        <v>0</v>
      </c>
      <c r="IO681">
        <v>0</v>
      </c>
      <c r="IP681" t="s">
        <v>443</v>
      </c>
      <c r="IQ681" t="s">
        <v>444</v>
      </c>
      <c r="IR681" t="s">
        <v>445</v>
      </c>
      <c r="IS681" t="s">
        <v>445</v>
      </c>
      <c r="IT681" t="s">
        <v>445</v>
      </c>
      <c r="IU681" t="s">
        <v>445</v>
      </c>
      <c r="IV681">
        <v>0</v>
      </c>
      <c r="IW681">
        <v>100</v>
      </c>
      <c r="IX681">
        <v>100</v>
      </c>
      <c r="IY681">
        <v>-0.38</v>
      </c>
      <c r="IZ681">
        <v>0.1598</v>
      </c>
      <c r="JA681">
        <v>0.1520806729546384</v>
      </c>
      <c r="JB681">
        <v>0.0003178419753343253</v>
      </c>
      <c r="JC681">
        <v>-6.012475575984678E-07</v>
      </c>
      <c r="JD681">
        <v>7.594320938325871E-11</v>
      </c>
      <c r="JE681">
        <v>-0.06537213769188976</v>
      </c>
      <c r="JF681">
        <v>-0.002779077146552394</v>
      </c>
      <c r="JG681">
        <v>0.0007843295920201409</v>
      </c>
      <c r="JH681">
        <v>-1.211717912536145E-05</v>
      </c>
      <c r="JI681">
        <v>4</v>
      </c>
      <c r="JJ681">
        <v>2338</v>
      </c>
      <c r="JK681">
        <v>1</v>
      </c>
      <c r="JL681">
        <v>27</v>
      </c>
      <c r="JM681">
        <v>190197.3</v>
      </c>
      <c r="JN681">
        <v>190197.4</v>
      </c>
      <c r="JO681">
        <v>2.84424</v>
      </c>
      <c r="JP681">
        <v>2.22656</v>
      </c>
      <c r="JQ681">
        <v>1.39771</v>
      </c>
      <c r="JR681">
        <v>2.34741</v>
      </c>
      <c r="JS681">
        <v>1.49536</v>
      </c>
      <c r="JT681">
        <v>2.69409</v>
      </c>
      <c r="JU681">
        <v>36.9317</v>
      </c>
      <c r="JV681">
        <v>24.0612</v>
      </c>
      <c r="JW681">
        <v>18</v>
      </c>
      <c r="JX681">
        <v>490.993</v>
      </c>
      <c r="JY681">
        <v>448.013</v>
      </c>
      <c r="JZ681">
        <v>29.2026</v>
      </c>
      <c r="KA681">
        <v>29.1487</v>
      </c>
      <c r="KB681">
        <v>29.9999</v>
      </c>
      <c r="KC681">
        <v>29.0349</v>
      </c>
      <c r="KD681">
        <v>28.9697</v>
      </c>
      <c r="KE681">
        <v>57.0222</v>
      </c>
      <c r="KF681">
        <v>21.9258</v>
      </c>
      <c r="KG681">
        <v>60.8627</v>
      </c>
      <c r="KH681">
        <v>29.1905</v>
      </c>
      <c r="KI681">
        <v>1489.85</v>
      </c>
      <c r="KJ681">
        <v>22.0826</v>
      </c>
      <c r="KK681">
        <v>100.9</v>
      </c>
      <c r="KL681">
        <v>100.479</v>
      </c>
    </row>
    <row r="682" spans="1:298">
      <c r="A682">
        <v>666</v>
      </c>
      <c r="B682">
        <v>1758659269.5</v>
      </c>
      <c r="C682">
        <v>17643.5</v>
      </c>
      <c r="D682" t="s">
        <v>1781</v>
      </c>
      <c r="E682" t="s">
        <v>1782</v>
      </c>
      <c r="F682">
        <v>5</v>
      </c>
      <c r="G682" t="s">
        <v>1412</v>
      </c>
      <c r="H682" t="s">
        <v>437</v>
      </c>
      <c r="I682" t="s">
        <v>438</v>
      </c>
      <c r="J682">
        <v>1758659262</v>
      </c>
      <c r="K682">
        <f>(L682)/1000</f>
        <v>0</v>
      </c>
      <c r="L682">
        <f>IF(DQ682, AO682, AI682)</f>
        <v>0</v>
      </c>
      <c r="M682">
        <f>IF(DQ682, AJ682, AH682)</f>
        <v>0</v>
      </c>
      <c r="N682">
        <f>DS682 - IF(AV682&gt;1, M682*DM682*100.0/(AX682), 0)</f>
        <v>0</v>
      </c>
      <c r="O682">
        <f>((U682-K682/2)*N682-M682)/(U682+K682/2)</f>
        <v>0</v>
      </c>
      <c r="P682">
        <f>O682*(DZ682+EA682)/1000.0</f>
        <v>0</v>
      </c>
      <c r="Q682">
        <f>(DS682 - IF(AV682&gt;1, M682*DM682*100.0/(AX682), 0))*(DZ682+EA682)/1000.0</f>
        <v>0</v>
      </c>
      <c r="R682">
        <f>2.0/((1/T682-1/S682)+SIGN(T682)*SQRT((1/T682-1/S682)*(1/T682-1/S682) + 4*DN682/((DN682+1)*(DN682+1))*(2*1/T682*1/S682-1/S682*1/S682)))</f>
        <v>0</v>
      </c>
      <c r="S682">
        <f>IF(LEFT(DO682,1)&lt;&gt;"0",IF(LEFT(DO682,1)="1",3.0,DP682),$D$5+$E$5*(EG682*DZ682/($K$5*1000))+$F$5*(EG682*DZ682/($K$5*1000))*MAX(MIN(DM682,$J$5),$I$5)*MAX(MIN(DM682,$J$5),$I$5)+$G$5*MAX(MIN(DM682,$J$5),$I$5)*(EG682*DZ682/($K$5*1000))+$H$5*(EG682*DZ682/($K$5*1000))*(EG682*DZ682/($K$5*1000)))</f>
        <v>0</v>
      </c>
      <c r="T682">
        <f>K682*(1000-(1000*0.61365*exp(17.502*X682/(240.97+X682))/(DZ682+EA682)+DU682)/2)/(1000*0.61365*exp(17.502*X682/(240.97+X682))/(DZ682+EA682)-DU682)</f>
        <v>0</v>
      </c>
      <c r="U682">
        <f>1/((DN682+1)/(R682/1.6)+1/(S682/1.37)) + DN682/((DN682+1)/(R682/1.6) + DN682/(S682/1.37))</f>
        <v>0</v>
      </c>
      <c r="V682">
        <f>(DI682*DL682)</f>
        <v>0</v>
      </c>
      <c r="W682">
        <f>(EB682+(V682+2*0.95*5.67E-8*(((EB682+$B$7)+273)^4-(EB682+273)^4)-44100*K682)/(1.84*29.3*S682+8*0.95*5.67E-8*(EB682+273)^3))</f>
        <v>0</v>
      </c>
      <c r="X682">
        <f>($C$7*EC682+$D$7*ED682+$E$7*W682)</f>
        <v>0</v>
      </c>
      <c r="Y682">
        <f>0.61365*exp(17.502*X682/(240.97+X682))</f>
        <v>0</v>
      </c>
      <c r="Z682">
        <f>(AA682/AB682*100)</f>
        <v>0</v>
      </c>
      <c r="AA682">
        <f>DU682*(DZ682+EA682)/1000</f>
        <v>0</v>
      </c>
      <c r="AB682">
        <f>0.61365*exp(17.502*EB682/(240.97+EB682))</f>
        <v>0</v>
      </c>
      <c r="AC682">
        <f>(Y682-DU682*(DZ682+EA682)/1000)</f>
        <v>0</v>
      </c>
      <c r="AD682">
        <f>(-K682*44100)</f>
        <v>0</v>
      </c>
      <c r="AE682">
        <f>2*29.3*S682*0.92*(EB682-X682)</f>
        <v>0</v>
      </c>
      <c r="AF682">
        <f>2*0.95*5.67E-8*(((EB682+$B$7)+273)^4-(X682+273)^4)</f>
        <v>0</v>
      </c>
      <c r="AG682">
        <f>V682+AF682+AD682+AE682</f>
        <v>0</v>
      </c>
      <c r="AH682">
        <f>DY682*AV682*(DT682-DS682*(1000-AV682*DV682)/(1000-AV682*DU682))/(100*DM682)</f>
        <v>0</v>
      </c>
      <c r="AI682">
        <f>1000*DY682*AV682*(DU682-DV682)/(100*DM682*(1000-AV682*DU682))</f>
        <v>0</v>
      </c>
      <c r="AJ682">
        <f>(AK682 - AL682 - DZ682*1E3/(8.314*(EB682+273.15)) * AN682/DY682 * AM682) * DY682/(100*DM682) * (1000 - DV682)/1000</f>
        <v>0</v>
      </c>
      <c r="AK682">
        <v>1508.960777549676</v>
      </c>
      <c r="AL682">
        <v>1457.226242424242</v>
      </c>
      <c r="AM682">
        <v>3.417035024396305</v>
      </c>
      <c r="AN682">
        <v>64.96119101993769</v>
      </c>
      <c r="AO682">
        <f>(AQ682 - AP682 + DZ682*1E3/(8.314*(EB682+273.15)) * AS682/DY682 * AR682) * DY682/(100*DM682) * 1000/(1000 - AQ682)</f>
        <v>0</v>
      </c>
      <c r="AP682">
        <v>22.00659804392085</v>
      </c>
      <c r="AQ682">
        <v>24.71402606060606</v>
      </c>
      <c r="AR682">
        <v>1.361480284790837E-05</v>
      </c>
      <c r="AS682">
        <v>107.1200567102836</v>
      </c>
      <c r="AT682">
        <v>0</v>
      </c>
      <c r="AU682">
        <v>0</v>
      </c>
      <c r="AV682">
        <f>IF(AT682*$H$13&gt;=AX682,1.0,(AX682/(AX682-AT682*$H$13)))</f>
        <v>0</v>
      </c>
      <c r="AW682">
        <f>(AV682-1)*100</f>
        <v>0</v>
      </c>
      <c r="AX682">
        <f>MAX(0,($B$13+$C$13*EG682)/(1+$D$13*EG682)*DZ682/(EB682+273)*$E$13)</f>
        <v>0</v>
      </c>
      <c r="AY682" t="s">
        <v>439</v>
      </c>
      <c r="AZ682" t="s">
        <v>439</v>
      </c>
      <c r="BA682">
        <v>0</v>
      </c>
      <c r="BB682">
        <v>0</v>
      </c>
      <c r="BC682">
        <f>1-BA682/BB682</f>
        <v>0</v>
      </c>
      <c r="BD682">
        <v>0</v>
      </c>
      <c r="BE682" t="s">
        <v>439</v>
      </c>
      <c r="BF682" t="s">
        <v>439</v>
      </c>
      <c r="BG682">
        <v>0</v>
      </c>
      <c r="BH682">
        <v>0</v>
      </c>
      <c r="BI682">
        <f>1-BG682/BH682</f>
        <v>0</v>
      </c>
      <c r="BJ682">
        <v>0.5</v>
      </c>
      <c r="BK682">
        <f>DJ682</f>
        <v>0</v>
      </c>
      <c r="BL682">
        <f>M682</f>
        <v>0</v>
      </c>
      <c r="BM682">
        <f>BI682*BJ682*BK682</f>
        <v>0</v>
      </c>
      <c r="BN682">
        <f>(BL682-BD682)/BK682</f>
        <v>0</v>
      </c>
      <c r="BO682">
        <f>(BB682-BH682)/BH682</f>
        <v>0</v>
      </c>
      <c r="BP682">
        <f>BA682/(BC682+BA682/BH682)</f>
        <v>0</v>
      </c>
      <c r="BQ682" t="s">
        <v>439</v>
      </c>
      <c r="BR682">
        <v>0</v>
      </c>
      <c r="BS682">
        <f>IF(BR682&lt;&gt;0, BR682, BP682)</f>
        <v>0</v>
      </c>
      <c r="BT682">
        <f>1-BS682/BH682</f>
        <v>0</v>
      </c>
      <c r="BU682">
        <f>(BH682-BG682)/(BH682-BS682)</f>
        <v>0</v>
      </c>
      <c r="BV682">
        <f>(BB682-BH682)/(BB682-BS682)</f>
        <v>0</v>
      </c>
      <c r="BW682">
        <f>(BH682-BG682)/(BH682-BA682)</f>
        <v>0</v>
      </c>
      <c r="BX682">
        <f>(BB682-BH682)/(BB682-BA682)</f>
        <v>0</v>
      </c>
      <c r="BY682">
        <f>(BU682*BS682/BG682)</f>
        <v>0</v>
      </c>
      <c r="BZ682">
        <f>(1-BY682)</f>
        <v>0</v>
      </c>
      <c r="DI682">
        <f>$B$11*EH682+$C$11*EI682+$F$11*ET682*(1-EW682)</f>
        <v>0</v>
      </c>
      <c r="DJ682">
        <f>DI682*DK682</f>
        <v>0</v>
      </c>
      <c r="DK682">
        <f>($B$11*$D$9+$C$11*$D$9+$F$11*((FG682+EY682)/MAX(FG682+EY682+FH682, 0.1)*$I$9+FH682/MAX(FG682+EY682+FH682, 0.1)*$J$9))/($B$11+$C$11+$F$11)</f>
        <v>0</v>
      </c>
      <c r="DL682">
        <f>($B$11*$K$9+$C$11*$K$9+$F$11*((FG682+EY682)/MAX(FG682+EY682+FH682, 0.1)*$P$9+FH682/MAX(FG682+EY682+FH682, 0.1)*$Q$9))/($B$11+$C$11+$F$11)</f>
        <v>0</v>
      </c>
      <c r="DM682">
        <v>5.36</v>
      </c>
      <c r="DN682">
        <v>0.5</v>
      </c>
      <c r="DO682" t="s">
        <v>440</v>
      </c>
      <c r="DP682">
        <v>2</v>
      </c>
      <c r="DQ682" t="b">
        <v>1</v>
      </c>
      <c r="DR682">
        <v>1758659262</v>
      </c>
      <c r="DS682">
        <v>1397.841481481481</v>
      </c>
      <c r="DT682">
        <v>1460.952962962963</v>
      </c>
      <c r="DU682">
        <v>24.70040740740741</v>
      </c>
      <c r="DV682">
        <v>21.95626666666666</v>
      </c>
      <c r="DW682">
        <v>1398.212222222222</v>
      </c>
      <c r="DX682">
        <v>24.54070740740741</v>
      </c>
      <c r="DY682">
        <v>500.013037037037</v>
      </c>
      <c r="DZ682">
        <v>90.36210740740741</v>
      </c>
      <c r="EA682">
        <v>0.03084926666666667</v>
      </c>
      <c r="EB682">
        <v>30.89651111111111</v>
      </c>
      <c r="EC682">
        <v>30.02244444444445</v>
      </c>
      <c r="ED682">
        <v>999.9000000000001</v>
      </c>
      <c r="EE682">
        <v>0</v>
      </c>
      <c r="EF682">
        <v>0</v>
      </c>
      <c r="EG682">
        <v>10002.8637037037</v>
      </c>
      <c r="EH682">
        <v>0</v>
      </c>
      <c r="EI682">
        <v>11.91491111111111</v>
      </c>
      <c r="EJ682">
        <v>-63.11301111111111</v>
      </c>
      <c r="EK682">
        <v>1433.242962962963</v>
      </c>
      <c r="EL682">
        <v>1493.751111111111</v>
      </c>
      <c r="EM682">
        <v>2.744138888888889</v>
      </c>
      <c r="EN682">
        <v>1460.952962962963</v>
      </c>
      <c r="EO682">
        <v>21.95626666666666</v>
      </c>
      <c r="EP682">
        <v>2.23198037037037</v>
      </c>
      <c r="EQ682">
        <v>1.984015185185185</v>
      </c>
      <c r="ER682">
        <v>19.19372222222222</v>
      </c>
      <c r="ES682">
        <v>17.3173037037037</v>
      </c>
      <c r="ET682">
        <v>2000.037407407407</v>
      </c>
      <c r="EU682">
        <v>0.9800023333333334</v>
      </c>
      <c r="EV682">
        <v>0.01999787407407408</v>
      </c>
      <c r="EW682">
        <v>0</v>
      </c>
      <c r="EX682">
        <v>869.8738518518518</v>
      </c>
      <c r="EY682">
        <v>5.00097</v>
      </c>
      <c r="EZ682">
        <v>17471.70740740741</v>
      </c>
      <c r="FA682">
        <v>16707.88888888889</v>
      </c>
      <c r="FB682">
        <v>41.375</v>
      </c>
      <c r="FC682">
        <v>41.71733333333332</v>
      </c>
      <c r="FD682">
        <v>41.3074074074074</v>
      </c>
      <c r="FE682">
        <v>41.31199999999999</v>
      </c>
      <c r="FF682">
        <v>41.94633333333332</v>
      </c>
      <c r="FG682">
        <v>1955.137407407407</v>
      </c>
      <c r="FH682">
        <v>39.9</v>
      </c>
      <c r="FI682">
        <v>0</v>
      </c>
      <c r="FJ682">
        <v>1758659271</v>
      </c>
      <c r="FK682">
        <v>0</v>
      </c>
      <c r="FL682">
        <v>869.7639200000001</v>
      </c>
      <c r="FM682">
        <v>-10.17023076410796</v>
      </c>
      <c r="FN682">
        <v>-172.7153843265466</v>
      </c>
      <c r="FO682">
        <v>17470.428</v>
      </c>
      <c r="FP682">
        <v>15</v>
      </c>
      <c r="FQ682">
        <v>0</v>
      </c>
      <c r="FR682" t="s">
        <v>441</v>
      </c>
      <c r="FS682">
        <v>1747247426.5</v>
      </c>
      <c r="FT682">
        <v>1747247420.5</v>
      </c>
      <c r="FU682">
        <v>0</v>
      </c>
      <c r="FV682">
        <v>1.027</v>
      </c>
      <c r="FW682">
        <v>0.031</v>
      </c>
      <c r="FX682">
        <v>0.02</v>
      </c>
      <c r="FY682">
        <v>0.05</v>
      </c>
      <c r="FZ682">
        <v>420</v>
      </c>
      <c r="GA682">
        <v>16</v>
      </c>
      <c r="GB682">
        <v>0.01</v>
      </c>
      <c r="GC682">
        <v>0.1</v>
      </c>
      <c r="GD682">
        <v>-63.09330243902439</v>
      </c>
      <c r="GE682">
        <v>-0.2517846689897014</v>
      </c>
      <c r="GF682">
        <v>0.09939771427858515</v>
      </c>
      <c r="GG682">
        <v>0</v>
      </c>
      <c r="GH682">
        <v>870.3328529411765</v>
      </c>
      <c r="GI682">
        <v>-9.236501150774835</v>
      </c>
      <c r="GJ682">
        <v>0.9350582596619034</v>
      </c>
      <c r="GK682">
        <v>-1</v>
      </c>
      <c r="GL682">
        <v>2.781093414634146</v>
      </c>
      <c r="GM682">
        <v>-0.558600209059233</v>
      </c>
      <c r="GN682">
        <v>0.0555427296557215</v>
      </c>
      <c r="GO682">
        <v>0</v>
      </c>
      <c r="GP682">
        <v>0</v>
      </c>
      <c r="GQ682">
        <v>2</v>
      </c>
      <c r="GR682" t="s">
        <v>482</v>
      </c>
      <c r="GS682">
        <v>3.13592</v>
      </c>
      <c r="GT682">
        <v>2.69125</v>
      </c>
      <c r="GU682">
        <v>0.214154</v>
      </c>
      <c r="GV682">
        <v>0.217781</v>
      </c>
      <c r="GW682">
        <v>0.108238</v>
      </c>
      <c r="GX682">
        <v>0.0986329</v>
      </c>
      <c r="GY682">
        <v>24953.1</v>
      </c>
      <c r="GZ682">
        <v>24889.5</v>
      </c>
      <c r="HA682">
        <v>29523.3</v>
      </c>
      <c r="HB682">
        <v>29409.8</v>
      </c>
      <c r="HC682">
        <v>34784.1</v>
      </c>
      <c r="HD682">
        <v>35117.8</v>
      </c>
      <c r="HE682">
        <v>41543.3</v>
      </c>
      <c r="HF682">
        <v>41787.4</v>
      </c>
      <c r="HG682">
        <v>1.9197</v>
      </c>
      <c r="HH682">
        <v>1.86765</v>
      </c>
      <c r="HI682">
        <v>0.0886917</v>
      </c>
      <c r="HJ682">
        <v>0</v>
      </c>
      <c r="HK682">
        <v>28.5922</v>
      </c>
      <c r="HL682">
        <v>999.9</v>
      </c>
      <c r="HM682">
        <v>50.7</v>
      </c>
      <c r="HN682">
        <v>31.7</v>
      </c>
      <c r="HO682">
        <v>26.3416</v>
      </c>
      <c r="HP682">
        <v>61.9456</v>
      </c>
      <c r="HQ682">
        <v>25.5088</v>
      </c>
      <c r="HR682">
        <v>1</v>
      </c>
      <c r="HS682">
        <v>0.115856</v>
      </c>
      <c r="HT682">
        <v>-0.465874</v>
      </c>
      <c r="HU682">
        <v>20.3384</v>
      </c>
      <c r="HV682">
        <v>5.21654</v>
      </c>
      <c r="HW682">
        <v>12.0126</v>
      </c>
      <c r="HX682">
        <v>4.9887</v>
      </c>
      <c r="HY682">
        <v>3.28783</v>
      </c>
      <c r="HZ682">
        <v>9999</v>
      </c>
      <c r="IA682">
        <v>9999</v>
      </c>
      <c r="IB682">
        <v>9999</v>
      </c>
      <c r="IC682">
        <v>999.9</v>
      </c>
      <c r="ID682">
        <v>1.86764</v>
      </c>
      <c r="IE682">
        <v>1.86675</v>
      </c>
      <c r="IF682">
        <v>1.86602</v>
      </c>
      <c r="IG682">
        <v>1.866</v>
      </c>
      <c r="IH682">
        <v>1.86787</v>
      </c>
      <c r="II682">
        <v>1.87027</v>
      </c>
      <c r="IJ682">
        <v>1.86902</v>
      </c>
      <c r="IK682">
        <v>1.87043</v>
      </c>
      <c r="IL682">
        <v>0</v>
      </c>
      <c r="IM682">
        <v>0</v>
      </c>
      <c r="IN682">
        <v>0</v>
      </c>
      <c r="IO682">
        <v>0</v>
      </c>
      <c r="IP682" t="s">
        <v>443</v>
      </c>
      <c r="IQ682" t="s">
        <v>444</v>
      </c>
      <c r="IR682" t="s">
        <v>445</v>
      </c>
      <c r="IS682" t="s">
        <v>445</v>
      </c>
      <c r="IT682" t="s">
        <v>445</v>
      </c>
      <c r="IU682" t="s">
        <v>445</v>
      </c>
      <c r="IV682">
        <v>0</v>
      </c>
      <c r="IW682">
        <v>100</v>
      </c>
      <c r="IX682">
        <v>100</v>
      </c>
      <c r="IY682">
        <v>-0.39</v>
      </c>
      <c r="IZ682">
        <v>0.1599</v>
      </c>
      <c r="JA682">
        <v>0.1520806729546384</v>
      </c>
      <c r="JB682">
        <v>0.0003178419753343253</v>
      </c>
      <c r="JC682">
        <v>-6.012475575984678E-07</v>
      </c>
      <c r="JD682">
        <v>7.594320938325871E-11</v>
      </c>
      <c r="JE682">
        <v>-0.06537213769188976</v>
      </c>
      <c r="JF682">
        <v>-0.002779077146552394</v>
      </c>
      <c r="JG682">
        <v>0.0007843295920201409</v>
      </c>
      <c r="JH682">
        <v>-1.211717912536145E-05</v>
      </c>
      <c r="JI682">
        <v>4</v>
      </c>
      <c r="JJ682">
        <v>2338</v>
      </c>
      <c r="JK682">
        <v>1</v>
      </c>
      <c r="JL682">
        <v>27</v>
      </c>
      <c r="JM682">
        <v>190197.4</v>
      </c>
      <c r="JN682">
        <v>190197.5</v>
      </c>
      <c r="JO682">
        <v>2.87231</v>
      </c>
      <c r="JP682">
        <v>2.22778</v>
      </c>
      <c r="JQ682">
        <v>1.39771</v>
      </c>
      <c r="JR682">
        <v>2.34985</v>
      </c>
      <c r="JS682">
        <v>1.49536</v>
      </c>
      <c r="JT682">
        <v>2.70874</v>
      </c>
      <c r="JU682">
        <v>36.9317</v>
      </c>
      <c r="JV682">
        <v>24.07</v>
      </c>
      <c r="JW682">
        <v>18</v>
      </c>
      <c r="JX682">
        <v>491.1</v>
      </c>
      <c r="JY682">
        <v>448.191</v>
      </c>
      <c r="JZ682">
        <v>29.1862</v>
      </c>
      <c r="KA682">
        <v>29.146</v>
      </c>
      <c r="KB682">
        <v>29.9999</v>
      </c>
      <c r="KC682">
        <v>29.0325</v>
      </c>
      <c r="KD682">
        <v>28.9666</v>
      </c>
      <c r="KE682">
        <v>57.5224</v>
      </c>
      <c r="KF682">
        <v>21.64</v>
      </c>
      <c r="KG682">
        <v>60.8627</v>
      </c>
      <c r="KH682">
        <v>29.167</v>
      </c>
      <c r="KI682">
        <v>1503.21</v>
      </c>
      <c r="KJ682">
        <v>22.1194</v>
      </c>
      <c r="KK682">
        <v>100.899</v>
      </c>
      <c r="KL682">
        <v>100.48</v>
      </c>
    </row>
    <row r="683" spans="1:298">
      <c r="A683">
        <v>667</v>
      </c>
      <c r="B683">
        <v>1758659274.5</v>
      </c>
      <c r="C683">
        <v>17648.5</v>
      </c>
      <c r="D683" t="s">
        <v>1783</v>
      </c>
      <c r="E683" t="s">
        <v>1784</v>
      </c>
      <c r="F683">
        <v>5</v>
      </c>
      <c r="G683" t="s">
        <v>1412</v>
      </c>
      <c r="H683" t="s">
        <v>437</v>
      </c>
      <c r="I683" t="s">
        <v>438</v>
      </c>
      <c r="J683">
        <v>1758659266.714286</v>
      </c>
      <c r="K683">
        <f>(L683)/1000</f>
        <v>0</v>
      </c>
      <c r="L683">
        <f>IF(DQ683, AO683, AI683)</f>
        <v>0</v>
      </c>
      <c r="M683">
        <f>IF(DQ683, AJ683, AH683)</f>
        <v>0</v>
      </c>
      <c r="N683">
        <f>DS683 - IF(AV683&gt;1, M683*DM683*100.0/(AX683), 0)</f>
        <v>0</v>
      </c>
      <c r="O683">
        <f>((U683-K683/2)*N683-M683)/(U683+K683/2)</f>
        <v>0</v>
      </c>
      <c r="P683">
        <f>O683*(DZ683+EA683)/1000.0</f>
        <v>0</v>
      </c>
      <c r="Q683">
        <f>(DS683 - IF(AV683&gt;1, M683*DM683*100.0/(AX683), 0))*(DZ683+EA683)/1000.0</f>
        <v>0</v>
      </c>
      <c r="R683">
        <f>2.0/((1/T683-1/S683)+SIGN(T683)*SQRT((1/T683-1/S683)*(1/T683-1/S683) + 4*DN683/((DN683+1)*(DN683+1))*(2*1/T683*1/S683-1/S683*1/S683)))</f>
        <v>0</v>
      </c>
      <c r="S683">
        <f>IF(LEFT(DO683,1)&lt;&gt;"0",IF(LEFT(DO683,1)="1",3.0,DP683),$D$5+$E$5*(EG683*DZ683/($K$5*1000))+$F$5*(EG683*DZ683/($K$5*1000))*MAX(MIN(DM683,$J$5),$I$5)*MAX(MIN(DM683,$J$5),$I$5)+$G$5*MAX(MIN(DM683,$J$5),$I$5)*(EG683*DZ683/($K$5*1000))+$H$5*(EG683*DZ683/($K$5*1000))*(EG683*DZ683/($K$5*1000)))</f>
        <v>0</v>
      </c>
      <c r="T683">
        <f>K683*(1000-(1000*0.61365*exp(17.502*X683/(240.97+X683))/(DZ683+EA683)+DU683)/2)/(1000*0.61365*exp(17.502*X683/(240.97+X683))/(DZ683+EA683)-DU683)</f>
        <v>0</v>
      </c>
      <c r="U683">
        <f>1/((DN683+1)/(R683/1.6)+1/(S683/1.37)) + DN683/((DN683+1)/(R683/1.6) + DN683/(S683/1.37))</f>
        <v>0</v>
      </c>
      <c r="V683">
        <f>(DI683*DL683)</f>
        <v>0</v>
      </c>
      <c r="W683">
        <f>(EB683+(V683+2*0.95*5.67E-8*(((EB683+$B$7)+273)^4-(EB683+273)^4)-44100*K683)/(1.84*29.3*S683+8*0.95*5.67E-8*(EB683+273)^3))</f>
        <v>0</v>
      </c>
      <c r="X683">
        <f>($C$7*EC683+$D$7*ED683+$E$7*W683)</f>
        <v>0</v>
      </c>
      <c r="Y683">
        <f>0.61365*exp(17.502*X683/(240.97+X683))</f>
        <v>0</v>
      </c>
      <c r="Z683">
        <f>(AA683/AB683*100)</f>
        <v>0</v>
      </c>
      <c r="AA683">
        <f>DU683*(DZ683+EA683)/1000</f>
        <v>0</v>
      </c>
      <c r="AB683">
        <f>0.61365*exp(17.502*EB683/(240.97+EB683))</f>
        <v>0</v>
      </c>
      <c r="AC683">
        <f>(Y683-DU683*(DZ683+EA683)/1000)</f>
        <v>0</v>
      </c>
      <c r="AD683">
        <f>(-K683*44100)</f>
        <v>0</v>
      </c>
      <c r="AE683">
        <f>2*29.3*S683*0.92*(EB683-X683)</f>
        <v>0</v>
      </c>
      <c r="AF683">
        <f>2*0.95*5.67E-8*(((EB683+$B$7)+273)^4-(X683+273)^4)</f>
        <v>0</v>
      </c>
      <c r="AG683">
        <f>V683+AF683+AD683+AE683</f>
        <v>0</v>
      </c>
      <c r="AH683">
        <f>DY683*AV683*(DT683-DS683*(1000-AV683*DV683)/(1000-AV683*DU683))/(100*DM683)</f>
        <v>0</v>
      </c>
      <c r="AI683">
        <f>1000*DY683*AV683*(DU683-DV683)/(100*DM683*(1000-AV683*DU683))</f>
        <v>0</v>
      </c>
      <c r="AJ683">
        <f>(AK683 - AL683 - DZ683*1E3/(8.314*(EB683+273.15)) * AN683/DY683 * AM683) * DY683/(100*DM683) * (1000 - DV683)/1000</f>
        <v>0</v>
      </c>
      <c r="AK683">
        <v>1525.887159370346</v>
      </c>
      <c r="AL683">
        <v>1474.29503030303</v>
      </c>
      <c r="AM683">
        <v>3.40315965575567</v>
      </c>
      <c r="AN683">
        <v>64.96119101993769</v>
      </c>
      <c r="AO683">
        <f>(AQ683 - AP683 + DZ683*1E3/(8.314*(EB683+273.15)) * AS683/DY683 * AR683) * DY683/(100*DM683) * 1000/(1000 - AQ683)</f>
        <v>0</v>
      </c>
      <c r="AP683">
        <v>22.07366950823628</v>
      </c>
      <c r="AQ683">
        <v>24.72415090909091</v>
      </c>
      <c r="AR683">
        <v>2.749221458173589E-05</v>
      </c>
      <c r="AS683">
        <v>107.1200567102836</v>
      </c>
      <c r="AT683">
        <v>0</v>
      </c>
      <c r="AU683">
        <v>0</v>
      </c>
      <c r="AV683">
        <f>IF(AT683*$H$13&gt;=AX683,1.0,(AX683/(AX683-AT683*$H$13)))</f>
        <v>0</v>
      </c>
      <c r="AW683">
        <f>(AV683-1)*100</f>
        <v>0</v>
      </c>
      <c r="AX683">
        <f>MAX(0,($B$13+$C$13*EG683)/(1+$D$13*EG683)*DZ683/(EB683+273)*$E$13)</f>
        <v>0</v>
      </c>
      <c r="AY683" t="s">
        <v>439</v>
      </c>
      <c r="AZ683" t="s">
        <v>439</v>
      </c>
      <c r="BA683">
        <v>0</v>
      </c>
      <c r="BB683">
        <v>0</v>
      </c>
      <c r="BC683">
        <f>1-BA683/BB683</f>
        <v>0</v>
      </c>
      <c r="BD683">
        <v>0</v>
      </c>
      <c r="BE683" t="s">
        <v>439</v>
      </c>
      <c r="BF683" t="s">
        <v>439</v>
      </c>
      <c r="BG683">
        <v>0</v>
      </c>
      <c r="BH683">
        <v>0</v>
      </c>
      <c r="BI683">
        <f>1-BG683/BH683</f>
        <v>0</v>
      </c>
      <c r="BJ683">
        <v>0.5</v>
      </c>
      <c r="BK683">
        <f>DJ683</f>
        <v>0</v>
      </c>
      <c r="BL683">
        <f>M683</f>
        <v>0</v>
      </c>
      <c r="BM683">
        <f>BI683*BJ683*BK683</f>
        <v>0</v>
      </c>
      <c r="BN683">
        <f>(BL683-BD683)/BK683</f>
        <v>0</v>
      </c>
      <c r="BO683">
        <f>(BB683-BH683)/BH683</f>
        <v>0</v>
      </c>
      <c r="BP683">
        <f>BA683/(BC683+BA683/BH683)</f>
        <v>0</v>
      </c>
      <c r="BQ683" t="s">
        <v>439</v>
      </c>
      <c r="BR683">
        <v>0</v>
      </c>
      <c r="BS683">
        <f>IF(BR683&lt;&gt;0, BR683, BP683)</f>
        <v>0</v>
      </c>
      <c r="BT683">
        <f>1-BS683/BH683</f>
        <v>0</v>
      </c>
      <c r="BU683">
        <f>(BH683-BG683)/(BH683-BS683)</f>
        <v>0</v>
      </c>
      <c r="BV683">
        <f>(BB683-BH683)/(BB683-BS683)</f>
        <v>0</v>
      </c>
      <c r="BW683">
        <f>(BH683-BG683)/(BH683-BA683)</f>
        <v>0</v>
      </c>
      <c r="BX683">
        <f>(BB683-BH683)/(BB683-BA683)</f>
        <v>0</v>
      </c>
      <c r="BY683">
        <f>(BU683*BS683/BG683)</f>
        <v>0</v>
      </c>
      <c r="BZ683">
        <f>(1-BY683)</f>
        <v>0</v>
      </c>
      <c r="DI683">
        <f>$B$11*EH683+$C$11*EI683+$F$11*ET683*(1-EW683)</f>
        <v>0</v>
      </c>
      <c r="DJ683">
        <f>DI683*DK683</f>
        <v>0</v>
      </c>
      <c r="DK683">
        <f>($B$11*$D$9+$C$11*$D$9+$F$11*((FG683+EY683)/MAX(FG683+EY683+FH683, 0.1)*$I$9+FH683/MAX(FG683+EY683+FH683, 0.1)*$J$9))/($B$11+$C$11+$F$11)</f>
        <v>0</v>
      </c>
      <c r="DL683">
        <f>($B$11*$K$9+$C$11*$K$9+$F$11*((FG683+EY683)/MAX(FG683+EY683+FH683, 0.1)*$P$9+FH683/MAX(FG683+EY683+FH683, 0.1)*$Q$9))/($B$11+$C$11+$F$11)</f>
        <v>0</v>
      </c>
      <c r="DM683">
        <v>5.36</v>
      </c>
      <c r="DN683">
        <v>0.5</v>
      </c>
      <c r="DO683" t="s">
        <v>440</v>
      </c>
      <c r="DP683">
        <v>2</v>
      </c>
      <c r="DQ683" t="b">
        <v>1</v>
      </c>
      <c r="DR683">
        <v>1758659266.714286</v>
      </c>
      <c r="DS683">
        <v>1413.597857142857</v>
      </c>
      <c r="DT683">
        <v>1476.660714285714</v>
      </c>
      <c r="DU683">
        <v>24.70953214285714</v>
      </c>
      <c r="DV683">
        <v>22.00715714285714</v>
      </c>
      <c r="DW683">
        <v>1413.984285714286</v>
      </c>
      <c r="DX683">
        <v>24.54970714285715</v>
      </c>
      <c r="DY683">
        <v>500.0254285714286</v>
      </c>
      <c r="DZ683">
        <v>90.36233214285717</v>
      </c>
      <c r="EA683">
        <v>0.03081109285714286</v>
      </c>
      <c r="EB683">
        <v>30.88848571428572</v>
      </c>
      <c r="EC683">
        <v>30.02396428571429</v>
      </c>
      <c r="ED683">
        <v>999.9000000000002</v>
      </c>
      <c r="EE683">
        <v>0</v>
      </c>
      <c r="EF683">
        <v>0</v>
      </c>
      <c r="EG683">
        <v>9998.51892857143</v>
      </c>
      <c r="EH683">
        <v>0</v>
      </c>
      <c r="EI683">
        <v>12.20666785714286</v>
      </c>
      <c r="EJ683">
        <v>-63.06326428571429</v>
      </c>
      <c r="EK683">
        <v>1449.412857142857</v>
      </c>
      <c r="EL683">
        <v>1509.889642857143</v>
      </c>
      <c r="EM683">
        <v>2.702367857142857</v>
      </c>
      <c r="EN683">
        <v>1476.660714285714</v>
      </c>
      <c r="EO683">
        <v>22.00715714285714</v>
      </c>
      <c r="EP683">
        <v>2.232810357142857</v>
      </c>
      <c r="EQ683">
        <v>1.988618928571429</v>
      </c>
      <c r="ER683">
        <v>19.19969285714286</v>
      </c>
      <c r="ES683">
        <v>17.353975</v>
      </c>
      <c r="ET683">
        <v>2000.059642857143</v>
      </c>
      <c r="EU683">
        <v>0.9800025714285715</v>
      </c>
      <c r="EV683">
        <v>0.01999762857142857</v>
      </c>
      <c r="EW683">
        <v>0</v>
      </c>
      <c r="EX683">
        <v>868.976392857143</v>
      </c>
      <c r="EY683">
        <v>5.00097</v>
      </c>
      <c r="EZ683">
        <v>17457.77142857143</v>
      </c>
      <c r="FA683">
        <v>16708.075</v>
      </c>
      <c r="FB683">
        <v>41.375</v>
      </c>
      <c r="FC683">
        <v>41.69824999999998</v>
      </c>
      <c r="FD683">
        <v>41.30757142857141</v>
      </c>
      <c r="FE683">
        <v>41.31199999999999</v>
      </c>
      <c r="FF683">
        <v>41.95049999999999</v>
      </c>
      <c r="FG683">
        <v>1955.159642857143</v>
      </c>
      <c r="FH683">
        <v>39.9</v>
      </c>
      <c r="FI683">
        <v>0</v>
      </c>
      <c r="FJ683">
        <v>1758659275.8</v>
      </c>
      <c r="FK683">
        <v>0</v>
      </c>
      <c r="FL683">
        <v>868.92744</v>
      </c>
      <c r="FM683">
        <v>-9.850153866221733</v>
      </c>
      <c r="FN683">
        <v>-182.1769233721287</v>
      </c>
      <c r="FO683">
        <v>17456.096</v>
      </c>
      <c r="FP683">
        <v>15</v>
      </c>
      <c r="FQ683">
        <v>0</v>
      </c>
      <c r="FR683" t="s">
        <v>441</v>
      </c>
      <c r="FS683">
        <v>1747247426.5</v>
      </c>
      <c r="FT683">
        <v>1747247420.5</v>
      </c>
      <c r="FU683">
        <v>0</v>
      </c>
      <c r="FV683">
        <v>1.027</v>
      </c>
      <c r="FW683">
        <v>0.031</v>
      </c>
      <c r="FX683">
        <v>0.02</v>
      </c>
      <c r="FY683">
        <v>0.05</v>
      </c>
      <c r="FZ683">
        <v>420</v>
      </c>
      <c r="GA683">
        <v>16</v>
      </c>
      <c r="GB683">
        <v>0.01</v>
      </c>
      <c r="GC683">
        <v>0.1</v>
      </c>
      <c r="GD683">
        <v>-63.07554749999999</v>
      </c>
      <c r="GE683">
        <v>0.4349121951220113</v>
      </c>
      <c r="GF683">
        <v>0.1188372542334683</v>
      </c>
      <c r="GG683">
        <v>0</v>
      </c>
      <c r="GH683">
        <v>869.5846176470588</v>
      </c>
      <c r="GI683">
        <v>-10.19967915440213</v>
      </c>
      <c r="GJ683">
        <v>1.025892065607691</v>
      </c>
      <c r="GK683">
        <v>-1</v>
      </c>
      <c r="GL683">
        <v>2.7292435</v>
      </c>
      <c r="GM683">
        <v>-0.5110529831144472</v>
      </c>
      <c r="GN683">
        <v>0.05053373351287237</v>
      </c>
      <c r="GO683">
        <v>0</v>
      </c>
      <c r="GP683">
        <v>0</v>
      </c>
      <c r="GQ683">
        <v>2</v>
      </c>
      <c r="GR683" t="s">
        <v>482</v>
      </c>
      <c r="GS683">
        <v>3.13581</v>
      </c>
      <c r="GT683">
        <v>2.69097</v>
      </c>
      <c r="GU683">
        <v>0.215685</v>
      </c>
      <c r="GV683">
        <v>0.219299</v>
      </c>
      <c r="GW683">
        <v>0.108281</v>
      </c>
      <c r="GX683">
        <v>0.0989864</v>
      </c>
      <c r="GY683">
        <v>24904.8</v>
      </c>
      <c r="GZ683">
        <v>24841.2</v>
      </c>
      <c r="HA683">
        <v>29523.8</v>
      </c>
      <c r="HB683">
        <v>29409.8</v>
      </c>
      <c r="HC683">
        <v>34783</v>
      </c>
      <c r="HD683">
        <v>35103.9</v>
      </c>
      <c r="HE683">
        <v>41544</v>
      </c>
      <c r="HF683">
        <v>41787.4</v>
      </c>
      <c r="HG683">
        <v>1.91947</v>
      </c>
      <c r="HH683">
        <v>1.86762</v>
      </c>
      <c r="HI683">
        <v>0.0879243</v>
      </c>
      <c r="HJ683">
        <v>0</v>
      </c>
      <c r="HK683">
        <v>28.5922</v>
      </c>
      <c r="HL683">
        <v>999.9</v>
      </c>
      <c r="HM683">
        <v>50.6</v>
      </c>
      <c r="HN683">
        <v>31.7</v>
      </c>
      <c r="HO683">
        <v>26.2875</v>
      </c>
      <c r="HP683">
        <v>61.9556</v>
      </c>
      <c r="HQ683">
        <v>25.605</v>
      </c>
      <c r="HR683">
        <v>1</v>
      </c>
      <c r="HS683">
        <v>0.115816</v>
      </c>
      <c r="HT683">
        <v>-0.45369</v>
      </c>
      <c r="HU683">
        <v>20.3384</v>
      </c>
      <c r="HV683">
        <v>5.21714</v>
      </c>
      <c r="HW683">
        <v>12.0132</v>
      </c>
      <c r="HX683">
        <v>4.9888</v>
      </c>
      <c r="HY683">
        <v>3.28778</v>
      </c>
      <c r="HZ683">
        <v>9999</v>
      </c>
      <c r="IA683">
        <v>9999</v>
      </c>
      <c r="IB683">
        <v>9999</v>
      </c>
      <c r="IC683">
        <v>999.9</v>
      </c>
      <c r="ID683">
        <v>1.86762</v>
      </c>
      <c r="IE683">
        <v>1.86674</v>
      </c>
      <c r="IF683">
        <v>1.86603</v>
      </c>
      <c r="IG683">
        <v>1.866</v>
      </c>
      <c r="IH683">
        <v>1.86785</v>
      </c>
      <c r="II683">
        <v>1.87028</v>
      </c>
      <c r="IJ683">
        <v>1.86899</v>
      </c>
      <c r="IK683">
        <v>1.87043</v>
      </c>
      <c r="IL683">
        <v>0</v>
      </c>
      <c r="IM683">
        <v>0</v>
      </c>
      <c r="IN683">
        <v>0</v>
      </c>
      <c r="IO683">
        <v>0</v>
      </c>
      <c r="IP683" t="s">
        <v>443</v>
      </c>
      <c r="IQ683" t="s">
        <v>444</v>
      </c>
      <c r="IR683" t="s">
        <v>445</v>
      </c>
      <c r="IS683" t="s">
        <v>445</v>
      </c>
      <c r="IT683" t="s">
        <v>445</v>
      </c>
      <c r="IU683" t="s">
        <v>445</v>
      </c>
      <c r="IV683">
        <v>0</v>
      </c>
      <c r="IW683">
        <v>100</v>
      </c>
      <c r="IX683">
        <v>100</v>
      </c>
      <c r="IY683">
        <v>-0.41</v>
      </c>
      <c r="IZ683">
        <v>0.1601</v>
      </c>
      <c r="JA683">
        <v>0.1520806729546384</v>
      </c>
      <c r="JB683">
        <v>0.0003178419753343253</v>
      </c>
      <c r="JC683">
        <v>-6.012475575984678E-07</v>
      </c>
      <c r="JD683">
        <v>7.594320938325871E-11</v>
      </c>
      <c r="JE683">
        <v>-0.06537213769188976</v>
      </c>
      <c r="JF683">
        <v>-0.002779077146552394</v>
      </c>
      <c r="JG683">
        <v>0.0007843295920201409</v>
      </c>
      <c r="JH683">
        <v>-1.211717912536145E-05</v>
      </c>
      <c r="JI683">
        <v>4</v>
      </c>
      <c r="JJ683">
        <v>2338</v>
      </c>
      <c r="JK683">
        <v>1</v>
      </c>
      <c r="JL683">
        <v>27</v>
      </c>
      <c r="JM683">
        <v>190197.5</v>
      </c>
      <c r="JN683">
        <v>190197.6</v>
      </c>
      <c r="JO683">
        <v>2.89673</v>
      </c>
      <c r="JP683">
        <v>2.24365</v>
      </c>
      <c r="JQ683">
        <v>1.39648</v>
      </c>
      <c r="JR683">
        <v>2.34863</v>
      </c>
      <c r="JS683">
        <v>1.49536</v>
      </c>
      <c r="JT683">
        <v>2.62817</v>
      </c>
      <c r="JU683">
        <v>36.9317</v>
      </c>
      <c r="JV683">
        <v>24.0525</v>
      </c>
      <c r="JW683">
        <v>18</v>
      </c>
      <c r="JX683">
        <v>490.933</v>
      </c>
      <c r="JY683">
        <v>448.157</v>
      </c>
      <c r="JZ683">
        <v>29.164</v>
      </c>
      <c r="KA683">
        <v>29.1431</v>
      </c>
      <c r="KB683">
        <v>29.9999</v>
      </c>
      <c r="KC683">
        <v>29.0293</v>
      </c>
      <c r="KD683">
        <v>28.9642</v>
      </c>
      <c r="KE683">
        <v>58.056</v>
      </c>
      <c r="KF683">
        <v>21.64</v>
      </c>
      <c r="KG683">
        <v>60.8627</v>
      </c>
      <c r="KH683">
        <v>29.1372</v>
      </c>
      <c r="KI683">
        <v>1523.25</v>
      </c>
      <c r="KJ683">
        <v>22.14</v>
      </c>
      <c r="KK683">
        <v>100.901</v>
      </c>
      <c r="KL683">
        <v>100.48</v>
      </c>
    </row>
    <row r="684" spans="1:298">
      <c r="A684">
        <v>668</v>
      </c>
      <c r="B684">
        <v>1758659279.5</v>
      </c>
      <c r="C684">
        <v>17653.5</v>
      </c>
      <c r="D684" t="s">
        <v>1785</v>
      </c>
      <c r="E684" t="s">
        <v>1786</v>
      </c>
      <c r="F684">
        <v>5</v>
      </c>
      <c r="G684" t="s">
        <v>1412</v>
      </c>
      <c r="H684" t="s">
        <v>437</v>
      </c>
      <c r="I684" t="s">
        <v>438</v>
      </c>
      <c r="J684">
        <v>1758659272</v>
      </c>
      <c r="K684">
        <f>(L684)/1000</f>
        <v>0</v>
      </c>
      <c r="L684">
        <f>IF(DQ684, AO684, AI684)</f>
        <v>0</v>
      </c>
      <c r="M684">
        <f>IF(DQ684, AJ684, AH684)</f>
        <v>0</v>
      </c>
      <c r="N684">
        <f>DS684 - IF(AV684&gt;1, M684*DM684*100.0/(AX684), 0)</f>
        <v>0</v>
      </c>
      <c r="O684">
        <f>((U684-K684/2)*N684-M684)/(U684+K684/2)</f>
        <v>0</v>
      </c>
      <c r="P684">
        <f>O684*(DZ684+EA684)/1000.0</f>
        <v>0</v>
      </c>
      <c r="Q684">
        <f>(DS684 - IF(AV684&gt;1, M684*DM684*100.0/(AX684), 0))*(DZ684+EA684)/1000.0</f>
        <v>0</v>
      </c>
      <c r="R684">
        <f>2.0/((1/T684-1/S684)+SIGN(T684)*SQRT((1/T684-1/S684)*(1/T684-1/S684) + 4*DN684/((DN684+1)*(DN684+1))*(2*1/T684*1/S684-1/S684*1/S684)))</f>
        <v>0</v>
      </c>
      <c r="S684">
        <f>IF(LEFT(DO684,1)&lt;&gt;"0",IF(LEFT(DO684,1)="1",3.0,DP684),$D$5+$E$5*(EG684*DZ684/($K$5*1000))+$F$5*(EG684*DZ684/($K$5*1000))*MAX(MIN(DM684,$J$5),$I$5)*MAX(MIN(DM684,$J$5),$I$5)+$G$5*MAX(MIN(DM684,$J$5),$I$5)*(EG684*DZ684/($K$5*1000))+$H$5*(EG684*DZ684/($K$5*1000))*(EG684*DZ684/($K$5*1000)))</f>
        <v>0</v>
      </c>
      <c r="T684">
        <f>K684*(1000-(1000*0.61365*exp(17.502*X684/(240.97+X684))/(DZ684+EA684)+DU684)/2)/(1000*0.61365*exp(17.502*X684/(240.97+X684))/(DZ684+EA684)-DU684)</f>
        <v>0</v>
      </c>
      <c r="U684">
        <f>1/((DN684+1)/(R684/1.6)+1/(S684/1.37)) + DN684/((DN684+1)/(R684/1.6) + DN684/(S684/1.37))</f>
        <v>0</v>
      </c>
      <c r="V684">
        <f>(DI684*DL684)</f>
        <v>0</v>
      </c>
      <c r="W684">
        <f>(EB684+(V684+2*0.95*5.67E-8*(((EB684+$B$7)+273)^4-(EB684+273)^4)-44100*K684)/(1.84*29.3*S684+8*0.95*5.67E-8*(EB684+273)^3))</f>
        <v>0</v>
      </c>
      <c r="X684">
        <f>($C$7*EC684+$D$7*ED684+$E$7*W684)</f>
        <v>0</v>
      </c>
      <c r="Y684">
        <f>0.61365*exp(17.502*X684/(240.97+X684))</f>
        <v>0</v>
      </c>
      <c r="Z684">
        <f>(AA684/AB684*100)</f>
        <v>0</v>
      </c>
      <c r="AA684">
        <f>DU684*(DZ684+EA684)/1000</f>
        <v>0</v>
      </c>
      <c r="AB684">
        <f>0.61365*exp(17.502*EB684/(240.97+EB684))</f>
        <v>0</v>
      </c>
      <c r="AC684">
        <f>(Y684-DU684*(DZ684+EA684)/1000)</f>
        <v>0</v>
      </c>
      <c r="AD684">
        <f>(-K684*44100)</f>
        <v>0</v>
      </c>
      <c r="AE684">
        <f>2*29.3*S684*0.92*(EB684-X684)</f>
        <v>0</v>
      </c>
      <c r="AF684">
        <f>2*0.95*5.67E-8*(((EB684+$B$7)+273)^4-(X684+273)^4)</f>
        <v>0</v>
      </c>
      <c r="AG684">
        <f>V684+AF684+AD684+AE684</f>
        <v>0</v>
      </c>
      <c r="AH684">
        <f>DY684*AV684*(DT684-DS684*(1000-AV684*DV684)/(1000-AV684*DU684))/(100*DM684)</f>
        <v>0</v>
      </c>
      <c r="AI684">
        <f>1000*DY684*AV684*(DU684-DV684)/(100*DM684*(1000-AV684*DU684))</f>
        <v>0</v>
      </c>
      <c r="AJ684">
        <f>(AK684 - AL684 - DZ684*1E3/(8.314*(EB684+273.15)) * AN684/DY684 * AM684) * DY684/(100*DM684) * (1000 - DV684)/1000</f>
        <v>0</v>
      </c>
      <c r="AK684">
        <v>1543.548438122434</v>
      </c>
      <c r="AL684">
        <v>1491.514727272727</v>
      </c>
      <c r="AM684">
        <v>3.439302521514911</v>
      </c>
      <c r="AN684">
        <v>64.96119101993769</v>
      </c>
      <c r="AO684">
        <f>(AQ684 - AP684 + DZ684*1E3/(8.314*(EB684+273.15)) * AS684/DY684 * AR684) * DY684/(100*DM684) * 1000/(1000 - AQ684)</f>
        <v>0</v>
      </c>
      <c r="AP684">
        <v>22.13929903282483</v>
      </c>
      <c r="AQ684">
        <v>24.75276909090909</v>
      </c>
      <c r="AR684">
        <v>0.005408418656672088</v>
      </c>
      <c r="AS684">
        <v>107.1200567102836</v>
      </c>
      <c r="AT684">
        <v>0</v>
      </c>
      <c r="AU684">
        <v>0</v>
      </c>
      <c r="AV684">
        <f>IF(AT684*$H$13&gt;=AX684,1.0,(AX684/(AX684-AT684*$H$13)))</f>
        <v>0</v>
      </c>
      <c r="AW684">
        <f>(AV684-1)*100</f>
        <v>0</v>
      </c>
      <c r="AX684">
        <f>MAX(0,($B$13+$C$13*EG684)/(1+$D$13*EG684)*DZ684/(EB684+273)*$E$13)</f>
        <v>0</v>
      </c>
      <c r="AY684" t="s">
        <v>439</v>
      </c>
      <c r="AZ684" t="s">
        <v>439</v>
      </c>
      <c r="BA684">
        <v>0</v>
      </c>
      <c r="BB684">
        <v>0</v>
      </c>
      <c r="BC684">
        <f>1-BA684/BB684</f>
        <v>0</v>
      </c>
      <c r="BD684">
        <v>0</v>
      </c>
      <c r="BE684" t="s">
        <v>439</v>
      </c>
      <c r="BF684" t="s">
        <v>439</v>
      </c>
      <c r="BG684">
        <v>0</v>
      </c>
      <c r="BH684">
        <v>0</v>
      </c>
      <c r="BI684">
        <f>1-BG684/BH684</f>
        <v>0</v>
      </c>
      <c r="BJ684">
        <v>0.5</v>
      </c>
      <c r="BK684">
        <f>DJ684</f>
        <v>0</v>
      </c>
      <c r="BL684">
        <f>M684</f>
        <v>0</v>
      </c>
      <c r="BM684">
        <f>BI684*BJ684*BK684</f>
        <v>0</v>
      </c>
      <c r="BN684">
        <f>(BL684-BD684)/BK684</f>
        <v>0</v>
      </c>
      <c r="BO684">
        <f>(BB684-BH684)/BH684</f>
        <v>0</v>
      </c>
      <c r="BP684">
        <f>BA684/(BC684+BA684/BH684)</f>
        <v>0</v>
      </c>
      <c r="BQ684" t="s">
        <v>439</v>
      </c>
      <c r="BR684">
        <v>0</v>
      </c>
      <c r="BS684">
        <f>IF(BR684&lt;&gt;0, BR684, BP684)</f>
        <v>0</v>
      </c>
      <c r="BT684">
        <f>1-BS684/BH684</f>
        <v>0</v>
      </c>
      <c r="BU684">
        <f>(BH684-BG684)/(BH684-BS684)</f>
        <v>0</v>
      </c>
      <c r="BV684">
        <f>(BB684-BH684)/(BB684-BS684)</f>
        <v>0</v>
      </c>
      <c r="BW684">
        <f>(BH684-BG684)/(BH684-BA684)</f>
        <v>0</v>
      </c>
      <c r="BX684">
        <f>(BB684-BH684)/(BB684-BA684)</f>
        <v>0</v>
      </c>
      <c r="BY684">
        <f>(BU684*BS684/BG684)</f>
        <v>0</v>
      </c>
      <c r="BZ684">
        <f>(1-BY684)</f>
        <v>0</v>
      </c>
      <c r="DI684">
        <f>$B$11*EH684+$C$11*EI684+$F$11*ET684*(1-EW684)</f>
        <v>0</v>
      </c>
      <c r="DJ684">
        <f>DI684*DK684</f>
        <v>0</v>
      </c>
      <c r="DK684">
        <f>($B$11*$D$9+$C$11*$D$9+$F$11*((FG684+EY684)/MAX(FG684+EY684+FH684, 0.1)*$I$9+FH684/MAX(FG684+EY684+FH684, 0.1)*$J$9))/($B$11+$C$11+$F$11)</f>
        <v>0</v>
      </c>
      <c r="DL684">
        <f>($B$11*$K$9+$C$11*$K$9+$F$11*((FG684+EY684)/MAX(FG684+EY684+FH684, 0.1)*$P$9+FH684/MAX(FG684+EY684+FH684, 0.1)*$Q$9))/($B$11+$C$11+$F$11)</f>
        <v>0</v>
      </c>
      <c r="DM684">
        <v>5.36</v>
      </c>
      <c r="DN684">
        <v>0.5</v>
      </c>
      <c r="DO684" t="s">
        <v>440</v>
      </c>
      <c r="DP684">
        <v>2</v>
      </c>
      <c r="DQ684" t="b">
        <v>1</v>
      </c>
      <c r="DR684">
        <v>1758659272</v>
      </c>
      <c r="DS684">
        <v>1431.221851851852</v>
      </c>
      <c r="DT684">
        <v>1494.362222222222</v>
      </c>
      <c r="DU684">
        <v>24.72423333333333</v>
      </c>
      <c r="DV684">
        <v>22.06912592592593</v>
      </c>
      <c r="DW684">
        <v>1431.625555555556</v>
      </c>
      <c r="DX684">
        <v>24.56420740740741</v>
      </c>
      <c r="DY684">
        <v>500.0061481481482</v>
      </c>
      <c r="DZ684">
        <v>90.36242592592592</v>
      </c>
      <c r="EA684">
        <v>0.03073614074074074</v>
      </c>
      <c r="EB684">
        <v>30.88134074074074</v>
      </c>
      <c r="EC684">
        <v>30.02292962962963</v>
      </c>
      <c r="ED684">
        <v>999.9000000000001</v>
      </c>
      <c r="EE684">
        <v>0</v>
      </c>
      <c r="EF684">
        <v>0</v>
      </c>
      <c r="EG684">
        <v>9998.285555555556</v>
      </c>
      <c r="EH684">
        <v>0</v>
      </c>
      <c r="EI684">
        <v>12.52115185185185</v>
      </c>
      <c r="EJ684">
        <v>-63.13978148148149</v>
      </c>
      <c r="EK684">
        <v>1467.506666666666</v>
      </c>
      <c r="EL684">
        <v>1528.086296296296</v>
      </c>
      <c r="EM684">
        <v>2.655101481481482</v>
      </c>
      <c r="EN684">
        <v>1494.362222222222</v>
      </c>
      <c r="EO684">
        <v>22.06912592592593</v>
      </c>
      <c r="EP684">
        <v>2.234141481481482</v>
      </c>
      <c r="EQ684">
        <v>1.99421962962963</v>
      </c>
      <c r="ER684">
        <v>19.20925555555555</v>
      </c>
      <c r="ES684">
        <v>17.39847407407408</v>
      </c>
      <c r="ET684">
        <v>2000.036296296296</v>
      </c>
      <c r="EU684">
        <v>0.9800023333333334</v>
      </c>
      <c r="EV684">
        <v>0.01999786666666667</v>
      </c>
      <c r="EW684">
        <v>0</v>
      </c>
      <c r="EX684">
        <v>868.1341851851853</v>
      </c>
      <c r="EY684">
        <v>5.00097</v>
      </c>
      <c r="EZ684">
        <v>17441.01481481481</v>
      </c>
      <c r="FA684">
        <v>16707.87037037037</v>
      </c>
      <c r="FB684">
        <v>41.375</v>
      </c>
      <c r="FC684">
        <v>41.69166666666666</v>
      </c>
      <c r="FD684">
        <v>41.30281481481481</v>
      </c>
      <c r="FE684">
        <v>41.31199999999999</v>
      </c>
      <c r="FF684">
        <v>41.95099999999999</v>
      </c>
      <c r="FG684">
        <v>1955.136296296296</v>
      </c>
      <c r="FH684">
        <v>39.9</v>
      </c>
      <c r="FI684">
        <v>0</v>
      </c>
      <c r="FJ684">
        <v>1758659280.6</v>
      </c>
      <c r="FK684">
        <v>0</v>
      </c>
      <c r="FL684">
        <v>868.1489200000001</v>
      </c>
      <c r="FM684">
        <v>-9.845538475646798</v>
      </c>
      <c r="FN684">
        <v>-199.5538464647949</v>
      </c>
      <c r="FO684">
        <v>17440.98</v>
      </c>
      <c r="FP684">
        <v>15</v>
      </c>
      <c r="FQ684">
        <v>0</v>
      </c>
      <c r="FR684" t="s">
        <v>441</v>
      </c>
      <c r="FS684">
        <v>1747247426.5</v>
      </c>
      <c r="FT684">
        <v>1747247420.5</v>
      </c>
      <c r="FU684">
        <v>0</v>
      </c>
      <c r="FV684">
        <v>1.027</v>
      </c>
      <c r="FW684">
        <v>0.031</v>
      </c>
      <c r="FX684">
        <v>0.02</v>
      </c>
      <c r="FY684">
        <v>0.05</v>
      </c>
      <c r="FZ684">
        <v>420</v>
      </c>
      <c r="GA684">
        <v>16</v>
      </c>
      <c r="GB684">
        <v>0.01</v>
      </c>
      <c r="GC684">
        <v>0.1</v>
      </c>
      <c r="GD684">
        <v>-63.1251</v>
      </c>
      <c r="GE684">
        <v>-0.653468667917243</v>
      </c>
      <c r="GF684">
        <v>0.1509625483356715</v>
      </c>
      <c r="GG684">
        <v>0</v>
      </c>
      <c r="GH684">
        <v>868.669794117647</v>
      </c>
      <c r="GI684">
        <v>-9.189564556062734</v>
      </c>
      <c r="GJ684">
        <v>0.9200472743420407</v>
      </c>
      <c r="GK684">
        <v>-1</v>
      </c>
      <c r="GL684">
        <v>2.6821575</v>
      </c>
      <c r="GM684">
        <v>-0.5537241275797404</v>
      </c>
      <c r="GN684">
        <v>0.05514970615288897</v>
      </c>
      <c r="GO684">
        <v>0</v>
      </c>
      <c r="GP684">
        <v>0</v>
      </c>
      <c r="GQ684">
        <v>2</v>
      </c>
      <c r="GR684" t="s">
        <v>482</v>
      </c>
      <c r="GS684">
        <v>3.13603</v>
      </c>
      <c r="GT684">
        <v>2.69099</v>
      </c>
      <c r="GU684">
        <v>0.217208</v>
      </c>
      <c r="GV684">
        <v>0.220777</v>
      </c>
      <c r="GW684">
        <v>0.108364</v>
      </c>
      <c r="GX684">
        <v>0.0990491</v>
      </c>
      <c r="GY684">
        <v>24856.4</v>
      </c>
      <c r="GZ684">
        <v>24793.9</v>
      </c>
      <c r="HA684">
        <v>29523.8</v>
      </c>
      <c r="HB684">
        <v>29409.5</v>
      </c>
      <c r="HC684">
        <v>34779.7</v>
      </c>
      <c r="HD684">
        <v>35101.1</v>
      </c>
      <c r="HE684">
        <v>41543.9</v>
      </c>
      <c r="HF684">
        <v>41787</v>
      </c>
      <c r="HG684">
        <v>1.92005</v>
      </c>
      <c r="HH684">
        <v>1.86765</v>
      </c>
      <c r="HI684">
        <v>0.0871941</v>
      </c>
      <c r="HJ684">
        <v>0</v>
      </c>
      <c r="HK684">
        <v>28.5922</v>
      </c>
      <c r="HL684">
        <v>999.9</v>
      </c>
      <c r="HM684">
        <v>50.6</v>
      </c>
      <c r="HN684">
        <v>31.7</v>
      </c>
      <c r="HO684">
        <v>26.2882</v>
      </c>
      <c r="HP684">
        <v>61.8756</v>
      </c>
      <c r="HQ684">
        <v>25.625</v>
      </c>
      <c r="HR684">
        <v>1</v>
      </c>
      <c r="HS684">
        <v>0.115221</v>
      </c>
      <c r="HT684">
        <v>-0.4118</v>
      </c>
      <c r="HU684">
        <v>20.3384</v>
      </c>
      <c r="HV684">
        <v>5.21729</v>
      </c>
      <c r="HW684">
        <v>12.0131</v>
      </c>
      <c r="HX684">
        <v>4.98895</v>
      </c>
      <c r="HY684">
        <v>3.28778</v>
      </c>
      <c r="HZ684">
        <v>9999</v>
      </c>
      <c r="IA684">
        <v>9999</v>
      </c>
      <c r="IB684">
        <v>9999</v>
      </c>
      <c r="IC684">
        <v>999.9</v>
      </c>
      <c r="ID684">
        <v>1.86761</v>
      </c>
      <c r="IE684">
        <v>1.86673</v>
      </c>
      <c r="IF684">
        <v>1.86608</v>
      </c>
      <c r="IG684">
        <v>1.86601</v>
      </c>
      <c r="IH684">
        <v>1.86788</v>
      </c>
      <c r="II684">
        <v>1.87029</v>
      </c>
      <c r="IJ684">
        <v>1.86898</v>
      </c>
      <c r="IK684">
        <v>1.87042</v>
      </c>
      <c r="IL684">
        <v>0</v>
      </c>
      <c r="IM684">
        <v>0</v>
      </c>
      <c r="IN684">
        <v>0</v>
      </c>
      <c r="IO684">
        <v>0</v>
      </c>
      <c r="IP684" t="s">
        <v>443</v>
      </c>
      <c r="IQ684" t="s">
        <v>444</v>
      </c>
      <c r="IR684" t="s">
        <v>445</v>
      </c>
      <c r="IS684" t="s">
        <v>445</v>
      </c>
      <c r="IT684" t="s">
        <v>445</v>
      </c>
      <c r="IU684" t="s">
        <v>445</v>
      </c>
      <c r="IV684">
        <v>0</v>
      </c>
      <c r="IW684">
        <v>100</v>
      </c>
      <c r="IX684">
        <v>100</v>
      </c>
      <c r="IY684">
        <v>-0.43</v>
      </c>
      <c r="IZ684">
        <v>0.1604</v>
      </c>
      <c r="JA684">
        <v>0.1520806729546384</v>
      </c>
      <c r="JB684">
        <v>0.0003178419753343253</v>
      </c>
      <c r="JC684">
        <v>-6.012475575984678E-07</v>
      </c>
      <c r="JD684">
        <v>7.594320938325871E-11</v>
      </c>
      <c r="JE684">
        <v>-0.06537213769188976</v>
      </c>
      <c r="JF684">
        <v>-0.002779077146552394</v>
      </c>
      <c r="JG684">
        <v>0.0007843295920201409</v>
      </c>
      <c r="JH684">
        <v>-1.211717912536145E-05</v>
      </c>
      <c r="JI684">
        <v>4</v>
      </c>
      <c r="JJ684">
        <v>2338</v>
      </c>
      <c r="JK684">
        <v>1</v>
      </c>
      <c r="JL684">
        <v>27</v>
      </c>
      <c r="JM684">
        <v>190197.5</v>
      </c>
      <c r="JN684">
        <v>190197.6</v>
      </c>
      <c r="JO684">
        <v>2.92358</v>
      </c>
      <c r="JP684">
        <v>2.23145</v>
      </c>
      <c r="JQ684">
        <v>1.39648</v>
      </c>
      <c r="JR684">
        <v>2.34985</v>
      </c>
      <c r="JS684">
        <v>1.49536</v>
      </c>
      <c r="JT684">
        <v>2.62817</v>
      </c>
      <c r="JU684">
        <v>36.9317</v>
      </c>
      <c r="JV684">
        <v>24.07</v>
      </c>
      <c r="JW684">
        <v>18</v>
      </c>
      <c r="JX684">
        <v>491.273</v>
      </c>
      <c r="JY684">
        <v>448.149</v>
      </c>
      <c r="JZ684">
        <v>29.1383</v>
      </c>
      <c r="KA684">
        <v>29.1405</v>
      </c>
      <c r="KB684">
        <v>29.9999</v>
      </c>
      <c r="KC684">
        <v>29.0263</v>
      </c>
      <c r="KD684">
        <v>28.9611</v>
      </c>
      <c r="KE684">
        <v>58.5349</v>
      </c>
      <c r="KF684">
        <v>21.64</v>
      </c>
      <c r="KG684">
        <v>60.8627</v>
      </c>
      <c r="KH684">
        <v>29.1209</v>
      </c>
      <c r="KI684">
        <v>1536.61</v>
      </c>
      <c r="KJ684">
        <v>22.153</v>
      </c>
      <c r="KK684">
        <v>100.901</v>
      </c>
      <c r="KL684">
        <v>100.479</v>
      </c>
    </row>
    <row r="685" spans="1:298">
      <c r="A685">
        <v>669</v>
      </c>
      <c r="B685">
        <v>1758659284.5</v>
      </c>
      <c r="C685">
        <v>17658.5</v>
      </c>
      <c r="D685" t="s">
        <v>1787</v>
      </c>
      <c r="E685" t="s">
        <v>1788</v>
      </c>
      <c r="F685">
        <v>5</v>
      </c>
      <c r="G685" t="s">
        <v>1412</v>
      </c>
      <c r="H685" t="s">
        <v>437</v>
      </c>
      <c r="I685" t="s">
        <v>438</v>
      </c>
      <c r="J685">
        <v>1758659276.714286</v>
      </c>
      <c r="K685">
        <f>(L685)/1000</f>
        <v>0</v>
      </c>
      <c r="L685">
        <f>IF(DQ685, AO685, AI685)</f>
        <v>0</v>
      </c>
      <c r="M685">
        <f>IF(DQ685, AJ685, AH685)</f>
        <v>0</v>
      </c>
      <c r="N685">
        <f>DS685 - IF(AV685&gt;1, M685*DM685*100.0/(AX685), 0)</f>
        <v>0</v>
      </c>
      <c r="O685">
        <f>((U685-K685/2)*N685-M685)/(U685+K685/2)</f>
        <v>0</v>
      </c>
      <c r="P685">
        <f>O685*(DZ685+EA685)/1000.0</f>
        <v>0</v>
      </c>
      <c r="Q685">
        <f>(DS685 - IF(AV685&gt;1, M685*DM685*100.0/(AX685), 0))*(DZ685+EA685)/1000.0</f>
        <v>0</v>
      </c>
      <c r="R685">
        <f>2.0/((1/T685-1/S685)+SIGN(T685)*SQRT((1/T685-1/S685)*(1/T685-1/S685) + 4*DN685/((DN685+1)*(DN685+1))*(2*1/T685*1/S685-1/S685*1/S685)))</f>
        <v>0</v>
      </c>
      <c r="S685">
        <f>IF(LEFT(DO685,1)&lt;&gt;"0",IF(LEFT(DO685,1)="1",3.0,DP685),$D$5+$E$5*(EG685*DZ685/($K$5*1000))+$F$5*(EG685*DZ685/($K$5*1000))*MAX(MIN(DM685,$J$5),$I$5)*MAX(MIN(DM685,$J$5),$I$5)+$G$5*MAX(MIN(DM685,$J$5),$I$5)*(EG685*DZ685/($K$5*1000))+$H$5*(EG685*DZ685/($K$5*1000))*(EG685*DZ685/($K$5*1000)))</f>
        <v>0</v>
      </c>
      <c r="T685">
        <f>K685*(1000-(1000*0.61365*exp(17.502*X685/(240.97+X685))/(DZ685+EA685)+DU685)/2)/(1000*0.61365*exp(17.502*X685/(240.97+X685))/(DZ685+EA685)-DU685)</f>
        <v>0</v>
      </c>
      <c r="U685">
        <f>1/((DN685+1)/(R685/1.6)+1/(S685/1.37)) + DN685/((DN685+1)/(R685/1.6) + DN685/(S685/1.37))</f>
        <v>0</v>
      </c>
      <c r="V685">
        <f>(DI685*DL685)</f>
        <v>0</v>
      </c>
      <c r="W685">
        <f>(EB685+(V685+2*0.95*5.67E-8*(((EB685+$B$7)+273)^4-(EB685+273)^4)-44100*K685)/(1.84*29.3*S685+8*0.95*5.67E-8*(EB685+273)^3))</f>
        <v>0</v>
      </c>
      <c r="X685">
        <f>($C$7*EC685+$D$7*ED685+$E$7*W685)</f>
        <v>0</v>
      </c>
      <c r="Y685">
        <f>0.61365*exp(17.502*X685/(240.97+X685))</f>
        <v>0</v>
      </c>
      <c r="Z685">
        <f>(AA685/AB685*100)</f>
        <v>0</v>
      </c>
      <c r="AA685">
        <f>DU685*(DZ685+EA685)/1000</f>
        <v>0</v>
      </c>
      <c r="AB685">
        <f>0.61365*exp(17.502*EB685/(240.97+EB685))</f>
        <v>0</v>
      </c>
      <c r="AC685">
        <f>(Y685-DU685*(DZ685+EA685)/1000)</f>
        <v>0</v>
      </c>
      <c r="AD685">
        <f>(-K685*44100)</f>
        <v>0</v>
      </c>
      <c r="AE685">
        <f>2*29.3*S685*0.92*(EB685-X685)</f>
        <v>0</v>
      </c>
      <c r="AF685">
        <f>2*0.95*5.67E-8*(((EB685+$B$7)+273)^4-(X685+273)^4)</f>
        <v>0</v>
      </c>
      <c r="AG685">
        <f>V685+AF685+AD685+AE685</f>
        <v>0</v>
      </c>
      <c r="AH685">
        <f>DY685*AV685*(DT685-DS685*(1000-AV685*DV685)/(1000-AV685*DU685))/(100*DM685)</f>
        <v>0</v>
      </c>
      <c r="AI685">
        <f>1000*DY685*AV685*(DU685-DV685)/(100*DM685*(1000-AV685*DU685))</f>
        <v>0</v>
      </c>
      <c r="AJ685">
        <f>(AK685 - AL685 - DZ685*1E3/(8.314*(EB685+273.15)) * AN685/DY685 * AM685) * DY685/(100*DM685) * (1000 - DV685)/1000</f>
        <v>0</v>
      </c>
      <c r="AK685">
        <v>1560.614222873835</v>
      </c>
      <c r="AL685">
        <v>1508.708787878787</v>
      </c>
      <c r="AM685">
        <v>3.423752121368301</v>
      </c>
      <c r="AN685">
        <v>64.96119101993769</v>
      </c>
      <c r="AO685">
        <f>(AQ685 - AP685 + DZ685*1E3/(8.314*(EB685+273.15)) * AS685/DY685 * AR685) * DY685/(100*DM685) * 1000/(1000 - AQ685)</f>
        <v>0</v>
      </c>
      <c r="AP685">
        <v>22.14978444955392</v>
      </c>
      <c r="AQ685">
        <v>24.75981454545455</v>
      </c>
      <c r="AR685">
        <v>0.0001600171981190723</v>
      </c>
      <c r="AS685">
        <v>107.1200567102836</v>
      </c>
      <c r="AT685">
        <v>0</v>
      </c>
      <c r="AU685">
        <v>0</v>
      </c>
      <c r="AV685">
        <f>IF(AT685*$H$13&gt;=AX685,1.0,(AX685/(AX685-AT685*$H$13)))</f>
        <v>0</v>
      </c>
      <c r="AW685">
        <f>(AV685-1)*100</f>
        <v>0</v>
      </c>
      <c r="AX685">
        <f>MAX(0,($B$13+$C$13*EG685)/(1+$D$13*EG685)*DZ685/(EB685+273)*$E$13)</f>
        <v>0</v>
      </c>
      <c r="AY685" t="s">
        <v>439</v>
      </c>
      <c r="AZ685" t="s">
        <v>439</v>
      </c>
      <c r="BA685">
        <v>0</v>
      </c>
      <c r="BB685">
        <v>0</v>
      </c>
      <c r="BC685">
        <f>1-BA685/BB685</f>
        <v>0</v>
      </c>
      <c r="BD685">
        <v>0</v>
      </c>
      <c r="BE685" t="s">
        <v>439</v>
      </c>
      <c r="BF685" t="s">
        <v>439</v>
      </c>
      <c r="BG685">
        <v>0</v>
      </c>
      <c r="BH685">
        <v>0</v>
      </c>
      <c r="BI685">
        <f>1-BG685/BH685</f>
        <v>0</v>
      </c>
      <c r="BJ685">
        <v>0.5</v>
      </c>
      <c r="BK685">
        <f>DJ685</f>
        <v>0</v>
      </c>
      <c r="BL685">
        <f>M685</f>
        <v>0</v>
      </c>
      <c r="BM685">
        <f>BI685*BJ685*BK685</f>
        <v>0</v>
      </c>
      <c r="BN685">
        <f>(BL685-BD685)/BK685</f>
        <v>0</v>
      </c>
      <c r="BO685">
        <f>(BB685-BH685)/BH685</f>
        <v>0</v>
      </c>
      <c r="BP685">
        <f>BA685/(BC685+BA685/BH685)</f>
        <v>0</v>
      </c>
      <c r="BQ685" t="s">
        <v>439</v>
      </c>
      <c r="BR685">
        <v>0</v>
      </c>
      <c r="BS685">
        <f>IF(BR685&lt;&gt;0, BR685, BP685)</f>
        <v>0</v>
      </c>
      <c r="BT685">
        <f>1-BS685/BH685</f>
        <v>0</v>
      </c>
      <c r="BU685">
        <f>(BH685-BG685)/(BH685-BS685)</f>
        <v>0</v>
      </c>
      <c r="BV685">
        <f>(BB685-BH685)/(BB685-BS685)</f>
        <v>0</v>
      </c>
      <c r="BW685">
        <f>(BH685-BG685)/(BH685-BA685)</f>
        <v>0</v>
      </c>
      <c r="BX685">
        <f>(BB685-BH685)/(BB685-BA685)</f>
        <v>0</v>
      </c>
      <c r="BY685">
        <f>(BU685*BS685/BG685)</f>
        <v>0</v>
      </c>
      <c r="BZ685">
        <f>(1-BY685)</f>
        <v>0</v>
      </c>
      <c r="DI685">
        <f>$B$11*EH685+$C$11*EI685+$F$11*ET685*(1-EW685)</f>
        <v>0</v>
      </c>
      <c r="DJ685">
        <f>DI685*DK685</f>
        <v>0</v>
      </c>
      <c r="DK685">
        <f>($B$11*$D$9+$C$11*$D$9+$F$11*((FG685+EY685)/MAX(FG685+EY685+FH685, 0.1)*$I$9+FH685/MAX(FG685+EY685+FH685, 0.1)*$J$9))/($B$11+$C$11+$F$11)</f>
        <v>0</v>
      </c>
      <c r="DL685">
        <f>($B$11*$K$9+$C$11*$K$9+$F$11*((FG685+EY685)/MAX(FG685+EY685+FH685, 0.1)*$P$9+FH685/MAX(FG685+EY685+FH685, 0.1)*$Q$9))/($B$11+$C$11+$F$11)</f>
        <v>0</v>
      </c>
      <c r="DM685">
        <v>5.36</v>
      </c>
      <c r="DN685">
        <v>0.5</v>
      </c>
      <c r="DO685" t="s">
        <v>440</v>
      </c>
      <c r="DP685">
        <v>2</v>
      </c>
      <c r="DQ685" t="b">
        <v>1</v>
      </c>
      <c r="DR685">
        <v>1758659276.714286</v>
      </c>
      <c r="DS685">
        <v>1446.980357142857</v>
      </c>
      <c r="DT685">
        <v>1510.172857142857</v>
      </c>
      <c r="DU685">
        <v>24.73929642857143</v>
      </c>
      <c r="DV685">
        <v>22.11350357142857</v>
      </c>
      <c r="DW685">
        <v>1447.398571428572</v>
      </c>
      <c r="DX685">
        <v>24.57906071428571</v>
      </c>
      <c r="DY685">
        <v>500.0061785714286</v>
      </c>
      <c r="DZ685">
        <v>90.36269642857145</v>
      </c>
      <c r="EA685">
        <v>0.030642325</v>
      </c>
      <c r="EB685">
        <v>30.87617857142858</v>
      </c>
      <c r="EC685">
        <v>30.02148928571429</v>
      </c>
      <c r="ED685">
        <v>999.9000000000002</v>
      </c>
      <c r="EE685">
        <v>0</v>
      </c>
      <c r="EF685">
        <v>0</v>
      </c>
      <c r="EG685">
        <v>9999.15</v>
      </c>
      <c r="EH685">
        <v>0</v>
      </c>
      <c r="EI685">
        <v>12.618875</v>
      </c>
      <c r="EJ685">
        <v>-63.19224642857143</v>
      </c>
      <c r="EK685">
        <v>1483.686785714286</v>
      </c>
      <c r="EL685">
        <v>1544.322857142857</v>
      </c>
      <c r="EM685">
        <v>2.625787142857142</v>
      </c>
      <c r="EN685">
        <v>1510.172857142857</v>
      </c>
      <c r="EO685">
        <v>22.11350357142857</v>
      </c>
      <c r="EP685">
        <v>2.235508928571428</v>
      </c>
      <c r="EQ685">
        <v>1.998235</v>
      </c>
      <c r="ER685">
        <v>19.21907857142857</v>
      </c>
      <c r="ES685">
        <v>17.43034285714285</v>
      </c>
      <c r="ET685">
        <v>2000.026785714286</v>
      </c>
      <c r="EU685">
        <v>0.9800022500000001</v>
      </c>
      <c r="EV685">
        <v>0.01999795</v>
      </c>
      <c r="EW685">
        <v>0</v>
      </c>
      <c r="EX685">
        <v>867.3580000000002</v>
      </c>
      <c r="EY685">
        <v>5.00097</v>
      </c>
      <c r="EZ685">
        <v>17425.32142857143</v>
      </c>
      <c r="FA685">
        <v>16707.79285714286</v>
      </c>
      <c r="FB685">
        <v>41.375</v>
      </c>
      <c r="FC685">
        <v>41.68699999999999</v>
      </c>
      <c r="FD685">
        <v>41.30314285714284</v>
      </c>
      <c r="FE685">
        <v>41.31199999999999</v>
      </c>
      <c r="FF685">
        <v>41.95499999999999</v>
      </c>
      <c r="FG685">
        <v>1955.126785714285</v>
      </c>
      <c r="FH685">
        <v>39.9</v>
      </c>
      <c r="FI685">
        <v>0</v>
      </c>
      <c r="FJ685">
        <v>1758659286</v>
      </c>
      <c r="FK685">
        <v>0</v>
      </c>
      <c r="FL685">
        <v>867.3150769230768</v>
      </c>
      <c r="FM685">
        <v>-9.227418782353976</v>
      </c>
      <c r="FN685">
        <v>-204.2085467166999</v>
      </c>
      <c r="FO685">
        <v>17424.08076923077</v>
      </c>
      <c r="FP685">
        <v>15</v>
      </c>
      <c r="FQ685">
        <v>0</v>
      </c>
      <c r="FR685" t="s">
        <v>441</v>
      </c>
      <c r="FS685">
        <v>1747247426.5</v>
      </c>
      <c r="FT685">
        <v>1747247420.5</v>
      </c>
      <c r="FU685">
        <v>0</v>
      </c>
      <c r="FV685">
        <v>1.027</v>
      </c>
      <c r="FW685">
        <v>0.031</v>
      </c>
      <c r="FX685">
        <v>0.02</v>
      </c>
      <c r="FY685">
        <v>0.05</v>
      </c>
      <c r="FZ685">
        <v>420</v>
      </c>
      <c r="GA685">
        <v>16</v>
      </c>
      <c r="GB685">
        <v>0.01</v>
      </c>
      <c r="GC685">
        <v>0.1</v>
      </c>
      <c r="GD685">
        <v>-63.1625975</v>
      </c>
      <c r="GE685">
        <v>-0.9588596622889187</v>
      </c>
      <c r="GF685">
        <v>0.1571903042294591</v>
      </c>
      <c r="GG685">
        <v>0</v>
      </c>
      <c r="GH685">
        <v>867.9204411764705</v>
      </c>
      <c r="GI685">
        <v>-9.75130633839116</v>
      </c>
      <c r="GJ685">
        <v>0.9711056219035792</v>
      </c>
      <c r="GK685">
        <v>-1</v>
      </c>
      <c r="GL685">
        <v>2.648401</v>
      </c>
      <c r="GM685">
        <v>-0.4282624390243883</v>
      </c>
      <c r="GN685">
        <v>0.0460667113434419</v>
      </c>
      <c r="GO685">
        <v>0</v>
      </c>
      <c r="GP685">
        <v>0</v>
      </c>
      <c r="GQ685">
        <v>2</v>
      </c>
      <c r="GR685" t="s">
        <v>482</v>
      </c>
      <c r="GS685">
        <v>3.13611</v>
      </c>
      <c r="GT685">
        <v>2.69007</v>
      </c>
      <c r="GU685">
        <v>0.218727</v>
      </c>
      <c r="GV685">
        <v>0.22225</v>
      </c>
      <c r="GW685">
        <v>0.108382</v>
      </c>
      <c r="GX685">
        <v>0.0990711</v>
      </c>
      <c r="GY685">
        <v>24808.4</v>
      </c>
      <c r="GZ685">
        <v>24747.4</v>
      </c>
      <c r="HA685">
        <v>29524.1</v>
      </c>
      <c r="HB685">
        <v>29410.1</v>
      </c>
      <c r="HC685">
        <v>34779.8</v>
      </c>
      <c r="HD685">
        <v>35100.9</v>
      </c>
      <c r="HE685">
        <v>41544.9</v>
      </c>
      <c r="HF685">
        <v>41787.7</v>
      </c>
      <c r="HG685">
        <v>1.9199</v>
      </c>
      <c r="HH685">
        <v>1.8674</v>
      </c>
      <c r="HI685">
        <v>0.0867546</v>
      </c>
      <c r="HJ685">
        <v>0</v>
      </c>
      <c r="HK685">
        <v>28.5922</v>
      </c>
      <c r="HL685">
        <v>999.9</v>
      </c>
      <c r="HM685">
        <v>50.6</v>
      </c>
      <c r="HN685">
        <v>31.7</v>
      </c>
      <c r="HO685">
        <v>26.2872</v>
      </c>
      <c r="HP685">
        <v>62.0056</v>
      </c>
      <c r="HQ685">
        <v>25.613</v>
      </c>
      <c r="HR685">
        <v>1</v>
      </c>
      <c r="HS685">
        <v>0.115229</v>
      </c>
      <c r="HT685">
        <v>-0.439335</v>
      </c>
      <c r="HU685">
        <v>20.3382</v>
      </c>
      <c r="HV685">
        <v>5.21639</v>
      </c>
      <c r="HW685">
        <v>12.0135</v>
      </c>
      <c r="HX685">
        <v>4.9872</v>
      </c>
      <c r="HY685">
        <v>3.2877</v>
      </c>
      <c r="HZ685">
        <v>9999</v>
      </c>
      <c r="IA685">
        <v>9999</v>
      </c>
      <c r="IB685">
        <v>9999</v>
      </c>
      <c r="IC685">
        <v>999.9</v>
      </c>
      <c r="ID685">
        <v>1.86763</v>
      </c>
      <c r="IE685">
        <v>1.86673</v>
      </c>
      <c r="IF685">
        <v>1.86609</v>
      </c>
      <c r="IG685">
        <v>1.86601</v>
      </c>
      <c r="IH685">
        <v>1.86789</v>
      </c>
      <c r="II685">
        <v>1.87031</v>
      </c>
      <c r="IJ685">
        <v>1.86897</v>
      </c>
      <c r="IK685">
        <v>1.87043</v>
      </c>
      <c r="IL685">
        <v>0</v>
      </c>
      <c r="IM685">
        <v>0</v>
      </c>
      <c r="IN685">
        <v>0</v>
      </c>
      <c r="IO685">
        <v>0</v>
      </c>
      <c r="IP685" t="s">
        <v>443</v>
      </c>
      <c r="IQ685" t="s">
        <v>444</v>
      </c>
      <c r="IR685" t="s">
        <v>445</v>
      </c>
      <c r="IS685" t="s">
        <v>445</v>
      </c>
      <c r="IT685" t="s">
        <v>445</v>
      </c>
      <c r="IU685" t="s">
        <v>445</v>
      </c>
      <c r="IV685">
        <v>0</v>
      </c>
      <c r="IW685">
        <v>100</v>
      </c>
      <c r="IX685">
        <v>100</v>
      </c>
      <c r="IY685">
        <v>-0.44</v>
      </c>
      <c r="IZ685">
        <v>0.1605</v>
      </c>
      <c r="JA685">
        <v>0.1520806729546384</v>
      </c>
      <c r="JB685">
        <v>0.0003178419753343253</v>
      </c>
      <c r="JC685">
        <v>-6.012475575984678E-07</v>
      </c>
      <c r="JD685">
        <v>7.594320938325871E-11</v>
      </c>
      <c r="JE685">
        <v>-0.06537213769188976</v>
      </c>
      <c r="JF685">
        <v>-0.002779077146552394</v>
      </c>
      <c r="JG685">
        <v>0.0007843295920201409</v>
      </c>
      <c r="JH685">
        <v>-1.211717912536145E-05</v>
      </c>
      <c r="JI685">
        <v>4</v>
      </c>
      <c r="JJ685">
        <v>2338</v>
      </c>
      <c r="JK685">
        <v>1</v>
      </c>
      <c r="JL685">
        <v>27</v>
      </c>
      <c r="JM685">
        <v>190197.6</v>
      </c>
      <c r="JN685">
        <v>190197.7</v>
      </c>
      <c r="JO685">
        <v>2.94678</v>
      </c>
      <c r="JP685">
        <v>2.23755</v>
      </c>
      <c r="JQ685">
        <v>1.39771</v>
      </c>
      <c r="JR685">
        <v>2.35107</v>
      </c>
      <c r="JS685">
        <v>1.49536</v>
      </c>
      <c r="JT685">
        <v>2.54028</v>
      </c>
      <c r="JU685">
        <v>36.9317</v>
      </c>
      <c r="JV685">
        <v>24.0612</v>
      </c>
      <c r="JW685">
        <v>18</v>
      </c>
      <c r="JX685">
        <v>491.158</v>
      </c>
      <c r="JY685">
        <v>447.975</v>
      </c>
      <c r="JZ685">
        <v>29.116</v>
      </c>
      <c r="KA685">
        <v>29.1374</v>
      </c>
      <c r="KB685">
        <v>29.9999</v>
      </c>
      <c r="KC685">
        <v>29.0238</v>
      </c>
      <c r="KD685">
        <v>28.9587</v>
      </c>
      <c r="KE685">
        <v>59.0654</v>
      </c>
      <c r="KF685">
        <v>21.64</v>
      </c>
      <c r="KG685">
        <v>60.8627</v>
      </c>
      <c r="KH685">
        <v>29.1032</v>
      </c>
      <c r="KI685">
        <v>1556.64</v>
      </c>
      <c r="KJ685">
        <v>22.1799</v>
      </c>
      <c r="KK685">
        <v>100.903</v>
      </c>
      <c r="KL685">
        <v>100.481</v>
      </c>
    </row>
    <row r="686" spans="1:298">
      <c r="A686">
        <v>670</v>
      </c>
      <c r="B686">
        <v>1758659289.5</v>
      </c>
      <c r="C686">
        <v>17663.5</v>
      </c>
      <c r="D686" t="s">
        <v>1789</v>
      </c>
      <c r="E686" t="s">
        <v>1790</v>
      </c>
      <c r="F686">
        <v>5</v>
      </c>
      <c r="G686" t="s">
        <v>1412</v>
      </c>
      <c r="H686" t="s">
        <v>437</v>
      </c>
      <c r="I686" t="s">
        <v>438</v>
      </c>
      <c r="J686">
        <v>1758659282</v>
      </c>
      <c r="K686">
        <f>(L686)/1000</f>
        <v>0</v>
      </c>
      <c r="L686">
        <f>IF(DQ686, AO686, AI686)</f>
        <v>0</v>
      </c>
      <c r="M686">
        <f>IF(DQ686, AJ686, AH686)</f>
        <v>0</v>
      </c>
      <c r="N686">
        <f>DS686 - IF(AV686&gt;1, M686*DM686*100.0/(AX686), 0)</f>
        <v>0</v>
      </c>
      <c r="O686">
        <f>((U686-K686/2)*N686-M686)/(U686+K686/2)</f>
        <v>0</v>
      </c>
      <c r="P686">
        <f>O686*(DZ686+EA686)/1000.0</f>
        <v>0</v>
      </c>
      <c r="Q686">
        <f>(DS686 - IF(AV686&gt;1, M686*DM686*100.0/(AX686), 0))*(DZ686+EA686)/1000.0</f>
        <v>0</v>
      </c>
      <c r="R686">
        <f>2.0/((1/T686-1/S686)+SIGN(T686)*SQRT((1/T686-1/S686)*(1/T686-1/S686) + 4*DN686/((DN686+1)*(DN686+1))*(2*1/T686*1/S686-1/S686*1/S686)))</f>
        <v>0</v>
      </c>
      <c r="S686">
        <f>IF(LEFT(DO686,1)&lt;&gt;"0",IF(LEFT(DO686,1)="1",3.0,DP686),$D$5+$E$5*(EG686*DZ686/($K$5*1000))+$F$5*(EG686*DZ686/($K$5*1000))*MAX(MIN(DM686,$J$5),$I$5)*MAX(MIN(DM686,$J$5),$I$5)+$G$5*MAX(MIN(DM686,$J$5),$I$5)*(EG686*DZ686/($K$5*1000))+$H$5*(EG686*DZ686/($K$5*1000))*(EG686*DZ686/($K$5*1000)))</f>
        <v>0</v>
      </c>
      <c r="T686">
        <f>K686*(1000-(1000*0.61365*exp(17.502*X686/(240.97+X686))/(DZ686+EA686)+DU686)/2)/(1000*0.61365*exp(17.502*X686/(240.97+X686))/(DZ686+EA686)-DU686)</f>
        <v>0</v>
      </c>
      <c r="U686">
        <f>1/((DN686+1)/(R686/1.6)+1/(S686/1.37)) + DN686/((DN686+1)/(R686/1.6) + DN686/(S686/1.37))</f>
        <v>0</v>
      </c>
      <c r="V686">
        <f>(DI686*DL686)</f>
        <v>0</v>
      </c>
      <c r="W686">
        <f>(EB686+(V686+2*0.95*5.67E-8*(((EB686+$B$7)+273)^4-(EB686+273)^4)-44100*K686)/(1.84*29.3*S686+8*0.95*5.67E-8*(EB686+273)^3))</f>
        <v>0</v>
      </c>
      <c r="X686">
        <f>($C$7*EC686+$D$7*ED686+$E$7*W686)</f>
        <v>0</v>
      </c>
      <c r="Y686">
        <f>0.61365*exp(17.502*X686/(240.97+X686))</f>
        <v>0</v>
      </c>
      <c r="Z686">
        <f>(AA686/AB686*100)</f>
        <v>0</v>
      </c>
      <c r="AA686">
        <f>DU686*(DZ686+EA686)/1000</f>
        <v>0</v>
      </c>
      <c r="AB686">
        <f>0.61365*exp(17.502*EB686/(240.97+EB686))</f>
        <v>0</v>
      </c>
      <c r="AC686">
        <f>(Y686-DU686*(DZ686+EA686)/1000)</f>
        <v>0</v>
      </c>
      <c r="AD686">
        <f>(-K686*44100)</f>
        <v>0</v>
      </c>
      <c r="AE686">
        <f>2*29.3*S686*0.92*(EB686-X686)</f>
        <v>0</v>
      </c>
      <c r="AF686">
        <f>2*0.95*5.67E-8*(((EB686+$B$7)+273)^4-(X686+273)^4)</f>
        <v>0</v>
      </c>
      <c r="AG686">
        <f>V686+AF686+AD686+AE686</f>
        <v>0</v>
      </c>
      <c r="AH686">
        <f>DY686*AV686*(DT686-DS686*(1000-AV686*DV686)/(1000-AV686*DU686))/(100*DM686)</f>
        <v>0</v>
      </c>
      <c r="AI686">
        <f>1000*DY686*AV686*(DU686-DV686)/(100*DM686*(1000-AV686*DU686))</f>
        <v>0</v>
      </c>
      <c r="AJ686">
        <f>(AK686 - AL686 - DZ686*1E3/(8.314*(EB686+273.15)) * AN686/DY686 * AM686) * DY686/(100*DM686) * (1000 - DV686)/1000</f>
        <v>0</v>
      </c>
      <c r="AK686">
        <v>1577.851333013069</v>
      </c>
      <c r="AL686">
        <v>1525.921818181818</v>
      </c>
      <c r="AM686">
        <v>3.455064452127371</v>
      </c>
      <c r="AN686">
        <v>64.96119101993769</v>
      </c>
      <c r="AO686">
        <f>(AQ686 - AP686 + DZ686*1E3/(8.314*(EB686+273.15)) * AS686/DY686 * AR686) * DY686/(100*DM686) * 1000/(1000 - AQ686)</f>
        <v>0</v>
      </c>
      <c r="AP686">
        <v>22.15459878625231</v>
      </c>
      <c r="AQ686">
        <v>24.75263454545454</v>
      </c>
      <c r="AR686">
        <v>-0.000275372061102347</v>
      </c>
      <c r="AS686">
        <v>107.1200567102836</v>
      </c>
      <c r="AT686">
        <v>0</v>
      </c>
      <c r="AU686">
        <v>0</v>
      </c>
      <c r="AV686">
        <f>IF(AT686*$H$13&gt;=AX686,1.0,(AX686/(AX686-AT686*$H$13)))</f>
        <v>0</v>
      </c>
      <c r="AW686">
        <f>(AV686-1)*100</f>
        <v>0</v>
      </c>
      <c r="AX686">
        <f>MAX(0,($B$13+$C$13*EG686)/(1+$D$13*EG686)*DZ686/(EB686+273)*$E$13)</f>
        <v>0</v>
      </c>
      <c r="AY686" t="s">
        <v>439</v>
      </c>
      <c r="AZ686" t="s">
        <v>439</v>
      </c>
      <c r="BA686">
        <v>0</v>
      </c>
      <c r="BB686">
        <v>0</v>
      </c>
      <c r="BC686">
        <f>1-BA686/BB686</f>
        <v>0</v>
      </c>
      <c r="BD686">
        <v>0</v>
      </c>
      <c r="BE686" t="s">
        <v>439</v>
      </c>
      <c r="BF686" t="s">
        <v>439</v>
      </c>
      <c r="BG686">
        <v>0</v>
      </c>
      <c r="BH686">
        <v>0</v>
      </c>
      <c r="BI686">
        <f>1-BG686/BH686</f>
        <v>0</v>
      </c>
      <c r="BJ686">
        <v>0.5</v>
      </c>
      <c r="BK686">
        <f>DJ686</f>
        <v>0</v>
      </c>
      <c r="BL686">
        <f>M686</f>
        <v>0</v>
      </c>
      <c r="BM686">
        <f>BI686*BJ686*BK686</f>
        <v>0</v>
      </c>
      <c r="BN686">
        <f>(BL686-BD686)/BK686</f>
        <v>0</v>
      </c>
      <c r="BO686">
        <f>(BB686-BH686)/BH686</f>
        <v>0</v>
      </c>
      <c r="BP686">
        <f>BA686/(BC686+BA686/BH686)</f>
        <v>0</v>
      </c>
      <c r="BQ686" t="s">
        <v>439</v>
      </c>
      <c r="BR686">
        <v>0</v>
      </c>
      <c r="BS686">
        <f>IF(BR686&lt;&gt;0, BR686, BP686)</f>
        <v>0</v>
      </c>
      <c r="BT686">
        <f>1-BS686/BH686</f>
        <v>0</v>
      </c>
      <c r="BU686">
        <f>(BH686-BG686)/(BH686-BS686)</f>
        <v>0</v>
      </c>
      <c r="BV686">
        <f>(BB686-BH686)/(BB686-BS686)</f>
        <v>0</v>
      </c>
      <c r="BW686">
        <f>(BH686-BG686)/(BH686-BA686)</f>
        <v>0</v>
      </c>
      <c r="BX686">
        <f>(BB686-BH686)/(BB686-BA686)</f>
        <v>0</v>
      </c>
      <c r="BY686">
        <f>(BU686*BS686/BG686)</f>
        <v>0</v>
      </c>
      <c r="BZ686">
        <f>(1-BY686)</f>
        <v>0</v>
      </c>
      <c r="DI686">
        <f>$B$11*EH686+$C$11*EI686+$F$11*ET686*(1-EW686)</f>
        <v>0</v>
      </c>
      <c r="DJ686">
        <f>DI686*DK686</f>
        <v>0</v>
      </c>
      <c r="DK686">
        <f>($B$11*$D$9+$C$11*$D$9+$F$11*((FG686+EY686)/MAX(FG686+EY686+FH686, 0.1)*$I$9+FH686/MAX(FG686+EY686+FH686, 0.1)*$J$9))/($B$11+$C$11+$F$11)</f>
        <v>0</v>
      </c>
      <c r="DL686">
        <f>($B$11*$K$9+$C$11*$K$9+$F$11*((FG686+EY686)/MAX(FG686+EY686+FH686, 0.1)*$P$9+FH686/MAX(FG686+EY686+FH686, 0.1)*$Q$9))/($B$11+$C$11+$F$11)</f>
        <v>0</v>
      </c>
      <c r="DM686">
        <v>5.36</v>
      </c>
      <c r="DN686">
        <v>0.5</v>
      </c>
      <c r="DO686" t="s">
        <v>440</v>
      </c>
      <c r="DP686">
        <v>2</v>
      </c>
      <c r="DQ686" t="b">
        <v>1</v>
      </c>
      <c r="DR686">
        <v>1758659282</v>
      </c>
      <c r="DS686">
        <v>1464.677777777778</v>
      </c>
      <c r="DT686">
        <v>1527.987037037037</v>
      </c>
      <c r="DU686">
        <v>24.75311111111111</v>
      </c>
      <c r="DV686">
        <v>22.14655185185185</v>
      </c>
      <c r="DW686">
        <v>1465.112222222222</v>
      </c>
      <c r="DX686">
        <v>24.59269259259259</v>
      </c>
      <c r="DY686">
        <v>500.0000740740742</v>
      </c>
      <c r="DZ686">
        <v>90.36313703703705</v>
      </c>
      <c r="EA686">
        <v>0.03054741851851852</v>
      </c>
      <c r="EB686">
        <v>30.86975555555555</v>
      </c>
      <c r="EC686">
        <v>30.01334074074074</v>
      </c>
      <c r="ED686">
        <v>999.9000000000001</v>
      </c>
      <c r="EE686">
        <v>0</v>
      </c>
      <c r="EF686">
        <v>0</v>
      </c>
      <c r="EG686">
        <v>9998.815555555557</v>
      </c>
      <c r="EH686">
        <v>0</v>
      </c>
      <c r="EI686">
        <v>12.50631851851852</v>
      </c>
      <c r="EJ686">
        <v>-63.30899259259259</v>
      </c>
      <c r="EK686">
        <v>1501.853333333333</v>
      </c>
      <c r="EL686">
        <v>1562.592592592592</v>
      </c>
      <c r="EM686">
        <v>2.60655962962963</v>
      </c>
      <c r="EN686">
        <v>1527.987037037037</v>
      </c>
      <c r="EO686">
        <v>22.14655185185185</v>
      </c>
      <c r="EP686">
        <v>2.236768148148148</v>
      </c>
      <c r="EQ686">
        <v>2.001230740740741</v>
      </c>
      <c r="ER686">
        <v>19.22811111111111</v>
      </c>
      <c r="ES686">
        <v>17.45408888888889</v>
      </c>
      <c r="ET686">
        <v>2000.022222222222</v>
      </c>
      <c r="EU686">
        <v>0.9800022222222223</v>
      </c>
      <c r="EV686">
        <v>0.01999797777777778</v>
      </c>
      <c r="EW686">
        <v>0</v>
      </c>
      <c r="EX686">
        <v>866.5004814814815</v>
      </c>
      <c r="EY686">
        <v>5.00097</v>
      </c>
      <c r="EZ686">
        <v>17406.38518518519</v>
      </c>
      <c r="FA686">
        <v>16707.75555555556</v>
      </c>
      <c r="FB686">
        <v>41.375</v>
      </c>
      <c r="FC686">
        <v>41.68699999999999</v>
      </c>
      <c r="FD686">
        <v>41.3028148148148</v>
      </c>
      <c r="FE686">
        <v>41.31199999999999</v>
      </c>
      <c r="FF686">
        <v>41.95333333333333</v>
      </c>
      <c r="FG686">
        <v>1955.122222222222</v>
      </c>
      <c r="FH686">
        <v>39.9</v>
      </c>
      <c r="FI686">
        <v>0</v>
      </c>
      <c r="FJ686">
        <v>1758659290.8</v>
      </c>
      <c r="FK686">
        <v>0</v>
      </c>
      <c r="FL686">
        <v>866.5573846153845</v>
      </c>
      <c r="FM686">
        <v>-9.599999995732878</v>
      </c>
      <c r="FN686">
        <v>-221.9179488252967</v>
      </c>
      <c r="FO686">
        <v>17406.83461538461</v>
      </c>
      <c r="FP686">
        <v>15</v>
      </c>
      <c r="FQ686">
        <v>0</v>
      </c>
      <c r="FR686" t="s">
        <v>441</v>
      </c>
      <c r="FS686">
        <v>1747247426.5</v>
      </c>
      <c r="FT686">
        <v>1747247420.5</v>
      </c>
      <c r="FU686">
        <v>0</v>
      </c>
      <c r="FV686">
        <v>1.027</v>
      </c>
      <c r="FW686">
        <v>0.031</v>
      </c>
      <c r="FX686">
        <v>0.02</v>
      </c>
      <c r="FY686">
        <v>0.05</v>
      </c>
      <c r="FZ686">
        <v>420</v>
      </c>
      <c r="GA686">
        <v>16</v>
      </c>
      <c r="GB686">
        <v>0.01</v>
      </c>
      <c r="GC686">
        <v>0.1</v>
      </c>
      <c r="GD686">
        <v>-63.22470243902438</v>
      </c>
      <c r="GE686">
        <v>-1.166514982578154</v>
      </c>
      <c r="GF686">
        <v>0.1617885167136179</v>
      </c>
      <c r="GG686">
        <v>0</v>
      </c>
      <c r="GH686">
        <v>867.0221764705884</v>
      </c>
      <c r="GI686">
        <v>-9.648678377861341</v>
      </c>
      <c r="GJ686">
        <v>0.9635395065189775</v>
      </c>
      <c r="GK686">
        <v>-1</v>
      </c>
      <c r="GL686">
        <v>2.621344878048781</v>
      </c>
      <c r="GM686">
        <v>-0.2179946341463369</v>
      </c>
      <c r="GN686">
        <v>0.03023009009143617</v>
      </c>
      <c r="GO686">
        <v>0</v>
      </c>
      <c r="GP686">
        <v>0</v>
      </c>
      <c r="GQ686">
        <v>2</v>
      </c>
      <c r="GR686" t="s">
        <v>482</v>
      </c>
      <c r="GS686">
        <v>3.13615</v>
      </c>
      <c r="GT686">
        <v>2.69079</v>
      </c>
      <c r="GU686">
        <v>0.220234</v>
      </c>
      <c r="GV686">
        <v>0.223703</v>
      </c>
      <c r="GW686">
        <v>0.108352</v>
      </c>
      <c r="GX686">
        <v>0.09908500000000001</v>
      </c>
      <c r="GY686">
        <v>24760.8</v>
      </c>
      <c r="GZ686">
        <v>24701</v>
      </c>
      <c r="HA686">
        <v>29524.3</v>
      </c>
      <c r="HB686">
        <v>29409.9</v>
      </c>
      <c r="HC686">
        <v>34781.2</v>
      </c>
      <c r="HD686">
        <v>35100.3</v>
      </c>
      <c r="HE686">
        <v>41545.1</v>
      </c>
      <c r="HF686">
        <v>41787.6</v>
      </c>
      <c r="HG686">
        <v>1.92008</v>
      </c>
      <c r="HH686">
        <v>1.86742</v>
      </c>
      <c r="HI686">
        <v>0.0871643</v>
      </c>
      <c r="HJ686">
        <v>0</v>
      </c>
      <c r="HK686">
        <v>28.5922</v>
      </c>
      <c r="HL686">
        <v>999.9</v>
      </c>
      <c r="HM686">
        <v>50.6</v>
      </c>
      <c r="HN686">
        <v>31.7</v>
      </c>
      <c r="HO686">
        <v>26.29</v>
      </c>
      <c r="HP686">
        <v>61.8356</v>
      </c>
      <c r="HQ686">
        <v>25.5729</v>
      </c>
      <c r="HR686">
        <v>1</v>
      </c>
      <c r="HS686">
        <v>0.115074</v>
      </c>
      <c r="HT686">
        <v>-0.434455</v>
      </c>
      <c r="HU686">
        <v>20.3385</v>
      </c>
      <c r="HV686">
        <v>5.21624</v>
      </c>
      <c r="HW686">
        <v>12.0149</v>
      </c>
      <c r="HX686">
        <v>4.98895</v>
      </c>
      <c r="HY686">
        <v>3.2877</v>
      </c>
      <c r="HZ686">
        <v>9999</v>
      </c>
      <c r="IA686">
        <v>9999</v>
      </c>
      <c r="IB686">
        <v>9999</v>
      </c>
      <c r="IC686">
        <v>999.9</v>
      </c>
      <c r="ID686">
        <v>1.86758</v>
      </c>
      <c r="IE686">
        <v>1.86673</v>
      </c>
      <c r="IF686">
        <v>1.86603</v>
      </c>
      <c r="IG686">
        <v>1.866</v>
      </c>
      <c r="IH686">
        <v>1.86785</v>
      </c>
      <c r="II686">
        <v>1.87027</v>
      </c>
      <c r="IJ686">
        <v>1.86894</v>
      </c>
      <c r="IK686">
        <v>1.87042</v>
      </c>
      <c r="IL686">
        <v>0</v>
      </c>
      <c r="IM686">
        <v>0</v>
      </c>
      <c r="IN686">
        <v>0</v>
      </c>
      <c r="IO686">
        <v>0</v>
      </c>
      <c r="IP686" t="s">
        <v>443</v>
      </c>
      <c r="IQ686" t="s">
        <v>444</v>
      </c>
      <c r="IR686" t="s">
        <v>445</v>
      </c>
      <c r="IS686" t="s">
        <v>445</v>
      </c>
      <c r="IT686" t="s">
        <v>445</v>
      </c>
      <c r="IU686" t="s">
        <v>445</v>
      </c>
      <c r="IV686">
        <v>0</v>
      </c>
      <c r="IW686">
        <v>100</v>
      </c>
      <c r="IX686">
        <v>100</v>
      </c>
      <c r="IY686">
        <v>-0.46</v>
      </c>
      <c r="IZ686">
        <v>0.1604</v>
      </c>
      <c r="JA686">
        <v>0.1520806729546384</v>
      </c>
      <c r="JB686">
        <v>0.0003178419753343253</v>
      </c>
      <c r="JC686">
        <v>-6.012475575984678E-07</v>
      </c>
      <c r="JD686">
        <v>7.594320938325871E-11</v>
      </c>
      <c r="JE686">
        <v>-0.06537213769188976</v>
      </c>
      <c r="JF686">
        <v>-0.002779077146552394</v>
      </c>
      <c r="JG686">
        <v>0.0007843295920201409</v>
      </c>
      <c r="JH686">
        <v>-1.211717912536145E-05</v>
      </c>
      <c r="JI686">
        <v>4</v>
      </c>
      <c r="JJ686">
        <v>2338</v>
      </c>
      <c r="JK686">
        <v>1</v>
      </c>
      <c r="JL686">
        <v>27</v>
      </c>
      <c r="JM686">
        <v>190197.7</v>
      </c>
      <c r="JN686">
        <v>190197.8</v>
      </c>
      <c r="JO686">
        <v>2.97485</v>
      </c>
      <c r="JP686">
        <v>2.23999</v>
      </c>
      <c r="JQ686">
        <v>1.39648</v>
      </c>
      <c r="JR686">
        <v>2.35107</v>
      </c>
      <c r="JS686">
        <v>1.49536</v>
      </c>
      <c r="JT686">
        <v>2.6355</v>
      </c>
      <c r="JU686">
        <v>36.9317</v>
      </c>
      <c r="JV686">
        <v>24.0612</v>
      </c>
      <c r="JW686">
        <v>18</v>
      </c>
      <c r="JX686">
        <v>491.244</v>
      </c>
      <c r="JY686">
        <v>447.968</v>
      </c>
      <c r="JZ686">
        <v>29.1003</v>
      </c>
      <c r="KA686">
        <v>29.1349</v>
      </c>
      <c r="KB686">
        <v>29.9998</v>
      </c>
      <c r="KC686">
        <v>29.0207</v>
      </c>
      <c r="KD686">
        <v>28.9556</v>
      </c>
      <c r="KE686">
        <v>59.5401</v>
      </c>
      <c r="KF686">
        <v>21.64</v>
      </c>
      <c r="KG686">
        <v>60.8627</v>
      </c>
      <c r="KH686">
        <v>29.0969</v>
      </c>
      <c r="KI686">
        <v>1570</v>
      </c>
      <c r="KJ686">
        <v>22.2178</v>
      </c>
      <c r="KK686">
        <v>100.904</v>
      </c>
      <c r="KL686">
        <v>100.481</v>
      </c>
    </row>
    <row r="687" spans="1:298">
      <c r="A687">
        <v>671</v>
      </c>
      <c r="B687">
        <v>1758659294.5</v>
      </c>
      <c r="C687">
        <v>17668.5</v>
      </c>
      <c r="D687" t="s">
        <v>1791</v>
      </c>
      <c r="E687" t="s">
        <v>1792</v>
      </c>
      <c r="F687">
        <v>5</v>
      </c>
      <c r="G687" t="s">
        <v>1412</v>
      </c>
      <c r="H687" t="s">
        <v>437</v>
      </c>
      <c r="I687" t="s">
        <v>438</v>
      </c>
      <c r="J687">
        <v>1758659286.714286</v>
      </c>
      <c r="K687">
        <f>(L687)/1000</f>
        <v>0</v>
      </c>
      <c r="L687">
        <f>IF(DQ687, AO687, AI687)</f>
        <v>0</v>
      </c>
      <c r="M687">
        <f>IF(DQ687, AJ687, AH687)</f>
        <v>0</v>
      </c>
      <c r="N687">
        <f>DS687 - IF(AV687&gt;1, M687*DM687*100.0/(AX687), 0)</f>
        <v>0</v>
      </c>
      <c r="O687">
        <f>((U687-K687/2)*N687-M687)/(U687+K687/2)</f>
        <v>0</v>
      </c>
      <c r="P687">
        <f>O687*(DZ687+EA687)/1000.0</f>
        <v>0</v>
      </c>
      <c r="Q687">
        <f>(DS687 - IF(AV687&gt;1, M687*DM687*100.0/(AX687), 0))*(DZ687+EA687)/1000.0</f>
        <v>0</v>
      </c>
      <c r="R687">
        <f>2.0/((1/T687-1/S687)+SIGN(T687)*SQRT((1/T687-1/S687)*(1/T687-1/S687) + 4*DN687/((DN687+1)*(DN687+1))*(2*1/T687*1/S687-1/S687*1/S687)))</f>
        <v>0</v>
      </c>
      <c r="S687">
        <f>IF(LEFT(DO687,1)&lt;&gt;"0",IF(LEFT(DO687,1)="1",3.0,DP687),$D$5+$E$5*(EG687*DZ687/($K$5*1000))+$F$5*(EG687*DZ687/($K$5*1000))*MAX(MIN(DM687,$J$5),$I$5)*MAX(MIN(DM687,$J$5),$I$5)+$G$5*MAX(MIN(DM687,$J$5),$I$5)*(EG687*DZ687/($K$5*1000))+$H$5*(EG687*DZ687/($K$5*1000))*(EG687*DZ687/($K$5*1000)))</f>
        <v>0</v>
      </c>
      <c r="T687">
        <f>K687*(1000-(1000*0.61365*exp(17.502*X687/(240.97+X687))/(DZ687+EA687)+DU687)/2)/(1000*0.61365*exp(17.502*X687/(240.97+X687))/(DZ687+EA687)-DU687)</f>
        <v>0</v>
      </c>
      <c r="U687">
        <f>1/((DN687+1)/(R687/1.6)+1/(S687/1.37)) + DN687/((DN687+1)/(R687/1.6) + DN687/(S687/1.37))</f>
        <v>0</v>
      </c>
      <c r="V687">
        <f>(DI687*DL687)</f>
        <v>0</v>
      </c>
      <c r="W687">
        <f>(EB687+(V687+2*0.95*5.67E-8*(((EB687+$B$7)+273)^4-(EB687+273)^4)-44100*K687)/(1.84*29.3*S687+8*0.95*5.67E-8*(EB687+273)^3))</f>
        <v>0</v>
      </c>
      <c r="X687">
        <f>($C$7*EC687+$D$7*ED687+$E$7*W687)</f>
        <v>0</v>
      </c>
      <c r="Y687">
        <f>0.61365*exp(17.502*X687/(240.97+X687))</f>
        <v>0</v>
      </c>
      <c r="Z687">
        <f>(AA687/AB687*100)</f>
        <v>0</v>
      </c>
      <c r="AA687">
        <f>DU687*(DZ687+EA687)/1000</f>
        <v>0</v>
      </c>
      <c r="AB687">
        <f>0.61365*exp(17.502*EB687/(240.97+EB687))</f>
        <v>0</v>
      </c>
      <c r="AC687">
        <f>(Y687-DU687*(DZ687+EA687)/1000)</f>
        <v>0</v>
      </c>
      <c r="AD687">
        <f>(-K687*44100)</f>
        <v>0</v>
      </c>
      <c r="AE687">
        <f>2*29.3*S687*0.92*(EB687-X687)</f>
        <v>0</v>
      </c>
      <c r="AF687">
        <f>2*0.95*5.67E-8*(((EB687+$B$7)+273)^4-(X687+273)^4)</f>
        <v>0</v>
      </c>
      <c r="AG687">
        <f>V687+AF687+AD687+AE687</f>
        <v>0</v>
      </c>
      <c r="AH687">
        <f>DY687*AV687*(DT687-DS687*(1000-AV687*DV687)/(1000-AV687*DU687))/(100*DM687)</f>
        <v>0</v>
      </c>
      <c r="AI687">
        <f>1000*DY687*AV687*(DU687-DV687)/(100*DM687*(1000-AV687*DU687))</f>
        <v>0</v>
      </c>
      <c r="AJ687">
        <f>(AK687 - AL687 - DZ687*1E3/(8.314*(EB687+273.15)) * AN687/DY687 * AM687) * DY687/(100*DM687) * (1000 - DV687)/1000</f>
        <v>0</v>
      </c>
      <c r="AK687">
        <v>1594.753181198053</v>
      </c>
      <c r="AL687">
        <v>1542.948303030303</v>
      </c>
      <c r="AM687">
        <v>3.412800645907147</v>
      </c>
      <c r="AN687">
        <v>64.96119101993769</v>
      </c>
      <c r="AO687">
        <f>(AQ687 - AP687 + DZ687*1E3/(8.314*(EB687+273.15)) * AS687/DY687 * AR687) * DY687/(100*DM687) * 1000/(1000 - AQ687)</f>
        <v>0</v>
      </c>
      <c r="AP687">
        <v>22.15543560340689</v>
      </c>
      <c r="AQ687">
        <v>24.7358806060606</v>
      </c>
      <c r="AR687">
        <v>-0.0003734140350999606</v>
      </c>
      <c r="AS687">
        <v>107.1200567102836</v>
      </c>
      <c r="AT687">
        <v>0</v>
      </c>
      <c r="AU687">
        <v>0</v>
      </c>
      <c r="AV687">
        <f>IF(AT687*$H$13&gt;=AX687,1.0,(AX687/(AX687-AT687*$H$13)))</f>
        <v>0</v>
      </c>
      <c r="AW687">
        <f>(AV687-1)*100</f>
        <v>0</v>
      </c>
      <c r="AX687">
        <f>MAX(0,($B$13+$C$13*EG687)/(1+$D$13*EG687)*DZ687/(EB687+273)*$E$13)</f>
        <v>0</v>
      </c>
      <c r="AY687" t="s">
        <v>439</v>
      </c>
      <c r="AZ687" t="s">
        <v>439</v>
      </c>
      <c r="BA687">
        <v>0</v>
      </c>
      <c r="BB687">
        <v>0</v>
      </c>
      <c r="BC687">
        <f>1-BA687/BB687</f>
        <v>0</v>
      </c>
      <c r="BD687">
        <v>0</v>
      </c>
      <c r="BE687" t="s">
        <v>439</v>
      </c>
      <c r="BF687" t="s">
        <v>439</v>
      </c>
      <c r="BG687">
        <v>0</v>
      </c>
      <c r="BH687">
        <v>0</v>
      </c>
      <c r="BI687">
        <f>1-BG687/BH687</f>
        <v>0</v>
      </c>
      <c r="BJ687">
        <v>0.5</v>
      </c>
      <c r="BK687">
        <f>DJ687</f>
        <v>0</v>
      </c>
      <c r="BL687">
        <f>M687</f>
        <v>0</v>
      </c>
      <c r="BM687">
        <f>BI687*BJ687*BK687</f>
        <v>0</v>
      </c>
      <c r="BN687">
        <f>(BL687-BD687)/BK687</f>
        <v>0</v>
      </c>
      <c r="BO687">
        <f>(BB687-BH687)/BH687</f>
        <v>0</v>
      </c>
      <c r="BP687">
        <f>BA687/(BC687+BA687/BH687)</f>
        <v>0</v>
      </c>
      <c r="BQ687" t="s">
        <v>439</v>
      </c>
      <c r="BR687">
        <v>0</v>
      </c>
      <c r="BS687">
        <f>IF(BR687&lt;&gt;0, BR687, BP687)</f>
        <v>0</v>
      </c>
      <c r="BT687">
        <f>1-BS687/BH687</f>
        <v>0</v>
      </c>
      <c r="BU687">
        <f>(BH687-BG687)/(BH687-BS687)</f>
        <v>0</v>
      </c>
      <c r="BV687">
        <f>(BB687-BH687)/(BB687-BS687)</f>
        <v>0</v>
      </c>
      <c r="BW687">
        <f>(BH687-BG687)/(BH687-BA687)</f>
        <v>0</v>
      </c>
      <c r="BX687">
        <f>(BB687-BH687)/(BB687-BA687)</f>
        <v>0</v>
      </c>
      <c r="BY687">
        <f>(BU687*BS687/BG687)</f>
        <v>0</v>
      </c>
      <c r="BZ687">
        <f>(1-BY687)</f>
        <v>0</v>
      </c>
      <c r="DI687">
        <f>$B$11*EH687+$C$11*EI687+$F$11*ET687*(1-EW687)</f>
        <v>0</v>
      </c>
      <c r="DJ687">
        <f>DI687*DK687</f>
        <v>0</v>
      </c>
      <c r="DK687">
        <f>($B$11*$D$9+$C$11*$D$9+$F$11*((FG687+EY687)/MAX(FG687+EY687+FH687, 0.1)*$I$9+FH687/MAX(FG687+EY687+FH687, 0.1)*$J$9))/($B$11+$C$11+$F$11)</f>
        <v>0</v>
      </c>
      <c r="DL687">
        <f>($B$11*$K$9+$C$11*$K$9+$F$11*((FG687+EY687)/MAX(FG687+EY687+FH687, 0.1)*$P$9+FH687/MAX(FG687+EY687+FH687, 0.1)*$Q$9))/($B$11+$C$11+$F$11)</f>
        <v>0</v>
      </c>
      <c r="DM687">
        <v>5.36</v>
      </c>
      <c r="DN687">
        <v>0.5</v>
      </c>
      <c r="DO687" t="s">
        <v>440</v>
      </c>
      <c r="DP687">
        <v>2</v>
      </c>
      <c r="DQ687" t="b">
        <v>1</v>
      </c>
      <c r="DR687">
        <v>1758659286.714286</v>
      </c>
      <c r="DS687">
        <v>1480.456785714285</v>
      </c>
      <c r="DT687">
        <v>1543.721071428571</v>
      </c>
      <c r="DU687">
        <v>24.752775</v>
      </c>
      <c r="DV687">
        <v>22.15233571428572</v>
      </c>
      <c r="DW687">
        <v>1480.905714285714</v>
      </c>
      <c r="DX687">
        <v>24.59236071428571</v>
      </c>
      <c r="DY687">
        <v>500.0035357142857</v>
      </c>
      <c r="DZ687">
        <v>90.363525</v>
      </c>
      <c r="EA687">
        <v>0.03056445</v>
      </c>
      <c r="EB687">
        <v>30.86369642857143</v>
      </c>
      <c r="EC687">
        <v>30.0119</v>
      </c>
      <c r="ED687">
        <v>999.9000000000002</v>
      </c>
      <c r="EE687">
        <v>0</v>
      </c>
      <c r="EF687">
        <v>0</v>
      </c>
      <c r="EG687">
        <v>9992.655357142856</v>
      </c>
      <c r="EH687">
        <v>0</v>
      </c>
      <c r="EI687">
        <v>12.21731428571428</v>
      </c>
      <c r="EJ687">
        <v>-63.26474285714286</v>
      </c>
      <c r="EK687">
        <v>1518.031071428572</v>
      </c>
      <c r="EL687">
        <v>1578.692857142857</v>
      </c>
      <c r="EM687">
        <v>2.600443214285714</v>
      </c>
      <c r="EN687">
        <v>1543.721071428571</v>
      </c>
      <c r="EO687">
        <v>22.15233571428572</v>
      </c>
      <c r="EP687">
        <v>2.236747857142857</v>
      </c>
      <c r="EQ687">
        <v>2.001762857142857</v>
      </c>
      <c r="ER687">
        <v>19.22796071428571</v>
      </c>
      <c r="ES687">
        <v>17.45828928571428</v>
      </c>
      <c r="ET687">
        <v>2000.032857142857</v>
      </c>
      <c r="EU687">
        <v>0.9800023571428572</v>
      </c>
      <c r="EV687">
        <v>0.01999784285714286</v>
      </c>
      <c r="EW687">
        <v>0</v>
      </c>
      <c r="EX687">
        <v>865.7378571428571</v>
      </c>
      <c r="EY687">
        <v>5.00097</v>
      </c>
      <c r="EZ687">
        <v>17389.48214285714</v>
      </c>
      <c r="FA687">
        <v>16707.84642857143</v>
      </c>
      <c r="FB687">
        <v>41.375</v>
      </c>
      <c r="FC687">
        <v>41.68699999999999</v>
      </c>
      <c r="FD687">
        <v>41.30314285714285</v>
      </c>
      <c r="FE687">
        <v>41.31199999999999</v>
      </c>
      <c r="FF687">
        <v>41.95724999999999</v>
      </c>
      <c r="FG687">
        <v>1955.132857142857</v>
      </c>
      <c r="FH687">
        <v>39.9</v>
      </c>
      <c r="FI687">
        <v>0</v>
      </c>
      <c r="FJ687">
        <v>1758659295.6</v>
      </c>
      <c r="FK687">
        <v>0</v>
      </c>
      <c r="FL687">
        <v>865.7612307692308</v>
      </c>
      <c r="FM687">
        <v>-9.733606829259152</v>
      </c>
      <c r="FN687">
        <v>-222.9743590168221</v>
      </c>
      <c r="FO687">
        <v>17389.54615384615</v>
      </c>
      <c r="FP687">
        <v>15</v>
      </c>
      <c r="FQ687">
        <v>0</v>
      </c>
      <c r="FR687" t="s">
        <v>441</v>
      </c>
      <c r="FS687">
        <v>1747247426.5</v>
      </c>
      <c r="FT687">
        <v>1747247420.5</v>
      </c>
      <c r="FU687">
        <v>0</v>
      </c>
      <c r="FV687">
        <v>1.027</v>
      </c>
      <c r="FW687">
        <v>0.031</v>
      </c>
      <c r="FX687">
        <v>0.02</v>
      </c>
      <c r="FY687">
        <v>0.05</v>
      </c>
      <c r="FZ687">
        <v>420</v>
      </c>
      <c r="GA687">
        <v>16</v>
      </c>
      <c r="GB687">
        <v>0.01</v>
      </c>
      <c r="GC687">
        <v>0.1</v>
      </c>
      <c r="GD687">
        <v>-63.28196097560976</v>
      </c>
      <c r="GE687">
        <v>0.2849498257840705</v>
      </c>
      <c r="GF687">
        <v>0.067864908414955</v>
      </c>
      <c r="GG687">
        <v>0</v>
      </c>
      <c r="GH687">
        <v>866.1608823529413</v>
      </c>
      <c r="GI687">
        <v>-9.821787625152783</v>
      </c>
      <c r="GJ687">
        <v>0.9836591280910237</v>
      </c>
      <c r="GK687">
        <v>-1</v>
      </c>
      <c r="GL687">
        <v>2.601943658536586</v>
      </c>
      <c r="GM687">
        <v>-0.07154174216028</v>
      </c>
      <c r="GN687">
        <v>0.009476437726327551</v>
      </c>
      <c r="GO687">
        <v>1</v>
      </c>
      <c r="GP687">
        <v>1</v>
      </c>
      <c r="GQ687">
        <v>2</v>
      </c>
      <c r="GR687" t="s">
        <v>442</v>
      </c>
      <c r="GS687">
        <v>3.13606</v>
      </c>
      <c r="GT687">
        <v>2.69089</v>
      </c>
      <c r="GU687">
        <v>0.221723</v>
      </c>
      <c r="GV687">
        <v>0.225142</v>
      </c>
      <c r="GW687">
        <v>0.108304</v>
      </c>
      <c r="GX687">
        <v>0.0990896</v>
      </c>
      <c r="GY687">
        <v>24713.4</v>
      </c>
      <c r="GZ687">
        <v>24655.2</v>
      </c>
      <c r="HA687">
        <v>29524.3</v>
      </c>
      <c r="HB687">
        <v>29409.9</v>
      </c>
      <c r="HC687">
        <v>34782.9</v>
      </c>
      <c r="HD687">
        <v>35099.9</v>
      </c>
      <c r="HE687">
        <v>41544.8</v>
      </c>
      <c r="HF687">
        <v>41787.4</v>
      </c>
      <c r="HG687">
        <v>1.92005</v>
      </c>
      <c r="HH687">
        <v>1.86782</v>
      </c>
      <c r="HI687">
        <v>0.0875592</v>
      </c>
      <c r="HJ687">
        <v>0</v>
      </c>
      <c r="HK687">
        <v>28.5898</v>
      </c>
      <c r="HL687">
        <v>999.9</v>
      </c>
      <c r="HM687">
        <v>50.6</v>
      </c>
      <c r="HN687">
        <v>31.7</v>
      </c>
      <c r="HO687">
        <v>26.2891</v>
      </c>
      <c r="HP687">
        <v>61.8456</v>
      </c>
      <c r="HQ687">
        <v>25.4768</v>
      </c>
      <c r="HR687">
        <v>1</v>
      </c>
      <c r="HS687">
        <v>0.114649</v>
      </c>
      <c r="HT687">
        <v>-0.469104</v>
      </c>
      <c r="HU687">
        <v>20.3382</v>
      </c>
      <c r="HV687">
        <v>5.21744</v>
      </c>
      <c r="HW687">
        <v>12.015</v>
      </c>
      <c r="HX687">
        <v>4.989</v>
      </c>
      <c r="HY687">
        <v>3.2878</v>
      </c>
      <c r="HZ687">
        <v>9999</v>
      </c>
      <c r="IA687">
        <v>9999</v>
      </c>
      <c r="IB687">
        <v>9999</v>
      </c>
      <c r="IC687">
        <v>999.9</v>
      </c>
      <c r="ID687">
        <v>1.86756</v>
      </c>
      <c r="IE687">
        <v>1.86674</v>
      </c>
      <c r="IF687">
        <v>1.86605</v>
      </c>
      <c r="IG687">
        <v>1.86601</v>
      </c>
      <c r="IH687">
        <v>1.86785</v>
      </c>
      <c r="II687">
        <v>1.8703</v>
      </c>
      <c r="IJ687">
        <v>1.86898</v>
      </c>
      <c r="IK687">
        <v>1.87043</v>
      </c>
      <c r="IL687">
        <v>0</v>
      </c>
      <c r="IM687">
        <v>0</v>
      </c>
      <c r="IN687">
        <v>0</v>
      </c>
      <c r="IO687">
        <v>0</v>
      </c>
      <c r="IP687" t="s">
        <v>443</v>
      </c>
      <c r="IQ687" t="s">
        <v>444</v>
      </c>
      <c r="IR687" t="s">
        <v>445</v>
      </c>
      <c r="IS687" t="s">
        <v>445</v>
      </c>
      <c r="IT687" t="s">
        <v>445</v>
      </c>
      <c r="IU687" t="s">
        <v>445</v>
      </c>
      <c r="IV687">
        <v>0</v>
      </c>
      <c r="IW687">
        <v>100</v>
      </c>
      <c r="IX687">
        <v>100</v>
      </c>
      <c r="IY687">
        <v>-0.48</v>
      </c>
      <c r="IZ687">
        <v>0.1601</v>
      </c>
      <c r="JA687">
        <v>0.1520806729546384</v>
      </c>
      <c r="JB687">
        <v>0.0003178419753343253</v>
      </c>
      <c r="JC687">
        <v>-6.012475575984678E-07</v>
      </c>
      <c r="JD687">
        <v>7.594320938325871E-11</v>
      </c>
      <c r="JE687">
        <v>-0.06537213769188976</v>
      </c>
      <c r="JF687">
        <v>-0.002779077146552394</v>
      </c>
      <c r="JG687">
        <v>0.0007843295920201409</v>
      </c>
      <c r="JH687">
        <v>-1.211717912536145E-05</v>
      </c>
      <c r="JI687">
        <v>4</v>
      </c>
      <c r="JJ687">
        <v>2338</v>
      </c>
      <c r="JK687">
        <v>1</v>
      </c>
      <c r="JL687">
        <v>27</v>
      </c>
      <c r="JM687">
        <v>190197.8</v>
      </c>
      <c r="JN687">
        <v>190197.9</v>
      </c>
      <c r="JO687">
        <v>2.99683</v>
      </c>
      <c r="JP687">
        <v>2.22046</v>
      </c>
      <c r="JQ687">
        <v>1.39648</v>
      </c>
      <c r="JR687">
        <v>2.34863</v>
      </c>
      <c r="JS687">
        <v>1.49536</v>
      </c>
      <c r="JT687">
        <v>2.69287</v>
      </c>
      <c r="JU687">
        <v>36.9317</v>
      </c>
      <c r="JV687">
        <v>24.0612</v>
      </c>
      <c r="JW687">
        <v>18</v>
      </c>
      <c r="JX687">
        <v>491.207</v>
      </c>
      <c r="JY687">
        <v>448.193</v>
      </c>
      <c r="JZ687">
        <v>29.0904</v>
      </c>
      <c r="KA687">
        <v>29.1318</v>
      </c>
      <c r="KB687">
        <v>29.9999</v>
      </c>
      <c r="KC687">
        <v>29.0181</v>
      </c>
      <c r="KD687">
        <v>28.9525</v>
      </c>
      <c r="KE687">
        <v>60.076</v>
      </c>
      <c r="KF687">
        <v>21.64</v>
      </c>
      <c r="KG687">
        <v>60.8627</v>
      </c>
      <c r="KH687">
        <v>29.0857</v>
      </c>
      <c r="KI687">
        <v>1590.03</v>
      </c>
      <c r="KJ687">
        <v>22.2632</v>
      </c>
      <c r="KK687">
        <v>100.903</v>
      </c>
      <c r="KL687">
        <v>100.48</v>
      </c>
    </row>
    <row r="688" spans="1:298">
      <c r="A688">
        <v>672</v>
      </c>
      <c r="B688">
        <v>1758659299.5</v>
      </c>
      <c r="C688">
        <v>17673.5</v>
      </c>
      <c r="D688" t="s">
        <v>1793</v>
      </c>
      <c r="E688" t="s">
        <v>1794</v>
      </c>
      <c r="F688">
        <v>5</v>
      </c>
      <c r="G688" t="s">
        <v>1412</v>
      </c>
      <c r="H688" t="s">
        <v>437</v>
      </c>
      <c r="I688" t="s">
        <v>438</v>
      </c>
      <c r="J688">
        <v>1758659292</v>
      </c>
      <c r="K688">
        <f>(L688)/1000</f>
        <v>0</v>
      </c>
      <c r="L688">
        <f>IF(DQ688, AO688, AI688)</f>
        <v>0</v>
      </c>
      <c r="M688">
        <f>IF(DQ688, AJ688, AH688)</f>
        <v>0</v>
      </c>
      <c r="N688">
        <f>DS688 - IF(AV688&gt;1, M688*DM688*100.0/(AX688), 0)</f>
        <v>0</v>
      </c>
      <c r="O688">
        <f>((U688-K688/2)*N688-M688)/(U688+K688/2)</f>
        <v>0</v>
      </c>
      <c r="P688">
        <f>O688*(DZ688+EA688)/1000.0</f>
        <v>0</v>
      </c>
      <c r="Q688">
        <f>(DS688 - IF(AV688&gt;1, M688*DM688*100.0/(AX688), 0))*(DZ688+EA688)/1000.0</f>
        <v>0</v>
      </c>
      <c r="R688">
        <f>2.0/((1/T688-1/S688)+SIGN(T688)*SQRT((1/T688-1/S688)*(1/T688-1/S688) + 4*DN688/((DN688+1)*(DN688+1))*(2*1/T688*1/S688-1/S688*1/S688)))</f>
        <v>0</v>
      </c>
      <c r="S688">
        <f>IF(LEFT(DO688,1)&lt;&gt;"0",IF(LEFT(DO688,1)="1",3.0,DP688),$D$5+$E$5*(EG688*DZ688/($K$5*1000))+$F$5*(EG688*DZ688/($K$5*1000))*MAX(MIN(DM688,$J$5),$I$5)*MAX(MIN(DM688,$J$5),$I$5)+$G$5*MAX(MIN(DM688,$J$5),$I$5)*(EG688*DZ688/($K$5*1000))+$H$5*(EG688*DZ688/($K$5*1000))*(EG688*DZ688/($K$5*1000)))</f>
        <v>0</v>
      </c>
      <c r="T688">
        <f>K688*(1000-(1000*0.61365*exp(17.502*X688/(240.97+X688))/(DZ688+EA688)+DU688)/2)/(1000*0.61365*exp(17.502*X688/(240.97+X688))/(DZ688+EA688)-DU688)</f>
        <v>0</v>
      </c>
      <c r="U688">
        <f>1/((DN688+1)/(R688/1.6)+1/(S688/1.37)) + DN688/((DN688+1)/(R688/1.6) + DN688/(S688/1.37))</f>
        <v>0</v>
      </c>
      <c r="V688">
        <f>(DI688*DL688)</f>
        <v>0</v>
      </c>
      <c r="W688">
        <f>(EB688+(V688+2*0.95*5.67E-8*(((EB688+$B$7)+273)^4-(EB688+273)^4)-44100*K688)/(1.84*29.3*S688+8*0.95*5.67E-8*(EB688+273)^3))</f>
        <v>0</v>
      </c>
      <c r="X688">
        <f>($C$7*EC688+$D$7*ED688+$E$7*W688)</f>
        <v>0</v>
      </c>
      <c r="Y688">
        <f>0.61365*exp(17.502*X688/(240.97+X688))</f>
        <v>0</v>
      </c>
      <c r="Z688">
        <f>(AA688/AB688*100)</f>
        <v>0</v>
      </c>
      <c r="AA688">
        <f>DU688*(DZ688+EA688)/1000</f>
        <v>0</v>
      </c>
      <c r="AB688">
        <f>0.61365*exp(17.502*EB688/(240.97+EB688))</f>
        <v>0</v>
      </c>
      <c r="AC688">
        <f>(Y688-DU688*(DZ688+EA688)/1000)</f>
        <v>0</v>
      </c>
      <c r="AD688">
        <f>(-K688*44100)</f>
        <v>0</v>
      </c>
      <c r="AE688">
        <f>2*29.3*S688*0.92*(EB688-X688)</f>
        <v>0</v>
      </c>
      <c r="AF688">
        <f>2*0.95*5.67E-8*(((EB688+$B$7)+273)^4-(X688+273)^4)</f>
        <v>0</v>
      </c>
      <c r="AG688">
        <f>V688+AF688+AD688+AE688</f>
        <v>0</v>
      </c>
      <c r="AH688">
        <f>DY688*AV688*(DT688-DS688*(1000-AV688*DV688)/(1000-AV688*DU688))/(100*DM688)</f>
        <v>0</v>
      </c>
      <c r="AI688">
        <f>1000*DY688*AV688*(DU688-DV688)/(100*DM688*(1000-AV688*DU688))</f>
        <v>0</v>
      </c>
      <c r="AJ688">
        <f>(AK688 - AL688 - DZ688*1E3/(8.314*(EB688+273.15)) * AN688/DY688 * AM688) * DY688/(100*DM688) * (1000 - DV688)/1000</f>
        <v>0</v>
      </c>
      <c r="AK688">
        <v>1611.79556804414</v>
      </c>
      <c r="AL688">
        <v>1560.096727272727</v>
      </c>
      <c r="AM688">
        <v>3.429765621510941</v>
      </c>
      <c r="AN688">
        <v>64.96119101993769</v>
      </c>
      <c r="AO688">
        <f>(AQ688 - AP688 + DZ688*1E3/(8.314*(EB688+273.15)) * AS688/DY688 * AR688) * DY688/(100*DM688) * 1000/(1000 - AQ688)</f>
        <v>0</v>
      </c>
      <c r="AP688">
        <v>22.1590938199866</v>
      </c>
      <c r="AQ688">
        <v>24.71582181818181</v>
      </c>
      <c r="AR688">
        <v>-0.0003829379918088391</v>
      </c>
      <c r="AS688">
        <v>107.1200567102836</v>
      </c>
      <c r="AT688">
        <v>0</v>
      </c>
      <c r="AU688">
        <v>0</v>
      </c>
      <c r="AV688">
        <f>IF(AT688*$H$13&gt;=AX688,1.0,(AX688/(AX688-AT688*$H$13)))</f>
        <v>0</v>
      </c>
      <c r="AW688">
        <f>(AV688-1)*100</f>
        <v>0</v>
      </c>
      <c r="AX688">
        <f>MAX(0,($B$13+$C$13*EG688)/(1+$D$13*EG688)*DZ688/(EB688+273)*$E$13)</f>
        <v>0</v>
      </c>
      <c r="AY688" t="s">
        <v>439</v>
      </c>
      <c r="AZ688" t="s">
        <v>439</v>
      </c>
      <c r="BA688">
        <v>0</v>
      </c>
      <c r="BB688">
        <v>0</v>
      </c>
      <c r="BC688">
        <f>1-BA688/BB688</f>
        <v>0</v>
      </c>
      <c r="BD688">
        <v>0</v>
      </c>
      <c r="BE688" t="s">
        <v>439</v>
      </c>
      <c r="BF688" t="s">
        <v>439</v>
      </c>
      <c r="BG688">
        <v>0</v>
      </c>
      <c r="BH688">
        <v>0</v>
      </c>
      <c r="BI688">
        <f>1-BG688/BH688</f>
        <v>0</v>
      </c>
      <c r="BJ688">
        <v>0.5</v>
      </c>
      <c r="BK688">
        <f>DJ688</f>
        <v>0</v>
      </c>
      <c r="BL688">
        <f>M688</f>
        <v>0</v>
      </c>
      <c r="BM688">
        <f>BI688*BJ688*BK688</f>
        <v>0</v>
      </c>
      <c r="BN688">
        <f>(BL688-BD688)/BK688</f>
        <v>0</v>
      </c>
      <c r="BO688">
        <f>(BB688-BH688)/BH688</f>
        <v>0</v>
      </c>
      <c r="BP688">
        <f>BA688/(BC688+BA688/BH688)</f>
        <v>0</v>
      </c>
      <c r="BQ688" t="s">
        <v>439</v>
      </c>
      <c r="BR688">
        <v>0</v>
      </c>
      <c r="BS688">
        <f>IF(BR688&lt;&gt;0, BR688, BP688)</f>
        <v>0</v>
      </c>
      <c r="BT688">
        <f>1-BS688/BH688</f>
        <v>0</v>
      </c>
      <c r="BU688">
        <f>(BH688-BG688)/(BH688-BS688)</f>
        <v>0</v>
      </c>
      <c r="BV688">
        <f>(BB688-BH688)/(BB688-BS688)</f>
        <v>0</v>
      </c>
      <c r="BW688">
        <f>(BH688-BG688)/(BH688-BA688)</f>
        <v>0</v>
      </c>
      <c r="BX688">
        <f>(BB688-BH688)/(BB688-BA688)</f>
        <v>0</v>
      </c>
      <c r="BY688">
        <f>(BU688*BS688/BG688)</f>
        <v>0</v>
      </c>
      <c r="BZ688">
        <f>(1-BY688)</f>
        <v>0</v>
      </c>
      <c r="DI688">
        <f>$B$11*EH688+$C$11*EI688+$F$11*ET688*(1-EW688)</f>
        <v>0</v>
      </c>
      <c r="DJ688">
        <f>DI688*DK688</f>
        <v>0</v>
      </c>
      <c r="DK688">
        <f>($B$11*$D$9+$C$11*$D$9+$F$11*((FG688+EY688)/MAX(FG688+EY688+FH688, 0.1)*$I$9+FH688/MAX(FG688+EY688+FH688, 0.1)*$J$9))/($B$11+$C$11+$F$11)</f>
        <v>0</v>
      </c>
      <c r="DL688">
        <f>($B$11*$K$9+$C$11*$K$9+$F$11*((FG688+EY688)/MAX(FG688+EY688+FH688, 0.1)*$P$9+FH688/MAX(FG688+EY688+FH688, 0.1)*$Q$9))/($B$11+$C$11+$F$11)</f>
        <v>0</v>
      </c>
      <c r="DM688">
        <v>5.36</v>
      </c>
      <c r="DN688">
        <v>0.5</v>
      </c>
      <c r="DO688" t="s">
        <v>440</v>
      </c>
      <c r="DP688">
        <v>2</v>
      </c>
      <c r="DQ688" t="b">
        <v>1</v>
      </c>
      <c r="DR688">
        <v>1758659292</v>
      </c>
      <c r="DS688">
        <v>1498.118888888889</v>
      </c>
      <c r="DT688">
        <v>1561.35</v>
      </c>
      <c r="DU688">
        <v>24.74068888888889</v>
      </c>
      <c r="DV688">
        <v>22.15691111111112</v>
      </c>
      <c r="DW688">
        <v>1498.585555555555</v>
      </c>
      <c r="DX688">
        <v>24.58044074074074</v>
      </c>
      <c r="DY688">
        <v>500.0194444444444</v>
      </c>
      <c r="DZ688">
        <v>90.36348518518517</v>
      </c>
      <c r="EA688">
        <v>0.03049932222222222</v>
      </c>
      <c r="EB688">
        <v>30.85595185185185</v>
      </c>
      <c r="EC688">
        <v>30.00899259259259</v>
      </c>
      <c r="ED688">
        <v>999.9000000000001</v>
      </c>
      <c r="EE688">
        <v>0</v>
      </c>
      <c r="EF688">
        <v>0</v>
      </c>
      <c r="EG688">
        <v>9996.157777777778</v>
      </c>
      <c r="EH688">
        <v>0</v>
      </c>
      <c r="EI688">
        <v>11.87651481481481</v>
      </c>
      <c r="EJ688">
        <v>-63.23066666666666</v>
      </c>
      <c r="EK688">
        <v>1536.124074074074</v>
      </c>
      <c r="EL688">
        <v>1596.729259259259</v>
      </c>
      <c r="EM688">
        <v>2.58377962962963</v>
      </c>
      <c r="EN688">
        <v>1561.35</v>
      </c>
      <c r="EO688">
        <v>22.15691111111112</v>
      </c>
      <c r="EP688">
        <v>2.235654814814815</v>
      </c>
      <c r="EQ688">
        <v>2.002174814814815</v>
      </c>
      <c r="ER688">
        <v>19.22011111111111</v>
      </c>
      <c r="ES688">
        <v>17.46155925925926</v>
      </c>
      <c r="ET688">
        <v>2000.018148148148</v>
      </c>
      <c r="EU688">
        <v>0.9800022222222223</v>
      </c>
      <c r="EV688">
        <v>0.01999798148148148</v>
      </c>
      <c r="EW688">
        <v>0</v>
      </c>
      <c r="EX688">
        <v>864.7837407407408</v>
      </c>
      <c r="EY688">
        <v>5.00097</v>
      </c>
      <c r="EZ688">
        <v>17370.02962962963</v>
      </c>
      <c r="FA688">
        <v>16707.73333333333</v>
      </c>
      <c r="FB688">
        <v>41.375</v>
      </c>
      <c r="FC688">
        <v>41.68699999999999</v>
      </c>
      <c r="FD688">
        <v>41.28444444444444</v>
      </c>
      <c r="FE688">
        <v>41.31199999999999</v>
      </c>
      <c r="FF688">
        <v>41.94866666666666</v>
      </c>
      <c r="FG688">
        <v>1955.118148148148</v>
      </c>
      <c r="FH688">
        <v>39.9</v>
      </c>
      <c r="FI688">
        <v>0</v>
      </c>
      <c r="FJ688">
        <v>1758659301</v>
      </c>
      <c r="FK688">
        <v>0</v>
      </c>
      <c r="FL688">
        <v>864.7397999999999</v>
      </c>
      <c r="FM688">
        <v>-11.23992305251664</v>
      </c>
      <c r="FN688">
        <v>-208.6846150860824</v>
      </c>
      <c r="FO688">
        <v>17368.612</v>
      </c>
      <c r="FP688">
        <v>15</v>
      </c>
      <c r="FQ688">
        <v>0</v>
      </c>
      <c r="FR688" t="s">
        <v>441</v>
      </c>
      <c r="FS688">
        <v>1747247426.5</v>
      </c>
      <c r="FT688">
        <v>1747247420.5</v>
      </c>
      <c r="FU688">
        <v>0</v>
      </c>
      <c r="FV688">
        <v>1.027</v>
      </c>
      <c r="FW688">
        <v>0.031</v>
      </c>
      <c r="FX688">
        <v>0.02</v>
      </c>
      <c r="FY688">
        <v>0.05</v>
      </c>
      <c r="FZ688">
        <v>420</v>
      </c>
      <c r="GA688">
        <v>16</v>
      </c>
      <c r="GB688">
        <v>0.01</v>
      </c>
      <c r="GC688">
        <v>0.1</v>
      </c>
      <c r="GD688">
        <v>-63.25096097560976</v>
      </c>
      <c r="GE688">
        <v>0.4321233449475119</v>
      </c>
      <c r="GF688">
        <v>0.07215544831126357</v>
      </c>
      <c r="GG688">
        <v>0</v>
      </c>
      <c r="GH688">
        <v>865.4135</v>
      </c>
      <c r="GI688">
        <v>-10.58812833575633</v>
      </c>
      <c r="GJ688">
        <v>1.0607649917145</v>
      </c>
      <c r="GK688">
        <v>-1</v>
      </c>
      <c r="GL688">
        <v>2.595049024390244</v>
      </c>
      <c r="GM688">
        <v>-0.1556782578397257</v>
      </c>
      <c r="GN688">
        <v>0.01617904483370737</v>
      </c>
      <c r="GO688">
        <v>0</v>
      </c>
      <c r="GP688">
        <v>0</v>
      </c>
      <c r="GQ688">
        <v>2</v>
      </c>
      <c r="GR688" t="s">
        <v>482</v>
      </c>
      <c r="GS688">
        <v>3.13604</v>
      </c>
      <c r="GT688">
        <v>2.6905</v>
      </c>
      <c r="GU688">
        <v>0.223209</v>
      </c>
      <c r="GV688">
        <v>0.226575</v>
      </c>
      <c r="GW688">
        <v>0.108247</v>
      </c>
      <c r="GX688">
        <v>0.0991847</v>
      </c>
      <c r="GY688">
        <v>24666.4</v>
      </c>
      <c r="GZ688">
        <v>24609.6</v>
      </c>
      <c r="HA688">
        <v>29524.6</v>
      </c>
      <c r="HB688">
        <v>29409.9</v>
      </c>
      <c r="HC688">
        <v>34785.3</v>
      </c>
      <c r="HD688">
        <v>35096.5</v>
      </c>
      <c r="HE688">
        <v>41545</v>
      </c>
      <c r="HF688">
        <v>41787.8</v>
      </c>
      <c r="HG688">
        <v>1.9203</v>
      </c>
      <c r="HH688">
        <v>1.86803</v>
      </c>
      <c r="HI688">
        <v>0.0869706</v>
      </c>
      <c r="HJ688">
        <v>0</v>
      </c>
      <c r="HK688">
        <v>28.5898</v>
      </c>
      <c r="HL688">
        <v>999.9</v>
      </c>
      <c r="HM688">
        <v>50.6</v>
      </c>
      <c r="HN688">
        <v>31.7</v>
      </c>
      <c r="HO688">
        <v>26.288</v>
      </c>
      <c r="HP688">
        <v>62.0056</v>
      </c>
      <c r="HQ688">
        <v>25.5409</v>
      </c>
      <c r="HR688">
        <v>1</v>
      </c>
      <c r="HS688">
        <v>0.114627</v>
      </c>
      <c r="HT688">
        <v>-0.46137</v>
      </c>
      <c r="HU688">
        <v>20.3383</v>
      </c>
      <c r="HV688">
        <v>5.21609</v>
      </c>
      <c r="HW688">
        <v>12.0131</v>
      </c>
      <c r="HX688">
        <v>4.9886</v>
      </c>
      <c r="HY688">
        <v>3.2877</v>
      </c>
      <c r="HZ688">
        <v>9999</v>
      </c>
      <c r="IA688">
        <v>9999</v>
      </c>
      <c r="IB688">
        <v>9999</v>
      </c>
      <c r="IC688">
        <v>999.9</v>
      </c>
      <c r="ID688">
        <v>1.8676</v>
      </c>
      <c r="IE688">
        <v>1.86675</v>
      </c>
      <c r="IF688">
        <v>1.86605</v>
      </c>
      <c r="IG688">
        <v>1.86602</v>
      </c>
      <c r="IH688">
        <v>1.86786</v>
      </c>
      <c r="II688">
        <v>1.8703</v>
      </c>
      <c r="IJ688">
        <v>1.86902</v>
      </c>
      <c r="IK688">
        <v>1.87042</v>
      </c>
      <c r="IL688">
        <v>0</v>
      </c>
      <c r="IM688">
        <v>0</v>
      </c>
      <c r="IN688">
        <v>0</v>
      </c>
      <c r="IO688">
        <v>0</v>
      </c>
      <c r="IP688" t="s">
        <v>443</v>
      </c>
      <c r="IQ688" t="s">
        <v>444</v>
      </c>
      <c r="IR688" t="s">
        <v>445</v>
      </c>
      <c r="IS688" t="s">
        <v>445</v>
      </c>
      <c r="IT688" t="s">
        <v>445</v>
      </c>
      <c r="IU688" t="s">
        <v>445</v>
      </c>
      <c r="IV688">
        <v>0</v>
      </c>
      <c r="IW688">
        <v>100</v>
      </c>
      <c r="IX688">
        <v>100</v>
      </c>
      <c r="IY688">
        <v>-0.49</v>
      </c>
      <c r="IZ688">
        <v>0.1599</v>
      </c>
      <c r="JA688">
        <v>0.1520806729546384</v>
      </c>
      <c r="JB688">
        <v>0.0003178419753343253</v>
      </c>
      <c r="JC688">
        <v>-6.012475575984678E-07</v>
      </c>
      <c r="JD688">
        <v>7.594320938325871E-11</v>
      </c>
      <c r="JE688">
        <v>-0.06537213769188976</v>
      </c>
      <c r="JF688">
        <v>-0.002779077146552394</v>
      </c>
      <c r="JG688">
        <v>0.0007843295920201409</v>
      </c>
      <c r="JH688">
        <v>-1.211717912536145E-05</v>
      </c>
      <c r="JI688">
        <v>4</v>
      </c>
      <c r="JJ688">
        <v>2338</v>
      </c>
      <c r="JK688">
        <v>1</v>
      </c>
      <c r="JL688">
        <v>27</v>
      </c>
      <c r="JM688">
        <v>190197.9</v>
      </c>
      <c r="JN688">
        <v>190198</v>
      </c>
      <c r="JO688">
        <v>3.0249</v>
      </c>
      <c r="JP688">
        <v>2.24121</v>
      </c>
      <c r="JQ688">
        <v>1.39771</v>
      </c>
      <c r="JR688">
        <v>2.34619</v>
      </c>
      <c r="JS688">
        <v>1.49536</v>
      </c>
      <c r="JT688">
        <v>2.63062</v>
      </c>
      <c r="JU688">
        <v>36.9317</v>
      </c>
      <c r="JV688">
        <v>24.0612</v>
      </c>
      <c r="JW688">
        <v>18</v>
      </c>
      <c r="JX688">
        <v>491.342</v>
      </c>
      <c r="JY688">
        <v>448.301</v>
      </c>
      <c r="JZ688">
        <v>29.0828</v>
      </c>
      <c r="KA688">
        <v>29.1293</v>
      </c>
      <c r="KB688">
        <v>29.9999</v>
      </c>
      <c r="KC688">
        <v>29.0151</v>
      </c>
      <c r="KD688">
        <v>28.9504</v>
      </c>
      <c r="KE688">
        <v>60.5571</v>
      </c>
      <c r="KF688">
        <v>21.3364</v>
      </c>
      <c r="KG688">
        <v>60.8627</v>
      </c>
      <c r="KH688">
        <v>29.0755</v>
      </c>
      <c r="KI688">
        <v>1603.39</v>
      </c>
      <c r="KJ688">
        <v>22.3081</v>
      </c>
      <c r="KK688">
        <v>100.904</v>
      </c>
      <c r="KL688">
        <v>100.481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2025-09-23T20:30:24Z</dcterms:created>
  <dcterms:modified xsi:type="dcterms:W3CDTF">2025-09-23T20:30:24Z</dcterms:modified>
</cp:coreProperties>
</file>